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/>
  <bookViews>
    <workbookView xWindow="240" yWindow="240" windowWidth="25365" windowHeight="13275" tabRatio="625" activeTab="1"/>
  </bookViews>
  <sheets>
    <sheet name="overview" sheetId="9" r:id="rId1"/>
    <sheet name="atpA" sheetId="2" r:id="rId2"/>
    <sheet name="atpB" sheetId="15" r:id="rId3"/>
    <sheet name="petB" sheetId="17" r:id="rId4"/>
    <sheet name="petD" sheetId="18" r:id="rId5"/>
    <sheet name="psaA" sheetId="19" r:id="rId6"/>
    <sheet name="psaB" sheetId="20" r:id="rId7"/>
    <sheet name="psbA" sheetId="21" r:id="rId8"/>
    <sheet name="psbB" sheetId="22" r:id="rId9"/>
    <sheet name="psbC" sheetId="23" r:id="rId10"/>
    <sheet name="psbD" sheetId="24" r:id="rId11"/>
    <sheet name="psbE" sheetId="25" r:id="rId12"/>
    <sheet name="psbI" sheetId="26" r:id="rId13"/>
  </sheets>
  <definedNames>
    <definedName name="_xlnm._FilterDatabase" localSheetId="1" hidden="1">atpA!$A$1:$AN$657</definedName>
    <definedName name="_xlnm._FilterDatabase" localSheetId="2" hidden="1">atpB!$A$1:$AO$675</definedName>
    <definedName name="_xlnm._FilterDatabase" localSheetId="3" hidden="1">petB!$A$1:$AO$661</definedName>
    <definedName name="_xlnm._FilterDatabase" localSheetId="4" hidden="1">petD!$A$1:$AO$662</definedName>
    <definedName name="_xlnm._FilterDatabase" localSheetId="5" hidden="1">psaA!$A$1:$AO$685</definedName>
    <definedName name="_xlnm._FilterDatabase" localSheetId="6" hidden="1">psaB!$A$1:$AO$643</definedName>
    <definedName name="_xlnm._FilterDatabase" localSheetId="7" hidden="1">psbA!$A$1:$AO$657</definedName>
    <definedName name="_xlnm._FilterDatabase" localSheetId="8" hidden="1">psbB!$A$1:$AO$657</definedName>
    <definedName name="_xlnm._FilterDatabase" localSheetId="9" hidden="1">psbC!$A$1:$AO$462</definedName>
    <definedName name="_xlnm._FilterDatabase" localSheetId="10" hidden="1">psbD!$A$1:$AO$657</definedName>
    <definedName name="_xlnm._FilterDatabase" localSheetId="11" hidden="1">psbE!$A$1:$AO$83</definedName>
    <definedName name="_xlnm._FilterDatabase" localSheetId="12" hidden="1">psbI!$A$1:$AO$43</definedName>
  </definedName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J10" i="2" l="1"/>
  <c r="AJ8" i="2"/>
  <c r="AJ9" i="2"/>
  <c r="AJ11" i="2"/>
  <c r="AJ12" i="2"/>
  <c r="AI8" i="2"/>
  <c r="AI9" i="2"/>
  <c r="AI10" i="2"/>
  <c r="AI11" i="2"/>
  <c r="AI12" i="2"/>
  <c r="AK10" i="2"/>
  <c r="AL10" i="2"/>
  <c r="AH10" i="2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J85" i="2"/>
  <c r="AJ86" i="2"/>
  <c r="AJ87" i="2"/>
  <c r="AJ88" i="2"/>
  <c r="AJ89" i="2"/>
  <c r="AJ90" i="2"/>
  <c r="AJ91" i="2"/>
  <c r="AJ92" i="2"/>
  <c r="AJ93" i="2"/>
  <c r="AJ94" i="2"/>
  <c r="AJ95" i="2"/>
  <c r="AJ96" i="2"/>
  <c r="AJ97" i="2"/>
  <c r="AJ98" i="2"/>
  <c r="AJ99" i="2"/>
  <c r="AJ100" i="2"/>
  <c r="AJ101" i="2"/>
  <c r="AJ102" i="2"/>
  <c r="AJ103" i="2"/>
  <c r="AJ104" i="2"/>
  <c r="AJ105" i="2"/>
  <c r="AJ106" i="2"/>
  <c r="AJ107" i="2"/>
  <c r="AJ108" i="2"/>
  <c r="AJ109" i="2"/>
  <c r="AJ110" i="2"/>
  <c r="AJ111" i="2"/>
  <c r="AJ112" i="2"/>
  <c r="AJ113" i="2"/>
  <c r="AJ114" i="2"/>
  <c r="AJ115" i="2"/>
  <c r="AJ116" i="2"/>
  <c r="AJ117" i="2"/>
  <c r="AJ118" i="2"/>
  <c r="AJ119" i="2"/>
  <c r="AJ120" i="2"/>
  <c r="AJ121" i="2"/>
  <c r="AJ122" i="2"/>
  <c r="AJ123" i="2"/>
  <c r="AJ124" i="2"/>
  <c r="AJ125" i="2"/>
  <c r="AJ126" i="2"/>
  <c r="AJ127" i="2"/>
  <c r="AJ128" i="2"/>
  <c r="AJ129" i="2"/>
  <c r="AJ130" i="2"/>
  <c r="AJ131" i="2"/>
  <c r="AJ132" i="2"/>
  <c r="AJ133" i="2"/>
  <c r="AJ134" i="2"/>
  <c r="AJ135" i="2"/>
  <c r="AJ136" i="2"/>
  <c r="AJ137" i="2"/>
  <c r="AJ138" i="2"/>
  <c r="AJ139" i="2"/>
  <c r="AJ140" i="2"/>
  <c r="AJ141" i="2"/>
  <c r="AJ142" i="2"/>
  <c r="AJ143" i="2"/>
  <c r="AJ144" i="2"/>
  <c r="AJ145" i="2"/>
  <c r="AJ146" i="2"/>
  <c r="AJ147" i="2"/>
  <c r="AJ148" i="2"/>
  <c r="AJ149" i="2"/>
  <c r="AJ150" i="2"/>
  <c r="AJ151" i="2"/>
  <c r="AJ152" i="2"/>
  <c r="AJ153" i="2"/>
  <c r="AJ154" i="2"/>
  <c r="AJ155" i="2"/>
  <c r="AJ156" i="2"/>
  <c r="AJ157" i="2"/>
  <c r="AJ158" i="2"/>
  <c r="AJ159" i="2"/>
  <c r="AJ160" i="2"/>
  <c r="AJ161" i="2"/>
  <c r="AJ162" i="2"/>
  <c r="AJ163" i="2"/>
  <c r="AJ164" i="2"/>
  <c r="AJ165" i="2"/>
  <c r="AJ166" i="2"/>
  <c r="AJ167" i="2"/>
  <c r="AJ168" i="2"/>
  <c r="AJ169" i="2"/>
  <c r="AJ170" i="2"/>
  <c r="AJ171" i="2"/>
  <c r="AJ172" i="2"/>
  <c r="AJ173" i="2"/>
  <c r="AJ174" i="2"/>
  <c r="AJ175" i="2"/>
  <c r="AJ176" i="2"/>
  <c r="AJ177" i="2"/>
  <c r="AJ178" i="2"/>
  <c r="AJ179" i="2"/>
  <c r="AJ180" i="2"/>
  <c r="AJ181" i="2"/>
  <c r="AJ182" i="2"/>
  <c r="AJ183" i="2"/>
  <c r="AJ184" i="2"/>
  <c r="AJ185" i="2"/>
  <c r="AJ186" i="2"/>
  <c r="AJ187" i="2"/>
  <c r="AJ188" i="2"/>
  <c r="AJ189" i="2"/>
  <c r="AJ190" i="2"/>
  <c r="AJ191" i="2"/>
  <c r="AJ192" i="2"/>
  <c r="AJ193" i="2"/>
  <c r="AJ194" i="2"/>
  <c r="AJ195" i="2"/>
  <c r="AJ196" i="2"/>
  <c r="AJ197" i="2"/>
  <c r="AJ198" i="2"/>
  <c r="AJ199" i="2"/>
  <c r="AJ200" i="2"/>
  <c r="AJ201" i="2"/>
  <c r="AJ202" i="2"/>
  <c r="AJ203" i="2"/>
  <c r="AJ204" i="2"/>
  <c r="AJ205" i="2"/>
  <c r="AJ206" i="2"/>
  <c r="AJ207" i="2"/>
  <c r="AJ208" i="2"/>
  <c r="AJ209" i="2"/>
  <c r="AJ210" i="2"/>
  <c r="AJ211" i="2"/>
  <c r="AJ212" i="2"/>
  <c r="AJ213" i="2"/>
  <c r="AJ214" i="2"/>
  <c r="AJ215" i="2"/>
  <c r="AJ216" i="2"/>
  <c r="AJ217" i="2"/>
  <c r="AJ218" i="2"/>
  <c r="AJ219" i="2"/>
  <c r="AJ220" i="2"/>
  <c r="AJ221" i="2"/>
  <c r="AJ222" i="2"/>
  <c r="AJ223" i="2"/>
  <c r="AJ224" i="2"/>
  <c r="AJ225" i="2"/>
  <c r="AJ226" i="2"/>
  <c r="AJ227" i="2"/>
  <c r="AJ228" i="2"/>
  <c r="AJ229" i="2"/>
  <c r="AJ230" i="2"/>
  <c r="AJ231" i="2"/>
  <c r="AJ232" i="2"/>
  <c r="AJ233" i="2"/>
  <c r="AJ234" i="2"/>
  <c r="AJ235" i="2"/>
  <c r="AJ236" i="2"/>
  <c r="AJ237" i="2"/>
  <c r="AJ238" i="2"/>
  <c r="AJ239" i="2"/>
  <c r="AJ240" i="2"/>
  <c r="AJ241" i="2"/>
  <c r="AJ242" i="2"/>
  <c r="AJ243" i="2"/>
  <c r="AJ244" i="2"/>
  <c r="AJ245" i="2"/>
  <c r="AJ246" i="2"/>
  <c r="AJ247" i="2"/>
  <c r="AJ248" i="2"/>
  <c r="AJ249" i="2"/>
  <c r="AJ250" i="2"/>
  <c r="AJ251" i="2"/>
  <c r="AJ252" i="2"/>
  <c r="AJ253" i="2"/>
  <c r="AJ254" i="2"/>
  <c r="AJ255" i="2"/>
  <c r="AJ256" i="2"/>
  <c r="AJ257" i="2"/>
  <c r="AJ258" i="2"/>
  <c r="AJ259" i="2"/>
  <c r="AJ260" i="2"/>
  <c r="AJ261" i="2"/>
  <c r="AJ262" i="2"/>
  <c r="AJ263" i="2"/>
  <c r="AJ264" i="2"/>
  <c r="AJ265" i="2"/>
  <c r="AJ266" i="2"/>
  <c r="AJ267" i="2"/>
  <c r="AJ268" i="2"/>
  <c r="AJ269" i="2"/>
  <c r="AJ270" i="2"/>
  <c r="AJ271" i="2"/>
  <c r="AJ272" i="2"/>
  <c r="AJ273" i="2"/>
  <c r="AJ274" i="2"/>
  <c r="AJ275" i="2"/>
  <c r="AJ276" i="2"/>
  <c r="AJ277" i="2"/>
  <c r="AJ278" i="2"/>
  <c r="AJ279" i="2"/>
  <c r="AJ280" i="2"/>
  <c r="AJ281" i="2"/>
  <c r="AJ282" i="2"/>
  <c r="AJ283" i="2"/>
  <c r="AJ284" i="2"/>
  <c r="AJ285" i="2"/>
  <c r="AJ286" i="2"/>
  <c r="AJ287" i="2"/>
  <c r="AJ288" i="2"/>
  <c r="AJ289" i="2"/>
  <c r="AJ290" i="2"/>
  <c r="AJ291" i="2"/>
  <c r="AJ292" i="2"/>
  <c r="AJ293" i="2"/>
  <c r="AJ294" i="2"/>
  <c r="AJ295" i="2"/>
  <c r="AJ296" i="2"/>
  <c r="AJ297" i="2"/>
  <c r="AJ298" i="2"/>
  <c r="AJ299" i="2"/>
  <c r="AJ300" i="2"/>
  <c r="AJ301" i="2"/>
  <c r="AJ302" i="2"/>
  <c r="AJ303" i="2"/>
  <c r="AJ304" i="2"/>
  <c r="AJ305" i="2"/>
  <c r="AJ306" i="2"/>
  <c r="AJ307" i="2"/>
  <c r="AJ308" i="2"/>
  <c r="AJ309" i="2"/>
  <c r="AJ310" i="2"/>
  <c r="AJ311" i="2"/>
  <c r="AJ312" i="2"/>
  <c r="AJ313" i="2"/>
  <c r="AJ314" i="2"/>
  <c r="AJ315" i="2"/>
  <c r="AJ316" i="2"/>
  <c r="AJ317" i="2"/>
  <c r="AJ318" i="2"/>
  <c r="AJ319" i="2"/>
  <c r="AJ320" i="2"/>
  <c r="AJ321" i="2"/>
  <c r="AJ322" i="2"/>
  <c r="AJ323" i="2"/>
  <c r="AJ324" i="2"/>
  <c r="AJ325" i="2"/>
  <c r="AJ326" i="2"/>
  <c r="AJ327" i="2"/>
  <c r="AJ328" i="2"/>
  <c r="AJ329" i="2"/>
  <c r="AJ330" i="2"/>
  <c r="AJ331" i="2"/>
  <c r="AJ332" i="2"/>
  <c r="AJ333" i="2"/>
  <c r="AJ334" i="2"/>
  <c r="AJ335" i="2"/>
  <c r="AJ336" i="2"/>
  <c r="AJ337" i="2"/>
  <c r="AJ338" i="2"/>
  <c r="AJ339" i="2"/>
  <c r="AJ340" i="2"/>
  <c r="AJ341" i="2"/>
  <c r="AJ342" i="2"/>
  <c r="AJ343" i="2"/>
  <c r="AJ344" i="2"/>
  <c r="AJ345" i="2"/>
  <c r="AJ346" i="2"/>
  <c r="AJ347" i="2"/>
  <c r="AJ348" i="2"/>
  <c r="AJ349" i="2"/>
  <c r="AJ350" i="2"/>
  <c r="AJ351" i="2"/>
  <c r="AJ352" i="2"/>
  <c r="AJ353" i="2"/>
  <c r="AJ354" i="2"/>
  <c r="AJ355" i="2"/>
  <c r="AJ356" i="2"/>
  <c r="AJ357" i="2"/>
  <c r="AJ358" i="2"/>
  <c r="AJ359" i="2"/>
  <c r="AJ360" i="2"/>
  <c r="AJ361" i="2"/>
  <c r="AJ362" i="2"/>
  <c r="AJ363" i="2"/>
  <c r="AJ364" i="2"/>
  <c r="AJ365" i="2"/>
  <c r="AJ366" i="2"/>
  <c r="AJ367" i="2"/>
  <c r="AJ368" i="2"/>
  <c r="AJ369" i="2"/>
  <c r="AJ370" i="2"/>
  <c r="AJ371" i="2"/>
  <c r="AJ372" i="2"/>
  <c r="AJ373" i="2"/>
  <c r="AJ374" i="2"/>
  <c r="AJ375" i="2"/>
  <c r="AJ376" i="2"/>
  <c r="AJ377" i="2"/>
  <c r="AJ378" i="2"/>
  <c r="AJ379" i="2"/>
  <c r="AJ380" i="2"/>
  <c r="AJ381" i="2"/>
  <c r="AJ382" i="2"/>
  <c r="AJ383" i="2"/>
  <c r="AJ384" i="2"/>
  <c r="AJ385" i="2"/>
  <c r="AJ386" i="2"/>
  <c r="AJ387" i="2"/>
  <c r="AJ388" i="2"/>
  <c r="AJ389" i="2"/>
  <c r="AJ390" i="2"/>
  <c r="AJ391" i="2"/>
  <c r="AJ392" i="2"/>
  <c r="AJ393" i="2"/>
  <c r="AJ394" i="2"/>
  <c r="AJ395" i="2"/>
  <c r="AJ396" i="2"/>
  <c r="AJ397" i="2"/>
  <c r="AJ398" i="2"/>
  <c r="AJ399" i="2"/>
  <c r="AJ400" i="2"/>
  <c r="AJ401" i="2"/>
  <c r="AJ402" i="2"/>
  <c r="AJ403" i="2"/>
  <c r="AJ404" i="2"/>
  <c r="AJ405" i="2"/>
  <c r="AJ406" i="2"/>
  <c r="AJ407" i="2"/>
  <c r="AJ408" i="2"/>
  <c r="AJ409" i="2"/>
  <c r="AJ410" i="2"/>
  <c r="AJ411" i="2"/>
  <c r="AJ412" i="2"/>
  <c r="AJ413" i="2"/>
  <c r="AJ414" i="2"/>
  <c r="AJ415" i="2"/>
  <c r="AJ416" i="2"/>
  <c r="AJ417" i="2"/>
  <c r="AJ418" i="2"/>
  <c r="AJ419" i="2"/>
  <c r="AJ420" i="2"/>
  <c r="AJ421" i="2"/>
  <c r="AI13" i="2"/>
  <c r="AK11" i="2"/>
  <c r="AL11" i="2"/>
  <c r="AI14" i="2"/>
  <c r="AK12" i="2"/>
  <c r="AL12" i="2"/>
  <c r="AI15" i="2"/>
  <c r="AK13" i="2"/>
  <c r="AL13" i="2"/>
  <c r="AI16" i="2"/>
  <c r="AK14" i="2"/>
  <c r="AL14" i="2"/>
  <c r="AI17" i="2"/>
  <c r="AK15" i="2"/>
  <c r="AL15" i="2"/>
  <c r="AI18" i="2"/>
  <c r="AK16" i="2"/>
  <c r="AL16" i="2"/>
  <c r="AI19" i="2"/>
  <c r="AK17" i="2"/>
  <c r="AL17" i="2"/>
  <c r="AI20" i="2"/>
  <c r="AK18" i="2"/>
  <c r="AL18" i="2"/>
  <c r="AI21" i="2"/>
  <c r="AK19" i="2"/>
  <c r="AL19" i="2"/>
  <c r="AI22" i="2"/>
  <c r="AK20" i="2"/>
  <c r="AL20" i="2"/>
  <c r="AI23" i="2"/>
  <c r="AK21" i="2"/>
  <c r="AL21" i="2"/>
  <c r="AI24" i="2"/>
  <c r="AK22" i="2"/>
  <c r="AL22" i="2"/>
  <c r="AI25" i="2"/>
  <c r="AK23" i="2"/>
  <c r="AL23" i="2"/>
  <c r="AI26" i="2"/>
  <c r="AK24" i="2"/>
  <c r="AL24" i="2"/>
  <c r="AI27" i="2"/>
  <c r="AK25" i="2"/>
  <c r="AL25" i="2"/>
  <c r="AI28" i="2"/>
  <c r="AK26" i="2"/>
  <c r="AL26" i="2"/>
  <c r="AI29" i="2"/>
  <c r="AK27" i="2"/>
  <c r="AL27" i="2"/>
  <c r="AI30" i="2"/>
  <c r="AK28" i="2"/>
  <c r="AL28" i="2"/>
  <c r="AI31" i="2"/>
  <c r="AK29" i="2"/>
  <c r="AL29" i="2"/>
  <c r="AI32" i="2"/>
  <c r="AK30" i="2"/>
  <c r="AL30" i="2"/>
  <c r="AI33" i="2"/>
  <c r="AK31" i="2"/>
  <c r="AL31" i="2"/>
  <c r="AI34" i="2"/>
  <c r="AK32" i="2"/>
  <c r="AL32" i="2"/>
  <c r="AI35" i="2"/>
  <c r="AK33" i="2"/>
  <c r="AL33" i="2"/>
  <c r="AI36" i="2"/>
  <c r="AK34" i="2"/>
  <c r="AL34" i="2"/>
  <c r="AI37" i="2"/>
  <c r="AK35" i="2"/>
  <c r="AL35" i="2"/>
  <c r="AI38" i="2"/>
  <c r="AK36" i="2"/>
  <c r="AL36" i="2"/>
  <c r="AI39" i="2"/>
  <c r="AK37" i="2"/>
  <c r="AL37" i="2"/>
  <c r="AI40" i="2"/>
  <c r="AK38" i="2"/>
  <c r="AL38" i="2"/>
  <c r="AI41" i="2"/>
  <c r="AK39" i="2"/>
  <c r="AL39" i="2"/>
  <c r="AI42" i="2"/>
  <c r="AK40" i="2"/>
  <c r="AL40" i="2"/>
  <c r="AI43" i="2"/>
  <c r="AK41" i="2"/>
  <c r="AL41" i="2"/>
  <c r="AI44" i="2"/>
  <c r="AK42" i="2"/>
  <c r="AL42" i="2"/>
  <c r="AI45" i="2"/>
  <c r="AK43" i="2"/>
  <c r="AL43" i="2"/>
  <c r="AI46" i="2"/>
  <c r="AK44" i="2"/>
  <c r="AL44" i="2"/>
  <c r="AI47" i="2"/>
  <c r="AK45" i="2"/>
  <c r="AL45" i="2"/>
  <c r="AI48" i="2"/>
  <c r="AK46" i="2"/>
  <c r="AL46" i="2"/>
  <c r="AI49" i="2"/>
  <c r="AK47" i="2"/>
  <c r="AL47" i="2"/>
  <c r="AI50" i="2"/>
  <c r="AK48" i="2"/>
  <c r="AL48" i="2"/>
  <c r="AI51" i="2"/>
  <c r="AK49" i="2"/>
  <c r="AL49" i="2"/>
  <c r="AI52" i="2"/>
  <c r="AK50" i="2"/>
  <c r="AL50" i="2"/>
  <c r="AI53" i="2"/>
  <c r="AK51" i="2"/>
  <c r="AL51" i="2"/>
  <c r="AI54" i="2"/>
  <c r="AK52" i="2"/>
  <c r="AL52" i="2"/>
  <c r="AI55" i="2"/>
  <c r="AK53" i="2"/>
  <c r="AL53" i="2"/>
  <c r="AI56" i="2"/>
  <c r="AK54" i="2"/>
  <c r="AL54" i="2"/>
  <c r="AI57" i="2"/>
  <c r="AK55" i="2"/>
  <c r="AL55" i="2"/>
  <c r="AI58" i="2"/>
  <c r="AK56" i="2"/>
  <c r="AL56" i="2"/>
  <c r="AI59" i="2"/>
  <c r="AK57" i="2"/>
  <c r="AL57" i="2"/>
  <c r="AI60" i="2"/>
  <c r="AK58" i="2"/>
  <c r="AL58" i="2"/>
  <c r="AI61" i="2"/>
  <c r="AK59" i="2"/>
  <c r="AL59" i="2"/>
  <c r="AI62" i="2"/>
  <c r="AK60" i="2"/>
  <c r="AL60" i="2"/>
  <c r="AI63" i="2"/>
  <c r="AK61" i="2"/>
  <c r="AL61" i="2"/>
  <c r="AI64" i="2"/>
  <c r="AK62" i="2"/>
  <c r="AL62" i="2"/>
  <c r="AI65" i="2"/>
  <c r="AK63" i="2"/>
  <c r="AL63" i="2"/>
  <c r="AI66" i="2"/>
  <c r="AK64" i="2"/>
  <c r="AL64" i="2"/>
  <c r="AI67" i="2"/>
  <c r="AK65" i="2"/>
  <c r="AL65" i="2"/>
  <c r="AI68" i="2"/>
  <c r="AK66" i="2"/>
  <c r="AL66" i="2"/>
  <c r="AI69" i="2"/>
  <c r="AK67" i="2"/>
  <c r="AL67" i="2"/>
  <c r="AI70" i="2"/>
  <c r="AK68" i="2"/>
  <c r="AL68" i="2"/>
  <c r="AI71" i="2"/>
  <c r="AK69" i="2"/>
  <c r="AL69" i="2"/>
  <c r="AI72" i="2"/>
  <c r="AK70" i="2"/>
  <c r="AL70" i="2"/>
  <c r="AI73" i="2"/>
  <c r="AK71" i="2"/>
  <c r="AL71" i="2"/>
  <c r="AI74" i="2"/>
  <c r="AK72" i="2"/>
  <c r="AL72" i="2"/>
  <c r="AI75" i="2"/>
  <c r="AK73" i="2"/>
  <c r="AL73" i="2"/>
  <c r="AI76" i="2"/>
  <c r="AK74" i="2"/>
  <c r="AL74" i="2"/>
  <c r="AI77" i="2"/>
  <c r="AK75" i="2"/>
  <c r="AL75" i="2"/>
  <c r="AI78" i="2"/>
  <c r="AK76" i="2"/>
  <c r="AL76" i="2"/>
  <c r="AI79" i="2"/>
  <c r="AK77" i="2"/>
  <c r="AL77" i="2"/>
  <c r="AI80" i="2"/>
  <c r="AK78" i="2"/>
  <c r="AL78" i="2"/>
  <c r="AI81" i="2"/>
  <c r="AK79" i="2"/>
  <c r="AL79" i="2"/>
  <c r="AI82" i="2"/>
  <c r="AK80" i="2"/>
  <c r="AL80" i="2"/>
  <c r="AI83" i="2"/>
  <c r="AK81" i="2"/>
  <c r="AL81" i="2"/>
  <c r="AI84" i="2"/>
  <c r="AK82" i="2"/>
  <c r="AL82" i="2"/>
  <c r="AI85" i="2"/>
  <c r="AK83" i="2"/>
  <c r="AL83" i="2"/>
  <c r="AI86" i="2"/>
  <c r="AK84" i="2"/>
  <c r="AL84" i="2"/>
  <c r="AI87" i="2"/>
  <c r="AK85" i="2"/>
  <c r="AL85" i="2"/>
  <c r="AI88" i="2"/>
  <c r="AK86" i="2"/>
  <c r="AL86" i="2"/>
  <c r="AI89" i="2"/>
  <c r="AK87" i="2"/>
  <c r="AL87" i="2"/>
  <c r="AI90" i="2"/>
  <c r="AK88" i="2"/>
  <c r="AL88" i="2"/>
  <c r="AI91" i="2"/>
  <c r="AK89" i="2"/>
  <c r="AL89" i="2"/>
  <c r="AI92" i="2"/>
  <c r="AK90" i="2"/>
  <c r="AL90" i="2"/>
  <c r="AI93" i="2"/>
  <c r="AK91" i="2"/>
  <c r="AL91" i="2"/>
  <c r="AI94" i="2"/>
  <c r="AK92" i="2"/>
  <c r="AL92" i="2"/>
  <c r="AI95" i="2"/>
  <c r="AK93" i="2"/>
  <c r="AL93" i="2"/>
  <c r="AI96" i="2"/>
  <c r="AK94" i="2"/>
  <c r="AL94" i="2"/>
  <c r="AI97" i="2"/>
  <c r="AK95" i="2"/>
  <c r="AL95" i="2"/>
  <c r="AI98" i="2"/>
  <c r="AK96" i="2"/>
  <c r="AL96" i="2"/>
  <c r="AI99" i="2"/>
  <c r="AK97" i="2"/>
  <c r="AL97" i="2"/>
  <c r="AI100" i="2"/>
  <c r="AK98" i="2"/>
  <c r="AL98" i="2"/>
  <c r="AI101" i="2"/>
  <c r="AK99" i="2"/>
  <c r="AL99" i="2"/>
  <c r="AI102" i="2"/>
  <c r="AK100" i="2"/>
  <c r="AL100" i="2"/>
  <c r="AI103" i="2"/>
  <c r="AK101" i="2"/>
  <c r="AL101" i="2"/>
  <c r="AI104" i="2"/>
  <c r="AK102" i="2"/>
  <c r="AL102" i="2"/>
  <c r="AI105" i="2"/>
  <c r="AK103" i="2"/>
  <c r="AL103" i="2"/>
  <c r="AI106" i="2"/>
  <c r="AK104" i="2"/>
  <c r="AL104" i="2"/>
  <c r="AI107" i="2"/>
  <c r="AK105" i="2"/>
  <c r="AL105" i="2"/>
  <c r="AI108" i="2"/>
  <c r="AK106" i="2"/>
  <c r="AL106" i="2"/>
  <c r="AI109" i="2"/>
  <c r="AK107" i="2"/>
  <c r="AL107" i="2"/>
  <c r="AI110" i="2"/>
  <c r="AK108" i="2"/>
  <c r="AL108" i="2"/>
  <c r="AI111" i="2"/>
  <c r="AK109" i="2"/>
  <c r="AL109" i="2"/>
  <c r="AI112" i="2"/>
  <c r="AK110" i="2"/>
  <c r="AL110" i="2"/>
  <c r="AI113" i="2"/>
  <c r="AK111" i="2"/>
  <c r="AL111" i="2"/>
  <c r="AI114" i="2"/>
  <c r="AK112" i="2"/>
  <c r="AL112" i="2"/>
  <c r="AI115" i="2"/>
  <c r="AK113" i="2"/>
  <c r="AL113" i="2"/>
  <c r="AI116" i="2"/>
  <c r="AK114" i="2"/>
  <c r="AL114" i="2"/>
  <c r="AI117" i="2"/>
  <c r="AK115" i="2"/>
  <c r="AL115" i="2"/>
  <c r="AI118" i="2"/>
  <c r="AK116" i="2"/>
  <c r="AL116" i="2"/>
  <c r="AI119" i="2"/>
  <c r="AK117" i="2"/>
  <c r="AL117" i="2"/>
  <c r="AI120" i="2"/>
  <c r="AK118" i="2"/>
  <c r="AL118" i="2"/>
  <c r="AI121" i="2"/>
  <c r="AK119" i="2"/>
  <c r="AL119" i="2"/>
  <c r="AI122" i="2"/>
  <c r="AK120" i="2"/>
  <c r="AL120" i="2"/>
  <c r="AI123" i="2"/>
  <c r="AK121" i="2"/>
  <c r="AL121" i="2"/>
  <c r="AI124" i="2"/>
  <c r="AK122" i="2"/>
  <c r="AL122" i="2"/>
  <c r="AI125" i="2"/>
  <c r="AK123" i="2"/>
  <c r="AL123" i="2"/>
  <c r="AI126" i="2"/>
  <c r="AK124" i="2"/>
  <c r="AL124" i="2"/>
  <c r="AI127" i="2"/>
  <c r="AK125" i="2"/>
  <c r="AL125" i="2"/>
  <c r="AI128" i="2"/>
  <c r="AK126" i="2"/>
  <c r="AL126" i="2"/>
  <c r="AI129" i="2"/>
  <c r="AK127" i="2"/>
  <c r="AL127" i="2"/>
  <c r="AI130" i="2"/>
  <c r="AK128" i="2"/>
  <c r="AL128" i="2"/>
  <c r="AI131" i="2"/>
  <c r="AK129" i="2"/>
  <c r="AL129" i="2"/>
  <c r="AI132" i="2"/>
  <c r="AK130" i="2"/>
  <c r="AL130" i="2"/>
  <c r="AI133" i="2"/>
  <c r="AK131" i="2"/>
  <c r="AL131" i="2"/>
  <c r="AI134" i="2"/>
  <c r="AK132" i="2"/>
  <c r="AL132" i="2"/>
  <c r="AI135" i="2"/>
  <c r="AK133" i="2"/>
  <c r="AL133" i="2"/>
  <c r="AI136" i="2"/>
  <c r="AK134" i="2"/>
  <c r="AL134" i="2"/>
  <c r="AI137" i="2"/>
  <c r="AK135" i="2"/>
  <c r="AL135" i="2"/>
  <c r="AI138" i="2"/>
  <c r="AK136" i="2"/>
  <c r="AL136" i="2"/>
  <c r="AI139" i="2"/>
  <c r="AK137" i="2"/>
  <c r="AL137" i="2"/>
  <c r="AI140" i="2"/>
  <c r="AK138" i="2"/>
  <c r="AL138" i="2"/>
  <c r="AI141" i="2"/>
  <c r="AK139" i="2"/>
  <c r="AL139" i="2"/>
  <c r="AI142" i="2"/>
  <c r="AK140" i="2"/>
  <c r="AL140" i="2"/>
  <c r="AI143" i="2"/>
  <c r="AK141" i="2"/>
  <c r="AL141" i="2"/>
  <c r="AI144" i="2"/>
  <c r="AK142" i="2"/>
  <c r="AL142" i="2"/>
  <c r="AI145" i="2"/>
  <c r="AK143" i="2"/>
  <c r="AL143" i="2"/>
  <c r="AI146" i="2"/>
  <c r="AK144" i="2"/>
  <c r="AL144" i="2"/>
  <c r="AI147" i="2"/>
  <c r="AK145" i="2"/>
  <c r="AL145" i="2"/>
  <c r="AI148" i="2"/>
  <c r="AK146" i="2"/>
  <c r="AL146" i="2"/>
  <c r="AI149" i="2"/>
  <c r="AK147" i="2"/>
  <c r="AL147" i="2"/>
  <c r="AI150" i="2"/>
  <c r="AK148" i="2"/>
  <c r="AL148" i="2"/>
  <c r="AI151" i="2"/>
  <c r="AK149" i="2"/>
  <c r="AL149" i="2"/>
  <c r="AI152" i="2"/>
  <c r="AK150" i="2"/>
  <c r="AL150" i="2"/>
  <c r="AI153" i="2"/>
  <c r="AK151" i="2"/>
  <c r="AL151" i="2"/>
  <c r="AI154" i="2"/>
  <c r="AK152" i="2"/>
  <c r="AL152" i="2"/>
  <c r="AI155" i="2"/>
  <c r="AK153" i="2"/>
  <c r="AL153" i="2"/>
  <c r="AI156" i="2"/>
  <c r="AK154" i="2"/>
  <c r="AL154" i="2"/>
  <c r="AI157" i="2"/>
  <c r="AK155" i="2"/>
  <c r="AL155" i="2"/>
  <c r="AI158" i="2"/>
  <c r="AK156" i="2"/>
  <c r="AL156" i="2"/>
  <c r="AI159" i="2"/>
  <c r="AK157" i="2"/>
  <c r="AL157" i="2"/>
  <c r="AI160" i="2"/>
  <c r="AK158" i="2"/>
  <c r="AL158" i="2"/>
  <c r="AI161" i="2"/>
  <c r="AK159" i="2"/>
  <c r="AL159" i="2"/>
  <c r="AI162" i="2"/>
  <c r="AK160" i="2"/>
  <c r="AL160" i="2"/>
  <c r="AI163" i="2"/>
  <c r="AK161" i="2"/>
  <c r="AL161" i="2"/>
  <c r="AI164" i="2"/>
  <c r="AK162" i="2"/>
  <c r="AL162" i="2"/>
  <c r="AI165" i="2"/>
  <c r="AK163" i="2"/>
  <c r="AL163" i="2"/>
  <c r="AI166" i="2"/>
  <c r="AK164" i="2"/>
  <c r="AL164" i="2"/>
  <c r="AI167" i="2"/>
  <c r="AK165" i="2"/>
  <c r="AL165" i="2"/>
  <c r="AI168" i="2"/>
  <c r="AK166" i="2"/>
  <c r="AL166" i="2"/>
  <c r="AI169" i="2"/>
  <c r="AK167" i="2"/>
  <c r="AL167" i="2"/>
  <c r="AI170" i="2"/>
  <c r="AK168" i="2"/>
  <c r="AL168" i="2"/>
  <c r="AI171" i="2"/>
  <c r="AK169" i="2"/>
  <c r="AL169" i="2"/>
  <c r="AI172" i="2"/>
  <c r="AK170" i="2"/>
  <c r="AL170" i="2"/>
  <c r="AI173" i="2"/>
  <c r="AK171" i="2"/>
  <c r="AL171" i="2"/>
  <c r="AI174" i="2"/>
  <c r="AK172" i="2"/>
  <c r="AL172" i="2"/>
  <c r="AI175" i="2"/>
  <c r="AK173" i="2"/>
  <c r="AL173" i="2"/>
  <c r="AI176" i="2"/>
  <c r="AK174" i="2"/>
  <c r="AL174" i="2"/>
  <c r="AI177" i="2"/>
  <c r="AK175" i="2"/>
  <c r="AL175" i="2"/>
  <c r="AI178" i="2"/>
  <c r="AK176" i="2"/>
  <c r="AL176" i="2"/>
  <c r="AI179" i="2"/>
  <c r="AK177" i="2"/>
  <c r="AL177" i="2"/>
  <c r="AI180" i="2"/>
  <c r="AK178" i="2"/>
  <c r="AL178" i="2"/>
  <c r="AI181" i="2"/>
  <c r="AK179" i="2"/>
  <c r="AL179" i="2"/>
  <c r="AI182" i="2"/>
  <c r="AK180" i="2"/>
  <c r="AL180" i="2"/>
  <c r="AI183" i="2"/>
  <c r="AK181" i="2"/>
  <c r="AL181" i="2"/>
  <c r="AI184" i="2"/>
  <c r="AK182" i="2"/>
  <c r="AL182" i="2"/>
  <c r="AI185" i="2"/>
  <c r="AK183" i="2"/>
  <c r="AL183" i="2"/>
  <c r="AI186" i="2"/>
  <c r="AK184" i="2"/>
  <c r="AL184" i="2"/>
  <c r="AI187" i="2"/>
  <c r="AK185" i="2"/>
  <c r="AL185" i="2"/>
  <c r="AI188" i="2"/>
  <c r="AK186" i="2"/>
  <c r="AL186" i="2"/>
  <c r="AI189" i="2"/>
  <c r="AK187" i="2"/>
  <c r="AL187" i="2"/>
  <c r="AI190" i="2"/>
  <c r="AK188" i="2"/>
  <c r="AL188" i="2"/>
  <c r="AI191" i="2"/>
  <c r="AK189" i="2"/>
  <c r="AL189" i="2"/>
  <c r="AI192" i="2"/>
  <c r="AK190" i="2"/>
  <c r="AL190" i="2"/>
  <c r="AI193" i="2"/>
  <c r="AK191" i="2"/>
  <c r="AL191" i="2"/>
  <c r="AI194" i="2"/>
  <c r="AK192" i="2"/>
  <c r="AL192" i="2"/>
  <c r="AI195" i="2"/>
  <c r="AK193" i="2"/>
  <c r="AL193" i="2"/>
  <c r="AI196" i="2"/>
  <c r="AK194" i="2"/>
  <c r="AL194" i="2"/>
  <c r="AI197" i="2"/>
  <c r="AK195" i="2"/>
  <c r="AL195" i="2"/>
  <c r="AI198" i="2"/>
  <c r="AK196" i="2"/>
  <c r="AL196" i="2"/>
  <c r="AI199" i="2"/>
  <c r="AK197" i="2"/>
  <c r="AL197" i="2"/>
  <c r="AI200" i="2"/>
  <c r="AK198" i="2"/>
  <c r="AL198" i="2"/>
  <c r="AI201" i="2"/>
  <c r="AK199" i="2"/>
  <c r="AL199" i="2"/>
  <c r="AI202" i="2"/>
  <c r="AK200" i="2"/>
  <c r="AL200" i="2"/>
  <c r="AI203" i="2"/>
  <c r="AK201" i="2"/>
  <c r="AL201" i="2"/>
  <c r="AI204" i="2"/>
  <c r="AK202" i="2"/>
  <c r="AL202" i="2"/>
  <c r="AI205" i="2"/>
  <c r="AK203" i="2"/>
  <c r="AL203" i="2"/>
  <c r="AI206" i="2"/>
  <c r="AK204" i="2"/>
  <c r="AL204" i="2"/>
  <c r="AI207" i="2"/>
  <c r="AK205" i="2"/>
  <c r="AL205" i="2"/>
  <c r="AI208" i="2"/>
  <c r="AK206" i="2"/>
  <c r="AL206" i="2"/>
  <c r="AI209" i="2"/>
  <c r="AK207" i="2"/>
  <c r="AL207" i="2"/>
  <c r="AI210" i="2"/>
  <c r="AK208" i="2"/>
  <c r="AL208" i="2"/>
  <c r="AI211" i="2"/>
  <c r="AK209" i="2"/>
  <c r="AL209" i="2"/>
  <c r="AI212" i="2"/>
  <c r="AK210" i="2"/>
  <c r="AL210" i="2"/>
  <c r="AI213" i="2"/>
  <c r="AK211" i="2"/>
  <c r="AL211" i="2"/>
  <c r="AI214" i="2"/>
  <c r="AK212" i="2"/>
  <c r="AL212" i="2"/>
  <c r="AI215" i="2"/>
  <c r="AK213" i="2"/>
  <c r="AL213" i="2"/>
  <c r="AI216" i="2"/>
  <c r="AK214" i="2"/>
  <c r="AL214" i="2"/>
  <c r="AI217" i="2"/>
  <c r="AK215" i="2"/>
  <c r="AL215" i="2"/>
  <c r="AI218" i="2"/>
  <c r="AK216" i="2"/>
  <c r="AL216" i="2"/>
  <c r="AI219" i="2"/>
  <c r="AK217" i="2"/>
  <c r="AL217" i="2"/>
  <c r="AI220" i="2"/>
  <c r="AK218" i="2"/>
  <c r="AL218" i="2"/>
  <c r="AI221" i="2"/>
  <c r="AK219" i="2"/>
  <c r="AL219" i="2"/>
  <c r="AI222" i="2"/>
  <c r="AK220" i="2"/>
  <c r="AL220" i="2"/>
  <c r="AI223" i="2"/>
  <c r="AK221" i="2"/>
  <c r="AL221" i="2"/>
  <c r="AI224" i="2"/>
  <c r="AK222" i="2"/>
  <c r="AL222" i="2"/>
  <c r="AI225" i="2"/>
  <c r="AK223" i="2"/>
  <c r="AL223" i="2"/>
  <c r="AI226" i="2"/>
  <c r="AK224" i="2"/>
  <c r="AL224" i="2"/>
  <c r="AI227" i="2"/>
  <c r="AK225" i="2"/>
  <c r="AL225" i="2"/>
  <c r="AI228" i="2"/>
  <c r="AK226" i="2"/>
  <c r="AL226" i="2"/>
  <c r="AI229" i="2"/>
  <c r="AK227" i="2"/>
  <c r="AL227" i="2"/>
  <c r="AI230" i="2"/>
  <c r="AK228" i="2"/>
  <c r="AL228" i="2"/>
  <c r="AI231" i="2"/>
  <c r="AK229" i="2"/>
  <c r="AL229" i="2"/>
  <c r="AI232" i="2"/>
  <c r="AK230" i="2"/>
  <c r="AL230" i="2"/>
  <c r="AI233" i="2"/>
  <c r="AK231" i="2"/>
  <c r="AL231" i="2"/>
  <c r="AI234" i="2"/>
  <c r="AK232" i="2"/>
  <c r="AL232" i="2"/>
  <c r="AI235" i="2"/>
  <c r="AK233" i="2"/>
  <c r="AL233" i="2"/>
  <c r="AI236" i="2"/>
  <c r="AK234" i="2"/>
  <c r="AL234" i="2"/>
  <c r="AI237" i="2"/>
  <c r="AK235" i="2"/>
  <c r="AL235" i="2"/>
  <c r="AI238" i="2"/>
  <c r="AK236" i="2"/>
  <c r="AL236" i="2"/>
  <c r="AI239" i="2"/>
  <c r="AK237" i="2"/>
  <c r="AL237" i="2"/>
  <c r="AI240" i="2"/>
  <c r="AK238" i="2"/>
  <c r="AL238" i="2"/>
  <c r="AI241" i="2"/>
  <c r="AK239" i="2"/>
  <c r="AL239" i="2"/>
  <c r="AI242" i="2"/>
  <c r="AK240" i="2"/>
  <c r="AL240" i="2"/>
  <c r="AI243" i="2"/>
  <c r="AK241" i="2"/>
  <c r="AL241" i="2"/>
  <c r="AI244" i="2"/>
  <c r="AK242" i="2"/>
  <c r="AL242" i="2"/>
  <c r="AI245" i="2"/>
  <c r="AK243" i="2"/>
  <c r="AL243" i="2"/>
  <c r="AI246" i="2"/>
  <c r="AK244" i="2"/>
  <c r="AL244" i="2"/>
  <c r="AI247" i="2"/>
  <c r="AK245" i="2"/>
  <c r="AL245" i="2"/>
  <c r="AI248" i="2"/>
  <c r="AK246" i="2"/>
  <c r="AL246" i="2"/>
  <c r="AI249" i="2"/>
  <c r="AK247" i="2"/>
  <c r="AL247" i="2"/>
  <c r="AI250" i="2"/>
  <c r="AK248" i="2"/>
  <c r="AL248" i="2"/>
  <c r="AI251" i="2"/>
  <c r="AK249" i="2"/>
  <c r="AL249" i="2"/>
  <c r="AI252" i="2"/>
  <c r="AK250" i="2"/>
  <c r="AL250" i="2"/>
  <c r="AI253" i="2"/>
  <c r="AK251" i="2"/>
  <c r="AL251" i="2"/>
  <c r="AI254" i="2"/>
  <c r="AK252" i="2"/>
  <c r="AL252" i="2"/>
  <c r="AI255" i="2"/>
  <c r="AK253" i="2"/>
  <c r="AL253" i="2"/>
  <c r="AI256" i="2"/>
  <c r="AK254" i="2"/>
  <c r="AL254" i="2"/>
  <c r="AI257" i="2"/>
  <c r="AK255" i="2"/>
  <c r="AL255" i="2"/>
  <c r="AI258" i="2"/>
  <c r="AK256" i="2"/>
  <c r="AL256" i="2"/>
  <c r="AI259" i="2"/>
  <c r="AK257" i="2"/>
  <c r="AL257" i="2"/>
  <c r="AI260" i="2"/>
  <c r="AK258" i="2"/>
  <c r="AL258" i="2"/>
  <c r="AI261" i="2"/>
  <c r="AK259" i="2"/>
  <c r="AL259" i="2"/>
  <c r="AI262" i="2"/>
  <c r="AK260" i="2"/>
  <c r="AL260" i="2"/>
  <c r="AI263" i="2"/>
  <c r="AK261" i="2"/>
  <c r="AL261" i="2"/>
  <c r="AI264" i="2"/>
  <c r="AK262" i="2"/>
  <c r="AL262" i="2"/>
  <c r="AI265" i="2"/>
  <c r="AK263" i="2"/>
  <c r="AL263" i="2"/>
  <c r="AI266" i="2"/>
  <c r="AK264" i="2"/>
  <c r="AL264" i="2"/>
  <c r="AI267" i="2"/>
  <c r="AK265" i="2"/>
  <c r="AL265" i="2"/>
  <c r="AI268" i="2"/>
  <c r="AK266" i="2"/>
  <c r="AL266" i="2"/>
  <c r="AI269" i="2"/>
  <c r="AK267" i="2"/>
  <c r="AL267" i="2"/>
  <c r="AI270" i="2"/>
  <c r="AK268" i="2"/>
  <c r="AL268" i="2"/>
  <c r="AI271" i="2"/>
  <c r="AK269" i="2"/>
  <c r="AL269" i="2"/>
  <c r="AI272" i="2"/>
  <c r="AK270" i="2"/>
  <c r="AL270" i="2"/>
  <c r="AI273" i="2"/>
  <c r="AK271" i="2"/>
  <c r="AL271" i="2"/>
  <c r="AI274" i="2"/>
  <c r="AK272" i="2"/>
  <c r="AL272" i="2"/>
  <c r="AI275" i="2"/>
  <c r="AK273" i="2"/>
  <c r="AL273" i="2"/>
  <c r="AI276" i="2"/>
  <c r="AK274" i="2"/>
  <c r="AL274" i="2"/>
  <c r="AI277" i="2"/>
  <c r="AK275" i="2"/>
  <c r="AL275" i="2"/>
  <c r="AI278" i="2"/>
  <c r="AK276" i="2"/>
  <c r="AL276" i="2"/>
  <c r="AI279" i="2"/>
  <c r="AK277" i="2"/>
  <c r="AL277" i="2"/>
  <c r="AI280" i="2"/>
  <c r="AK278" i="2"/>
  <c r="AL278" i="2"/>
  <c r="AI281" i="2"/>
  <c r="AK279" i="2"/>
  <c r="AL279" i="2"/>
  <c r="AI282" i="2"/>
  <c r="AK280" i="2"/>
  <c r="AL280" i="2"/>
  <c r="AI283" i="2"/>
  <c r="AK281" i="2"/>
  <c r="AL281" i="2"/>
  <c r="AI284" i="2"/>
  <c r="AK282" i="2"/>
  <c r="AL282" i="2"/>
  <c r="AI285" i="2"/>
  <c r="AK283" i="2"/>
  <c r="AL283" i="2"/>
  <c r="AI286" i="2"/>
  <c r="AK284" i="2"/>
  <c r="AL284" i="2"/>
  <c r="AI287" i="2"/>
  <c r="AK285" i="2"/>
  <c r="AL285" i="2"/>
  <c r="AI288" i="2"/>
  <c r="AK286" i="2"/>
  <c r="AL286" i="2"/>
  <c r="AI289" i="2"/>
  <c r="AK287" i="2"/>
  <c r="AL287" i="2"/>
  <c r="AI290" i="2"/>
  <c r="AK288" i="2"/>
  <c r="AL288" i="2"/>
  <c r="AI291" i="2"/>
  <c r="AK289" i="2"/>
  <c r="AL289" i="2"/>
  <c r="AI292" i="2"/>
  <c r="AK290" i="2"/>
  <c r="AL290" i="2"/>
  <c r="AI293" i="2"/>
  <c r="AK291" i="2"/>
  <c r="AL291" i="2"/>
  <c r="AI294" i="2"/>
  <c r="AK292" i="2"/>
  <c r="AL292" i="2"/>
  <c r="AI295" i="2"/>
  <c r="AK293" i="2"/>
  <c r="AL293" i="2"/>
  <c r="AI296" i="2"/>
  <c r="AK294" i="2"/>
  <c r="AL294" i="2"/>
  <c r="AI297" i="2"/>
  <c r="AK295" i="2"/>
  <c r="AL295" i="2"/>
  <c r="AI298" i="2"/>
  <c r="AK296" i="2"/>
  <c r="AL296" i="2"/>
  <c r="AI299" i="2"/>
  <c r="AK297" i="2"/>
  <c r="AL297" i="2"/>
  <c r="AI300" i="2"/>
  <c r="AK298" i="2"/>
  <c r="AL298" i="2"/>
  <c r="AI301" i="2"/>
  <c r="AK299" i="2"/>
  <c r="AL299" i="2"/>
  <c r="AI302" i="2"/>
  <c r="AK300" i="2"/>
  <c r="AL300" i="2"/>
  <c r="AI303" i="2"/>
  <c r="AK301" i="2"/>
  <c r="AL301" i="2"/>
  <c r="AI304" i="2"/>
  <c r="AK302" i="2"/>
  <c r="AL302" i="2"/>
  <c r="AI305" i="2"/>
  <c r="AK303" i="2"/>
  <c r="AL303" i="2"/>
  <c r="AI306" i="2"/>
  <c r="AK304" i="2"/>
  <c r="AL304" i="2"/>
  <c r="AI307" i="2"/>
  <c r="AK305" i="2"/>
  <c r="AL305" i="2"/>
  <c r="AI308" i="2"/>
  <c r="AK306" i="2"/>
  <c r="AL306" i="2"/>
  <c r="AI309" i="2"/>
  <c r="AK307" i="2"/>
  <c r="AL307" i="2"/>
  <c r="AI310" i="2"/>
  <c r="AK308" i="2"/>
  <c r="AL308" i="2"/>
  <c r="AI311" i="2"/>
  <c r="AK309" i="2"/>
  <c r="AL309" i="2"/>
  <c r="AI312" i="2"/>
  <c r="AK310" i="2"/>
  <c r="AL310" i="2"/>
  <c r="AI313" i="2"/>
  <c r="AK311" i="2"/>
  <c r="AL311" i="2"/>
  <c r="AI314" i="2"/>
  <c r="AK312" i="2"/>
  <c r="AL312" i="2"/>
  <c r="AI315" i="2"/>
  <c r="AK313" i="2"/>
  <c r="AL313" i="2"/>
  <c r="AI316" i="2"/>
  <c r="AK314" i="2"/>
  <c r="AL314" i="2"/>
  <c r="AI317" i="2"/>
  <c r="AK315" i="2"/>
  <c r="AL315" i="2"/>
  <c r="AI318" i="2"/>
  <c r="AK316" i="2"/>
  <c r="AL316" i="2"/>
  <c r="AI319" i="2"/>
  <c r="AK317" i="2"/>
  <c r="AL317" i="2"/>
  <c r="AI320" i="2"/>
  <c r="AK318" i="2"/>
  <c r="AL318" i="2"/>
  <c r="AI321" i="2"/>
  <c r="AK319" i="2"/>
  <c r="AL319" i="2"/>
  <c r="AI322" i="2"/>
  <c r="AK320" i="2"/>
  <c r="AL320" i="2"/>
  <c r="AI323" i="2"/>
  <c r="AK321" i="2"/>
  <c r="AL321" i="2"/>
  <c r="AI324" i="2"/>
  <c r="AK322" i="2"/>
  <c r="AL322" i="2"/>
  <c r="AI325" i="2"/>
  <c r="AK323" i="2"/>
  <c r="AL323" i="2"/>
  <c r="AI326" i="2"/>
  <c r="AK324" i="2"/>
  <c r="AL324" i="2"/>
  <c r="AI327" i="2"/>
  <c r="AK325" i="2"/>
  <c r="AL325" i="2"/>
  <c r="AI328" i="2"/>
  <c r="AK326" i="2"/>
  <c r="AL326" i="2"/>
  <c r="AI329" i="2"/>
  <c r="AK327" i="2"/>
  <c r="AL327" i="2"/>
  <c r="AI330" i="2"/>
  <c r="AK328" i="2"/>
  <c r="AL328" i="2"/>
  <c r="AI331" i="2"/>
  <c r="AK329" i="2"/>
  <c r="AL329" i="2"/>
  <c r="AI332" i="2"/>
  <c r="AK330" i="2"/>
  <c r="AL330" i="2"/>
  <c r="AI333" i="2"/>
  <c r="AK331" i="2"/>
  <c r="AL331" i="2"/>
  <c r="AI334" i="2"/>
  <c r="AK332" i="2"/>
  <c r="AL332" i="2"/>
  <c r="AI335" i="2"/>
  <c r="AK333" i="2"/>
  <c r="AL333" i="2"/>
  <c r="AI336" i="2"/>
  <c r="AK334" i="2"/>
  <c r="AL334" i="2"/>
  <c r="AI337" i="2"/>
  <c r="AK335" i="2"/>
  <c r="AL335" i="2"/>
  <c r="AI338" i="2"/>
  <c r="AK336" i="2"/>
  <c r="AL336" i="2"/>
  <c r="AI339" i="2"/>
  <c r="AK337" i="2"/>
  <c r="AL337" i="2"/>
  <c r="AI340" i="2"/>
  <c r="AK338" i="2"/>
  <c r="AL338" i="2"/>
  <c r="AI341" i="2"/>
  <c r="AK339" i="2"/>
  <c r="AL339" i="2"/>
  <c r="AI342" i="2"/>
  <c r="AK340" i="2"/>
  <c r="AL340" i="2"/>
  <c r="AI343" i="2"/>
  <c r="AK341" i="2"/>
  <c r="AL341" i="2"/>
  <c r="AI344" i="2"/>
  <c r="AK342" i="2"/>
  <c r="AL342" i="2"/>
  <c r="AI345" i="2"/>
  <c r="AK343" i="2"/>
  <c r="AL343" i="2"/>
  <c r="AI346" i="2"/>
  <c r="AK344" i="2"/>
  <c r="AL344" i="2"/>
  <c r="AI347" i="2"/>
  <c r="AK345" i="2"/>
  <c r="AL345" i="2"/>
  <c r="AI348" i="2"/>
  <c r="AK346" i="2"/>
  <c r="AL346" i="2"/>
  <c r="AI349" i="2"/>
  <c r="AK347" i="2"/>
  <c r="AL347" i="2"/>
  <c r="AI350" i="2"/>
  <c r="AK348" i="2"/>
  <c r="AL348" i="2"/>
  <c r="AI351" i="2"/>
  <c r="AK349" i="2"/>
  <c r="AL349" i="2"/>
  <c r="AI352" i="2"/>
  <c r="AK350" i="2"/>
  <c r="AL350" i="2"/>
  <c r="AI353" i="2"/>
  <c r="AK351" i="2"/>
  <c r="AL351" i="2"/>
  <c r="AI354" i="2"/>
  <c r="AK352" i="2"/>
  <c r="AL352" i="2"/>
  <c r="AI355" i="2"/>
  <c r="AK353" i="2"/>
  <c r="AL353" i="2"/>
  <c r="AI356" i="2"/>
  <c r="AK354" i="2"/>
  <c r="AL354" i="2"/>
  <c r="AI357" i="2"/>
  <c r="AK355" i="2"/>
  <c r="AL355" i="2"/>
  <c r="AI358" i="2"/>
  <c r="AK356" i="2"/>
  <c r="AL356" i="2"/>
  <c r="AI359" i="2"/>
  <c r="AK357" i="2"/>
  <c r="AL357" i="2"/>
  <c r="AI360" i="2"/>
  <c r="AK358" i="2"/>
  <c r="AL358" i="2"/>
  <c r="AI361" i="2"/>
  <c r="AK359" i="2"/>
  <c r="AL359" i="2"/>
  <c r="AI362" i="2"/>
  <c r="AK360" i="2"/>
  <c r="AL360" i="2"/>
  <c r="AI363" i="2"/>
  <c r="AK361" i="2"/>
  <c r="AL361" i="2"/>
  <c r="AI364" i="2"/>
  <c r="AK362" i="2"/>
  <c r="AL362" i="2"/>
  <c r="AI365" i="2"/>
  <c r="AK363" i="2"/>
  <c r="AL363" i="2"/>
  <c r="AI366" i="2"/>
  <c r="AK364" i="2"/>
  <c r="AL364" i="2"/>
  <c r="AI367" i="2"/>
  <c r="AK365" i="2"/>
  <c r="AL365" i="2"/>
  <c r="AI368" i="2"/>
  <c r="AK366" i="2"/>
  <c r="AL366" i="2"/>
  <c r="AI369" i="2"/>
  <c r="AK367" i="2"/>
  <c r="AL367" i="2"/>
  <c r="AI370" i="2"/>
  <c r="AK368" i="2"/>
  <c r="AL368" i="2"/>
  <c r="AI371" i="2"/>
  <c r="AK369" i="2"/>
  <c r="AL369" i="2"/>
  <c r="AI372" i="2"/>
  <c r="AK370" i="2"/>
  <c r="AL370" i="2"/>
  <c r="AI373" i="2"/>
  <c r="AK371" i="2"/>
  <c r="AL371" i="2"/>
  <c r="AI374" i="2"/>
  <c r="AK372" i="2"/>
  <c r="AL372" i="2"/>
  <c r="AI375" i="2"/>
  <c r="AK373" i="2"/>
  <c r="AL373" i="2"/>
  <c r="AI376" i="2"/>
  <c r="AK374" i="2"/>
  <c r="AL374" i="2"/>
  <c r="AI377" i="2"/>
  <c r="AK375" i="2"/>
  <c r="AL375" i="2"/>
  <c r="AI378" i="2"/>
  <c r="AK376" i="2"/>
  <c r="AL376" i="2"/>
  <c r="AI379" i="2"/>
  <c r="AK377" i="2"/>
  <c r="AL377" i="2"/>
  <c r="AI380" i="2"/>
  <c r="AK378" i="2"/>
  <c r="AL378" i="2"/>
  <c r="AI381" i="2"/>
  <c r="AK379" i="2"/>
  <c r="AL379" i="2"/>
  <c r="AI382" i="2"/>
  <c r="AK380" i="2"/>
  <c r="AL380" i="2"/>
  <c r="AI383" i="2"/>
  <c r="AK381" i="2"/>
  <c r="AL381" i="2"/>
  <c r="AI384" i="2"/>
  <c r="AK382" i="2"/>
  <c r="AL382" i="2"/>
  <c r="AI385" i="2"/>
  <c r="AK383" i="2"/>
  <c r="AL383" i="2"/>
  <c r="AI386" i="2"/>
  <c r="AK384" i="2"/>
  <c r="AL384" i="2"/>
  <c r="AI387" i="2"/>
  <c r="AK385" i="2"/>
  <c r="AL385" i="2"/>
  <c r="AI388" i="2"/>
  <c r="AK386" i="2"/>
  <c r="AL386" i="2"/>
  <c r="AI389" i="2"/>
  <c r="AK387" i="2"/>
  <c r="AL387" i="2"/>
  <c r="AI390" i="2"/>
  <c r="AK388" i="2"/>
  <c r="AL388" i="2"/>
  <c r="AI391" i="2"/>
  <c r="AK389" i="2"/>
  <c r="AL389" i="2"/>
  <c r="AI392" i="2"/>
  <c r="AK390" i="2"/>
  <c r="AL390" i="2"/>
  <c r="AI393" i="2"/>
  <c r="AK391" i="2"/>
  <c r="AL391" i="2"/>
  <c r="AI394" i="2"/>
  <c r="AK392" i="2"/>
  <c r="AL392" i="2"/>
  <c r="AI395" i="2"/>
  <c r="AK393" i="2"/>
  <c r="AL393" i="2"/>
  <c r="AI396" i="2"/>
  <c r="AK394" i="2"/>
  <c r="AL394" i="2"/>
  <c r="AI397" i="2"/>
  <c r="AK395" i="2"/>
  <c r="AL395" i="2"/>
  <c r="AI398" i="2"/>
  <c r="AK396" i="2"/>
  <c r="AL396" i="2"/>
  <c r="AI399" i="2"/>
  <c r="AK397" i="2"/>
  <c r="AL397" i="2"/>
  <c r="AI400" i="2"/>
  <c r="AK398" i="2"/>
  <c r="AL398" i="2"/>
  <c r="AI401" i="2"/>
  <c r="AK399" i="2"/>
  <c r="AL399" i="2"/>
  <c r="AI402" i="2"/>
  <c r="AK400" i="2"/>
  <c r="AL400" i="2"/>
  <c r="AI403" i="2"/>
  <c r="AK401" i="2"/>
  <c r="AL401" i="2"/>
  <c r="AI404" i="2"/>
  <c r="AK402" i="2"/>
  <c r="AL402" i="2"/>
  <c r="AI405" i="2"/>
  <c r="AK403" i="2"/>
  <c r="AL403" i="2"/>
  <c r="AI406" i="2"/>
  <c r="AK404" i="2"/>
  <c r="AL404" i="2"/>
  <c r="AI407" i="2"/>
  <c r="AK405" i="2"/>
  <c r="AL405" i="2"/>
  <c r="AI408" i="2"/>
  <c r="AK406" i="2"/>
  <c r="AL406" i="2"/>
  <c r="AI409" i="2"/>
  <c r="AK407" i="2"/>
  <c r="AL407" i="2"/>
  <c r="AI410" i="2"/>
  <c r="AK408" i="2"/>
  <c r="AL408" i="2"/>
  <c r="AI411" i="2"/>
  <c r="AK409" i="2"/>
  <c r="AL409" i="2"/>
  <c r="AI412" i="2"/>
  <c r="AK410" i="2"/>
  <c r="AL410" i="2"/>
  <c r="AI413" i="2"/>
  <c r="AK411" i="2"/>
  <c r="AL411" i="2"/>
  <c r="AI414" i="2"/>
  <c r="AK412" i="2"/>
  <c r="AL412" i="2"/>
  <c r="AI415" i="2"/>
  <c r="AK413" i="2"/>
  <c r="AL413" i="2"/>
  <c r="AI416" i="2"/>
  <c r="AK414" i="2"/>
  <c r="AL414" i="2"/>
  <c r="AI417" i="2"/>
  <c r="AK415" i="2"/>
  <c r="AL415" i="2"/>
  <c r="AI418" i="2"/>
  <c r="AK416" i="2"/>
  <c r="AL416" i="2"/>
  <c r="AI419" i="2"/>
  <c r="AK417" i="2"/>
  <c r="AL417" i="2"/>
  <c r="AI420" i="2"/>
  <c r="AK418" i="2"/>
  <c r="AL418" i="2"/>
  <c r="AI421" i="2"/>
  <c r="AK419" i="2"/>
  <c r="AL419" i="2"/>
  <c r="AJ422" i="2"/>
  <c r="AI422" i="2"/>
  <c r="AK420" i="2"/>
  <c r="AL420" i="2"/>
  <c r="AK421" i="2"/>
  <c r="AL421" i="2"/>
  <c r="AH11" i="2"/>
  <c r="AH12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H85" i="2"/>
  <c r="AH86" i="2"/>
  <c r="AH87" i="2"/>
  <c r="AH88" i="2"/>
  <c r="AH89" i="2"/>
  <c r="AH90" i="2"/>
  <c r="AH91" i="2"/>
  <c r="AH92" i="2"/>
  <c r="AH93" i="2"/>
  <c r="AH94" i="2"/>
  <c r="AH95" i="2"/>
  <c r="AH96" i="2"/>
  <c r="AH97" i="2"/>
  <c r="AH98" i="2"/>
  <c r="AH99" i="2"/>
  <c r="AH100" i="2"/>
  <c r="AH101" i="2"/>
  <c r="AH102" i="2"/>
  <c r="AH103" i="2"/>
  <c r="AH104" i="2"/>
  <c r="AH105" i="2"/>
  <c r="AH106" i="2"/>
  <c r="AH107" i="2"/>
  <c r="AH108" i="2"/>
  <c r="AH109" i="2"/>
  <c r="AH110" i="2"/>
  <c r="AH111" i="2"/>
  <c r="AH112" i="2"/>
  <c r="AH113" i="2"/>
  <c r="AH114" i="2"/>
  <c r="AH115" i="2"/>
  <c r="AH116" i="2"/>
  <c r="AH117" i="2"/>
  <c r="AH118" i="2"/>
  <c r="AH119" i="2"/>
  <c r="AH120" i="2"/>
  <c r="AH121" i="2"/>
  <c r="AH122" i="2"/>
  <c r="AH123" i="2"/>
  <c r="AH124" i="2"/>
  <c r="AH125" i="2"/>
  <c r="AH126" i="2"/>
  <c r="AH127" i="2"/>
  <c r="AH128" i="2"/>
  <c r="AH129" i="2"/>
  <c r="AH130" i="2"/>
  <c r="AH131" i="2"/>
  <c r="AH132" i="2"/>
  <c r="AH133" i="2"/>
  <c r="AH134" i="2"/>
  <c r="AH135" i="2"/>
  <c r="AH136" i="2"/>
  <c r="AH137" i="2"/>
  <c r="AH138" i="2"/>
  <c r="AH139" i="2"/>
  <c r="AH140" i="2"/>
  <c r="AH141" i="2"/>
  <c r="AH142" i="2"/>
  <c r="AH143" i="2"/>
  <c r="AH144" i="2"/>
  <c r="AH145" i="2"/>
  <c r="AH146" i="2"/>
  <c r="AH147" i="2"/>
  <c r="AH148" i="2"/>
  <c r="AH149" i="2"/>
  <c r="AH150" i="2"/>
  <c r="AH151" i="2"/>
  <c r="AH152" i="2"/>
  <c r="AH153" i="2"/>
  <c r="AH154" i="2"/>
  <c r="AH155" i="2"/>
  <c r="AH156" i="2"/>
  <c r="AH157" i="2"/>
  <c r="AH158" i="2"/>
  <c r="AH159" i="2"/>
  <c r="AH160" i="2"/>
  <c r="AH161" i="2"/>
  <c r="AH162" i="2"/>
  <c r="AH163" i="2"/>
  <c r="AH164" i="2"/>
  <c r="AH165" i="2"/>
  <c r="AH166" i="2"/>
  <c r="AH167" i="2"/>
  <c r="AH168" i="2"/>
  <c r="AH169" i="2"/>
  <c r="AH170" i="2"/>
  <c r="AH171" i="2"/>
  <c r="AH172" i="2"/>
  <c r="AH173" i="2"/>
  <c r="AH174" i="2"/>
  <c r="AH175" i="2"/>
  <c r="AH176" i="2"/>
  <c r="AH177" i="2"/>
  <c r="AH178" i="2"/>
  <c r="AH179" i="2"/>
  <c r="AH180" i="2"/>
  <c r="AH181" i="2"/>
  <c r="AH182" i="2"/>
  <c r="AH183" i="2"/>
  <c r="AH184" i="2"/>
  <c r="AH185" i="2"/>
  <c r="AH186" i="2"/>
  <c r="AH187" i="2"/>
  <c r="AH188" i="2"/>
  <c r="AH189" i="2"/>
  <c r="AH190" i="2"/>
  <c r="AH191" i="2"/>
  <c r="AH192" i="2"/>
  <c r="AH193" i="2"/>
  <c r="AH194" i="2"/>
  <c r="AH195" i="2"/>
  <c r="AH196" i="2"/>
  <c r="AH197" i="2"/>
  <c r="AH198" i="2"/>
  <c r="AH199" i="2"/>
  <c r="AH200" i="2"/>
  <c r="AH201" i="2"/>
  <c r="AH202" i="2"/>
  <c r="AH203" i="2"/>
  <c r="AH204" i="2"/>
  <c r="AH205" i="2"/>
  <c r="AH206" i="2"/>
  <c r="AH207" i="2"/>
  <c r="AH208" i="2"/>
  <c r="AH209" i="2"/>
  <c r="AH210" i="2"/>
  <c r="AH211" i="2"/>
  <c r="AH212" i="2"/>
  <c r="AH213" i="2"/>
  <c r="AH214" i="2"/>
  <c r="AH215" i="2"/>
  <c r="AH216" i="2"/>
  <c r="AH217" i="2"/>
  <c r="AH218" i="2"/>
  <c r="AH219" i="2"/>
  <c r="AH220" i="2"/>
  <c r="AH221" i="2"/>
  <c r="AH222" i="2"/>
  <c r="AH223" i="2"/>
  <c r="AH224" i="2"/>
  <c r="AH225" i="2"/>
  <c r="AH226" i="2"/>
  <c r="AH227" i="2"/>
  <c r="AH228" i="2"/>
  <c r="AH229" i="2"/>
  <c r="AH230" i="2"/>
  <c r="AH231" i="2"/>
  <c r="AH232" i="2"/>
  <c r="AH233" i="2"/>
  <c r="AH234" i="2"/>
  <c r="AH235" i="2"/>
  <c r="AH236" i="2"/>
  <c r="AH237" i="2"/>
  <c r="AH238" i="2"/>
  <c r="AH239" i="2"/>
  <c r="AH240" i="2"/>
  <c r="AH241" i="2"/>
  <c r="AH242" i="2"/>
  <c r="AH243" i="2"/>
  <c r="AH244" i="2"/>
  <c r="AH245" i="2"/>
  <c r="AH246" i="2"/>
  <c r="AH247" i="2"/>
  <c r="AH248" i="2"/>
  <c r="AH249" i="2"/>
  <c r="AH250" i="2"/>
  <c r="AH251" i="2"/>
  <c r="AH252" i="2"/>
  <c r="AH253" i="2"/>
  <c r="AH254" i="2"/>
  <c r="AH255" i="2"/>
  <c r="AH256" i="2"/>
  <c r="AH257" i="2"/>
  <c r="AH258" i="2"/>
  <c r="AH259" i="2"/>
  <c r="AH260" i="2"/>
  <c r="AH261" i="2"/>
  <c r="AH262" i="2"/>
  <c r="AH263" i="2"/>
  <c r="AH264" i="2"/>
  <c r="AH265" i="2"/>
  <c r="AH266" i="2"/>
  <c r="AH267" i="2"/>
  <c r="AH268" i="2"/>
  <c r="AH269" i="2"/>
  <c r="AH270" i="2"/>
  <c r="AH271" i="2"/>
  <c r="AH272" i="2"/>
  <c r="AH273" i="2"/>
  <c r="AH274" i="2"/>
  <c r="AH275" i="2"/>
  <c r="AH276" i="2"/>
  <c r="AH277" i="2"/>
  <c r="AH278" i="2"/>
  <c r="AH279" i="2"/>
  <c r="AH280" i="2"/>
  <c r="AH281" i="2"/>
  <c r="AH282" i="2"/>
  <c r="AH283" i="2"/>
  <c r="AH284" i="2"/>
  <c r="AH285" i="2"/>
  <c r="AH286" i="2"/>
  <c r="AH287" i="2"/>
  <c r="AH288" i="2"/>
  <c r="AH289" i="2"/>
  <c r="AH290" i="2"/>
  <c r="AH291" i="2"/>
  <c r="AH292" i="2"/>
  <c r="AH293" i="2"/>
  <c r="AH294" i="2"/>
  <c r="AH295" i="2"/>
  <c r="AH296" i="2"/>
  <c r="AH297" i="2"/>
  <c r="AH298" i="2"/>
  <c r="AH299" i="2"/>
  <c r="AH300" i="2"/>
  <c r="AH301" i="2"/>
  <c r="AH302" i="2"/>
  <c r="AH303" i="2"/>
  <c r="AH304" i="2"/>
  <c r="AH305" i="2"/>
  <c r="AH306" i="2"/>
  <c r="AH307" i="2"/>
  <c r="AH308" i="2"/>
  <c r="AH309" i="2"/>
  <c r="AH310" i="2"/>
  <c r="AH311" i="2"/>
  <c r="AH312" i="2"/>
  <c r="AH313" i="2"/>
  <c r="AH314" i="2"/>
  <c r="AH315" i="2"/>
  <c r="AH316" i="2"/>
  <c r="AH317" i="2"/>
  <c r="AH318" i="2"/>
  <c r="AH319" i="2"/>
  <c r="AH320" i="2"/>
  <c r="AH321" i="2"/>
  <c r="AH322" i="2"/>
  <c r="AH323" i="2"/>
  <c r="AH324" i="2"/>
  <c r="AH325" i="2"/>
  <c r="AH326" i="2"/>
  <c r="AH327" i="2"/>
  <c r="AH328" i="2"/>
  <c r="AH329" i="2"/>
  <c r="AH330" i="2"/>
  <c r="AH331" i="2"/>
  <c r="AH332" i="2"/>
  <c r="AH333" i="2"/>
  <c r="AH334" i="2"/>
  <c r="AH335" i="2"/>
  <c r="AH336" i="2"/>
  <c r="AH337" i="2"/>
  <c r="AH338" i="2"/>
  <c r="AH339" i="2"/>
  <c r="AH340" i="2"/>
  <c r="AH341" i="2"/>
  <c r="AH342" i="2"/>
  <c r="AH343" i="2"/>
  <c r="AH344" i="2"/>
  <c r="AH345" i="2"/>
  <c r="AH346" i="2"/>
  <c r="AH347" i="2"/>
  <c r="AH348" i="2"/>
  <c r="AH349" i="2"/>
  <c r="AH350" i="2"/>
  <c r="AH351" i="2"/>
  <c r="AH352" i="2"/>
  <c r="AH353" i="2"/>
  <c r="AH354" i="2"/>
  <c r="AH355" i="2"/>
  <c r="AH356" i="2"/>
  <c r="AH357" i="2"/>
  <c r="AH358" i="2"/>
  <c r="AH359" i="2"/>
  <c r="AH360" i="2"/>
  <c r="AH361" i="2"/>
  <c r="AH362" i="2"/>
  <c r="AH363" i="2"/>
  <c r="AH364" i="2"/>
  <c r="AH365" i="2"/>
  <c r="AH366" i="2"/>
  <c r="AH367" i="2"/>
  <c r="AH368" i="2"/>
  <c r="AH369" i="2"/>
  <c r="AH370" i="2"/>
  <c r="AH371" i="2"/>
  <c r="AH372" i="2"/>
  <c r="AH373" i="2"/>
  <c r="AH374" i="2"/>
  <c r="AH375" i="2"/>
  <c r="AH376" i="2"/>
  <c r="AH377" i="2"/>
  <c r="AH378" i="2"/>
  <c r="AH379" i="2"/>
  <c r="AH380" i="2"/>
  <c r="AH381" i="2"/>
  <c r="AH382" i="2"/>
  <c r="AH383" i="2"/>
  <c r="AH384" i="2"/>
  <c r="AH385" i="2"/>
  <c r="AH386" i="2"/>
  <c r="AH387" i="2"/>
  <c r="AH388" i="2"/>
  <c r="AH389" i="2"/>
  <c r="AH390" i="2"/>
  <c r="AH391" i="2"/>
  <c r="AH392" i="2"/>
  <c r="AH393" i="2"/>
  <c r="AH394" i="2"/>
  <c r="AH395" i="2"/>
  <c r="AH396" i="2"/>
  <c r="AH397" i="2"/>
  <c r="AH398" i="2"/>
  <c r="AH399" i="2"/>
  <c r="AH400" i="2"/>
  <c r="AH401" i="2"/>
  <c r="AH402" i="2"/>
  <c r="AH403" i="2"/>
  <c r="AH404" i="2"/>
  <c r="AH405" i="2"/>
  <c r="AH406" i="2"/>
  <c r="AH407" i="2"/>
  <c r="AH408" i="2"/>
  <c r="AH409" i="2"/>
  <c r="AH410" i="2"/>
  <c r="AH411" i="2"/>
  <c r="AH412" i="2"/>
  <c r="AH413" i="2"/>
  <c r="AH414" i="2"/>
  <c r="AH415" i="2"/>
  <c r="AH416" i="2"/>
  <c r="AH417" i="2"/>
  <c r="AH418" i="2"/>
  <c r="AH419" i="2"/>
  <c r="AH420" i="2"/>
  <c r="AH421" i="2"/>
  <c r="AH8" i="2"/>
  <c r="AH9" i="2"/>
  <c r="AM10" i="2"/>
  <c r="AN10" i="2"/>
  <c r="AM11" i="2"/>
  <c r="AN11" i="2"/>
  <c r="AM12" i="2"/>
  <c r="AN12" i="2"/>
  <c r="AM13" i="2"/>
  <c r="AN13" i="2"/>
  <c r="AM14" i="2"/>
  <c r="AN14" i="2"/>
  <c r="AM15" i="2"/>
  <c r="AN15" i="2"/>
  <c r="AM16" i="2"/>
  <c r="AN16" i="2"/>
  <c r="AM17" i="2"/>
  <c r="AN17" i="2"/>
  <c r="AM18" i="2"/>
  <c r="AN18" i="2"/>
  <c r="AM19" i="2"/>
  <c r="AN19" i="2"/>
  <c r="AM20" i="2"/>
  <c r="AN20" i="2"/>
  <c r="AM21" i="2"/>
  <c r="AN21" i="2"/>
  <c r="AM22" i="2"/>
  <c r="AN22" i="2"/>
  <c r="AM23" i="2"/>
  <c r="AN23" i="2"/>
  <c r="AM24" i="2"/>
  <c r="AN24" i="2"/>
  <c r="AM25" i="2"/>
  <c r="AN25" i="2"/>
  <c r="AM26" i="2"/>
  <c r="AN26" i="2"/>
  <c r="AM27" i="2"/>
  <c r="AN27" i="2"/>
  <c r="AM28" i="2"/>
  <c r="AN28" i="2"/>
  <c r="AM29" i="2"/>
  <c r="AN29" i="2"/>
  <c r="AM30" i="2"/>
  <c r="AN30" i="2"/>
  <c r="AM31" i="2"/>
  <c r="AN31" i="2"/>
  <c r="AM32" i="2"/>
  <c r="AN32" i="2"/>
  <c r="AM33" i="2"/>
  <c r="AN33" i="2"/>
  <c r="AM34" i="2"/>
  <c r="AN34" i="2"/>
  <c r="AM35" i="2"/>
  <c r="AN35" i="2"/>
  <c r="AM36" i="2"/>
  <c r="AN36" i="2"/>
  <c r="AM37" i="2"/>
  <c r="AN37" i="2"/>
  <c r="AM38" i="2"/>
  <c r="AN38" i="2"/>
  <c r="AM39" i="2"/>
  <c r="AN39" i="2"/>
  <c r="AM40" i="2"/>
  <c r="AN40" i="2"/>
  <c r="AM41" i="2"/>
  <c r="AN41" i="2"/>
  <c r="AM42" i="2"/>
  <c r="AN42" i="2"/>
  <c r="AM43" i="2"/>
  <c r="AN43" i="2"/>
  <c r="AM44" i="2"/>
  <c r="AN44" i="2"/>
  <c r="AM45" i="2"/>
  <c r="AN45" i="2"/>
  <c r="AM46" i="2"/>
  <c r="AN46" i="2"/>
  <c r="AM47" i="2"/>
  <c r="AN47" i="2"/>
  <c r="AM48" i="2"/>
  <c r="AN48" i="2"/>
  <c r="AM49" i="2"/>
  <c r="AN49" i="2"/>
  <c r="AM50" i="2"/>
  <c r="AN50" i="2"/>
  <c r="AM51" i="2"/>
  <c r="AN51" i="2"/>
  <c r="AM52" i="2"/>
  <c r="AN52" i="2"/>
  <c r="AM53" i="2"/>
  <c r="AN53" i="2"/>
  <c r="AM54" i="2"/>
  <c r="AN54" i="2"/>
  <c r="AM55" i="2"/>
  <c r="AN55" i="2"/>
  <c r="AM56" i="2"/>
  <c r="AN56" i="2"/>
  <c r="AM57" i="2"/>
  <c r="AN57" i="2"/>
  <c r="AM58" i="2"/>
  <c r="AN58" i="2"/>
  <c r="AM59" i="2"/>
  <c r="AN59" i="2"/>
  <c r="AM60" i="2"/>
  <c r="AN60" i="2"/>
  <c r="AM61" i="2"/>
  <c r="AN61" i="2"/>
  <c r="AM62" i="2"/>
  <c r="AN62" i="2"/>
  <c r="AM63" i="2"/>
  <c r="AN63" i="2"/>
  <c r="AM64" i="2"/>
  <c r="AN64" i="2"/>
  <c r="AM65" i="2"/>
  <c r="AN65" i="2"/>
  <c r="AM66" i="2"/>
  <c r="AN66" i="2"/>
  <c r="AM67" i="2"/>
  <c r="AN67" i="2"/>
  <c r="AM68" i="2"/>
  <c r="AN68" i="2"/>
  <c r="AM69" i="2"/>
  <c r="AN69" i="2"/>
  <c r="AM70" i="2"/>
  <c r="AN70" i="2"/>
  <c r="AM71" i="2"/>
  <c r="AN71" i="2"/>
  <c r="AM72" i="2"/>
  <c r="AN72" i="2"/>
  <c r="AM73" i="2"/>
  <c r="AN73" i="2"/>
  <c r="AM74" i="2"/>
  <c r="AN74" i="2"/>
  <c r="AM75" i="2"/>
  <c r="AN75" i="2"/>
  <c r="AM76" i="2"/>
  <c r="AN76" i="2"/>
  <c r="AM77" i="2"/>
  <c r="AN77" i="2"/>
  <c r="AM78" i="2"/>
  <c r="AN78" i="2"/>
  <c r="AM79" i="2"/>
  <c r="AN79" i="2"/>
  <c r="AM80" i="2"/>
  <c r="AN80" i="2"/>
  <c r="AM81" i="2"/>
  <c r="AN81" i="2"/>
  <c r="AM82" i="2"/>
  <c r="AN82" i="2"/>
  <c r="AM83" i="2"/>
  <c r="AN83" i="2"/>
  <c r="AM84" i="2"/>
  <c r="AN84" i="2"/>
  <c r="AM85" i="2"/>
  <c r="AN85" i="2"/>
  <c r="AM86" i="2"/>
  <c r="AN86" i="2"/>
  <c r="AM87" i="2"/>
  <c r="AN87" i="2"/>
  <c r="AM88" i="2"/>
  <c r="AN88" i="2"/>
  <c r="AM89" i="2"/>
  <c r="AN89" i="2"/>
  <c r="AM90" i="2"/>
  <c r="AN90" i="2"/>
  <c r="AM91" i="2"/>
  <c r="AN91" i="2"/>
  <c r="AM92" i="2"/>
  <c r="AN92" i="2"/>
  <c r="AM93" i="2"/>
  <c r="AN93" i="2"/>
  <c r="AM94" i="2"/>
  <c r="AN94" i="2"/>
  <c r="AM95" i="2"/>
  <c r="AN95" i="2"/>
  <c r="AM96" i="2"/>
  <c r="AN96" i="2"/>
  <c r="AM97" i="2"/>
  <c r="AN97" i="2"/>
  <c r="AM98" i="2"/>
  <c r="AN98" i="2"/>
  <c r="AM99" i="2"/>
  <c r="AN99" i="2"/>
  <c r="AM100" i="2"/>
  <c r="AN100" i="2"/>
  <c r="AM101" i="2"/>
  <c r="AN101" i="2"/>
  <c r="AM102" i="2"/>
  <c r="AN102" i="2"/>
  <c r="AM103" i="2"/>
  <c r="AN103" i="2"/>
  <c r="AM104" i="2"/>
  <c r="AN104" i="2"/>
  <c r="AM105" i="2"/>
  <c r="AN105" i="2"/>
  <c r="AM106" i="2"/>
  <c r="AN106" i="2"/>
  <c r="AM107" i="2"/>
  <c r="AN107" i="2"/>
  <c r="AM108" i="2"/>
  <c r="AN108" i="2"/>
  <c r="AM109" i="2"/>
  <c r="AN109" i="2"/>
  <c r="AM110" i="2"/>
  <c r="AN110" i="2"/>
  <c r="AM111" i="2"/>
  <c r="AN111" i="2"/>
  <c r="AM112" i="2"/>
  <c r="AN112" i="2"/>
  <c r="AM113" i="2"/>
  <c r="AN113" i="2"/>
  <c r="AM114" i="2"/>
  <c r="AN114" i="2"/>
  <c r="AM115" i="2"/>
  <c r="AN115" i="2"/>
  <c r="AM116" i="2"/>
  <c r="AN116" i="2"/>
  <c r="AM117" i="2"/>
  <c r="AN117" i="2"/>
  <c r="AM118" i="2"/>
  <c r="AN118" i="2"/>
  <c r="AM119" i="2"/>
  <c r="AN119" i="2"/>
  <c r="AM120" i="2"/>
  <c r="AN120" i="2"/>
  <c r="AM121" i="2"/>
  <c r="AN121" i="2"/>
  <c r="AM122" i="2"/>
  <c r="AN122" i="2"/>
  <c r="AM123" i="2"/>
  <c r="AN123" i="2"/>
  <c r="AM124" i="2"/>
  <c r="AN124" i="2"/>
  <c r="AM125" i="2"/>
  <c r="AN125" i="2"/>
  <c r="AM126" i="2"/>
  <c r="AN126" i="2"/>
  <c r="AM127" i="2"/>
  <c r="AN127" i="2"/>
  <c r="AM128" i="2"/>
  <c r="AN128" i="2"/>
  <c r="AM129" i="2"/>
  <c r="AN129" i="2"/>
  <c r="AM130" i="2"/>
  <c r="AN130" i="2"/>
  <c r="AM131" i="2"/>
  <c r="AN131" i="2"/>
  <c r="AM132" i="2"/>
  <c r="AN132" i="2"/>
  <c r="AM133" i="2"/>
  <c r="AN133" i="2"/>
  <c r="AM134" i="2"/>
  <c r="AN134" i="2"/>
  <c r="AM135" i="2"/>
  <c r="AN135" i="2"/>
  <c r="AM136" i="2"/>
  <c r="AN136" i="2"/>
  <c r="AM137" i="2"/>
  <c r="AN137" i="2"/>
  <c r="AM138" i="2"/>
  <c r="AN138" i="2"/>
  <c r="AM139" i="2"/>
  <c r="AN139" i="2"/>
  <c r="AM140" i="2"/>
  <c r="AN140" i="2"/>
  <c r="AM141" i="2"/>
  <c r="AN141" i="2"/>
  <c r="AM142" i="2"/>
  <c r="AN142" i="2"/>
  <c r="AM143" i="2"/>
  <c r="AN143" i="2"/>
  <c r="AM144" i="2"/>
  <c r="AN144" i="2"/>
  <c r="AM145" i="2"/>
  <c r="AN145" i="2"/>
  <c r="AM146" i="2"/>
  <c r="AN146" i="2"/>
  <c r="AM147" i="2"/>
  <c r="AN147" i="2"/>
  <c r="AM148" i="2"/>
  <c r="AN148" i="2"/>
  <c r="AM149" i="2"/>
  <c r="AN149" i="2"/>
  <c r="AM150" i="2"/>
  <c r="AN150" i="2"/>
  <c r="AM151" i="2"/>
  <c r="AN151" i="2"/>
  <c r="AM152" i="2"/>
  <c r="AN152" i="2"/>
  <c r="AM153" i="2"/>
  <c r="AN153" i="2"/>
  <c r="AM154" i="2"/>
  <c r="AN154" i="2"/>
  <c r="AM155" i="2"/>
  <c r="AN155" i="2"/>
  <c r="AM156" i="2"/>
  <c r="AN156" i="2"/>
  <c r="AM157" i="2"/>
  <c r="AN157" i="2"/>
  <c r="AM158" i="2"/>
  <c r="AN158" i="2"/>
  <c r="AM159" i="2"/>
  <c r="AN159" i="2"/>
  <c r="AM160" i="2"/>
  <c r="AN160" i="2"/>
  <c r="AM161" i="2"/>
  <c r="AN161" i="2"/>
  <c r="AM162" i="2"/>
  <c r="AN162" i="2"/>
  <c r="AM163" i="2"/>
  <c r="AN163" i="2"/>
  <c r="AM164" i="2"/>
  <c r="AN164" i="2"/>
  <c r="AM165" i="2"/>
  <c r="AN165" i="2"/>
  <c r="AM166" i="2"/>
  <c r="AN166" i="2"/>
  <c r="AM167" i="2"/>
  <c r="AN167" i="2"/>
  <c r="AM168" i="2"/>
  <c r="AN168" i="2"/>
  <c r="AM169" i="2"/>
  <c r="AN169" i="2"/>
  <c r="AM170" i="2"/>
  <c r="AN170" i="2"/>
  <c r="AM171" i="2"/>
  <c r="AN171" i="2"/>
  <c r="AM172" i="2"/>
  <c r="AN172" i="2"/>
  <c r="AM173" i="2"/>
  <c r="AN173" i="2"/>
  <c r="AM174" i="2"/>
  <c r="AN174" i="2"/>
  <c r="AM175" i="2"/>
  <c r="AN175" i="2"/>
  <c r="AM176" i="2"/>
  <c r="AN176" i="2"/>
  <c r="AM177" i="2"/>
  <c r="AN177" i="2"/>
  <c r="AM178" i="2"/>
  <c r="AN178" i="2"/>
  <c r="AM179" i="2"/>
  <c r="AN179" i="2"/>
  <c r="AM180" i="2"/>
  <c r="AN180" i="2"/>
  <c r="AM181" i="2"/>
  <c r="AN181" i="2"/>
  <c r="AM182" i="2"/>
  <c r="AN182" i="2"/>
  <c r="AM183" i="2"/>
  <c r="AN183" i="2"/>
  <c r="AM184" i="2"/>
  <c r="AN184" i="2"/>
  <c r="AM185" i="2"/>
  <c r="AN185" i="2"/>
  <c r="AM186" i="2"/>
  <c r="AN186" i="2"/>
  <c r="AM187" i="2"/>
  <c r="AN187" i="2"/>
  <c r="AM188" i="2"/>
  <c r="AN188" i="2"/>
  <c r="AM189" i="2"/>
  <c r="AN189" i="2"/>
  <c r="AM190" i="2"/>
  <c r="AN190" i="2"/>
  <c r="AM191" i="2"/>
  <c r="AN191" i="2"/>
  <c r="AM192" i="2"/>
  <c r="AN192" i="2"/>
  <c r="AM193" i="2"/>
  <c r="AN193" i="2"/>
  <c r="AM194" i="2"/>
  <c r="AN194" i="2"/>
  <c r="AM195" i="2"/>
  <c r="AN195" i="2"/>
  <c r="AM196" i="2"/>
  <c r="AN196" i="2"/>
  <c r="AM197" i="2"/>
  <c r="AN197" i="2"/>
  <c r="AM198" i="2"/>
  <c r="AN198" i="2"/>
  <c r="AM199" i="2"/>
  <c r="AN199" i="2"/>
  <c r="AM200" i="2"/>
  <c r="AN200" i="2"/>
  <c r="AM201" i="2"/>
  <c r="AN201" i="2"/>
  <c r="AM202" i="2"/>
  <c r="AN202" i="2"/>
  <c r="AM203" i="2"/>
  <c r="AN203" i="2"/>
  <c r="AM204" i="2"/>
  <c r="AN204" i="2"/>
  <c r="AM205" i="2"/>
  <c r="AN205" i="2"/>
  <c r="AM206" i="2"/>
  <c r="AN206" i="2"/>
  <c r="AM207" i="2"/>
  <c r="AN207" i="2"/>
  <c r="AM208" i="2"/>
  <c r="AN208" i="2"/>
  <c r="AM209" i="2"/>
  <c r="AN209" i="2"/>
  <c r="AM210" i="2"/>
  <c r="AN210" i="2"/>
  <c r="AM211" i="2"/>
  <c r="AN211" i="2"/>
  <c r="AM212" i="2"/>
  <c r="AN212" i="2"/>
  <c r="AM213" i="2"/>
  <c r="AN213" i="2"/>
  <c r="AM214" i="2"/>
  <c r="AN214" i="2"/>
  <c r="AM215" i="2"/>
  <c r="AN215" i="2"/>
  <c r="AM216" i="2"/>
  <c r="AN216" i="2"/>
  <c r="AM217" i="2"/>
  <c r="AN217" i="2"/>
  <c r="AM218" i="2"/>
  <c r="AN218" i="2"/>
  <c r="AM219" i="2"/>
  <c r="AN219" i="2"/>
  <c r="AM220" i="2"/>
  <c r="AN220" i="2"/>
  <c r="AM221" i="2"/>
  <c r="AN221" i="2"/>
  <c r="AM222" i="2"/>
  <c r="AN222" i="2"/>
  <c r="AM223" i="2"/>
  <c r="AN223" i="2"/>
  <c r="AM224" i="2"/>
  <c r="AN224" i="2"/>
  <c r="AM225" i="2"/>
  <c r="AN225" i="2"/>
  <c r="AM226" i="2"/>
  <c r="AN226" i="2"/>
  <c r="AM227" i="2"/>
  <c r="AN227" i="2"/>
  <c r="AM228" i="2"/>
  <c r="AN228" i="2"/>
  <c r="AM229" i="2"/>
  <c r="AN229" i="2"/>
  <c r="AM230" i="2"/>
  <c r="AN230" i="2"/>
  <c r="AM231" i="2"/>
  <c r="AN231" i="2"/>
  <c r="AM232" i="2"/>
  <c r="AN232" i="2"/>
  <c r="AM233" i="2"/>
  <c r="AN233" i="2"/>
  <c r="AM234" i="2"/>
  <c r="AN234" i="2"/>
  <c r="AM235" i="2"/>
  <c r="AN235" i="2"/>
  <c r="AM236" i="2"/>
  <c r="AN236" i="2"/>
  <c r="AM237" i="2"/>
  <c r="AN237" i="2"/>
  <c r="AM238" i="2"/>
  <c r="AN238" i="2"/>
  <c r="AM239" i="2"/>
  <c r="AN239" i="2"/>
  <c r="AM240" i="2"/>
  <c r="AN240" i="2"/>
  <c r="AM241" i="2"/>
  <c r="AN241" i="2"/>
  <c r="AM242" i="2"/>
  <c r="AN242" i="2"/>
  <c r="AM243" i="2"/>
  <c r="AN243" i="2"/>
  <c r="AM244" i="2"/>
  <c r="AN244" i="2"/>
  <c r="AM245" i="2"/>
  <c r="AN245" i="2"/>
  <c r="AM246" i="2"/>
  <c r="AN246" i="2"/>
  <c r="AM247" i="2"/>
  <c r="AN247" i="2"/>
  <c r="AM248" i="2"/>
  <c r="AN248" i="2"/>
  <c r="AM249" i="2"/>
  <c r="AN249" i="2"/>
  <c r="AM250" i="2"/>
  <c r="AN250" i="2"/>
  <c r="AM251" i="2"/>
  <c r="AN251" i="2"/>
  <c r="AM252" i="2"/>
  <c r="AN252" i="2"/>
  <c r="AM253" i="2"/>
  <c r="AN253" i="2"/>
  <c r="AM254" i="2"/>
  <c r="AN254" i="2"/>
  <c r="AM255" i="2"/>
  <c r="AN255" i="2"/>
  <c r="AM256" i="2"/>
  <c r="AN256" i="2"/>
  <c r="AM257" i="2"/>
  <c r="AN257" i="2"/>
  <c r="AM258" i="2"/>
  <c r="AN258" i="2"/>
  <c r="AM259" i="2"/>
  <c r="AN259" i="2"/>
  <c r="AM260" i="2"/>
  <c r="AN260" i="2"/>
  <c r="AM261" i="2"/>
  <c r="AN261" i="2"/>
  <c r="AM262" i="2"/>
  <c r="AN262" i="2"/>
  <c r="AM263" i="2"/>
  <c r="AN263" i="2"/>
  <c r="AM264" i="2"/>
  <c r="AN264" i="2"/>
  <c r="AM265" i="2"/>
  <c r="AN265" i="2"/>
  <c r="AM266" i="2"/>
  <c r="AN266" i="2"/>
  <c r="AM267" i="2"/>
  <c r="AN267" i="2"/>
  <c r="AM268" i="2"/>
  <c r="AN268" i="2"/>
  <c r="AM269" i="2"/>
  <c r="AN269" i="2"/>
  <c r="AM270" i="2"/>
  <c r="AN270" i="2"/>
  <c r="AM271" i="2"/>
  <c r="AN271" i="2"/>
  <c r="AM272" i="2"/>
  <c r="AN272" i="2"/>
  <c r="AM273" i="2"/>
  <c r="AN273" i="2"/>
  <c r="AM274" i="2"/>
  <c r="AN274" i="2"/>
  <c r="AM275" i="2"/>
  <c r="AN275" i="2"/>
  <c r="AM276" i="2"/>
  <c r="AN276" i="2"/>
  <c r="AM277" i="2"/>
  <c r="AN277" i="2"/>
  <c r="AM278" i="2"/>
  <c r="AN278" i="2"/>
  <c r="AM279" i="2"/>
  <c r="AN279" i="2"/>
  <c r="AM280" i="2"/>
  <c r="AN280" i="2"/>
  <c r="AM281" i="2"/>
  <c r="AN281" i="2"/>
  <c r="AM282" i="2"/>
  <c r="AN282" i="2"/>
  <c r="AM283" i="2"/>
  <c r="AN283" i="2"/>
  <c r="AM284" i="2"/>
  <c r="AN284" i="2"/>
  <c r="AM285" i="2"/>
  <c r="AN285" i="2"/>
  <c r="AM286" i="2"/>
  <c r="AN286" i="2"/>
  <c r="AM287" i="2"/>
  <c r="AN287" i="2"/>
  <c r="AM288" i="2"/>
  <c r="AN288" i="2"/>
  <c r="AM289" i="2"/>
  <c r="AN289" i="2"/>
  <c r="AM290" i="2"/>
  <c r="AN290" i="2"/>
  <c r="AM291" i="2"/>
  <c r="AN291" i="2"/>
  <c r="AM292" i="2"/>
  <c r="AN292" i="2"/>
  <c r="AM293" i="2"/>
  <c r="AN293" i="2"/>
  <c r="AM294" i="2"/>
  <c r="AN294" i="2"/>
  <c r="AM295" i="2"/>
  <c r="AN295" i="2"/>
  <c r="AM296" i="2"/>
  <c r="AN296" i="2"/>
  <c r="AM297" i="2"/>
  <c r="AN297" i="2"/>
  <c r="AM298" i="2"/>
  <c r="AN298" i="2"/>
  <c r="AM299" i="2"/>
  <c r="AN299" i="2"/>
  <c r="AM300" i="2"/>
  <c r="AN300" i="2"/>
  <c r="AM301" i="2"/>
  <c r="AN301" i="2"/>
  <c r="AM302" i="2"/>
  <c r="AN302" i="2"/>
  <c r="AM303" i="2"/>
  <c r="AN303" i="2"/>
  <c r="AM304" i="2"/>
  <c r="AN304" i="2"/>
  <c r="AM305" i="2"/>
  <c r="AN305" i="2"/>
  <c r="AM306" i="2"/>
  <c r="AN306" i="2"/>
  <c r="AM307" i="2"/>
  <c r="AN307" i="2"/>
  <c r="AM308" i="2"/>
  <c r="AN308" i="2"/>
  <c r="AM309" i="2"/>
  <c r="AN309" i="2"/>
  <c r="AM310" i="2"/>
  <c r="AN310" i="2"/>
  <c r="AM311" i="2"/>
  <c r="AN311" i="2"/>
  <c r="AM312" i="2"/>
  <c r="AN312" i="2"/>
  <c r="AM313" i="2"/>
  <c r="AN313" i="2"/>
  <c r="AM314" i="2"/>
  <c r="AN314" i="2"/>
  <c r="AM315" i="2"/>
  <c r="AN315" i="2"/>
  <c r="AM316" i="2"/>
  <c r="AN316" i="2"/>
  <c r="AM317" i="2"/>
  <c r="AN317" i="2"/>
  <c r="AM318" i="2"/>
  <c r="AN318" i="2"/>
  <c r="AM319" i="2"/>
  <c r="AN319" i="2"/>
  <c r="AM320" i="2"/>
  <c r="AN320" i="2"/>
  <c r="AM321" i="2"/>
  <c r="AN321" i="2"/>
  <c r="AM322" i="2"/>
  <c r="AN322" i="2"/>
  <c r="AM323" i="2"/>
  <c r="AN323" i="2"/>
  <c r="AM324" i="2"/>
  <c r="AN324" i="2"/>
  <c r="AM325" i="2"/>
  <c r="AN325" i="2"/>
  <c r="AM326" i="2"/>
  <c r="AN326" i="2"/>
  <c r="AM327" i="2"/>
  <c r="AN327" i="2"/>
  <c r="AM328" i="2"/>
  <c r="AN328" i="2"/>
  <c r="AM329" i="2"/>
  <c r="AN329" i="2"/>
  <c r="AM330" i="2"/>
  <c r="AN330" i="2"/>
  <c r="AM331" i="2"/>
  <c r="AN331" i="2"/>
  <c r="AM332" i="2"/>
  <c r="AN332" i="2"/>
  <c r="AM333" i="2"/>
  <c r="AN333" i="2"/>
  <c r="AM334" i="2"/>
  <c r="AN334" i="2"/>
  <c r="AM335" i="2"/>
  <c r="AN335" i="2"/>
  <c r="AM336" i="2"/>
  <c r="AN336" i="2"/>
  <c r="AM337" i="2"/>
  <c r="AN337" i="2"/>
  <c r="AM338" i="2"/>
  <c r="AN338" i="2"/>
  <c r="AM339" i="2"/>
  <c r="AN339" i="2"/>
  <c r="AM340" i="2"/>
  <c r="AN340" i="2"/>
  <c r="AM341" i="2"/>
  <c r="AN341" i="2"/>
  <c r="AM342" i="2"/>
  <c r="AN342" i="2"/>
  <c r="AM343" i="2"/>
  <c r="AN343" i="2"/>
  <c r="AM344" i="2"/>
  <c r="AN344" i="2"/>
  <c r="AM345" i="2"/>
  <c r="AN345" i="2"/>
  <c r="AM346" i="2"/>
  <c r="AN346" i="2"/>
  <c r="AM347" i="2"/>
  <c r="AN347" i="2"/>
  <c r="AM348" i="2"/>
  <c r="AN348" i="2"/>
  <c r="AM349" i="2"/>
  <c r="AN349" i="2"/>
  <c r="AM350" i="2"/>
  <c r="AN350" i="2"/>
  <c r="AM351" i="2"/>
  <c r="AN351" i="2"/>
  <c r="AM352" i="2"/>
  <c r="AN352" i="2"/>
  <c r="AM353" i="2"/>
  <c r="AN353" i="2"/>
  <c r="AM354" i="2"/>
  <c r="AN354" i="2"/>
  <c r="AM355" i="2"/>
  <c r="AN355" i="2"/>
  <c r="AM356" i="2"/>
  <c r="AN356" i="2"/>
  <c r="AM357" i="2"/>
  <c r="AN357" i="2"/>
  <c r="AM358" i="2"/>
  <c r="AN358" i="2"/>
  <c r="AM359" i="2"/>
  <c r="AN359" i="2"/>
  <c r="AM360" i="2"/>
  <c r="AN360" i="2"/>
  <c r="AM361" i="2"/>
  <c r="AN361" i="2"/>
  <c r="AM362" i="2"/>
  <c r="AN362" i="2"/>
  <c r="AM363" i="2"/>
  <c r="AN363" i="2"/>
  <c r="AM364" i="2"/>
  <c r="AN364" i="2"/>
  <c r="AM365" i="2"/>
  <c r="AN365" i="2"/>
  <c r="AM366" i="2"/>
  <c r="AN366" i="2"/>
  <c r="AM367" i="2"/>
  <c r="AN367" i="2"/>
  <c r="AM368" i="2"/>
  <c r="AN368" i="2"/>
  <c r="AM369" i="2"/>
  <c r="AN369" i="2"/>
  <c r="AM370" i="2"/>
  <c r="AN370" i="2"/>
  <c r="AM371" i="2"/>
  <c r="AN371" i="2"/>
  <c r="AM372" i="2"/>
  <c r="AN372" i="2"/>
  <c r="AM373" i="2"/>
  <c r="AN373" i="2"/>
  <c r="AM374" i="2"/>
  <c r="AN374" i="2"/>
  <c r="AM375" i="2"/>
  <c r="AN375" i="2"/>
  <c r="AM376" i="2"/>
  <c r="AN376" i="2"/>
  <c r="AM377" i="2"/>
  <c r="AN377" i="2"/>
  <c r="AM378" i="2"/>
  <c r="AN378" i="2"/>
  <c r="AM379" i="2"/>
  <c r="AN379" i="2"/>
  <c r="AM380" i="2"/>
  <c r="AN380" i="2"/>
  <c r="AM381" i="2"/>
  <c r="AN381" i="2"/>
  <c r="AM382" i="2"/>
  <c r="AN382" i="2"/>
  <c r="AM383" i="2"/>
  <c r="AN383" i="2"/>
  <c r="AM384" i="2"/>
  <c r="AN384" i="2"/>
  <c r="AM385" i="2"/>
  <c r="AN385" i="2"/>
  <c r="AM386" i="2"/>
  <c r="AN386" i="2"/>
  <c r="AM387" i="2"/>
  <c r="AN387" i="2"/>
  <c r="AM388" i="2"/>
  <c r="AN388" i="2"/>
  <c r="AM389" i="2"/>
  <c r="AN389" i="2"/>
  <c r="AM390" i="2"/>
  <c r="AN390" i="2"/>
  <c r="AM391" i="2"/>
  <c r="AN391" i="2"/>
  <c r="AM392" i="2"/>
  <c r="AN392" i="2"/>
  <c r="AM393" i="2"/>
  <c r="AN393" i="2"/>
  <c r="AM394" i="2"/>
  <c r="AN394" i="2"/>
  <c r="AM395" i="2"/>
  <c r="AN395" i="2"/>
  <c r="AM396" i="2"/>
  <c r="AN396" i="2"/>
  <c r="AM397" i="2"/>
  <c r="AN397" i="2"/>
  <c r="AM398" i="2"/>
  <c r="AN398" i="2"/>
  <c r="AM399" i="2"/>
  <c r="AN399" i="2"/>
  <c r="AM400" i="2"/>
  <c r="AN400" i="2"/>
  <c r="AM401" i="2"/>
  <c r="AN401" i="2"/>
  <c r="AM402" i="2"/>
  <c r="AN402" i="2"/>
  <c r="AM403" i="2"/>
  <c r="AN403" i="2"/>
  <c r="AM404" i="2"/>
  <c r="AN404" i="2"/>
  <c r="AM405" i="2"/>
  <c r="AN405" i="2"/>
  <c r="AM406" i="2"/>
  <c r="AN406" i="2"/>
  <c r="AM407" i="2"/>
  <c r="AN407" i="2"/>
  <c r="AM408" i="2"/>
  <c r="AN408" i="2"/>
  <c r="AM409" i="2"/>
  <c r="AN409" i="2"/>
  <c r="AM410" i="2"/>
  <c r="AN410" i="2"/>
  <c r="AM411" i="2"/>
  <c r="AN411" i="2"/>
  <c r="AM412" i="2"/>
  <c r="AN412" i="2"/>
  <c r="AM413" i="2"/>
  <c r="AN413" i="2"/>
  <c r="AM414" i="2"/>
  <c r="AN414" i="2"/>
  <c r="AM415" i="2"/>
  <c r="AN415" i="2"/>
  <c r="AM416" i="2"/>
  <c r="AN416" i="2"/>
  <c r="AM417" i="2"/>
  <c r="AN417" i="2"/>
  <c r="AM418" i="2"/>
  <c r="AN418" i="2"/>
  <c r="AM419" i="2"/>
  <c r="AN419" i="2"/>
  <c r="AH422" i="2"/>
  <c r="AM420" i="2"/>
  <c r="AN420" i="2"/>
  <c r="AM421" i="2"/>
  <c r="AN421" i="2"/>
  <c r="B35" i="9"/>
  <c r="AJ10" i="15"/>
  <c r="AJ8" i="15"/>
  <c r="AJ9" i="15"/>
  <c r="AJ11" i="15"/>
  <c r="AJ12" i="15"/>
  <c r="AI8" i="15"/>
  <c r="AI9" i="15"/>
  <c r="AI10" i="15"/>
  <c r="AI11" i="15"/>
  <c r="AI12" i="15"/>
  <c r="AK10" i="15"/>
  <c r="AL10" i="15"/>
  <c r="AH10" i="15"/>
  <c r="AJ13" i="15"/>
  <c r="AI13" i="15"/>
  <c r="AK11" i="15"/>
  <c r="AL11" i="15"/>
  <c r="AJ14" i="15"/>
  <c r="AJ15" i="15"/>
  <c r="AJ16" i="15"/>
  <c r="AJ17" i="15"/>
  <c r="AJ18" i="15"/>
  <c r="AJ19" i="15"/>
  <c r="AJ20" i="15"/>
  <c r="AJ21" i="15"/>
  <c r="AJ22" i="15"/>
  <c r="AJ23" i="15"/>
  <c r="AJ24" i="15"/>
  <c r="AJ25" i="15"/>
  <c r="AJ26" i="15"/>
  <c r="AJ27" i="15"/>
  <c r="AJ28" i="15"/>
  <c r="AJ29" i="15"/>
  <c r="AJ30" i="15"/>
  <c r="AJ31" i="15"/>
  <c r="AJ32" i="15"/>
  <c r="AJ33" i="15"/>
  <c r="AJ34" i="15"/>
  <c r="AJ35" i="15"/>
  <c r="AJ36" i="15"/>
  <c r="AJ37" i="15"/>
  <c r="AJ38" i="15"/>
  <c r="AJ39" i="15"/>
  <c r="AJ40" i="15"/>
  <c r="AJ41" i="15"/>
  <c r="AJ42" i="15"/>
  <c r="AJ43" i="15"/>
  <c r="AJ44" i="15"/>
  <c r="AJ45" i="15"/>
  <c r="AJ46" i="15"/>
  <c r="AJ47" i="15"/>
  <c r="AJ48" i="15"/>
  <c r="AJ49" i="15"/>
  <c r="AJ50" i="15"/>
  <c r="AJ51" i="15"/>
  <c r="AJ52" i="15"/>
  <c r="AJ53" i="15"/>
  <c r="AJ54" i="15"/>
  <c r="AJ55" i="15"/>
  <c r="AJ56" i="15"/>
  <c r="AJ57" i="15"/>
  <c r="AJ58" i="15"/>
  <c r="AJ59" i="15"/>
  <c r="AJ60" i="15"/>
  <c r="AJ61" i="15"/>
  <c r="AJ62" i="15"/>
  <c r="AJ63" i="15"/>
  <c r="AJ64" i="15"/>
  <c r="AJ65" i="15"/>
  <c r="AJ66" i="15"/>
  <c r="AJ67" i="15"/>
  <c r="AJ68" i="15"/>
  <c r="AJ69" i="15"/>
  <c r="AJ70" i="15"/>
  <c r="AJ71" i="15"/>
  <c r="AJ72" i="15"/>
  <c r="AJ73" i="15"/>
  <c r="AJ74" i="15"/>
  <c r="AJ75" i="15"/>
  <c r="AJ76" i="15"/>
  <c r="AJ77" i="15"/>
  <c r="AJ78" i="15"/>
  <c r="AJ79" i="15"/>
  <c r="AJ80" i="15"/>
  <c r="AJ81" i="15"/>
  <c r="AJ82" i="15"/>
  <c r="AJ83" i="15"/>
  <c r="AJ84" i="15"/>
  <c r="AJ85" i="15"/>
  <c r="AJ86" i="15"/>
  <c r="AJ87" i="15"/>
  <c r="AJ88" i="15"/>
  <c r="AJ89" i="15"/>
  <c r="AJ90" i="15"/>
  <c r="AJ91" i="15"/>
  <c r="AJ92" i="15"/>
  <c r="AJ93" i="15"/>
  <c r="AJ94" i="15"/>
  <c r="AJ95" i="15"/>
  <c r="AJ96" i="15"/>
  <c r="AJ97" i="15"/>
  <c r="AJ98" i="15"/>
  <c r="AJ99" i="15"/>
  <c r="AJ100" i="15"/>
  <c r="AJ101" i="15"/>
  <c r="AJ102" i="15"/>
  <c r="AJ103" i="15"/>
  <c r="AJ104" i="15"/>
  <c r="AJ105" i="15"/>
  <c r="AJ106" i="15"/>
  <c r="AJ107" i="15"/>
  <c r="AJ108" i="15"/>
  <c r="AJ109" i="15"/>
  <c r="AJ110" i="15"/>
  <c r="AJ111" i="15"/>
  <c r="AJ112" i="15"/>
  <c r="AJ113" i="15"/>
  <c r="AJ114" i="15"/>
  <c r="AJ115" i="15"/>
  <c r="AJ116" i="15"/>
  <c r="AJ117" i="15"/>
  <c r="AJ118" i="15"/>
  <c r="AJ119" i="15"/>
  <c r="AJ120" i="15"/>
  <c r="AJ121" i="15"/>
  <c r="AJ122" i="15"/>
  <c r="AJ123" i="15"/>
  <c r="AJ124" i="15"/>
  <c r="AJ125" i="15"/>
  <c r="AJ126" i="15"/>
  <c r="AJ127" i="15"/>
  <c r="AJ128" i="15"/>
  <c r="AJ129" i="15"/>
  <c r="AJ130" i="15"/>
  <c r="AJ131" i="15"/>
  <c r="AJ132" i="15"/>
  <c r="AJ133" i="15"/>
  <c r="AJ134" i="15"/>
  <c r="AJ135" i="15"/>
  <c r="AJ136" i="15"/>
  <c r="AJ137" i="15"/>
  <c r="AJ138" i="15"/>
  <c r="AJ139" i="15"/>
  <c r="AJ140" i="15"/>
  <c r="AJ141" i="15"/>
  <c r="AJ142" i="15"/>
  <c r="AJ143" i="15"/>
  <c r="AJ144" i="15"/>
  <c r="AJ145" i="15"/>
  <c r="AJ146" i="15"/>
  <c r="AJ147" i="15"/>
  <c r="AJ148" i="15"/>
  <c r="AJ149" i="15"/>
  <c r="AJ150" i="15"/>
  <c r="AJ151" i="15"/>
  <c r="AJ152" i="15"/>
  <c r="AJ153" i="15"/>
  <c r="AJ154" i="15"/>
  <c r="AJ155" i="15"/>
  <c r="AJ156" i="15"/>
  <c r="AJ157" i="15"/>
  <c r="AJ158" i="15"/>
  <c r="AJ159" i="15"/>
  <c r="AJ160" i="15"/>
  <c r="AJ161" i="15"/>
  <c r="AJ162" i="15"/>
  <c r="AJ163" i="15"/>
  <c r="AJ164" i="15"/>
  <c r="AJ165" i="15"/>
  <c r="AJ166" i="15"/>
  <c r="AJ167" i="15"/>
  <c r="AJ168" i="15"/>
  <c r="AJ169" i="15"/>
  <c r="AJ170" i="15"/>
  <c r="AJ171" i="15"/>
  <c r="AJ172" i="15"/>
  <c r="AJ173" i="15"/>
  <c r="AJ174" i="15"/>
  <c r="AJ175" i="15"/>
  <c r="AJ176" i="15"/>
  <c r="AJ177" i="15"/>
  <c r="AJ178" i="15"/>
  <c r="AJ179" i="15"/>
  <c r="AJ180" i="15"/>
  <c r="AJ181" i="15"/>
  <c r="AJ182" i="15"/>
  <c r="AJ183" i="15"/>
  <c r="AJ184" i="15"/>
  <c r="AJ185" i="15"/>
  <c r="AJ186" i="15"/>
  <c r="AJ187" i="15"/>
  <c r="AJ188" i="15"/>
  <c r="AJ189" i="15"/>
  <c r="AJ190" i="15"/>
  <c r="AJ191" i="15"/>
  <c r="AJ192" i="15"/>
  <c r="AJ193" i="15"/>
  <c r="AJ194" i="15"/>
  <c r="AJ195" i="15"/>
  <c r="AJ196" i="15"/>
  <c r="AJ197" i="15"/>
  <c r="AJ198" i="15"/>
  <c r="AJ199" i="15"/>
  <c r="AJ200" i="15"/>
  <c r="AJ201" i="15"/>
  <c r="AJ202" i="15"/>
  <c r="AJ203" i="15"/>
  <c r="AJ204" i="15"/>
  <c r="AJ205" i="15"/>
  <c r="AJ206" i="15"/>
  <c r="AJ207" i="15"/>
  <c r="AJ208" i="15"/>
  <c r="AJ209" i="15"/>
  <c r="AJ210" i="15"/>
  <c r="AJ211" i="15"/>
  <c r="AJ212" i="15"/>
  <c r="AJ213" i="15"/>
  <c r="AJ214" i="15"/>
  <c r="AJ215" i="15"/>
  <c r="AJ216" i="15"/>
  <c r="AJ217" i="15"/>
  <c r="AJ218" i="15"/>
  <c r="AJ219" i="15"/>
  <c r="AJ220" i="15"/>
  <c r="AJ221" i="15"/>
  <c r="AJ222" i="15"/>
  <c r="AJ223" i="15"/>
  <c r="AJ224" i="15"/>
  <c r="AJ225" i="15"/>
  <c r="AJ226" i="15"/>
  <c r="AJ227" i="15"/>
  <c r="AJ228" i="15"/>
  <c r="AJ229" i="15"/>
  <c r="AJ230" i="15"/>
  <c r="AJ231" i="15"/>
  <c r="AJ232" i="15"/>
  <c r="AJ233" i="15"/>
  <c r="AJ234" i="15"/>
  <c r="AJ235" i="15"/>
  <c r="AJ236" i="15"/>
  <c r="AJ237" i="15"/>
  <c r="AJ238" i="15"/>
  <c r="AJ239" i="15"/>
  <c r="AJ240" i="15"/>
  <c r="AJ241" i="15"/>
  <c r="AJ242" i="15"/>
  <c r="AJ243" i="15"/>
  <c r="AJ244" i="15"/>
  <c r="AJ245" i="15"/>
  <c r="AJ246" i="15"/>
  <c r="AJ247" i="15"/>
  <c r="AJ248" i="15"/>
  <c r="AJ249" i="15"/>
  <c r="AJ250" i="15"/>
  <c r="AJ251" i="15"/>
  <c r="AJ252" i="15"/>
  <c r="AJ253" i="15"/>
  <c r="AJ254" i="15"/>
  <c r="AJ255" i="15"/>
  <c r="AJ256" i="15"/>
  <c r="AJ257" i="15"/>
  <c r="AJ258" i="15"/>
  <c r="AJ259" i="15"/>
  <c r="AJ260" i="15"/>
  <c r="AJ261" i="15"/>
  <c r="AJ262" i="15"/>
  <c r="AJ263" i="15"/>
  <c r="AJ264" i="15"/>
  <c r="AJ265" i="15"/>
  <c r="AJ266" i="15"/>
  <c r="AJ267" i="15"/>
  <c r="AJ268" i="15"/>
  <c r="AJ269" i="15"/>
  <c r="AJ270" i="15"/>
  <c r="AJ271" i="15"/>
  <c r="AJ272" i="15"/>
  <c r="AJ273" i="15"/>
  <c r="AJ274" i="15"/>
  <c r="AJ275" i="15"/>
  <c r="AJ276" i="15"/>
  <c r="AJ277" i="15"/>
  <c r="AJ278" i="15"/>
  <c r="AJ279" i="15"/>
  <c r="AJ280" i="15"/>
  <c r="AJ281" i="15"/>
  <c r="AJ282" i="15"/>
  <c r="AJ283" i="15"/>
  <c r="AJ284" i="15"/>
  <c r="AJ285" i="15"/>
  <c r="AJ286" i="15"/>
  <c r="AJ287" i="15"/>
  <c r="AJ288" i="15"/>
  <c r="AJ289" i="15"/>
  <c r="AJ290" i="15"/>
  <c r="AJ291" i="15"/>
  <c r="AJ292" i="15"/>
  <c r="AJ293" i="15"/>
  <c r="AJ294" i="15"/>
  <c r="AJ295" i="15"/>
  <c r="AJ296" i="15"/>
  <c r="AJ297" i="15"/>
  <c r="AJ298" i="15"/>
  <c r="AJ299" i="15"/>
  <c r="AJ300" i="15"/>
  <c r="AJ301" i="15"/>
  <c r="AJ302" i="15"/>
  <c r="AJ303" i="15"/>
  <c r="AJ304" i="15"/>
  <c r="AJ305" i="15"/>
  <c r="AJ306" i="15"/>
  <c r="AJ307" i="15"/>
  <c r="AJ308" i="15"/>
  <c r="AJ309" i="15"/>
  <c r="AJ310" i="15"/>
  <c r="AJ311" i="15"/>
  <c r="AJ312" i="15"/>
  <c r="AJ313" i="15"/>
  <c r="AJ314" i="15"/>
  <c r="AJ315" i="15"/>
  <c r="AJ316" i="15"/>
  <c r="AJ317" i="15"/>
  <c r="AJ318" i="15"/>
  <c r="AJ319" i="15"/>
  <c r="AJ320" i="15"/>
  <c r="AJ321" i="15"/>
  <c r="AJ322" i="15"/>
  <c r="AJ323" i="15"/>
  <c r="AJ324" i="15"/>
  <c r="AJ325" i="15"/>
  <c r="AJ326" i="15"/>
  <c r="AJ327" i="15"/>
  <c r="AJ328" i="15"/>
  <c r="AJ329" i="15"/>
  <c r="AJ330" i="15"/>
  <c r="AJ331" i="15"/>
  <c r="AJ332" i="15"/>
  <c r="AJ333" i="15"/>
  <c r="AJ334" i="15"/>
  <c r="AJ335" i="15"/>
  <c r="AJ336" i="15"/>
  <c r="AJ337" i="15"/>
  <c r="AJ338" i="15"/>
  <c r="AJ339" i="15"/>
  <c r="AJ340" i="15"/>
  <c r="AJ341" i="15"/>
  <c r="AJ342" i="15"/>
  <c r="AJ343" i="15"/>
  <c r="AJ344" i="15"/>
  <c r="AJ345" i="15"/>
  <c r="AJ346" i="15"/>
  <c r="AJ347" i="15"/>
  <c r="AJ348" i="15"/>
  <c r="AJ349" i="15"/>
  <c r="AJ350" i="15"/>
  <c r="AJ351" i="15"/>
  <c r="AJ352" i="15"/>
  <c r="AJ353" i="15"/>
  <c r="AJ354" i="15"/>
  <c r="AJ355" i="15"/>
  <c r="AJ356" i="15"/>
  <c r="AJ357" i="15"/>
  <c r="AJ358" i="15"/>
  <c r="AJ359" i="15"/>
  <c r="AJ360" i="15"/>
  <c r="AJ361" i="15"/>
  <c r="AJ362" i="15"/>
  <c r="AJ363" i="15"/>
  <c r="AJ364" i="15"/>
  <c r="AJ365" i="15"/>
  <c r="AJ366" i="15"/>
  <c r="AJ367" i="15"/>
  <c r="AJ368" i="15"/>
  <c r="AJ369" i="15"/>
  <c r="AJ370" i="15"/>
  <c r="AJ371" i="15"/>
  <c r="AJ372" i="15"/>
  <c r="AJ373" i="15"/>
  <c r="AJ374" i="15"/>
  <c r="AJ375" i="15"/>
  <c r="AJ376" i="15"/>
  <c r="AJ377" i="15"/>
  <c r="AJ378" i="15"/>
  <c r="AJ379" i="15"/>
  <c r="AJ380" i="15"/>
  <c r="AJ381" i="15"/>
  <c r="AJ382" i="15"/>
  <c r="AJ383" i="15"/>
  <c r="AJ384" i="15"/>
  <c r="AJ385" i="15"/>
  <c r="AJ386" i="15"/>
  <c r="AJ387" i="15"/>
  <c r="AJ388" i="15"/>
  <c r="AJ389" i="15"/>
  <c r="AJ390" i="15"/>
  <c r="AJ391" i="15"/>
  <c r="AJ392" i="15"/>
  <c r="AJ393" i="15"/>
  <c r="AJ394" i="15"/>
  <c r="AJ395" i="15"/>
  <c r="AJ396" i="15"/>
  <c r="AJ397" i="15"/>
  <c r="AJ398" i="15"/>
  <c r="AJ399" i="15"/>
  <c r="AJ400" i="15"/>
  <c r="AJ401" i="15"/>
  <c r="AJ402" i="15"/>
  <c r="AJ403" i="15"/>
  <c r="AJ404" i="15"/>
  <c r="AJ405" i="15"/>
  <c r="AJ406" i="15"/>
  <c r="AJ407" i="15"/>
  <c r="AJ408" i="15"/>
  <c r="AJ409" i="15"/>
  <c r="AJ410" i="15"/>
  <c r="AJ411" i="15"/>
  <c r="AJ412" i="15"/>
  <c r="AJ413" i="15"/>
  <c r="AJ414" i="15"/>
  <c r="AJ415" i="15"/>
  <c r="AJ416" i="15"/>
  <c r="AJ417" i="15"/>
  <c r="AJ418" i="15"/>
  <c r="AJ419" i="15"/>
  <c r="AJ420" i="15"/>
  <c r="AJ421" i="15"/>
  <c r="AJ422" i="15"/>
  <c r="AJ423" i="15"/>
  <c r="AJ424" i="15"/>
  <c r="AJ425" i="15"/>
  <c r="AJ426" i="15"/>
  <c r="AJ427" i="15"/>
  <c r="AJ428" i="15"/>
  <c r="AJ429" i="15"/>
  <c r="AJ430" i="15"/>
  <c r="AJ431" i="15"/>
  <c r="AJ432" i="15"/>
  <c r="AJ433" i="15"/>
  <c r="AI14" i="15"/>
  <c r="AK12" i="15"/>
  <c r="AL12" i="15"/>
  <c r="AI15" i="15"/>
  <c r="AK13" i="15"/>
  <c r="AL13" i="15"/>
  <c r="AI16" i="15"/>
  <c r="AK14" i="15"/>
  <c r="AL14" i="15"/>
  <c r="AI17" i="15"/>
  <c r="AK15" i="15"/>
  <c r="AL15" i="15"/>
  <c r="AI18" i="15"/>
  <c r="AK16" i="15"/>
  <c r="AL16" i="15"/>
  <c r="AI19" i="15"/>
  <c r="AK17" i="15"/>
  <c r="AL17" i="15"/>
  <c r="AI20" i="15"/>
  <c r="AK18" i="15"/>
  <c r="AL18" i="15"/>
  <c r="AI21" i="15"/>
  <c r="AK19" i="15"/>
  <c r="AL19" i="15"/>
  <c r="AI22" i="15"/>
  <c r="AK20" i="15"/>
  <c r="AL20" i="15"/>
  <c r="AI23" i="15"/>
  <c r="AK21" i="15"/>
  <c r="AL21" i="15"/>
  <c r="AI24" i="15"/>
  <c r="AK22" i="15"/>
  <c r="AL22" i="15"/>
  <c r="AI25" i="15"/>
  <c r="AK23" i="15"/>
  <c r="AL23" i="15"/>
  <c r="AI26" i="15"/>
  <c r="AK24" i="15"/>
  <c r="AL24" i="15"/>
  <c r="AI27" i="15"/>
  <c r="AK25" i="15"/>
  <c r="AL25" i="15"/>
  <c r="AI28" i="15"/>
  <c r="AK26" i="15"/>
  <c r="AL26" i="15"/>
  <c r="AI29" i="15"/>
  <c r="AK27" i="15"/>
  <c r="AL27" i="15"/>
  <c r="AI30" i="15"/>
  <c r="AK28" i="15"/>
  <c r="AL28" i="15"/>
  <c r="AI31" i="15"/>
  <c r="AK29" i="15"/>
  <c r="AL29" i="15"/>
  <c r="AI32" i="15"/>
  <c r="AK30" i="15"/>
  <c r="AL30" i="15"/>
  <c r="AI33" i="15"/>
  <c r="AK31" i="15"/>
  <c r="AL31" i="15"/>
  <c r="AI34" i="15"/>
  <c r="AK32" i="15"/>
  <c r="AL32" i="15"/>
  <c r="AI35" i="15"/>
  <c r="AK33" i="15"/>
  <c r="AL33" i="15"/>
  <c r="AI36" i="15"/>
  <c r="AK34" i="15"/>
  <c r="AL34" i="15"/>
  <c r="AI37" i="15"/>
  <c r="AK35" i="15"/>
  <c r="AL35" i="15"/>
  <c r="AI38" i="15"/>
  <c r="AK36" i="15"/>
  <c r="AL36" i="15"/>
  <c r="AI39" i="15"/>
  <c r="AK37" i="15"/>
  <c r="AL37" i="15"/>
  <c r="AI40" i="15"/>
  <c r="AK38" i="15"/>
  <c r="AL38" i="15"/>
  <c r="AI41" i="15"/>
  <c r="AK39" i="15"/>
  <c r="AL39" i="15"/>
  <c r="AI42" i="15"/>
  <c r="AK40" i="15"/>
  <c r="AL40" i="15"/>
  <c r="AI43" i="15"/>
  <c r="AK41" i="15"/>
  <c r="AL41" i="15"/>
  <c r="AI44" i="15"/>
  <c r="AK42" i="15"/>
  <c r="AL42" i="15"/>
  <c r="AI45" i="15"/>
  <c r="AK43" i="15"/>
  <c r="AL43" i="15"/>
  <c r="AI46" i="15"/>
  <c r="AK44" i="15"/>
  <c r="AL44" i="15"/>
  <c r="AI47" i="15"/>
  <c r="AK45" i="15"/>
  <c r="AL45" i="15"/>
  <c r="AI48" i="15"/>
  <c r="AK46" i="15"/>
  <c r="AL46" i="15"/>
  <c r="AI49" i="15"/>
  <c r="AK47" i="15"/>
  <c r="AL47" i="15"/>
  <c r="AI50" i="15"/>
  <c r="AK48" i="15"/>
  <c r="AL48" i="15"/>
  <c r="AI51" i="15"/>
  <c r="AK49" i="15"/>
  <c r="AL49" i="15"/>
  <c r="AI52" i="15"/>
  <c r="AK50" i="15"/>
  <c r="AL50" i="15"/>
  <c r="AI53" i="15"/>
  <c r="AK51" i="15"/>
  <c r="AL51" i="15"/>
  <c r="AI54" i="15"/>
  <c r="AK52" i="15"/>
  <c r="AL52" i="15"/>
  <c r="AI55" i="15"/>
  <c r="AK53" i="15"/>
  <c r="AL53" i="15"/>
  <c r="AI56" i="15"/>
  <c r="AK54" i="15"/>
  <c r="AL54" i="15"/>
  <c r="AI57" i="15"/>
  <c r="AK55" i="15"/>
  <c r="AL55" i="15"/>
  <c r="AI58" i="15"/>
  <c r="AK56" i="15"/>
  <c r="AL56" i="15"/>
  <c r="AI59" i="15"/>
  <c r="AK57" i="15"/>
  <c r="AL57" i="15"/>
  <c r="AI60" i="15"/>
  <c r="AK58" i="15"/>
  <c r="AL58" i="15"/>
  <c r="AI61" i="15"/>
  <c r="AK59" i="15"/>
  <c r="AL59" i="15"/>
  <c r="AI62" i="15"/>
  <c r="AK60" i="15"/>
  <c r="AL60" i="15"/>
  <c r="AI63" i="15"/>
  <c r="AK61" i="15"/>
  <c r="AL61" i="15"/>
  <c r="AI64" i="15"/>
  <c r="AK62" i="15"/>
  <c r="AL62" i="15"/>
  <c r="AI65" i="15"/>
  <c r="AK63" i="15"/>
  <c r="AL63" i="15"/>
  <c r="AI66" i="15"/>
  <c r="AK64" i="15"/>
  <c r="AL64" i="15"/>
  <c r="AI67" i="15"/>
  <c r="AK65" i="15"/>
  <c r="AL65" i="15"/>
  <c r="AI68" i="15"/>
  <c r="AK66" i="15"/>
  <c r="AL66" i="15"/>
  <c r="AI69" i="15"/>
  <c r="AK67" i="15"/>
  <c r="AL67" i="15"/>
  <c r="AI70" i="15"/>
  <c r="AK68" i="15"/>
  <c r="AL68" i="15"/>
  <c r="AI71" i="15"/>
  <c r="AK69" i="15"/>
  <c r="AL69" i="15"/>
  <c r="AI72" i="15"/>
  <c r="AK70" i="15"/>
  <c r="AL70" i="15"/>
  <c r="AI73" i="15"/>
  <c r="AK71" i="15"/>
  <c r="AL71" i="15"/>
  <c r="AI74" i="15"/>
  <c r="AK72" i="15"/>
  <c r="AL72" i="15"/>
  <c r="AI75" i="15"/>
  <c r="AK73" i="15"/>
  <c r="AL73" i="15"/>
  <c r="AI76" i="15"/>
  <c r="AK74" i="15"/>
  <c r="AL74" i="15"/>
  <c r="AI77" i="15"/>
  <c r="AK75" i="15"/>
  <c r="AL75" i="15"/>
  <c r="AI78" i="15"/>
  <c r="AK76" i="15"/>
  <c r="AL76" i="15"/>
  <c r="AI79" i="15"/>
  <c r="AK77" i="15"/>
  <c r="AL77" i="15"/>
  <c r="AI80" i="15"/>
  <c r="AK78" i="15"/>
  <c r="AL78" i="15"/>
  <c r="AI81" i="15"/>
  <c r="AK79" i="15"/>
  <c r="AL79" i="15"/>
  <c r="AI82" i="15"/>
  <c r="AK80" i="15"/>
  <c r="AL80" i="15"/>
  <c r="AI83" i="15"/>
  <c r="AK81" i="15"/>
  <c r="AL81" i="15"/>
  <c r="AI84" i="15"/>
  <c r="AK82" i="15"/>
  <c r="AL82" i="15"/>
  <c r="AI85" i="15"/>
  <c r="AK83" i="15"/>
  <c r="AL83" i="15"/>
  <c r="AI86" i="15"/>
  <c r="AK84" i="15"/>
  <c r="AL84" i="15"/>
  <c r="AI87" i="15"/>
  <c r="AK85" i="15"/>
  <c r="AL85" i="15"/>
  <c r="AI88" i="15"/>
  <c r="AK86" i="15"/>
  <c r="AL86" i="15"/>
  <c r="AI89" i="15"/>
  <c r="AK87" i="15"/>
  <c r="AL87" i="15"/>
  <c r="AI90" i="15"/>
  <c r="AK88" i="15"/>
  <c r="AL88" i="15"/>
  <c r="AI91" i="15"/>
  <c r="AK89" i="15"/>
  <c r="AL89" i="15"/>
  <c r="AI92" i="15"/>
  <c r="AK90" i="15"/>
  <c r="AL90" i="15"/>
  <c r="AI93" i="15"/>
  <c r="AK91" i="15"/>
  <c r="AL91" i="15"/>
  <c r="AI94" i="15"/>
  <c r="AK92" i="15"/>
  <c r="AL92" i="15"/>
  <c r="AI95" i="15"/>
  <c r="AK93" i="15"/>
  <c r="AL93" i="15"/>
  <c r="AI96" i="15"/>
  <c r="AK94" i="15"/>
  <c r="AL94" i="15"/>
  <c r="AI97" i="15"/>
  <c r="AK95" i="15"/>
  <c r="AL95" i="15"/>
  <c r="AI98" i="15"/>
  <c r="AK96" i="15"/>
  <c r="AL96" i="15"/>
  <c r="AI99" i="15"/>
  <c r="AK97" i="15"/>
  <c r="AL97" i="15"/>
  <c r="AI100" i="15"/>
  <c r="AK98" i="15"/>
  <c r="AL98" i="15"/>
  <c r="AI101" i="15"/>
  <c r="AK99" i="15"/>
  <c r="AL99" i="15"/>
  <c r="AI102" i="15"/>
  <c r="AK100" i="15"/>
  <c r="AL100" i="15"/>
  <c r="AI103" i="15"/>
  <c r="AK101" i="15"/>
  <c r="AL101" i="15"/>
  <c r="AI104" i="15"/>
  <c r="AK102" i="15"/>
  <c r="AL102" i="15"/>
  <c r="AI105" i="15"/>
  <c r="AK103" i="15"/>
  <c r="AL103" i="15"/>
  <c r="AI106" i="15"/>
  <c r="AK104" i="15"/>
  <c r="AL104" i="15"/>
  <c r="AI107" i="15"/>
  <c r="AK105" i="15"/>
  <c r="AL105" i="15"/>
  <c r="AI108" i="15"/>
  <c r="AK106" i="15"/>
  <c r="AL106" i="15"/>
  <c r="AI109" i="15"/>
  <c r="AK107" i="15"/>
  <c r="AL107" i="15"/>
  <c r="AI110" i="15"/>
  <c r="AK108" i="15"/>
  <c r="AL108" i="15"/>
  <c r="AI111" i="15"/>
  <c r="AK109" i="15"/>
  <c r="AL109" i="15"/>
  <c r="AI112" i="15"/>
  <c r="AK110" i="15"/>
  <c r="AL110" i="15"/>
  <c r="AI113" i="15"/>
  <c r="AK111" i="15"/>
  <c r="AL111" i="15"/>
  <c r="AI114" i="15"/>
  <c r="AK112" i="15"/>
  <c r="AL112" i="15"/>
  <c r="AI115" i="15"/>
  <c r="AK113" i="15"/>
  <c r="AL113" i="15"/>
  <c r="AI116" i="15"/>
  <c r="AK114" i="15"/>
  <c r="AL114" i="15"/>
  <c r="AI117" i="15"/>
  <c r="AK115" i="15"/>
  <c r="AL115" i="15"/>
  <c r="AI118" i="15"/>
  <c r="AK116" i="15"/>
  <c r="AL116" i="15"/>
  <c r="AI119" i="15"/>
  <c r="AK117" i="15"/>
  <c r="AL117" i="15"/>
  <c r="AI120" i="15"/>
  <c r="AK118" i="15"/>
  <c r="AL118" i="15"/>
  <c r="AI121" i="15"/>
  <c r="AK119" i="15"/>
  <c r="AL119" i="15"/>
  <c r="AI122" i="15"/>
  <c r="AK120" i="15"/>
  <c r="AL120" i="15"/>
  <c r="AI123" i="15"/>
  <c r="AK121" i="15"/>
  <c r="AL121" i="15"/>
  <c r="AI124" i="15"/>
  <c r="AK122" i="15"/>
  <c r="AL122" i="15"/>
  <c r="AI125" i="15"/>
  <c r="AK123" i="15"/>
  <c r="AL123" i="15"/>
  <c r="AI126" i="15"/>
  <c r="AK124" i="15"/>
  <c r="AL124" i="15"/>
  <c r="AI127" i="15"/>
  <c r="AK125" i="15"/>
  <c r="AL125" i="15"/>
  <c r="AI128" i="15"/>
  <c r="AK126" i="15"/>
  <c r="AL126" i="15"/>
  <c r="AI129" i="15"/>
  <c r="AK127" i="15"/>
  <c r="AL127" i="15"/>
  <c r="AI130" i="15"/>
  <c r="AK128" i="15"/>
  <c r="AL128" i="15"/>
  <c r="AI131" i="15"/>
  <c r="AK129" i="15"/>
  <c r="AL129" i="15"/>
  <c r="AI132" i="15"/>
  <c r="AK130" i="15"/>
  <c r="AL130" i="15"/>
  <c r="AI133" i="15"/>
  <c r="AK131" i="15"/>
  <c r="AL131" i="15"/>
  <c r="AI134" i="15"/>
  <c r="AK132" i="15"/>
  <c r="AL132" i="15"/>
  <c r="AI135" i="15"/>
  <c r="AK133" i="15"/>
  <c r="AL133" i="15"/>
  <c r="AI136" i="15"/>
  <c r="AK134" i="15"/>
  <c r="AL134" i="15"/>
  <c r="AI137" i="15"/>
  <c r="AK135" i="15"/>
  <c r="AL135" i="15"/>
  <c r="AI138" i="15"/>
  <c r="AK136" i="15"/>
  <c r="AL136" i="15"/>
  <c r="AI139" i="15"/>
  <c r="AK137" i="15"/>
  <c r="AL137" i="15"/>
  <c r="AI140" i="15"/>
  <c r="AK138" i="15"/>
  <c r="AL138" i="15"/>
  <c r="AI141" i="15"/>
  <c r="AK139" i="15"/>
  <c r="AL139" i="15"/>
  <c r="AI142" i="15"/>
  <c r="AK140" i="15"/>
  <c r="AL140" i="15"/>
  <c r="AI143" i="15"/>
  <c r="AK141" i="15"/>
  <c r="AL141" i="15"/>
  <c r="AI144" i="15"/>
  <c r="AK142" i="15"/>
  <c r="AL142" i="15"/>
  <c r="AI145" i="15"/>
  <c r="AK143" i="15"/>
  <c r="AL143" i="15"/>
  <c r="AI146" i="15"/>
  <c r="AK144" i="15"/>
  <c r="AL144" i="15"/>
  <c r="AI147" i="15"/>
  <c r="AK145" i="15"/>
  <c r="AL145" i="15"/>
  <c r="AI148" i="15"/>
  <c r="AK146" i="15"/>
  <c r="AL146" i="15"/>
  <c r="AI149" i="15"/>
  <c r="AK147" i="15"/>
  <c r="AL147" i="15"/>
  <c r="AI150" i="15"/>
  <c r="AK148" i="15"/>
  <c r="AL148" i="15"/>
  <c r="AI151" i="15"/>
  <c r="AK149" i="15"/>
  <c r="AL149" i="15"/>
  <c r="AI152" i="15"/>
  <c r="AK150" i="15"/>
  <c r="AL150" i="15"/>
  <c r="AI153" i="15"/>
  <c r="AK151" i="15"/>
  <c r="AL151" i="15"/>
  <c r="AI154" i="15"/>
  <c r="AK152" i="15"/>
  <c r="AL152" i="15"/>
  <c r="AI155" i="15"/>
  <c r="AK153" i="15"/>
  <c r="AL153" i="15"/>
  <c r="AI156" i="15"/>
  <c r="AK154" i="15"/>
  <c r="AL154" i="15"/>
  <c r="AI157" i="15"/>
  <c r="AK155" i="15"/>
  <c r="AL155" i="15"/>
  <c r="AI158" i="15"/>
  <c r="AK156" i="15"/>
  <c r="AL156" i="15"/>
  <c r="AI159" i="15"/>
  <c r="AK157" i="15"/>
  <c r="AL157" i="15"/>
  <c r="AI160" i="15"/>
  <c r="AK158" i="15"/>
  <c r="AL158" i="15"/>
  <c r="AI161" i="15"/>
  <c r="AK159" i="15"/>
  <c r="AL159" i="15"/>
  <c r="AI162" i="15"/>
  <c r="AK160" i="15"/>
  <c r="AL160" i="15"/>
  <c r="AI163" i="15"/>
  <c r="AK161" i="15"/>
  <c r="AL161" i="15"/>
  <c r="AI164" i="15"/>
  <c r="AK162" i="15"/>
  <c r="AL162" i="15"/>
  <c r="AI165" i="15"/>
  <c r="AK163" i="15"/>
  <c r="AL163" i="15"/>
  <c r="AI166" i="15"/>
  <c r="AK164" i="15"/>
  <c r="AL164" i="15"/>
  <c r="AI167" i="15"/>
  <c r="AK165" i="15"/>
  <c r="AL165" i="15"/>
  <c r="AI168" i="15"/>
  <c r="AK166" i="15"/>
  <c r="AL166" i="15"/>
  <c r="AI169" i="15"/>
  <c r="AK167" i="15"/>
  <c r="AL167" i="15"/>
  <c r="AI170" i="15"/>
  <c r="AK168" i="15"/>
  <c r="AL168" i="15"/>
  <c r="AI171" i="15"/>
  <c r="AK169" i="15"/>
  <c r="AL169" i="15"/>
  <c r="AI172" i="15"/>
  <c r="AK170" i="15"/>
  <c r="AL170" i="15"/>
  <c r="AI173" i="15"/>
  <c r="AK171" i="15"/>
  <c r="AL171" i="15"/>
  <c r="AI174" i="15"/>
  <c r="AK172" i="15"/>
  <c r="AL172" i="15"/>
  <c r="AI175" i="15"/>
  <c r="AK173" i="15"/>
  <c r="AL173" i="15"/>
  <c r="AI176" i="15"/>
  <c r="AK174" i="15"/>
  <c r="AL174" i="15"/>
  <c r="AI177" i="15"/>
  <c r="AK175" i="15"/>
  <c r="AL175" i="15"/>
  <c r="AI178" i="15"/>
  <c r="AK176" i="15"/>
  <c r="AL176" i="15"/>
  <c r="AI179" i="15"/>
  <c r="AK177" i="15"/>
  <c r="AL177" i="15"/>
  <c r="AI180" i="15"/>
  <c r="AK178" i="15"/>
  <c r="AL178" i="15"/>
  <c r="AI181" i="15"/>
  <c r="AK179" i="15"/>
  <c r="AL179" i="15"/>
  <c r="AI182" i="15"/>
  <c r="AK180" i="15"/>
  <c r="AL180" i="15"/>
  <c r="AI183" i="15"/>
  <c r="AK181" i="15"/>
  <c r="AL181" i="15"/>
  <c r="AI184" i="15"/>
  <c r="AK182" i="15"/>
  <c r="AL182" i="15"/>
  <c r="AI185" i="15"/>
  <c r="AK183" i="15"/>
  <c r="AL183" i="15"/>
  <c r="AI186" i="15"/>
  <c r="AK184" i="15"/>
  <c r="AL184" i="15"/>
  <c r="AI187" i="15"/>
  <c r="AK185" i="15"/>
  <c r="AL185" i="15"/>
  <c r="AI188" i="15"/>
  <c r="AK186" i="15"/>
  <c r="AL186" i="15"/>
  <c r="AI189" i="15"/>
  <c r="AK187" i="15"/>
  <c r="AL187" i="15"/>
  <c r="AI190" i="15"/>
  <c r="AK188" i="15"/>
  <c r="AL188" i="15"/>
  <c r="AI191" i="15"/>
  <c r="AK189" i="15"/>
  <c r="AL189" i="15"/>
  <c r="AI192" i="15"/>
  <c r="AK190" i="15"/>
  <c r="AL190" i="15"/>
  <c r="AI193" i="15"/>
  <c r="AK191" i="15"/>
  <c r="AL191" i="15"/>
  <c r="AI194" i="15"/>
  <c r="AK192" i="15"/>
  <c r="AL192" i="15"/>
  <c r="AI195" i="15"/>
  <c r="AK193" i="15"/>
  <c r="AL193" i="15"/>
  <c r="AI196" i="15"/>
  <c r="AK194" i="15"/>
  <c r="AL194" i="15"/>
  <c r="AI197" i="15"/>
  <c r="AK195" i="15"/>
  <c r="AL195" i="15"/>
  <c r="AI198" i="15"/>
  <c r="AK196" i="15"/>
  <c r="AL196" i="15"/>
  <c r="AI199" i="15"/>
  <c r="AK197" i="15"/>
  <c r="AL197" i="15"/>
  <c r="AI200" i="15"/>
  <c r="AK198" i="15"/>
  <c r="AL198" i="15"/>
  <c r="AI201" i="15"/>
  <c r="AK199" i="15"/>
  <c r="AL199" i="15"/>
  <c r="AI202" i="15"/>
  <c r="AK200" i="15"/>
  <c r="AL200" i="15"/>
  <c r="AI203" i="15"/>
  <c r="AK201" i="15"/>
  <c r="AL201" i="15"/>
  <c r="AI204" i="15"/>
  <c r="AK202" i="15"/>
  <c r="AL202" i="15"/>
  <c r="AI205" i="15"/>
  <c r="AK203" i="15"/>
  <c r="AL203" i="15"/>
  <c r="AI206" i="15"/>
  <c r="AK204" i="15"/>
  <c r="AL204" i="15"/>
  <c r="AI207" i="15"/>
  <c r="AK205" i="15"/>
  <c r="AL205" i="15"/>
  <c r="AI208" i="15"/>
  <c r="AK206" i="15"/>
  <c r="AL206" i="15"/>
  <c r="AI209" i="15"/>
  <c r="AK207" i="15"/>
  <c r="AL207" i="15"/>
  <c r="AI210" i="15"/>
  <c r="AK208" i="15"/>
  <c r="AL208" i="15"/>
  <c r="AI211" i="15"/>
  <c r="AK209" i="15"/>
  <c r="AL209" i="15"/>
  <c r="AI212" i="15"/>
  <c r="AK210" i="15"/>
  <c r="AL210" i="15"/>
  <c r="AI213" i="15"/>
  <c r="AK211" i="15"/>
  <c r="AL211" i="15"/>
  <c r="AI214" i="15"/>
  <c r="AK212" i="15"/>
  <c r="AL212" i="15"/>
  <c r="AI215" i="15"/>
  <c r="AK213" i="15"/>
  <c r="AL213" i="15"/>
  <c r="AI216" i="15"/>
  <c r="AK214" i="15"/>
  <c r="AL214" i="15"/>
  <c r="AI217" i="15"/>
  <c r="AK215" i="15"/>
  <c r="AL215" i="15"/>
  <c r="AI218" i="15"/>
  <c r="AK216" i="15"/>
  <c r="AL216" i="15"/>
  <c r="AI219" i="15"/>
  <c r="AK217" i="15"/>
  <c r="AL217" i="15"/>
  <c r="AI220" i="15"/>
  <c r="AK218" i="15"/>
  <c r="AL218" i="15"/>
  <c r="AI221" i="15"/>
  <c r="AK219" i="15"/>
  <c r="AL219" i="15"/>
  <c r="AI222" i="15"/>
  <c r="AK220" i="15"/>
  <c r="AL220" i="15"/>
  <c r="AI223" i="15"/>
  <c r="AK221" i="15"/>
  <c r="AL221" i="15"/>
  <c r="AI224" i="15"/>
  <c r="AK222" i="15"/>
  <c r="AL222" i="15"/>
  <c r="AI225" i="15"/>
  <c r="AK223" i="15"/>
  <c r="AL223" i="15"/>
  <c r="AI226" i="15"/>
  <c r="AK224" i="15"/>
  <c r="AL224" i="15"/>
  <c r="AI227" i="15"/>
  <c r="AK225" i="15"/>
  <c r="AL225" i="15"/>
  <c r="AI228" i="15"/>
  <c r="AK226" i="15"/>
  <c r="AL226" i="15"/>
  <c r="AI229" i="15"/>
  <c r="AK227" i="15"/>
  <c r="AL227" i="15"/>
  <c r="AI230" i="15"/>
  <c r="AK228" i="15"/>
  <c r="AL228" i="15"/>
  <c r="AI231" i="15"/>
  <c r="AK229" i="15"/>
  <c r="AL229" i="15"/>
  <c r="AI232" i="15"/>
  <c r="AK230" i="15"/>
  <c r="AL230" i="15"/>
  <c r="AI233" i="15"/>
  <c r="AK231" i="15"/>
  <c r="AL231" i="15"/>
  <c r="AI234" i="15"/>
  <c r="AK232" i="15"/>
  <c r="AL232" i="15"/>
  <c r="AI235" i="15"/>
  <c r="AK233" i="15"/>
  <c r="AL233" i="15"/>
  <c r="AI236" i="15"/>
  <c r="AK234" i="15"/>
  <c r="AL234" i="15"/>
  <c r="AI237" i="15"/>
  <c r="AK235" i="15"/>
  <c r="AL235" i="15"/>
  <c r="AI238" i="15"/>
  <c r="AK236" i="15"/>
  <c r="AL236" i="15"/>
  <c r="AI239" i="15"/>
  <c r="AK237" i="15"/>
  <c r="AL237" i="15"/>
  <c r="AI240" i="15"/>
  <c r="AK238" i="15"/>
  <c r="AL238" i="15"/>
  <c r="AI241" i="15"/>
  <c r="AK239" i="15"/>
  <c r="AL239" i="15"/>
  <c r="AI242" i="15"/>
  <c r="AK240" i="15"/>
  <c r="AL240" i="15"/>
  <c r="AI243" i="15"/>
  <c r="AK241" i="15"/>
  <c r="AL241" i="15"/>
  <c r="AI244" i="15"/>
  <c r="AK242" i="15"/>
  <c r="AL242" i="15"/>
  <c r="AI245" i="15"/>
  <c r="AK243" i="15"/>
  <c r="AL243" i="15"/>
  <c r="AI246" i="15"/>
  <c r="AK244" i="15"/>
  <c r="AL244" i="15"/>
  <c r="AI247" i="15"/>
  <c r="AK245" i="15"/>
  <c r="AL245" i="15"/>
  <c r="AI248" i="15"/>
  <c r="AK246" i="15"/>
  <c r="AL246" i="15"/>
  <c r="AI249" i="15"/>
  <c r="AK247" i="15"/>
  <c r="AL247" i="15"/>
  <c r="AI250" i="15"/>
  <c r="AK248" i="15"/>
  <c r="AL248" i="15"/>
  <c r="AI251" i="15"/>
  <c r="AK249" i="15"/>
  <c r="AL249" i="15"/>
  <c r="AI252" i="15"/>
  <c r="AK250" i="15"/>
  <c r="AL250" i="15"/>
  <c r="AI253" i="15"/>
  <c r="AK251" i="15"/>
  <c r="AL251" i="15"/>
  <c r="AI254" i="15"/>
  <c r="AK252" i="15"/>
  <c r="AL252" i="15"/>
  <c r="AI255" i="15"/>
  <c r="AK253" i="15"/>
  <c r="AL253" i="15"/>
  <c r="AI256" i="15"/>
  <c r="AK254" i="15"/>
  <c r="AL254" i="15"/>
  <c r="AI257" i="15"/>
  <c r="AK255" i="15"/>
  <c r="AL255" i="15"/>
  <c r="AI258" i="15"/>
  <c r="AK256" i="15"/>
  <c r="AL256" i="15"/>
  <c r="AI259" i="15"/>
  <c r="AK257" i="15"/>
  <c r="AL257" i="15"/>
  <c r="AI260" i="15"/>
  <c r="AK258" i="15"/>
  <c r="AL258" i="15"/>
  <c r="AI261" i="15"/>
  <c r="AK259" i="15"/>
  <c r="AL259" i="15"/>
  <c r="AI262" i="15"/>
  <c r="AK260" i="15"/>
  <c r="AL260" i="15"/>
  <c r="AI263" i="15"/>
  <c r="AK261" i="15"/>
  <c r="AL261" i="15"/>
  <c r="AI264" i="15"/>
  <c r="AK262" i="15"/>
  <c r="AL262" i="15"/>
  <c r="AI265" i="15"/>
  <c r="AK263" i="15"/>
  <c r="AL263" i="15"/>
  <c r="AI266" i="15"/>
  <c r="AK264" i="15"/>
  <c r="AL264" i="15"/>
  <c r="AI267" i="15"/>
  <c r="AK265" i="15"/>
  <c r="AL265" i="15"/>
  <c r="AI268" i="15"/>
  <c r="AK266" i="15"/>
  <c r="AL266" i="15"/>
  <c r="AI269" i="15"/>
  <c r="AK267" i="15"/>
  <c r="AL267" i="15"/>
  <c r="AI270" i="15"/>
  <c r="AK268" i="15"/>
  <c r="AL268" i="15"/>
  <c r="AI271" i="15"/>
  <c r="AK269" i="15"/>
  <c r="AL269" i="15"/>
  <c r="AI272" i="15"/>
  <c r="AK270" i="15"/>
  <c r="AL270" i="15"/>
  <c r="AI273" i="15"/>
  <c r="AK271" i="15"/>
  <c r="AL271" i="15"/>
  <c r="AI274" i="15"/>
  <c r="AK272" i="15"/>
  <c r="AL272" i="15"/>
  <c r="AI275" i="15"/>
  <c r="AK273" i="15"/>
  <c r="AL273" i="15"/>
  <c r="AI276" i="15"/>
  <c r="AK274" i="15"/>
  <c r="AL274" i="15"/>
  <c r="AI277" i="15"/>
  <c r="AK275" i="15"/>
  <c r="AL275" i="15"/>
  <c r="AI278" i="15"/>
  <c r="AK276" i="15"/>
  <c r="AL276" i="15"/>
  <c r="AI279" i="15"/>
  <c r="AK277" i="15"/>
  <c r="AL277" i="15"/>
  <c r="AI280" i="15"/>
  <c r="AK278" i="15"/>
  <c r="AL278" i="15"/>
  <c r="AI281" i="15"/>
  <c r="AK279" i="15"/>
  <c r="AL279" i="15"/>
  <c r="AI282" i="15"/>
  <c r="AK280" i="15"/>
  <c r="AL280" i="15"/>
  <c r="AI283" i="15"/>
  <c r="AK281" i="15"/>
  <c r="AL281" i="15"/>
  <c r="AI284" i="15"/>
  <c r="AK282" i="15"/>
  <c r="AL282" i="15"/>
  <c r="AI285" i="15"/>
  <c r="AK283" i="15"/>
  <c r="AL283" i="15"/>
  <c r="AI286" i="15"/>
  <c r="AK284" i="15"/>
  <c r="AL284" i="15"/>
  <c r="AI287" i="15"/>
  <c r="AK285" i="15"/>
  <c r="AL285" i="15"/>
  <c r="AI288" i="15"/>
  <c r="AK286" i="15"/>
  <c r="AL286" i="15"/>
  <c r="AI289" i="15"/>
  <c r="AK287" i="15"/>
  <c r="AL287" i="15"/>
  <c r="AI290" i="15"/>
  <c r="AK288" i="15"/>
  <c r="AL288" i="15"/>
  <c r="AI291" i="15"/>
  <c r="AK289" i="15"/>
  <c r="AL289" i="15"/>
  <c r="AI292" i="15"/>
  <c r="AK290" i="15"/>
  <c r="AL290" i="15"/>
  <c r="AI293" i="15"/>
  <c r="AK291" i="15"/>
  <c r="AL291" i="15"/>
  <c r="AI294" i="15"/>
  <c r="AK292" i="15"/>
  <c r="AL292" i="15"/>
  <c r="AI295" i="15"/>
  <c r="AK293" i="15"/>
  <c r="AL293" i="15"/>
  <c r="AI296" i="15"/>
  <c r="AK294" i="15"/>
  <c r="AL294" i="15"/>
  <c r="AI297" i="15"/>
  <c r="AK295" i="15"/>
  <c r="AL295" i="15"/>
  <c r="AI298" i="15"/>
  <c r="AK296" i="15"/>
  <c r="AL296" i="15"/>
  <c r="AI299" i="15"/>
  <c r="AK297" i="15"/>
  <c r="AL297" i="15"/>
  <c r="AI300" i="15"/>
  <c r="AK298" i="15"/>
  <c r="AL298" i="15"/>
  <c r="AI301" i="15"/>
  <c r="AK299" i="15"/>
  <c r="AL299" i="15"/>
  <c r="AI302" i="15"/>
  <c r="AK300" i="15"/>
  <c r="AL300" i="15"/>
  <c r="AI303" i="15"/>
  <c r="AK301" i="15"/>
  <c r="AL301" i="15"/>
  <c r="AI304" i="15"/>
  <c r="AK302" i="15"/>
  <c r="AL302" i="15"/>
  <c r="AI305" i="15"/>
  <c r="AK303" i="15"/>
  <c r="AL303" i="15"/>
  <c r="AI306" i="15"/>
  <c r="AK304" i="15"/>
  <c r="AL304" i="15"/>
  <c r="AI307" i="15"/>
  <c r="AK305" i="15"/>
  <c r="AL305" i="15"/>
  <c r="AI308" i="15"/>
  <c r="AK306" i="15"/>
  <c r="AL306" i="15"/>
  <c r="AI309" i="15"/>
  <c r="AK307" i="15"/>
  <c r="AL307" i="15"/>
  <c r="AI310" i="15"/>
  <c r="AK308" i="15"/>
  <c r="AL308" i="15"/>
  <c r="AI311" i="15"/>
  <c r="AK309" i="15"/>
  <c r="AL309" i="15"/>
  <c r="AI312" i="15"/>
  <c r="AK310" i="15"/>
  <c r="AL310" i="15"/>
  <c r="AI313" i="15"/>
  <c r="AK311" i="15"/>
  <c r="AL311" i="15"/>
  <c r="AI314" i="15"/>
  <c r="AK312" i="15"/>
  <c r="AL312" i="15"/>
  <c r="AI315" i="15"/>
  <c r="AK313" i="15"/>
  <c r="AL313" i="15"/>
  <c r="AI316" i="15"/>
  <c r="AK314" i="15"/>
  <c r="AL314" i="15"/>
  <c r="AI317" i="15"/>
  <c r="AK315" i="15"/>
  <c r="AL315" i="15"/>
  <c r="AI318" i="15"/>
  <c r="AK316" i="15"/>
  <c r="AL316" i="15"/>
  <c r="AI319" i="15"/>
  <c r="AK317" i="15"/>
  <c r="AL317" i="15"/>
  <c r="AI320" i="15"/>
  <c r="AK318" i="15"/>
  <c r="AL318" i="15"/>
  <c r="AI321" i="15"/>
  <c r="AK319" i="15"/>
  <c r="AL319" i="15"/>
  <c r="AI322" i="15"/>
  <c r="AK320" i="15"/>
  <c r="AL320" i="15"/>
  <c r="AI323" i="15"/>
  <c r="AK321" i="15"/>
  <c r="AL321" i="15"/>
  <c r="AI324" i="15"/>
  <c r="AK322" i="15"/>
  <c r="AL322" i="15"/>
  <c r="AI325" i="15"/>
  <c r="AK323" i="15"/>
  <c r="AL323" i="15"/>
  <c r="AI326" i="15"/>
  <c r="AK324" i="15"/>
  <c r="AL324" i="15"/>
  <c r="AI327" i="15"/>
  <c r="AK325" i="15"/>
  <c r="AL325" i="15"/>
  <c r="AI328" i="15"/>
  <c r="AK326" i="15"/>
  <c r="AL326" i="15"/>
  <c r="AI329" i="15"/>
  <c r="AK327" i="15"/>
  <c r="AL327" i="15"/>
  <c r="AI330" i="15"/>
  <c r="AK328" i="15"/>
  <c r="AL328" i="15"/>
  <c r="AI331" i="15"/>
  <c r="AK329" i="15"/>
  <c r="AL329" i="15"/>
  <c r="AI332" i="15"/>
  <c r="AK330" i="15"/>
  <c r="AL330" i="15"/>
  <c r="AI333" i="15"/>
  <c r="AK331" i="15"/>
  <c r="AL331" i="15"/>
  <c r="AI334" i="15"/>
  <c r="AK332" i="15"/>
  <c r="AL332" i="15"/>
  <c r="AI335" i="15"/>
  <c r="AK333" i="15"/>
  <c r="AL333" i="15"/>
  <c r="AI336" i="15"/>
  <c r="AK334" i="15"/>
  <c r="AL334" i="15"/>
  <c r="AI337" i="15"/>
  <c r="AK335" i="15"/>
  <c r="AL335" i="15"/>
  <c r="AI338" i="15"/>
  <c r="AK336" i="15"/>
  <c r="AL336" i="15"/>
  <c r="AI339" i="15"/>
  <c r="AK337" i="15"/>
  <c r="AL337" i="15"/>
  <c r="AI340" i="15"/>
  <c r="AK338" i="15"/>
  <c r="AL338" i="15"/>
  <c r="AI341" i="15"/>
  <c r="AK339" i="15"/>
  <c r="AL339" i="15"/>
  <c r="AI342" i="15"/>
  <c r="AK340" i="15"/>
  <c r="AL340" i="15"/>
  <c r="AI343" i="15"/>
  <c r="AK341" i="15"/>
  <c r="AL341" i="15"/>
  <c r="AI344" i="15"/>
  <c r="AK342" i="15"/>
  <c r="AL342" i="15"/>
  <c r="AI345" i="15"/>
  <c r="AK343" i="15"/>
  <c r="AL343" i="15"/>
  <c r="AI346" i="15"/>
  <c r="AK344" i="15"/>
  <c r="AL344" i="15"/>
  <c r="AI347" i="15"/>
  <c r="AK345" i="15"/>
  <c r="AL345" i="15"/>
  <c r="AI348" i="15"/>
  <c r="AK346" i="15"/>
  <c r="AL346" i="15"/>
  <c r="AI349" i="15"/>
  <c r="AK347" i="15"/>
  <c r="AL347" i="15"/>
  <c r="AI350" i="15"/>
  <c r="AK348" i="15"/>
  <c r="AL348" i="15"/>
  <c r="AI351" i="15"/>
  <c r="AK349" i="15"/>
  <c r="AL349" i="15"/>
  <c r="AI352" i="15"/>
  <c r="AK350" i="15"/>
  <c r="AL350" i="15"/>
  <c r="AI353" i="15"/>
  <c r="AK351" i="15"/>
  <c r="AL351" i="15"/>
  <c r="AI354" i="15"/>
  <c r="AK352" i="15"/>
  <c r="AL352" i="15"/>
  <c r="AI355" i="15"/>
  <c r="AK353" i="15"/>
  <c r="AL353" i="15"/>
  <c r="AI356" i="15"/>
  <c r="AK354" i="15"/>
  <c r="AL354" i="15"/>
  <c r="AI357" i="15"/>
  <c r="AK355" i="15"/>
  <c r="AL355" i="15"/>
  <c r="AI358" i="15"/>
  <c r="AK356" i="15"/>
  <c r="AL356" i="15"/>
  <c r="AI359" i="15"/>
  <c r="AK357" i="15"/>
  <c r="AL357" i="15"/>
  <c r="AI360" i="15"/>
  <c r="AK358" i="15"/>
  <c r="AL358" i="15"/>
  <c r="AI361" i="15"/>
  <c r="AK359" i="15"/>
  <c r="AL359" i="15"/>
  <c r="AI362" i="15"/>
  <c r="AK360" i="15"/>
  <c r="AL360" i="15"/>
  <c r="AI363" i="15"/>
  <c r="AK361" i="15"/>
  <c r="AL361" i="15"/>
  <c r="AI364" i="15"/>
  <c r="AK362" i="15"/>
  <c r="AL362" i="15"/>
  <c r="AI365" i="15"/>
  <c r="AK363" i="15"/>
  <c r="AL363" i="15"/>
  <c r="AI366" i="15"/>
  <c r="AK364" i="15"/>
  <c r="AL364" i="15"/>
  <c r="AI367" i="15"/>
  <c r="AK365" i="15"/>
  <c r="AL365" i="15"/>
  <c r="AI368" i="15"/>
  <c r="AK366" i="15"/>
  <c r="AL366" i="15"/>
  <c r="AI369" i="15"/>
  <c r="AK367" i="15"/>
  <c r="AL367" i="15"/>
  <c r="AI370" i="15"/>
  <c r="AK368" i="15"/>
  <c r="AL368" i="15"/>
  <c r="AI371" i="15"/>
  <c r="AK369" i="15"/>
  <c r="AL369" i="15"/>
  <c r="AI372" i="15"/>
  <c r="AK370" i="15"/>
  <c r="AL370" i="15"/>
  <c r="AI373" i="15"/>
  <c r="AK371" i="15"/>
  <c r="AL371" i="15"/>
  <c r="AI374" i="15"/>
  <c r="AK372" i="15"/>
  <c r="AL372" i="15"/>
  <c r="AI375" i="15"/>
  <c r="AK373" i="15"/>
  <c r="AL373" i="15"/>
  <c r="AI376" i="15"/>
  <c r="AK374" i="15"/>
  <c r="AL374" i="15"/>
  <c r="AI377" i="15"/>
  <c r="AK375" i="15"/>
  <c r="AL375" i="15"/>
  <c r="AI378" i="15"/>
  <c r="AK376" i="15"/>
  <c r="AL376" i="15"/>
  <c r="AI379" i="15"/>
  <c r="AK377" i="15"/>
  <c r="AL377" i="15"/>
  <c r="AI380" i="15"/>
  <c r="AK378" i="15"/>
  <c r="AL378" i="15"/>
  <c r="AI381" i="15"/>
  <c r="AK379" i="15"/>
  <c r="AL379" i="15"/>
  <c r="AI382" i="15"/>
  <c r="AK380" i="15"/>
  <c r="AL380" i="15"/>
  <c r="AI383" i="15"/>
  <c r="AK381" i="15"/>
  <c r="AL381" i="15"/>
  <c r="AI384" i="15"/>
  <c r="AK382" i="15"/>
  <c r="AL382" i="15"/>
  <c r="AI385" i="15"/>
  <c r="AK383" i="15"/>
  <c r="AL383" i="15"/>
  <c r="AI386" i="15"/>
  <c r="AK384" i="15"/>
  <c r="AL384" i="15"/>
  <c r="AI387" i="15"/>
  <c r="AK385" i="15"/>
  <c r="AL385" i="15"/>
  <c r="AI388" i="15"/>
  <c r="AK386" i="15"/>
  <c r="AL386" i="15"/>
  <c r="AI389" i="15"/>
  <c r="AK387" i="15"/>
  <c r="AL387" i="15"/>
  <c r="AI390" i="15"/>
  <c r="AK388" i="15"/>
  <c r="AL388" i="15"/>
  <c r="AI391" i="15"/>
  <c r="AK389" i="15"/>
  <c r="AL389" i="15"/>
  <c r="AI392" i="15"/>
  <c r="AK390" i="15"/>
  <c r="AL390" i="15"/>
  <c r="AI393" i="15"/>
  <c r="AK391" i="15"/>
  <c r="AL391" i="15"/>
  <c r="AI394" i="15"/>
  <c r="AK392" i="15"/>
  <c r="AL392" i="15"/>
  <c r="AI395" i="15"/>
  <c r="AK393" i="15"/>
  <c r="AL393" i="15"/>
  <c r="AI396" i="15"/>
  <c r="AK394" i="15"/>
  <c r="AL394" i="15"/>
  <c r="AI397" i="15"/>
  <c r="AK395" i="15"/>
  <c r="AL395" i="15"/>
  <c r="AI398" i="15"/>
  <c r="AK396" i="15"/>
  <c r="AL396" i="15"/>
  <c r="AI399" i="15"/>
  <c r="AK397" i="15"/>
  <c r="AL397" i="15"/>
  <c r="AI400" i="15"/>
  <c r="AK398" i="15"/>
  <c r="AL398" i="15"/>
  <c r="AI401" i="15"/>
  <c r="AK399" i="15"/>
  <c r="AL399" i="15"/>
  <c r="AI402" i="15"/>
  <c r="AK400" i="15"/>
  <c r="AL400" i="15"/>
  <c r="AI403" i="15"/>
  <c r="AK401" i="15"/>
  <c r="AL401" i="15"/>
  <c r="AI404" i="15"/>
  <c r="AK402" i="15"/>
  <c r="AL402" i="15"/>
  <c r="AI405" i="15"/>
  <c r="AK403" i="15"/>
  <c r="AL403" i="15"/>
  <c r="AI406" i="15"/>
  <c r="AK404" i="15"/>
  <c r="AL404" i="15"/>
  <c r="AI407" i="15"/>
  <c r="AK405" i="15"/>
  <c r="AL405" i="15"/>
  <c r="AI408" i="15"/>
  <c r="AK406" i="15"/>
  <c r="AL406" i="15"/>
  <c r="AI409" i="15"/>
  <c r="AK407" i="15"/>
  <c r="AL407" i="15"/>
  <c r="AI410" i="15"/>
  <c r="AK408" i="15"/>
  <c r="AL408" i="15"/>
  <c r="AI411" i="15"/>
  <c r="AK409" i="15"/>
  <c r="AL409" i="15"/>
  <c r="AI412" i="15"/>
  <c r="AK410" i="15"/>
  <c r="AL410" i="15"/>
  <c r="AI413" i="15"/>
  <c r="AK411" i="15"/>
  <c r="AL411" i="15"/>
  <c r="AI414" i="15"/>
  <c r="AK412" i="15"/>
  <c r="AL412" i="15"/>
  <c r="AI415" i="15"/>
  <c r="AK413" i="15"/>
  <c r="AL413" i="15"/>
  <c r="AI416" i="15"/>
  <c r="AK414" i="15"/>
  <c r="AL414" i="15"/>
  <c r="AI417" i="15"/>
  <c r="AK415" i="15"/>
  <c r="AL415" i="15"/>
  <c r="AI418" i="15"/>
  <c r="AK416" i="15"/>
  <c r="AL416" i="15"/>
  <c r="AI419" i="15"/>
  <c r="AK417" i="15"/>
  <c r="AL417" i="15"/>
  <c r="AI420" i="15"/>
  <c r="AK418" i="15"/>
  <c r="AL418" i="15"/>
  <c r="AI421" i="15"/>
  <c r="AK419" i="15"/>
  <c r="AL419" i="15"/>
  <c r="AI422" i="15"/>
  <c r="AK420" i="15"/>
  <c r="AL420" i="15"/>
  <c r="AI423" i="15"/>
  <c r="AK421" i="15"/>
  <c r="AL421" i="15"/>
  <c r="AI424" i="15"/>
  <c r="AK422" i="15"/>
  <c r="AL422" i="15"/>
  <c r="AI425" i="15"/>
  <c r="AK423" i="15"/>
  <c r="AL423" i="15"/>
  <c r="AI426" i="15"/>
  <c r="AK424" i="15"/>
  <c r="AL424" i="15"/>
  <c r="AI427" i="15"/>
  <c r="AK425" i="15"/>
  <c r="AL425" i="15"/>
  <c r="AI428" i="15"/>
  <c r="AK426" i="15"/>
  <c r="AL426" i="15"/>
  <c r="AI429" i="15"/>
  <c r="AK427" i="15"/>
  <c r="AL427" i="15"/>
  <c r="AI430" i="15"/>
  <c r="AK428" i="15"/>
  <c r="AL428" i="15"/>
  <c r="AI431" i="15"/>
  <c r="AK429" i="15"/>
  <c r="AL429" i="15"/>
  <c r="AI432" i="15"/>
  <c r="AK430" i="15"/>
  <c r="AL430" i="15"/>
  <c r="AI433" i="15"/>
  <c r="AK431" i="15"/>
  <c r="AL431" i="15"/>
  <c r="AJ434" i="15"/>
  <c r="AI434" i="15"/>
  <c r="AK432" i="15"/>
  <c r="AL432" i="15"/>
  <c r="AJ435" i="15"/>
  <c r="AI435" i="15"/>
  <c r="AK433" i="15"/>
  <c r="AL433" i="15"/>
  <c r="AH11" i="15"/>
  <c r="AH12" i="15"/>
  <c r="AH13" i="15"/>
  <c r="AH14" i="15"/>
  <c r="AH15" i="15"/>
  <c r="AH16" i="15"/>
  <c r="AH17" i="15"/>
  <c r="AH18" i="15"/>
  <c r="AH19" i="15"/>
  <c r="AH20" i="15"/>
  <c r="AH21" i="15"/>
  <c r="AH22" i="15"/>
  <c r="AH23" i="15"/>
  <c r="AH24" i="15"/>
  <c r="AH25" i="15"/>
  <c r="AH26" i="15"/>
  <c r="AH27" i="15"/>
  <c r="AH28" i="15"/>
  <c r="AH29" i="15"/>
  <c r="AH30" i="15"/>
  <c r="AH31" i="15"/>
  <c r="AH32" i="15"/>
  <c r="AH33" i="15"/>
  <c r="AH34" i="15"/>
  <c r="AH35" i="15"/>
  <c r="AH36" i="15"/>
  <c r="AH37" i="15"/>
  <c r="AH38" i="15"/>
  <c r="AH39" i="15"/>
  <c r="AH40" i="15"/>
  <c r="AH41" i="15"/>
  <c r="AH42" i="15"/>
  <c r="AH43" i="15"/>
  <c r="AH44" i="15"/>
  <c r="AH45" i="15"/>
  <c r="AH46" i="15"/>
  <c r="AH47" i="15"/>
  <c r="AH48" i="15"/>
  <c r="AH49" i="15"/>
  <c r="AH50" i="15"/>
  <c r="AH51" i="15"/>
  <c r="AH52" i="15"/>
  <c r="AH53" i="15"/>
  <c r="AH54" i="15"/>
  <c r="AH55" i="15"/>
  <c r="AH56" i="15"/>
  <c r="AH57" i="15"/>
  <c r="AH58" i="15"/>
  <c r="AH59" i="15"/>
  <c r="AH60" i="15"/>
  <c r="AH61" i="15"/>
  <c r="AH62" i="15"/>
  <c r="AH63" i="15"/>
  <c r="AH64" i="15"/>
  <c r="AH65" i="15"/>
  <c r="AH66" i="15"/>
  <c r="AH67" i="15"/>
  <c r="AH68" i="15"/>
  <c r="AH69" i="15"/>
  <c r="AH70" i="15"/>
  <c r="AH71" i="15"/>
  <c r="AH72" i="15"/>
  <c r="AH73" i="15"/>
  <c r="AH74" i="15"/>
  <c r="AH75" i="15"/>
  <c r="AH76" i="15"/>
  <c r="AH77" i="15"/>
  <c r="AH78" i="15"/>
  <c r="AH79" i="15"/>
  <c r="AH80" i="15"/>
  <c r="AH81" i="15"/>
  <c r="AH82" i="15"/>
  <c r="AH83" i="15"/>
  <c r="AH84" i="15"/>
  <c r="AH85" i="15"/>
  <c r="AH86" i="15"/>
  <c r="AH87" i="15"/>
  <c r="AH88" i="15"/>
  <c r="AH89" i="15"/>
  <c r="AH90" i="15"/>
  <c r="AH91" i="15"/>
  <c r="AH92" i="15"/>
  <c r="AH93" i="15"/>
  <c r="AH94" i="15"/>
  <c r="AH95" i="15"/>
  <c r="AH96" i="15"/>
  <c r="AH97" i="15"/>
  <c r="AH98" i="15"/>
  <c r="AH99" i="15"/>
  <c r="AH100" i="15"/>
  <c r="AH101" i="15"/>
  <c r="AH102" i="15"/>
  <c r="AH103" i="15"/>
  <c r="AH104" i="15"/>
  <c r="AH105" i="15"/>
  <c r="AH106" i="15"/>
  <c r="AH107" i="15"/>
  <c r="AH108" i="15"/>
  <c r="AH109" i="15"/>
  <c r="AH110" i="15"/>
  <c r="AH111" i="15"/>
  <c r="AH112" i="15"/>
  <c r="AH113" i="15"/>
  <c r="AH114" i="15"/>
  <c r="AH115" i="15"/>
  <c r="AH116" i="15"/>
  <c r="AH117" i="15"/>
  <c r="AH118" i="15"/>
  <c r="AH119" i="15"/>
  <c r="AH120" i="15"/>
  <c r="AH121" i="15"/>
  <c r="AH122" i="15"/>
  <c r="AH123" i="15"/>
  <c r="AH124" i="15"/>
  <c r="AH125" i="15"/>
  <c r="AH126" i="15"/>
  <c r="AH127" i="15"/>
  <c r="AH128" i="15"/>
  <c r="AH129" i="15"/>
  <c r="AH130" i="15"/>
  <c r="AH131" i="15"/>
  <c r="AH132" i="15"/>
  <c r="AH133" i="15"/>
  <c r="AH134" i="15"/>
  <c r="AH135" i="15"/>
  <c r="AH136" i="15"/>
  <c r="AH137" i="15"/>
  <c r="AH138" i="15"/>
  <c r="AH139" i="15"/>
  <c r="AH140" i="15"/>
  <c r="AH141" i="15"/>
  <c r="AH142" i="15"/>
  <c r="AH143" i="15"/>
  <c r="AH144" i="15"/>
  <c r="AH145" i="15"/>
  <c r="AH146" i="15"/>
  <c r="AH147" i="15"/>
  <c r="AH148" i="15"/>
  <c r="AH149" i="15"/>
  <c r="AH150" i="15"/>
  <c r="AH151" i="15"/>
  <c r="AH152" i="15"/>
  <c r="AH153" i="15"/>
  <c r="AH154" i="15"/>
  <c r="AH155" i="15"/>
  <c r="AH156" i="15"/>
  <c r="AH157" i="15"/>
  <c r="AH158" i="15"/>
  <c r="AH159" i="15"/>
  <c r="AH160" i="15"/>
  <c r="AH161" i="15"/>
  <c r="AH162" i="15"/>
  <c r="AH163" i="15"/>
  <c r="AH164" i="15"/>
  <c r="AH165" i="15"/>
  <c r="AH166" i="15"/>
  <c r="AH167" i="15"/>
  <c r="AH168" i="15"/>
  <c r="AH169" i="15"/>
  <c r="AH170" i="15"/>
  <c r="AH171" i="15"/>
  <c r="AH172" i="15"/>
  <c r="AH173" i="15"/>
  <c r="AH174" i="15"/>
  <c r="AH175" i="15"/>
  <c r="AH176" i="15"/>
  <c r="AH177" i="15"/>
  <c r="AH178" i="15"/>
  <c r="AH179" i="15"/>
  <c r="AH180" i="15"/>
  <c r="AH181" i="15"/>
  <c r="AH182" i="15"/>
  <c r="AH183" i="15"/>
  <c r="AH184" i="15"/>
  <c r="AH185" i="15"/>
  <c r="AH186" i="15"/>
  <c r="AH187" i="15"/>
  <c r="AH188" i="15"/>
  <c r="AH189" i="15"/>
  <c r="AH190" i="15"/>
  <c r="AH191" i="15"/>
  <c r="AH192" i="15"/>
  <c r="AH193" i="15"/>
  <c r="AH194" i="15"/>
  <c r="AH195" i="15"/>
  <c r="AH196" i="15"/>
  <c r="AH197" i="15"/>
  <c r="AH198" i="15"/>
  <c r="AH199" i="15"/>
  <c r="AH200" i="15"/>
  <c r="AH201" i="15"/>
  <c r="AH202" i="15"/>
  <c r="AH203" i="15"/>
  <c r="AH204" i="15"/>
  <c r="AH205" i="15"/>
  <c r="AH206" i="15"/>
  <c r="AH207" i="15"/>
  <c r="AH208" i="15"/>
  <c r="AH209" i="15"/>
  <c r="AH210" i="15"/>
  <c r="AH211" i="15"/>
  <c r="AH212" i="15"/>
  <c r="AH213" i="15"/>
  <c r="AH214" i="15"/>
  <c r="AH215" i="15"/>
  <c r="AH216" i="15"/>
  <c r="AH217" i="15"/>
  <c r="AH218" i="15"/>
  <c r="AH219" i="15"/>
  <c r="AH220" i="15"/>
  <c r="AH221" i="15"/>
  <c r="AH222" i="15"/>
  <c r="AH223" i="15"/>
  <c r="AH224" i="15"/>
  <c r="AH225" i="15"/>
  <c r="AH226" i="15"/>
  <c r="AH227" i="15"/>
  <c r="AH228" i="15"/>
  <c r="AH229" i="15"/>
  <c r="AH230" i="15"/>
  <c r="AH231" i="15"/>
  <c r="AH232" i="15"/>
  <c r="AH233" i="15"/>
  <c r="AH234" i="15"/>
  <c r="AH235" i="15"/>
  <c r="AH236" i="15"/>
  <c r="AH237" i="15"/>
  <c r="AH238" i="15"/>
  <c r="AH239" i="15"/>
  <c r="AH240" i="15"/>
  <c r="AH241" i="15"/>
  <c r="AH242" i="15"/>
  <c r="AH243" i="15"/>
  <c r="AH244" i="15"/>
  <c r="AH245" i="15"/>
  <c r="AH246" i="15"/>
  <c r="AH247" i="15"/>
  <c r="AH248" i="15"/>
  <c r="AH249" i="15"/>
  <c r="AH250" i="15"/>
  <c r="AH251" i="15"/>
  <c r="AH252" i="15"/>
  <c r="AH253" i="15"/>
  <c r="AH254" i="15"/>
  <c r="AH255" i="15"/>
  <c r="AH256" i="15"/>
  <c r="AH257" i="15"/>
  <c r="AH258" i="15"/>
  <c r="AH259" i="15"/>
  <c r="AH260" i="15"/>
  <c r="AH261" i="15"/>
  <c r="AH262" i="15"/>
  <c r="AH263" i="15"/>
  <c r="AH264" i="15"/>
  <c r="AH265" i="15"/>
  <c r="AH266" i="15"/>
  <c r="AH267" i="15"/>
  <c r="AH268" i="15"/>
  <c r="AH269" i="15"/>
  <c r="AH270" i="15"/>
  <c r="AH271" i="15"/>
  <c r="AH272" i="15"/>
  <c r="AH273" i="15"/>
  <c r="AH274" i="15"/>
  <c r="AH275" i="15"/>
  <c r="AH276" i="15"/>
  <c r="AH277" i="15"/>
  <c r="AH278" i="15"/>
  <c r="AH279" i="15"/>
  <c r="AH280" i="15"/>
  <c r="AH281" i="15"/>
  <c r="AH282" i="15"/>
  <c r="AH283" i="15"/>
  <c r="AH284" i="15"/>
  <c r="AH285" i="15"/>
  <c r="AH286" i="15"/>
  <c r="AH287" i="15"/>
  <c r="AH288" i="15"/>
  <c r="AH289" i="15"/>
  <c r="AH290" i="15"/>
  <c r="AH291" i="15"/>
  <c r="AH292" i="15"/>
  <c r="AH293" i="15"/>
  <c r="AH294" i="15"/>
  <c r="AH295" i="15"/>
  <c r="AH296" i="15"/>
  <c r="AH297" i="15"/>
  <c r="AH298" i="15"/>
  <c r="AH299" i="15"/>
  <c r="AH300" i="15"/>
  <c r="AH301" i="15"/>
  <c r="AH302" i="15"/>
  <c r="AH303" i="15"/>
  <c r="AH304" i="15"/>
  <c r="AH305" i="15"/>
  <c r="AH306" i="15"/>
  <c r="AH307" i="15"/>
  <c r="AH308" i="15"/>
  <c r="AH309" i="15"/>
  <c r="AH310" i="15"/>
  <c r="AH311" i="15"/>
  <c r="AH312" i="15"/>
  <c r="AH313" i="15"/>
  <c r="AH314" i="15"/>
  <c r="AH315" i="15"/>
  <c r="AH316" i="15"/>
  <c r="AH317" i="15"/>
  <c r="AH318" i="15"/>
  <c r="AH319" i="15"/>
  <c r="AH320" i="15"/>
  <c r="AH321" i="15"/>
  <c r="AH322" i="15"/>
  <c r="AH323" i="15"/>
  <c r="AH324" i="15"/>
  <c r="AH325" i="15"/>
  <c r="AH326" i="15"/>
  <c r="AH327" i="15"/>
  <c r="AH328" i="15"/>
  <c r="AH329" i="15"/>
  <c r="AH330" i="15"/>
  <c r="AH331" i="15"/>
  <c r="AH332" i="15"/>
  <c r="AH333" i="15"/>
  <c r="AH334" i="15"/>
  <c r="AH335" i="15"/>
  <c r="AH336" i="15"/>
  <c r="AH337" i="15"/>
  <c r="AH338" i="15"/>
  <c r="AH339" i="15"/>
  <c r="AH340" i="15"/>
  <c r="AH341" i="15"/>
  <c r="AH342" i="15"/>
  <c r="AH343" i="15"/>
  <c r="AH344" i="15"/>
  <c r="AH345" i="15"/>
  <c r="AH346" i="15"/>
  <c r="AH347" i="15"/>
  <c r="AH348" i="15"/>
  <c r="AH349" i="15"/>
  <c r="AH350" i="15"/>
  <c r="AH351" i="15"/>
  <c r="AH352" i="15"/>
  <c r="AH353" i="15"/>
  <c r="AH354" i="15"/>
  <c r="AH355" i="15"/>
  <c r="AH356" i="15"/>
  <c r="AH357" i="15"/>
  <c r="AH358" i="15"/>
  <c r="AH359" i="15"/>
  <c r="AH360" i="15"/>
  <c r="AH361" i="15"/>
  <c r="AH362" i="15"/>
  <c r="AH363" i="15"/>
  <c r="AH364" i="15"/>
  <c r="AH365" i="15"/>
  <c r="AH366" i="15"/>
  <c r="AH367" i="15"/>
  <c r="AH368" i="15"/>
  <c r="AH369" i="15"/>
  <c r="AH370" i="15"/>
  <c r="AH371" i="15"/>
  <c r="AH372" i="15"/>
  <c r="AH373" i="15"/>
  <c r="AH374" i="15"/>
  <c r="AH375" i="15"/>
  <c r="AH376" i="15"/>
  <c r="AH377" i="15"/>
  <c r="AH378" i="15"/>
  <c r="AH379" i="15"/>
  <c r="AH380" i="15"/>
  <c r="AH381" i="15"/>
  <c r="AH382" i="15"/>
  <c r="AH383" i="15"/>
  <c r="AH384" i="15"/>
  <c r="AH385" i="15"/>
  <c r="AH386" i="15"/>
  <c r="AH387" i="15"/>
  <c r="AH388" i="15"/>
  <c r="AH389" i="15"/>
  <c r="AH390" i="15"/>
  <c r="AH391" i="15"/>
  <c r="AH392" i="15"/>
  <c r="AH393" i="15"/>
  <c r="AH394" i="15"/>
  <c r="AH395" i="15"/>
  <c r="AH396" i="15"/>
  <c r="AH397" i="15"/>
  <c r="AH398" i="15"/>
  <c r="AH399" i="15"/>
  <c r="AH400" i="15"/>
  <c r="AH401" i="15"/>
  <c r="AH402" i="15"/>
  <c r="AH403" i="15"/>
  <c r="AH404" i="15"/>
  <c r="AH405" i="15"/>
  <c r="AH406" i="15"/>
  <c r="AH407" i="15"/>
  <c r="AH408" i="15"/>
  <c r="AH409" i="15"/>
  <c r="AH410" i="15"/>
  <c r="AH411" i="15"/>
  <c r="AH412" i="15"/>
  <c r="AH413" i="15"/>
  <c r="AH414" i="15"/>
  <c r="AH415" i="15"/>
  <c r="AH416" i="15"/>
  <c r="AH417" i="15"/>
  <c r="AH418" i="15"/>
  <c r="AH419" i="15"/>
  <c r="AH420" i="15"/>
  <c r="AH421" i="15"/>
  <c r="AH422" i="15"/>
  <c r="AH423" i="15"/>
  <c r="AH424" i="15"/>
  <c r="AH425" i="15"/>
  <c r="AH426" i="15"/>
  <c r="AH427" i="15"/>
  <c r="AH428" i="15"/>
  <c r="AH429" i="15"/>
  <c r="AH430" i="15"/>
  <c r="AH431" i="15"/>
  <c r="AH432" i="15"/>
  <c r="AH433" i="15"/>
  <c r="AH8" i="15"/>
  <c r="AH9" i="15"/>
  <c r="AM10" i="15"/>
  <c r="AN10" i="15"/>
  <c r="AM11" i="15"/>
  <c r="AN11" i="15"/>
  <c r="AM12" i="15"/>
  <c r="AN12" i="15"/>
  <c r="AM13" i="15"/>
  <c r="AN13" i="15"/>
  <c r="AM14" i="15"/>
  <c r="AN14" i="15"/>
  <c r="AM15" i="15"/>
  <c r="AN15" i="15"/>
  <c r="AM16" i="15"/>
  <c r="AN16" i="15"/>
  <c r="AM17" i="15"/>
  <c r="AN17" i="15"/>
  <c r="AM18" i="15"/>
  <c r="AN18" i="15"/>
  <c r="AM19" i="15"/>
  <c r="AN19" i="15"/>
  <c r="AM20" i="15"/>
  <c r="AN20" i="15"/>
  <c r="AM21" i="15"/>
  <c r="AN21" i="15"/>
  <c r="AM22" i="15"/>
  <c r="AN22" i="15"/>
  <c r="AM23" i="15"/>
  <c r="AN23" i="15"/>
  <c r="AM24" i="15"/>
  <c r="AN24" i="15"/>
  <c r="AM25" i="15"/>
  <c r="AN25" i="15"/>
  <c r="AM26" i="15"/>
  <c r="AN26" i="15"/>
  <c r="AM27" i="15"/>
  <c r="AN27" i="15"/>
  <c r="AM28" i="15"/>
  <c r="AN28" i="15"/>
  <c r="AM29" i="15"/>
  <c r="AN29" i="15"/>
  <c r="AM30" i="15"/>
  <c r="AN30" i="15"/>
  <c r="AM31" i="15"/>
  <c r="AN31" i="15"/>
  <c r="AM32" i="15"/>
  <c r="AN32" i="15"/>
  <c r="AM33" i="15"/>
  <c r="AN33" i="15"/>
  <c r="AM34" i="15"/>
  <c r="AN34" i="15"/>
  <c r="AM35" i="15"/>
  <c r="AN35" i="15"/>
  <c r="AM36" i="15"/>
  <c r="AN36" i="15"/>
  <c r="AM37" i="15"/>
  <c r="AN37" i="15"/>
  <c r="AM38" i="15"/>
  <c r="AN38" i="15"/>
  <c r="AM39" i="15"/>
  <c r="AN39" i="15"/>
  <c r="AM40" i="15"/>
  <c r="AN40" i="15"/>
  <c r="AM41" i="15"/>
  <c r="AN41" i="15"/>
  <c r="AM42" i="15"/>
  <c r="AN42" i="15"/>
  <c r="AM43" i="15"/>
  <c r="AN43" i="15"/>
  <c r="AM44" i="15"/>
  <c r="AN44" i="15"/>
  <c r="AM45" i="15"/>
  <c r="AN45" i="15"/>
  <c r="AM46" i="15"/>
  <c r="AN46" i="15"/>
  <c r="AM47" i="15"/>
  <c r="AN47" i="15"/>
  <c r="AM48" i="15"/>
  <c r="AN48" i="15"/>
  <c r="AM49" i="15"/>
  <c r="AN49" i="15"/>
  <c r="AM50" i="15"/>
  <c r="AN50" i="15"/>
  <c r="AM51" i="15"/>
  <c r="AN51" i="15"/>
  <c r="AM52" i="15"/>
  <c r="AN52" i="15"/>
  <c r="AM53" i="15"/>
  <c r="AN53" i="15"/>
  <c r="AM54" i="15"/>
  <c r="AN54" i="15"/>
  <c r="AM55" i="15"/>
  <c r="AN55" i="15"/>
  <c r="AM56" i="15"/>
  <c r="AN56" i="15"/>
  <c r="AM57" i="15"/>
  <c r="AN57" i="15"/>
  <c r="AM58" i="15"/>
  <c r="AN58" i="15"/>
  <c r="AM59" i="15"/>
  <c r="AN59" i="15"/>
  <c r="AM60" i="15"/>
  <c r="AN60" i="15"/>
  <c r="AM61" i="15"/>
  <c r="AN61" i="15"/>
  <c r="AM62" i="15"/>
  <c r="AN62" i="15"/>
  <c r="AM63" i="15"/>
  <c r="AN63" i="15"/>
  <c r="AM64" i="15"/>
  <c r="AN64" i="15"/>
  <c r="AM65" i="15"/>
  <c r="AN65" i="15"/>
  <c r="AM66" i="15"/>
  <c r="AN66" i="15"/>
  <c r="AM67" i="15"/>
  <c r="AN67" i="15"/>
  <c r="AM68" i="15"/>
  <c r="AN68" i="15"/>
  <c r="AM69" i="15"/>
  <c r="AN69" i="15"/>
  <c r="AM70" i="15"/>
  <c r="AN70" i="15"/>
  <c r="AM71" i="15"/>
  <c r="AN71" i="15"/>
  <c r="AM72" i="15"/>
  <c r="AN72" i="15"/>
  <c r="AM73" i="15"/>
  <c r="AN73" i="15"/>
  <c r="AM74" i="15"/>
  <c r="AN74" i="15"/>
  <c r="AM75" i="15"/>
  <c r="AN75" i="15"/>
  <c r="AM76" i="15"/>
  <c r="AN76" i="15"/>
  <c r="AM77" i="15"/>
  <c r="AN77" i="15"/>
  <c r="AM78" i="15"/>
  <c r="AN78" i="15"/>
  <c r="AM79" i="15"/>
  <c r="AN79" i="15"/>
  <c r="AM80" i="15"/>
  <c r="AN80" i="15"/>
  <c r="AM81" i="15"/>
  <c r="AN81" i="15"/>
  <c r="AM82" i="15"/>
  <c r="AN82" i="15"/>
  <c r="AM83" i="15"/>
  <c r="AN83" i="15"/>
  <c r="AM84" i="15"/>
  <c r="AN84" i="15"/>
  <c r="AM85" i="15"/>
  <c r="AN85" i="15"/>
  <c r="AM86" i="15"/>
  <c r="AN86" i="15"/>
  <c r="AM87" i="15"/>
  <c r="AN87" i="15"/>
  <c r="AM88" i="15"/>
  <c r="AN88" i="15"/>
  <c r="AM89" i="15"/>
  <c r="AN89" i="15"/>
  <c r="AM90" i="15"/>
  <c r="AN90" i="15"/>
  <c r="AM91" i="15"/>
  <c r="AN91" i="15"/>
  <c r="AM92" i="15"/>
  <c r="AN92" i="15"/>
  <c r="AM93" i="15"/>
  <c r="AN93" i="15"/>
  <c r="AM94" i="15"/>
  <c r="AN94" i="15"/>
  <c r="AM95" i="15"/>
  <c r="AN95" i="15"/>
  <c r="AM96" i="15"/>
  <c r="AN96" i="15"/>
  <c r="AM97" i="15"/>
  <c r="AN97" i="15"/>
  <c r="AM98" i="15"/>
  <c r="AN98" i="15"/>
  <c r="AM99" i="15"/>
  <c r="AN99" i="15"/>
  <c r="AM100" i="15"/>
  <c r="AN100" i="15"/>
  <c r="AM101" i="15"/>
  <c r="AN101" i="15"/>
  <c r="AM102" i="15"/>
  <c r="AN102" i="15"/>
  <c r="AM103" i="15"/>
  <c r="AN103" i="15"/>
  <c r="AM104" i="15"/>
  <c r="AN104" i="15"/>
  <c r="AM105" i="15"/>
  <c r="AN105" i="15"/>
  <c r="AM106" i="15"/>
  <c r="AN106" i="15"/>
  <c r="AM107" i="15"/>
  <c r="AN107" i="15"/>
  <c r="AM108" i="15"/>
  <c r="AN108" i="15"/>
  <c r="AM109" i="15"/>
  <c r="AN109" i="15"/>
  <c r="AM110" i="15"/>
  <c r="AN110" i="15"/>
  <c r="AM111" i="15"/>
  <c r="AN111" i="15"/>
  <c r="AM112" i="15"/>
  <c r="AN112" i="15"/>
  <c r="AM113" i="15"/>
  <c r="AN113" i="15"/>
  <c r="AM114" i="15"/>
  <c r="AN114" i="15"/>
  <c r="AM115" i="15"/>
  <c r="AN115" i="15"/>
  <c r="AM116" i="15"/>
  <c r="AN116" i="15"/>
  <c r="AM117" i="15"/>
  <c r="AN117" i="15"/>
  <c r="AM118" i="15"/>
  <c r="AN118" i="15"/>
  <c r="AM119" i="15"/>
  <c r="AN119" i="15"/>
  <c r="AM120" i="15"/>
  <c r="AN120" i="15"/>
  <c r="AM121" i="15"/>
  <c r="AN121" i="15"/>
  <c r="AM122" i="15"/>
  <c r="AN122" i="15"/>
  <c r="AM123" i="15"/>
  <c r="AN123" i="15"/>
  <c r="AM124" i="15"/>
  <c r="AN124" i="15"/>
  <c r="AM125" i="15"/>
  <c r="AN125" i="15"/>
  <c r="AM126" i="15"/>
  <c r="AN126" i="15"/>
  <c r="AM127" i="15"/>
  <c r="AN127" i="15"/>
  <c r="AM128" i="15"/>
  <c r="AN128" i="15"/>
  <c r="AM129" i="15"/>
  <c r="AN129" i="15"/>
  <c r="AM130" i="15"/>
  <c r="AN130" i="15"/>
  <c r="AM131" i="15"/>
  <c r="AN131" i="15"/>
  <c r="AM132" i="15"/>
  <c r="AN132" i="15"/>
  <c r="AM133" i="15"/>
  <c r="AN133" i="15"/>
  <c r="AM134" i="15"/>
  <c r="AN134" i="15"/>
  <c r="AM135" i="15"/>
  <c r="AN135" i="15"/>
  <c r="AM136" i="15"/>
  <c r="AN136" i="15"/>
  <c r="AM137" i="15"/>
  <c r="AN137" i="15"/>
  <c r="AM138" i="15"/>
  <c r="AN138" i="15"/>
  <c r="AM139" i="15"/>
  <c r="AN139" i="15"/>
  <c r="AM140" i="15"/>
  <c r="AN140" i="15"/>
  <c r="AM141" i="15"/>
  <c r="AN141" i="15"/>
  <c r="AM142" i="15"/>
  <c r="AN142" i="15"/>
  <c r="AM143" i="15"/>
  <c r="AN143" i="15"/>
  <c r="AM144" i="15"/>
  <c r="AN144" i="15"/>
  <c r="AM145" i="15"/>
  <c r="AN145" i="15"/>
  <c r="AM146" i="15"/>
  <c r="AN146" i="15"/>
  <c r="AM147" i="15"/>
  <c r="AN147" i="15"/>
  <c r="AM148" i="15"/>
  <c r="AN148" i="15"/>
  <c r="AM149" i="15"/>
  <c r="AN149" i="15"/>
  <c r="AM150" i="15"/>
  <c r="AN150" i="15"/>
  <c r="AM151" i="15"/>
  <c r="AN151" i="15"/>
  <c r="AM152" i="15"/>
  <c r="AN152" i="15"/>
  <c r="AM153" i="15"/>
  <c r="AN153" i="15"/>
  <c r="AM154" i="15"/>
  <c r="AN154" i="15"/>
  <c r="AM155" i="15"/>
  <c r="AN155" i="15"/>
  <c r="AM156" i="15"/>
  <c r="AN156" i="15"/>
  <c r="AM157" i="15"/>
  <c r="AN157" i="15"/>
  <c r="AM158" i="15"/>
  <c r="AN158" i="15"/>
  <c r="AM159" i="15"/>
  <c r="AN159" i="15"/>
  <c r="AM160" i="15"/>
  <c r="AN160" i="15"/>
  <c r="AM161" i="15"/>
  <c r="AN161" i="15"/>
  <c r="AM162" i="15"/>
  <c r="AN162" i="15"/>
  <c r="AM163" i="15"/>
  <c r="AN163" i="15"/>
  <c r="AM164" i="15"/>
  <c r="AN164" i="15"/>
  <c r="AM165" i="15"/>
  <c r="AN165" i="15"/>
  <c r="AM166" i="15"/>
  <c r="AN166" i="15"/>
  <c r="AM167" i="15"/>
  <c r="AN167" i="15"/>
  <c r="AM168" i="15"/>
  <c r="AN168" i="15"/>
  <c r="AM169" i="15"/>
  <c r="AN169" i="15"/>
  <c r="AM170" i="15"/>
  <c r="AN170" i="15"/>
  <c r="AM171" i="15"/>
  <c r="AN171" i="15"/>
  <c r="AM172" i="15"/>
  <c r="AN172" i="15"/>
  <c r="AM173" i="15"/>
  <c r="AN173" i="15"/>
  <c r="AM174" i="15"/>
  <c r="AN174" i="15"/>
  <c r="AM175" i="15"/>
  <c r="AN175" i="15"/>
  <c r="AM176" i="15"/>
  <c r="AN176" i="15"/>
  <c r="AM177" i="15"/>
  <c r="AN177" i="15"/>
  <c r="AM178" i="15"/>
  <c r="AN178" i="15"/>
  <c r="AM179" i="15"/>
  <c r="AN179" i="15"/>
  <c r="AM180" i="15"/>
  <c r="AN180" i="15"/>
  <c r="AM181" i="15"/>
  <c r="AN181" i="15"/>
  <c r="AM182" i="15"/>
  <c r="AN182" i="15"/>
  <c r="AM183" i="15"/>
  <c r="AN183" i="15"/>
  <c r="AM184" i="15"/>
  <c r="AN184" i="15"/>
  <c r="AM185" i="15"/>
  <c r="AN185" i="15"/>
  <c r="AM186" i="15"/>
  <c r="AN186" i="15"/>
  <c r="AM187" i="15"/>
  <c r="AN187" i="15"/>
  <c r="AM188" i="15"/>
  <c r="AN188" i="15"/>
  <c r="AM189" i="15"/>
  <c r="AN189" i="15"/>
  <c r="AM190" i="15"/>
  <c r="AN190" i="15"/>
  <c r="AM191" i="15"/>
  <c r="AN191" i="15"/>
  <c r="AM192" i="15"/>
  <c r="AN192" i="15"/>
  <c r="AM193" i="15"/>
  <c r="AN193" i="15"/>
  <c r="AM194" i="15"/>
  <c r="AN194" i="15"/>
  <c r="AM195" i="15"/>
  <c r="AN195" i="15"/>
  <c r="AM196" i="15"/>
  <c r="AN196" i="15"/>
  <c r="AM197" i="15"/>
  <c r="AN197" i="15"/>
  <c r="AM198" i="15"/>
  <c r="AN198" i="15"/>
  <c r="AM199" i="15"/>
  <c r="AN199" i="15"/>
  <c r="AM200" i="15"/>
  <c r="AN200" i="15"/>
  <c r="AM201" i="15"/>
  <c r="AN201" i="15"/>
  <c r="AM202" i="15"/>
  <c r="AN202" i="15"/>
  <c r="AM203" i="15"/>
  <c r="AN203" i="15"/>
  <c r="AM204" i="15"/>
  <c r="AN204" i="15"/>
  <c r="AM205" i="15"/>
  <c r="AN205" i="15"/>
  <c r="AM206" i="15"/>
  <c r="AN206" i="15"/>
  <c r="AM207" i="15"/>
  <c r="AN207" i="15"/>
  <c r="AM208" i="15"/>
  <c r="AN208" i="15"/>
  <c r="AM209" i="15"/>
  <c r="AN209" i="15"/>
  <c r="AM210" i="15"/>
  <c r="AN210" i="15"/>
  <c r="AM211" i="15"/>
  <c r="AN211" i="15"/>
  <c r="AM212" i="15"/>
  <c r="AN212" i="15"/>
  <c r="AM213" i="15"/>
  <c r="AN213" i="15"/>
  <c r="AM214" i="15"/>
  <c r="AN214" i="15"/>
  <c r="AM215" i="15"/>
  <c r="AN215" i="15"/>
  <c r="AM216" i="15"/>
  <c r="AN216" i="15"/>
  <c r="AM217" i="15"/>
  <c r="AN217" i="15"/>
  <c r="AM218" i="15"/>
  <c r="AN218" i="15"/>
  <c r="AM219" i="15"/>
  <c r="AN219" i="15"/>
  <c r="AM220" i="15"/>
  <c r="AN220" i="15"/>
  <c r="AM221" i="15"/>
  <c r="AN221" i="15"/>
  <c r="AM222" i="15"/>
  <c r="AN222" i="15"/>
  <c r="AM223" i="15"/>
  <c r="AN223" i="15"/>
  <c r="AM224" i="15"/>
  <c r="AN224" i="15"/>
  <c r="AM225" i="15"/>
  <c r="AN225" i="15"/>
  <c r="AM226" i="15"/>
  <c r="AN226" i="15"/>
  <c r="AM227" i="15"/>
  <c r="AN227" i="15"/>
  <c r="AM228" i="15"/>
  <c r="AN228" i="15"/>
  <c r="AM229" i="15"/>
  <c r="AN229" i="15"/>
  <c r="AM230" i="15"/>
  <c r="AN230" i="15"/>
  <c r="AM231" i="15"/>
  <c r="AN231" i="15"/>
  <c r="AM232" i="15"/>
  <c r="AN232" i="15"/>
  <c r="AM233" i="15"/>
  <c r="AN233" i="15"/>
  <c r="AM234" i="15"/>
  <c r="AN234" i="15"/>
  <c r="AM235" i="15"/>
  <c r="AN235" i="15"/>
  <c r="AM236" i="15"/>
  <c r="AN236" i="15"/>
  <c r="AM237" i="15"/>
  <c r="AN237" i="15"/>
  <c r="AM238" i="15"/>
  <c r="AN238" i="15"/>
  <c r="AM239" i="15"/>
  <c r="AN239" i="15"/>
  <c r="AM240" i="15"/>
  <c r="AN240" i="15"/>
  <c r="AM241" i="15"/>
  <c r="AN241" i="15"/>
  <c r="AM242" i="15"/>
  <c r="AN242" i="15"/>
  <c r="AM243" i="15"/>
  <c r="AN243" i="15"/>
  <c r="AM244" i="15"/>
  <c r="AN244" i="15"/>
  <c r="AM245" i="15"/>
  <c r="AN245" i="15"/>
  <c r="AM246" i="15"/>
  <c r="AN246" i="15"/>
  <c r="AM247" i="15"/>
  <c r="AN247" i="15"/>
  <c r="AM248" i="15"/>
  <c r="AN248" i="15"/>
  <c r="AM249" i="15"/>
  <c r="AN249" i="15"/>
  <c r="AM250" i="15"/>
  <c r="AN250" i="15"/>
  <c r="AM251" i="15"/>
  <c r="AN251" i="15"/>
  <c r="AM252" i="15"/>
  <c r="AN252" i="15"/>
  <c r="AM253" i="15"/>
  <c r="AN253" i="15"/>
  <c r="AM254" i="15"/>
  <c r="AN254" i="15"/>
  <c r="AM255" i="15"/>
  <c r="AN255" i="15"/>
  <c r="AM256" i="15"/>
  <c r="AN256" i="15"/>
  <c r="AM257" i="15"/>
  <c r="AN257" i="15"/>
  <c r="AM258" i="15"/>
  <c r="AN258" i="15"/>
  <c r="AM259" i="15"/>
  <c r="AN259" i="15"/>
  <c r="AM260" i="15"/>
  <c r="AN260" i="15"/>
  <c r="AM261" i="15"/>
  <c r="AN261" i="15"/>
  <c r="AM262" i="15"/>
  <c r="AN262" i="15"/>
  <c r="AM263" i="15"/>
  <c r="AN263" i="15"/>
  <c r="AM264" i="15"/>
  <c r="AN264" i="15"/>
  <c r="AM265" i="15"/>
  <c r="AN265" i="15"/>
  <c r="AM266" i="15"/>
  <c r="AN266" i="15"/>
  <c r="AM267" i="15"/>
  <c r="AN267" i="15"/>
  <c r="AM268" i="15"/>
  <c r="AN268" i="15"/>
  <c r="AM269" i="15"/>
  <c r="AN269" i="15"/>
  <c r="AM270" i="15"/>
  <c r="AN270" i="15"/>
  <c r="AM271" i="15"/>
  <c r="AN271" i="15"/>
  <c r="AM272" i="15"/>
  <c r="AN272" i="15"/>
  <c r="AM273" i="15"/>
  <c r="AN273" i="15"/>
  <c r="AM274" i="15"/>
  <c r="AN274" i="15"/>
  <c r="AM275" i="15"/>
  <c r="AN275" i="15"/>
  <c r="AM276" i="15"/>
  <c r="AN276" i="15"/>
  <c r="AM277" i="15"/>
  <c r="AN277" i="15"/>
  <c r="AM278" i="15"/>
  <c r="AN278" i="15"/>
  <c r="AM279" i="15"/>
  <c r="AN279" i="15"/>
  <c r="AM280" i="15"/>
  <c r="AN280" i="15"/>
  <c r="AM281" i="15"/>
  <c r="AN281" i="15"/>
  <c r="AM282" i="15"/>
  <c r="AN282" i="15"/>
  <c r="AM283" i="15"/>
  <c r="AN283" i="15"/>
  <c r="AM284" i="15"/>
  <c r="AN284" i="15"/>
  <c r="AM285" i="15"/>
  <c r="AN285" i="15"/>
  <c r="AM286" i="15"/>
  <c r="AN286" i="15"/>
  <c r="AM287" i="15"/>
  <c r="AN287" i="15"/>
  <c r="AM288" i="15"/>
  <c r="AN288" i="15"/>
  <c r="AM289" i="15"/>
  <c r="AN289" i="15"/>
  <c r="AM290" i="15"/>
  <c r="AN290" i="15"/>
  <c r="AM291" i="15"/>
  <c r="AN291" i="15"/>
  <c r="AM292" i="15"/>
  <c r="AN292" i="15"/>
  <c r="AM293" i="15"/>
  <c r="AN293" i="15"/>
  <c r="AM294" i="15"/>
  <c r="AN294" i="15"/>
  <c r="AM295" i="15"/>
  <c r="AN295" i="15"/>
  <c r="AM296" i="15"/>
  <c r="AN296" i="15"/>
  <c r="AM297" i="15"/>
  <c r="AN297" i="15"/>
  <c r="AM298" i="15"/>
  <c r="AN298" i="15"/>
  <c r="AM299" i="15"/>
  <c r="AN299" i="15"/>
  <c r="AM300" i="15"/>
  <c r="AN300" i="15"/>
  <c r="AM301" i="15"/>
  <c r="AN301" i="15"/>
  <c r="AM302" i="15"/>
  <c r="AN302" i="15"/>
  <c r="AM303" i="15"/>
  <c r="AN303" i="15"/>
  <c r="AM304" i="15"/>
  <c r="AN304" i="15"/>
  <c r="AM305" i="15"/>
  <c r="AN305" i="15"/>
  <c r="AM306" i="15"/>
  <c r="AN306" i="15"/>
  <c r="AM307" i="15"/>
  <c r="AN307" i="15"/>
  <c r="AM308" i="15"/>
  <c r="AN308" i="15"/>
  <c r="AM309" i="15"/>
  <c r="AN309" i="15"/>
  <c r="AM310" i="15"/>
  <c r="AN310" i="15"/>
  <c r="AM311" i="15"/>
  <c r="AN311" i="15"/>
  <c r="AM312" i="15"/>
  <c r="AN312" i="15"/>
  <c r="AM313" i="15"/>
  <c r="AN313" i="15"/>
  <c r="AM314" i="15"/>
  <c r="AN314" i="15"/>
  <c r="AM315" i="15"/>
  <c r="AN315" i="15"/>
  <c r="AM316" i="15"/>
  <c r="AN316" i="15"/>
  <c r="AM317" i="15"/>
  <c r="AN317" i="15"/>
  <c r="AM318" i="15"/>
  <c r="AN318" i="15"/>
  <c r="AM319" i="15"/>
  <c r="AN319" i="15"/>
  <c r="AM320" i="15"/>
  <c r="AN320" i="15"/>
  <c r="AM321" i="15"/>
  <c r="AN321" i="15"/>
  <c r="AM322" i="15"/>
  <c r="AN322" i="15"/>
  <c r="AM323" i="15"/>
  <c r="AN323" i="15"/>
  <c r="AM324" i="15"/>
  <c r="AN324" i="15"/>
  <c r="AM325" i="15"/>
  <c r="AN325" i="15"/>
  <c r="AM326" i="15"/>
  <c r="AN326" i="15"/>
  <c r="AM327" i="15"/>
  <c r="AN327" i="15"/>
  <c r="AM328" i="15"/>
  <c r="AN328" i="15"/>
  <c r="AM329" i="15"/>
  <c r="AN329" i="15"/>
  <c r="AM330" i="15"/>
  <c r="AN330" i="15"/>
  <c r="AM331" i="15"/>
  <c r="AN331" i="15"/>
  <c r="AM332" i="15"/>
  <c r="AN332" i="15"/>
  <c r="AM333" i="15"/>
  <c r="AN333" i="15"/>
  <c r="AM334" i="15"/>
  <c r="AN334" i="15"/>
  <c r="AM335" i="15"/>
  <c r="AN335" i="15"/>
  <c r="AM336" i="15"/>
  <c r="AN336" i="15"/>
  <c r="AM337" i="15"/>
  <c r="AN337" i="15"/>
  <c r="AM338" i="15"/>
  <c r="AN338" i="15"/>
  <c r="AM339" i="15"/>
  <c r="AN339" i="15"/>
  <c r="AM340" i="15"/>
  <c r="AN340" i="15"/>
  <c r="AM341" i="15"/>
  <c r="AN341" i="15"/>
  <c r="AM342" i="15"/>
  <c r="AN342" i="15"/>
  <c r="AM343" i="15"/>
  <c r="AN343" i="15"/>
  <c r="AM344" i="15"/>
  <c r="AN344" i="15"/>
  <c r="AM345" i="15"/>
  <c r="AN345" i="15"/>
  <c r="AM346" i="15"/>
  <c r="AN346" i="15"/>
  <c r="AM347" i="15"/>
  <c r="AN347" i="15"/>
  <c r="AM348" i="15"/>
  <c r="AN348" i="15"/>
  <c r="AM349" i="15"/>
  <c r="AN349" i="15"/>
  <c r="AM350" i="15"/>
  <c r="AN350" i="15"/>
  <c r="AM351" i="15"/>
  <c r="AN351" i="15"/>
  <c r="AM352" i="15"/>
  <c r="AN352" i="15"/>
  <c r="AM353" i="15"/>
  <c r="AN353" i="15"/>
  <c r="AM354" i="15"/>
  <c r="AN354" i="15"/>
  <c r="AM355" i="15"/>
  <c r="AN355" i="15"/>
  <c r="AM356" i="15"/>
  <c r="AN356" i="15"/>
  <c r="AM357" i="15"/>
  <c r="AN357" i="15"/>
  <c r="AM358" i="15"/>
  <c r="AN358" i="15"/>
  <c r="AM359" i="15"/>
  <c r="AN359" i="15"/>
  <c r="AM360" i="15"/>
  <c r="AN360" i="15"/>
  <c r="AM361" i="15"/>
  <c r="AN361" i="15"/>
  <c r="AM362" i="15"/>
  <c r="AN362" i="15"/>
  <c r="AM363" i="15"/>
  <c r="AN363" i="15"/>
  <c r="AM364" i="15"/>
  <c r="AN364" i="15"/>
  <c r="AM365" i="15"/>
  <c r="AN365" i="15"/>
  <c r="AM366" i="15"/>
  <c r="AN366" i="15"/>
  <c r="AM367" i="15"/>
  <c r="AN367" i="15"/>
  <c r="AM368" i="15"/>
  <c r="AN368" i="15"/>
  <c r="AM369" i="15"/>
  <c r="AN369" i="15"/>
  <c r="AM370" i="15"/>
  <c r="AN370" i="15"/>
  <c r="AM371" i="15"/>
  <c r="AN371" i="15"/>
  <c r="AM372" i="15"/>
  <c r="AN372" i="15"/>
  <c r="AM373" i="15"/>
  <c r="AN373" i="15"/>
  <c r="AM374" i="15"/>
  <c r="AN374" i="15"/>
  <c r="AM375" i="15"/>
  <c r="AN375" i="15"/>
  <c r="AM376" i="15"/>
  <c r="AN376" i="15"/>
  <c r="AM377" i="15"/>
  <c r="AN377" i="15"/>
  <c r="AM378" i="15"/>
  <c r="AN378" i="15"/>
  <c r="AM379" i="15"/>
  <c r="AN379" i="15"/>
  <c r="AM380" i="15"/>
  <c r="AN380" i="15"/>
  <c r="AM381" i="15"/>
  <c r="AN381" i="15"/>
  <c r="AM382" i="15"/>
  <c r="AN382" i="15"/>
  <c r="AM383" i="15"/>
  <c r="AN383" i="15"/>
  <c r="AM384" i="15"/>
  <c r="AN384" i="15"/>
  <c r="AM385" i="15"/>
  <c r="AN385" i="15"/>
  <c r="AM386" i="15"/>
  <c r="AN386" i="15"/>
  <c r="AM387" i="15"/>
  <c r="AN387" i="15"/>
  <c r="AM388" i="15"/>
  <c r="AN388" i="15"/>
  <c r="AM389" i="15"/>
  <c r="AN389" i="15"/>
  <c r="AM390" i="15"/>
  <c r="AN390" i="15"/>
  <c r="AM391" i="15"/>
  <c r="AN391" i="15"/>
  <c r="AM392" i="15"/>
  <c r="AN392" i="15"/>
  <c r="AM393" i="15"/>
  <c r="AN393" i="15"/>
  <c r="AM394" i="15"/>
  <c r="AN394" i="15"/>
  <c r="AM395" i="15"/>
  <c r="AN395" i="15"/>
  <c r="AM396" i="15"/>
  <c r="AN396" i="15"/>
  <c r="AM397" i="15"/>
  <c r="AN397" i="15"/>
  <c r="AM398" i="15"/>
  <c r="AN398" i="15"/>
  <c r="AM399" i="15"/>
  <c r="AN399" i="15"/>
  <c r="AM400" i="15"/>
  <c r="AN400" i="15"/>
  <c r="AM401" i="15"/>
  <c r="AN401" i="15"/>
  <c r="AM402" i="15"/>
  <c r="AN402" i="15"/>
  <c r="AM403" i="15"/>
  <c r="AN403" i="15"/>
  <c r="AM404" i="15"/>
  <c r="AN404" i="15"/>
  <c r="AM405" i="15"/>
  <c r="AN405" i="15"/>
  <c r="AM406" i="15"/>
  <c r="AN406" i="15"/>
  <c r="AM407" i="15"/>
  <c r="AN407" i="15"/>
  <c r="AM408" i="15"/>
  <c r="AN408" i="15"/>
  <c r="AM409" i="15"/>
  <c r="AN409" i="15"/>
  <c r="AM410" i="15"/>
  <c r="AN410" i="15"/>
  <c r="AM411" i="15"/>
  <c r="AN411" i="15"/>
  <c r="AM412" i="15"/>
  <c r="AN412" i="15"/>
  <c r="AM413" i="15"/>
  <c r="AN413" i="15"/>
  <c r="AM414" i="15"/>
  <c r="AN414" i="15"/>
  <c r="AM415" i="15"/>
  <c r="AN415" i="15"/>
  <c r="AM416" i="15"/>
  <c r="AN416" i="15"/>
  <c r="AM417" i="15"/>
  <c r="AN417" i="15"/>
  <c r="AM418" i="15"/>
  <c r="AN418" i="15"/>
  <c r="AM419" i="15"/>
  <c r="AN419" i="15"/>
  <c r="AM420" i="15"/>
  <c r="AN420" i="15"/>
  <c r="AM421" i="15"/>
  <c r="AN421" i="15"/>
  <c r="AM422" i="15"/>
  <c r="AN422" i="15"/>
  <c r="AM423" i="15"/>
  <c r="AN423" i="15"/>
  <c r="AM424" i="15"/>
  <c r="AN424" i="15"/>
  <c r="AM425" i="15"/>
  <c r="AN425" i="15"/>
  <c r="AM426" i="15"/>
  <c r="AN426" i="15"/>
  <c r="AM427" i="15"/>
  <c r="AN427" i="15"/>
  <c r="AM428" i="15"/>
  <c r="AN428" i="15"/>
  <c r="AM429" i="15"/>
  <c r="AN429" i="15"/>
  <c r="AM430" i="15"/>
  <c r="AN430" i="15"/>
  <c r="AM431" i="15"/>
  <c r="AN431" i="15"/>
  <c r="AH434" i="15"/>
  <c r="AM432" i="15"/>
  <c r="AN432" i="15"/>
  <c r="AH435" i="15"/>
  <c r="AM433" i="15"/>
  <c r="AN433" i="15"/>
  <c r="C35" i="9"/>
  <c r="AJ10" i="17"/>
  <c r="AJ11" i="17"/>
  <c r="AJ12" i="17"/>
  <c r="AJ13" i="17"/>
  <c r="AJ14" i="17"/>
  <c r="AJ15" i="17"/>
  <c r="AJ16" i="17"/>
  <c r="AJ17" i="17"/>
  <c r="AJ18" i="17"/>
  <c r="AJ19" i="17"/>
  <c r="AJ20" i="17"/>
  <c r="AJ21" i="17"/>
  <c r="AJ22" i="17"/>
  <c r="AJ23" i="17"/>
  <c r="AJ24" i="17"/>
  <c r="AJ25" i="17"/>
  <c r="AJ26" i="17"/>
  <c r="AJ27" i="17"/>
  <c r="AJ28" i="17"/>
  <c r="AJ29" i="17"/>
  <c r="AJ30" i="17"/>
  <c r="AJ31" i="17"/>
  <c r="AJ32" i="17"/>
  <c r="AJ33" i="17"/>
  <c r="AJ34" i="17"/>
  <c r="AJ35" i="17"/>
  <c r="AJ36" i="17"/>
  <c r="AJ37" i="17"/>
  <c r="AJ38" i="17"/>
  <c r="AJ39" i="17"/>
  <c r="AJ40" i="17"/>
  <c r="AJ41" i="17"/>
  <c r="AJ42" i="17"/>
  <c r="AJ43" i="17"/>
  <c r="AJ44" i="17"/>
  <c r="AJ45" i="17"/>
  <c r="AJ46" i="17"/>
  <c r="AJ47" i="17"/>
  <c r="AJ48" i="17"/>
  <c r="AJ49" i="17"/>
  <c r="AJ50" i="17"/>
  <c r="AJ51" i="17"/>
  <c r="AJ52" i="17"/>
  <c r="AJ53" i="17"/>
  <c r="AJ54" i="17"/>
  <c r="AJ55" i="17"/>
  <c r="AJ56" i="17"/>
  <c r="AJ57" i="17"/>
  <c r="AJ58" i="17"/>
  <c r="AJ59" i="17"/>
  <c r="AJ60" i="17"/>
  <c r="AJ61" i="17"/>
  <c r="AJ62" i="17"/>
  <c r="AJ63" i="17"/>
  <c r="AJ64" i="17"/>
  <c r="AJ65" i="17"/>
  <c r="AJ66" i="17"/>
  <c r="AJ67" i="17"/>
  <c r="AJ68" i="17"/>
  <c r="AJ69" i="17"/>
  <c r="AJ70" i="17"/>
  <c r="AJ71" i="17"/>
  <c r="AJ72" i="17"/>
  <c r="AJ73" i="17"/>
  <c r="AJ74" i="17"/>
  <c r="AJ75" i="17"/>
  <c r="AJ76" i="17"/>
  <c r="AJ77" i="17"/>
  <c r="AJ78" i="17"/>
  <c r="AJ79" i="17"/>
  <c r="AJ80" i="17"/>
  <c r="AJ81" i="17"/>
  <c r="AJ82" i="17"/>
  <c r="AJ83" i="17"/>
  <c r="AJ84" i="17"/>
  <c r="AJ85" i="17"/>
  <c r="AJ86" i="17"/>
  <c r="AJ87" i="17"/>
  <c r="AJ88" i="17"/>
  <c r="AJ89" i="17"/>
  <c r="AJ90" i="17"/>
  <c r="AJ91" i="17"/>
  <c r="AJ92" i="17"/>
  <c r="AJ93" i="17"/>
  <c r="AJ94" i="17"/>
  <c r="AJ95" i="17"/>
  <c r="AJ96" i="17"/>
  <c r="AJ97" i="17"/>
  <c r="AJ98" i="17"/>
  <c r="AJ99" i="17"/>
  <c r="AJ100" i="17"/>
  <c r="AJ101" i="17"/>
  <c r="AJ102" i="17"/>
  <c r="AJ103" i="17"/>
  <c r="AJ104" i="17"/>
  <c r="AJ105" i="17"/>
  <c r="AJ106" i="17"/>
  <c r="AJ107" i="17"/>
  <c r="AJ108" i="17"/>
  <c r="AJ109" i="17"/>
  <c r="AJ110" i="17"/>
  <c r="AJ111" i="17"/>
  <c r="AJ112" i="17"/>
  <c r="AJ113" i="17"/>
  <c r="AJ114" i="17"/>
  <c r="AJ115" i="17"/>
  <c r="AJ116" i="17"/>
  <c r="AJ117" i="17"/>
  <c r="AJ118" i="17"/>
  <c r="AJ119" i="17"/>
  <c r="AJ120" i="17"/>
  <c r="AJ121" i="17"/>
  <c r="AJ122" i="17"/>
  <c r="AJ123" i="17"/>
  <c r="AJ124" i="17"/>
  <c r="AJ125" i="17"/>
  <c r="AJ126" i="17"/>
  <c r="AJ127" i="17"/>
  <c r="AJ128" i="17"/>
  <c r="AJ129" i="17"/>
  <c r="AJ130" i="17"/>
  <c r="AJ131" i="17"/>
  <c r="AJ132" i="17"/>
  <c r="AJ133" i="17"/>
  <c r="AJ134" i="17"/>
  <c r="AJ135" i="17"/>
  <c r="AJ136" i="17"/>
  <c r="AJ137" i="17"/>
  <c r="AJ138" i="17"/>
  <c r="AJ139" i="17"/>
  <c r="AJ140" i="17"/>
  <c r="AJ141" i="17"/>
  <c r="AJ142" i="17"/>
  <c r="AJ143" i="17"/>
  <c r="AJ144" i="17"/>
  <c r="AJ145" i="17"/>
  <c r="AJ146" i="17"/>
  <c r="AJ147" i="17"/>
  <c r="AJ148" i="17"/>
  <c r="AJ149" i="17"/>
  <c r="AJ150" i="17"/>
  <c r="AJ151" i="17"/>
  <c r="AJ152" i="17"/>
  <c r="AJ153" i="17"/>
  <c r="AJ154" i="17"/>
  <c r="AJ155" i="17"/>
  <c r="AJ156" i="17"/>
  <c r="AJ157" i="17"/>
  <c r="AJ158" i="17"/>
  <c r="AJ159" i="17"/>
  <c r="AJ160" i="17"/>
  <c r="AJ161" i="17"/>
  <c r="AJ162" i="17"/>
  <c r="AJ163" i="17"/>
  <c r="AJ164" i="17"/>
  <c r="AJ165" i="17"/>
  <c r="AJ166" i="17"/>
  <c r="AJ167" i="17"/>
  <c r="AJ168" i="17"/>
  <c r="AJ169" i="17"/>
  <c r="AJ170" i="17"/>
  <c r="AJ171" i="17"/>
  <c r="AJ172" i="17"/>
  <c r="AJ173" i="17"/>
  <c r="AJ174" i="17"/>
  <c r="AJ175" i="17"/>
  <c r="AJ176" i="17"/>
  <c r="AJ177" i="17"/>
  <c r="AJ178" i="17"/>
  <c r="AJ179" i="17"/>
  <c r="AJ180" i="17"/>
  <c r="AJ181" i="17"/>
  <c r="AJ182" i="17"/>
  <c r="AJ183" i="17"/>
  <c r="AJ184" i="17"/>
  <c r="AJ185" i="17"/>
  <c r="AJ186" i="17"/>
  <c r="AJ187" i="17"/>
  <c r="AJ188" i="17"/>
  <c r="AJ189" i="17"/>
  <c r="AJ190" i="17"/>
  <c r="AJ191" i="17"/>
  <c r="AJ192" i="17"/>
  <c r="AJ193" i="17"/>
  <c r="AJ194" i="17"/>
  <c r="AJ195" i="17"/>
  <c r="AJ196" i="17"/>
  <c r="AJ197" i="17"/>
  <c r="AJ198" i="17"/>
  <c r="AJ199" i="17"/>
  <c r="AJ200" i="17"/>
  <c r="AJ201" i="17"/>
  <c r="AJ202" i="17"/>
  <c r="AJ203" i="17"/>
  <c r="AJ204" i="17"/>
  <c r="AJ205" i="17"/>
  <c r="AJ206" i="17"/>
  <c r="AJ207" i="17"/>
  <c r="AJ208" i="17"/>
  <c r="AJ209" i="17"/>
  <c r="AJ210" i="17"/>
  <c r="AJ211" i="17"/>
  <c r="AJ8" i="17"/>
  <c r="AJ9" i="17"/>
  <c r="AI8" i="17"/>
  <c r="AI9" i="17"/>
  <c r="AI10" i="17"/>
  <c r="AI11" i="17"/>
  <c r="AI12" i="17"/>
  <c r="AK10" i="17"/>
  <c r="AL10" i="17"/>
  <c r="AI13" i="17"/>
  <c r="AK11" i="17"/>
  <c r="AL11" i="17"/>
  <c r="AI14" i="17"/>
  <c r="AK12" i="17"/>
  <c r="AL12" i="17"/>
  <c r="AI15" i="17"/>
  <c r="AK13" i="17"/>
  <c r="AL13" i="17"/>
  <c r="AI16" i="17"/>
  <c r="AK14" i="17"/>
  <c r="AL14" i="17"/>
  <c r="AI17" i="17"/>
  <c r="AK15" i="17"/>
  <c r="AL15" i="17"/>
  <c r="AI18" i="17"/>
  <c r="AK16" i="17"/>
  <c r="AL16" i="17"/>
  <c r="AI19" i="17"/>
  <c r="AK17" i="17"/>
  <c r="AL17" i="17"/>
  <c r="AI20" i="17"/>
  <c r="AK18" i="17"/>
  <c r="AL18" i="17"/>
  <c r="AI21" i="17"/>
  <c r="AK19" i="17"/>
  <c r="AL19" i="17"/>
  <c r="AI22" i="17"/>
  <c r="AK20" i="17"/>
  <c r="AL20" i="17"/>
  <c r="AI23" i="17"/>
  <c r="AK21" i="17"/>
  <c r="AL21" i="17"/>
  <c r="AI24" i="17"/>
  <c r="AK22" i="17"/>
  <c r="AL22" i="17"/>
  <c r="AI25" i="17"/>
  <c r="AK23" i="17"/>
  <c r="AL23" i="17"/>
  <c r="AI26" i="17"/>
  <c r="AK24" i="17"/>
  <c r="AL24" i="17"/>
  <c r="AI27" i="17"/>
  <c r="AK25" i="17"/>
  <c r="AL25" i="17"/>
  <c r="AI28" i="17"/>
  <c r="AK26" i="17"/>
  <c r="AL26" i="17"/>
  <c r="AI29" i="17"/>
  <c r="AK27" i="17"/>
  <c r="AL27" i="17"/>
  <c r="AI30" i="17"/>
  <c r="AK28" i="17"/>
  <c r="AL28" i="17"/>
  <c r="AI31" i="17"/>
  <c r="AK29" i="17"/>
  <c r="AL29" i="17"/>
  <c r="AI32" i="17"/>
  <c r="AK30" i="17"/>
  <c r="AL30" i="17"/>
  <c r="AI33" i="17"/>
  <c r="AK31" i="17"/>
  <c r="AL31" i="17"/>
  <c r="AI34" i="17"/>
  <c r="AK32" i="17"/>
  <c r="AL32" i="17"/>
  <c r="AI35" i="17"/>
  <c r="AK33" i="17"/>
  <c r="AL33" i="17"/>
  <c r="AI36" i="17"/>
  <c r="AK34" i="17"/>
  <c r="AL34" i="17"/>
  <c r="AI37" i="17"/>
  <c r="AK35" i="17"/>
  <c r="AL35" i="17"/>
  <c r="AI38" i="17"/>
  <c r="AK36" i="17"/>
  <c r="AL36" i="17"/>
  <c r="AI39" i="17"/>
  <c r="AK37" i="17"/>
  <c r="AL37" i="17"/>
  <c r="AI40" i="17"/>
  <c r="AK38" i="17"/>
  <c r="AL38" i="17"/>
  <c r="AI41" i="17"/>
  <c r="AK39" i="17"/>
  <c r="AL39" i="17"/>
  <c r="AI42" i="17"/>
  <c r="AK40" i="17"/>
  <c r="AL40" i="17"/>
  <c r="AI43" i="17"/>
  <c r="AK41" i="17"/>
  <c r="AL41" i="17"/>
  <c r="AI44" i="17"/>
  <c r="AK42" i="17"/>
  <c r="AL42" i="17"/>
  <c r="AI45" i="17"/>
  <c r="AK43" i="17"/>
  <c r="AL43" i="17"/>
  <c r="AI46" i="17"/>
  <c r="AK44" i="17"/>
  <c r="AL44" i="17"/>
  <c r="AI47" i="17"/>
  <c r="AK45" i="17"/>
  <c r="AL45" i="17"/>
  <c r="AI48" i="17"/>
  <c r="AK46" i="17"/>
  <c r="AL46" i="17"/>
  <c r="AI49" i="17"/>
  <c r="AK47" i="17"/>
  <c r="AL47" i="17"/>
  <c r="AI50" i="17"/>
  <c r="AK48" i="17"/>
  <c r="AL48" i="17"/>
  <c r="AI51" i="17"/>
  <c r="AK49" i="17"/>
  <c r="AL49" i="17"/>
  <c r="AI52" i="17"/>
  <c r="AK50" i="17"/>
  <c r="AL50" i="17"/>
  <c r="AI53" i="17"/>
  <c r="AK51" i="17"/>
  <c r="AL51" i="17"/>
  <c r="AI54" i="17"/>
  <c r="AK52" i="17"/>
  <c r="AL52" i="17"/>
  <c r="AI55" i="17"/>
  <c r="AK53" i="17"/>
  <c r="AL53" i="17"/>
  <c r="AI56" i="17"/>
  <c r="AK54" i="17"/>
  <c r="AL54" i="17"/>
  <c r="AI57" i="17"/>
  <c r="AK55" i="17"/>
  <c r="AL55" i="17"/>
  <c r="AI58" i="17"/>
  <c r="AK56" i="17"/>
  <c r="AL56" i="17"/>
  <c r="AI59" i="17"/>
  <c r="AK57" i="17"/>
  <c r="AL57" i="17"/>
  <c r="AI60" i="17"/>
  <c r="AK58" i="17"/>
  <c r="AL58" i="17"/>
  <c r="AI61" i="17"/>
  <c r="AK59" i="17"/>
  <c r="AL59" i="17"/>
  <c r="AI62" i="17"/>
  <c r="AK60" i="17"/>
  <c r="AL60" i="17"/>
  <c r="AI63" i="17"/>
  <c r="AK61" i="17"/>
  <c r="AL61" i="17"/>
  <c r="AI64" i="17"/>
  <c r="AK62" i="17"/>
  <c r="AL62" i="17"/>
  <c r="AI65" i="17"/>
  <c r="AK63" i="17"/>
  <c r="AL63" i="17"/>
  <c r="AI66" i="17"/>
  <c r="AK64" i="17"/>
  <c r="AL64" i="17"/>
  <c r="AI67" i="17"/>
  <c r="AK65" i="17"/>
  <c r="AL65" i="17"/>
  <c r="AI68" i="17"/>
  <c r="AK66" i="17"/>
  <c r="AL66" i="17"/>
  <c r="AI69" i="17"/>
  <c r="AK67" i="17"/>
  <c r="AL67" i="17"/>
  <c r="AI70" i="17"/>
  <c r="AK68" i="17"/>
  <c r="AL68" i="17"/>
  <c r="AI71" i="17"/>
  <c r="AK69" i="17"/>
  <c r="AL69" i="17"/>
  <c r="AI72" i="17"/>
  <c r="AK70" i="17"/>
  <c r="AL70" i="17"/>
  <c r="AI73" i="17"/>
  <c r="AK71" i="17"/>
  <c r="AL71" i="17"/>
  <c r="AI74" i="17"/>
  <c r="AK72" i="17"/>
  <c r="AL72" i="17"/>
  <c r="AI75" i="17"/>
  <c r="AK73" i="17"/>
  <c r="AL73" i="17"/>
  <c r="AI76" i="17"/>
  <c r="AK74" i="17"/>
  <c r="AL74" i="17"/>
  <c r="AI77" i="17"/>
  <c r="AK75" i="17"/>
  <c r="AL75" i="17"/>
  <c r="AI78" i="17"/>
  <c r="AK76" i="17"/>
  <c r="AL76" i="17"/>
  <c r="AI79" i="17"/>
  <c r="AK77" i="17"/>
  <c r="AL77" i="17"/>
  <c r="AI80" i="17"/>
  <c r="AK78" i="17"/>
  <c r="AL78" i="17"/>
  <c r="AI81" i="17"/>
  <c r="AK79" i="17"/>
  <c r="AL79" i="17"/>
  <c r="AI82" i="17"/>
  <c r="AK80" i="17"/>
  <c r="AL80" i="17"/>
  <c r="AI83" i="17"/>
  <c r="AK81" i="17"/>
  <c r="AL81" i="17"/>
  <c r="AI84" i="17"/>
  <c r="AK82" i="17"/>
  <c r="AL82" i="17"/>
  <c r="AI85" i="17"/>
  <c r="AK83" i="17"/>
  <c r="AL83" i="17"/>
  <c r="AI86" i="17"/>
  <c r="AK84" i="17"/>
  <c r="AL84" i="17"/>
  <c r="AI87" i="17"/>
  <c r="AK85" i="17"/>
  <c r="AL85" i="17"/>
  <c r="AI88" i="17"/>
  <c r="AK86" i="17"/>
  <c r="AL86" i="17"/>
  <c r="AI89" i="17"/>
  <c r="AK87" i="17"/>
  <c r="AL87" i="17"/>
  <c r="AI90" i="17"/>
  <c r="AK88" i="17"/>
  <c r="AL88" i="17"/>
  <c r="AI91" i="17"/>
  <c r="AK89" i="17"/>
  <c r="AL89" i="17"/>
  <c r="AI92" i="17"/>
  <c r="AK90" i="17"/>
  <c r="AL90" i="17"/>
  <c r="AI93" i="17"/>
  <c r="AK91" i="17"/>
  <c r="AL91" i="17"/>
  <c r="AI94" i="17"/>
  <c r="AK92" i="17"/>
  <c r="AL92" i="17"/>
  <c r="AI95" i="17"/>
  <c r="AK93" i="17"/>
  <c r="AL93" i="17"/>
  <c r="AI96" i="17"/>
  <c r="AK94" i="17"/>
  <c r="AL94" i="17"/>
  <c r="AI97" i="17"/>
  <c r="AK95" i="17"/>
  <c r="AL95" i="17"/>
  <c r="AI98" i="17"/>
  <c r="AK96" i="17"/>
  <c r="AL96" i="17"/>
  <c r="AI99" i="17"/>
  <c r="AK97" i="17"/>
  <c r="AL97" i="17"/>
  <c r="AI100" i="17"/>
  <c r="AK98" i="17"/>
  <c r="AL98" i="17"/>
  <c r="AI101" i="17"/>
  <c r="AK99" i="17"/>
  <c r="AL99" i="17"/>
  <c r="AI102" i="17"/>
  <c r="AK100" i="17"/>
  <c r="AL100" i="17"/>
  <c r="AI103" i="17"/>
  <c r="AK101" i="17"/>
  <c r="AL101" i="17"/>
  <c r="AI104" i="17"/>
  <c r="AK102" i="17"/>
  <c r="AL102" i="17"/>
  <c r="AI105" i="17"/>
  <c r="AK103" i="17"/>
  <c r="AL103" i="17"/>
  <c r="AI106" i="17"/>
  <c r="AK104" i="17"/>
  <c r="AL104" i="17"/>
  <c r="AI107" i="17"/>
  <c r="AK105" i="17"/>
  <c r="AL105" i="17"/>
  <c r="AI108" i="17"/>
  <c r="AK106" i="17"/>
  <c r="AL106" i="17"/>
  <c r="AI109" i="17"/>
  <c r="AK107" i="17"/>
  <c r="AL107" i="17"/>
  <c r="AI110" i="17"/>
  <c r="AK108" i="17"/>
  <c r="AL108" i="17"/>
  <c r="AI111" i="17"/>
  <c r="AK109" i="17"/>
  <c r="AL109" i="17"/>
  <c r="AI112" i="17"/>
  <c r="AK110" i="17"/>
  <c r="AL110" i="17"/>
  <c r="AI113" i="17"/>
  <c r="AK111" i="17"/>
  <c r="AL111" i="17"/>
  <c r="AI114" i="17"/>
  <c r="AK112" i="17"/>
  <c r="AL112" i="17"/>
  <c r="AI115" i="17"/>
  <c r="AK113" i="17"/>
  <c r="AL113" i="17"/>
  <c r="AI116" i="17"/>
  <c r="AK114" i="17"/>
  <c r="AL114" i="17"/>
  <c r="AI117" i="17"/>
  <c r="AK115" i="17"/>
  <c r="AL115" i="17"/>
  <c r="AI118" i="17"/>
  <c r="AK116" i="17"/>
  <c r="AL116" i="17"/>
  <c r="AI119" i="17"/>
  <c r="AK117" i="17"/>
  <c r="AL117" i="17"/>
  <c r="AI120" i="17"/>
  <c r="AK118" i="17"/>
  <c r="AL118" i="17"/>
  <c r="AI121" i="17"/>
  <c r="AK119" i="17"/>
  <c r="AL119" i="17"/>
  <c r="AI122" i="17"/>
  <c r="AK120" i="17"/>
  <c r="AL120" i="17"/>
  <c r="AI123" i="17"/>
  <c r="AK121" i="17"/>
  <c r="AL121" i="17"/>
  <c r="AI124" i="17"/>
  <c r="AK122" i="17"/>
  <c r="AL122" i="17"/>
  <c r="AI125" i="17"/>
  <c r="AK123" i="17"/>
  <c r="AL123" i="17"/>
  <c r="AI126" i="17"/>
  <c r="AK124" i="17"/>
  <c r="AL124" i="17"/>
  <c r="AI127" i="17"/>
  <c r="AK125" i="17"/>
  <c r="AL125" i="17"/>
  <c r="AI128" i="17"/>
  <c r="AK126" i="17"/>
  <c r="AL126" i="17"/>
  <c r="AI129" i="17"/>
  <c r="AK127" i="17"/>
  <c r="AL127" i="17"/>
  <c r="AI130" i="17"/>
  <c r="AK128" i="17"/>
  <c r="AL128" i="17"/>
  <c r="AI131" i="17"/>
  <c r="AK129" i="17"/>
  <c r="AL129" i="17"/>
  <c r="AI132" i="17"/>
  <c r="AK130" i="17"/>
  <c r="AL130" i="17"/>
  <c r="AI133" i="17"/>
  <c r="AK131" i="17"/>
  <c r="AL131" i="17"/>
  <c r="AI134" i="17"/>
  <c r="AK132" i="17"/>
  <c r="AL132" i="17"/>
  <c r="AI135" i="17"/>
  <c r="AK133" i="17"/>
  <c r="AL133" i="17"/>
  <c r="AI136" i="17"/>
  <c r="AK134" i="17"/>
  <c r="AL134" i="17"/>
  <c r="AI137" i="17"/>
  <c r="AK135" i="17"/>
  <c r="AL135" i="17"/>
  <c r="AI138" i="17"/>
  <c r="AK136" i="17"/>
  <c r="AL136" i="17"/>
  <c r="AI139" i="17"/>
  <c r="AK137" i="17"/>
  <c r="AL137" i="17"/>
  <c r="AI140" i="17"/>
  <c r="AK138" i="17"/>
  <c r="AL138" i="17"/>
  <c r="AI141" i="17"/>
  <c r="AK139" i="17"/>
  <c r="AL139" i="17"/>
  <c r="AI142" i="17"/>
  <c r="AK140" i="17"/>
  <c r="AL140" i="17"/>
  <c r="AI143" i="17"/>
  <c r="AK141" i="17"/>
  <c r="AL141" i="17"/>
  <c r="AI144" i="17"/>
  <c r="AK142" i="17"/>
  <c r="AL142" i="17"/>
  <c r="AI145" i="17"/>
  <c r="AK143" i="17"/>
  <c r="AL143" i="17"/>
  <c r="AI146" i="17"/>
  <c r="AK144" i="17"/>
  <c r="AL144" i="17"/>
  <c r="AI147" i="17"/>
  <c r="AK145" i="17"/>
  <c r="AL145" i="17"/>
  <c r="AI148" i="17"/>
  <c r="AK146" i="17"/>
  <c r="AL146" i="17"/>
  <c r="AI149" i="17"/>
  <c r="AK147" i="17"/>
  <c r="AL147" i="17"/>
  <c r="AI150" i="17"/>
  <c r="AK148" i="17"/>
  <c r="AL148" i="17"/>
  <c r="AI151" i="17"/>
  <c r="AK149" i="17"/>
  <c r="AL149" i="17"/>
  <c r="AI152" i="17"/>
  <c r="AK150" i="17"/>
  <c r="AL150" i="17"/>
  <c r="AI153" i="17"/>
  <c r="AK151" i="17"/>
  <c r="AL151" i="17"/>
  <c r="AI154" i="17"/>
  <c r="AK152" i="17"/>
  <c r="AL152" i="17"/>
  <c r="AI155" i="17"/>
  <c r="AK153" i="17"/>
  <c r="AL153" i="17"/>
  <c r="AI156" i="17"/>
  <c r="AK154" i="17"/>
  <c r="AL154" i="17"/>
  <c r="AI157" i="17"/>
  <c r="AK155" i="17"/>
  <c r="AL155" i="17"/>
  <c r="AI158" i="17"/>
  <c r="AK156" i="17"/>
  <c r="AL156" i="17"/>
  <c r="AI159" i="17"/>
  <c r="AK157" i="17"/>
  <c r="AL157" i="17"/>
  <c r="AI160" i="17"/>
  <c r="AK158" i="17"/>
  <c r="AL158" i="17"/>
  <c r="AI161" i="17"/>
  <c r="AK159" i="17"/>
  <c r="AL159" i="17"/>
  <c r="AI162" i="17"/>
  <c r="AK160" i="17"/>
  <c r="AL160" i="17"/>
  <c r="AI163" i="17"/>
  <c r="AK161" i="17"/>
  <c r="AL161" i="17"/>
  <c r="AI164" i="17"/>
  <c r="AK162" i="17"/>
  <c r="AL162" i="17"/>
  <c r="AI165" i="17"/>
  <c r="AK163" i="17"/>
  <c r="AL163" i="17"/>
  <c r="AI166" i="17"/>
  <c r="AK164" i="17"/>
  <c r="AL164" i="17"/>
  <c r="AI167" i="17"/>
  <c r="AK165" i="17"/>
  <c r="AL165" i="17"/>
  <c r="AI168" i="17"/>
  <c r="AK166" i="17"/>
  <c r="AL166" i="17"/>
  <c r="AI169" i="17"/>
  <c r="AK167" i="17"/>
  <c r="AL167" i="17"/>
  <c r="AI170" i="17"/>
  <c r="AK168" i="17"/>
  <c r="AL168" i="17"/>
  <c r="AI171" i="17"/>
  <c r="AK169" i="17"/>
  <c r="AL169" i="17"/>
  <c r="AI172" i="17"/>
  <c r="AK170" i="17"/>
  <c r="AL170" i="17"/>
  <c r="AI173" i="17"/>
  <c r="AK171" i="17"/>
  <c r="AL171" i="17"/>
  <c r="AI174" i="17"/>
  <c r="AK172" i="17"/>
  <c r="AL172" i="17"/>
  <c r="AI175" i="17"/>
  <c r="AK173" i="17"/>
  <c r="AL173" i="17"/>
  <c r="AI176" i="17"/>
  <c r="AK174" i="17"/>
  <c r="AL174" i="17"/>
  <c r="AI177" i="17"/>
  <c r="AK175" i="17"/>
  <c r="AL175" i="17"/>
  <c r="AI178" i="17"/>
  <c r="AK176" i="17"/>
  <c r="AL176" i="17"/>
  <c r="AI179" i="17"/>
  <c r="AK177" i="17"/>
  <c r="AL177" i="17"/>
  <c r="AI180" i="17"/>
  <c r="AK178" i="17"/>
  <c r="AL178" i="17"/>
  <c r="AI181" i="17"/>
  <c r="AK179" i="17"/>
  <c r="AL179" i="17"/>
  <c r="AI182" i="17"/>
  <c r="AK180" i="17"/>
  <c r="AL180" i="17"/>
  <c r="AI183" i="17"/>
  <c r="AK181" i="17"/>
  <c r="AL181" i="17"/>
  <c r="AI184" i="17"/>
  <c r="AK182" i="17"/>
  <c r="AL182" i="17"/>
  <c r="AI185" i="17"/>
  <c r="AK183" i="17"/>
  <c r="AL183" i="17"/>
  <c r="AI186" i="17"/>
  <c r="AK184" i="17"/>
  <c r="AL184" i="17"/>
  <c r="AI187" i="17"/>
  <c r="AK185" i="17"/>
  <c r="AL185" i="17"/>
  <c r="AI188" i="17"/>
  <c r="AK186" i="17"/>
  <c r="AL186" i="17"/>
  <c r="AI189" i="17"/>
  <c r="AK187" i="17"/>
  <c r="AL187" i="17"/>
  <c r="AI190" i="17"/>
  <c r="AK188" i="17"/>
  <c r="AL188" i="17"/>
  <c r="AI191" i="17"/>
  <c r="AK189" i="17"/>
  <c r="AL189" i="17"/>
  <c r="AI192" i="17"/>
  <c r="AK190" i="17"/>
  <c r="AL190" i="17"/>
  <c r="AI193" i="17"/>
  <c r="AK191" i="17"/>
  <c r="AL191" i="17"/>
  <c r="AI194" i="17"/>
  <c r="AK192" i="17"/>
  <c r="AL192" i="17"/>
  <c r="AI195" i="17"/>
  <c r="AK193" i="17"/>
  <c r="AL193" i="17"/>
  <c r="AI196" i="17"/>
  <c r="AK194" i="17"/>
  <c r="AL194" i="17"/>
  <c r="AI197" i="17"/>
  <c r="AK195" i="17"/>
  <c r="AL195" i="17"/>
  <c r="AI198" i="17"/>
  <c r="AK196" i="17"/>
  <c r="AL196" i="17"/>
  <c r="AI199" i="17"/>
  <c r="AK197" i="17"/>
  <c r="AL197" i="17"/>
  <c r="AI200" i="17"/>
  <c r="AK198" i="17"/>
  <c r="AL198" i="17"/>
  <c r="AI201" i="17"/>
  <c r="AK199" i="17"/>
  <c r="AL199" i="17"/>
  <c r="AI202" i="17"/>
  <c r="AK200" i="17"/>
  <c r="AL200" i="17"/>
  <c r="AI203" i="17"/>
  <c r="AK201" i="17"/>
  <c r="AL201" i="17"/>
  <c r="AI204" i="17"/>
  <c r="AK202" i="17"/>
  <c r="AL202" i="17"/>
  <c r="AI205" i="17"/>
  <c r="AK203" i="17"/>
  <c r="AL203" i="17"/>
  <c r="AI206" i="17"/>
  <c r="AK204" i="17"/>
  <c r="AL204" i="17"/>
  <c r="AI207" i="17"/>
  <c r="AK205" i="17"/>
  <c r="AL205" i="17"/>
  <c r="AI208" i="17"/>
  <c r="AK206" i="17"/>
  <c r="AL206" i="17"/>
  <c r="AI209" i="17"/>
  <c r="AK207" i="17"/>
  <c r="AL207" i="17"/>
  <c r="AI210" i="17"/>
  <c r="AK208" i="17"/>
  <c r="AL208" i="17"/>
  <c r="AI211" i="17"/>
  <c r="AK209" i="17"/>
  <c r="AL209" i="17"/>
  <c r="AJ212" i="17"/>
  <c r="AI212" i="17"/>
  <c r="AK210" i="17"/>
  <c r="AL210" i="17"/>
  <c r="AJ213" i="17"/>
  <c r="AI213" i="17"/>
  <c r="AK211" i="17"/>
  <c r="AL211" i="17"/>
  <c r="AH10" i="17"/>
  <c r="AH11" i="17"/>
  <c r="AH12" i="17"/>
  <c r="AH13" i="17"/>
  <c r="AH14" i="17"/>
  <c r="AH15" i="17"/>
  <c r="AH16" i="17"/>
  <c r="AH17" i="17"/>
  <c r="AH18" i="17"/>
  <c r="AH19" i="17"/>
  <c r="AH20" i="17"/>
  <c r="AH21" i="17"/>
  <c r="AH22" i="17"/>
  <c r="AH23" i="17"/>
  <c r="AH24" i="17"/>
  <c r="AH25" i="17"/>
  <c r="AH26" i="17"/>
  <c r="AH27" i="17"/>
  <c r="AH28" i="17"/>
  <c r="AH29" i="17"/>
  <c r="AH30" i="17"/>
  <c r="AH31" i="17"/>
  <c r="AH32" i="17"/>
  <c r="AH33" i="17"/>
  <c r="AH34" i="17"/>
  <c r="AH35" i="17"/>
  <c r="AH36" i="17"/>
  <c r="AH37" i="17"/>
  <c r="AH38" i="17"/>
  <c r="AH39" i="17"/>
  <c r="AH40" i="17"/>
  <c r="AH41" i="17"/>
  <c r="AH42" i="17"/>
  <c r="AH43" i="17"/>
  <c r="AH44" i="17"/>
  <c r="AH45" i="17"/>
  <c r="AH46" i="17"/>
  <c r="AH47" i="17"/>
  <c r="AH48" i="17"/>
  <c r="AH49" i="17"/>
  <c r="AH50" i="17"/>
  <c r="AH51" i="17"/>
  <c r="AH52" i="17"/>
  <c r="AH53" i="17"/>
  <c r="AH54" i="17"/>
  <c r="AH55" i="17"/>
  <c r="AH56" i="17"/>
  <c r="AH57" i="17"/>
  <c r="AH58" i="17"/>
  <c r="AH59" i="17"/>
  <c r="AH60" i="17"/>
  <c r="AH61" i="17"/>
  <c r="AH62" i="17"/>
  <c r="AH63" i="17"/>
  <c r="AH64" i="17"/>
  <c r="AH65" i="17"/>
  <c r="AH66" i="17"/>
  <c r="AH67" i="17"/>
  <c r="AH68" i="17"/>
  <c r="AH69" i="17"/>
  <c r="AH70" i="17"/>
  <c r="AH71" i="17"/>
  <c r="AH72" i="17"/>
  <c r="AH73" i="17"/>
  <c r="AH74" i="17"/>
  <c r="AH75" i="17"/>
  <c r="AH76" i="17"/>
  <c r="AH77" i="17"/>
  <c r="AH78" i="17"/>
  <c r="AH79" i="17"/>
  <c r="AH80" i="17"/>
  <c r="AH81" i="17"/>
  <c r="AH82" i="17"/>
  <c r="AH83" i="17"/>
  <c r="AH84" i="17"/>
  <c r="AH85" i="17"/>
  <c r="AH86" i="17"/>
  <c r="AH87" i="17"/>
  <c r="AH88" i="17"/>
  <c r="AH89" i="17"/>
  <c r="AH90" i="17"/>
  <c r="AH91" i="17"/>
  <c r="AH92" i="17"/>
  <c r="AH93" i="17"/>
  <c r="AH94" i="17"/>
  <c r="AH95" i="17"/>
  <c r="AH96" i="17"/>
  <c r="AH97" i="17"/>
  <c r="AH98" i="17"/>
  <c r="AH99" i="17"/>
  <c r="AH100" i="17"/>
  <c r="AH101" i="17"/>
  <c r="AH102" i="17"/>
  <c r="AH103" i="17"/>
  <c r="AH104" i="17"/>
  <c r="AH105" i="17"/>
  <c r="AH106" i="17"/>
  <c r="AH107" i="17"/>
  <c r="AH108" i="17"/>
  <c r="AH109" i="17"/>
  <c r="AH110" i="17"/>
  <c r="AH111" i="17"/>
  <c r="AH112" i="17"/>
  <c r="AH113" i="17"/>
  <c r="AH114" i="17"/>
  <c r="AH115" i="17"/>
  <c r="AH116" i="17"/>
  <c r="AH117" i="17"/>
  <c r="AH118" i="17"/>
  <c r="AH119" i="17"/>
  <c r="AH120" i="17"/>
  <c r="AH121" i="17"/>
  <c r="AH122" i="17"/>
  <c r="AH123" i="17"/>
  <c r="AH124" i="17"/>
  <c r="AH125" i="17"/>
  <c r="AH126" i="17"/>
  <c r="AH127" i="17"/>
  <c r="AH128" i="17"/>
  <c r="AH129" i="17"/>
  <c r="AH130" i="17"/>
  <c r="AH131" i="17"/>
  <c r="AH132" i="17"/>
  <c r="AH133" i="17"/>
  <c r="AH134" i="17"/>
  <c r="AH135" i="17"/>
  <c r="AH136" i="17"/>
  <c r="AH137" i="17"/>
  <c r="AH138" i="17"/>
  <c r="AH139" i="17"/>
  <c r="AH140" i="17"/>
  <c r="AH141" i="17"/>
  <c r="AH142" i="17"/>
  <c r="AH143" i="17"/>
  <c r="AH144" i="17"/>
  <c r="AH145" i="17"/>
  <c r="AH146" i="17"/>
  <c r="AH147" i="17"/>
  <c r="AH148" i="17"/>
  <c r="AH149" i="17"/>
  <c r="AH150" i="17"/>
  <c r="AH151" i="17"/>
  <c r="AH152" i="17"/>
  <c r="AH153" i="17"/>
  <c r="AH154" i="17"/>
  <c r="AH155" i="17"/>
  <c r="AH156" i="17"/>
  <c r="AH157" i="17"/>
  <c r="AH158" i="17"/>
  <c r="AH159" i="17"/>
  <c r="AH160" i="17"/>
  <c r="AH161" i="17"/>
  <c r="AH162" i="17"/>
  <c r="AH163" i="17"/>
  <c r="AH164" i="17"/>
  <c r="AH165" i="17"/>
  <c r="AH166" i="17"/>
  <c r="AH167" i="17"/>
  <c r="AH168" i="17"/>
  <c r="AH169" i="17"/>
  <c r="AH170" i="17"/>
  <c r="AH171" i="17"/>
  <c r="AH172" i="17"/>
  <c r="AH173" i="17"/>
  <c r="AH174" i="17"/>
  <c r="AH175" i="17"/>
  <c r="AH176" i="17"/>
  <c r="AH177" i="17"/>
  <c r="AH178" i="17"/>
  <c r="AH179" i="17"/>
  <c r="AH180" i="17"/>
  <c r="AH181" i="17"/>
  <c r="AH182" i="17"/>
  <c r="AH183" i="17"/>
  <c r="AH184" i="17"/>
  <c r="AH185" i="17"/>
  <c r="AH186" i="17"/>
  <c r="AH187" i="17"/>
  <c r="AH188" i="17"/>
  <c r="AH189" i="17"/>
  <c r="AH190" i="17"/>
  <c r="AH191" i="17"/>
  <c r="AH192" i="17"/>
  <c r="AH193" i="17"/>
  <c r="AH194" i="17"/>
  <c r="AH195" i="17"/>
  <c r="AH196" i="17"/>
  <c r="AH197" i="17"/>
  <c r="AH198" i="17"/>
  <c r="AH199" i="17"/>
  <c r="AH200" i="17"/>
  <c r="AH201" i="17"/>
  <c r="AH202" i="17"/>
  <c r="AH203" i="17"/>
  <c r="AH204" i="17"/>
  <c r="AH205" i="17"/>
  <c r="AH206" i="17"/>
  <c r="AH207" i="17"/>
  <c r="AH208" i="17"/>
  <c r="AH209" i="17"/>
  <c r="AH210" i="17"/>
  <c r="AH211" i="17"/>
  <c r="AH8" i="17"/>
  <c r="AH9" i="17"/>
  <c r="AM10" i="17"/>
  <c r="AN10" i="17"/>
  <c r="AM11" i="17"/>
  <c r="AN11" i="17"/>
  <c r="AM12" i="17"/>
  <c r="AN12" i="17"/>
  <c r="AM13" i="17"/>
  <c r="AN13" i="17"/>
  <c r="AM14" i="17"/>
  <c r="AN14" i="17"/>
  <c r="AM15" i="17"/>
  <c r="AN15" i="17"/>
  <c r="AM16" i="17"/>
  <c r="AN16" i="17"/>
  <c r="AM17" i="17"/>
  <c r="AN17" i="17"/>
  <c r="AM18" i="17"/>
  <c r="AN18" i="17"/>
  <c r="AM19" i="17"/>
  <c r="AN19" i="17"/>
  <c r="AM20" i="17"/>
  <c r="AN20" i="17"/>
  <c r="AM21" i="17"/>
  <c r="AN21" i="17"/>
  <c r="AM22" i="17"/>
  <c r="AN22" i="17"/>
  <c r="AM23" i="17"/>
  <c r="AN23" i="17"/>
  <c r="AM24" i="17"/>
  <c r="AN24" i="17"/>
  <c r="AM25" i="17"/>
  <c r="AN25" i="17"/>
  <c r="AM26" i="17"/>
  <c r="AN26" i="17"/>
  <c r="AM27" i="17"/>
  <c r="AN27" i="17"/>
  <c r="AM28" i="17"/>
  <c r="AN28" i="17"/>
  <c r="AM29" i="17"/>
  <c r="AN29" i="17"/>
  <c r="AM30" i="17"/>
  <c r="AN30" i="17"/>
  <c r="AM31" i="17"/>
  <c r="AN31" i="17"/>
  <c r="AM32" i="17"/>
  <c r="AN32" i="17"/>
  <c r="AM33" i="17"/>
  <c r="AN33" i="17"/>
  <c r="AM34" i="17"/>
  <c r="AN34" i="17"/>
  <c r="AM35" i="17"/>
  <c r="AN35" i="17"/>
  <c r="AM36" i="17"/>
  <c r="AN36" i="17"/>
  <c r="AM37" i="17"/>
  <c r="AN37" i="17"/>
  <c r="AM38" i="17"/>
  <c r="AN38" i="17"/>
  <c r="AM39" i="17"/>
  <c r="AN39" i="17"/>
  <c r="AM40" i="17"/>
  <c r="AN40" i="17"/>
  <c r="AM41" i="17"/>
  <c r="AN41" i="17"/>
  <c r="AM42" i="17"/>
  <c r="AN42" i="17"/>
  <c r="AM43" i="17"/>
  <c r="AN43" i="17"/>
  <c r="AM44" i="17"/>
  <c r="AN44" i="17"/>
  <c r="AM45" i="17"/>
  <c r="AN45" i="17"/>
  <c r="AM46" i="17"/>
  <c r="AN46" i="17"/>
  <c r="AM47" i="17"/>
  <c r="AN47" i="17"/>
  <c r="AM48" i="17"/>
  <c r="AN48" i="17"/>
  <c r="AM49" i="17"/>
  <c r="AN49" i="17"/>
  <c r="AM50" i="17"/>
  <c r="AN50" i="17"/>
  <c r="AM51" i="17"/>
  <c r="AN51" i="17"/>
  <c r="AM52" i="17"/>
  <c r="AN52" i="17"/>
  <c r="AM53" i="17"/>
  <c r="AN53" i="17"/>
  <c r="AM54" i="17"/>
  <c r="AN54" i="17"/>
  <c r="AM55" i="17"/>
  <c r="AN55" i="17"/>
  <c r="AM56" i="17"/>
  <c r="AN56" i="17"/>
  <c r="AM57" i="17"/>
  <c r="AN57" i="17"/>
  <c r="AM58" i="17"/>
  <c r="AN58" i="17"/>
  <c r="AM59" i="17"/>
  <c r="AN59" i="17"/>
  <c r="AM60" i="17"/>
  <c r="AN60" i="17"/>
  <c r="AM61" i="17"/>
  <c r="AN61" i="17"/>
  <c r="AM62" i="17"/>
  <c r="AN62" i="17"/>
  <c r="AM63" i="17"/>
  <c r="AN63" i="17"/>
  <c r="AM64" i="17"/>
  <c r="AN64" i="17"/>
  <c r="AM65" i="17"/>
  <c r="AN65" i="17"/>
  <c r="AM66" i="17"/>
  <c r="AN66" i="17"/>
  <c r="AM67" i="17"/>
  <c r="AN67" i="17"/>
  <c r="AM68" i="17"/>
  <c r="AN68" i="17"/>
  <c r="AM69" i="17"/>
  <c r="AN69" i="17"/>
  <c r="AM70" i="17"/>
  <c r="AN70" i="17"/>
  <c r="AM71" i="17"/>
  <c r="AN71" i="17"/>
  <c r="AM72" i="17"/>
  <c r="AN72" i="17"/>
  <c r="AM73" i="17"/>
  <c r="AN73" i="17"/>
  <c r="AM74" i="17"/>
  <c r="AN74" i="17"/>
  <c r="AM75" i="17"/>
  <c r="AN75" i="17"/>
  <c r="AM76" i="17"/>
  <c r="AN76" i="17"/>
  <c r="AM77" i="17"/>
  <c r="AN77" i="17"/>
  <c r="AM78" i="17"/>
  <c r="AN78" i="17"/>
  <c r="AM79" i="17"/>
  <c r="AN79" i="17"/>
  <c r="AM80" i="17"/>
  <c r="AN80" i="17"/>
  <c r="AM81" i="17"/>
  <c r="AN81" i="17"/>
  <c r="AM82" i="17"/>
  <c r="AN82" i="17"/>
  <c r="AM83" i="17"/>
  <c r="AN83" i="17"/>
  <c r="AM84" i="17"/>
  <c r="AN84" i="17"/>
  <c r="AM85" i="17"/>
  <c r="AN85" i="17"/>
  <c r="AM86" i="17"/>
  <c r="AN86" i="17"/>
  <c r="AM87" i="17"/>
  <c r="AN87" i="17"/>
  <c r="AM88" i="17"/>
  <c r="AN88" i="17"/>
  <c r="AM89" i="17"/>
  <c r="AN89" i="17"/>
  <c r="AM90" i="17"/>
  <c r="AN90" i="17"/>
  <c r="AM91" i="17"/>
  <c r="AN91" i="17"/>
  <c r="AM92" i="17"/>
  <c r="AN92" i="17"/>
  <c r="AM93" i="17"/>
  <c r="AN93" i="17"/>
  <c r="AM94" i="17"/>
  <c r="AN94" i="17"/>
  <c r="AM95" i="17"/>
  <c r="AN95" i="17"/>
  <c r="AM96" i="17"/>
  <c r="AN96" i="17"/>
  <c r="AM97" i="17"/>
  <c r="AN97" i="17"/>
  <c r="AM98" i="17"/>
  <c r="AN98" i="17"/>
  <c r="AM99" i="17"/>
  <c r="AN99" i="17"/>
  <c r="AM100" i="17"/>
  <c r="AN100" i="17"/>
  <c r="AM101" i="17"/>
  <c r="AN101" i="17"/>
  <c r="AM102" i="17"/>
  <c r="AN102" i="17"/>
  <c r="AM103" i="17"/>
  <c r="AN103" i="17"/>
  <c r="AM104" i="17"/>
  <c r="AN104" i="17"/>
  <c r="AM105" i="17"/>
  <c r="AN105" i="17"/>
  <c r="AM106" i="17"/>
  <c r="AN106" i="17"/>
  <c r="AM107" i="17"/>
  <c r="AN107" i="17"/>
  <c r="AM108" i="17"/>
  <c r="AN108" i="17"/>
  <c r="AM109" i="17"/>
  <c r="AN109" i="17"/>
  <c r="AM110" i="17"/>
  <c r="AN110" i="17"/>
  <c r="AM111" i="17"/>
  <c r="AN111" i="17"/>
  <c r="AM112" i="17"/>
  <c r="AN112" i="17"/>
  <c r="AM113" i="17"/>
  <c r="AN113" i="17"/>
  <c r="AM114" i="17"/>
  <c r="AN114" i="17"/>
  <c r="AM115" i="17"/>
  <c r="AN115" i="17"/>
  <c r="AM116" i="17"/>
  <c r="AN116" i="17"/>
  <c r="AM117" i="17"/>
  <c r="AN117" i="17"/>
  <c r="AM118" i="17"/>
  <c r="AN118" i="17"/>
  <c r="AM119" i="17"/>
  <c r="AN119" i="17"/>
  <c r="AM120" i="17"/>
  <c r="AN120" i="17"/>
  <c r="AM121" i="17"/>
  <c r="AN121" i="17"/>
  <c r="AM122" i="17"/>
  <c r="AN122" i="17"/>
  <c r="AM123" i="17"/>
  <c r="AN123" i="17"/>
  <c r="AM124" i="17"/>
  <c r="AN124" i="17"/>
  <c r="AM125" i="17"/>
  <c r="AN125" i="17"/>
  <c r="AM126" i="17"/>
  <c r="AN126" i="17"/>
  <c r="AM127" i="17"/>
  <c r="AN127" i="17"/>
  <c r="AM128" i="17"/>
  <c r="AN128" i="17"/>
  <c r="AM129" i="17"/>
  <c r="AN129" i="17"/>
  <c r="AM130" i="17"/>
  <c r="AN130" i="17"/>
  <c r="AM131" i="17"/>
  <c r="AN131" i="17"/>
  <c r="AM132" i="17"/>
  <c r="AN132" i="17"/>
  <c r="AM133" i="17"/>
  <c r="AN133" i="17"/>
  <c r="AM134" i="17"/>
  <c r="AN134" i="17"/>
  <c r="AM135" i="17"/>
  <c r="AN135" i="17"/>
  <c r="AM136" i="17"/>
  <c r="AN136" i="17"/>
  <c r="AM137" i="17"/>
  <c r="AN137" i="17"/>
  <c r="AM138" i="17"/>
  <c r="AN138" i="17"/>
  <c r="AM139" i="17"/>
  <c r="AN139" i="17"/>
  <c r="AM140" i="17"/>
  <c r="AN140" i="17"/>
  <c r="AM141" i="17"/>
  <c r="AN141" i="17"/>
  <c r="AM142" i="17"/>
  <c r="AN142" i="17"/>
  <c r="AM143" i="17"/>
  <c r="AN143" i="17"/>
  <c r="AM144" i="17"/>
  <c r="AN144" i="17"/>
  <c r="AM145" i="17"/>
  <c r="AN145" i="17"/>
  <c r="AM146" i="17"/>
  <c r="AN146" i="17"/>
  <c r="AM147" i="17"/>
  <c r="AN147" i="17"/>
  <c r="AM148" i="17"/>
  <c r="AN148" i="17"/>
  <c r="AM149" i="17"/>
  <c r="AN149" i="17"/>
  <c r="AM150" i="17"/>
  <c r="AN150" i="17"/>
  <c r="AM151" i="17"/>
  <c r="AN151" i="17"/>
  <c r="AM152" i="17"/>
  <c r="AN152" i="17"/>
  <c r="AM153" i="17"/>
  <c r="AN153" i="17"/>
  <c r="AM154" i="17"/>
  <c r="AN154" i="17"/>
  <c r="AM155" i="17"/>
  <c r="AN155" i="17"/>
  <c r="AM156" i="17"/>
  <c r="AN156" i="17"/>
  <c r="AM157" i="17"/>
  <c r="AN157" i="17"/>
  <c r="AM158" i="17"/>
  <c r="AN158" i="17"/>
  <c r="AM159" i="17"/>
  <c r="AN159" i="17"/>
  <c r="AM160" i="17"/>
  <c r="AN160" i="17"/>
  <c r="AM161" i="17"/>
  <c r="AN161" i="17"/>
  <c r="AM162" i="17"/>
  <c r="AN162" i="17"/>
  <c r="AM163" i="17"/>
  <c r="AN163" i="17"/>
  <c r="AM164" i="17"/>
  <c r="AN164" i="17"/>
  <c r="AM165" i="17"/>
  <c r="AN165" i="17"/>
  <c r="AM166" i="17"/>
  <c r="AN166" i="17"/>
  <c r="AM167" i="17"/>
  <c r="AN167" i="17"/>
  <c r="AM168" i="17"/>
  <c r="AN168" i="17"/>
  <c r="AM169" i="17"/>
  <c r="AN169" i="17"/>
  <c r="AM170" i="17"/>
  <c r="AN170" i="17"/>
  <c r="AM171" i="17"/>
  <c r="AN171" i="17"/>
  <c r="AM172" i="17"/>
  <c r="AN172" i="17"/>
  <c r="AM173" i="17"/>
  <c r="AN173" i="17"/>
  <c r="AM174" i="17"/>
  <c r="AN174" i="17"/>
  <c r="AM175" i="17"/>
  <c r="AN175" i="17"/>
  <c r="AM176" i="17"/>
  <c r="AN176" i="17"/>
  <c r="AM177" i="17"/>
  <c r="AN177" i="17"/>
  <c r="AM178" i="17"/>
  <c r="AN178" i="17"/>
  <c r="AM179" i="17"/>
  <c r="AN179" i="17"/>
  <c r="AM180" i="17"/>
  <c r="AN180" i="17"/>
  <c r="AM181" i="17"/>
  <c r="AN181" i="17"/>
  <c r="AM182" i="17"/>
  <c r="AN182" i="17"/>
  <c r="AM183" i="17"/>
  <c r="AN183" i="17"/>
  <c r="AM184" i="17"/>
  <c r="AN184" i="17"/>
  <c r="AM185" i="17"/>
  <c r="AN185" i="17"/>
  <c r="AM186" i="17"/>
  <c r="AN186" i="17"/>
  <c r="AM187" i="17"/>
  <c r="AN187" i="17"/>
  <c r="AM188" i="17"/>
  <c r="AN188" i="17"/>
  <c r="AM189" i="17"/>
  <c r="AN189" i="17"/>
  <c r="AM190" i="17"/>
  <c r="AN190" i="17"/>
  <c r="AM191" i="17"/>
  <c r="AN191" i="17"/>
  <c r="AM192" i="17"/>
  <c r="AN192" i="17"/>
  <c r="AM193" i="17"/>
  <c r="AN193" i="17"/>
  <c r="AM194" i="17"/>
  <c r="AN194" i="17"/>
  <c r="AM195" i="17"/>
  <c r="AN195" i="17"/>
  <c r="AM196" i="17"/>
  <c r="AN196" i="17"/>
  <c r="AM197" i="17"/>
  <c r="AN197" i="17"/>
  <c r="AM198" i="17"/>
  <c r="AN198" i="17"/>
  <c r="AM199" i="17"/>
  <c r="AN199" i="17"/>
  <c r="AM200" i="17"/>
  <c r="AN200" i="17"/>
  <c r="AM201" i="17"/>
  <c r="AN201" i="17"/>
  <c r="AM202" i="17"/>
  <c r="AN202" i="17"/>
  <c r="AM203" i="17"/>
  <c r="AN203" i="17"/>
  <c r="AM204" i="17"/>
  <c r="AN204" i="17"/>
  <c r="AM205" i="17"/>
  <c r="AN205" i="17"/>
  <c r="AM206" i="17"/>
  <c r="AN206" i="17"/>
  <c r="AM207" i="17"/>
  <c r="AN207" i="17"/>
  <c r="AM208" i="17"/>
  <c r="AN208" i="17"/>
  <c r="AM209" i="17"/>
  <c r="AN209" i="17"/>
  <c r="AH212" i="17"/>
  <c r="AM210" i="17"/>
  <c r="AN210" i="17"/>
  <c r="AH213" i="17"/>
  <c r="AM211" i="17"/>
  <c r="AN211" i="17"/>
  <c r="D35" i="9"/>
  <c r="AJ10" i="18"/>
  <c r="AJ11" i="18"/>
  <c r="AJ12" i="18"/>
  <c r="AJ13" i="18"/>
  <c r="AJ14" i="18"/>
  <c r="AJ15" i="18"/>
  <c r="AJ16" i="18"/>
  <c r="AJ17" i="18"/>
  <c r="AJ18" i="18"/>
  <c r="AJ19" i="18"/>
  <c r="AJ20" i="18"/>
  <c r="AJ21" i="18"/>
  <c r="AJ22" i="18"/>
  <c r="AJ23" i="18"/>
  <c r="AJ24" i="18"/>
  <c r="AJ25" i="18"/>
  <c r="AJ26" i="18"/>
  <c r="AJ27" i="18"/>
  <c r="AJ28" i="18"/>
  <c r="AJ29" i="18"/>
  <c r="AJ30" i="18"/>
  <c r="AJ31" i="18"/>
  <c r="AJ32" i="18"/>
  <c r="AJ33" i="18"/>
  <c r="AJ34" i="18"/>
  <c r="AJ35" i="18"/>
  <c r="AJ36" i="18"/>
  <c r="AJ37" i="18"/>
  <c r="AJ38" i="18"/>
  <c r="AJ39" i="18"/>
  <c r="AJ40" i="18"/>
  <c r="AJ41" i="18"/>
  <c r="AJ42" i="18"/>
  <c r="AJ43" i="18"/>
  <c r="AJ44" i="18"/>
  <c r="AJ45" i="18"/>
  <c r="AJ46" i="18"/>
  <c r="AJ47" i="18"/>
  <c r="AJ48" i="18"/>
  <c r="AJ49" i="18"/>
  <c r="AJ50" i="18"/>
  <c r="AJ51" i="18"/>
  <c r="AJ52" i="18"/>
  <c r="AJ53" i="18"/>
  <c r="AJ54" i="18"/>
  <c r="AJ55" i="18"/>
  <c r="AJ56" i="18"/>
  <c r="AJ57" i="18"/>
  <c r="AJ58" i="18"/>
  <c r="AJ59" i="18"/>
  <c r="AJ60" i="18"/>
  <c r="AJ61" i="18"/>
  <c r="AJ62" i="18"/>
  <c r="AJ63" i="18"/>
  <c r="AJ64" i="18"/>
  <c r="AJ65" i="18"/>
  <c r="AJ66" i="18"/>
  <c r="AJ67" i="18"/>
  <c r="AJ68" i="18"/>
  <c r="AJ69" i="18"/>
  <c r="AJ70" i="18"/>
  <c r="AJ71" i="18"/>
  <c r="AJ72" i="18"/>
  <c r="AJ73" i="18"/>
  <c r="AJ74" i="18"/>
  <c r="AJ75" i="18"/>
  <c r="AJ76" i="18"/>
  <c r="AJ77" i="18"/>
  <c r="AJ78" i="18"/>
  <c r="AJ79" i="18"/>
  <c r="AJ80" i="18"/>
  <c r="AJ81" i="18"/>
  <c r="AJ82" i="18"/>
  <c r="AJ83" i="18"/>
  <c r="AJ84" i="18"/>
  <c r="AJ85" i="18"/>
  <c r="AJ86" i="18"/>
  <c r="AJ87" i="18"/>
  <c r="AJ88" i="18"/>
  <c r="AJ89" i="18"/>
  <c r="AJ90" i="18"/>
  <c r="AJ91" i="18"/>
  <c r="AJ92" i="18"/>
  <c r="AJ93" i="18"/>
  <c r="AJ94" i="18"/>
  <c r="AJ95" i="18"/>
  <c r="AJ96" i="18"/>
  <c r="AJ97" i="18"/>
  <c r="AJ98" i="18"/>
  <c r="AJ99" i="18"/>
  <c r="AJ100" i="18"/>
  <c r="AJ101" i="18"/>
  <c r="AJ102" i="18"/>
  <c r="AJ103" i="18"/>
  <c r="AJ104" i="18"/>
  <c r="AJ105" i="18"/>
  <c r="AJ106" i="18"/>
  <c r="AJ107" i="18"/>
  <c r="AJ108" i="18"/>
  <c r="AJ109" i="18"/>
  <c r="AJ110" i="18"/>
  <c r="AJ111" i="18"/>
  <c r="AJ112" i="18"/>
  <c r="AJ113" i="18"/>
  <c r="AJ114" i="18"/>
  <c r="AJ115" i="18"/>
  <c r="AJ116" i="18"/>
  <c r="AJ117" i="18"/>
  <c r="AJ118" i="18"/>
  <c r="AJ119" i="18"/>
  <c r="AJ120" i="18"/>
  <c r="AJ121" i="18"/>
  <c r="AJ122" i="18"/>
  <c r="AJ123" i="18"/>
  <c r="AJ124" i="18"/>
  <c r="AJ125" i="18"/>
  <c r="AJ126" i="18"/>
  <c r="AJ127" i="18"/>
  <c r="AJ128" i="18"/>
  <c r="AJ129" i="18"/>
  <c r="AJ130" i="18"/>
  <c r="AJ131" i="18"/>
  <c r="AJ132" i="18"/>
  <c r="AJ133" i="18"/>
  <c r="AJ134" i="18"/>
  <c r="AJ135" i="18"/>
  <c r="AJ136" i="18"/>
  <c r="AJ137" i="18"/>
  <c r="AJ138" i="18"/>
  <c r="AJ139" i="18"/>
  <c r="AJ140" i="18"/>
  <c r="AJ141" i="18"/>
  <c r="AJ142" i="18"/>
  <c r="AJ143" i="18"/>
  <c r="AJ144" i="18"/>
  <c r="AJ145" i="18"/>
  <c r="AJ146" i="18"/>
  <c r="AJ147" i="18"/>
  <c r="AJ148" i="18"/>
  <c r="AJ149" i="18"/>
  <c r="AJ150" i="18"/>
  <c r="AJ151" i="18"/>
  <c r="AJ152" i="18"/>
  <c r="AJ8" i="18"/>
  <c r="AJ9" i="18"/>
  <c r="AI8" i="18"/>
  <c r="AI9" i="18"/>
  <c r="AI10" i="18"/>
  <c r="AI11" i="18"/>
  <c r="AI12" i="18"/>
  <c r="AK10" i="18"/>
  <c r="AL10" i="18"/>
  <c r="AI13" i="18"/>
  <c r="AK11" i="18"/>
  <c r="AL11" i="18"/>
  <c r="AI14" i="18"/>
  <c r="AK12" i="18"/>
  <c r="AL12" i="18"/>
  <c r="AI15" i="18"/>
  <c r="AK13" i="18"/>
  <c r="AL13" i="18"/>
  <c r="AI16" i="18"/>
  <c r="AK14" i="18"/>
  <c r="AL14" i="18"/>
  <c r="AI17" i="18"/>
  <c r="AK15" i="18"/>
  <c r="AL15" i="18"/>
  <c r="AI18" i="18"/>
  <c r="AK16" i="18"/>
  <c r="AL16" i="18"/>
  <c r="AI19" i="18"/>
  <c r="AK17" i="18"/>
  <c r="AL17" i="18"/>
  <c r="AI20" i="18"/>
  <c r="AK18" i="18"/>
  <c r="AL18" i="18"/>
  <c r="AI21" i="18"/>
  <c r="AK19" i="18"/>
  <c r="AL19" i="18"/>
  <c r="AI22" i="18"/>
  <c r="AK20" i="18"/>
  <c r="AL20" i="18"/>
  <c r="AI23" i="18"/>
  <c r="AK21" i="18"/>
  <c r="AL21" i="18"/>
  <c r="AI24" i="18"/>
  <c r="AK22" i="18"/>
  <c r="AL22" i="18"/>
  <c r="AI25" i="18"/>
  <c r="AK23" i="18"/>
  <c r="AL23" i="18"/>
  <c r="AI26" i="18"/>
  <c r="AK24" i="18"/>
  <c r="AL24" i="18"/>
  <c r="AI27" i="18"/>
  <c r="AK25" i="18"/>
  <c r="AL25" i="18"/>
  <c r="AI28" i="18"/>
  <c r="AK26" i="18"/>
  <c r="AL26" i="18"/>
  <c r="AI29" i="18"/>
  <c r="AK27" i="18"/>
  <c r="AL27" i="18"/>
  <c r="AI30" i="18"/>
  <c r="AK28" i="18"/>
  <c r="AL28" i="18"/>
  <c r="AI31" i="18"/>
  <c r="AK29" i="18"/>
  <c r="AL29" i="18"/>
  <c r="AI32" i="18"/>
  <c r="AK30" i="18"/>
  <c r="AL30" i="18"/>
  <c r="AI33" i="18"/>
  <c r="AK31" i="18"/>
  <c r="AL31" i="18"/>
  <c r="AI34" i="18"/>
  <c r="AK32" i="18"/>
  <c r="AL32" i="18"/>
  <c r="AI35" i="18"/>
  <c r="AK33" i="18"/>
  <c r="AL33" i="18"/>
  <c r="AI36" i="18"/>
  <c r="AK34" i="18"/>
  <c r="AL34" i="18"/>
  <c r="AI37" i="18"/>
  <c r="AK35" i="18"/>
  <c r="AL35" i="18"/>
  <c r="AI38" i="18"/>
  <c r="AK36" i="18"/>
  <c r="AL36" i="18"/>
  <c r="AI39" i="18"/>
  <c r="AK37" i="18"/>
  <c r="AL37" i="18"/>
  <c r="AI40" i="18"/>
  <c r="AK38" i="18"/>
  <c r="AL38" i="18"/>
  <c r="AI41" i="18"/>
  <c r="AK39" i="18"/>
  <c r="AL39" i="18"/>
  <c r="AI42" i="18"/>
  <c r="AK40" i="18"/>
  <c r="AL40" i="18"/>
  <c r="AI43" i="18"/>
  <c r="AK41" i="18"/>
  <c r="AL41" i="18"/>
  <c r="AI44" i="18"/>
  <c r="AK42" i="18"/>
  <c r="AL42" i="18"/>
  <c r="AI45" i="18"/>
  <c r="AK43" i="18"/>
  <c r="AL43" i="18"/>
  <c r="AI46" i="18"/>
  <c r="AK44" i="18"/>
  <c r="AL44" i="18"/>
  <c r="AI47" i="18"/>
  <c r="AK45" i="18"/>
  <c r="AL45" i="18"/>
  <c r="AI48" i="18"/>
  <c r="AK46" i="18"/>
  <c r="AL46" i="18"/>
  <c r="AI49" i="18"/>
  <c r="AK47" i="18"/>
  <c r="AL47" i="18"/>
  <c r="AI50" i="18"/>
  <c r="AK48" i="18"/>
  <c r="AL48" i="18"/>
  <c r="AI51" i="18"/>
  <c r="AK49" i="18"/>
  <c r="AL49" i="18"/>
  <c r="AI52" i="18"/>
  <c r="AK50" i="18"/>
  <c r="AL50" i="18"/>
  <c r="AI53" i="18"/>
  <c r="AK51" i="18"/>
  <c r="AL51" i="18"/>
  <c r="AI54" i="18"/>
  <c r="AK52" i="18"/>
  <c r="AL52" i="18"/>
  <c r="AI55" i="18"/>
  <c r="AK53" i="18"/>
  <c r="AL53" i="18"/>
  <c r="AI56" i="18"/>
  <c r="AK54" i="18"/>
  <c r="AL54" i="18"/>
  <c r="AI57" i="18"/>
  <c r="AK55" i="18"/>
  <c r="AL55" i="18"/>
  <c r="AI58" i="18"/>
  <c r="AK56" i="18"/>
  <c r="AL56" i="18"/>
  <c r="AI59" i="18"/>
  <c r="AK57" i="18"/>
  <c r="AL57" i="18"/>
  <c r="AI60" i="18"/>
  <c r="AK58" i="18"/>
  <c r="AL58" i="18"/>
  <c r="AI61" i="18"/>
  <c r="AK59" i="18"/>
  <c r="AL59" i="18"/>
  <c r="AI62" i="18"/>
  <c r="AK60" i="18"/>
  <c r="AL60" i="18"/>
  <c r="AI63" i="18"/>
  <c r="AK61" i="18"/>
  <c r="AL61" i="18"/>
  <c r="AI64" i="18"/>
  <c r="AK62" i="18"/>
  <c r="AL62" i="18"/>
  <c r="AI65" i="18"/>
  <c r="AK63" i="18"/>
  <c r="AL63" i="18"/>
  <c r="AI66" i="18"/>
  <c r="AK64" i="18"/>
  <c r="AL64" i="18"/>
  <c r="AI67" i="18"/>
  <c r="AK65" i="18"/>
  <c r="AL65" i="18"/>
  <c r="AI68" i="18"/>
  <c r="AK66" i="18"/>
  <c r="AL66" i="18"/>
  <c r="AI69" i="18"/>
  <c r="AK67" i="18"/>
  <c r="AL67" i="18"/>
  <c r="AI70" i="18"/>
  <c r="AK68" i="18"/>
  <c r="AL68" i="18"/>
  <c r="AI71" i="18"/>
  <c r="AK69" i="18"/>
  <c r="AL69" i="18"/>
  <c r="AI72" i="18"/>
  <c r="AK70" i="18"/>
  <c r="AL70" i="18"/>
  <c r="AI73" i="18"/>
  <c r="AK71" i="18"/>
  <c r="AL71" i="18"/>
  <c r="AI74" i="18"/>
  <c r="AK72" i="18"/>
  <c r="AL72" i="18"/>
  <c r="AI75" i="18"/>
  <c r="AK73" i="18"/>
  <c r="AL73" i="18"/>
  <c r="AI76" i="18"/>
  <c r="AK74" i="18"/>
  <c r="AL74" i="18"/>
  <c r="AI77" i="18"/>
  <c r="AK75" i="18"/>
  <c r="AL75" i="18"/>
  <c r="AI78" i="18"/>
  <c r="AK76" i="18"/>
  <c r="AL76" i="18"/>
  <c r="AI79" i="18"/>
  <c r="AK77" i="18"/>
  <c r="AL77" i="18"/>
  <c r="AI80" i="18"/>
  <c r="AK78" i="18"/>
  <c r="AL78" i="18"/>
  <c r="AI81" i="18"/>
  <c r="AK79" i="18"/>
  <c r="AL79" i="18"/>
  <c r="AI82" i="18"/>
  <c r="AK80" i="18"/>
  <c r="AL80" i="18"/>
  <c r="AI83" i="18"/>
  <c r="AK81" i="18"/>
  <c r="AL81" i="18"/>
  <c r="AI84" i="18"/>
  <c r="AK82" i="18"/>
  <c r="AL82" i="18"/>
  <c r="AI85" i="18"/>
  <c r="AK83" i="18"/>
  <c r="AL83" i="18"/>
  <c r="AI86" i="18"/>
  <c r="AK84" i="18"/>
  <c r="AL84" i="18"/>
  <c r="AI87" i="18"/>
  <c r="AK85" i="18"/>
  <c r="AL85" i="18"/>
  <c r="AI88" i="18"/>
  <c r="AK86" i="18"/>
  <c r="AL86" i="18"/>
  <c r="AI89" i="18"/>
  <c r="AK87" i="18"/>
  <c r="AL87" i="18"/>
  <c r="AI90" i="18"/>
  <c r="AK88" i="18"/>
  <c r="AL88" i="18"/>
  <c r="AI91" i="18"/>
  <c r="AK89" i="18"/>
  <c r="AL89" i="18"/>
  <c r="AI92" i="18"/>
  <c r="AK90" i="18"/>
  <c r="AL90" i="18"/>
  <c r="AI93" i="18"/>
  <c r="AK91" i="18"/>
  <c r="AL91" i="18"/>
  <c r="AI94" i="18"/>
  <c r="AK92" i="18"/>
  <c r="AL92" i="18"/>
  <c r="AI95" i="18"/>
  <c r="AK93" i="18"/>
  <c r="AL93" i="18"/>
  <c r="AI96" i="18"/>
  <c r="AK94" i="18"/>
  <c r="AL94" i="18"/>
  <c r="AI97" i="18"/>
  <c r="AK95" i="18"/>
  <c r="AL95" i="18"/>
  <c r="AI98" i="18"/>
  <c r="AK96" i="18"/>
  <c r="AL96" i="18"/>
  <c r="AI99" i="18"/>
  <c r="AK97" i="18"/>
  <c r="AL97" i="18"/>
  <c r="AI100" i="18"/>
  <c r="AK98" i="18"/>
  <c r="AL98" i="18"/>
  <c r="AI101" i="18"/>
  <c r="AK99" i="18"/>
  <c r="AL99" i="18"/>
  <c r="AI102" i="18"/>
  <c r="AK100" i="18"/>
  <c r="AL100" i="18"/>
  <c r="AI103" i="18"/>
  <c r="AK101" i="18"/>
  <c r="AL101" i="18"/>
  <c r="AI104" i="18"/>
  <c r="AK102" i="18"/>
  <c r="AL102" i="18"/>
  <c r="AI105" i="18"/>
  <c r="AK103" i="18"/>
  <c r="AL103" i="18"/>
  <c r="AI106" i="18"/>
  <c r="AK104" i="18"/>
  <c r="AL104" i="18"/>
  <c r="AI107" i="18"/>
  <c r="AK105" i="18"/>
  <c r="AL105" i="18"/>
  <c r="AI108" i="18"/>
  <c r="AK106" i="18"/>
  <c r="AL106" i="18"/>
  <c r="AI109" i="18"/>
  <c r="AK107" i="18"/>
  <c r="AL107" i="18"/>
  <c r="AI110" i="18"/>
  <c r="AK108" i="18"/>
  <c r="AL108" i="18"/>
  <c r="AI111" i="18"/>
  <c r="AK109" i="18"/>
  <c r="AL109" i="18"/>
  <c r="AI112" i="18"/>
  <c r="AK110" i="18"/>
  <c r="AL110" i="18"/>
  <c r="AI113" i="18"/>
  <c r="AK111" i="18"/>
  <c r="AL111" i="18"/>
  <c r="AI114" i="18"/>
  <c r="AK112" i="18"/>
  <c r="AL112" i="18"/>
  <c r="AI115" i="18"/>
  <c r="AK113" i="18"/>
  <c r="AL113" i="18"/>
  <c r="AI116" i="18"/>
  <c r="AK114" i="18"/>
  <c r="AL114" i="18"/>
  <c r="AI117" i="18"/>
  <c r="AK115" i="18"/>
  <c r="AL115" i="18"/>
  <c r="AI118" i="18"/>
  <c r="AK116" i="18"/>
  <c r="AL116" i="18"/>
  <c r="AI119" i="18"/>
  <c r="AK117" i="18"/>
  <c r="AL117" i="18"/>
  <c r="AI120" i="18"/>
  <c r="AK118" i="18"/>
  <c r="AL118" i="18"/>
  <c r="AI121" i="18"/>
  <c r="AK119" i="18"/>
  <c r="AL119" i="18"/>
  <c r="AI122" i="18"/>
  <c r="AK120" i="18"/>
  <c r="AL120" i="18"/>
  <c r="AI123" i="18"/>
  <c r="AK121" i="18"/>
  <c r="AL121" i="18"/>
  <c r="AI124" i="18"/>
  <c r="AK122" i="18"/>
  <c r="AL122" i="18"/>
  <c r="AI125" i="18"/>
  <c r="AK123" i="18"/>
  <c r="AL123" i="18"/>
  <c r="AI126" i="18"/>
  <c r="AK124" i="18"/>
  <c r="AL124" i="18"/>
  <c r="AI127" i="18"/>
  <c r="AK125" i="18"/>
  <c r="AL125" i="18"/>
  <c r="AI128" i="18"/>
  <c r="AK126" i="18"/>
  <c r="AL126" i="18"/>
  <c r="AI129" i="18"/>
  <c r="AK127" i="18"/>
  <c r="AL127" i="18"/>
  <c r="AI130" i="18"/>
  <c r="AK128" i="18"/>
  <c r="AL128" i="18"/>
  <c r="AI131" i="18"/>
  <c r="AK129" i="18"/>
  <c r="AL129" i="18"/>
  <c r="AI132" i="18"/>
  <c r="AK130" i="18"/>
  <c r="AL130" i="18"/>
  <c r="AI133" i="18"/>
  <c r="AK131" i="18"/>
  <c r="AL131" i="18"/>
  <c r="AI134" i="18"/>
  <c r="AK132" i="18"/>
  <c r="AL132" i="18"/>
  <c r="AI135" i="18"/>
  <c r="AK133" i="18"/>
  <c r="AL133" i="18"/>
  <c r="AI136" i="18"/>
  <c r="AK134" i="18"/>
  <c r="AL134" i="18"/>
  <c r="AI137" i="18"/>
  <c r="AK135" i="18"/>
  <c r="AL135" i="18"/>
  <c r="AI138" i="18"/>
  <c r="AK136" i="18"/>
  <c r="AL136" i="18"/>
  <c r="AI139" i="18"/>
  <c r="AK137" i="18"/>
  <c r="AL137" i="18"/>
  <c r="AI140" i="18"/>
  <c r="AK138" i="18"/>
  <c r="AL138" i="18"/>
  <c r="AI141" i="18"/>
  <c r="AK139" i="18"/>
  <c r="AL139" i="18"/>
  <c r="AI142" i="18"/>
  <c r="AK140" i="18"/>
  <c r="AL140" i="18"/>
  <c r="AI143" i="18"/>
  <c r="AK141" i="18"/>
  <c r="AL141" i="18"/>
  <c r="AI144" i="18"/>
  <c r="AK142" i="18"/>
  <c r="AL142" i="18"/>
  <c r="AI145" i="18"/>
  <c r="AK143" i="18"/>
  <c r="AL143" i="18"/>
  <c r="AI146" i="18"/>
  <c r="AK144" i="18"/>
  <c r="AL144" i="18"/>
  <c r="AI147" i="18"/>
  <c r="AK145" i="18"/>
  <c r="AL145" i="18"/>
  <c r="AI148" i="18"/>
  <c r="AK146" i="18"/>
  <c r="AL146" i="18"/>
  <c r="AI149" i="18"/>
  <c r="AK147" i="18"/>
  <c r="AL147" i="18"/>
  <c r="AI150" i="18"/>
  <c r="AK148" i="18"/>
  <c r="AL148" i="18"/>
  <c r="AI151" i="18"/>
  <c r="AK149" i="18"/>
  <c r="AL149" i="18"/>
  <c r="AI152" i="18"/>
  <c r="AK150" i="18"/>
  <c r="AL150" i="18"/>
  <c r="AJ153" i="18"/>
  <c r="AI153" i="18"/>
  <c r="AK151" i="18"/>
  <c r="AL151" i="18"/>
  <c r="AJ154" i="18"/>
  <c r="AI154" i="18"/>
  <c r="AK152" i="18"/>
  <c r="AL152" i="18"/>
  <c r="AH10" i="18"/>
  <c r="AH11" i="18"/>
  <c r="AH12" i="18"/>
  <c r="AH13" i="18"/>
  <c r="AH14" i="18"/>
  <c r="AH15" i="18"/>
  <c r="AH16" i="18"/>
  <c r="AH17" i="18"/>
  <c r="AH18" i="18"/>
  <c r="AH19" i="18"/>
  <c r="AH20" i="18"/>
  <c r="AH21" i="18"/>
  <c r="AH22" i="18"/>
  <c r="AH23" i="18"/>
  <c r="AH24" i="18"/>
  <c r="AH25" i="18"/>
  <c r="AH26" i="18"/>
  <c r="AH27" i="18"/>
  <c r="AH28" i="18"/>
  <c r="AH29" i="18"/>
  <c r="AH30" i="18"/>
  <c r="AH31" i="18"/>
  <c r="AH32" i="18"/>
  <c r="AH33" i="18"/>
  <c r="AH34" i="18"/>
  <c r="AH35" i="18"/>
  <c r="AH36" i="18"/>
  <c r="AH37" i="18"/>
  <c r="AH38" i="18"/>
  <c r="AH39" i="18"/>
  <c r="AH40" i="18"/>
  <c r="AH41" i="18"/>
  <c r="AH42" i="18"/>
  <c r="AH43" i="18"/>
  <c r="AH44" i="18"/>
  <c r="AH45" i="18"/>
  <c r="AH46" i="18"/>
  <c r="AH47" i="18"/>
  <c r="AH48" i="18"/>
  <c r="AH49" i="18"/>
  <c r="AH50" i="18"/>
  <c r="AH51" i="18"/>
  <c r="AH52" i="18"/>
  <c r="AH53" i="18"/>
  <c r="AH54" i="18"/>
  <c r="AH55" i="18"/>
  <c r="AH56" i="18"/>
  <c r="AH57" i="18"/>
  <c r="AH58" i="18"/>
  <c r="AH59" i="18"/>
  <c r="AH60" i="18"/>
  <c r="AH61" i="18"/>
  <c r="AH62" i="18"/>
  <c r="AH63" i="18"/>
  <c r="AH64" i="18"/>
  <c r="AH65" i="18"/>
  <c r="AH66" i="18"/>
  <c r="AH67" i="18"/>
  <c r="AH68" i="18"/>
  <c r="AH69" i="18"/>
  <c r="AH70" i="18"/>
  <c r="AH71" i="18"/>
  <c r="AH72" i="18"/>
  <c r="AH73" i="18"/>
  <c r="AH74" i="18"/>
  <c r="AH75" i="18"/>
  <c r="AH76" i="18"/>
  <c r="AH77" i="18"/>
  <c r="AH78" i="18"/>
  <c r="AH79" i="18"/>
  <c r="AH80" i="18"/>
  <c r="AH81" i="18"/>
  <c r="AH82" i="18"/>
  <c r="AH83" i="18"/>
  <c r="AH84" i="18"/>
  <c r="AH85" i="18"/>
  <c r="AH86" i="18"/>
  <c r="AH87" i="18"/>
  <c r="AH88" i="18"/>
  <c r="AH89" i="18"/>
  <c r="AH90" i="18"/>
  <c r="AH91" i="18"/>
  <c r="AH92" i="18"/>
  <c r="AH93" i="18"/>
  <c r="AH94" i="18"/>
  <c r="AH95" i="18"/>
  <c r="AH96" i="18"/>
  <c r="AH97" i="18"/>
  <c r="AH98" i="18"/>
  <c r="AH99" i="18"/>
  <c r="AH100" i="18"/>
  <c r="AH101" i="18"/>
  <c r="AH102" i="18"/>
  <c r="AH103" i="18"/>
  <c r="AH104" i="18"/>
  <c r="AH105" i="18"/>
  <c r="AH106" i="18"/>
  <c r="AH107" i="18"/>
  <c r="AH108" i="18"/>
  <c r="AH109" i="18"/>
  <c r="AH110" i="18"/>
  <c r="AH111" i="18"/>
  <c r="AH112" i="18"/>
  <c r="AH113" i="18"/>
  <c r="AH114" i="18"/>
  <c r="AH115" i="18"/>
  <c r="AH116" i="18"/>
  <c r="AH117" i="18"/>
  <c r="AH118" i="18"/>
  <c r="AH119" i="18"/>
  <c r="AH120" i="18"/>
  <c r="AH121" i="18"/>
  <c r="AH122" i="18"/>
  <c r="AH123" i="18"/>
  <c r="AH124" i="18"/>
  <c r="AH125" i="18"/>
  <c r="AH126" i="18"/>
  <c r="AH127" i="18"/>
  <c r="AH128" i="18"/>
  <c r="AH129" i="18"/>
  <c r="AH130" i="18"/>
  <c r="AH131" i="18"/>
  <c r="AH132" i="18"/>
  <c r="AH133" i="18"/>
  <c r="AH134" i="18"/>
  <c r="AH135" i="18"/>
  <c r="AH136" i="18"/>
  <c r="AH137" i="18"/>
  <c r="AH138" i="18"/>
  <c r="AH139" i="18"/>
  <c r="AH140" i="18"/>
  <c r="AH141" i="18"/>
  <c r="AH142" i="18"/>
  <c r="AH143" i="18"/>
  <c r="AH144" i="18"/>
  <c r="AH145" i="18"/>
  <c r="AH146" i="18"/>
  <c r="AH147" i="18"/>
  <c r="AH148" i="18"/>
  <c r="AH149" i="18"/>
  <c r="AH150" i="18"/>
  <c r="AH151" i="18"/>
  <c r="AH152" i="18"/>
  <c r="AH8" i="18"/>
  <c r="AH9" i="18"/>
  <c r="AM10" i="18"/>
  <c r="AN10" i="18"/>
  <c r="AM11" i="18"/>
  <c r="AN11" i="18"/>
  <c r="AM12" i="18"/>
  <c r="AN12" i="18"/>
  <c r="AM13" i="18"/>
  <c r="AN13" i="18"/>
  <c r="AM14" i="18"/>
  <c r="AN14" i="18"/>
  <c r="AM15" i="18"/>
  <c r="AN15" i="18"/>
  <c r="AM16" i="18"/>
  <c r="AN16" i="18"/>
  <c r="AM17" i="18"/>
  <c r="AN17" i="18"/>
  <c r="AM18" i="18"/>
  <c r="AN18" i="18"/>
  <c r="AM19" i="18"/>
  <c r="AN19" i="18"/>
  <c r="AM20" i="18"/>
  <c r="AN20" i="18"/>
  <c r="AM21" i="18"/>
  <c r="AN21" i="18"/>
  <c r="AM22" i="18"/>
  <c r="AN22" i="18"/>
  <c r="AM23" i="18"/>
  <c r="AN23" i="18"/>
  <c r="AM24" i="18"/>
  <c r="AN24" i="18"/>
  <c r="AM25" i="18"/>
  <c r="AN25" i="18"/>
  <c r="AM26" i="18"/>
  <c r="AN26" i="18"/>
  <c r="AM27" i="18"/>
  <c r="AN27" i="18"/>
  <c r="AM28" i="18"/>
  <c r="AN28" i="18"/>
  <c r="AM29" i="18"/>
  <c r="AN29" i="18"/>
  <c r="AM30" i="18"/>
  <c r="AN30" i="18"/>
  <c r="AM31" i="18"/>
  <c r="AN31" i="18"/>
  <c r="AM32" i="18"/>
  <c r="AN32" i="18"/>
  <c r="AM33" i="18"/>
  <c r="AN33" i="18"/>
  <c r="AM34" i="18"/>
  <c r="AN34" i="18"/>
  <c r="AM35" i="18"/>
  <c r="AN35" i="18"/>
  <c r="AM36" i="18"/>
  <c r="AN36" i="18"/>
  <c r="AM37" i="18"/>
  <c r="AN37" i="18"/>
  <c r="AM38" i="18"/>
  <c r="AN38" i="18"/>
  <c r="AM39" i="18"/>
  <c r="AN39" i="18"/>
  <c r="AM40" i="18"/>
  <c r="AN40" i="18"/>
  <c r="AM41" i="18"/>
  <c r="AN41" i="18"/>
  <c r="AM42" i="18"/>
  <c r="AN42" i="18"/>
  <c r="AM43" i="18"/>
  <c r="AN43" i="18"/>
  <c r="AM44" i="18"/>
  <c r="AN44" i="18"/>
  <c r="AM45" i="18"/>
  <c r="AN45" i="18"/>
  <c r="AM46" i="18"/>
  <c r="AN46" i="18"/>
  <c r="AM47" i="18"/>
  <c r="AN47" i="18"/>
  <c r="AM48" i="18"/>
  <c r="AN48" i="18"/>
  <c r="AM49" i="18"/>
  <c r="AN49" i="18"/>
  <c r="AM50" i="18"/>
  <c r="AN50" i="18"/>
  <c r="AM51" i="18"/>
  <c r="AN51" i="18"/>
  <c r="AM52" i="18"/>
  <c r="AN52" i="18"/>
  <c r="AM53" i="18"/>
  <c r="AN53" i="18"/>
  <c r="AM54" i="18"/>
  <c r="AN54" i="18"/>
  <c r="AM55" i="18"/>
  <c r="AN55" i="18"/>
  <c r="AM56" i="18"/>
  <c r="AN56" i="18"/>
  <c r="AM57" i="18"/>
  <c r="AN57" i="18"/>
  <c r="AM58" i="18"/>
  <c r="AN58" i="18"/>
  <c r="AM59" i="18"/>
  <c r="AN59" i="18"/>
  <c r="AM60" i="18"/>
  <c r="AN60" i="18"/>
  <c r="AM61" i="18"/>
  <c r="AN61" i="18"/>
  <c r="AM62" i="18"/>
  <c r="AN62" i="18"/>
  <c r="AM63" i="18"/>
  <c r="AN63" i="18"/>
  <c r="AM64" i="18"/>
  <c r="AN64" i="18"/>
  <c r="AM65" i="18"/>
  <c r="AN65" i="18"/>
  <c r="AM66" i="18"/>
  <c r="AN66" i="18"/>
  <c r="AM67" i="18"/>
  <c r="AN67" i="18"/>
  <c r="AM68" i="18"/>
  <c r="AN68" i="18"/>
  <c r="AM69" i="18"/>
  <c r="AN69" i="18"/>
  <c r="AM70" i="18"/>
  <c r="AN70" i="18"/>
  <c r="AM71" i="18"/>
  <c r="AN71" i="18"/>
  <c r="AM72" i="18"/>
  <c r="AN72" i="18"/>
  <c r="AM73" i="18"/>
  <c r="AN73" i="18"/>
  <c r="AM74" i="18"/>
  <c r="AN74" i="18"/>
  <c r="AM75" i="18"/>
  <c r="AN75" i="18"/>
  <c r="AM76" i="18"/>
  <c r="AN76" i="18"/>
  <c r="AM77" i="18"/>
  <c r="AN77" i="18"/>
  <c r="AM78" i="18"/>
  <c r="AN78" i="18"/>
  <c r="AM79" i="18"/>
  <c r="AN79" i="18"/>
  <c r="AM80" i="18"/>
  <c r="AN80" i="18"/>
  <c r="AM81" i="18"/>
  <c r="AN81" i="18"/>
  <c r="AM82" i="18"/>
  <c r="AN82" i="18"/>
  <c r="AM83" i="18"/>
  <c r="AN83" i="18"/>
  <c r="AM84" i="18"/>
  <c r="AN84" i="18"/>
  <c r="AM85" i="18"/>
  <c r="AN85" i="18"/>
  <c r="AM86" i="18"/>
  <c r="AN86" i="18"/>
  <c r="AM87" i="18"/>
  <c r="AN87" i="18"/>
  <c r="AM88" i="18"/>
  <c r="AN88" i="18"/>
  <c r="AM89" i="18"/>
  <c r="AN89" i="18"/>
  <c r="AM90" i="18"/>
  <c r="AN90" i="18"/>
  <c r="AM91" i="18"/>
  <c r="AN91" i="18"/>
  <c r="AM92" i="18"/>
  <c r="AN92" i="18"/>
  <c r="AM93" i="18"/>
  <c r="AN93" i="18"/>
  <c r="AM94" i="18"/>
  <c r="AN94" i="18"/>
  <c r="AM95" i="18"/>
  <c r="AN95" i="18"/>
  <c r="AM96" i="18"/>
  <c r="AN96" i="18"/>
  <c r="AM97" i="18"/>
  <c r="AN97" i="18"/>
  <c r="AM98" i="18"/>
  <c r="AN98" i="18"/>
  <c r="AM99" i="18"/>
  <c r="AN99" i="18"/>
  <c r="AM100" i="18"/>
  <c r="AN100" i="18"/>
  <c r="AM101" i="18"/>
  <c r="AN101" i="18"/>
  <c r="AM102" i="18"/>
  <c r="AN102" i="18"/>
  <c r="AM103" i="18"/>
  <c r="AN103" i="18"/>
  <c r="AM104" i="18"/>
  <c r="AN104" i="18"/>
  <c r="AM105" i="18"/>
  <c r="AN105" i="18"/>
  <c r="AM106" i="18"/>
  <c r="AN106" i="18"/>
  <c r="AM107" i="18"/>
  <c r="AN107" i="18"/>
  <c r="AM108" i="18"/>
  <c r="AN108" i="18"/>
  <c r="AM109" i="18"/>
  <c r="AN109" i="18"/>
  <c r="AM110" i="18"/>
  <c r="AN110" i="18"/>
  <c r="AM111" i="18"/>
  <c r="AN111" i="18"/>
  <c r="AM112" i="18"/>
  <c r="AN112" i="18"/>
  <c r="AM113" i="18"/>
  <c r="AN113" i="18"/>
  <c r="AM114" i="18"/>
  <c r="AN114" i="18"/>
  <c r="AM115" i="18"/>
  <c r="AN115" i="18"/>
  <c r="AM116" i="18"/>
  <c r="AN116" i="18"/>
  <c r="AM117" i="18"/>
  <c r="AN117" i="18"/>
  <c r="AM118" i="18"/>
  <c r="AN118" i="18"/>
  <c r="AM119" i="18"/>
  <c r="AN119" i="18"/>
  <c r="AM120" i="18"/>
  <c r="AN120" i="18"/>
  <c r="AM121" i="18"/>
  <c r="AN121" i="18"/>
  <c r="AM122" i="18"/>
  <c r="AN122" i="18"/>
  <c r="AM123" i="18"/>
  <c r="AN123" i="18"/>
  <c r="AM124" i="18"/>
  <c r="AN124" i="18"/>
  <c r="AM125" i="18"/>
  <c r="AN125" i="18"/>
  <c r="AM126" i="18"/>
  <c r="AN126" i="18"/>
  <c r="AM127" i="18"/>
  <c r="AN127" i="18"/>
  <c r="AM128" i="18"/>
  <c r="AN128" i="18"/>
  <c r="AM129" i="18"/>
  <c r="AN129" i="18"/>
  <c r="AM130" i="18"/>
  <c r="AN130" i="18"/>
  <c r="AM131" i="18"/>
  <c r="AN131" i="18"/>
  <c r="AM132" i="18"/>
  <c r="AN132" i="18"/>
  <c r="AM133" i="18"/>
  <c r="AN133" i="18"/>
  <c r="AM134" i="18"/>
  <c r="AN134" i="18"/>
  <c r="AM135" i="18"/>
  <c r="AN135" i="18"/>
  <c r="AM136" i="18"/>
  <c r="AN136" i="18"/>
  <c r="AM137" i="18"/>
  <c r="AN137" i="18"/>
  <c r="AM138" i="18"/>
  <c r="AN138" i="18"/>
  <c r="AM139" i="18"/>
  <c r="AN139" i="18"/>
  <c r="AM140" i="18"/>
  <c r="AN140" i="18"/>
  <c r="AM141" i="18"/>
  <c r="AN141" i="18"/>
  <c r="AM142" i="18"/>
  <c r="AN142" i="18"/>
  <c r="AM143" i="18"/>
  <c r="AN143" i="18"/>
  <c r="AM144" i="18"/>
  <c r="AN144" i="18"/>
  <c r="AM145" i="18"/>
  <c r="AN145" i="18"/>
  <c r="AM146" i="18"/>
  <c r="AN146" i="18"/>
  <c r="AM147" i="18"/>
  <c r="AN147" i="18"/>
  <c r="AM148" i="18"/>
  <c r="AN148" i="18"/>
  <c r="AM149" i="18"/>
  <c r="AN149" i="18"/>
  <c r="AM150" i="18"/>
  <c r="AN150" i="18"/>
  <c r="AH153" i="18"/>
  <c r="AM151" i="18"/>
  <c r="AN151" i="18"/>
  <c r="AH154" i="18"/>
  <c r="AM152" i="18"/>
  <c r="AN152" i="18"/>
  <c r="E35" i="9"/>
  <c r="AJ10" i="19"/>
  <c r="AJ11" i="19"/>
  <c r="AJ12" i="19"/>
  <c r="AJ13" i="19"/>
  <c r="AJ14" i="19"/>
  <c r="AJ15" i="19"/>
  <c r="AJ16" i="19"/>
  <c r="AJ17" i="19"/>
  <c r="AJ18" i="19"/>
  <c r="AJ19" i="19"/>
  <c r="AJ20" i="19"/>
  <c r="AJ21" i="19"/>
  <c r="AJ22" i="19"/>
  <c r="AJ23" i="19"/>
  <c r="AJ24" i="19"/>
  <c r="AJ25" i="19"/>
  <c r="AJ26" i="19"/>
  <c r="AJ27" i="19"/>
  <c r="AJ28" i="19"/>
  <c r="AJ29" i="19"/>
  <c r="AJ30" i="19"/>
  <c r="AJ31" i="19"/>
  <c r="AJ32" i="19"/>
  <c r="AJ33" i="19"/>
  <c r="AJ34" i="19"/>
  <c r="AJ35" i="19"/>
  <c r="AJ36" i="19"/>
  <c r="AJ37" i="19"/>
  <c r="AJ38" i="19"/>
  <c r="AJ39" i="19"/>
  <c r="AJ40" i="19"/>
  <c r="AJ41" i="19"/>
  <c r="AJ42" i="19"/>
  <c r="AJ43" i="19"/>
  <c r="AJ44" i="19"/>
  <c r="AJ45" i="19"/>
  <c r="AJ46" i="19"/>
  <c r="AJ47" i="19"/>
  <c r="AJ48" i="19"/>
  <c r="AJ49" i="19"/>
  <c r="AJ50" i="19"/>
  <c r="AJ51" i="19"/>
  <c r="AJ52" i="19"/>
  <c r="AJ53" i="19"/>
  <c r="AJ54" i="19"/>
  <c r="AJ55" i="19"/>
  <c r="AJ56" i="19"/>
  <c r="AJ57" i="19"/>
  <c r="AJ58" i="19"/>
  <c r="AJ59" i="19"/>
  <c r="AJ60" i="19"/>
  <c r="AJ61" i="19"/>
  <c r="AJ62" i="19"/>
  <c r="AJ63" i="19"/>
  <c r="AJ64" i="19"/>
  <c r="AJ65" i="19"/>
  <c r="AJ66" i="19"/>
  <c r="AJ67" i="19"/>
  <c r="AJ68" i="19"/>
  <c r="AJ69" i="19"/>
  <c r="AJ70" i="19"/>
  <c r="AJ71" i="19"/>
  <c r="AJ72" i="19"/>
  <c r="AJ73" i="19"/>
  <c r="AJ74" i="19"/>
  <c r="AJ75" i="19"/>
  <c r="AJ76" i="19"/>
  <c r="AJ77" i="19"/>
  <c r="AJ78" i="19"/>
  <c r="AJ79" i="19"/>
  <c r="AJ80" i="19"/>
  <c r="AJ81" i="19"/>
  <c r="AJ82" i="19"/>
  <c r="AJ83" i="19"/>
  <c r="AJ84" i="19"/>
  <c r="AJ85" i="19"/>
  <c r="AJ86" i="19"/>
  <c r="AJ87" i="19"/>
  <c r="AJ88" i="19"/>
  <c r="AJ89" i="19"/>
  <c r="AJ90" i="19"/>
  <c r="AJ91" i="19"/>
  <c r="AJ92" i="19"/>
  <c r="AJ93" i="19"/>
  <c r="AJ94" i="19"/>
  <c r="AJ95" i="19"/>
  <c r="AJ96" i="19"/>
  <c r="AJ97" i="19"/>
  <c r="AJ98" i="19"/>
  <c r="AJ99" i="19"/>
  <c r="AJ100" i="19"/>
  <c r="AJ101" i="19"/>
  <c r="AJ102" i="19"/>
  <c r="AJ103" i="19"/>
  <c r="AJ104" i="19"/>
  <c r="AJ105" i="19"/>
  <c r="AJ106" i="19"/>
  <c r="AJ107" i="19"/>
  <c r="AJ108" i="19"/>
  <c r="AJ109" i="19"/>
  <c r="AJ110" i="19"/>
  <c r="AJ111" i="19"/>
  <c r="AJ112" i="19"/>
  <c r="AJ113" i="19"/>
  <c r="AJ114" i="19"/>
  <c r="AJ115" i="19"/>
  <c r="AJ116" i="19"/>
  <c r="AJ117" i="19"/>
  <c r="AJ118" i="19"/>
  <c r="AJ119" i="19"/>
  <c r="AJ120" i="19"/>
  <c r="AJ121" i="19"/>
  <c r="AJ122" i="19"/>
  <c r="AJ123" i="19"/>
  <c r="AJ124" i="19"/>
  <c r="AJ125" i="19"/>
  <c r="AJ126" i="19"/>
  <c r="AJ127" i="19"/>
  <c r="AJ128" i="19"/>
  <c r="AJ129" i="19"/>
  <c r="AJ130" i="19"/>
  <c r="AJ131" i="19"/>
  <c r="AJ132" i="19"/>
  <c r="AJ133" i="19"/>
  <c r="AJ134" i="19"/>
  <c r="AJ135" i="19"/>
  <c r="AJ136" i="19"/>
  <c r="AJ137" i="19"/>
  <c r="AJ138" i="19"/>
  <c r="AJ139" i="19"/>
  <c r="AJ140" i="19"/>
  <c r="AJ141" i="19"/>
  <c r="AJ142" i="19"/>
  <c r="AJ143" i="19"/>
  <c r="AJ144" i="19"/>
  <c r="AJ145" i="19"/>
  <c r="AJ146" i="19"/>
  <c r="AJ147" i="19"/>
  <c r="AJ148" i="19"/>
  <c r="AJ149" i="19"/>
  <c r="AJ150" i="19"/>
  <c r="AJ151" i="19"/>
  <c r="AJ152" i="19"/>
  <c r="AJ153" i="19"/>
  <c r="AJ154" i="19"/>
  <c r="AJ155" i="19"/>
  <c r="AJ156" i="19"/>
  <c r="AJ157" i="19"/>
  <c r="AJ158" i="19"/>
  <c r="AJ159" i="19"/>
  <c r="AJ160" i="19"/>
  <c r="AJ161" i="19"/>
  <c r="AJ162" i="19"/>
  <c r="AJ163" i="19"/>
  <c r="AJ164" i="19"/>
  <c r="AJ165" i="19"/>
  <c r="AJ166" i="19"/>
  <c r="AJ167" i="19"/>
  <c r="AJ168" i="19"/>
  <c r="AJ169" i="19"/>
  <c r="AJ170" i="19"/>
  <c r="AJ171" i="19"/>
  <c r="AJ172" i="19"/>
  <c r="AJ173" i="19"/>
  <c r="AJ174" i="19"/>
  <c r="AJ175" i="19"/>
  <c r="AJ176" i="19"/>
  <c r="AJ177" i="19"/>
  <c r="AJ178" i="19"/>
  <c r="AJ179" i="19"/>
  <c r="AJ180" i="19"/>
  <c r="AJ181" i="19"/>
  <c r="AJ182" i="19"/>
  <c r="AJ183" i="19"/>
  <c r="AJ184" i="19"/>
  <c r="AJ185" i="19"/>
  <c r="AJ186" i="19"/>
  <c r="AJ187" i="19"/>
  <c r="AJ188" i="19"/>
  <c r="AJ189" i="19"/>
  <c r="AJ190" i="19"/>
  <c r="AJ191" i="19"/>
  <c r="AJ192" i="19"/>
  <c r="AJ193" i="19"/>
  <c r="AJ194" i="19"/>
  <c r="AJ195" i="19"/>
  <c r="AJ196" i="19"/>
  <c r="AJ197" i="19"/>
  <c r="AJ198" i="19"/>
  <c r="AJ199" i="19"/>
  <c r="AJ200" i="19"/>
  <c r="AJ201" i="19"/>
  <c r="AJ202" i="19"/>
  <c r="AJ203" i="19"/>
  <c r="AJ204" i="19"/>
  <c r="AJ205" i="19"/>
  <c r="AJ206" i="19"/>
  <c r="AJ207" i="19"/>
  <c r="AJ208" i="19"/>
  <c r="AJ209" i="19"/>
  <c r="AJ210" i="19"/>
  <c r="AJ211" i="19"/>
  <c r="AJ212" i="19"/>
  <c r="AJ213" i="19"/>
  <c r="AJ214" i="19"/>
  <c r="AJ215" i="19"/>
  <c r="AJ216" i="19"/>
  <c r="AJ217" i="19"/>
  <c r="AJ218" i="19"/>
  <c r="AJ219" i="19"/>
  <c r="AJ220" i="19"/>
  <c r="AJ221" i="19"/>
  <c r="AJ222" i="19"/>
  <c r="AJ223" i="19"/>
  <c r="AJ224" i="19"/>
  <c r="AJ225" i="19"/>
  <c r="AJ226" i="19"/>
  <c r="AJ227" i="19"/>
  <c r="AJ228" i="19"/>
  <c r="AJ229" i="19"/>
  <c r="AJ230" i="19"/>
  <c r="AJ231" i="19"/>
  <c r="AJ232" i="19"/>
  <c r="AJ233" i="19"/>
  <c r="AJ234" i="19"/>
  <c r="AJ235" i="19"/>
  <c r="AJ236" i="19"/>
  <c r="AJ237" i="19"/>
  <c r="AJ238" i="19"/>
  <c r="AJ239" i="19"/>
  <c r="AJ240" i="19"/>
  <c r="AJ241" i="19"/>
  <c r="AJ242" i="19"/>
  <c r="AJ243" i="19"/>
  <c r="AJ244" i="19"/>
  <c r="AJ245" i="19"/>
  <c r="AJ246" i="19"/>
  <c r="AJ247" i="19"/>
  <c r="AJ248" i="19"/>
  <c r="AJ249" i="19"/>
  <c r="AJ250" i="19"/>
  <c r="AJ251" i="19"/>
  <c r="AJ252" i="19"/>
  <c r="AJ253" i="19"/>
  <c r="AJ254" i="19"/>
  <c r="AJ255" i="19"/>
  <c r="AJ256" i="19"/>
  <c r="AJ257" i="19"/>
  <c r="AJ258" i="19"/>
  <c r="AJ259" i="19"/>
  <c r="AJ260" i="19"/>
  <c r="AJ261" i="19"/>
  <c r="AJ262" i="19"/>
  <c r="AJ263" i="19"/>
  <c r="AJ264" i="19"/>
  <c r="AJ265" i="19"/>
  <c r="AJ266" i="19"/>
  <c r="AJ267" i="19"/>
  <c r="AJ268" i="19"/>
  <c r="AJ269" i="19"/>
  <c r="AJ270" i="19"/>
  <c r="AJ271" i="19"/>
  <c r="AJ272" i="19"/>
  <c r="AJ273" i="19"/>
  <c r="AJ274" i="19"/>
  <c r="AJ275" i="19"/>
  <c r="AJ276" i="19"/>
  <c r="AJ277" i="19"/>
  <c r="AJ278" i="19"/>
  <c r="AJ279" i="19"/>
  <c r="AJ280" i="19"/>
  <c r="AJ281" i="19"/>
  <c r="AJ282" i="19"/>
  <c r="AJ283" i="19"/>
  <c r="AJ284" i="19"/>
  <c r="AJ285" i="19"/>
  <c r="AJ286" i="19"/>
  <c r="AJ287" i="19"/>
  <c r="AJ288" i="19"/>
  <c r="AJ289" i="19"/>
  <c r="AJ290" i="19"/>
  <c r="AJ291" i="19"/>
  <c r="AJ292" i="19"/>
  <c r="AJ293" i="19"/>
  <c r="AJ294" i="19"/>
  <c r="AJ295" i="19"/>
  <c r="AJ296" i="19"/>
  <c r="AJ297" i="19"/>
  <c r="AJ298" i="19"/>
  <c r="AJ299" i="19"/>
  <c r="AJ300" i="19"/>
  <c r="AJ301" i="19"/>
  <c r="AJ302" i="19"/>
  <c r="AJ303" i="19"/>
  <c r="AJ304" i="19"/>
  <c r="AJ305" i="19"/>
  <c r="AJ306" i="19"/>
  <c r="AJ307" i="19"/>
  <c r="AJ308" i="19"/>
  <c r="AJ309" i="19"/>
  <c r="AJ310" i="19"/>
  <c r="AJ311" i="19"/>
  <c r="AJ312" i="19"/>
  <c r="AJ313" i="19"/>
  <c r="AJ314" i="19"/>
  <c r="AJ315" i="19"/>
  <c r="AJ316" i="19"/>
  <c r="AJ317" i="19"/>
  <c r="AJ318" i="19"/>
  <c r="AJ319" i="19"/>
  <c r="AJ320" i="19"/>
  <c r="AJ321" i="19"/>
  <c r="AJ322" i="19"/>
  <c r="AJ323" i="19"/>
  <c r="AJ324" i="19"/>
  <c r="AJ325" i="19"/>
  <c r="AJ326" i="19"/>
  <c r="AJ327" i="19"/>
  <c r="AJ328" i="19"/>
  <c r="AJ329" i="19"/>
  <c r="AJ330" i="19"/>
  <c r="AJ331" i="19"/>
  <c r="AJ332" i="19"/>
  <c r="AJ333" i="19"/>
  <c r="AJ334" i="19"/>
  <c r="AJ335" i="19"/>
  <c r="AJ336" i="19"/>
  <c r="AJ337" i="19"/>
  <c r="AJ338" i="19"/>
  <c r="AJ339" i="19"/>
  <c r="AJ340" i="19"/>
  <c r="AJ341" i="19"/>
  <c r="AJ342" i="19"/>
  <c r="AJ343" i="19"/>
  <c r="AJ344" i="19"/>
  <c r="AJ345" i="19"/>
  <c r="AJ346" i="19"/>
  <c r="AJ347" i="19"/>
  <c r="AJ348" i="19"/>
  <c r="AJ349" i="19"/>
  <c r="AJ350" i="19"/>
  <c r="AJ351" i="19"/>
  <c r="AJ352" i="19"/>
  <c r="AJ353" i="19"/>
  <c r="AJ354" i="19"/>
  <c r="AJ355" i="19"/>
  <c r="AJ356" i="19"/>
  <c r="AJ357" i="19"/>
  <c r="AJ358" i="19"/>
  <c r="AJ359" i="19"/>
  <c r="AJ360" i="19"/>
  <c r="AJ361" i="19"/>
  <c r="AJ362" i="19"/>
  <c r="AJ363" i="19"/>
  <c r="AJ364" i="19"/>
  <c r="AJ365" i="19"/>
  <c r="AJ366" i="19"/>
  <c r="AJ367" i="19"/>
  <c r="AJ368" i="19"/>
  <c r="AJ369" i="19"/>
  <c r="AJ370" i="19"/>
  <c r="AJ371" i="19"/>
  <c r="AJ372" i="19"/>
  <c r="AJ373" i="19"/>
  <c r="AJ374" i="19"/>
  <c r="AJ375" i="19"/>
  <c r="AJ376" i="19"/>
  <c r="AJ377" i="19"/>
  <c r="AJ378" i="19"/>
  <c r="AJ379" i="19"/>
  <c r="AJ380" i="19"/>
  <c r="AJ381" i="19"/>
  <c r="AJ382" i="19"/>
  <c r="AJ383" i="19"/>
  <c r="AJ384" i="19"/>
  <c r="AJ385" i="19"/>
  <c r="AJ386" i="19"/>
  <c r="AJ387" i="19"/>
  <c r="AJ388" i="19"/>
  <c r="AJ389" i="19"/>
  <c r="AJ390" i="19"/>
  <c r="AJ391" i="19"/>
  <c r="AJ392" i="19"/>
  <c r="AJ393" i="19"/>
  <c r="AJ394" i="19"/>
  <c r="AJ395" i="19"/>
  <c r="AJ396" i="19"/>
  <c r="AJ397" i="19"/>
  <c r="AJ398" i="19"/>
  <c r="AJ399" i="19"/>
  <c r="AJ400" i="19"/>
  <c r="AJ401" i="19"/>
  <c r="AJ402" i="19"/>
  <c r="AJ403" i="19"/>
  <c r="AJ404" i="19"/>
  <c r="AJ405" i="19"/>
  <c r="AJ406" i="19"/>
  <c r="AJ407" i="19"/>
  <c r="AJ408" i="19"/>
  <c r="AJ409" i="19"/>
  <c r="AJ410" i="19"/>
  <c r="AJ411" i="19"/>
  <c r="AJ412" i="19"/>
  <c r="AJ413" i="19"/>
  <c r="AJ414" i="19"/>
  <c r="AJ415" i="19"/>
  <c r="AJ416" i="19"/>
  <c r="AJ417" i="19"/>
  <c r="AJ418" i="19"/>
  <c r="AJ419" i="19"/>
  <c r="AJ420" i="19"/>
  <c r="AJ421" i="19"/>
  <c r="AJ422" i="19"/>
  <c r="AJ423" i="19"/>
  <c r="AJ424" i="19"/>
  <c r="AJ425" i="19"/>
  <c r="AJ426" i="19"/>
  <c r="AJ427" i="19"/>
  <c r="AJ428" i="19"/>
  <c r="AJ429" i="19"/>
  <c r="AJ430" i="19"/>
  <c r="AJ431" i="19"/>
  <c r="AJ432" i="19"/>
  <c r="AJ433" i="19"/>
  <c r="AJ434" i="19"/>
  <c r="AJ435" i="19"/>
  <c r="AJ436" i="19"/>
  <c r="AJ437" i="19"/>
  <c r="AJ438" i="19"/>
  <c r="AJ439" i="19"/>
  <c r="AJ440" i="19"/>
  <c r="AJ441" i="19"/>
  <c r="AJ442" i="19"/>
  <c r="AJ443" i="19"/>
  <c r="AJ444" i="19"/>
  <c r="AJ445" i="19"/>
  <c r="AJ446" i="19"/>
  <c r="AJ447" i="19"/>
  <c r="AJ448" i="19"/>
  <c r="AJ449" i="19"/>
  <c r="AJ450" i="19"/>
  <c r="AJ451" i="19"/>
  <c r="AJ452" i="19"/>
  <c r="AJ453" i="19"/>
  <c r="AJ454" i="19"/>
  <c r="AJ455" i="19"/>
  <c r="AJ456" i="19"/>
  <c r="AJ457" i="19"/>
  <c r="AJ458" i="19"/>
  <c r="AJ459" i="19"/>
  <c r="AJ460" i="19"/>
  <c r="AJ461" i="19"/>
  <c r="AJ462" i="19"/>
  <c r="AJ463" i="19"/>
  <c r="AJ464" i="19"/>
  <c r="AJ465" i="19"/>
  <c r="AJ466" i="19"/>
  <c r="AJ467" i="19"/>
  <c r="AJ468" i="19"/>
  <c r="AJ469" i="19"/>
  <c r="AJ470" i="19"/>
  <c r="AJ471" i="19"/>
  <c r="AJ472" i="19"/>
  <c r="AJ473" i="19"/>
  <c r="AJ474" i="19"/>
  <c r="AJ475" i="19"/>
  <c r="AJ476" i="19"/>
  <c r="AJ477" i="19"/>
  <c r="AJ478" i="19"/>
  <c r="AJ479" i="19"/>
  <c r="AJ480" i="19"/>
  <c r="AJ481" i="19"/>
  <c r="AJ482" i="19"/>
  <c r="AJ483" i="19"/>
  <c r="AJ484" i="19"/>
  <c r="AJ485" i="19"/>
  <c r="AJ486" i="19"/>
  <c r="AJ487" i="19"/>
  <c r="AJ488" i="19"/>
  <c r="AJ489" i="19"/>
  <c r="AJ490" i="19"/>
  <c r="AJ491" i="19"/>
  <c r="AJ492" i="19"/>
  <c r="AJ493" i="19"/>
  <c r="AJ494" i="19"/>
  <c r="AJ495" i="19"/>
  <c r="AJ496" i="19"/>
  <c r="AJ497" i="19"/>
  <c r="AJ498" i="19"/>
  <c r="AJ499" i="19"/>
  <c r="AJ500" i="19"/>
  <c r="AJ501" i="19"/>
  <c r="AJ502" i="19"/>
  <c r="AJ503" i="19"/>
  <c r="AJ504" i="19"/>
  <c r="AJ505" i="19"/>
  <c r="AJ506" i="19"/>
  <c r="AJ507" i="19"/>
  <c r="AJ508" i="19"/>
  <c r="AJ509" i="19"/>
  <c r="AJ510" i="19"/>
  <c r="AJ511" i="19"/>
  <c r="AJ512" i="19"/>
  <c r="AJ513" i="19"/>
  <c r="AJ514" i="19"/>
  <c r="AJ515" i="19"/>
  <c r="AJ516" i="19"/>
  <c r="AJ517" i="19"/>
  <c r="AJ518" i="19"/>
  <c r="AJ519" i="19"/>
  <c r="AJ520" i="19"/>
  <c r="AJ521" i="19"/>
  <c r="AJ522" i="19"/>
  <c r="AJ523" i="19"/>
  <c r="AJ524" i="19"/>
  <c r="AJ525" i="19"/>
  <c r="AJ526" i="19"/>
  <c r="AJ527" i="19"/>
  <c r="AJ528" i="19"/>
  <c r="AJ529" i="19"/>
  <c r="AJ530" i="19"/>
  <c r="AJ531" i="19"/>
  <c r="AJ532" i="19"/>
  <c r="AJ533" i="19"/>
  <c r="AJ534" i="19"/>
  <c r="AJ535" i="19"/>
  <c r="AJ536" i="19"/>
  <c r="AJ537" i="19"/>
  <c r="AJ538" i="19"/>
  <c r="AJ539" i="19"/>
  <c r="AJ540" i="19"/>
  <c r="AJ541" i="19"/>
  <c r="AJ542" i="19"/>
  <c r="AJ543" i="19"/>
  <c r="AJ544" i="19"/>
  <c r="AJ545" i="19"/>
  <c r="AJ546" i="19"/>
  <c r="AJ547" i="19"/>
  <c r="AJ548" i="19"/>
  <c r="AJ549" i="19"/>
  <c r="AJ550" i="19"/>
  <c r="AJ551" i="19"/>
  <c r="AJ552" i="19"/>
  <c r="AJ553" i="19"/>
  <c r="AJ554" i="19"/>
  <c r="AJ555" i="19"/>
  <c r="AJ556" i="19"/>
  <c r="AJ557" i="19"/>
  <c r="AJ558" i="19"/>
  <c r="AJ559" i="19"/>
  <c r="AJ560" i="19"/>
  <c r="AJ561" i="19"/>
  <c r="AJ562" i="19"/>
  <c r="AJ563" i="19"/>
  <c r="AJ564" i="19"/>
  <c r="AJ565" i="19"/>
  <c r="AJ566" i="19"/>
  <c r="AJ567" i="19"/>
  <c r="AJ568" i="19"/>
  <c r="AJ569" i="19"/>
  <c r="AJ570" i="19"/>
  <c r="AJ571" i="19"/>
  <c r="AJ572" i="19"/>
  <c r="AJ573" i="19"/>
  <c r="AJ574" i="19"/>
  <c r="AJ575" i="19"/>
  <c r="AJ576" i="19"/>
  <c r="AJ577" i="19"/>
  <c r="AJ578" i="19"/>
  <c r="AJ579" i="19"/>
  <c r="AJ580" i="19"/>
  <c r="AJ581" i="19"/>
  <c r="AJ582" i="19"/>
  <c r="AJ583" i="19"/>
  <c r="AJ584" i="19"/>
  <c r="AJ585" i="19"/>
  <c r="AJ586" i="19"/>
  <c r="AJ587" i="19"/>
  <c r="AJ588" i="19"/>
  <c r="AJ589" i="19"/>
  <c r="AJ590" i="19"/>
  <c r="AJ591" i="19"/>
  <c r="AJ592" i="19"/>
  <c r="AJ593" i="19"/>
  <c r="AJ594" i="19"/>
  <c r="AJ595" i="19"/>
  <c r="AJ596" i="19"/>
  <c r="AJ597" i="19"/>
  <c r="AJ598" i="19"/>
  <c r="AJ599" i="19"/>
  <c r="AJ600" i="19"/>
  <c r="AJ601" i="19"/>
  <c r="AJ602" i="19"/>
  <c r="AJ603" i="19"/>
  <c r="AJ604" i="19"/>
  <c r="AJ605" i="19"/>
  <c r="AJ606" i="19"/>
  <c r="AJ607" i="19"/>
  <c r="AJ608" i="19"/>
  <c r="AJ609" i="19"/>
  <c r="AJ610" i="19"/>
  <c r="AJ611" i="19"/>
  <c r="AJ612" i="19"/>
  <c r="AJ613" i="19"/>
  <c r="AJ614" i="19"/>
  <c r="AJ615" i="19"/>
  <c r="AJ616" i="19"/>
  <c r="AJ617" i="19"/>
  <c r="AJ618" i="19"/>
  <c r="AJ619" i="19"/>
  <c r="AJ620" i="19"/>
  <c r="AJ621" i="19"/>
  <c r="AJ622" i="19"/>
  <c r="AJ623" i="19"/>
  <c r="AJ624" i="19"/>
  <c r="AJ625" i="19"/>
  <c r="AJ626" i="19"/>
  <c r="AJ627" i="19"/>
  <c r="AJ628" i="19"/>
  <c r="AJ629" i="19"/>
  <c r="AJ630" i="19"/>
  <c r="AJ631" i="19"/>
  <c r="AJ632" i="19"/>
  <c r="AJ633" i="19"/>
  <c r="AJ634" i="19"/>
  <c r="AJ635" i="19"/>
  <c r="AJ636" i="19"/>
  <c r="AJ637" i="19"/>
  <c r="AJ638" i="19"/>
  <c r="AJ639" i="19"/>
  <c r="AJ640" i="19"/>
  <c r="AJ641" i="19"/>
  <c r="AJ642" i="19"/>
  <c r="AJ643" i="19"/>
  <c r="AJ644" i="19"/>
  <c r="AJ645" i="19"/>
  <c r="AJ646" i="19"/>
  <c r="AJ647" i="19"/>
  <c r="AJ648" i="19"/>
  <c r="AJ649" i="19"/>
  <c r="AJ650" i="19"/>
  <c r="AJ651" i="19"/>
  <c r="AJ652" i="19"/>
  <c r="AJ653" i="19"/>
  <c r="AJ654" i="19"/>
  <c r="AJ655" i="19"/>
  <c r="AJ656" i="19"/>
  <c r="AJ8" i="19"/>
  <c r="AJ9" i="19"/>
  <c r="AI8" i="19"/>
  <c r="AI9" i="19"/>
  <c r="AI10" i="19"/>
  <c r="AI11" i="19"/>
  <c r="AI12" i="19"/>
  <c r="AK10" i="19"/>
  <c r="AL10" i="19"/>
  <c r="AI13" i="19"/>
  <c r="AK11" i="19"/>
  <c r="AL11" i="19"/>
  <c r="AI14" i="19"/>
  <c r="AK12" i="19"/>
  <c r="AL12" i="19"/>
  <c r="AI15" i="19"/>
  <c r="AK13" i="19"/>
  <c r="AL13" i="19"/>
  <c r="AI16" i="19"/>
  <c r="AK14" i="19"/>
  <c r="AL14" i="19"/>
  <c r="AI17" i="19"/>
  <c r="AK15" i="19"/>
  <c r="AL15" i="19"/>
  <c r="AI18" i="19"/>
  <c r="AK16" i="19"/>
  <c r="AL16" i="19"/>
  <c r="AI19" i="19"/>
  <c r="AK17" i="19"/>
  <c r="AL17" i="19"/>
  <c r="AI20" i="19"/>
  <c r="AK18" i="19"/>
  <c r="AL18" i="19"/>
  <c r="AI21" i="19"/>
  <c r="AK19" i="19"/>
  <c r="AL19" i="19"/>
  <c r="AI22" i="19"/>
  <c r="AK20" i="19"/>
  <c r="AL20" i="19"/>
  <c r="AI23" i="19"/>
  <c r="AK21" i="19"/>
  <c r="AL21" i="19"/>
  <c r="AI24" i="19"/>
  <c r="AK22" i="19"/>
  <c r="AL22" i="19"/>
  <c r="AI25" i="19"/>
  <c r="AK23" i="19"/>
  <c r="AL23" i="19"/>
  <c r="AI26" i="19"/>
  <c r="AK24" i="19"/>
  <c r="AL24" i="19"/>
  <c r="AI27" i="19"/>
  <c r="AK25" i="19"/>
  <c r="AL25" i="19"/>
  <c r="AI28" i="19"/>
  <c r="AK26" i="19"/>
  <c r="AL26" i="19"/>
  <c r="AI29" i="19"/>
  <c r="AK27" i="19"/>
  <c r="AL27" i="19"/>
  <c r="AI30" i="19"/>
  <c r="AK28" i="19"/>
  <c r="AL28" i="19"/>
  <c r="AI31" i="19"/>
  <c r="AK29" i="19"/>
  <c r="AL29" i="19"/>
  <c r="AI32" i="19"/>
  <c r="AK30" i="19"/>
  <c r="AL30" i="19"/>
  <c r="AI33" i="19"/>
  <c r="AK31" i="19"/>
  <c r="AL31" i="19"/>
  <c r="AI34" i="19"/>
  <c r="AK32" i="19"/>
  <c r="AL32" i="19"/>
  <c r="AI35" i="19"/>
  <c r="AK33" i="19"/>
  <c r="AL33" i="19"/>
  <c r="AI36" i="19"/>
  <c r="AK34" i="19"/>
  <c r="AL34" i="19"/>
  <c r="AI37" i="19"/>
  <c r="AK35" i="19"/>
  <c r="AL35" i="19"/>
  <c r="AI38" i="19"/>
  <c r="AK36" i="19"/>
  <c r="AL36" i="19"/>
  <c r="AI39" i="19"/>
  <c r="AK37" i="19"/>
  <c r="AL37" i="19"/>
  <c r="AI40" i="19"/>
  <c r="AK38" i="19"/>
  <c r="AL38" i="19"/>
  <c r="AI41" i="19"/>
  <c r="AK39" i="19"/>
  <c r="AL39" i="19"/>
  <c r="AI42" i="19"/>
  <c r="AK40" i="19"/>
  <c r="AL40" i="19"/>
  <c r="AI43" i="19"/>
  <c r="AK41" i="19"/>
  <c r="AL41" i="19"/>
  <c r="AI44" i="19"/>
  <c r="AK42" i="19"/>
  <c r="AL42" i="19"/>
  <c r="AI45" i="19"/>
  <c r="AK43" i="19"/>
  <c r="AL43" i="19"/>
  <c r="AI46" i="19"/>
  <c r="AK44" i="19"/>
  <c r="AL44" i="19"/>
  <c r="AI47" i="19"/>
  <c r="AK45" i="19"/>
  <c r="AL45" i="19"/>
  <c r="AI48" i="19"/>
  <c r="AK46" i="19"/>
  <c r="AL46" i="19"/>
  <c r="AI49" i="19"/>
  <c r="AK47" i="19"/>
  <c r="AL47" i="19"/>
  <c r="AI50" i="19"/>
  <c r="AK48" i="19"/>
  <c r="AL48" i="19"/>
  <c r="AI51" i="19"/>
  <c r="AK49" i="19"/>
  <c r="AL49" i="19"/>
  <c r="AI52" i="19"/>
  <c r="AK50" i="19"/>
  <c r="AL50" i="19"/>
  <c r="AI53" i="19"/>
  <c r="AK51" i="19"/>
  <c r="AL51" i="19"/>
  <c r="AI54" i="19"/>
  <c r="AK52" i="19"/>
  <c r="AL52" i="19"/>
  <c r="AI55" i="19"/>
  <c r="AK53" i="19"/>
  <c r="AL53" i="19"/>
  <c r="AI56" i="19"/>
  <c r="AK54" i="19"/>
  <c r="AL54" i="19"/>
  <c r="AI57" i="19"/>
  <c r="AK55" i="19"/>
  <c r="AL55" i="19"/>
  <c r="AI58" i="19"/>
  <c r="AK56" i="19"/>
  <c r="AL56" i="19"/>
  <c r="AI59" i="19"/>
  <c r="AK57" i="19"/>
  <c r="AL57" i="19"/>
  <c r="AI60" i="19"/>
  <c r="AK58" i="19"/>
  <c r="AL58" i="19"/>
  <c r="AI61" i="19"/>
  <c r="AK59" i="19"/>
  <c r="AL59" i="19"/>
  <c r="AI62" i="19"/>
  <c r="AK60" i="19"/>
  <c r="AL60" i="19"/>
  <c r="AI63" i="19"/>
  <c r="AK61" i="19"/>
  <c r="AL61" i="19"/>
  <c r="AI64" i="19"/>
  <c r="AK62" i="19"/>
  <c r="AL62" i="19"/>
  <c r="AI65" i="19"/>
  <c r="AK63" i="19"/>
  <c r="AL63" i="19"/>
  <c r="AI66" i="19"/>
  <c r="AK64" i="19"/>
  <c r="AL64" i="19"/>
  <c r="AI67" i="19"/>
  <c r="AK65" i="19"/>
  <c r="AL65" i="19"/>
  <c r="AI68" i="19"/>
  <c r="AK66" i="19"/>
  <c r="AL66" i="19"/>
  <c r="AI69" i="19"/>
  <c r="AK67" i="19"/>
  <c r="AL67" i="19"/>
  <c r="AI70" i="19"/>
  <c r="AK68" i="19"/>
  <c r="AL68" i="19"/>
  <c r="AI71" i="19"/>
  <c r="AK69" i="19"/>
  <c r="AL69" i="19"/>
  <c r="AI72" i="19"/>
  <c r="AK70" i="19"/>
  <c r="AL70" i="19"/>
  <c r="AI73" i="19"/>
  <c r="AK71" i="19"/>
  <c r="AL71" i="19"/>
  <c r="AI74" i="19"/>
  <c r="AK72" i="19"/>
  <c r="AL72" i="19"/>
  <c r="AI75" i="19"/>
  <c r="AK73" i="19"/>
  <c r="AL73" i="19"/>
  <c r="AI76" i="19"/>
  <c r="AK74" i="19"/>
  <c r="AL74" i="19"/>
  <c r="AI77" i="19"/>
  <c r="AK75" i="19"/>
  <c r="AL75" i="19"/>
  <c r="AI78" i="19"/>
  <c r="AK76" i="19"/>
  <c r="AL76" i="19"/>
  <c r="AI79" i="19"/>
  <c r="AK77" i="19"/>
  <c r="AL77" i="19"/>
  <c r="AI80" i="19"/>
  <c r="AK78" i="19"/>
  <c r="AL78" i="19"/>
  <c r="AI81" i="19"/>
  <c r="AK79" i="19"/>
  <c r="AL79" i="19"/>
  <c r="AI82" i="19"/>
  <c r="AK80" i="19"/>
  <c r="AL80" i="19"/>
  <c r="AI83" i="19"/>
  <c r="AK81" i="19"/>
  <c r="AL81" i="19"/>
  <c r="AI84" i="19"/>
  <c r="AK82" i="19"/>
  <c r="AL82" i="19"/>
  <c r="AI85" i="19"/>
  <c r="AK83" i="19"/>
  <c r="AL83" i="19"/>
  <c r="AI86" i="19"/>
  <c r="AK84" i="19"/>
  <c r="AL84" i="19"/>
  <c r="AI87" i="19"/>
  <c r="AK85" i="19"/>
  <c r="AL85" i="19"/>
  <c r="AI88" i="19"/>
  <c r="AK86" i="19"/>
  <c r="AL86" i="19"/>
  <c r="AI89" i="19"/>
  <c r="AK87" i="19"/>
  <c r="AL87" i="19"/>
  <c r="AI90" i="19"/>
  <c r="AK88" i="19"/>
  <c r="AL88" i="19"/>
  <c r="AI91" i="19"/>
  <c r="AK89" i="19"/>
  <c r="AL89" i="19"/>
  <c r="AI92" i="19"/>
  <c r="AK90" i="19"/>
  <c r="AL90" i="19"/>
  <c r="AI93" i="19"/>
  <c r="AK91" i="19"/>
  <c r="AL91" i="19"/>
  <c r="AI94" i="19"/>
  <c r="AK92" i="19"/>
  <c r="AL92" i="19"/>
  <c r="AI95" i="19"/>
  <c r="AK93" i="19"/>
  <c r="AL93" i="19"/>
  <c r="AI96" i="19"/>
  <c r="AK94" i="19"/>
  <c r="AL94" i="19"/>
  <c r="AI97" i="19"/>
  <c r="AK95" i="19"/>
  <c r="AL95" i="19"/>
  <c r="AI98" i="19"/>
  <c r="AK96" i="19"/>
  <c r="AL96" i="19"/>
  <c r="AI99" i="19"/>
  <c r="AK97" i="19"/>
  <c r="AL97" i="19"/>
  <c r="AI100" i="19"/>
  <c r="AK98" i="19"/>
  <c r="AL98" i="19"/>
  <c r="AI101" i="19"/>
  <c r="AK99" i="19"/>
  <c r="AL99" i="19"/>
  <c r="AI102" i="19"/>
  <c r="AK100" i="19"/>
  <c r="AL100" i="19"/>
  <c r="AI103" i="19"/>
  <c r="AK101" i="19"/>
  <c r="AL101" i="19"/>
  <c r="AI104" i="19"/>
  <c r="AK102" i="19"/>
  <c r="AL102" i="19"/>
  <c r="AI105" i="19"/>
  <c r="AK103" i="19"/>
  <c r="AL103" i="19"/>
  <c r="AI106" i="19"/>
  <c r="AK104" i="19"/>
  <c r="AL104" i="19"/>
  <c r="AI107" i="19"/>
  <c r="AK105" i="19"/>
  <c r="AL105" i="19"/>
  <c r="AI108" i="19"/>
  <c r="AK106" i="19"/>
  <c r="AL106" i="19"/>
  <c r="AI109" i="19"/>
  <c r="AK107" i="19"/>
  <c r="AL107" i="19"/>
  <c r="AI110" i="19"/>
  <c r="AK108" i="19"/>
  <c r="AL108" i="19"/>
  <c r="AI111" i="19"/>
  <c r="AK109" i="19"/>
  <c r="AL109" i="19"/>
  <c r="AI112" i="19"/>
  <c r="AK110" i="19"/>
  <c r="AL110" i="19"/>
  <c r="AI113" i="19"/>
  <c r="AK111" i="19"/>
  <c r="AL111" i="19"/>
  <c r="AI114" i="19"/>
  <c r="AK112" i="19"/>
  <c r="AL112" i="19"/>
  <c r="AI115" i="19"/>
  <c r="AK113" i="19"/>
  <c r="AL113" i="19"/>
  <c r="AI116" i="19"/>
  <c r="AK114" i="19"/>
  <c r="AL114" i="19"/>
  <c r="AI117" i="19"/>
  <c r="AK115" i="19"/>
  <c r="AL115" i="19"/>
  <c r="AI118" i="19"/>
  <c r="AK116" i="19"/>
  <c r="AL116" i="19"/>
  <c r="AI119" i="19"/>
  <c r="AK117" i="19"/>
  <c r="AL117" i="19"/>
  <c r="AI120" i="19"/>
  <c r="AK118" i="19"/>
  <c r="AL118" i="19"/>
  <c r="AI121" i="19"/>
  <c r="AK119" i="19"/>
  <c r="AL119" i="19"/>
  <c r="AI122" i="19"/>
  <c r="AK120" i="19"/>
  <c r="AL120" i="19"/>
  <c r="AI123" i="19"/>
  <c r="AK121" i="19"/>
  <c r="AL121" i="19"/>
  <c r="AI124" i="19"/>
  <c r="AK122" i="19"/>
  <c r="AL122" i="19"/>
  <c r="AI125" i="19"/>
  <c r="AK123" i="19"/>
  <c r="AL123" i="19"/>
  <c r="AI126" i="19"/>
  <c r="AK124" i="19"/>
  <c r="AL124" i="19"/>
  <c r="AI127" i="19"/>
  <c r="AK125" i="19"/>
  <c r="AL125" i="19"/>
  <c r="AI128" i="19"/>
  <c r="AK126" i="19"/>
  <c r="AL126" i="19"/>
  <c r="AI129" i="19"/>
  <c r="AK127" i="19"/>
  <c r="AL127" i="19"/>
  <c r="AI130" i="19"/>
  <c r="AK128" i="19"/>
  <c r="AL128" i="19"/>
  <c r="AI131" i="19"/>
  <c r="AK129" i="19"/>
  <c r="AL129" i="19"/>
  <c r="AI132" i="19"/>
  <c r="AK130" i="19"/>
  <c r="AL130" i="19"/>
  <c r="AI133" i="19"/>
  <c r="AK131" i="19"/>
  <c r="AL131" i="19"/>
  <c r="AI134" i="19"/>
  <c r="AK132" i="19"/>
  <c r="AL132" i="19"/>
  <c r="AI135" i="19"/>
  <c r="AK133" i="19"/>
  <c r="AL133" i="19"/>
  <c r="AI136" i="19"/>
  <c r="AK134" i="19"/>
  <c r="AL134" i="19"/>
  <c r="AI137" i="19"/>
  <c r="AK135" i="19"/>
  <c r="AL135" i="19"/>
  <c r="AI138" i="19"/>
  <c r="AK136" i="19"/>
  <c r="AL136" i="19"/>
  <c r="AI139" i="19"/>
  <c r="AK137" i="19"/>
  <c r="AL137" i="19"/>
  <c r="AI140" i="19"/>
  <c r="AK138" i="19"/>
  <c r="AL138" i="19"/>
  <c r="AI141" i="19"/>
  <c r="AK139" i="19"/>
  <c r="AL139" i="19"/>
  <c r="AI142" i="19"/>
  <c r="AK140" i="19"/>
  <c r="AL140" i="19"/>
  <c r="AI143" i="19"/>
  <c r="AK141" i="19"/>
  <c r="AL141" i="19"/>
  <c r="AI144" i="19"/>
  <c r="AK142" i="19"/>
  <c r="AL142" i="19"/>
  <c r="AI145" i="19"/>
  <c r="AK143" i="19"/>
  <c r="AL143" i="19"/>
  <c r="AI146" i="19"/>
  <c r="AK144" i="19"/>
  <c r="AL144" i="19"/>
  <c r="AI147" i="19"/>
  <c r="AK145" i="19"/>
  <c r="AL145" i="19"/>
  <c r="AI148" i="19"/>
  <c r="AK146" i="19"/>
  <c r="AL146" i="19"/>
  <c r="AI149" i="19"/>
  <c r="AK147" i="19"/>
  <c r="AL147" i="19"/>
  <c r="AI150" i="19"/>
  <c r="AK148" i="19"/>
  <c r="AL148" i="19"/>
  <c r="AI151" i="19"/>
  <c r="AK149" i="19"/>
  <c r="AL149" i="19"/>
  <c r="AI152" i="19"/>
  <c r="AK150" i="19"/>
  <c r="AL150" i="19"/>
  <c r="AI153" i="19"/>
  <c r="AK151" i="19"/>
  <c r="AL151" i="19"/>
  <c r="AI154" i="19"/>
  <c r="AK152" i="19"/>
  <c r="AL152" i="19"/>
  <c r="AI155" i="19"/>
  <c r="AK153" i="19"/>
  <c r="AL153" i="19"/>
  <c r="AI156" i="19"/>
  <c r="AK154" i="19"/>
  <c r="AL154" i="19"/>
  <c r="AI157" i="19"/>
  <c r="AK155" i="19"/>
  <c r="AL155" i="19"/>
  <c r="AI158" i="19"/>
  <c r="AK156" i="19"/>
  <c r="AL156" i="19"/>
  <c r="AI159" i="19"/>
  <c r="AK157" i="19"/>
  <c r="AL157" i="19"/>
  <c r="AI160" i="19"/>
  <c r="AK158" i="19"/>
  <c r="AL158" i="19"/>
  <c r="AI161" i="19"/>
  <c r="AK159" i="19"/>
  <c r="AL159" i="19"/>
  <c r="AI162" i="19"/>
  <c r="AK160" i="19"/>
  <c r="AL160" i="19"/>
  <c r="AI163" i="19"/>
  <c r="AK161" i="19"/>
  <c r="AL161" i="19"/>
  <c r="AI164" i="19"/>
  <c r="AK162" i="19"/>
  <c r="AL162" i="19"/>
  <c r="AI165" i="19"/>
  <c r="AK163" i="19"/>
  <c r="AL163" i="19"/>
  <c r="AI166" i="19"/>
  <c r="AK164" i="19"/>
  <c r="AL164" i="19"/>
  <c r="AI167" i="19"/>
  <c r="AK165" i="19"/>
  <c r="AL165" i="19"/>
  <c r="AI168" i="19"/>
  <c r="AK166" i="19"/>
  <c r="AL166" i="19"/>
  <c r="AI169" i="19"/>
  <c r="AK167" i="19"/>
  <c r="AL167" i="19"/>
  <c r="AI170" i="19"/>
  <c r="AK168" i="19"/>
  <c r="AL168" i="19"/>
  <c r="AI171" i="19"/>
  <c r="AK169" i="19"/>
  <c r="AL169" i="19"/>
  <c r="AI172" i="19"/>
  <c r="AK170" i="19"/>
  <c r="AL170" i="19"/>
  <c r="AI173" i="19"/>
  <c r="AK171" i="19"/>
  <c r="AL171" i="19"/>
  <c r="AI174" i="19"/>
  <c r="AK172" i="19"/>
  <c r="AL172" i="19"/>
  <c r="AI175" i="19"/>
  <c r="AK173" i="19"/>
  <c r="AL173" i="19"/>
  <c r="AI176" i="19"/>
  <c r="AK174" i="19"/>
  <c r="AL174" i="19"/>
  <c r="AI177" i="19"/>
  <c r="AK175" i="19"/>
  <c r="AL175" i="19"/>
  <c r="AI178" i="19"/>
  <c r="AK176" i="19"/>
  <c r="AL176" i="19"/>
  <c r="AI179" i="19"/>
  <c r="AK177" i="19"/>
  <c r="AL177" i="19"/>
  <c r="AI180" i="19"/>
  <c r="AK178" i="19"/>
  <c r="AL178" i="19"/>
  <c r="AI181" i="19"/>
  <c r="AK179" i="19"/>
  <c r="AL179" i="19"/>
  <c r="AI182" i="19"/>
  <c r="AK180" i="19"/>
  <c r="AL180" i="19"/>
  <c r="AI183" i="19"/>
  <c r="AK181" i="19"/>
  <c r="AL181" i="19"/>
  <c r="AI184" i="19"/>
  <c r="AK182" i="19"/>
  <c r="AL182" i="19"/>
  <c r="AI185" i="19"/>
  <c r="AK183" i="19"/>
  <c r="AL183" i="19"/>
  <c r="AI186" i="19"/>
  <c r="AK184" i="19"/>
  <c r="AL184" i="19"/>
  <c r="AI187" i="19"/>
  <c r="AK185" i="19"/>
  <c r="AL185" i="19"/>
  <c r="AI188" i="19"/>
  <c r="AK186" i="19"/>
  <c r="AL186" i="19"/>
  <c r="AI189" i="19"/>
  <c r="AK187" i="19"/>
  <c r="AL187" i="19"/>
  <c r="AI190" i="19"/>
  <c r="AK188" i="19"/>
  <c r="AL188" i="19"/>
  <c r="AI191" i="19"/>
  <c r="AK189" i="19"/>
  <c r="AL189" i="19"/>
  <c r="AI192" i="19"/>
  <c r="AK190" i="19"/>
  <c r="AL190" i="19"/>
  <c r="AI193" i="19"/>
  <c r="AK191" i="19"/>
  <c r="AL191" i="19"/>
  <c r="AI194" i="19"/>
  <c r="AK192" i="19"/>
  <c r="AL192" i="19"/>
  <c r="AI195" i="19"/>
  <c r="AK193" i="19"/>
  <c r="AL193" i="19"/>
  <c r="AI196" i="19"/>
  <c r="AK194" i="19"/>
  <c r="AL194" i="19"/>
  <c r="AI197" i="19"/>
  <c r="AK195" i="19"/>
  <c r="AL195" i="19"/>
  <c r="AI198" i="19"/>
  <c r="AK196" i="19"/>
  <c r="AL196" i="19"/>
  <c r="AI199" i="19"/>
  <c r="AK197" i="19"/>
  <c r="AL197" i="19"/>
  <c r="AI200" i="19"/>
  <c r="AK198" i="19"/>
  <c r="AL198" i="19"/>
  <c r="AI201" i="19"/>
  <c r="AK199" i="19"/>
  <c r="AL199" i="19"/>
  <c r="AI202" i="19"/>
  <c r="AK200" i="19"/>
  <c r="AL200" i="19"/>
  <c r="AI203" i="19"/>
  <c r="AK201" i="19"/>
  <c r="AL201" i="19"/>
  <c r="AI204" i="19"/>
  <c r="AK202" i="19"/>
  <c r="AL202" i="19"/>
  <c r="AI205" i="19"/>
  <c r="AK203" i="19"/>
  <c r="AL203" i="19"/>
  <c r="AI206" i="19"/>
  <c r="AK204" i="19"/>
  <c r="AL204" i="19"/>
  <c r="AI207" i="19"/>
  <c r="AK205" i="19"/>
  <c r="AL205" i="19"/>
  <c r="AI208" i="19"/>
  <c r="AK206" i="19"/>
  <c r="AL206" i="19"/>
  <c r="AI209" i="19"/>
  <c r="AK207" i="19"/>
  <c r="AL207" i="19"/>
  <c r="AI210" i="19"/>
  <c r="AK208" i="19"/>
  <c r="AL208" i="19"/>
  <c r="AI211" i="19"/>
  <c r="AK209" i="19"/>
  <c r="AL209" i="19"/>
  <c r="AI212" i="19"/>
  <c r="AK210" i="19"/>
  <c r="AL210" i="19"/>
  <c r="AI213" i="19"/>
  <c r="AK211" i="19"/>
  <c r="AL211" i="19"/>
  <c r="AI214" i="19"/>
  <c r="AK212" i="19"/>
  <c r="AL212" i="19"/>
  <c r="AI215" i="19"/>
  <c r="AK213" i="19"/>
  <c r="AL213" i="19"/>
  <c r="AI216" i="19"/>
  <c r="AK214" i="19"/>
  <c r="AL214" i="19"/>
  <c r="AI217" i="19"/>
  <c r="AK215" i="19"/>
  <c r="AL215" i="19"/>
  <c r="AI218" i="19"/>
  <c r="AK216" i="19"/>
  <c r="AL216" i="19"/>
  <c r="AI219" i="19"/>
  <c r="AK217" i="19"/>
  <c r="AL217" i="19"/>
  <c r="AI220" i="19"/>
  <c r="AK218" i="19"/>
  <c r="AL218" i="19"/>
  <c r="AI221" i="19"/>
  <c r="AK219" i="19"/>
  <c r="AL219" i="19"/>
  <c r="AI222" i="19"/>
  <c r="AK220" i="19"/>
  <c r="AL220" i="19"/>
  <c r="AI223" i="19"/>
  <c r="AK221" i="19"/>
  <c r="AL221" i="19"/>
  <c r="AI224" i="19"/>
  <c r="AK222" i="19"/>
  <c r="AL222" i="19"/>
  <c r="AI225" i="19"/>
  <c r="AK223" i="19"/>
  <c r="AL223" i="19"/>
  <c r="AI226" i="19"/>
  <c r="AK224" i="19"/>
  <c r="AL224" i="19"/>
  <c r="AI227" i="19"/>
  <c r="AK225" i="19"/>
  <c r="AL225" i="19"/>
  <c r="AI228" i="19"/>
  <c r="AK226" i="19"/>
  <c r="AL226" i="19"/>
  <c r="AI229" i="19"/>
  <c r="AK227" i="19"/>
  <c r="AL227" i="19"/>
  <c r="AI230" i="19"/>
  <c r="AK228" i="19"/>
  <c r="AL228" i="19"/>
  <c r="AI231" i="19"/>
  <c r="AK229" i="19"/>
  <c r="AL229" i="19"/>
  <c r="AI232" i="19"/>
  <c r="AK230" i="19"/>
  <c r="AL230" i="19"/>
  <c r="AI233" i="19"/>
  <c r="AK231" i="19"/>
  <c r="AL231" i="19"/>
  <c r="AI234" i="19"/>
  <c r="AK232" i="19"/>
  <c r="AL232" i="19"/>
  <c r="AI235" i="19"/>
  <c r="AK233" i="19"/>
  <c r="AL233" i="19"/>
  <c r="AI236" i="19"/>
  <c r="AK234" i="19"/>
  <c r="AL234" i="19"/>
  <c r="AI237" i="19"/>
  <c r="AK235" i="19"/>
  <c r="AL235" i="19"/>
  <c r="AI238" i="19"/>
  <c r="AK236" i="19"/>
  <c r="AL236" i="19"/>
  <c r="AI239" i="19"/>
  <c r="AK237" i="19"/>
  <c r="AL237" i="19"/>
  <c r="AI240" i="19"/>
  <c r="AK238" i="19"/>
  <c r="AL238" i="19"/>
  <c r="AI241" i="19"/>
  <c r="AK239" i="19"/>
  <c r="AL239" i="19"/>
  <c r="AI242" i="19"/>
  <c r="AK240" i="19"/>
  <c r="AL240" i="19"/>
  <c r="AI243" i="19"/>
  <c r="AK241" i="19"/>
  <c r="AL241" i="19"/>
  <c r="AI244" i="19"/>
  <c r="AK242" i="19"/>
  <c r="AL242" i="19"/>
  <c r="AI245" i="19"/>
  <c r="AK243" i="19"/>
  <c r="AL243" i="19"/>
  <c r="AI246" i="19"/>
  <c r="AK244" i="19"/>
  <c r="AL244" i="19"/>
  <c r="AI247" i="19"/>
  <c r="AK245" i="19"/>
  <c r="AL245" i="19"/>
  <c r="AI248" i="19"/>
  <c r="AK246" i="19"/>
  <c r="AL246" i="19"/>
  <c r="AI249" i="19"/>
  <c r="AK247" i="19"/>
  <c r="AL247" i="19"/>
  <c r="AI250" i="19"/>
  <c r="AK248" i="19"/>
  <c r="AL248" i="19"/>
  <c r="AI251" i="19"/>
  <c r="AK249" i="19"/>
  <c r="AL249" i="19"/>
  <c r="AI252" i="19"/>
  <c r="AK250" i="19"/>
  <c r="AL250" i="19"/>
  <c r="AI253" i="19"/>
  <c r="AK251" i="19"/>
  <c r="AL251" i="19"/>
  <c r="AI254" i="19"/>
  <c r="AK252" i="19"/>
  <c r="AL252" i="19"/>
  <c r="AI255" i="19"/>
  <c r="AK253" i="19"/>
  <c r="AL253" i="19"/>
  <c r="AI256" i="19"/>
  <c r="AK254" i="19"/>
  <c r="AL254" i="19"/>
  <c r="AI257" i="19"/>
  <c r="AK255" i="19"/>
  <c r="AL255" i="19"/>
  <c r="AI258" i="19"/>
  <c r="AK256" i="19"/>
  <c r="AL256" i="19"/>
  <c r="AI259" i="19"/>
  <c r="AK257" i="19"/>
  <c r="AL257" i="19"/>
  <c r="AI260" i="19"/>
  <c r="AK258" i="19"/>
  <c r="AL258" i="19"/>
  <c r="AI261" i="19"/>
  <c r="AK259" i="19"/>
  <c r="AL259" i="19"/>
  <c r="AI262" i="19"/>
  <c r="AK260" i="19"/>
  <c r="AL260" i="19"/>
  <c r="AI263" i="19"/>
  <c r="AK261" i="19"/>
  <c r="AL261" i="19"/>
  <c r="AI264" i="19"/>
  <c r="AK262" i="19"/>
  <c r="AL262" i="19"/>
  <c r="AI265" i="19"/>
  <c r="AK263" i="19"/>
  <c r="AL263" i="19"/>
  <c r="AI266" i="19"/>
  <c r="AK264" i="19"/>
  <c r="AL264" i="19"/>
  <c r="AI267" i="19"/>
  <c r="AK265" i="19"/>
  <c r="AL265" i="19"/>
  <c r="AI268" i="19"/>
  <c r="AK266" i="19"/>
  <c r="AL266" i="19"/>
  <c r="AI269" i="19"/>
  <c r="AK267" i="19"/>
  <c r="AL267" i="19"/>
  <c r="AI270" i="19"/>
  <c r="AK268" i="19"/>
  <c r="AL268" i="19"/>
  <c r="AI271" i="19"/>
  <c r="AK269" i="19"/>
  <c r="AL269" i="19"/>
  <c r="AI272" i="19"/>
  <c r="AK270" i="19"/>
  <c r="AL270" i="19"/>
  <c r="AI273" i="19"/>
  <c r="AK271" i="19"/>
  <c r="AL271" i="19"/>
  <c r="AI274" i="19"/>
  <c r="AK272" i="19"/>
  <c r="AL272" i="19"/>
  <c r="AI275" i="19"/>
  <c r="AK273" i="19"/>
  <c r="AL273" i="19"/>
  <c r="AI276" i="19"/>
  <c r="AK274" i="19"/>
  <c r="AL274" i="19"/>
  <c r="AI277" i="19"/>
  <c r="AK275" i="19"/>
  <c r="AL275" i="19"/>
  <c r="AI278" i="19"/>
  <c r="AK276" i="19"/>
  <c r="AL276" i="19"/>
  <c r="AI279" i="19"/>
  <c r="AK277" i="19"/>
  <c r="AL277" i="19"/>
  <c r="AI280" i="19"/>
  <c r="AK278" i="19"/>
  <c r="AL278" i="19"/>
  <c r="AI281" i="19"/>
  <c r="AK279" i="19"/>
  <c r="AL279" i="19"/>
  <c r="AI282" i="19"/>
  <c r="AK280" i="19"/>
  <c r="AL280" i="19"/>
  <c r="AI283" i="19"/>
  <c r="AK281" i="19"/>
  <c r="AL281" i="19"/>
  <c r="AI284" i="19"/>
  <c r="AK282" i="19"/>
  <c r="AL282" i="19"/>
  <c r="AI285" i="19"/>
  <c r="AK283" i="19"/>
  <c r="AL283" i="19"/>
  <c r="AI286" i="19"/>
  <c r="AK284" i="19"/>
  <c r="AL284" i="19"/>
  <c r="AI287" i="19"/>
  <c r="AK285" i="19"/>
  <c r="AL285" i="19"/>
  <c r="AI288" i="19"/>
  <c r="AK286" i="19"/>
  <c r="AL286" i="19"/>
  <c r="AI289" i="19"/>
  <c r="AK287" i="19"/>
  <c r="AL287" i="19"/>
  <c r="AI290" i="19"/>
  <c r="AK288" i="19"/>
  <c r="AL288" i="19"/>
  <c r="AI291" i="19"/>
  <c r="AK289" i="19"/>
  <c r="AL289" i="19"/>
  <c r="AI292" i="19"/>
  <c r="AK290" i="19"/>
  <c r="AL290" i="19"/>
  <c r="AI293" i="19"/>
  <c r="AK291" i="19"/>
  <c r="AL291" i="19"/>
  <c r="AI294" i="19"/>
  <c r="AK292" i="19"/>
  <c r="AL292" i="19"/>
  <c r="AI295" i="19"/>
  <c r="AK293" i="19"/>
  <c r="AL293" i="19"/>
  <c r="AI296" i="19"/>
  <c r="AK294" i="19"/>
  <c r="AL294" i="19"/>
  <c r="AI297" i="19"/>
  <c r="AK295" i="19"/>
  <c r="AL295" i="19"/>
  <c r="AI298" i="19"/>
  <c r="AK296" i="19"/>
  <c r="AL296" i="19"/>
  <c r="AI299" i="19"/>
  <c r="AK297" i="19"/>
  <c r="AL297" i="19"/>
  <c r="AI300" i="19"/>
  <c r="AK298" i="19"/>
  <c r="AL298" i="19"/>
  <c r="AI301" i="19"/>
  <c r="AK299" i="19"/>
  <c r="AL299" i="19"/>
  <c r="AI302" i="19"/>
  <c r="AK300" i="19"/>
  <c r="AL300" i="19"/>
  <c r="AI303" i="19"/>
  <c r="AK301" i="19"/>
  <c r="AL301" i="19"/>
  <c r="AI304" i="19"/>
  <c r="AK302" i="19"/>
  <c r="AL302" i="19"/>
  <c r="AI305" i="19"/>
  <c r="AK303" i="19"/>
  <c r="AL303" i="19"/>
  <c r="AI306" i="19"/>
  <c r="AK304" i="19"/>
  <c r="AL304" i="19"/>
  <c r="AI307" i="19"/>
  <c r="AK305" i="19"/>
  <c r="AL305" i="19"/>
  <c r="AI308" i="19"/>
  <c r="AK306" i="19"/>
  <c r="AL306" i="19"/>
  <c r="AI309" i="19"/>
  <c r="AK307" i="19"/>
  <c r="AL307" i="19"/>
  <c r="AI310" i="19"/>
  <c r="AK308" i="19"/>
  <c r="AL308" i="19"/>
  <c r="AI311" i="19"/>
  <c r="AK309" i="19"/>
  <c r="AL309" i="19"/>
  <c r="AI312" i="19"/>
  <c r="AK310" i="19"/>
  <c r="AL310" i="19"/>
  <c r="AI313" i="19"/>
  <c r="AK311" i="19"/>
  <c r="AL311" i="19"/>
  <c r="AI314" i="19"/>
  <c r="AK312" i="19"/>
  <c r="AL312" i="19"/>
  <c r="AI315" i="19"/>
  <c r="AK313" i="19"/>
  <c r="AL313" i="19"/>
  <c r="AI316" i="19"/>
  <c r="AK314" i="19"/>
  <c r="AL314" i="19"/>
  <c r="AI317" i="19"/>
  <c r="AK315" i="19"/>
  <c r="AL315" i="19"/>
  <c r="AI318" i="19"/>
  <c r="AK316" i="19"/>
  <c r="AL316" i="19"/>
  <c r="AI319" i="19"/>
  <c r="AK317" i="19"/>
  <c r="AL317" i="19"/>
  <c r="AI320" i="19"/>
  <c r="AK318" i="19"/>
  <c r="AL318" i="19"/>
  <c r="AI321" i="19"/>
  <c r="AK319" i="19"/>
  <c r="AL319" i="19"/>
  <c r="AI322" i="19"/>
  <c r="AK320" i="19"/>
  <c r="AL320" i="19"/>
  <c r="AI323" i="19"/>
  <c r="AK321" i="19"/>
  <c r="AL321" i="19"/>
  <c r="AI324" i="19"/>
  <c r="AK322" i="19"/>
  <c r="AL322" i="19"/>
  <c r="AI325" i="19"/>
  <c r="AK323" i="19"/>
  <c r="AL323" i="19"/>
  <c r="AI326" i="19"/>
  <c r="AK324" i="19"/>
  <c r="AL324" i="19"/>
  <c r="AI327" i="19"/>
  <c r="AK325" i="19"/>
  <c r="AL325" i="19"/>
  <c r="AI328" i="19"/>
  <c r="AK326" i="19"/>
  <c r="AL326" i="19"/>
  <c r="AI329" i="19"/>
  <c r="AK327" i="19"/>
  <c r="AL327" i="19"/>
  <c r="AI330" i="19"/>
  <c r="AK328" i="19"/>
  <c r="AL328" i="19"/>
  <c r="AI331" i="19"/>
  <c r="AK329" i="19"/>
  <c r="AL329" i="19"/>
  <c r="AI332" i="19"/>
  <c r="AK330" i="19"/>
  <c r="AL330" i="19"/>
  <c r="AI333" i="19"/>
  <c r="AK331" i="19"/>
  <c r="AL331" i="19"/>
  <c r="AI334" i="19"/>
  <c r="AK332" i="19"/>
  <c r="AL332" i="19"/>
  <c r="AI335" i="19"/>
  <c r="AK333" i="19"/>
  <c r="AL333" i="19"/>
  <c r="AI336" i="19"/>
  <c r="AK334" i="19"/>
  <c r="AL334" i="19"/>
  <c r="AI337" i="19"/>
  <c r="AK335" i="19"/>
  <c r="AL335" i="19"/>
  <c r="AI338" i="19"/>
  <c r="AK336" i="19"/>
  <c r="AL336" i="19"/>
  <c r="AI339" i="19"/>
  <c r="AK337" i="19"/>
  <c r="AL337" i="19"/>
  <c r="AI340" i="19"/>
  <c r="AK338" i="19"/>
  <c r="AL338" i="19"/>
  <c r="AI341" i="19"/>
  <c r="AK339" i="19"/>
  <c r="AL339" i="19"/>
  <c r="AI342" i="19"/>
  <c r="AK340" i="19"/>
  <c r="AL340" i="19"/>
  <c r="AI343" i="19"/>
  <c r="AK341" i="19"/>
  <c r="AL341" i="19"/>
  <c r="AI344" i="19"/>
  <c r="AK342" i="19"/>
  <c r="AL342" i="19"/>
  <c r="AI345" i="19"/>
  <c r="AK343" i="19"/>
  <c r="AL343" i="19"/>
  <c r="AI346" i="19"/>
  <c r="AK344" i="19"/>
  <c r="AL344" i="19"/>
  <c r="AI347" i="19"/>
  <c r="AK345" i="19"/>
  <c r="AL345" i="19"/>
  <c r="AI348" i="19"/>
  <c r="AK346" i="19"/>
  <c r="AL346" i="19"/>
  <c r="AI349" i="19"/>
  <c r="AK347" i="19"/>
  <c r="AL347" i="19"/>
  <c r="AI350" i="19"/>
  <c r="AK348" i="19"/>
  <c r="AL348" i="19"/>
  <c r="AI351" i="19"/>
  <c r="AK349" i="19"/>
  <c r="AL349" i="19"/>
  <c r="AI352" i="19"/>
  <c r="AK350" i="19"/>
  <c r="AL350" i="19"/>
  <c r="AI353" i="19"/>
  <c r="AK351" i="19"/>
  <c r="AL351" i="19"/>
  <c r="AI354" i="19"/>
  <c r="AK352" i="19"/>
  <c r="AL352" i="19"/>
  <c r="AI355" i="19"/>
  <c r="AK353" i="19"/>
  <c r="AL353" i="19"/>
  <c r="AI356" i="19"/>
  <c r="AK354" i="19"/>
  <c r="AL354" i="19"/>
  <c r="AI357" i="19"/>
  <c r="AK355" i="19"/>
  <c r="AL355" i="19"/>
  <c r="AI358" i="19"/>
  <c r="AK356" i="19"/>
  <c r="AL356" i="19"/>
  <c r="AI359" i="19"/>
  <c r="AK357" i="19"/>
  <c r="AL357" i="19"/>
  <c r="AI360" i="19"/>
  <c r="AK358" i="19"/>
  <c r="AL358" i="19"/>
  <c r="AI361" i="19"/>
  <c r="AK359" i="19"/>
  <c r="AL359" i="19"/>
  <c r="AI362" i="19"/>
  <c r="AK360" i="19"/>
  <c r="AL360" i="19"/>
  <c r="AI363" i="19"/>
  <c r="AK361" i="19"/>
  <c r="AL361" i="19"/>
  <c r="AI364" i="19"/>
  <c r="AK362" i="19"/>
  <c r="AL362" i="19"/>
  <c r="AI365" i="19"/>
  <c r="AK363" i="19"/>
  <c r="AL363" i="19"/>
  <c r="AI366" i="19"/>
  <c r="AK364" i="19"/>
  <c r="AL364" i="19"/>
  <c r="AI367" i="19"/>
  <c r="AK365" i="19"/>
  <c r="AL365" i="19"/>
  <c r="AI368" i="19"/>
  <c r="AK366" i="19"/>
  <c r="AL366" i="19"/>
  <c r="AI369" i="19"/>
  <c r="AK367" i="19"/>
  <c r="AL367" i="19"/>
  <c r="AI370" i="19"/>
  <c r="AK368" i="19"/>
  <c r="AL368" i="19"/>
  <c r="AI371" i="19"/>
  <c r="AK369" i="19"/>
  <c r="AL369" i="19"/>
  <c r="AI372" i="19"/>
  <c r="AK370" i="19"/>
  <c r="AL370" i="19"/>
  <c r="AI373" i="19"/>
  <c r="AK371" i="19"/>
  <c r="AL371" i="19"/>
  <c r="AI374" i="19"/>
  <c r="AK372" i="19"/>
  <c r="AL372" i="19"/>
  <c r="AI375" i="19"/>
  <c r="AK373" i="19"/>
  <c r="AL373" i="19"/>
  <c r="AI376" i="19"/>
  <c r="AK374" i="19"/>
  <c r="AL374" i="19"/>
  <c r="AI377" i="19"/>
  <c r="AK375" i="19"/>
  <c r="AL375" i="19"/>
  <c r="AI378" i="19"/>
  <c r="AK376" i="19"/>
  <c r="AL376" i="19"/>
  <c r="AI379" i="19"/>
  <c r="AK377" i="19"/>
  <c r="AL377" i="19"/>
  <c r="AI380" i="19"/>
  <c r="AK378" i="19"/>
  <c r="AL378" i="19"/>
  <c r="AI381" i="19"/>
  <c r="AK379" i="19"/>
  <c r="AL379" i="19"/>
  <c r="AI382" i="19"/>
  <c r="AK380" i="19"/>
  <c r="AL380" i="19"/>
  <c r="AI383" i="19"/>
  <c r="AK381" i="19"/>
  <c r="AL381" i="19"/>
  <c r="AI384" i="19"/>
  <c r="AK382" i="19"/>
  <c r="AL382" i="19"/>
  <c r="AI385" i="19"/>
  <c r="AK383" i="19"/>
  <c r="AL383" i="19"/>
  <c r="AI386" i="19"/>
  <c r="AK384" i="19"/>
  <c r="AL384" i="19"/>
  <c r="AI387" i="19"/>
  <c r="AK385" i="19"/>
  <c r="AL385" i="19"/>
  <c r="AI388" i="19"/>
  <c r="AK386" i="19"/>
  <c r="AL386" i="19"/>
  <c r="AI389" i="19"/>
  <c r="AK387" i="19"/>
  <c r="AL387" i="19"/>
  <c r="AI390" i="19"/>
  <c r="AK388" i="19"/>
  <c r="AL388" i="19"/>
  <c r="AI391" i="19"/>
  <c r="AK389" i="19"/>
  <c r="AL389" i="19"/>
  <c r="AI392" i="19"/>
  <c r="AK390" i="19"/>
  <c r="AL390" i="19"/>
  <c r="AI393" i="19"/>
  <c r="AK391" i="19"/>
  <c r="AL391" i="19"/>
  <c r="AI394" i="19"/>
  <c r="AK392" i="19"/>
  <c r="AL392" i="19"/>
  <c r="AI395" i="19"/>
  <c r="AK393" i="19"/>
  <c r="AL393" i="19"/>
  <c r="AI396" i="19"/>
  <c r="AK394" i="19"/>
  <c r="AL394" i="19"/>
  <c r="AI397" i="19"/>
  <c r="AK395" i="19"/>
  <c r="AL395" i="19"/>
  <c r="AI398" i="19"/>
  <c r="AK396" i="19"/>
  <c r="AL396" i="19"/>
  <c r="AI399" i="19"/>
  <c r="AK397" i="19"/>
  <c r="AL397" i="19"/>
  <c r="AI400" i="19"/>
  <c r="AK398" i="19"/>
  <c r="AL398" i="19"/>
  <c r="AI401" i="19"/>
  <c r="AK399" i="19"/>
  <c r="AL399" i="19"/>
  <c r="AI402" i="19"/>
  <c r="AK400" i="19"/>
  <c r="AL400" i="19"/>
  <c r="AI403" i="19"/>
  <c r="AK401" i="19"/>
  <c r="AL401" i="19"/>
  <c r="AI404" i="19"/>
  <c r="AK402" i="19"/>
  <c r="AL402" i="19"/>
  <c r="AI405" i="19"/>
  <c r="AK403" i="19"/>
  <c r="AL403" i="19"/>
  <c r="AI406" i="19"/>
  <c r="AK404" i="19"/>
  <c r="AL404" i="19"/>
  <c r="AI407" i="19"/>
  <c r="AK405" i="19"/>
  <c r="AL405" i="19"/>
  <c r="AI408" i="19"/>
  <c r="AK406" i="19"/>
  <c r="AL406" i="19"/>
  <c r="AI409" i="19"/>
  <c r="AK407" i="19"/>
  <c r="AL407" i="19"/>
  <c r="AI410" i="19"/>
  <c r="AK408" i="19"/>
  <c r="AL408" i="19"/>
  <c r="AI411" i="19"/>
  <c r="AK409" i="19"/>
  <c r="AL409" i="19"/>
  <c r="AI412" i="19"/>
  <c r="AK410" i="19"/>
  <c r="AL410" i="19"/>
  <c r="AI413" i="19"/>
  <c r="AK411" i="19"/>
  <c r="AL411" i="19"/>
  <c r="AI414" i="19"/>
  <c r="AK412" i="19"/>
  <c r="AL412" i="19"/>
  <c r="AI415" i="19"/>
  <c r="AK413" i="19"/>
  <c r="AL413" i="19"/>
  <c r="AI416" i="19"/>
  <c r="AK414" i="19"/>
  <c r="AL414" i="19"/>
  <c r="AI417" i="19"/>
  <c r="AK415" i="19"/>
  <c r="AL415" i="19"/>
  <c r="AI418" i="19"/>
  <c r="AK416" i="19"/>
  <c r="AL416" i="19"/>
  <c r="AI419" i="19"/>
  <c r="AK417" i="19"/>
  <c r="AL417" i="19"/>
  <c r="AI420" i="19"/>
  <c r="AK418" i="19"/>
  <c r="AL418" i="19"/>
  <c r="AI421" i="19"/>
  <c r="AK419" i="19"/>
  <c r="AL419" i="19"/>
  <c r="AI422" i="19"/>
  <c r="AK420" i="19"/>
  <c r="AL420" i="19"/>
  <c r="AI423" i="19"/>
  <c r="AK421" i="19"/>
  <c r="AL421" i="19"/>
  <c r="AI424" i="19"/>
  <c r="AK422" i="19"/>
  <c r="AL422" i="19"/>
  <c r="AI425" i="19"/>
  <c r="AK423" i="19"/>
  <c r="AL423" i="19"/>
  <c r="AI426" i="19"/>
  <c r="AK424" i="19"/>
  <c r="AL424" i="19"/>
  <c r="AI427" i="19"/>
  <c r="AK425" i="19"/>
  <c r="AL425" i="19"/>
  <c r="AI428" i="19"/>
  <c r="AK426" i="19"/>
  <c r="AL426" i="19"/>
  <c r="AI429" i="19"/>
  <c r="AK427" i="19"/>
  <c r="AL427" i="19"/>
  <c r="AI430" i="19"/>
  <c r="AK428" i="19"/>
  <c r="AL428" i="19"/>
  <c r="AI431" i="19"/>
  <c r="AK429" i="19"/>
  <c r="AL429" i="19"/>
  <c r="AI432" i="19"/>
  <c r="AK430" i="19"/>
  <c r="AL430" i="19"/>
  <c r="AI433" i="19"/>
  <c r="AK431" i="19"/>
  <c r="AL431" i="19"/>
  <c r="AI434" i="19"/>
  <c r="AK432" i="19"/>
  <c r="AL432" i="19"/>
  <c r="AI435" i="19"/>
  <c r="AK433" i="19"/>
  <c r="AL433" i="19"/>
  <c r="AI436" i="19"/>
  <c r="AK434" i="19"/>
  <c r="AL434" i="19"/>
  <c r="AI437" i="19"/>
  <c r="AK435" i="19"/>
  <c r="AL435" i="19"/>
  <c r="AI438" i="19"/>
  <c r="AK436" i="19"/>
  <c r="AL436" i="19"/>
  <c r="AI439" i="19"/>
  <c r="AK437" i="19"/>
  <c r="AL437" i="19"/>
  <c r="AI440" i="19"/>
  <c r="AK438" i="19"/>
  <c r="AL438" i="19"/>
  <c r="AI441" i="19"/>
  <c r="AK439" i="19"/>
  <c r="AL439" i="19"/>
  <c r="AI442" i="19"/>
  <c r="AK440" i="19"/>
  <c r="AL440" i="19"/>
  <c r="AI443" i="19"/>
  <c r="AK441" i="19"/>
  <c r="AL441" i="19"/>
  <c r="AI444" i="19"/>
  <c r="AK442" i="19"/>
  <c r="AL442" i="19"/>
  <c r="AI445" i="19"/>
  <c r="AK443" i="19"/>
  <c r="AL443" i="19"/>
  <c r="AI446" i="19"/>
  <c r="AK444" i="19"/>
  <c r="AL444" i="19"/>
  <c r="AI447" i="19"/>
  <c r="AK445" i="19"/>
  <c r="AL445" i="19"/>
  <c r="AI448" i="19"/>
  <c r="AK446" i="19"/>
  <c r="AL446" i="19"/>
  <c r="AI449" i="19"/>
  <c r="AK447" i="19"/>
  <c r="AL447" i="19"/>
  <c r="AI450" i="19"/>
  <c r="AK448" i="19"/>
  <c r="AL448" i="19"/>
  <c r="AI451" i="19"/>
  <c r="AK449" i="19"/>
  <c r="AL449" i="19"/>
  <c r="AI452" i="19"/>
  <c r="AK450" i="19"/>
  <c r="AL450" i="19"/>
  <c r="AI453" i="19"/>
  <c r="AK451" i="19"/>
  <c r="AL451" i="19"/>
  <c r="AI454" i="19"/>
  <c r="AK452" i="19"/>
  <c r="AL452" i="19"/>
  <c r="AI455" i="19"/>
  <c r="AK453" i="19"/>
  <c r="AL453" i="19"/>
  <c r="AI456" i="19"/>
  <c r="AK454" i="19"/>
  <c r="AL454" i="19"/>
  <c r="AI457" i="19"/>
  <c r="AK455" i="19"/>
  <c r="AL455" i="19"/>
  <c r="AI458" i="19"/>
  <c r="AK456" i="19"/>
  <c r="AL456" i="19"/>
  <c r="AI459" i="19"/>
  <c r="AK457" i="19"/>
  <c r="AL457" i="19"/>
  <c r="AI460" i="19"/>
  <c r="AK458" i="19"/>
  <c r="AL458" i="19"/>
  <c r="AI461" i="19"/>
  <c r="AK459" i="19"/>
  <c r="AL459" i="19"/>
  <c r="AI462" i="19"/>
  <c r="AK460" i="19"/>
  <c r="AL460" i="19"/>
  <c r="AI463" i="19"/>
  <c r="AK461" i="19"/>
  <c r="AL461" i="19"/>
  <c r="AI464" i="19"/>
  <c r="AK462" i="19"/>
  <c r="AL462" i="19"/>
  <c r="AI465" i="19"/>
  <c r="AK463" i="19"/>
  <c r="AL463" i="19"/>
  <c r="AI466" i="19"/>
  <c r="AK464" i="19"/>
  <c r="AL464" i="19"/>
  <c r="AI467" i="19"/>
  <c r="AK465" i="19"/>
  <c r="AL465" i="19"/>
  <c r="AI468" i="19"/>
  <c r="AK466" i="19"/>
  <c r="AL466" i="19"/>
  <c r="AI469" i="19"/>
  <c r="AK467" i="19"/>
  <c r="AL467" i="19"/>
  <c r="AI470" i="19"/>
  <c r="AK468" i="19"/>
  <c r="AL468" i="19"/>
  <c r="AI471" i="19"/>
  <c r="AK469" i="19"/>
  <c r="AL469" i="19"/>
  <c r="AI472" i="19"/>
  <c r="AK470" i="19"/>
  <c r="AL470" i="19"/>
  <c r="AI473" i="19"/>
  <c r="AK471" i="19"/>
  <c r="AL471" i="19"/>
  <c r="AI474" i="19"/>
  <c r="AK472" i="19"/>
  <c r="AL472" i="19"/>
  <c r="AI475" i="19"/>
  <c r="AK473" i="19"/>
  <c r="AL473" i="19"/>
  <c r="AI476" i="19"/>
  <c r="AK474" i="19"/>
  <c r="AL474" i="19"/>
  <c r="AI477" i="19"/>
  <c r="AK475" i="19"/>
  <c r="AL475" i="19"/>
  <c r="AI478" i="19"/>
  <c r="AK476" i="19"/>
  <c r="AL476" i="19"/>
  <c r="AI479" i="19"/>
  <c r="AK477" i="19"/>
  <c r="AL477" i="19"/>
  <c r="AI480" i="19"/>
  <c r="AK478" i="19"/>
  <c r="AL478" i="19"/>
  <c r="AI481" i="19"/>
  <c r="AK479" i="19"/>
  <c r="AL479" i="19"/>
  <c r="AI482" i="19"/>
  <c r="AK480" i="19"/>
  <c r="AL480" i="19"/>
  <c r="AI483" i="19"/>
  <c r="AK481" i="19"/>
  <c r="AL481" i="19"/>
  <c r="AI484" i="19"/>
  <c r="AK482" i="19"/>
  <c r="AL482" i="19"/>
  <c r="AI485" i="19"/>
  <c r="AK483" i="19"/>
  <c r="AL483" i="19"/>
  <c r="AI486" i="19"/>
  <c r="AK484" i="19"/>
  <c r="AL484" i="19"/>
  <c r="AI487" i="19"/>
  <c r="AK485" i="19"/>
  <c r="AL485" i="19"/>
  <c r="AI488" i="19"/>
  <c r="AK486" i="19"/>
  <c r="AL486" i="19"/>
  <c r="AI489" i="19"/>
  <c r="AK487" i="19"/>
  <c r="AL487" i="19"/>
  <c r="AI490" i="19"/>
  <c r="AK488" i="19"/>
  <c r="AL488" i="19"/>
  <c r="AI491" i="19"/>
  <c r="AK489" i="19"/>
  <c r="AL489" i="19"/>
  <c r="AI492" i="19"/>
  <c r="AK490" i="19"/>
  <c r="AL490" i="19"/>
  <c r="AI493" i="19"/>
  <c r="AK491" i="19"/>
  <c r="AL491" i="19"/>
  <c r="AI494" i="19"/>
  <c r="AK492" i="19"/>
  <c r="AL492" i="19"/>
  <c r="AI495" i="19"/>
  <c r="AK493" i="19"/>
  <c r="AL493" i="19"/>
  <c r="AI496" i="19"/>
  <c r="AK494" i="19"/>
  <c r="AL494" i="19"/>
  <c r="AI497" i="19"/>
  <c r="AK495" i="19"/>
  <c r="AL495" i="19"/>
  <c r="AI498" i="19"/>
  <c r="AK496" i="19"/>
  <c r="AL496" i="19"/>
  <c r="AI499" i="19"/>
  <c r="AK497" i="19"/>
  <c r="AL497" i="19"/>
  <c r="AI500" i="19"/>
  <c r="AK498" i="19"/>
  <c r="AL498" i="19"/>
  <c r="AI501" i="19"/>
  <c r="AK499" i="19"/>
  <c r="AL499" i="19"/>
  <c r="AI502" i="19"/>
  <c r="AK500" i="19"/>
  <c r="AL500" i="19"/>
  <c r="AI503" i="19"/>
  <c r="AK501" i="19"/>
  <c r="AL501" i="19"/>
  <c r="AI504" i="19"/>
  <c r="AK502" i="19"/>
  <c r="AL502" i="19"/>
  <c r="AI505" i="19"/>
  <c r="AK503" i="19"/>
  <c r="AL503" i="19"/>
  <c r="AI506" i="19"/>
  <c r="AK504" i="19"/>
  <c r="AL504" i="19"/>
  <c r="AI507" i="19"/>
  <c r="AK505" i="19"/>
  <c r="AL505" i="19"/>
  <c r="AI508" i="19"/>
  <c r="AK506" i="19"/>
  <c r="AL506" i="19"/>
  <c r="AI509" i="19"/>
  <c r="AK507" i="19"/>
  <c r="AL507" i="19"/>
  <c r="AI510" i="19"/>
  <c r="AK508" i="19"/>
  <c r="AL508" i="19"/>
  <c r="AI511" i="19"/>
  <c r="AK509" i="19"/>
  <c r="AL509" i="19"/>
  <c r="AI512" i="19"/>
  <c r="AK510" i="19"/>
  <c r="AL510" i="19"/>
  <c r="AI513" i="19"/>
  <c r="AK511" i="19"/>
  <c r="AL511" i="19"/>
  <c r="AI514" i="19"/>
  <c r="AK512" i="19"/>
  <c r="AL512" i="19"/>
  <c r="AI515" i="19"/>
  <c r="AK513" i="19"/>
  <c r="AL513" i="19"/>
  <c r="AI516" i="19"/>
  <c r="AK514" i="19"/>
  <c r="AL514" i="19"/>
  <c r="AI517" i="19"/>
  <c r="AK515" i="19"/>
  <c r="AL515" i="19"/>
  <c r="AI518" i="19"/>
  <c r="AK516" i="19"/>
  <c r="AL516" i="19"/>
  <c r="AI519" i="19"/>
  <c r="AK517" i="19"/>
  <c r="AL517" i="19"/>
  <c r="AI520" i="19"/>
  <c r="AK518" i="19"/>
  <c r="AL518" i="19"/>
  <c r="AI521" i="19"/>
  <c r="AK519" i="19"/>
  <c r="AL519" i="19"/>
  <c r="AI522" i="19"/>
  <c r="AK520" i="19"/>
  <c r="AL520" i="19"/>
  <c r="AI523" i="19"/>
  <c r="AK521" i="19"/>
  <c r="AL521" i="19"/>
  <c r="AI524" i="19"/>
  <c r="AK522" i="19"/>
  <c r="AL522" i="19"/>
  <c r="AI525" i="19"/>
  <c r="AK523" i="19"/>
  <c r="AL523" i="19"/>
  <c r="AI526" i="19"/>
  <c r="AK524" i="19"/>
  <c r="AL524" i="19"/>
  <c r="AI527" i="19"/>
  <c r="AK525" i="19"/>
  <c r="AL525" i="19"/>
  <c r="AI528" i="19"/>
  <c r="AK526" i="19"/>
  <c r="AL526" i="19"/>
  <c r="AI529" i="19"/>
  <c r="AK527" i="19"/>
  <c r="AL527" i="19"/>
  <c r="AI530" i="19"/>
  <c r="AK528" i="19"/>
  <c r="AL528" i="19"/>
  <c r="AI531" i="19"/>
  <c r="AK529" i="19"/>
  <c r="AL529" i="19"/>
  <c r="AI532" i="19"/>
  <c r="AK530" i="19"/>
  <c r="AL530" i="19"/>
  <c r="AI533" i="19"/>
  <c r="AK531" i="19"/>
  <c r="AL531" i="19"/>
  <c r="AI534" i="19"/>
  <c r="AK532" i="19"/>
  <c r="AL532" i="19"/>
  <c r="AI535" i="19"/>
  <c r="AK533" i="19"/>
  <c r="AL533" i="19"/>
  <c r="AI536" i="19"/>
  <c r="AK534" i="19"/>
  <c r="AL534" i="19"/>
  <c r="AI537" i="19"/>
  <c r="AK535" i="19"/>
  <c r="AL535" i="19"/>
  <c r="AI538" i="19"/>
  <c r="AK536" i="19"/>
  <c r="AL536" i="19"/>
  <c r="AI539" i="19"/>
  <c r="AK537" i="19"/>
  <c r="AL537" i="19"/>
  <c r="AI540" i="19"/>
  <c r="AK538" i="19"/>
  <c r="AL538" i="19"/>
  <c r="AI541" i="19"/>
  <c r="AK539" i="19"/>
  <c r="AL539" i="19"/>
  <c r="AI542" i="19"/>
  <c r="AK540" i="19"/>
  <c r="AL540" i="19"/>
  <c r="AI543" i="19"/>
  <c r="AK541" i="19"/>
  <c r="AL541" i="19"/>
  <c r="AI544" i="19"/>
  <c r="AK542" i="19"/>
  <c r="AL542" i="19"/>
  <c r="AI545" i="19"/>
  <c r="AK543" i="19"/>
  <c r="AL543" i="19"/>
  <c r="AI546" i="19"/>
  <c r="AK544" i="19"/>
  <c r="AL544" i="19"/>
  <c r="AI547" i="19"/>
  <c r="AK545" i="19"/>
  <c r="AL545" i="19"/>
  <c r="AI548" i="19"/>
  <c r="AK546" i="19"/>
  <c r="AL546" i="19"/>
  <c r="AI549" i="19"/>
  <c r="AK547" i="19"/>
  <c r="AL547" i="19"/>
  <c r="AI550" i="19"/>
  <c r="AK548" i="19"/>
  <c r="AL548" i="19"/>
  <c r="AI551" i="19"/>
  <c r="AK549" i="19"/>
  <c r="AL549" i="19"/>
  <c r="AI552" i="19"/>
  <c r="AK550" i="19"/>
  <c r="AL550" i="19"/>
  <c r="AI553" i="19"/>
  <c r="AK551" i="19"/>
  <c r="AL551" i="19"/>
  <c r="AI554" i="19"/>
  <c r="AK552" i="19"/>
  <c r="AL552" i="19"/>
  <c r="AI555" i="19"/>
  <c r="AK553" i="19"/>
  <c r="AL553" i="19"/>
  <c r="AI556" i="19"/>
  <c r="AK554" i="19"/>
  <c r="AL554" i="19"/>
  <c r="AI557" i="19"/>
  <c r="AK555" i="19"/>
  <c r="AL555" i="19"/>
  <c r="AI558" i="19"/>
  <c r="AK556" i="19"/>
  <c r="AL556" i="19"/>
  <c r="AI559" i="19"/>
  <c r="AK557" i="19"/>
  <c r="AL557" i="19"/>
  <c r="AI560" i="19"/>
  <c r="AK558" i="19"/>
  <c r="AL558" i="19"/>
  <c r="AI561" i="19"/>
  <c r="AK559" i="19"/>
  <c r="AL559" i="19"/>
  <c r="AI562" i="19"/>
  <c r="AK560" i="19"/>
  <c r="AL560" i="19"/>
  <c r="AI563" i="19"/>
  <c r="AK561" i="19"/>
  <c r="AL561" i="19"/>
  <c r="AI564" i="19"/>
  <c r="AK562" i="19"/>
  <c r="AL562" i="19"/>
  <c r="AI565" i="19"/>
  <c r="AK563" i="19"/>
  <c r="AL563" i="19"/>
  <c r="AI566" i="19"/>
  <c r="AK564" i="19"/>
  <c r="AL564" i="19"/>
  <c r="AI567" i="19"/>
  <c r="AK565" i="19"/>
  <c r="AL565" i="19"/>
  <c r="AI568" i="19"/>
  <c r="AK566" i="19"/>
  <c r="AL566" i="19"/>
  <c r="AI569" i="19"/>
  <c r="AK567" i="19"/>
  <c r="AL567" i="19"/>
  <c r="AI570" i="19"/>
  <c r="AK568" i="19"/>
  <c r="AL568" i="19"/>
  <c r="AI571" i="19"/>
  <c r="AK569" i="19"/>
  <c r="AL569" i="19"/>
  <c r="AI572" i="19"/>
  <c r="AK570" i="19"/>
  <c r="AL570" i="19"/>
  <c r="AI573" i="19"/>
  <c r="AK571" i="19"/>
  <c r="AL571" i="19"/>
  <c r="AI574" i="19"/>
  <c r="AK572" i="19"/>
  <c r="AL572" i="19"/>
  <c r="AI575" i="19"/>
  <c r="AK573" i="19"/>
  <c r="AL573" i="19"/>
  <c r="AI576" i="19"/>
  <c r="AK574" i="19"/>
  <c r="AL574" i="19"/>
  <c r="AI577" i="19"/>
  <c r="AK575" i="19"/>
  <c r="AL575" i="19"/>
  <c r="AI578" i="19"/>
  <c r="AK576" i="19"/>
  <c r="AL576" i="19"/>
  <c r="AI579" i="19"/>
  <c r="AK577" i="19"/>
  <c r="AL577" i="19"/>
  <c r="AI580" i="19"/>
  <c r="AK578" i="19"/>
  <c r="AL578" i="19"/>
  <c r="AI581" i="19"/>
  <c r="AK579" i="19"/>
  <c r="AL579" i="19"/>
  <c r="AI582" i="19"/>
  <c r="AK580" i="19"/>
  <c r="AL580" i="19"/>
  <c r="AI583" i="19"/>
  <c r="AK581" i="19"/>
  <c r="AL581" i="19"/>
  <c r="AI584" i="19"/>
  <c r="AK582" i="19"/>
  <c r="AL582" i="19"/>
  <c r="AI585" i="19"/>
  <c r="AK583" i="19"/>
  <c r="AL583" i="19"/>
  <c r="AI586" i="19"/>
  <c r="AK584" i="19"/>
  <c r="AL584" i="19"/>
  <c r="AI587" i="19"/>
  <c r="AK585" i="19"/>
  <c r="AL585" i="19"/>
  <c r="AI588" i="19"/>
  <c r="AK586" i="19"/>
  <c r="AL586" i="19"/>
  <c r="AI589" i="19"/>
  <c r="AK587" i="19"/>
  <c r="AL587" i="19"/>
  <c r="AI590" i="19"/>
  <c r="AK588" i="19"/>
  <c r="AL588" i="19"/>
  <c r="AI591" i="19"/>
  <c r="AK589" i="19"/>
  <c r="AL589" i="19"/>
  <c r="AI592" i="19"/>
  <c r="AK590" i="19"/>
  <c r="AL590" i="19"/>
  <c r="AI593" i="19"/>
  <c r="AK591" i="19"/>
  <c r="AL591" i="19"/>
  <c r="AI594" i="19"/>
  <c r="AK592" i="19"/>
  <c r="AL592" i="19"/>
  <c r="AI595" i="19"/>
  <c r="AK593" i="19"/>
  <c r="AL593" i="19"/>
  <c r="AI596" i="19"/>
  <c r="AK594" i="19"/>
  <c r="AL594" i="19"/>
  <c r="AI597" i="19"/>
  <c r="AK595" i="19"/>
  <c r="AL595" i="19"/>
  <c r="AI598" i="19"/>
  <c r="AK596" i="19"/>
  <c r="AL596" i="19"/>
  <c r="AI599" i="19"/>
  <c r="AK597" i="19"/>
  <c r="AL597" i="19"/>
  <c r="AI600" i="19"/>
  <c r="AK598" i="19"/>
  <c r="AL598" i="19"/>
  <c r="AI601" i="19"/>
  <c r="AK599" i="19"/>
  <c r="AL599" i="19"/>
  <c r="AI602" i="19"/>
  <c r="AK600" i="19"/>
  <c r="AL600" i="19"/>
  <c r="AI603" i="19"/>
  <c r="AK601" i="19"/>
  <c r="AL601" i="19"/>
  <c r="AI604" i="19"/>
  <c r="AK602" i="19"/>
  <c r="AL602" i="19"/>
  <c r="AI605" i="19"/>
  <c r="AK603" i="19"/>
  <c r="AL603" i="19"/>
  <c r="AI606" i="19"/>
  <c r="AK604" i="19"/>
  <c r="AL604" i="19"/>
  <c r="AI607" i="19"/>
  <c r="AK605" i="19"/>
  <c r="AL605" i="19"/>
  <c r="AI608" i="19"/>
  <c r="AK606" i="19"/>
  <c r="AL606" i="19"/>
  <c r="AI609" i="19"/>
  <c r="AK607" i="19"/>
  <c r="AL607" i="19"/>
  <c r="AI610" i="19"/>
  <c r="AK608" i="19"/>
  <c r="AL608" i="19"/>
  <c r="AI611" i="19"/>
  <c r="AK609" i="19"/>
  <c r="AL609" i="19"/>
  <c r="AI612" i="19"/>
  <c r="AK610" i="19"/>
  <c r="AL610" i="19"/>
  <c r="AI613" i="19"/>
  <c r="AK611" i="19"/>
  <c r="AL611" i="19"/>
  <c r="AI614" i="19"/>
  <c r="AK612" i="19"/>
  <c r="AL612" i="19"/>
  <c r="AI615" i="19"/>
  <c r="AK613" i="19"/>
  <c r="AL613" i="19"/>
  <c r="AI616" i="19"/>
  <c r="AK614" i="19"/>
  <c r="AL614" i="19"/>
  <c r="AI617" i="19"/>
  <c r="AK615" i="19"/>
  <c r="AL615" i="19"/>
  <c r="AI618" i="19"/>
  <c r="AK616" i="19"/>
  <c r="AL616" i="19"/>
  <c r="AI619" i="19"/>
  <c r="AK617" i="19"/>
  <c r="AL617" i="19"/>
  <c r="AI620" i="19"/>
  <c r="AK618" i="19"/>
  <c r="AL618" i="19"/>
  <c r="AI621" i="19"/>
  <c r="AK619" i="19"/>
  <c r="AL619" i="19"/>
  <c r="AI622" i="19"/>
  <c r="AK620" i="19"/>
  <c r="AL620" i="19"/>
  <c r="AI623" i="19"/>
  <c r="AK621" i="19"/>
  <c r="AL621" i="19"/>
  <c r="AI624" i="19"/>
  <c r="AK622" i="19"/>
  <c r="AL622" i="19"/>
  <c r="AI625" i="19"/>
  <c r="AK623" i="19"/>
  <c r="AL623" i="19"/>
  <c r="AI626" i="19"/>
  <c r="AK624" i="19"/>
  <c r="AL624" i="19"/>
  <c r="AI627" i="19"/>
  <c r="AK625" i="19"/>
  <c r="AL625" i="19"/>
  <c r="AI628" i="19"/>
  <c r="AK626" i="19"/>
  <c r="AL626" i="19"/>
  <c r="AI629" i="19"/>
  <c r="AK627" i="19"/>
  <c r="AL627" i="19"/>
  <c r="AI630" i="19"/>
  <c r="AK628" i="19"/>
  <c r="AL628" i="19"/>
  <c r="AI631" i="19"/>
  <c r="AK629" i="19"/>
  <c r="AL629" i="19"/>
  <c r="AI632" i="19"/>
  <c r="AK630" i="19"/>
  <c r="AL630" i="19"/>
  <c r="AI633" i="19"/>
  <c r="AK631" i="19"/>
  <c r="AL631" i="19"/>
  <c r="AI634" i="19"/>
  <c r="AK632" i="19"/>
  <c r="AL632" i="19"/>
  <c r="AI635" i="19"/>
  <c r="AK633" i="19"/>
  <c r="AL633" i="19"/>
  <c r="AI636" i="19"/>
  <c r="AK634" i="19"/>
  <c r="AL634" i="19"/>
  <c r="AI637" i="19"/>
  <c r="AK635" i="19"/>
  <c r="AL635" i="19"/>
  <c r="AI638" i="19"/>
  <c r="AK636" i="19"/>
  <c r="AL636" i="19"/>
  <c r="AI639" i="19"/>
  <c r="AK637" i="19"/>
  <c r="AL637" i="19"/>
  <c r="AI640" i="19"/>
  <c r="AK638" i="19"/>
  <c r="AL638" i="19"/>
  <c r="AI641" i="19"/>
  <c r="AK639" i="19"/>
  <c r="AL639" i="19"/>
  <c r="AI642" i="19"/>
  <c r="AK640" i="19"/>
  <c r="AL640" i="19"/>
  <c r="AI643" i="19"/>
  <c r="AK641" i="19"/>
  <c r="AL641" i="19"/>
  <c r="AI644" i="19"/>
  <c r="AK642" i="19"/>
  <c r="AL642" i="19"/>
  <c r="AI645" i="19"/>
  <c r="AK643" i="19"/>
  <c r="AL643" i="19"/>
  <c r="AI646" i="19"/>
  <c r="AK644" i="19"/>
  <c r="AL644" i="19"/>
  <c r="AI647" i="19"/>
  <c r="AK645" i="19"/>
  <c r="AL645" i="19"/>
  <c r="AI648" i="19"/>
  <c r="AK646" i="19"/>
  <c r="AL646" i="19"/>
  <c r="AI649" i="19"/>
  <c r="AK647" i="19"/>
  <c r="AL647" i="19"/>
  <c r="AI650" i="19"/>
  <c r="AK648" i="19"/>
  <c r="AL648" i="19"/>
  <c r="AI651" i="19"/>
  <c r="AK649" i="19"/>
  <c r="AL649" i="19"/>
  <c r="AI652" i="19"/>
  <c r="AK650" i="19"/>
  <c r="AL650" i="19"/>
  <c r="AI653" i="19"/>
  <c r="AK651" i="19"/>
  <c r="AL651" i="19"/>
  <c r="AI654" i="19"/>
  <c r="AK652" i="19"/>
  <c r="AL652" i="19"/>
  <c r="AI655" i="19"/>
  <c r="AK653" i="19"/>
  <c r="AL653" i="19"/>
  <c r="AI656" i="19"/>
  <c r="AK654" i="19"/>
  <c r="AL654" i="19"/>
  <c r="AJ657" i="19"/>
  <c r="AI657" i="19"/>
  <c r="AK655" i="19"/>
  <c r="AL655" i="19"/>
  <c r="AJ658" i="19"/>
  <c r="AI658" i="19"/>
  <c r="AK656" i="19"/>
  <c r="AL656" i="19"/>
  <c r="AH10" i="19"/>
  <c r="AH11" i="19"/>
  <c r="AH12" i="19"/>
  <c r="AH13" i="19"/>
  <c r="AH14" i="19"/>
  <c r="AH15" i="19"/>
  <c r="AH16" i="19"/>
  <c r="AH17" i="19"/>
  <c r="AH18" i="19"/>
  <c r="AH19" i="19"/>
  <c r="AH20" i="19"/>
  <c r="AH21" i="19"/>
  <c r="AH22" i="19"/>
  <c r="AH23" i="19"/>
  <c r="AH24" i="19"/>
  <c r="AH25" i="19"/>
  <c r="AH26" i="19"/>
  <c r="AH27" i="19"/>
  <c r="AH28" i="19"/>
  <c r="AH29" i="19"/>
  <c r="AH30" i="19"/>
  <c r="AH31" i="19"/>
  <c r="AH32" i="19"/>
  <c r="AH33" i="19"/>
  <c r="AH34" i="19"/>
  <c r="AH35" i="19"/>
  <c r="AH36" i="19"/>
  <c r="AH37" i="19"/>
  <c r="AH38" i="19"/>
  <c r="AH39" i="19"/>
  <c r="AH40" i="19"/>
  <c r="AH41" i="19"/>
  <c r="AH42" i="19"/>
  <c r="AH43" i="19"/>
  <c r="AH44" i="19"/>
  <c r="AH45" i="19"/>
  <c r="AH46" i="19"/>
  <c r="AH47" i="19"/>
  <c r="AH48" i="19"/>
  <c r="AH49" i="19"/>
  <c r="AH50" i="19"/>
  <c r="AH51" i="19"/>
  <c r="AH52" i="19"/>
  <c r="AH53" i="19"/>
  <c r="AH54" i="19"/>
  <c r="AH55" i="19"/>
  <c r="AH56" i="19"/>
  <c r="AH57" i="19"/>
  <c r="AH58" i="19"/>
  <c r="AH59" i="19"/>
  <c r="AH60" i="19"/>
  <c r="AH61" i="19"/>
  <c r="AH62" i="19"/>
  <c r="AH63" i="19"/>
  <c r="AH64" i="19"/>
  <c r="AH65" i="19"/>
  <c r="AH66" i="19"/>
  <c r="AH67" i="19"/>
  <c r="AH68" i="19"/>
  <c r="AH69" i="19"/>
  <c r="AH70" i="19"/>
  <c r="AH71" i="19"/>
  <c r="AH72" i="19"/>
  <c r="AH73" i="19"/>
  <c r="AH74" i="19"/>
  <c r="AH75" i="19"/>
  <c r="AH76" i="19"/>
  <c r="AH77" i="19"/>
  <c r="AH78" i="19"/>
  <c r="AH79" i="19"/>
  <c r="AH80" i="19"/>
  <c r="AH81" i="19"/>
  <c r="AH82" i="19"/>
  <c r="AH83" i="19"/>
  <c r="AH84" i="19"/>
  <c r="AH85" i="19"/>
  <c r="AH86" i="19"/>
  <c r="AH87" i="19"/>
  <c r="AH88" i="19"/>
  <c r="AH89" i="19"/>
  <c r="AH90" i="19"/>
  <c r="AH91" i="19"/>
  <c r="AH92" i="19"/>
  <c r="AH93" i="19"/>
  <c r="AH94" i="19"/>
  <c r="AH95" i="19"/>
  <c r="AH96" i="19"/>
  <c r="AH97" i="19"/>
  <c r="AH98" i="19"/>
  <c r="AH99" i="19"/>
  <c r="AH100" i="19"/>
  <c r="AH101" i="19"/>
  <c r="AH102" i="19"/>
  <c r="AH103" i="19"/>
  <c r="AH104" i="19"/>
  <c r="AH105" i="19"/>
  <c r="AH106" i="19"/>
  <c r="AH107" i="19"/>
  <c r="AH108" i="19"/>
  <c r="AH109" i="19"/>
  <c r="AH110" i="19"/>
  <c r="AH111" i="19"/>
  <c r="AH112" i="19"/>
  <c r="AH113" i="19"/>
  <c r="AH114" i="19"/>
  <c r="AH115" i="19"/>
  <c r="AH116" i="19"/>
  <c r="AH117" i="19"/>
  <c r="AH118" i="19"/>
  <c r="AH119" i="19"/>
  <c r="AH120" i="19"/>
  <c r="AH121" i="19"/>
  <c r="AH122" i="19"/>
  <c r="AH123" i="19"/>
  <c r="AH124" i="19"/>
  <c r="AH125" i="19"/>
  <c r="AH126" i="19"/>
  <c r="AH127" i="19"/>
  <c r="AH128" i="19"/>
  <c r="AH129" i="19"/>
  <c r="AH130" i="19"/>
  <c r="AH131" i="19"/>
  <c r="AH132" i="19"/>
  <c r="AH133" i="19"/>
  <c r="AH134" i="19"/>
  <c r="AH135" i="19"/>
  <c r="AH136" i="19"/>
  <c r="AH137" i="19"/>
  <c r="AH138" i="19"/>
  <c r="AH139" i="19"/>
  <c r="AH140" i="19"/>
  <c r="AH141" i="19"/>
  <c r="AH142" i="19"/>
  <c r="AH143" i="19"/>
  <c r="AH144" i="19"/>
  <c r="AH145" i="19"/>
  <c r="AH146" i="19"/>
  <c r="AH147" i="19"/>
  <c r="AH148" i="19"/>
  <c r="AH149" i="19"/>
  <c r="AH150" i="19"/>
  <c r="AH151" i="19"/>
  <c r="AH152" i="19"/>
  <c r="AH153" i="19"/>
  <c r="AH154" i="19"/>
  <c r="AH155" i="19"/>
  <c r="AH156" i="19"/>
  <c r="AH157" i="19"/>
  <c r="AH158" i="19"/>
  <c r="AH159" i="19"/>
  <c r="AH160" i="19"/>
  <c r="AH161" i="19"/>
  <c r="AH162" i="19"/>
  <c r="AH163" i="19"/>
  <c r="AH164" i="19"/>
  <c r="AH165" i="19"/>
  <c r="AH166" i="19"/>
  <c r="AH167" i="19"/>
  <c r="AH168" i="19"/>
  <c r="AH169" i="19"/>
  <c r="AH170" i="19"/>
  <c r="AH171" i="19"/>
  <c r="AH172" i="19"/>
  <c r="AH173" i="19"/>
  <c r="AH174" i="19"/>
  <c r="AH175" i="19"/>
  <c r="AH176" i="19"/>
  <c r="AH177" i="19"/>
  <c r="AH178" i="19"/>
  <c r="AH179" i="19"/>
  <c r="AH180" i="19"/>
  <c r="AH181" i="19"/>
  <c r="AH182" i="19"/>
  <c r="AH183" i="19"/>
  <c r="AH184" i="19"/>
  <c r="AH185" i="19"/>
  <c r="AH186" i="19"/>
  <c r="AH187" i="19"/>
  <c r="AH188" i="19"/>
  <c r="AH189" i="19"/>
  <c r="AH190" i="19"/>
  <c r="AH191" i="19"/>
  <c r="AH192" i="19"/>
  <c r="AH193" i="19"/>
  <c r="AH194" i="19"/>
  <c r="AH195" i="19"/>
  <c r="AH196" i="19"/>
  <c r="AH197" i="19"/>
  <c r="AH198" i="19"/>
  <c r="AH199" i="19"/>
  <c r="AH200" i="19"/>
  <c r="AH201" i="19"/>
  <c r="AH202" i="19"/>
  <c r="AH203" i="19"/>
  <c r="AH204" i="19"/>
  <c r="AH205" i="19"/>
  <c r="AH206" i="19"/>
  <c r="AH207" i="19"/>
  <c r="AH208" i="19"/>
  <c r="AH209" i="19"/>
  <c r="AH210" i="19"/>
  <c r="AH211" i="19"/>
  <c r="AH212" i="19"/>
  <c r="AH213" i="19"/>
  <c r="AH214" i="19"/>
  <c r="AH215" i="19"/>
  <c r="AH216" i="19"/>
  <c r="AH217" i="19"/>
  <c r="AH218" i="19"/>
  <c r="AH219" i="19"/>
  <c r="AH220" i="19"/>
  <c r="AH221" i="19"/>
  <c r="AH222" i="19"/>
  <c r="AH223" i="19"/>
  <c r="AH224" i="19"/>
  <c r="AH225" i="19"/>
  <c r="AH226" i="19"/>
  <c r="AH227" i="19"/>
  <c r="AH228" i="19"/>
  <c r="AH229" i="19"/>
  <c r="AH230" i="19"/>
  <c r="AH231" i="19"/>
  <c r="AH232" i="19"/>
  <c r="AH233" i="19"/>
  <c r="AH234" i="19"/>
  <c r="AH235" i="19"/>
  <c r="AH236" i="19"/>
  <c r="AH237" i="19"/>
  <c r="AH238" i="19"/>
  <c r="AH239" i="19"/>
  <c r="AH240" i="19"/>
  <c r="AH241" i="19"/>
  <c r="AH242" i="19"/>
  <c r="AH243" i="19"/>
  <c r="AH244" i="19"/>
  <c r="AH245" i="19"/>
  <c r="AH246" i="19"/>
  <c r="AH247" i="19"/>
  <c r="AH248" i="19"/>
  <c r="AH249" i="19"/>
  <c r="AH250" i="19"/>
  <c r="AH251" i="19"/>
  <c r="AH252" i="19"/>
  <c r="AH253" i="19"/>
  <c r="AH254" i="19"/>
  <c r="AH255" i="19"/>
  <c r="AH256" i="19"/>
  <c r="AH257" i="19"/>
  <c r="AH258" i="19"/>
  <c r="AH259" i="19"/>
  <c r="AH260" i="19"/>
  <c r="AH261" i="19"/>
  <c r="AH262" i="19"/>
  <c r="AH263" i="19"/>
  <c r="AH264" i="19"/>
  <c r="AH265" i="19"/>
  <c r="AH266" i="19"/>
  <c r="AH267" i="19"/>
  <c r="AH268" i="19"/>
  <c r="AH269" i="19"/>
  <c r="AH270" i="19"/>
  <c r="AH271" i="19"/>
  <c r="AH272" i="19"/>
  <c r="AH273" i="19"/>
  <c r="AH274" i="19"/>
  <c r="AH275" i="19"/>
  <c r="AH276" i="19"/>
  <c r="AH277" i="19"/>
  <c r="AH278" i="19"/>
  <c r="AH279" i="19"/>
  <c r="AH280" i="19"/>
  <c r="AH281" i="19"/>
  <c r="AH282" i="19"/>
  <c r="AH283" i="19"/>
  <c r="AH284" i="19"/>
  <c r="AH285" i="19"/>
  <c r="AH286" i="19"/>
  <c r="AH287" i="19"/>
  <c r="AH288" i="19"/>
  <c r="AH289" i="19"/>
  <c r="AH290" i="19"/>
  <c r="AH291" i="19"/>
  <c r="AH292" i="19"/>
  <c r="AH293" i="19"/>
  <c r="AH294" i="19"/>
  <c r="AH295" i="19"/>
  <c r="AH296" i="19"/>
  <c r="AH297" i="19"/>
  <c r="AH298" i="19"/>
  <c r="AH299" i="19"/>
  <c r="AH300" i="19"/>
  <c r="AH301" i="19"/>
  <c r="AH302" i="19"/>
  <c r="AH303" i="19"/>
  <c r="AH304" i="19"/>
  <c r="AH305" i="19"/>
  <c r="AH306" i="19"/>
  <c r="AH307" i="19"/>
  <c r="AH308" i="19"/>
  <c r="AH309" i="19"/>
  <c r="AH310" i="19"/>
  <c r="AH311" i="19"/>
  <c r="AH312" i="19"/>
  <c r="AH313" i="19"/>
  <c r="AH314" i="19"/>
  <c r="AH315" i="19"/>
  <c r="AH316" i="19"/>
  <c r="AH317" i="19"/>
  <c r="AH318" i="19"/>
  <c r="AH319" i="19"/>
  <c r="AH320" i="19"/>
  <c r="AH321" i="19"/>
  <c r="AH322" i="19"/>
  <c r="AH323" i="19"/>
  <c r="AH324" i="19"/>
  <c r="AH325" i="19"/>
  <c r="AH326" i="19"/>
  <c r="AH327" i="19"/>
  <c r="AH328" i="19"/>
  <c r="AH329" i="19"/>
  <c r="AH330" i="19"/>
  <c r="AH331" i="19"/>
  <c r="AH332" i="19"/>
  <c r="AH333" i="19"/>
  <c r="AH334" i="19"/>
  <c r="AH335" i="19"/>
  <c r="AH336" i="19"/>
  <c r="AH337" i="19"/>
  <c r="AH338" i="19"/>
  <c r="AH339" i="19"/>
  <c r="AH340" i="19"/>
  <c r="AH341" i="19"/>
  <c r="AH342" i="19"/>
  <c r="AH343" i="19"/>
  <c r="AH344" i="19"/>
  <c r="AH345" i="19"/>
  <c r="AH346" i="19"/>
  <c r="AH347" i="19"/>
  <c r="AH348" i="19"/>
  <c r="AH349" i="19"/>
  <c r="AH350" i="19"/>
  <c r="AH351" i="19"/>
  <c r="AH352" i="19"/>
  <c r="AH353" i="19"/>
  <c r="AH354" i="19"/>
  <c r="AH355" i="19"/>
  <c r="AH356" i="19"/>
  <c r="AH357" i="19"/>
  <c r="AH358" i="19"/>
  <c r="AH359" i="19"/>
  <c r="AH360" i="19"/>
  <c r="AH361" i="19"/>
  <c r="AH362" i="19"/>
  <c r="AH363" i="19"/>
  <c r="AH364" i="19"/>
  <c r="AH365" i="19"/>
  <c r="AH366" i="19"/>
  <c r="AH367" i="19"/>
  <c r="AH368" i="19"/>
  <c r="AH369" i="19"/>
  <c r="AH370" i="19"/>
  <c r="AH371" i="19"/>
  <c r="AH372" i="19"/>
  <c r="AH373" i="19"/>
  <c r="AH374" i="19"/>
  <c r="AH375" i="19"/>
  <c r="AH376" i="19"/>
  <c r="AH377" i="19"/>
  <c r="AH378" i="19"/>
  <c r="AH379" i="19"/>
  <c r="AH380" i="19"/>
  <c r="AH381" i="19"/>
  <c r="AH382" i="19"/>
  <c r="AH383" i="19"/>
  <c r="AH384" i="19"/>
  <c r="AH385" i="19"/>
  <c r="AH386" i="19"/>
  <c r="AH387" i="19"/>
  <c r="AH388" i="19"/>
  <c r="AH389" i="19"/>
  <c r="AH390" i="19"/>
  <c r="AH391" i="19"/>
  <c r="AH392" i="19"/>
  <c r="AH393" i="19"/>
  <c r="AH394" i="19"/>
  <c r="AH395" i="19"/>
  <c r="AH396" i="19"/>
  <c r="AH397" i="19"/>
  <c r="AH398" i="19"/>
  <c r="AH399" i="19"/>
  <c r="AH400" i="19"/>
  <c r="AH401" i="19"/>
  <c r="AH402" i="19"/>
  <c r="AH403" i="19"/>
  <c r="AH404" i="19"/>
  <c r="AH405" i="19"/>
  <c r="AH406" i="19"/>
  <c r="AH407" i="19"/>
  <c r="AH408" i="19"/>
  <c r="AH409" i="19"/>
  <c r="AH410" i="19"/>
  <c r="AH411" i="19"/>
  <c r="AH412" i="19"/>
  <c r="AH413" i="19"/>
  <c r="AH414" i="19"/>
  <c r="AH415" i="19"/>
  <c r="AH416" i="19"/>
  <c r="AH417" i="19"/>
  <c r="AH418" i="19"/>
  <c r="AH419" i="19"/>
  <c r="AH420" i="19"/>
  <c r="AH421" i="19"/>
  <c r="AH422" i="19"/>
  <c r="AH423" i="19"/>
  <c r="AH424" i="19"/>
  <c r="AH425" i="19"/>
  <c r="AH426" i="19"/>
  <c r="AH427" i="19"/>
  <c r="AH428" i="19"/>
  <c r="AH429" i="19"/>
  <c r="AH430" i="19"/>
  <c r="AH431" i="19"/>
  <c r="AH432" i="19"/>
  <c r="AH433" i="19"/>
  <c r="AH434" i="19"/>
  <c r="AH435" i="19"/>
  <c r="AH436" i="19"/>
  <c r="AH437" i="19"/>
  <c r="AH438" i="19"/>
  <c r="AH439" i="19"/>
  <c r="AH440" i="19"/>
  <c r="AH441" i="19"/>
  <c r="AH442" i="19"/>
  <c r="AH443" i="19"/>
  <c r="AH444" i="19"/>
  <c r="AH445" i="19"/>
  <c r="AH446" i="19"/>
  <c r="AH447" i="19"/>
  <c r="AH448" i="19"/>
  <c r="AH449" i="19"/>
  <c r="AH450" i="19"/>
  <c r="AH451" i="19"/>
  <c r="AH452" i="19"/>
  <c r="AH453" i="19"/>
  <c r="AH454" i="19"/>
  <c r="AH455" i="19"/>
  <c r="AH456" i="19"/>
  <c r="AH457" i="19"/>
  <c r="AH458" i="19"/>
  <c r="AH459" i="19"/>
  <c r="AH460" i="19"/>
  <c r="AH461" i="19"/>
  <c r="AH462" i="19"/>
  <c r="AH463" i="19"/>
  <c r="AH464" i="19"/>
  <c r="AH465" i="19"/>
  <c r="AH466" i="19"/>
  <c r="AH467" i="19"/>
  <c r="AH468" i="19"/>
  <c r="AH469" i="19"/>
  <c r="AH470" i="19"/>
  <c r="AH471" i="19"/>
  <c r="AH472" i="19"/>
  <c r="AH473" i="19"/>
  <c r="AH474" i="19"/>
  <c r="AH475" i="19"/>
  <c r="AH476" i="19"/>
  <c r="AH477" i="19"/>
  <c r="AH478" i="19"/>
  <c r="AH479" i="19"/>
  <c r="AH480" i="19"/>
  <c r="AH481" i="19"/>
  <c r="AH482" i="19"/>
  <c r="AH483" i="19"/>
  <c r="AH484" i="19"/>
  <c r="AH485" i="19"/>
  <c r="AH486" i="19"/>
  <c r="AH487" i="19"/>
  <c r="AH488" i="19"/>
  <c r="AH489" i="19"/>
  <c r="AH490" i="19"/>
  <c r="AH491" i="19"/>
  <c r="AH492" i="19"/>
  <c r="AH493" i="19"/>
  <c r="AH494" i="19"/>
  <c r="AH495" i="19"/>
  <c r="AH496" i="19"/>
  <c r="AH497" i="19"/>
  <c r="AH498" i="19"/>
  <c r="AH499" i="19"/>
  <c r="AH500" i="19"/>
  <c r="AH501" i="19"/>
  <c r="AH502" i="19"/>
  <c r="AH503" i="19"/>
  <c r="AH504" i="19"/>
  <c r="AH505" i="19"/>
  <c r="AH506" i="19"/>
  <c r="AH507" i="19"/>
  <c r="AH508" i="19"/>
  <c r="AH509" i="19"/>
  <c r="AH510" i="19"/>
  <c r="AH511" i="19"/>
  <c r="AH512" i="19"/>
  <c r="AH513" i="19"/>
  <c r="AH514" i="19"/>
  <c r="AH515" i="19"/>
  <c r="AH516" i="19"/>
  <c r="AH517" i="19"/>
  <c r="AH518" i="19"/>
  <c r="AH519" i="19"/>
  <c r="AH520" i="19"/>
  <c r="AH521" i="19"/>
  <c r="AH522" i="19"/>
  <c r="AH523" i="19"/>
  <c r="AH524" i="19"/>
  <c r="AH525" i="19"/>
  <c r="AH526" i="19"/>
  <c r="AH527" i="19"/>
  <c r="AH528" i="19"/>
  <c r="AH529" i="19"/>
  <c r="AH530" i="19"/>
  <c r="AH531" i="19"/>
  <c r="AH532" i="19"/>
  <c r="AH533" i="19"/>
  <c r="AH534" i="19"/>
  <c r="AH535" i="19"/>
  <c r="AH536" i="19"/>
  <c r="AH537" i="19"/>
  <c r="AH538" i="19"/>
  <c r="AH539" i="19"/>
  <c r="AH540" i="19"/>
  <c r="AH541" i="19"/>
  <c r="AH542" i="19"/>
  <c r="AH543" i="19"/>
  <c r="AH544" i="19"/>
  <c r="AH545" i="19"/>
  <c r="AH546" i="19"/>
  <c r="AH547" i="19"/>
  <c r="AH548" i="19"/>
  <c r="AH549" i="19"/>
  <c r="AH550" i="19"/>
  <c r="AH551" i="19"/>
  <c r="AH552" i="19"/>
  <c r="AH553" i="19"/>
  <c r="AH554" i="19"/>
  <c r="AH555" i="19"/>
  <c r="AH556" i="19"/>
  <c r="AH557" i="19"/>
  <c r="AH558" i="19"/>
  <c r="AH559" i="19"/>
  <c r="AH560" i="19"/>
  <c r="AH561" i="19"/>
  <c r="AH562" i="19"/>
  <c r="AH563" i="19"/>
  <c r="AH564" i="19"/>
  <c r="AH565" i="19"/>
  <c r="AH566" i="19"/>
  <c r="AH567" i="19"/>
  <c r="AH568" i="19"/>
  <c r="AH569" i="19"/>
  <c r="AH570" i="19"/>
  <c r="AH571" i="19"/>
  <c r="AH572" i="19"/>
  <c r="AH573" i="19"/>
  <c r="AH574" i="19"/>
  <c r="AH575" i="19"/>
  <c r="AH576" i="19"/>
  <c r="AH577" i="19"/>
  <c r="AH578" i="19"/>
  <c r="AH579" i="19"/>
  <c r="AH580" i="19"/>
  <c r="AH581" i="19"/>
  <c r="AH582" i="19"/>
  <c r="AH583" i="19"/>
  <c r="AH584" i="19"/>
  <c r="AH585" i="19"/>
  <c r="AH586" i="19"/>
  <c r="AH587" i="19"/>
  <c r="AH588" i="19"/>
  <c r="AH589" i="19"/>
  <c r="AH590" i="19"/>
  <c r="AH591" i="19"/>
  <c r="AH592" i="19"/>
  <c r="AH593" i="19"/>
  <c r="AH594" i="19"/>
  <c r="AH595" i="19"/>
  <c r="AH596" i="19"/>
  <c r="AH597" i="19"/>
  <c r="AH598" i="19"/>
  <c r="AH599" i="19"/>
  <c r="AH600" i="19"/>
  <c r="AH601" i="19"/>
  <c r="AH602" i="19"/>
  <c r="AH603" i="19"/>
  <c r="AH604" i="19"/>
  <c r="AH605" i="19"/>
  <c r="AH606" i="19"/>
  <c r="AH607" i="19"/>
  <c r="AH608" i="19"/>
  <c r="AH609" i="19"/>
  <c r="AH610" i="19"/>
  <c r="AH611" i="19"/>
  <c r="AH612" i="19"/>
  <c r="AH613" i="19"/>
  <c r="AH614" i="19"/>
  <c r="AH615" i="19"/>
  <c r="AH616" i="19"/>
  <c r="AH617" i="19"/>
  <c r="AH618" i="19"/>
  <c r="AH619" i="19"/>
  <c r="AH620" i="19"/>
  <c r="AH621" i="19"/>
  <c r="AH622" i="19"/>
  <c r="AH623" i="19"/>
  <c r="AH624" i="19"/>
  <c r="AH625" i="19"/>
  <c r="AH626" i="19"/>
  <c r="AH627" i="19"/>
  <c r="AH628" i="19"/>
  <c r="AH629" i="19"/>
  <c r="AH630" i="19"/>
  <c r="AH631" i="19"/>
  <c r="AH632" i="19"/>
  <c r="AH633" i="19"/>
  <c r="AH634" i="19"/>
  <c r="AH635" i="19"/>
  <c r="AH636" i="19"/>
  <c r="AH637" i="19"/>
  <c r="AH638" i="19"/>
  <c r="AH639" i="19"/>
  <c r="AH640" i="19"/>
  <c r="AH641" i="19"/>
  <c r="AH642" i="19"/>
  <c r="AH643" i="19"/>
  <c r="AH644" i="19"/>
  <c r="AH645" i="19"/>
  <c r="AH646" i="19"/>
  <c r="AH647" i="19"/>
  <c r="AH648" i="19"/>
  <c r="AH649" i="19"/>
  <c r="AH650" i="19"/>
  <c r="AH651" i="19"/>
  <c r="AH652" i="19"/>
  <c r="AH653" i="19"/>
  <c r="AH654" i="19"/>
  <c r="AH655" i="19"/>
  <c r="AH656" i="19"/>
  <c r="AH8" i="19"/>
  <c r="AH9" i="19"/>
  <c r="AM10" i="19"/>
  <c r="AN10" i="19"/>
  <c r="AM11" i="19"/>
  <c r="AN11" i="19"/>
  <c r="AM12" i="19"/>
  <c r="AN12" i="19"/>
  <c r="AM13" i="19"/>
  <c r="AN13" i="19"/>
  <c r="AM14" i="19"/>
  <c r="AN14" i="19"/>
  <c r="AM15" i="19"/>
  <c r="AN15" i="19"/>
  <c r="AM16" i="19"/>
  <c r="AN16" i="19"/>
  <c r="AM17" i="19"/>
  <c r="AN17" i="19"/>
  <c r="AM18" i="19"/>
  <c r="AN18" i="19"/>
  <c r="AM19" i="19"/>
  <c r="AN19" i="19"/>
  <c r="AM20" i="19"/>
  <c r="AN20" i="19"/>
  <c r="AM21" i="19"/>
  <c r="AN21" i="19"/>
  <c r="AM22" i="19"/>
  <c r="AN22" i="19"/>
  <c r="AM23" i="19"/>
  <c r="AN23" i="19"/>
  <c r="AM24" i="19"/>
  <c r="AN24" i="19"/>
  <c r="AM25" i="19"/>
  <c r="AN25" i="19"/>
  <c r="AM26" i="19"/>
  <c r="AN26" i="19"/>
  <c r="AM27" i="19"/>
  <c r="AN27" i="19"/>
  <c r="AM28" i="19"/>
  <c r="AN28" i="19"/>
  <c r="AM29" i="19"/>
  <c r="AN29" i="19"/>
  <c r="AM30" i="19"/>
  <c r="AN30" i="19"/>
  <c r="AM31" i="19"/>
  <c r="AN31" i="19"/>
  <c r="AM32" i="19"/>
  <c r="AN32" i="19"/>
  <c r="AM33" i="19"/>
  <c r="AN33" i="19"/>
  <c r="AM34" i="19"/>
  <c r="AN34" i="19"/>
  <c r="AM35" i="19"/>
  <c r="AN35" i="19"/>
  <c r="AM36" i="19"/>
  <c r="AN36" i="19"/>
  <c r="AM37" i="19"/>
  <c r="AN37" i="19"/>
  <c r="AM38" i="19"/>
  <c r="AN38" i="19"/>
  <c r="AM39" i="19"/>
  <c r="AN39" i="19"/>
  <c r="AM40" i="19"/>
  <c r="AN40" i="19"/>
  <c r="AM41" i="19"/>
  <c r="AN41" i="19"/>
  <c r="AM42" i="19"/>
  <c r="AN42" i="19"/>
  <c r="AM43" i="19"/>
  <c r="AN43" i="19"/>
  <c r="AM44" i="19"/>
  <c r="AN44" i="19"/>
  <c r="AM45" i="19"/>
  <c r="AN45" i="19"/>
  <c r="AM46" i="19"/>
  <c r="AN46" i="19"/>
  <c r="AM47" i="19"/>
  <c r="AN47" i="19"/>
  <c r="AM48" i="19"/>
  <c r="AN48" i="19"/>
  <c r="AM49" i="19"/>
  <c r="AN49" i="19"/>
  <c r="AM50" i="19"/>
  <c r="AN50" i="19"/>
  <c r="AM51" i="19"/>
  <c r="AN51" i="19"/>
  <c r="AM52" i="19"/>
  <c r="AN52" i="19"/>
  <c r="AM53" i="19"/>
  <c r="AN53" i="19"/>
  <c r="AM54" i="19"/>
  <c r="AN54" i="19"/>
  <c r="AM55" i="19"/>
  <c r="AN55" i="19"/>
  <c r="AM56" i="19"/>
  <c r="AN56" i="19"/>
  <c r="AM57" i="19"/>
  <c r="AN57" i="19"/>
  <c r="AM58" i="19"/>
  <c r="AN58" i="19"/>
  <c r="AM59" i="19"/>
  <c r="AN59" i="19"/>
  <c r="AM60" i="19"/>
  <c r="AN60" i="19"/>
  <c r="AM61" i="19"/>
  <c r="AN61" i="19"/>
  <c r="AM62" i="19"/>
  <c r="AN62" i="19"/>
  <c r="AM63" i="19"/>
  <c r="AN63" i="19"/>
  <c r="AM64" i="19"/>
  <c r="AN64" i="19"/>
  <c r="AM65" i="19"/>
  <c r="AN65" i="19"/>
  <c r="AM66" i="19"/>
  <c r="AN66" i="19"/>
  <c r="AM67" i="19"/>
  <c r="AN67" i="19"/>
  <c r="AM68" i="19"/>
  <c r="AN68" i="19"/>
  <c r="AM69" i="19"/>
  <c r="AN69" i="19"/>
  <c r="AM70" i="19"/>
  <c r="AN70" i="19"/>
  <c r="AM71" i="19"/>
  <c r="AN71" i="19"/>
  <c r="AM72" i="19"/>
  <c r="AN72" i="19"/>
  <c r="AM73" i="19"/>
  <c r="AN73" i="19"/>
  <c r="AM74" i="19"/>
  <c r="AN74" i="19"/>
  <c r="AM75" i="19"/>
  <c r="AN75" i="19"/>
  <c r="AM76" i="19"/>
  <c r="AN76" i="19"/>
  <c r="AM77" i="19"/>
  <c r="AN77" i="19"/>
  <c r="AM78" i="19"/>
  <c r="AN78" i="19"/>
  <c r="AM79" i="19"/>
  <c r="AN79" i="19"/>
  <c r="AM80" i="19"/>
  <c r="AN80" i="19"/>
  <c r="AM81" i="19"/>
  <c r="AN81" i="19"/>
  <c r="AM82" i="19"/>
  <c r="AN82" i="19"/>
  <c r="AM83" i="19"/>
  <c r="AN83" i="19"/>
  <c r="AM84" i="19"/>
  <c r="AN84" i="19"/>
  <c r="AM85" i="19"/>
  <c r="AN85" i="19"/>
  <c r="AM86" i="19"/>
  <c r="AN86" i="19"/>
  <c r="AM87" i="19"/>
  <c r="AN87" i="19"/>
  <c r="AM88" i="19"/>
  <c r="AN88" i="19"/>
  <c r="AM89" i="19"/>
  <c r="AN89" i="19"/>
  <c r="AM90" i="19"/>
  <c r="AN90" i="19"/>
  <c r="AM91" i="19"/>
  <c r="AN91" i="19"/>
  <c r="AM92" i="19"/>
  <c r="AN92" i="19"/>
  <c r="AM93" i="19"/>
  <c r="AN93" i="19"/>
  <c r="AM94" i="19"/>
  <c r="AN94" i="19"/>
  <c r="AM95" i="19"/>
  <c r="AN95" i="19"/>
  <c r="AM96" i="19"/>
  <c r="AN96" i="19"/>
  <c r="AM97" i="19"/>
  <c r="AN97" i="19"/>
  <c r="AM98" i="19"/>
  <c r="AN98" i="19"/>
  <c r="AM99" i="19"/>
  <c r="AN99" i="19"/>
  <c r="AM100" i="19"/>
  <c r="AN100" i="19"/>
  <c r="AM101" i="19"/>
  <c r="AN101" i="19"/>
  <c r="AM102" i="19"/>
  <c r="AN102" i="19"/>
  <c r="AM103" i="19"/>
  <c r="AN103" i="19"/>
  <c r="AM104" i="19"/>
  <c r="AN104" i="19"/>
  <c r="AM105" i="19"/>
  <c r="AN105" i="19"/>
  <c r="AM106" i="19"/>
  <c r="AN106" i="19"/>
  <c r="AM107" i="19"/>
  <c r="AN107" i="19"/>
  <c r="AM108" i="19"/>
  <c r="AN108" i="19"/>
  <c r="AM109" i="19"/>
  <c r="AN109" i="19"/>
  <c r="AM110" i="19"/>
  <c r="AN110" i="19"/>
  <c r="AM111" i="19"/>
  <c r="AN111" i="19"/>
  <c r="AM112" i="19"/>
  <c r="AN112" i="19"/>
  <c r="AM113" i="19"/>
  <c r="AN113" i="19"/>
  <c r="AM114" i="19"/>
  <c r="AN114" i="19"/>
  <c r="AM115" i="19"/>
  <c r="AN115" i="19"/>
  <c r="AM116" i="19"/>
  <c r="AN116" i="19"/>
  <c r="AM117" i="19"/>
  <c r="AN117" i="19"/>
  <c r="AM118" i="19"/>
  <c r="AN118" i="19"/>
  <c r="AM119" i="19"/>
  <c r="AN119" i="19"/>
  <c r="AM120" i="19"/>
  <c r="AN120" i="19"/>
  <c r="AM121" i="19"/>
  <c r="AN121" i="19"/>
  <c r="AM122" i="19"/>
  <c r="AN122" i="19"/>
  <c r="AM123" i="19"/>
  <c r="AN123" i="19"/>
  <c r="AM124" i="19"/>
  <c r="AN124" i="19"/>
  <c r="AM125" i="19"/>
  <c r="AN125" i="19"/>
  <c r="AM126" i="19"/>
  <c r="AN126" i="19"/>
  <c r="AM127" i="19"/>
  <c r="AN127" i="19"/>
  <c r="AM128" i="19"/>
  <c r="AN128" i="19"/>
  <c r="AM129" i="19"/>
  <c r="AN129" i="19"/>
  <c r="AM130" i="19"/>
  <c r="AN130" i="19"/>
  <c r="AM131" i="19"/>
  <c r="AN131" i="19"/>
  <c r="AM132" i="19"/>
  <c r="AN132" i="19"/>
  <c r="AM133" i="19"/>
  <c r="AN133" i="19"/>
  <c r="AM134" i="19"/>
  <c r="AN134" i="19"/>
  <c r="AM135" i="19"/>
  <c r="AN135" i="19"/>
  <c r="AM136" i="19"/>
  <c r="AN136" i="19"/>
  <c r="AM137" i="19"/>
  <c r="AN137" i="19"/>
  <c r="AM138" i="19"/>
  <c r="AN138" i="19"/>
  <c r="AM139" i="19"/>
  <c r="AN139" i="19"/>
  <c r="AM140" i="19"/>
  <c r="AN140" i="19"/>
  <c r="AM141" i="19"/>
  <c r="AN141" i="19"/>
  <c r="AM142" i="19"/>
  <c r="AN142" i="19"/>
  <c r="AM143" i="19"/>
  <c r="AN143" i="19"/>
  <c r="AM144" i="19"/>
  <c r="AN144" i="19"/>
  <c r="AM145" i="19"/>
  <c r="AN145" i="19"/>
  <c r="AM146" i="19"/>
  <c r="AN146" i="19"/>
  <c r="AM147" i="19"/>
  <c r="AN147" i="19"/>
  <c r="AM148" i="19"/>
  <c r="AN148" i="19"/>
  <c r="AM149" i="19"/>
  <c r="AN149" i="19"/>
  <c r="AM150" i="19"/>
  <c r="AN150" i="19"/>
  <c r="AM151" i="19"/>
  <c r="AN151" i="19"/>
  <c r="AM152" i="19"/>
  <c r="AN152" i="19"/>
  <c r="AM153" i="19"/>
  <c r="AN153" i="19"/>
  <c r="AM154" i="19"/>
  <c r="AN154" i="19"/>
  <c r="AM155" i="19"/>
  <c r="AN155" i="19"/>
  <c r="AM156" i="19"/>
  <c r="AN156" i="19"/>
  <c r="AM157" i="19"/>
  <c r="AN157" i="19"/>
  <c r="AM158" i="19"/>
  <c r="AN158" i="19"/>
  <c r="AM159" i="19"/>
  <c r="AN159" i="19"/>
  <c r="AM160" i="19"/>
  <c r="AN160" i="19"/>
  <c r="AM161" i="19"/>
  <c r="AN161" i="19"/>
  <c r="AM162" i="19"/>
  <c r="AN162" i="19"/>
  <c r="AM163" i="19"/>
  <c r="AN163" i="19"/>
  <c r="AM164" i="19"/>
  <c r="AN164" i="19"/>
  <c r="AM165" i="19"/>
  <c r="AN165" i="19"/>
  <c r="AM166" i="19"/>
  <c r="AN166" i="19"/>
  <c r="AM167" i="19"/>
  <c r="AN167" i="19"/>
  <c r="AM168" i="19"/>
  <c r="AN168" i="19"/>
  <c r="AM169" i="19"/>
  <c r="AN169" i="19"/>
  <c r="AM170" i="19"/>
  <c r="AN170" i="19"/>
  <c r="AM171" i="19"/>
  <c r="AN171" i="19"/>
  <c r="AM172" i="19"/>
  <c r="AN172" i="19"/>
  <c r="AM173" i="19"/>
  <c r="AN173" i="19"/>
  <c r="AM174" i="19"/>
  <c r="AN174" i="19"/>
  <c r="AM175" i="19"/>
  <c r="AN175" i="19"/>
  <c r="AM176" i="19"/>
  <c r="AN176" i="19"/>
  <c r="AM177" i="19"/>
  <c r="AN177" i="19"/>
  <c r="AM178" i="19"/>
  <c r="AN178" i="19"/>
  <c r="AM179" i="19"/>
  <c r="AN179" i="19"/>
  <c r="AM180" i="19"/>
  <c r="AN180" i="19"/>
  <c r="AM181" i="19"/>
  <c r="AN181" i="19"/>
  <c r="AM182" i="19"/>
  <c r="AN182" i="19"/>
  <c r="AM183" i="19"/>
  <c r="AN183" i="19"/>
  <c r="AM184" i="19"/>
  <c r="AN184" i="19"/>
  <c r="AM185" i="19"/>
  <c r="AN185" i="19"/>
  <c r="AM186" i="19"/>
  <c r="AN186" i="19"/>
  <c r="AM187" i="19"/>
  <c r="AN187" i="19"/>
  <c r="AM188" i="19"/>
  <c r="AN188" i="19"/>
  <c r="AM189" i="19"/>
  <c r="AN189" i="19"/>
  <c r="AM190" i="19"/>
  <c r="AN190" i="19"/>
  <c r="AM191" i="19"/>
  <c r="AN191" i="19"/>
  <c r="AM192" i="19"/>
  <c r="AN192" i="19"/>
  <c r="AM193" i="19"/>
  <c r="AN193" i="19"/>
  <c r="AM194" i="19"/>
  <c r="AN194" i="19"/>
  <c r="AM195" i="19"/>
  <c r="AN195" i="19"/>
  <c r="AM196" i="19"/>
  <c r="AN196" i="19"/>
  <c r="AM197" i="19"/>
  <c r="AN197" i="19"/>
  <c r="AM198" i="19"/>
  <c r="AN198" i="19"/>
  <c r="AM199" i="19"/>
  <c r="AN199" i="19"/>
  <c r="AM200" i="19"/>
  <c r="AN200" i="19"/>
  <c r="AM201" i="19"/>
  <c r="AN201" i="19"/>
  <c r="AM202" i="19"/>
  <c r="AN202" i="19"/>
  <c r="AM203" i="19"/>
  <c r="AN203" i="19"/>
  <c r="AM204" i="19"/>
  <c r="AN204" i="19"/>
  <c r="AM205" i="19"/>
  <c r="AN205" i="19"/>
  <c r="AM206" i="19"/>
  <c r="AN206" i="19"/>
  <c r="AM207" i="19"/>
  <c r="AN207" i="19"/>
  <c r="AM208" i="19"/>
  <c r="AN208" i="19"/>
  <c r="AM209" i="19"/>
  <c r="AN209" i="19"/>
  <c r="AM210" i="19"/>
  <c r="AN210" i="19"/>
  <c r="AM211" i="19"/>
  <c r="AN211" i="19"/>
  <c r="AM212" i="19"/>
  <c r="AN212" i="19"/>
  <c r="AM213" i="19"/>
  <c r="AN213" i="19"/>
  <c r="AM214" i="19"/>
  <c r="AN214" i="19"/>
  <c r="AM215" i="19"/>
  <c r="AN215" i="19"/>
  <c r="AM216" i="19"/>
  <c r="AN216" i="19"/>
  <c r="AM217" i="19"/>
  <c r="AN217" i="19"/>
  <c r="AM218" i="19"/>
  <c r="AN218" i="19"/>
  <c r="AM219" i="19"/>
  <c r="AN219" i="19"/>
  <c r="AM220" i="19"/>
  <c r="AN220" i="19"/>
  <c r="AM221" i="19"/>
  <c r="AN221" i="19"/>
  <c r="AM222" i="19"/>
  <c r="AN222" i="19"/>
  <c r="AM223" i="19"/>
  <c r="AN223" i="19"/>
  <c r="AM224" i="19"/>
  <c r="AN224" i="19"/>
  <c r="AM225" i="19"/>
  <c r="AN225" i="19"/>
  <c r="AM226" i="19"/>
  <c r="AN226" i="19"/>
  <c r="AM227" i="19"/>
  <c r="AN227" i="19"/>
  <c r="AM228" i="19"/>
  <c r="AN228" i="19"/>
  <c r="AM229" i="19"/>
  <c r="AN229" i="19"/>
  <c r="AM230" i="19"/>
  <c r="AN230" i="19"/>
  <c r="AM231" i="19"/>
  <c r="AN231" i="19"/>
  <c r="AM232" i="19"/>
  <c r="AN232" i="19"/>
  <c r="AM233" i="19"/>
  <c r="AN233" i="19"/>
  <c r="AM234" i="19"/>
  <c r="AN234" i="19"/>
  <c r="AM235" i="19"/>
  <c r="AN235" i="19"/>
  <c r="AM236" i="19"/>
  <c r="AN236" i="19"/>
  <c r="AM237" i="19"/>
  <c r="AN237" i="19"/>
  <c r="AM238" i="19"/>
  <c r="AN238" i="19"/>
  <c r="AM239" i="19"/>
  <c r="AN239" i="19"/>
  <c r="AM240" i="19"/>
  <c r="AN240" i="19"/>
  <c r="AM241" i="19"/>
  <c r="AN241" i="19"/>
  <c r="AM242" i="19"/>
  <c r="AN242" i="19"/>
  <c r="AM243" i="19"/>
  <c r="AN243" i="19"/>
  <c r="AM244" i="19"/>
  <c r="AN244" i="19"/>
  <c r="AM245" i="19"/>
  <c r="AN245" i="19"/>
  <c r="AM246" i="19"/>
  <c r="AN246" i="19"/>
  <c r="AM247" i="19"/>
  <c r="AN247" i="19"/>
  <c r="AM248" i="19"/>
  <c r="AN248" i="19"/>
  <c r="AM249" i="19"/>
  <c r="AN249" i="19"/>
  <c r="AM250" i="19"/>
  <c r="AN250" i="19"/>
  <c r="AM251" i="19"/>
  <c r="AN251" i="19"/>
  <c r="AM252" i="19"/>
  <c r="AN252" i="19"/>
  <c r="AM253" i="19"/>
  <c r="AN253" i="19"/>
  <c r="AM254" i="19"/>
  <c r="AN254" i="19"/>
  <c r="AM255" i="19"/>
  <c r="AN255" i="19"/>
  <c r="AM256" i="19"/>
  <c r="AN256" i="19"/>
  <c r="AM257" i="19"/>
  <c r="AN257" i="19"/>
  <c r="AM258" i="19"/>
  <c r="AN258" i="19"/>
  <c r="AM259" i="19"/>
  <c r="AN259" i="19"/>
  <c r="AM260" i="19"/>
  <c r="AN260" i="19"/>
  <c r="AM261" i="19"/>
  <c r="AN261" i="19"/>
  <c r="AM262" i="19"/>
  <c r="AN262" i="19"/>
  <c r="AM263" i="19"/>
  <c r="AN263" i="19"/>
  <c r="AM264" i="19"/>
  <c r="AN264" i="19"/>
  <c r="AM265" i="19"/>
  <c r="AN265" i="19"/>
  <c r="AM266" i="19"/>
  <c r="AN266" i="19"/>
  <c r="AM267" i="19"/>
  <c r="AN267" i="19"/>
  <c r="AM268" i="19"/>
  <c r="AN268" i="19"/>
  <c r="AM269" i="19"/>
  <c r="AN269" i="19"/>
  <c r="AM270" i="19"/>
  <c r="AN270" i="19"/>
  <c r="AM271" i="19"/>
  <c r="AN271" i="19"/>
  <c r="AM272" i="19"/>
  <c r="AN272" i="19"/>
  <c r="AM273" i="19"/>
  <c r="AN273" i="19"/>
  <c r="AM274" i="19"/>
  <c r="AN274" i="19"/>
  <c r="AM275" i="19"/>
  <c r="AN275" i="19"/>
  <c r="AM276" i="19"/>
  <c r="AN276" i="19"/>
  <c r="AM277" i="19"/>
  <c r="AN277" i="19"/>
  <c r="AM278" i="19"/>
  <c r="AN278" i="19"/>
  <c r="AM279" i="19"/>
  <c r="AN279" i="19"/>
  <c r="AM280" i="19"/>
  <c r="AN280" i="19"/>
  <c r="AM281" i="19"/>
  <c r="AN281" i="19"/>
  <c r="AM282" i="19"/>
  <c r="AN282" i="19"/>
  <c r="AM283" i="19"/>
  <c r="AN283" i="19"/>
  <c r="AM284" i="19"/>
  <c r="AN284" i="19"/>
  <c r="AM285" i="19"/>
  <c r="AN285" i="19"/>
  <c r="AM286" i="19"/>
  <c r="AN286" i="19"/>
  <c r="AM287" i="19"/>
  <c r="AN287" i="19"/>
  <c r="AM288" i="19"/>
  <c r="AN288" i="19"/>
  <c r="AM289" i="19"/>
  <c r="AN289" i="19"/>
  <c r="AM290" i="19"/>
  <c r="AN290" i="19"/>
  <c r="AM291" i="19"/>
  <c r="AN291" i="19"/>
  <c r="AM292" i="19"/>
  <c r="AN292" i="19"/>
  <c r="AM293" i="19"/>
  <c r="AN293" i="19"/>
  <c r="AM294" i="19"/>
  <c r="AN294" i="19"/>
  <c r="AM295" i="19"/>
  <c r="AN295" i="19"/>
  <c r="AM296" i="19"/>
  <c r="AN296" i="19"/>
  <c r="AM297" i="19"/>
  <c r="AN297" i="19"/>
  <c r="AM298" i="19"/>
  <c r="AN298" i="19"/>
  <c r="AM299" i="19"/>
  <c r="AN299" i="19"/>
  <c r="AM300" i="19"/>
  <c r="AN300" i="19"/>
  <c r="AM301" i="19"/>
  <c r="AN301" i="19"/>
  <c r="AM302" i="19"/>
  <c r="AN302" i="19"/>
  <c r="AM303" i="19"/>
  <c r="AN303" i="19"/>
  <c r="AM304" i="19"/>
  <c r="AN304" i="19"/>
  <c r="AM305" i="19"/>
  <c r="AN305" i="19"/>
  <c r="AM306" i="19"/>
  <c r="AN306" i="19"/>
  <c r="AM307" i="19"/>
  <c r="AN307" i="19"/>
  <c r="AM308" i="19"/>
  <c r="AN308" i="19"/>
  <c r="AM309" i="19"/>
  <c r="AN309" i="19"/>
  <c r="AM310" i="19"/>
  <c r="AN310" i="19"/>
  <c r="AM311" i="19"/>
  <c r="AN311" i="19"/>
  <c r="AM312" i="19"/>
  <c r="AN312" i="19"/>
  <c r="AM313" i="19"/>
  <c r="AN313" i="19"/>
  <c r="AM314" i="19"/>
  <c r="AN314" i="19"/>
  <c r="AM315" i="19"/>
  <c r="AN315" i="19"/>
  <c r="AM316" i="19"/>
  <c r="AN316" i="19"/>
  <c r="AM317" i="19"/>
  <c r="AN317" i="19"/>
  <c r="AM318" i="19"/>
  <c r="AN318" i="19"/>
  <c r="AM319" i="19"/>
  <c r="AN319" i="19"/>
  <c r="AM320" i="19"/>
  <c r="AN320" i="19"/>
  <c r="AM321" i="19"/>
  <c r="AN321" i="19"/>
  <c r="AM322" i="19"/>
  <c r="AN322" i="19"/>
  <c r="AM323" i="19"/>
  <c r="AN323" i="19"/>
  <c r="AM324" i="19"/>
  <c r="AN324" i="19"/>
  <c r="AM325" i="19"/>
  <c r="AN325" i="19"/>
  <c r="AM326" i="19"/>
  <c r="AN326" i="19"/>
  <c r="AM327" i="19"/>
  <c r="AN327" i="19"/>
  <c r="AM328" i="19"/>
  <c r="AN328" i="19"/>
  <c r="AM329" i="19"/>
  <c r="AN329" i="19"/>
  <c r="AM330" i="19"/>
  <c r="AN330" i="19"/>
  <c r="AM331" i="19"/>
  <c r="AN331" i="19"/>
  <c r="AM332" i="19"/>
  <c r="AN332" i="19"/>
  <c r="AM333" i="19"/>
  <c r="AN333" i="19"/>
  <c r="AM334" i="19"/>
  <c r="AN334" i="19"/>
  <c r="AM335" i="19"/>
  <c r="AN335" i="19"/>
  <c r="AM336" i="19"/>
  <c r="AN336" i="19"/>
  <c r="AM337" i="19"/>
  <c r="AN337" i="19"/>
  <c r="AM338" i="19"/>
  <c r="AN338" i="19"/>
  <c r="AM339" i="19"/>
  <c r="AN339" i="19"/>
  <c r="AM340" i="19"/>
  <c r="AN340" i="19"/>
  <c r="AM341" i="19"/>
  <c r="AN341" i="19"/>
  <c r="AM342" i="19"/>
  <c r="AN342" i="19"/>
  <c r="AM343" i="19"/>
  <c r="AN343" i="19"/>
  <c r="AM344" i="19"/>
  <c r="AN344" i="19"/>
  <c r="AM345" i="19"/>
  <c r="AN345" i="19"/>
  <c r="AM346" i="19"/>
  <c r="AN346" i="19"/>
  <c r="AM347" i="19"/>
  <c r="AN347" i="19"/>
  <c r="AM348" i="19"/>
  <c r="AN348" i="19"/>
  <c r="AM349" i="19"/>
  <c r="AN349" i="19"/>
  <c r="AM350" i="19"/>
  <c r="AN350" i="19"/>
  <c r="AM351" i="19"/>
  <c r="AN351" i="19"/>
  <c r="AM352" i="19"/>
  <c r="AN352" i="19"/>
  <c r="AM353" i="19"/>
  <c r="AN353" i="19"/>
  <c r="AM354" i="19"/>
  <c r="AN354" i="19"/>
  <c r="AM355" i="19"/>
  <c r="AN355" i="19"/>
  <c r="AM356" i="19"/>
  <c r="AN356" i="19"/>
  <c r="AM357" i="19"/>
  <c r="AN357" i="19"/>
  <c r="AM358" i="19"/>
  <c r="AN358" i="19"/>
  <c r="AM359" i="19"/>
  <c r="AN359" i="19"/>
  <c r="AM360" i="19"/>
  <c r="AN360" i="19"/>
  <c r="AM361" i="19"/>
  <c r="AN361" i="19"/>
  <c r="AM362" i="19"/>
  <c r="AN362" i="19"/>
  <c r="AM363" i="19"/>
  <c r="AN363" i="19"/>
  <c r="AM364" i="19"/>
  <c r="AN364" i="19"/>
  <c r="AM365" i="19"/>
  <c r="AN365" i="19"/>
  <c r="AM366" i="19"/>
  <c r="AN366" i="19"/>
  <c r="AM367" i="19"/>
  <c r="AN367" i="19"/>
  <c r="AM368" i="19"/>
  <c r="AN368" i="19"/>
  <c r="AM369" i="19"/>
  <c r="AN369" i="19"/>
  <c r="AM370" i="19"/>
  <c r="AN370" i="19"/>
  <c r="AM371" i="19"/>
  <c r="AN371" i="19"/>
  <c r="AM372" i="19"/>
  <c r="AN372" i="19"/>
  <c r="AM373" i="19"/>
  <c r="AN373" i="19"/>
  <c r="AM374" i="19"/>
  <c r="AN374" i="19"/>
  <c r="AM375" i="19"/>
  <c r="AN375" i="19"/>
  <c r="AM376" i="19"/>
  <c r="AN376" i="19"/>
  <c r="AM377" i="19"/>
  <c r="AN377" i="19"/>
  <c r="AM378" i="19"/>
  <c r="AN378" i="19"/>
  <c r="AM379" i="19"/>
  <c r="AN379" i="19"/>
  <c r="AM380" i="19"/>
  <c r="AN380" i="19"/>
  <c r="AM381" i="19"/>
  <c r="AN381" i="19"/>
  <c r="AM382" i="19"/>
  <c r="AN382" i="19"/>
  <c r="AM383" i="19"/>
  <c r="AN383" i="19"/>
  <c r="AM384" i="19"/>
  <c r="AN384" i="19"/>
  <c r="AM385" i="19"/>
  <c r="AN385" i="19"/>
  <c r="AM386" i="19"/>
  <c r="AN386" i="19"/>
  <c r="AM387" i="19"/>
  <c r="AN387" i="19"/>
  <c r="AM388" i="19"/>
  <c r="AN388" i="19"/>
  <c r="AM389" i="19"/>
  <c r="AN389" i="19"/>
  <c r="AM390" i="19"/>
  <c r="AN390" i="19"/>
  <c r="AM391" i="19"/>
  <c r="AN391" i="19"/>
  <c r="AM392" i="19"/>
  <c r="AN392" i="19"/>
  <c r="AM393" i="19"/>
  <c r="AN393" i="19"/>
  <c r="AM394" i="19"/>
  <c r="AN394" i="19"/>
  <c r="AM395" i="19"/>
  <c r="AN395" i="19"/>
  <c r="AM396" i="19"/>
  <c r="AN396" i="19"/>
  <c r="AM397" i="19"/>
  <c r="AN397" i="19"/>
  <c r="AM398" i="19"/>
  <c r="AN398" i="19"/>
  <c r="AM399" i="19"/>
  <c r="AN399" i="19"/>
  <c r="AM400" i="19"/>
  <c r="AN400" i="19"/>
  <c r="AM401" i="19"/>
  <c r="AN401" i="19"/>
  <c r="AM402" i="19"/>
  <c r="AN402" i="19"/>
  <c r="AM403" i="19"/>
  <c r="AN403" i="19"/>
  <c r="AM404" i="19"/>
  <c r="AN404" i="19"/>
  <c r="AM405" i="19"/>
  <c r="AN405" i="19"/>
  <c r="AM406" i="19"/>
  <c r="AN406" i="19"/>
  <c r="AM407" i="19"/>
  <c r="AN407" i="19"/>
  <c r="AM408" i="19"/>
  <c r="AN408" i="19"/>
  <c r="AM409" i="19"/>
  <c r="AN409" i="19"/>
  <c r="AM410" i="19"/>
  <c r="AN410" i="19"/>
  <c r="AM411" i="19"/>
  <c r="AN411" i="19"/>
  <c r="AM412" i="19"/>
  <c r="AN412" i="19"/>
  <c r="AM413" i="19"/>
  <c r="AN413" i="19"/>
  <c r="AM414" i="19"/>
  <c r="AN414" i="19"/>
  <c r="AM415" i="19"/>
  <c r="AN415" i="19"/>
  <c r="AM416" i="19"/>
  <c r="AN416" i="19"/>
  <c r="AM417" i="19"/>
  <c r="AN417" i="19"/>
  <c r="AM418" i="19"/>
  <c r="AN418" i="19"/>
  <c r="AM419" i="19"/>
  <c r="AN419" i="19"/>
  <c r="AM420" i="19"/>
  <c r="AN420" i="19"/>
  <c r="AM421" i="19"/>
  <c r="AN421" i="19"/>
  <c r="AM422" i="19"/>
  <c r="AN422" i="19"/>
  <c r="AM423" i="19"/>
  <c r="AN423" i="19"/>
  <c r="AM424" i="19"/>
  <c r="AN424" i="19"/>
  <c r="AM425" i="19"/>
  <c r="AN425" i="19"/>
  <c r="AM426" i="19"/>
  <c r="AN426" i="19"/>
  <c r="AM427" i="19"/>
  <c r="AN427" i="19"/>
  <c r="AM428" i="19"/>
  <c r="AN428" i="19"/>
  <c r="AM429" i="19"/>
  <c r="AN429" i="19"/>
  <c r="AM430" i="19"/>
  <c r="AN430" i="19"/>
  <c r="AM431" i="19"/>
  <c r="AN431" i="19"/>
  <c r="AM432" i="19"/>
  <c r="AN432" i="19"/>
  <c r="AM433" i="19"/>
  <c r="AN433" i="19"/>
  <c r="AM434" i="19"/>
  <c r="AN434" i="19"/>
  <c r="AM435" i="19"/>
  <c r="AN435" i="19"/>
  <c r="AM436" i="19"/>
  <c r="AN436" i="19"/>
  <c r="AM437" i="19"/>
  <c r="AN437" i="19"/>
  <c r="AM438" i="19"/>
  <c r="AN438" i="19"/>
  <c r="AM439" i="19"/>
  <c r="AN439" i="19"/>
  <c r="AM440" i="19"/>
  <c r="AN440" i="19"/>
  <c r="AM441" i="19"/>
  <c r="AN441" i="19"/>
  <c r="AM442" i="19"/>
  <c r="AN442" i="19"/>
  <c r="AM443" i="19"/>
  <c r="AN443" i="19"/>
  <c r="AM444" i="19"/>
  <c r="AN444" i="19"/>
  <c r="AM445" i="19"/>
  <c r="AN445" i="19"/>
  <c r="AM446" i="19"/>
  <c r="AN446" i="19"/>
  <c r="AM447" i="19"/>
  <c r="AN447" i="19"/>
  <c r="AM448" i="19"/>
  <c r="AN448" i="19"/>
  <c r="AM449" i="19"/>
  <c r="AN449" i="19"/>
  <c r="AM450" i="19"/>
  <c r="AN450" i="19"/>
  <c r="AM451" i="19"/>
  <c r="AN451" i="19"/>
  <c r="AM452" i="19"/>
  <c r="AN452" i="19"/>
  <c r="AM453" i="19"/>
  <c r="AN453" i="19"/>
  <c r="AM454" i="19"/>
  <c r="AN454" i="19"/>
  <c r="AM455" i="19"/>
  <c r="AN455" i="19"/>
  <c r="AM456" i="19"/>
  <c r="AN456" i="19"/>
  <c r="AM457" i="19"/>
  <c r="AN457" i="19"/>
  <c r="AM458" i="19"/>
  <c r="AN458" i="19"/>
  <c r="AM459" i="19"/>
  <c r="AN459" i="19"/>
  <c r="AM460" i="19"/>
  <c r="AN460" i="19"/>
  <c r="AM461" i="19"/>
  <c r="AN461" i="19"/>
  <c r="AM462" i="19"/>
  <c r="AN462" i="19"/>
  <c r="AM463" i="19"/>
  <c r="AN463" i="19"/>
  <c r="AM464" i="19"/>
  <c r="AN464" i="19"/>
  <c r="AM465" i="19"/>
  <c r="AN465" i="19"/>
  <c r="AM466" i="19"/>
  <c r="AN466" i="19"/>
  <c r="AM467" i="19"/>
  <c r="AN467" i="19"/>
  <c r="AM468" i="19"/>
  <c r="AN468" i="19"/>
  <c r="AM469" i="19"/>
  <c r="AN469" i="19"/>
  <c r="AM470" i="19"/>
  <c r="AN470" i="19"/>
  <c r="AM471" i="19"/>
  <c r="AN471" i="19"/>
  <c r="AM472" i="19"/>
  <c r="AN472" i="19"/>
  <c r="AM473" i="19"/>
  <c r="AN473" i="19"/>
  <c r="AM474" i="19"/>
  <c r="AN474" i="19"/>
  <c r="AM475" i="19"/>
  <c r="AN475" i="19"/>
  <c r="AM476" i="19"/>
  <c r="AN476" i="19"/>
  <c r="AM477" i="19"/>
  <c r="AN477" i="19"/>
  <c r="AM478" i="19"/>
  <c r="AN478" i="19"/>
  <c r="AM479" i="19"/>
  <c r="AN479" i="19"/>
  <c r="AM480" i="19"/>
  <c r="AN480" i="19"/>
  <c r="AM481" i="19"/>
  <c r="AN481" i="19"/>
  <c r="AM482" i="19"/>
  <c r="AN482" i="19"/>
  <c r="AM483" i="19"/>
  <c r="AN483" i="19"/>
  <c r="AM484" i="19"/>
  <c r="AN484" i="19"/>
  <c r="AM485" i="19"/>
  <c r="AN485" i="19"/>
  <c r="AM486" i="19"/>
  <c r="AN486" i="19"/>
  <c r="AM487" i="19"/>
  <c r="AN487" i="19"/>
  <c r="AM488" i="19"/>
  <c r="AN488" i="19"/>
  <c r="AM489" i="19"/>
  <c r="AN489" i="19"/>
  <c r="AM490" i="19"/>
  <c r="AN490" i="19"/>
  <c r="AM491" i="19"/>
  <c r="AN491" i="19"/>
  <c r="AM492" i="19"/>
  <c r="AN492" i="19"/>
  <c r="AM493" i="19"/>
  <c r="AN493" i="19"/>
  <c r="AM494" i="19"/>
  <c r="AN494" i="19"/>
  <c r="AM495" i="19"/>
  <c r="AN495" i="19"/>
  <c r="AM496" i="19"/>
  <c r="AN496" i="19"/>
  <c r="AM497" i="19"/>
  <c r="AN497" i="19"/>
  <c r="AM498" i="19"/>
  <c r="AN498" i="19"/>
  <c r="AM499" i="19"/>
  <c r="AN499" i="19"/>
  <c r="AM500" i="19"/>
  <c r="AN500" i="19"/>
  <c r="AM501" i="19"/>
  <c r="AN501" i="19"/>
  <c r="AM502" i="19"/>
  <c r="AN502" i="19"/>
  <c r="AM503" i="19"/>
  <c r="AN503" i="19"/>
  <c r="AM504" i="19"/>
  <c r="AN504" i="19"/>
  <c r="AM505" i="19"/>
  <c r="AN505" i="19"/>
  <c r="AM506" i="19"/>
  <c r="AN506" i="19"/>
  <c r="AM507" i="19"/>
  <c r="AN507" i="19"/>
  <c r="AM508" i="19"/>
  <c r="AN508" i="19"/>
  <c r="AM509" i="19"/>
  <c r="AN509" i="19"/>
  <c r="AM510" i="19"/>
  <c r="AN510" i="19"/>
  <c r="AM511" i="19"/>
  <c r="AN511" i="19"/>
  <c r="AM512" i="19"/>
  <c r="AN512" i="19"/>
  <c r="AM513" i="19"/>
  <c r="AN513" i="19"/>
  <c r="AM514" i="19"/>
  <c r="AN514" i="19"/>
  <c r="AM515" i="19"/>
  <c r="AN515" i="19"/>
  <c r="AM516" i="19"/>
  <c r="AN516" i="19"/>
  <c r="AM517" i="19"/>
  <c r="AN517" i="19"/>
  <c r="AM518" i="19"/>
  <c r="AN518" i="19"/>
  <c r="AM519" i="19"/>
  <c r="AN519" i="19"/>
  <c r="AM520" i="19"/>
  <c r="AN520" i="19"/>
  <c r="AM521" i="19"/>
  <c r="AN521" i="19"/>
  <c r="AM522" i="19"/>
  <c r="AN522" i="19"/>
  <c r="AM523" i="19"/>
  <c r="AN523" i="19"/>
  <c r="AM524" i="19"/>
  <c r="AN524" i="19"/>
  <c r="AM525" i="19"/>
  <c r="AN525" i="19"/>
  <c r="AM526" i="19"/>
  <c r="AN526" i="19"/>
  <c r="AM527" i="19"/>
  <c r="AN527" i="19"/>
  <c r="AM528" i="19"/>
  <c r="AN528" i="19"/>
  <c r="AM529" i="19"/>
  <c r="AN529" i="19"/>
  <c r="AM530" i="19"/>
  <c r="AN530" i="19"/>
  <c r="AM531" i="19"/>
  <c r="AN531" i="19"/>
  <c r="AM532" i="19"/>
  <c r="AN532" i="19"/>
  <c r="AM533" i="19"/>
  <c r="AN533" i="19"/>
  <c r="AM534" i="19"/>
  <c r="AN534" i="19"/>
  <c r="AM535" i="19"/>
  <c r="AN535" i="19"/>
  <c r="AM536" i="19"/>
  <c r="AN536" i="19"/>
  <c r="AM537" i="19"/>
  <c r="AN537" i="19"/>
  <c r="AM538" i="19"/>
  <c r="AN538" i="19"/>
  <c r="AM539" i="19"/>
  <c r="AN539" i="19"/>
  <c r="AM540" i="19"/>
  <c r="AN540" i="19"/>
  <c r="AM541" i="19"/>
  <c r="AN541" i="19"/>
  <c r="AM542" i="19"/>
  <c r="AN542" i="19"/>
  <c r="AM543" i="19"/>
  <c r="AN543" i="19"/>
  <c r="AM544" i="19"/>
  <c r="AN544" i="19"/>
  <c r="AM545" i="19"/>
  <c r="AN545" i="19"/>
  <c r="AM546" i="19"/>
  <c r="AN546" i="19"/>
  <c r="AM547" i="19"/>
  <c r="AN547" i="19"/>
  <c r="AM548" i="19"/>
  <c r="AN548" i="19"/>
  <c r="AM549" i="19"/>
  <c r="AN549" i="19"/>
  <c r="AM550" i="19"/>
  <c r="AN550" i="19"/>
  <c r="AM551" i="19"/>
  <c r="AN551" i="19"/>
  <c r="AM552" i="19"/>
  <c r="AN552" i="19"/>
  <c r="AM553" i="19"/>
  <c r="AN553" i="19"/>
  <c r="AM554" i="19"/>
  <c r="AN554" i="19"/>
  <c r="AM555" i="19"/>
  <c r="AN555" i="19"/>
  <c r="AM556" i="19"/>
  <c r="AN556" i="19"/>
  <c r="AM557" i="19"/>
  <c r="AN557" i="19"/>
  <c r="AM558" i="19"/>
  <c r="AN558" i="19"/>
  <c r="AM559" i="19"/>
  <c r="AN559" i="19"/>
  <c r="AM560" i="19"/>
  <c r="AN560" i="19"/>
  <c r="AM561" i="19"/>
  <c r="AN561" i="19"/>
  <c r="AM562" i="19"/>
  <c r="AN562" i="19"/>
  <c r="AM563" i="19"/>
  <c r="AN563" i="19"/>
  <c r="AM564" i="19"/>
  <c r="AN564" i="19"/>
  <c r="AM565" i="19"/>
  <c r="AN565" i="19"/>
  <c r="AM566" i="19"/>
  <c r="AN566" i="19"/>
  <c r="AM567" i="19"/>
  <c r="AN567" i="19"/>
  <c r="AM568" i="19"/>
  <c r="AN568" i="19"/>
  <c r="AM569" i="19"/>
  <c r="AN569" i="19"/>
  <c r="AM570" i="19"/>
  <c r="AN570" i="19"/>
  <c r="AM571" i="19"/>
  <c r="AN571" i="19"/>
  <c r="AM572" i="19"/>
  <c r="AN572" i="19"/>
  <c r="AM573" i="19"/>
  <c r="AN573" i="19"/>
  <c r="AM574" i="19"/>
  <c r="AN574" i="19"/>
  <c r="AM575" i="19"/>
  <c r="AN575" i="19"/>
  <c r="AM576" i="19"/>
  <c r="AN576" i="19"/>
  <c r="AM577" i="19"/>
  <c r="AN577" i="19"/>
  <c r="AM578" i="19"/>
  <c r="AN578" i="19"/>
  <c r="AM579" i="19"/>
  <c r="AN579" i="19"/>
  <c r="AM580" i="19"/>
  <c r="AN580" i="19"/>
  <c r="AM581" i="19"/>
  <c r="AN581" i="19"/>
  <c r="AM582" i="19"/>
  <c r="AN582" i="19"/>
  <c r="AM583" i="19"/>
  <c r="AN583" i="19"/>
  <c r="AM584" i="19"/>
  <c r="AN584" i="19"/>
  <c r="AM585" i="19"/>
  <c r="AN585" i="19"/>
  <c r="AM586" i="19"/>
  <c r="AN586" i="19"/>
  <c r="AM587" i="19"/>
  <c r="AN587" i="19"/>
  <c r="AM588" i="19"/>
  <c r="AN588" i="19"/>
  <c r="AM589" i="19"/>
  <c r="AN589" i="19"/>
  <c r="AM590" i="19"/>
  <c r="AN590" i="19"/>
  <c r="AM591" i="19"/>
  <c r="AN591" i="19"/>
  <c r="AM592" i="19"/>
  <c r="AN592" i="19"/>
  <c r="AM593" i="19"/>
  <c r="AN593" i="19"/>
  <c r="AM594" i="19"/>
  <c r="AN594" i="19"/>
  <c r="AM595" i="19"/>
  <c r="AN595" i="19"/>
  <c r="AM596" i="19"/>
  <c r="AN596" i="19"/>
  <c r="AM597" i="19"/>
  <c r="AN597" i="19"/>
  <c r="AM598" i="19"/>
  <c r="AN598" i="19"/>
  <c r="AM599" i="19"/>
  <c r="AN599" i="19"/>
  <c r="AM600" i="19"/>
  <c r="AN600" i="19"/>
  <c r="AM601" i="19"/>
  <c r="AN601" i="19"/>
  <c r="AM602" i="19"/>
  <c r="AN602" i="19"/>
  <c r="AM603" i="19"/>
  <c r="AN603" i="19"/>
  <c r="AM604" i="19"/>
  <c r="AN604" i="19"/>
  <c r="AM605" i="19"/>
  <c r="AN605" i="19"/>
  <c r="AM606" i="19"/>
  <c r="AN606" i="19"/>
  <c r="AM607" i="19"/>
  <c r="AN607" i="19"/>
  <c r="AM608" i="19"/>
  <c r="AN608" i="19"/>
  <c r="AM609" i="19"/>
  <c r="AN609" i="19"/>
  <c r="AM610" i="19"/>
  <c r="AN610" i="19"/>
  <c r="AM611" i="19"/>
  <c r="AN611" i="19"/>
  <c r="AM612" i="19"/>
  <c r="AN612" i="19"/>
  <c r="AM613" i="19"/>
  <c r="AN613" i="19"/>
  <c r="AM614" i="19"/>
  <c r="AN614" i="19"/>
  <c r="AM615" i="19"/>
  <c r="AN615" i="19"/>
  <c r="AM616" i="19"/>
  <c r="AN616" i="19"/>
  <c r="AM617" i="19"/>
  <c r="AN617" i="19"/>
  <c r="AM618" i="19"/>
  <c r="AN618" i="19"/>
  <c r="AM619" i="19"/>
  <c r="AN619" i="19"/>
  <c r="AM620" i="19"/>
  <c r="AN620" i="19"/>
  <c r="AM621" i="19"/>
  <c r="AN621" i="19"/>
  <c r="AM622" i="19"/>
  <c r="AN622" i="19"/>
  <c r="AM623" i="19"/>
  <c r="AN623" i="19"/>
  <c r="AM624" i="19"/>
  <c r="AN624" i="19"/>
  <c r="AM625" i="19"/>
  <c r="AN625" i="19"/>
  <c r="AM626" i="19"/>
  <c r="AN626" i="19"/>
  <c r="AM627" i="19"/>
  <c r="AN627" i="19"/>
  <c r="AM628" i="19"/>
  <c r="AN628" i="19"/>
  <c r="AM629" i="19"/>
  <c r="AN629" i="19"/>
  <c r="AM630" i="19"/>
  <c r="AN630" i="19"/>
  <c r="AM631" i="19"/>
  <c r="AN631" i="19"/>
  <c r="AM632" i="19"/>
  <c r="AN632" i="19"/>
  <c r="AM633" i="19"/>
  <c r="AN633" i="19"/>
  <c r="AM634" i="19"/>
  <c r="AN634" i="19"/>
  <c r="AM635" i="19"/>
  <c r="AN635" i="19"/>
  <c r="AM636" i="19"/>
  <c r="AN636" i="19"/>
  <c r="AM637" i="19"/>
  <c r="AN637" i="19"/>
  <c r="AM638" i="19"/>
  <c r="AN638" i="19"/>
  <c r="AM639" i="19"/>
  <c r="AN639" i="19"/>
  <c r="AM640" i="19"/>
  <c r="AN640" i="19"/>
  <c r="AM641" i="19"/>
  <c r="AN641" i="19"/>
  <c r="AM642" i="19"/>
  <c r="AN642" i="19"/>
  <c r="AM643" i="19"/>
  <c r="AN643" i="19"/>
  <c r="AM644" i="19"/>
  <c r="AN644" i="19"/>
  <c r="AM645" i="19"/>
  <c r="AN645" i="19"/>
  <c r="AM646" i="19"/>
  <c r="AN646" i="19"/>
  <c r="AM647" i="19"/>
  <c r="AN647" i="19"/>
  <c r="AM648" i="19"/>
  <c r="AN648" i="19"/>
  <c r="AM649" i="19"/>
  <c r="AN649" i="19"/>
  <c r="AM650" i="19"/>
  <c r="AN650" i="19"/>
  <c r="AM651" i="19"/>
  <c r="AN651" i="19"/>
  <c r="AM652" i="19"/>
  <c r="AN652" i="19"/>
  <c r="AM653" i="19"/>
  <c r="AN653" i="19"/>
  <c r="AM654" i="19"/>
  <c r="AN654" i="19"/>
  <c r="AH657" i="19"/>
  <c r="AM655" i="19"/>
  <c r="AN655" i="19"/>
  <c r="AH658" i="19"/>
  <c r="AM656" i="19"/>
  <c r="AN656" i="19"/>
  <c r="F35" i="9"/>
  <c r="AJ10" i="20"/>
  <c r="AJ11" i="20"/>
  <c r="AJ12" i="20"/>
  <c r="AJ13" i="20"/>
  <c r="AJ14" i="20"/>
  <c r="AJ15" i="20"/>
  <c r="AJ16" i="20"/>
  <c r="AJ17" i="20"/>
  <c r="AJ18" i="20"/>
  <c r="AJ19" i="20"/>
  <c r="AJ20" i="20"/>
  <c r="AJ21" i="20"/>
  <c r="AJ22" i="20"/>
  <c r="AJ23" i="20"/>
  <c r="AJ24" i="20"/>
  <c r="AJ25" i="20"/>
  <c r="AJ26" i="20"/>
  <c r="AJ27" i="20"/>
  <c r="AJ28" i="20"/>
  <c r="AJ29" i="20"/>
  <c r="AJ30" i="20"/>
  <c r="AJ31" i="20"/>
  <c r="AJ32" i="20"/>
  <c r="AJ33" i="20"/>
  <c r="AJ34" i="20"/>
  <c r="AJ35" i="20"/>
  <c r="AJ36" i="20"/>
  <c r="AJ37" i="20"/>
  <c r="AJ38" i="20"/>
  <c r="AJ39" i="20"/>
  <c r="AJ40" i="20"/>
  <c r="AJ41" i="20"/>
  <c r="AJ42" i="20"/>
  <c r="AJ43" i="20"/>
  <c r="AJ44" i="20"/>
  <c r="AJ45" i="20"/>
  <c r="AJ46" i="20"/>
  <c r="AJ47" i="20"/>
  <c r="AJ48" i="20"/>
  <c r="AJ49" i="20"/>
  <c r="AJ50" i="20"/>
  <c r="AJ51" i="20"/>
  <c r="AJ52" i="20"/>
  <c r="AJ53" i="20"/>
  <c r="AJ54" i="20"/>
  <c r="AJ55" i="20"/>
  <c r="AJ56" i="20"/>
  <c r="AJ57" i="20"/>
  <c r="AJ58" i="20"/>
  <c r="AJ59" i="20"/>
  <c r="AJ60" i="20"/>
  <c r="AJ61" i="20"/>
  <c r="AJ62" i="20"/>
  <c r="AJ63" i="20"/>
  <c r="AJ64" i="20"/>
  <c r="AJ65" i="20"/>
  <c r="AJ66" i="20"/>
  <c r="AJ67" i="20"/>
  <c r="AJ68" i="20"/>
  <c r="AJ69" i="20"/>
  <c r="AJ70" i="20"/>
  <c r="AJ71" i="20"/>
  <c r="AJ72" i="20"/>
  <c r="AJ73" i="20"/>
  <c r="AJ74" i="20"/>
  <c r="AJ75" i="20"/>
  <c r="AJ76" i="20"/>
  <c r="AJ77" i="20"/>
  <c r="AJ78" i="20"/>
  <c r="AJ79" i="20"/>
  <c r="AJ80" i="20"/>
  <c r="AJ81" i="20"/>
  <c r="AJ82" i="20"/>
  <c r="AJ83" i="20"/>
  <c r="AJ84" i="20"/>
  <c r="AJ85" i="20"/>
  <c r="AJ86" i="20"/>
  <c r="AJ87" i="20"/>
  <c r="AJ88" i="20"/>
  <c r="AJ89" i="20"/>
  <c r="AJ90" i="20"/>
  <c r="AJ91" i="20"/>
  <c r="AJ92" i="20"/>
  <c r="AJ93" i="20"/>
  <c r="AJ94" i="20"/>
  <c r="AJ95" i="20"/>
  <c r="AJ96" i="20"/>
  <c r="AJ97" i="20"/>
  <c r="AJ98" i="20"/>
  <c r="AJ99" i="20"/>
  <c r="AJ100" i="20"/>
  <c r="AJ101" i="20"/>
  <c r="AJ102" i="20"/>
  <c r="AJ103" i="20"/>
  <c r="AJ104" i="20"/>
  <c r="AJ105" i="20"/>
  <c r="AJ106" i="20"/>
  <c r="AJ107" i="20"/>
  <c r="AJ108" i="20"/>
  <c r="AJ109" i="20"/>
  <c r="AJ110" i="20"/>
  <c r="AJ111" i="20"/>
  <c r="AJ112" i="20"/>
  <c r="AJ113" i="20"/>
  <c r="AJ114" i="20"/>
  <c r="AJ115" i="20"/>
  <c r="AJ116" i="20"/>
  <c r="AJ117" i="20"/>
  <c r="AJ118" i="20"/>
  <c r="AJ119" i="20"/>
  <c r="AJ120" i="20"/>
  <c r="AJ121" i="20"/>
  <c r="AJ122" i="20"/>
  <c r="AJ123" i="20"/>
  <c r="AJ124" i="20"/>
  <c r="AJ125" i="20"/>
  <c r="AJ126" i="20"/>
  <c r="AJ127" i="20"/>
  <c r="AJ128" i="20"/>
  <c r="AJ129" i="20"/>
  <c r="AJ130" i="20"/>
  <c r="AJ131" i="20"/>
  <c r="AJ132" i="20"/>
  <c r="AJ133" i="20"/>
  <c r="AJ134" i="20"/>
  <c r="AJ135" i="20"/>
  <c r="AJ136" i="20"/>
  <c r="AJ137" i="20"/>
  <c r="AJ138" i="20"/>
  <c r="AJ139" i="20"/>
  <c r="AJ140" i="20"/>
  <c r="AJ141" i="20"/>
  <c r="AJ142" i="20"/>
  <c r="AJ143" i="20"/>
  <c r="AJ144" i="20"/>
  <c r="AJ145" i="20"/>
  <c r="AJ146" i="20"/>
  <c r="AJ147" i="20"/>
  <c r="AJ148" i="20"/>
  <c r="AJ149" i="20"/>
  <c r="AJ150" i="20"/>
  <c r="AJ151" i="20"/>
  <c r="AJ152" i="20"/>
  <c r="AJ153" i="20"/>
  <c r="AJ154" i="20"/>
  <c r="AJ155" i="20"/>
  <c r="AJ156" i="20"/>
  <c r="AJ157" i="20"/>
  <c r="AJ158" i="20"/>
  <c r="AJ159" i="20"/>
  <c r="AJ160" i="20"/>
  <c r="AJ161" i="20"/>
  <c r="AJ162" i="20"/>
  <c r="AJ163" i="20"/>
  <c r="AJ164" i="20"/>
  <c r="AJ165" i="20"/>
  <c r="AJ166" i="20"/>
  <c r="AJ167" i="20"/>
  <c r="AJ168" i="20"/>
  <c r="AJ169" i="20"/>
  <c r="AJ170" i="20"/>
  <c r="AJ171" i="20"/>
  <c r="AJ172" i="20"/>
  <c r="AJ173" i="20"/>
  <c r="AJ174" i="20"/>
  <c r="AJ175" i="20"/>
  <c r="AJ176" i="20"/>
  <c r="AJ177" i="20"/>
  <c r="AJ178" i="20"/>
  <c r="AJ179" i="20"/>
  <c r="AJ180" i="20"/>
  <c r="AJ181" i="20"/>
  <c r="AJ182" i="20"/>
  <c r="AJ183" i="20"/>
  <c r="AJ184" i="20"/>
  <c r="AJ185" i="20"/>
  <c r="AJ186" i="20"/>
  <c r="AJ187" i="20"/>
  <c r="AJ188" i="20"/>
  <c r="AJ189" i="20"/>
  <c r="AJ190" i="20"/>
  <c r="AJ191" i="20"/>
  <c r="AJ192" i="20"/>
  <c r="AJ193" i="20"/>
  <c r="AJ194" i="20"/>
  <c r="AJ195" i="20"/>
  <c r="AJ196" i="20"/>
  <c r="AJ197" i="20"/>
  <c r="AJ198" i="20"/>
  <c r="AJ199" i="20"/>
  <c r="AJ200" i="20"/>
  <c r="AJ201" i="20"/>
  <c r="AJ202" i="20"/>
  <c r="AJ203" i="20"/>
  <c r="AJ204" i="20"/>
  <c r="AJ205" i="20"/>
  <c r="AJ206" i="20"/>
  <c r="AJ207" i="20"/>
  <c r="AJ208" i="20"/>
  <c r="AJ209" i="20"/>
  <c r="AJ210" i="20"/>
  <c r="AJ211" i="20"/>
  <c r="AJ212" i="20"/>
  <c r="AJ213" i="20"/>
  <c r="AJ214" i="20"/>
  <c r="AJ215" i="20"/>
  <c r="AJ216" i="20"/>
  <c r="AJ217" i="20"/>
  <c r="AJ218" i="20"/>
  <c r="AJ219" i="20"/>
  <c r="AJ220" i="20"/>
  <c r="AJ221" i="20"/>
  <c r="AJ222" i="20"/>
  <c r="AJ223" i="20"/>
  <c r="AJ224" i="20"/>
  <c r="AJ225" i="20"/>
  <c r="AJ226" i="20"/>
  <c r="AJ227" i="20"/>
  <c r="AJ228" i="20"/>
  <c r="AJ229" i="20"/>
  <c r="AJ230" i="20"/>
  <c r="AJ231" i="20"/>
  <c r="AJ232" i="20"/>
  <c r="AJ233" i="20"/>
  <c r="AJ234" i="20"/>
  <c r="AJ235" i="20"/>
  <c r="AJ236" i="20"/>
  <c r="AJ237" i="20"/>
  <c r="AJ238" i="20"/>
  <c r="AJ239" i="20"/>
  <c r="AJ240" i="20"/>
  <c r="AJ241" i="20"/>
  <c r="AJ242" i="20"/>
  <c r="AJ243" i="20"/>
  <c r="AJ244" i="20"/>
  <c r="AJ245" i="20"/>
  <c r="AJ246" i="20"/>
  <c r="AJ247" i="20"/>
  <c r="AJ248" i="20"/>
  <c r="AJ249" i="20"/>
  <c r="AJ250" i="20"/>
  <c r="AJ251" i="20"/>
  <c r="AJ252" i="20"/>
  <c r="AJ253" i="20"/>
  <c r="AJ254" i="20"/>
  <c r="AJ255" i="20"/>
  <c r="AJ256" i="20"/>
  <c r="AJ257" i="20"/>
  <c r="AJ258" i="20"/>
  <c r="AJ259" i="20"/>
  <c r="AJ260" i="20"/>
  <c r="AJ261" i="20"/>
  <c r="AJ262" i="20"/>
  <c r="AJ263" i="20"/>
  <c r="AJ264" i="20"/>
  <c r="AJ265" i="20"/>
  <c r="AJ266" i="20"/>
  <c r="AJ267" i="20"/>
  <c r="AJ268" i="20"/>
  <c r="AJ269" i="20"/>
  <c r="AJ270" i="20"/>
  <c r="AJ271" i="20"/>
  <c r="AJ272" i="20"/>
  <c r="AJ273" i="20"/>
  <c r="AJ274" i="20"/>
  <c r="AJ275" i="20"/>
  <c r="AJ276" i="20"/>
  <c r="AJ277" i="20"/>
  <c r="AJ278" i="20"/>
  <c r="AJ279" i="20"/>
  <c r="AJ280" i="20"/>
  <c r="AJ281" i="20"/>
  <c r="AJ282" i="20"/>
  <c r="AJ283" i="20"/>
  <c r="AJ284" i="20"/>
  <c r="AJ285" i="20"/>
  <c r="AJ286" i="20"/>
  <c r="AJ287" i="20"/>
  <c r="AJ288" i="20"/>
  <c r="AJ289" i="20"/>
  <c r="AJ290" i="20"/>
  <c r="AJ291" i="20"/>
  <c r="AJ292" i="20"/>
  <c r="AJ293" i="20"/>
  <c r="AJ294" i="20"/>
  <c r="AJ295" i="20"/>
  <c r="AJ296" i="20"/>
  <c r="AJ297" i="20"/>
  <c r="AJ298" i="20"/>
  <c r="AJ299" i="20"/>
  <c r="AJ300" i="20"/>
  <c r="AJ301" i="20"/>
  <c r="AJ302" i="20"/>
  <c r="AJ303" i="20"/>
  <c r="AJ304" i="20"/>
  <c r="AJ305" i="20"/>
  <c r="AJ306" i="20"/>
  <c r="AJ307" i="20"/>
  <c r="AJ308" i="20"/>
  <c r="AJ309" i="20"/>
  <c r="AJ310" i="20"/>
  <c r="AJ311" i="20"/>
  <c r="AJ312" i="20"/>
  <c r="AJ313" i="20"/>
  <c r="AJ314" i="20"/>
  <c r="AJ315" i="20"/>
  <c r="AJ316" i="20"/>
  <c r="AJ317" i="20"/>
  <c r="AJ318" i="20"/>
  <c r="AJ319" i="20"/>
  <c r="AJ320" i="20"/>
  <c r="AJ321" i="20"/>
  <c r="AJ322" i="20"/>
  <c r="AJ323" i="20"/>
  <c r="AJ324" i="20"/>
  <c r="AJ325" i="20"/>
  <c r="AJ326" i="20"/>
  <c r="AJ327" i="20"/>
  <c r="AJ328" i="20"/>
  <c r="AJ329" i="20"/>
  <c r="AJ330" i="20"/>
  <c r="AJ331" i="20"/>
  <c r="AJ332" i="20"/>
  <c r="AJ333" i="20"/>
  <c r="AJ334" i="20"/>
  <c r="AJ335" i="20"/>
  <c r="AJ336" i="20"/>
  <c r="AJ337" i="20"/>
  <c r="AJ338" i="20"/>
  <c r="AJ339" i="20"/>
  <c r="AJ340" i="20"/>
  <c r="AJ341" i="20"/>
  <c r="AJ342" i="20"/>
  <c r="AJ343" i="20"/>
  <c r="AJ344" i="20"/>
  <c r="AJ345" i="20"/>
  <c r="AJ346" i="20"/>
  <c r="AJ347" i="20"/>
  <c r="AJ348" i="20"/>
  <c r="AJ349" i="20"/>
  <c r="AJ350" i="20"/>
  <c r="AJ351" i="20"/>
  <c r="AJ352" i="20"/>
  <c r="AJ353" i="20"/>
  <c r="AJ354" i="20"/>
  <c r="AJ355" i="20"/>
  <c r="AJ356" i="20"/>
  <c r="AJ357" i="20"/>
  <c r="AJ358" i="20"/>
  <c r="AJ359" i="20"/>
  <c r="AJ360" i="20"/>
  <c r="AJ361" i="20"/>
  <c r="AJ362" i="20"/>
  <c r="AJ363" i="20"/>
  <c r="AJ364" i="20"/>
  <c r="AJ365" i="20"/>
  <c r="AJ366" i="20"/>
  <c r="AJ367" i="20"/>
  <c r="AJ368" i="20"/>
  <c r="AJ369" i="20"/>
  <c r="AJ370" i="20"/>
  <c r="AJ371" i="20"/>
  <c r="AJ372" i="20"/>
  <c r="AJ373" i="20"/>
  <c r="AJ374" i="20"/>
  <c r="AJ375" i="20"/>
  <c r="AJ376" i="20"/>
  <c r="AJ377" i="20"/>
  <c r="AJ378" i="20"/>
  <c r="AJ379" i="20"/>
  <c r="AJ380" i="20"/>
  <c r="AJ381" i="20"/>
  <c r="AJ382" i="20"/>
  <c r="AJ383" i="20"/>
  <c r="AJ384" i="20"/>
  <c r="AJ385" i="20"/>
  <c r="AJ386" i="20"/>
  <c r="AJ387" i="20"/>
  <c r="AJ388" i="20"/>
  <c r="AJ389" i="20"/>
  <c r="AJ390" i="20"/>
  <c r="AJ391" i="20"/>
  <c r="AJ392" i="20"/>
  <c r="AJ393" i="20"/>
  <c r="AJ394" i="20"/>
  <c r="AJ395" i="20"/>
  <c r="AJ396" i="20"/>
  <c r="AJ397" i="20"/>
  <c r="AJ398" i="20"/>
  <c r="AJ399" i="20"/>
  <c r="AJ400" i="20"/>
  <c r="AJ401" i="20"/>
  <c r="AJ402" i="20"/>
  <c r="AJ403" i="20"/>
  <c r="AJ404" i="20"/>
  <c r="AJ405" i="20"/>
  <c r="AJ406" i="20"/>
  <c r="AJ407" i="20"/>
  <c r="AJ408" i="20"/>
  <c r="AJ409" i="20"/>
  <c r="AJ410" i="20"/>
  <c r="AJ411" i="20"/>
  <c r="AJ412" i="20"/>
  <c r="AJ413" i="20"/>
  <c r="AJ414" i="20"/>
  <c r="AJ415" i="20"/>
  <c r="AJ416" i="20"/>
  <c r="AJ417" i="20"/>
  <c r="AJ418" i="20"/>
  <c r="AJ419" i="20"/>
  <c r="AJ420" i="20"/>
  <c r="AJ421" i="20"/>
  <c r="AJ422" i="20"/>
  <c r="AJ423" i="20"/>
  <c r="AJ424" i="20"/>
  <c r="AJ425" i="20"/>
  <c r="AJ426" i="20"/>
  <c r="AJ427" i="20"/>
  <c r="AJ428" i="20"/>
  <c r="AJ429" i="20"/>
  <c r="AJ430" i="20"/>
  <c r="AJ431" i="20"/>
  <c r="AJ432" i="20"/>
  <c r="AJ433" i="20"/>
  <c r="AJ434" i="20"/>
  <c r="AJ435" i="20"/>
  <c r="AJ436" i="20"/>
  <c r="AJ437" i="20"/>
  <c r="AJ438" i="20"/>
  <c r="AJ439" i="20"/>
  <c r="AJ440" i="20"/>
  <c r="AJ441" i="20"/>
  <c r="AJ442" i="20"/>
  <c r="AJ443" i="20"/>
  <c r="AJ444" i="20"/>
  <c r="AJ445" i="20"/>
  <c r="AJ446" i="20"/>
  <c r="AJ447" i="20"/>
  <c r="AJ448" i="20"/>
  <c r="AJ449" i="20"/>
  <c r="AJ450" i="20"/>
  <c r="AJ451" i="20"/>
  <c r="AJ452" i="20"/>
  <c r="AJ453" i="20"/>
  <c r="AJ454" i="20"/>
  <c r="AJ455" i="20"/>
  <c r="AJ456" i="20"/>
  <c r="AJ457" i="20"/>
  <c r="AJ458" i="20"/>
  <c r="AJ459" i="20"/>
  <c r="AJ460" i="20"/>
  <c r="AJ461" i="20"/>
  <c r="AJ462" i="20"/>
  <c r="AJ463" i="20"/>
  <c r="AJ464" i="20"/>
  <c r="AJ465" i="20"/>
  <c r="AJ466" i="20"/>
  <c r="AJ467" i="20"/>
  <c r="AJ468" i="20"/>
  <c r="AJ469" i="20"/>
  <c r="AJ470" i="20"/>
  <c r="AJ471" i="20"/>
  <c r="AJ472" i="20"/>
  <c r="AJ473" i="20"/>
  <c r="AJ474" i="20"/>
  <c r="AJ475" i="20"/>
  <c r="AJ476" i="20"/>
  <c r="AJ477" i="20"/>
  <c r="AJ478" i="20"/>
  <c r="AJ479" i="20"/>
  <c r="AJ480" i="20"/>
  <c r="AJ481" i="20"/>
  <c r="AJ482" i="20"/>
  <c r="AJ483" i="20"/>
  <c r="AJ484" i="20"/>
  <c r="AJ485" i="20"/>
  <c r="AJ486" i="20"/>
  <c r="AJ487" i="20"/>
  <c r="AJ488" i="20"/>
  <c r="AJ489" i="20"/>
  <c r="AJ490" i="20"/>
  <c r="AJ491" i="20"/>
  <c r="AJ492" i="20"/>
  <c r="AJ493" i="20"/>
  <c r="AJ494" i="20"/>
  <c r="AJ495" i="20"/>
  <c r="AJ496" i="20"/>
  <c r="AJ497" i="20"/>
  <c r="AJ498" i="20"/>
  <c r="AJ499" i="20"/>
  <c r="AJ500" i="20"/>
  <c r="AJ501" i="20"/>
  <c r="AJ502" i="20"/>
  <c r="AJ503" i="20"/>
  <c r="AJ504" i="20"/>
  <c r="AJ505" i="20"/>
  <c r="AJ506" i="20"/>
  <c r="AJ507" i="20"/>
  <c r="AJ508" i="20"/>
  <c r="AJ509" i="20"/>
  <c r="AJ510" i="20"/>
  <c r="AJ511" i="20"/>
  <c r="AJ512" i="20"/>
  <c r="AJ513" i="20"/>
  <c r="AJ514" i="20"/>
  <c r="AJ515" i="20"/>
  <c r="AJ516" i="20"/>
  <c r="AJ517" i="20"/>
  <c r="AJ518" i="20"/>
  <c r="AJ519" i="20"/>
  <c r="AJ520" i="20"/>
  <c r="AJ521" i="20"/>
  <c r="AJ522" i="20"/>
  <c r="AJ523" i="20"/>
  <c r="AJ524" i="20"/>
  <c r="AJ525" i="20"/>
  <c r="AJ526" i="20"/>
  <c r="AJ527" i="20"/>
  <c r="AJ528" i="20"/>
  <c r="AJ529" i="20"/>
  <c r="AJ530" i="20"/>
  <c r="AJ531" i="20"/>
  <c r="AJ532" i="20"/>
  <c r="AJ533" i="20"/>
  <c r="AJ534" i="20"/>
  <c r="AJ535" i="20"/>
  <c r="AJ536" i="20"/>
  <c r="AJ537" i="20"/>
  <c r="AJ538" i="20"/>
  <c r="AJ539" i="20"/>
  <c r="AJ540" i="20"/>
  <c r="AJ541" i="20"/>
  <c r="AJ542" i="20"/>
  <c r="AJ543" i="20"/>
  <c r="AJ544" i="20"/>
  <c r="AJ545" i="20"/>
  <c r="AJ546" i="20"/>
  <c r="AJ547" i="20"/>
  <c r="AJ548" i="20"/>
  <c r="AJ549" i="20"/>
  <c r="AJ550" i="20"/>
  <c r="AJ551" i="20"/>
  <c r="AJ552" i="20"/>
  <c r="AJ553" i="20"/>
  <c r="AJ554" i="20"/>
  <c r="AJ555" i="20"/>
  <c r="AJ556" i="20"/>
  <c r="AJ557" i="20"/>
  <c r="AJ558" i="20"/>
  <c r="AJ559" i="20"/>
  <c r="AJ560" i="20"/>
  <c r="AJ561" i="20"/>
  <c r="AJ562" i="20"/>
  <c r="AJ563" i="20"/>
  <c r="AJ564" i="20"/>
  <c r="AJ565" i="20"/>
  <c r="AJ566" i="20"/>
  <c r="AJ567" i="20"/>
  <c r="AJ568" i="20"/>
  <c r="AJ569" i="20"/>
  <c r="AJ570" i="20"/>
  <c r="AJ571" i="20"/>
  <c r="AJ572" i="20"/>
  <c r="AJ573" i="20"/>
  <c r="AJ574" i="20"/>
  <c r="AJ575" i="20"/>
  <c r="AJ576" i="20"/>
  <c r="AJ577" i="20"/>
  <c r="AJ578" i="20"/>
  <c r="AJ579" i="20"/>
  <c r="AJ580" i="20"/>
  <c r="AJ581" i="20"/>
  <c r="AJ582" i="20"/>
  <c r="AJ583" i="20"/>
  <c r="AJ584" i="20"/>
  <c r="AJ585" i="20"/>
  <c r="AJ586" i="20"/>
  <c r="AJ587" i="20"/>
  <c r="AJ588" i="20"/>
  <c r="AJ589" i="20"/>
  <c r="AJ590" i="20"/>
  <c r="AJ591" i="20"/>
  <c r="AJ592" i="20"/>
  <c r="AJ593" i="20"/>
  <c r="AJ594" i="20"/>
  <c r="AJ595" i="20"/>
  <c r="AJ596" i="20"/>
  <c r="AJ597" i="20"/>
  <c r="AJ598" i="20"/>
  <c r="AJ599" i="20"/>
  <c r="AJ600" i="20"/>
  <c r="AJ601" i="20"/>
  <c r="AJ602" i="20"/>
  <c r="AJ603" i="20"/>
  <c r="AJ604" i="20"/>
  <c r="AJ605" i="20"/>
  <c r="AJ606" i="20"/>
  <c r="AJ607" i="20"/>
  <c r="AJ608" i="20"/>
  <c r="AJ609" i="20"/>
  <c r="AJ610" i="20"/>
  <c r="AJ611" i="20"/>
  <c r="AJ612" i="20"/>
  <c r="AJ613" i="20"/>
  <c r="AJ614" i="20"/>
  <c r="AJ615" i="20"/>
  <c r="AJ616" i="20"/>
  <c r="AJ617" i="20"/>
  <c r="AJ618" i="20"/>
  <c r="AJ619" i="20"/>
  <c r="AJ620" i="20"/>
  <c r="AJ621" i="20"/>
  <c r="AJ622" i="20"/>
  <c r="AJ623" i="20"/>
  <c r="AJ624" i="20"/>
  <c r="AJ625" i="20"/>
  <c r="AJ626" i="20"/>
  <c r="AJ627" i="20"/>
  <c r="AJ628" i="20"/>
  <c r="AJ629" i="20"/>
  <c r="AJ630" i="20"/>
  <c r="AJ631" i="20"/>
  <c r="AJ632" i="20"/>
  <c r="AJ633" i="20"/>
  <c r="AJ634" i="20"/>
  <c r="AJ8" i="20"/>
  <c r="AJ9" i="20"/>
  <c r="AI8" i="20"/>
  <c r="AI9" i="20"/>
  <c r="AI10" i="20"/>
  <c r="AI11" i="20"/>
  <c r="AI12" i="20"/>
  <c r="AK10" i="20"/>
  <c r="AL10" i="20"/>
  <c r="AI13" i="20"/>
  <c r="AK11" i="20"/>
  <c r="AL11" i="20"/>
  <c r="AI14" i="20"/>
  <c r="AK12" i="20"/>
  <c r="AL12" i="20"/>
  <c r="AI15" i="20"/>
  <c r="AK13" i="20"/>
  <c r="AL13" i="20"/>
  <c r="AI16" i="20"/>
  <c r="AK14" i="20"/>
  <c r="AL14" i="20"/>
  <c r="AI17" i="20"/>
  <c r="AK15" i="20"/>
  <c r="AL15" i="20"/>
  <c r="AI18" i="20"/>
  <c r="AK16" i="20"/>
  <c r="AL16" i="20"/>
  <c r="AI19" i="20"/>
  <c r="AK17" i="20"/>
  <c r="AL17" i="20"/>
  <c r="AI20" i="20"/>
  <c r="AK18" i="20"/>
  <c r="AL18" i="20"/>
  <c r="AI21" i="20"/>
  <c r="AK19" i="20"/>
  <c r="AL19" i="20"/>
  <c r="AI22" i="20"/>
  <c r="AK20" i="20"/>
  <c r="AL20" i="20"/>
  <c r="AI23" i="20"/>
  <c r="AK21" i="20"/>
  <c r="AL21" i="20"/>
  <c r="AI24" i="20"/>
  <c r="AK22" i="20"/>
  <c r="AL22" i="20"/>
  <c r="AI25" i="20"/>
  <c r="AK23" i="20"/>
  <c r="AL23" i="20"/>
  <c r="AI26" i="20"/>
  <c r="AK24" i="20"/>
  <c r="AL24" i="20"/>
  <c r="AI27" i="20"/>
  <c r="AK25" i="20"/>
  <c r="AL25" i="20"/>
  <c r="AI28" i="20"/>
  <c r="AK26" i="20"/>
  <c r="AL26" i="20"/>
  <c r="AI29" i="20"/>
  <c r="AK27" i="20"/>
  <c r="AL27" i="20"/>
  <c r="AI30" i="20"/>
  <c r="AK28" i="20"/>
  <c r="AL28" i="20"/>
  <c r="AI31" i="20"/>
  <c r="AK29" i="20"/>
  <c r="AL29" i="20"/>
  <c r="AI32" i="20"/>
  <c r="AK30" i="20"/>
  <c r="AL30" i="20"/>
  <c r="AI33" i="20"/>
  <c r="AK31" i="20"/>
  <c r="AL31" i="20"/>
  <c r="AI34" i="20"/>
  <c r="AK32" i="20"/>
  <c r="AL32" i="20"/>
  <c r="AI35" i="20"/>
  <c r="AK33" i="20"/>
  <c r="AL33" i="20"/>
  <c r="AI36" i="20"/>
  <c r="AK34" i="20"/>
  <c r="AL34" i="20"/>
  <c r="AI37" i="20"/>
  <c r="AK35" i="20"/>
  <c r="AL35" i="20"/>
  <c r="AI38" i="20"/>
  <c r="AK36" i="20"/>
  <c r="AL36" i="20"/>
  <c r="AI39" i="20"/>
  <c r="AK37" i="20"/>
  <c r="AL37" i="20"/>
  <c r="AI40" i="20"/>
  <c r="AK38" i="20"/>
  <c r="AL38" i="20"/>
  <c r="AI41" i="20"/>
  <c r="AK39" i="20"/>
  <c r="AL39" i="20"/>
  <c r="AI42" i="20"/>
  <c r="AK40" i="20"/>
  <c r="AL40" i="20"/>
  <c r="AI43" i="20"/>
  <c r="AK41" i="20"/>
  <c r="AL41" i="20"/>
  <c r="AI44" i="20"/>
  <c r="AK42" i="20"/>
  <c r="AL42" i="20"/>
  <c r="AI45" i="20"/>
  <c r="AK43" i="20"/>
  <c r="AL43" i="20"/>
  <c r="AI46" i="20"/>
  <c r="AK44" i="20"/>
  <c r="AL44" i="20"/>
  <c r="AI47" i="20"/>
  <c r="AK45" i="20"/>
  <c r="AL45" i="20"/>
  <c r="AI48" i="20"/>
  <c r="AK46" i="20"/>
  <c r="AL46" i="20"/>
  <c r="AI49" i="20"/>
  <c r="AK47" i="20"/>
  <c r="AL47" i="20"/>
  <c r="AI50" i="20"/>
  <c r="AK48" i="20"/>
  <c r="AL48" i="20"/>
  <c r="AI51" i="20"/>
  <c r="AK49" i="20"/>
  <c r="AL49" i="20"/>
  <c r="AI52" i="20"/>
  <c r="AK50" i="20"/>
  <c r="AL50" i="20"/>
  <c r="AI53" i="20"/>
  <c r="AK51" i="20"/>
  <c r="AL51" i="20"/>
  <c r="AI54" i="20"/>
  <c r="AK52" i="20"/>
  <c r="AL52" i="20"/>
  <c r="AI55" i="20"/>
  <c r="AK53" i="20"/>
  <c r="AL53" i="20"/>
  <c r="AI56" i="20"/>
  <c r="AK54" i="20"/>
  <c r="AL54" i="20"/>
  <c r="AI57" i="20"/>
  <c r="AK55" i="20"/>
  <c r="AL55" i="20"/>
  <c r="AI58" i="20"/>
  <c r="AK56" i="20"/>
  <c r="AL56" i="20"/>
  <c r="AI59" i="20"/>
  <c r="AK57" i="20"/>
  <c r="AL57" i="20"/>
  <c r="AI60" i="20"/>
  <c r="AK58" i="20"/>
  <c r="AL58" i="20"/>
  <c r="AI61" i="20"/>
  <c r="AK59" i="20"/>
  <c r="AL59" i="20"/>
  <c r="AI62" i="20"/>
  <c r="AK60" i="20"/>
  <c r="AL60" i="20"/>
  <c r="AI63" i="20"/>
  <c r="AK61" i="20"/>
  <c r="AL61" i="20"/>
  <c r="AI64" i="20"/>
  <c r="AK62" i="20"/>
  <c r="AL62" i="20"/>
  <c r="AI65" i="20"/>
  <c r="AK63" i="20"/>
  <c r="AL63" i="20"/>
  <c r="AI66" i="20"/>
  <c r="AK64" i="20"/>
  <c r="AL64" i="20"/>
  <c r="AI67" i="20"/>
  <c r="AK65" i="20"/>
  <c r="AL65" i="20"/>
  <c r="AI68" i="20"/>
  <c r="AK66" i="20"/>
  <c r="AL66" i="20"/>
  <c r="AI69" i="20"/>
  <c r="AK67" i="20"/>
  <c r="AL67" i="20"/>
  <c r="AI70" i="20"/>
  <c r="AK68" i="20"/>
  <c r="AL68" i="20"/>
  <c r="AI71" i="20"/>
  <c r="AK69" i="20"/>
  <c r="AL69" i="20"/>
  <c r="AI72" i="20"/>
  <c r="AK70" i="20"/>
  <c r="AL70" i="20"/>
  <c r="AI73" i="20"/>
  <c r="AK71" i="20"/>
  <c r="AL71" i="20"/>
  <c r="AI74" i="20"/>
  <c r="AK72" i="20"/>
  <c r="AL72" i="20"/>
  <c r="AI75" i="20"/>
  <c r="AK73" i="20"/>
  <c r="AL73" i="20"/>
  <c r="AI76" i="20"/>
  <c r="AK74" i="20"/>
  <c r="AL74" i="20"/>
  <c r="AI77" i="20"/>
  <c r="AK75" i="20"/>
  <c r="AL75" i="20"/>
  <c r="AI78" i="20"/>
  <c r="AK76" i="20"/>
  <c r="AL76" i="20"/>
  <c r="AI79" i="20"/>
  <c r="AK77" i="20"/>
  <c r="AL77" i="20"/>
  <c r="AI80" i="20"/>
  <c r="AK78" i="20"/>
  <c r="AL78" i="20"/>
  <c r="AI81" i="20"/>
  <c r="AK79" i="20"/>
  <c r="AL79" i="20"/>
  <c r="AI82" i="20"/>
  <c r="AK80" i="20"/>
  <c r="AL80" i="20"/>
  <c r="AI83" i="20"/>
  <c r="AK81" i="20"/>
  <c r="AL81" i="20"/>
  <c r="AI84" i="20"/>
  <c r="AK82" i="20"/>
  <c r="AL82" i="20"/>
  <c r="AI85" i="20"/>
  <c r="AK83" i="20"/>
  <c r="AL83" i="20"/>
  <c r="AI86" i="20"/>
  <c r="AK84" i="20"/>
  <c r="AL84" i="20"/>
  <c r="AI87" i="20"/>
  <c r="AK85" i="20"/>
  <c r="AL85" i="20"/>
  <c r="AI88" i="20"/>
  <c r="AK86" i="20"/>
  <c r="AL86" i="20"/>
  <c r="AI89" i="20"/>
  <c r="AK87" i="20"/>
  <c r="AL87" i="20"/>
  <c r="AI90" i="20"/>
  <c r="AK88" i="20"/>
  <c r="AL88" i="20"/>
  <c r="AI91" i="20"/>
  <c r="AK89" i="20"/>
  <c r="AL89" i="20"/>
  <c r="AI92" i="20"/>
  <c r="AK90" i="20"/>
  <c r="AL90" i="20"/>
  <c r="AI93" i="20"/>
  <c r="AK91" i="20"/>
  <c r="AL91" i="20"/>
  <c r="AI94" i="20"/>
  <c r="AK92" i="20"/>
  <c r="AL92" i="20"/>
  <c r="AI95" i="20"/>
  <c r="AK93" i="20"/>
  <c r="AL93" i="20"/>
  <c r="AI96" i="20"/>
  <c r="AK94" i="20"/>
  <c r="AL94" i="20"/>
  <c r="AI97" i="20"/>
  <c r="AK95" i="20"/>
  <c r="AL95" i="20"/>
  <c r="AI98" i="20"/>
  <c r="AK96" i="20"/>
  <c r="AL96" i="20"/>
  <c r="AI99" i="20"/>
  <c r="AK97" i="20"/>
  <c r="AL97" i="20"/>
  <c r="AI100" i="20"/>
  <c r="AK98" i="20"/>
  <c r="AL98" i="20"/>
  <c r="AI101" i="20"/>
  <c r="AK99" i="20"/>
  <c r="AL99" i="20"/>
  <c r="AI102" i="20"/>
  <c r="AK100" i="20"/>
  <c r="AL100" i="20"/>
  <c r="AI103" i="20"/>
  <c r="AK101" i="20"/>
  <c r="AL101" i="20"/>
  <c r="AI104" i="20"/>
  <c r="AK102" i="20"/>
  <c r="AL102" i="20"/>
  <c r="AI105" i="20"/>
  <c r="AK103" i="20"/>
  <c r="AL103" i="20"/>
  <c r="AI106" i="20"/>
  <c r="AK104" i="20"/>
  <c r="AL104" i="20"/>
  <c r="AI107" i="20"/>
  <c r="AK105" i="20"/>
  <c r="AL105" i="20"/>
  <c r="AI108" i="20"/>
  <c r="AK106" i="20"/>
  <c r="AL106" i="20"/>
  <c r="AI109" i="20"/>
  <c r="AK107" i="20"/>
  <c r="AL107" i="20"/>
  <c r="AI110" i="20"/>
  <c r="AK108" i="20"/>
  <c r="AL108" i="20"/>
  <c r="AI111" i="20"/>
  <c r="AK109" i="20"/>
  <c r="AL109" i="20"/>
  <c r="AI112" i="20"/>
  <c r="AK110" i="20"/>
  <c r="AL110" i="20"/>
  <c r="AI113" i="20"/>
  <c r="AK111" i="20"/>
  <c r="AL111" i="20"/>
  <c r="AI114" i="20"/>
  <c r="AK112" i="20"/>
  <c r="AL112" i="20"/>
  <c r="AI115" i="20"/>
  <c r="AK113" i="20"/>
  <c r="AL113" i="20"/>
  <c r="AI116" i="20"/>
  <c r="AK114" i="20"/>
  <c r="AL114" i="20"/>
  <c r="AI117" i="20"/>
  <c r="AK115" i="20"/>
  <c r="AL115" i="20"/>
  <c r="AI118" i="20"/>
  <c r="AK116" i="20"/>
  <c r="AL116" i="20"/>
  <c r="AI119" i="20"/>
  <c r="AK117" i="20"/>
  <c r="AL117" i="20"/>
  <c r="AI120" i="20"/>
  <c r="AK118" i="20"/>
  <c r="AL118" i="20"/>
  <c r="AI121" i="20"/>
  <c r="AK119" i="20"/>
  <c r="AL119" i="20"/>
  <c r="AI122" i="20"/>
  <c r="AK120" i="20"/>
  <c r="AL120" i="20"/>
  <c r="AI123" i="20"/>
  <c r="AK121" i="20"/>
  <c r="AL121" i="20"/>
  <c r="AI124" i="20"/>
  <c r="AK122" i="20"/>
  <c r="AL122" i="20"/>
  <c r="AI125" i="20"/>
  <c r="AK123" i="20"/>
  <c r="AL123" i="20"/>
  <c r="AI126" i="20"/>
  <c r="AK124" i="20"/>
  <c r="AL124" i="20"/>
  <c r="AI127" i="20"/>
  <c r="AK125" i="20"/>
  <c r="AL125" i="20"/>
  <c r="AI128" i="20"/>
  <c r="AK126" i="20"/>
  <c r="AL126" i="20"/>
  <c r="AI129" i="20"/>
  <c r="AK127" i="20"/>
  <c r="AL127" i="20"/>
  <c r="AI130" i="20"/>
  <c r="AK128" i="20"/>
  <c r="AL128" i="20"/>
  <c r="AI131" i="20"/>
  <c r="AK129" i="20"/>
  <c r="AL129" i="20"/>
  <c r="AI132" i="20"/>
  <c r="AK130" i="20"/>
  <c r="AL130" i="20"/>
  <c r="AI133" i="20"/>
  <c r="AK131" i="20"/>
  <c r="AL131" i="20"/>
  <c r="AI134" i="20"/>
  <c r="AK132" i="20"/>
  <c r="AL132" i="20"/>
  <c r="AI135" i="20"/>
  <c r="AK133" i="20"/>
  <c r="AL133" i="20"/>
  <c r="AI136" i="20"/>
  <c r="AK134" i="20"/>
  <c r="AL134" i="20"/>
  <c r="AI137" i="20"/>
  <c r="AK135" i="20"/>
  <c r="AL135" i="20"/>
  <c r="AI138" i="20"/>
  <c r="AK136" i="20"/>
  <c r="AL136" i="20"/>
  <c r="AI139" i="20"/>
  <c r="AK137" i="20"/>
  <c r="AL137" i="20"/>
  <c r="AI140" i="20"/>
  <c r="AK138" i="20"/>
  <c r="AL138" i="20"/>
  <c r="AI141" i="20"/>
  <c r="AK139" i="20"/>
  <c r="AL139" i="20"/>
  <c r="AI142" i="20"/>
  <c r="AK140" i="20"/>
  <c r="AL140" i="20"/>
  <c r="AI143" i="20"/>
  <c r="AK141" i="20"/>
  <c r="AL141" i="20"/>
  <c r="AI144" i="20"/>
  <c r="AK142" i="20"/>
  <c r="AL142" i="20"/>
  <c r="AI145" i="20"/>
  <c r="AK143" i="20"/>
  <c r="AL143" i="20"/>
  <c r="AI146" i="20"/>
  <c r="AK144" i="20"/>
  <c r="AL144" i="20"/>
  <c r="AI147" i="20"/>
  <c r="AK145" i="20"/>
  <c r="AL145" i="20"/>
  <c r="AI148" i="20"/>
  <c r="AK146" i="20"/>
  <c r="AL146" i="20"/>
  <c r="AI149" i="20"/>
  <c r="AK147" i="20"/>
  <c r="AL147" i="20"/>
  <c r="AI150" i="20"/>
  <c r="AK148" i="20"/>
  <c r="AL148" i="20"/>
  <c r="AI151" i="20"/>
  <c r="AK149" i="20"/>
  <c r="AL149" i="20"/>
  <c r="AI152" i="20"/>
  <c r="AK150" i="20"/>
  <c r="AL150" i="20"/>
  <c r="AI153" i="20"/>
  <c r="AK151" i="20"/>
  <c r="AL151" i="20"/>
  <c r="AI154" i="20"/>
  <c r="AK152" i="20"/>
  <c r="AL152" i="20"/>
  <c r="AI155" i="20"/>
  <c r="AK153" i="20"/>
  <c r="AL153" i="20"/>
  <c r="AI156" i="20"/>
  <c r="AK154" i="20"/>
  <c r="AL154" i="20"/>
  <c r="AI157" i="20"/>
  <c r="AK155" i="20"/>
  <c r="AL155" i="20"/>
  <c r="AI158" i="20"/>
  <c r="AK156" i="20"/>
  <c r="AL156" i="20"/>
  <c r="AI159" i="20"/>
  <c r="AK157" i="20"/>
  <c r="AL157" i="20"/>
  <c r="AI160" i="20"/>
  <c r="AK158" i="20"/>
  <c r="AL158" i="20"/>
  <c r="AI161" i="20"/>
  <c r="AK159" i="20"/>
  <c r="AL159" i="20"/>
  <c r="AI162" i="20"/>
  <c r="AK160" i="20"/>
  <c r="AL160" i="20"/>
  <c r="AI163" i="20"/>
  <c r="AK161" i="20"/>
  <c r="AL161" i="20"/>
  <c r="AI164" i="20"/>
  <c r="AK162" i="20"/>
  <c r="AL162" i="20"/>
  <c r="AI165" i="20"/>
  <c r="AK163" i="20"/>
  <c r="AL163" i="20"/>
  <c r="AI166" i="20"/>
  <c r="AK164" i="20"/>
  <c r="AL164" i="20"/>
  <c r="AI167" i="20"/>
  <c r="AK165" i="20"/>
  <c r="AL165" i="20"/>
  <c r="AI168" i="20"/>
  <c r="AK166" i="20"/>
  <c r="AL166" i="20"/>
  <c r="AI169" i="20"/>
  <c r="AK167" i="20"/>
  <c r="AL167" i="20"/>
  <c r="AI170" i="20"/>
  <c r="AK168" i="20"/>
  <c r="AL168" i="20"/>
  <c r="AI171" i="20"/>
  <c r="AK169" i="20"/>
  <c r="AL169" i="20"/>
  <c r="AI172" i="20"/>
  <c r="AK170" i="20"/>
  <c r="AL170" i="20"/>
  <c r="AI173" i="20"/>
  <c r="AK171" i="20"/>
  <c r="AL171" i="20"/>
  <c r="AI174" i="20"/>
  <c r="AK172" i="20"/>
  <c r="AL172" i="20"/>
  <c r="AI175" i="20"/>
  <c r="AK173" i="20"/>
  <c r="AL173" i="20"/>
  <c r="AI176" i="20"/>
  <c r="AK174" i="20"/>
  <c r="AL174" i="20"/>
  <c r="AI177" i="20"/>
  <c r="AK175" i="20"/>
  <c r="AL175" i="20"/>
  <c r="AI178" i="20"/>
  <c r="AK176" i="20"/>
  <c r="AL176" i="20"/>
  <c r="AI179" i="20"/>
  <c r="AK177" i="20"/>
  <c r="AL177" i="20"/>
  <c r="AI180" i="20"/>
  <c r="AK178" i="20"/>
  <c r="AL178" i="20"/>
  <c r="AI181" i="20"/>
  <c r="AK179" i="20"/>
  <c r="AL179" i="20"/>
  <c r="AI182" i="20"/>
  <c r="AK180" i="20"/>
  <c r="AL180" i="20"/>
  <c r="AI183" i="20"/>
  <c r="AK181" i="20"/>
  <c r="AL181" i="20"/>
  <c r="AI184" i="20"/>
  <c r="AK182" i="20"/>
  <c r="AL182" i="20"/>
  <c r="AI185" i="20"/>
  <c r="AK183" i="20"/>
  <c r="AL183" i="20"/>
  <c r="AI186" i="20"/>
  <c r="AK184" i="20"/>
  <c r="AL184" i="20"/>
  <c r="AI187" i="20"/>
  <c r="AK185" i="20"/>
  <c r="AL185" i="20"/>
  <c r="AI188" i="20"/>
  <c r="AK186" i="20"/>
  <c r="AL186" i="20"/>
  <c r="AI189" i="20"/>
  <c r="AK187" i="20"/>
  <c r="AL187" i="20"/>
  <c r="AI190" i="20"/>
  <c r="AK188" i="20"/>
  <c r="AL188" i="20"/>
  <c r="AI191" i="20"/>
  <c r="AK189" i="20"/>
  <c r="AL189" i="20"/>
  <c r="AI192" i="20"/>
  <c r="AK190" i="20"/>
  <c r="AL190" i="20"/>
  <c r="AI193" i="20"/>
  <c r="AK191" i="20"/>
  <c r="AL191" i="20"/>
  <c r="AI194" i="20"/>
  <c r="AK192" i="20"/>
  <c r="AL192" i="20"/>
  <c r="AI195" i="20"/>
  <c r="AK193" i="20"/>
  <c r="AL193" i="20"/>
  <c r="AI196" i="20"/>
  <c r="AK194" i="20"/>
  <c r="AL194" i="20"/>
  <c r="AI197" i="20"/>
  <c r="AK195" i="20"/>
  <c r="AL195" i="20"/>
  <c r="AI198" i="20"/>
  <c r="AK196" i="20"/>
  <c r="AL196" i="20"/>
  <c r="AI199" i="20"/>
  <c r="AK197" i="20"/>
  <c r="AL197" i="20"/>
  <c r="AI200" i="20"/>
  <c r="AK198" i="20"/>
  <c r="AL198" i="20"/>
  <c r="AI201" i="20"/>
  <c r="AK199" i="20"/>
  <c r="AL199" i="20"/>
  <c r="AI202" i="20"/>
  <c r="AK200" i="20"/>
  <c r="AL200" i="20"/>
  <c r="AI203" i="20"/>
  <c r="AK201" i="20"/>
  <c r="AL201" i="20"/>
  <c r="AI204" i="20"/>
  <c r="AK202" i="20"/>
  <c r="AL202" i="20"/>
  <c r="AI205" i="20"/>
  <c r="AK203" i="20"/>
  <c r="AL203" i="20"/>
  <c r="AI206" i="20"/>
  <c r="AK204" i="20"/>
  <c r="AL204" i="20"/>
  <c r="AI207" i="20"/>
  <c r="AK205" i="20"/>
  <c r="AL205" i="20"/>
  <c r="AI208" i="20"/>
  <c r="AK206" i="20"/>
  <c r="AL206" i="20"/>
  <c r="AI209" i="20"/>
  <c r="AK207" i="20"/>
  <c r="AL207" i="20"/>
  <c r="AI210" i="20"/>
  <c r="AK208" i="20"/>
  <c r="AL208" i="20"/>
  <c r="AI211" i="20"/>
  <c r="AK209" i="20"/>
  <c r="AL209" i="20"/>
  <c r="AI212" i="20"/>
  <c r="AK210" i="20"/>
  <c r="AL210" i="20"/>
  <c r="AI213" i="20"/>
  <c r="AK211" i="20"/>
  <c r="AL211" i="20"/>
  <c r="AI214" i="20"/>
  <c r="AK212" i="20"/>
  <c r="AL212" i="20"/>
  <c r="AI215" i="20"/>
  <c r="AK213" i="20"/>
  <c r="AL213" i="20"/>
  <c r="AI216" i="20"/>
  <c r="AK214" i="20"/>
  <c r="AL214" i="20"/>
  <c r="AI217" i="20"/>
  <c r="AK215" i="20"/>
  <c r="AL215" i="20"/>
  <c r="AI218" i="20"/>
  <c r="AK216" i="20"/>
  <c r="AL216" i="20"/>
  <c r="AI219" i="20"/>
  <c r="AK217" i="20"/>
  <c r="AL217" i="20"/>
  <c r="AI220" i="20"/>
  <c r="AK218" i="20"/>
  <c r="AL218" i="20"/>
  <c r="AI221" i="20"/>
  <c r="AK219" i="20"/>
  <c r="AL219" i="20"/>
  <c r="AI222" i="20"/>
  <c r="AK220" i="20"/>
  <c r="AL220" i="20"/>
  <c r="AI223" i="20"/>
  <c r="AK221" i="20"/>
  <c r="AL221" i="20"/>
  <c r="AI224" i="20"/>
  <c r="AK222" i="20"/>
  <c r="AL222" i="20"/>
  <c r="AI225" i="20"/>
  <c r="AK223" i="20"/>
  <c r="AL223" i="20"/>
  <c r="AI226" i="20"/>
  <c r="AK224" i="20"/>
  <c r="AL224" i="20"/>
  <c r="AI227" i="20"/>
  <c r="AK225" i="20"/>
  <c r="AL225" i="20"/>
  <c r="AI228" i="20"/>
  <c r="AK226" i="20"/>
  <c r="AL226" i="20"/>
  <c r="AI229" i="20"/>
  <c r="AK227" i="20"/>
  <c r="AL227" i="20"/>
  <c r="AI230" i="20"/>
  <c r="AK228" i="20"/>
  <c r="AL228" i="20"/>
  <c r="AI231" i="20"/>
  <c r="AK229" i="20"/>
  <c r="AL229" i="20"/>
  <c r="AI232" i="20"/>
  <c r="AK230" i="20"/>
  <c r="AL230" i="20"/>
  <c r="AI233" i="20"/>
  <c r="AK231" i="20"/>
  <c r="AL231" i="20"/>
  <c r="AI234" i="20"/>
  <c r="AK232" i="20"/>
  <c r="AL232" i="20"/>
  <c r="AI235" i="20"/>
  <c r="AK233" i="20"/>
  <c r="AL233" i="20"/>
  <c r="AI236" i="20"/>
  <c r="AK234" i="20"/>
  <c r="AL234" i="20"/>
  <c r="AI237" i="20"/>
  <c r="AK235" i="20"/>
  <c r="AL235" i="20"/>
  <c r="AI238" i="20"/>
  <c r="AK236" i="20"/>
  <c r="AL236" i="20"/>
  <c r="AI239" i="20"/>
  <c r="AK237" i="20"/>
  <c r="AL237" i="20"/>
  <c r="AI240" i="20"/>
  <c r="AK238" i="20"/>
  <c r="AL238" i="20"/>
  <c r="AI241" i="20"/>
  <c r="AK239" i="20"/>
  <c r="AL239" i="20"/>
  <c r="AI242" i="20"/>
  <c r="AK240" i="20"/>
  <c r="AL240" i="20"/>
  <c r="AI243" i="20"/>
  <c r="AK241" i="20"/>
  <c r="AL241" i="20"/>
  <c r="AI244" i="20"/>
  <c r="AK242" i="20"/>
  <c r="AL242" i="20"/>
  <c r="AI245" i="20"/>
  <c r="AK243" i="20"/>
  <c r="AL243" i="20"/>
  <c r="AI246" i="20"/>
  <c r="AK244" i="20"/>
  <c r="AL244" i="20"/>
  <c r="AI247" i="20"/>
  <c r="AK245" i="20"/>
  <c r="AL245" i="20"/>
  <c r="AI248" i="20"/>
  <c r="AK246" i="20"/>
  <c r="AL246" i="20"/>
  <c r="AI249" i="20"/>
  <c r="AK247" i="20"/>
  <c r="AL247" i="20"/>
  <c r="AI250" i="20"/>
  <c r="AK248" i="20"/>
  <c r="AL248" i="20"/>
  <c r="AI251" i="20"/>
  <c r="AK249" i="20"/>
  <c r="AL249" i="20"/>
  <c r="AI252" i="20"/>
  <c r="AK250" i="20"/>
  <c r="AL250" i="20"/>
  <c r="AI253" i="20"/>
  <c r="AK251" i="20"/>
  <c r="AL251" i="20"/>
  <c r="AI254" i="20"/>
  <c r="AK252" i="20"/>
  <c r="AL252" i="20"/>
  <c r="AI255" i="20"/>
  <c r="AK253" i="20"/>
  <c r="AL253" i="20"/>
  <c r="AI256" i="20"/>
  <c r="AK254" i="20"/>
  <c r="AL254" i="20"/>
  <c r="AI257" i="20"/>
  <c r="AK255" i="20"/>
  <c r="AL255" i="20"/>
  <c r="AI258" i="20"/>
  <c r="AK256" i="20"/>
  <c r="AL256" i="20"/>
  <c r="AI259" i="20"/>
  <c r="AK257" i="20"/>
  <c r="AL257" i="20"/>
  <c r="AI260" i="20"/>
  <c r="AK258" i="20"/>
  <c r="AL258" i="20"/>
  <c r="AI261" i="20"/>
  <c r="AK259" i="20"/>
  <c r="AL259" i="20"/>
  <c r="AI262" i="20"/>
  <c r="AK260" i="20"/>
  <c r="AL260" i="20"/>
  <c r="AI263" i="20"/>
  <c r="AK261" i="20"/>
  <c r="AL261" i="20"/>
  <c r="AI264" i="20"/>
  <c r="AK262" i="20"/>
  <c r="AL262" i="20"/>
  <c r="AI265" i="20"/>
  <c r="AK263" i="20"/>
  <c r="AL263" i="20"/>
  <c r="AI266" i="20"/>
  <c r="AK264" i="20"/>
  <c r="AL264" i="20"/>
  <c r="AI267" i="20"/>
  <c r="AK265" i="20"/>
  <c r="AL265" i="20"/>
  <c r="AI268" i="20"/>
  <c r="AK266" i="20"/>
  <c r="AL266" i="20"/>
  <c r="AI269" i="20"/>
  <c r="AK267" i="20"/>
  <c r="AL267" i="20"/>
  <c r="AI270" i="20"/>
  <c r="AK268" i="20"/>
  <c r="AL268" i="20"/>
  <c r="AI271" i="20"/>
  <c r="AK269" i="20"/>
  <c r="AL269" i="20"/>
  <c r="AI272" i="20"/>
  <c r="AK270" i="20"/>
  <c r="AL270" i="20"/>
  <c r="AI273" i="20"/>
  <c r="AK271" i="20"/>
  <c r="AL271" i="20"/>
  <c r="AI274" i="20"/>
  <c r="AK272" i="20"/>
  <c r="AL272" i="20"/>
  <c r="AI275" i="20"/>
  <c r="AK273" i="20"/>
  <c r="AL273" i="20"/>
  <c r="AI276" i="20"/>
  <c r="AK274" i="20"/>
  <c r="AL274" i="20"/>
  <c r="AI277" i="20"/>
  <c r="AK275" i="20"/>
  <c r="AL275" i="20"/>
  <c r="AI278" i="20"/>
  <c r="AK276" i="20"/>
  <c r="AL276" i="20"/>
  <c r="AI279" i="20"/>
  <c r="AK277" i="20"/>
  <c r="AL277" i="20"/>
  <c r="AI280" i="20"/>
  <c r="AK278" i="20"/>
  <c r="AL278" i="20"/>
  <c r="AI281" i="20"/>
  <c r="AK279" i="20"/>
  <c r="AL279" i="20"/>
  <c r="AI282" i="20"/>
  <c r="AK280" i="20"/>
  <c r="AL280" i="20"/>
  <c r="AI283" i="20"/>
  <c r="AK281" i="20"/>
  <c r="AL281" i="20"/>
  <c r="AI284" i="20"/>
  <c r="AK282" i="20"/>
  <c r="AL282" i="20"/>
  <c r="AI285" i="20"/>
  <c r="AK283" i="20"/>
  <c r="AL283" i="20"/>
  <c r="AI286" i="20"/>
  <c r="AK284" i="20"/>
  <c r="AL284" i="20"/>
  <c r="AI287" i="20"/>
  <c r="AK285" i="20"/>
  <c r="AL285" i="20"/>
  <c r="AI288" i="20"/>
  <c r="AK286" i="20"/>
  <c r="AL286" i="20"/>
  <c r="AI289" i="20"/>
  <c r="AK287" i="20"/>
  <c r="AL287" i="20"/>
  <c r="AI290" i="20"/>
  <c r="AK288" i="20"/>
  <c r="AL288" i="20"/>
  <c r="AI291" i="20"/>
  <c r="AK289" i="20"/>
  <c r="AL289" i="20"/>
  <c r="AI292" i="20"/>
  <c r="AK290" i="20"/>
  <c r="AL290" i="20"/>
  <c r="AI293" i="20"/>
  <c r="AK291" i="20"/>
  <c r="AL291" i="20"/>
  <c r="AI294" i="20"/>
  <c r="AK292" i="20"/>
  <c r="AL292" i="20"/>
  <c r="AI295" i="20"/>
  <c r="AK293" i="20"/>
  <c r="AL293" i="20"/>
  <c r="AI296" i="20"/>
  <c r="AK294" i="20"/>
  <c r="AL294" i="20"/>
  <c r="AI297" i="20"/>
  <c r="AK295" i="20"/>
  <c r="AL295" i="20"/>
  <c r="AI298" i="20"/>
  <c r="AK296" i="20"/>
  <c r="AL296" i="20"/>
  <c r="AI299" i="20"/>
  <c r="AK297" i="20"/>
  <c r="AL297" i="20"/>
  <c r="AI300" i="20"/>
  <c r="AK298" i="20"/>
  <c r="AL298" i="20"/>
  <c r="AI301" i="20"/>
  <c r="AK299" i="20"/>
  <c r="AL299" i="20"/>
  <c r="AI302" i="20"/>
  <c r="AK300" i="20"/>
  <c r="AL300" i="20"/>
  <c r="AI303" i="20"/>
  <c r="AK301" i="20"/>
  <c r="AL301" i="20"/>
  <c r="AI304" i="20"/>
  <c r="AK302" i="20"/>
  <c r="AL302" i="20"/>
  <c r="AI305" i="20"/>
  <c r="AK303" i="20"/>
  <c r="AL303" i="20"/>
  <c r="AI306" i="20"/>
  <c r="AK304" i="20"/>
  <c r="AL304" i="20"/>
  <c r="AI307" i="20"/>
  <c r="AK305" i="20"/>
  <c r="AL305" i="20"/>
  <c r="AI308" i="20"/>
  <c r="AK306" i="20"/>
  <c r="AL306" i="20"/>
  <c r="AI309" i="20"/>
  <c r="AK307" i="20"/>
  <c r="AL307" i="20"/>
  <c r="AI310" i="20"/>
  <c r="AK308" i="20"/>
  <c r="AL308" i="20"/>
  <c r="AI311" i="20"/>
  <c r="AK309" i="20"/>
  <c r="AL309" i="20"/>
  <c r="AI312" i="20"/>
  <c r="AK310" i="20"/>
  <c r="AL310" i="20"/>
  <c r="AI313" i="20"/>
  <c r="AK311" i="20"/>
  <c r="AL311" i="20"/>
  <c r="AI314" i="20"/>
  <c r="AK312" i="20"/>
  <c r="AL312" i="20"/>
  <c r="AI315" i="20"/>
  <c r="AK313" i="20"/>
  <c r="AL313" i="20"/>
  <c r="AI316" i="20"/>
  <c r="AK314" i="20"/>
  <c r="AL314" i="20"/>
  <c r="AI317" i="20"/>
  <c r="AK315" i="20"/>
  <c r="AL315" i="20"/>
  <c r="AI318" i="20"/>
  <c r="AK316" i="20"/>
  <c r="AL316" i="20"/>
  <c r="AI319" i="20"/>
  <c r="AK317" i="20"/>
  <c r="AL317" i="20"/>
  <c r="AI320" i="20"/>
  <c r="AK318" i="20"/>
  <c r="AL318" i="20"/>
  <c r="AI321" i="20"/>
  <c r="AK319" i="20"/>
  <c r="AL319" i="20"/>
  <c r="AI322" i="20"/>
  <c r="AK320" i="20"/>
  <c r="AL320" i="20"/>
  <c r="AI323" i="20"/>
  <c r="AK321" i="20"/>
  <c r="AL321" i="20"/>
  <c r="AI324" i="20"/>
  <c r="AK322" i="20"/>
  <c r="AL322" i="20"/>
  <c r="AI325" i="20"/>
  <c r="AK323" i="20"/>
  <c r="AL323" i="20"/>
  <c r="AI326" i="20"/>
  <c r="AK324" i="20"/>
  <c r="AL324" i="20"/>
  <c r="AI327" i="20"/>
  <c r="AK325" i="20"/>
  <c r="AL325" i="20"/>
  <c r="AI328" i="20"/>
  <c r="AK326" i="20"/>
  <c r="AL326" i="20"/>
  <c r="AI329" i="20"/>
  <c r="AK327" i="20"/>
  <c r="AL327" i="20"/>
  <c r="AI330" i="20"/>
  <c r="AK328" i="20"/>
  <c r="AL328" i="20"/>
  <c r="AI331" i="20"/>
  <c r="AK329" i="20"/>
  <c r="AL329" i="20"/>
  <c r="AI332" i="20"/>
  <c r="AK330" i="20"/>
  <c r="AL330" i="20"/>
  <c r="AI333" i="20"/>
  <c r="AK331" i="20"/>
  <c r="AL331" i="20"/>
  <c r="AI334" i="20"/>
  <c r="AK332" i="20"/>
  <c r="AL332" i="20"/>
  <c r="AI335" i="20"/>
  <c r="AK333" i="20"/>
  <c r="AL333" i="20"/>
  <c r="AI336" i="20"/>
  <c r="AK334" i="20"/>
  <c r="AL334" i="20"/>
  <c r="AI337" i="20"/>
  <c r="AK335" i="20"/>
  <c r="AL335" i="20"/>
  <c r="AI338" i="20"/>
  <c r="AK336" i="20"/>
  <c r="AL336" i="20"/>
  <c r="AI339" i="20"/>
  <c r="AK337" i="20"/>
  <c r="AL337" i="20"/>
  <c r="AI340" i="20"/>
  <c r="AK338" i="20"/>
  <c r="AL338" i="20"/>
  <c r="AI341" i="20"/>
  <c r="AK339" i="20"/>
  <c r="AL339" i="20"/>
  <c r="AI342" i="20"/>
  <c r="AK340" i="20"/>
  <c r="AL340" i="20"/>
  <c r="AI343" i="20"/>
  <c r="AK341" i="20"/>
  <c r="AL341" i="20"/>
  <c r="AI344" i="20"/>
  <c r="AK342" i="20"/>
  <c r="AL342" i="20"/>
  <c r="AI345" i="20"/>
  <c r="AK343" i="20"/>
  <c r="AL343" i="20"/>
  <c r="AI346" i="20"/>
  <c r="AK344" i="20"/>
  <c r="AL344" i="20"/>
  <c r="AI347" i="20"/>
  <c r="AK345" i="20"/>
  <c r="AL345" i="20"/>
  <c r="AI348" i="20"/>
  <c r="AK346" i="20"/>
  <c r="AL346" i="20"/>
  <c r="AI349" i="20"/>
  <c r="AK347" i="20"/>
  <c r="AL347" i="20"/>
  <c r="AI350" i="20"/>
  <c r="AK348" i="20"/>
  <c r="AL348" i="20"/>
  <c r="AI351" i="20"/>
  <c r="AK349" i="20"/>
  <c r="AL349" i="20"/>
  <c r="AI352" i="20"/>
  <c r="AK350" i="20"/>
  <c r="AL350" i="20"/>
  <c r="AI353" i="20"/>
  <c r="AK351" i="20"/>
  <c r="AL351" i="20"/>
  <c r="AI354" i="20"/>
  <c r="AK352" i="20"/>
  <c r="AL352" i="20"/>
  <c r="AI355" i="20"/>
  <c r="AK353" i="20"/>
  <c r="AL353" i="20"/>
  <c r="AI356" i="20"/>
  <c r="AK354" i="20"/>
  <c r="AL354" i="20"/>
  <c r="AI357" i="20"/>
  <c r="AK355" i="20"/>
  <c r="AL355" i="20"/>
  <c r="AI358" i="20"/>
  <c r="AK356" i="20"/>
  <c r="AL356" i="20"/>
  <c r="AI359" i="20"/>
  <c r="AK357" i="20"/>
  <c r="AL357" i="20"/>
  <c r="AI360" i="20"/>
  <c r="AK358" i="20"/>
  <c r="AL358" i="20"/>
  <c r="AI361" i="20"/>
  <c r="AK359" i="20"/>
  <c r="AL359" i="20"/>
  <c r="AI362" i="20"/>
  <c r="AK360" i="20"/>
  <c r="AL360" i="20"/>
  <c r="AI363" i="20"/>
  <c r="AK361" i="20"/>
  <c r="AL361" i="20"/>
  <c r="AI364" i="20"/>
  <c r="AK362" i="20"/>
  <c r="AL362" i="20"/>
  <c r="AI365" i="20"/>
  <c r="AK363" i="20"/>
  <c r="AL363" i="20"/>
  <c r="AI366" i="20"/>
  <c r="AK364" i="20"/>
  <c r="AL364" i="20"/>
  <c r="AI367" i="20"/>
  <c r="AK365" i="20"/>
  <c r="AL365" i="20"/>
  <c r="AI368" i="20"/>
  <c r="AK366" i="20"/>
  <c r="AL366" i="20"/>
  <c r="AI369" i="20"/>
  <c r="AK367" i="20"/>
  <c r="AL367" i="20"/>
  <c r="AI370" i="20"/>
  <c r="AK368" i="20"/>
  <c r="AL368" i="20"/>
  <c r="AI371" i="20"/>
  <c r="AK369" i="20"/>
  <c r="AL369" i="20"/>
  <c r="AI372" i="20"/>
  <c r="AK370" i="20"/>
  <c r="AL370" i="20"/>
  <c r="AI373" i="20"/>
  <c r="AK371" i="20"/>
  <c r="AL371" i="20"/>
  <c r="AI374" i="20"/>
  <c r="AK372" i="20"/>
  <c r="AL372" i="20"/>
  <c r="AI375" i="20"/>
  <c r="AK373" i="20"/>
  <c r="AL373" i="20"/>
  <c r="AI376" i="20"/>
  <c r="AK374" i="20"/>
  <c r="AL374" i="20"/>
  <c r="AI377" i="20"/>
  <c r="AK375" i="20"/>
  <c r="AL375" i="20"/>
  <c r="AI378" i="20"/>
  <c r="AK376" i="20"/>
  <c r="AL376" i="20"/>
  <c r="AI379" i="20"/>
  <c r="AK377" i="20"/>
  <c r="AL377" i="20"/>
  <c r="AI380" i="20"/>
  <c r="AK378" i="20"/>
  <c r="AL378" i="20"/>
  <c r="AI381" i="20"/>
  <c r="AK379" i="20"/>
  <c r="AL379" i="20"/>
  <c r="AI382" i="20"/>
  <c r="AK380" i="20"/>
  <c r="AL380" i="20"/>
  <c r="AI383" i="20"/>
  <c r="AK381" i="20"/>
  <c r="AL381" i="20"/>
  <c r="AI384" i="20"/>
  <c r="AK382" i="20"/>
  <c r="AL382" i="20"/>
  <c r="AI385" i="20"/>
  <c r="AK383" i="20"/>
  <c r="AL383" i="20"/>
  <c r="AI386" i="20"/>
  <c r="AK384" i="20"/>
  <c r="AL384" i="20"/>
  <c r="AI387" i="20"/>
  <c r="AK385" i="20"/>
  <c r="AL385" i="20"/>
  <c r="AI388" i="20"/>
  <c r="AK386" i="20"/>
  <c r="AL386" i="20"/>
  <c r="AI389" i="20"/>
  <c r="AK387" i="20"/>
  <c r="AL387" i="20"/>
  <c r="AI390" i="20"/>
  <c r="AK388" i="20"/>
  <c r="AL388" i="20"/>
  <c r="AI391" i="20"/>
  <c r="AK389" i="20"/>
  <c r="AL389" i="20"/>
  <c r="AI392" i="20"/>
  <c r="AK390" i="20"/>
  <c r="AL390" i="20"/>
  <c r="AI393" i="20"/>
  <c r="AK391" i="20"/>
  <c r="AL391" i="20"/>
  <c r="AI394" i="20"/>
  <c r="AK392" i="20"/>
  <c r="AL392" i="20"/>
  <c r="AI395" i="20"/>
  <c r="AK393" i="20"/>
  <c r="AL393" i="20"/>
  <c r="AI396" i="20"/>
  <c r="AK394" i="20"/>
  <c r="AL394" i="20"/>
  <c r="AI397" i="20"/>
  <c r="AK395" i="20"/>
  <c r="AL395" i="20"/>
  <c r="AI398" i="20"/>
  <c r="AK396" i="20"/>
  <c r="AL396" i="20"/>
  <c r="AI399" i="20"/>
  <c r="AK397" i="20"/>
  <c r="AL397" i="20"/>
  <c r="AI400" i="20"/>
  <c r="AK398" i="20"/>
  <c r="AL398" i="20"/>
  <c r="AI401" i="20"/>
  <c r="AK399" i="20"/>
  <c r="AL399" i="20"/>
  <c r="AI402" i="20"/>
  <c r="AK400" i="20"/>
  <c r="AL400" i="20"/>
  <c r="AI403" i="20"/>
  <c r="AK401" i="20"/>
  <c r="AL401" i="20"/>
  <c r="AI404" i="20"/>
  <c r="AK402" i="20"/>
  <c r="AL402" i="20"/>
  <c r="AI405" i="20"/>
  <c r="AK403" i="20"/>
  <c r="AL403" i="20"/>
  <c r="AI406" i="20"/>
  <c r="AK404" i="20"/>
  <c r="AL404" i="20"/>
  <c r="AI407" i="20"/>
  <c r="AK405" i="20"/>
  <c r="AL405" i="20"/>
  <c r="AI408" i="20"/>
  <c r="AK406" i="20"/>
  <c r="AL406" i="20"/>
  <c r="AI409" i="20"/>
  <c r="AK407" i="20"/>
  <c r="AL407" i="20"/>
  <c r="AI410" i="20"/>
  <c r="AK408" i="20"/>
  <c r="AL408" i="20"/>
  <c r="AI411" i="20"/>
  <c r="AK409" i="20"/>
  <c r="AL409" i="20"/>
  <c r="AI412" i="20"/>
  <c r="AK410" i="20"/>
  <c r="AL410" i="20"/>
  <c r="AI413" i="20"/>
  <c r="AK411" i="20"/>
  <c r="AL411" i="20"/>
  <c r="AI414" i="20"/>
  <c r="AK412" i="20"/>
  <c r="AL412" i="20"/>
  <c r="AI415" i="20"/>
  <c r="AK413" i="20"/>
  <c r="AL413" i="20"/>
  <c r="AI416" i="20"/>
  <c r="AK414" i="20"/>
  <c r="AL414" i="20"/>
  <c r="AI417" i="20"/>
  <c r="AK415" i="20"/>
  <c r="AL415" i="20"/>
  <c r="AI418" i="20"/>
  <c r="AK416" i="20"/>
  <c r="AL416" i="20"/>
  <c r="AI419" i="20"/>
  <c r="AK417" i="20"/>
  <c r="AL417" i="20"/>
  <c r="AI420" i="20"/>
  <c r="AK418" i="20"/>
  <c r="AL418" i="20"/>
  <c r="AI421" i="20"/>
  <c r="AK419" i="20"/>
  <c r="AL419" i="20"/>
  <c r="AI422" i="20"/>
  <c r="AK420" i="20"/>
  <c r="AL420" i="20"/>
  <c r="AI423" i="20"/>
  <c r="AK421" i="20"/>
  <c r="AL421" i="20"/>
  <c r="AI424" i="20"/>
  <c r="AK422" i="20"/>
  <c r="AL422" i="20"/>
  <c r="AI425" i="20"/>
  <c r="AK423" i="20"/>
  <c r="AL423" i="20"/>
  <c r="AI426" i="20"/>
  <c r="AK424" i="20"/>
  <c r="AL424" i="20"/>
  <c r="AI427" i="20"/>
  <c r="AK425" i="20"/>
  <c r="AL425" i="20"/>
  <c r="AI428" i="20"/>
  <c r="AK426" i="20"/>
  <c r="AL426" i="20"/>
  <c r="AI429" i="20"/>
  <c r="AK427" i="20"/>
  <c r="AL427" i="20"/>
  <c r="AI430" i="20"/>
  <c r="AK428" i="20"/>
  <c r="AL428" i="20"/>
  <c r="AI431" i="20"/>
  <c r="AK429" i="20"/>
  <c r="AL429" i="20"/>
  <c r="AI432" i="20"/>
  <c r="AK430" i="20"/>
  <c r="AL430" i="20"/>
  <c r="AI433" i="20"/>
  <c r="AK431" i="20"/>
  <c r="AL431" i="20"/>
  <c r="AI434" i="20"/>
  <c r="AK432" i="20"/>
  <c r="AL432" i="20"/>
  <c r="AI435" i="20"/>
  <c r="AK433" i="20"/>
  <c r="AL433" i="20"/>
  <c r="AI436" i="20"/>
  <c r="AK434" i="20"/>
  <c r="AL434" i="20"/>
  <c r="AI437" i="20"/>
  <c r="AK435" i="20"/>
  <c r="AL435" i="20"/>
  <c r="AI438" i="20"/>
  <c r="AK436" i="20"/>
  <c r="AL436" i="20"/>
  <c r="AI439" i="20"/>
  <c r="AK437" i="20"/>
  <c r="AL437" i="20"/>
  <c r="AI440" i="20"/>
  <c r="AK438" i="20"/>
  <c r="AL438" i="20"/>
  <c r="AI441" i="20"/>
  <c r="AK439" i="20"/>
  <c r="AL439" i="20"/>
  <c r="AI442" i="20"/>
  <c r="AK440" i="20"/>
  <c r="AL440" i="20"/>
  <c r="AI443" i="20"/>
  <c r="AK441" i="20"/>
  <c r="AL441" i="20"/>
  <c r="AI444" i="20"/>
  <c r="AK442" i="20"/>
  <c r="AL442" i="20"/>
  <c r="AI445" i="20"/>
  <c r="AK443" i="20"/>
  <c r="AL443" i="20"/>
  <c r="AI446" i="20"/>
  <c r="AK444" i="20"/>
  <c r="AL444" i="20"/>
  <c r="AI447" i="20"/>
  <c r="AK445" i="20"/>
  <c r="AL445" i="20"/>
  <c r="AI448" i="20"/>
  <c r="AK446" i="20"/>
  <c r="AL446" i="20"/>
  <c r="AI449" i="20"/>
  <c r="AK447" i="20"/>
  <c r="AL447" i="20"/>
  <c r="AI450" i="20"/>
  <c r="AK448" i="20"/>
  <c r="AL448" i="20"/>
  <c r="AI451" i="20"/>
  <c r="AK449" i="20"/>
  <c r="AL449" i="20"/>
  <c r="AI452" i="20"/>
  <c r="AK450" i="20"/>
  <c r="AL450" i="20"/>
  <c r="AI453" i="20"/>
  <c r="AK451" i="20"/>
  <c r="AL451" i="20"/>
  <c r="AI454" i="20"/>
  <c r="AK452" i="20"/>
  <c r="AL452" i="20"/>
  <c r="AI455" i="20"/>
  <c r="AK453" i="20"/>
  <c r="AL453" i="20"/>
  <c r="AI456" i="20"/>
  <c r="AK454" i="20"/>
  <c r="AL454" i="20"/>
  <c r="AI457" i="20"/>
  <c r="AK455" i="20"/>
  <c r="AL455" i="20"/>
  <c r="AI458" i="20"/>
  <c r="AK456" i="20"/>
  <c r="AL456" i="20"/>
  <c r="AI459" i="20"/>
  <c r="AK457" i="20"/>
  <c r="AL457" i="20"/>
  <c r="AI460" i="20"/>
  <c r="AK458" i="20"/>
  <c r="AL458" i="20"/>
  <c r="AI461" i="20"/>
  <c r="AK459" i="20"/>
  <c r="AL459" i="20"/>
  <c r="AI462" i="20"/>
  <c r="AK460" i="20"/>
  <c r="AL460" i="20"/>
  <c r="AI463" i="20"/>
  <c r="AK461" i="20"/>
  <c r="AL461" i="20"/>
  <c r="AI464" i="20"/>
  <c r="AK462" i="20"/>
  <c r="AL462" i="20"/>
  <c r="AI465" i="20"/>
  <c r="AK463" i="20"/>
  <c r="AL463" i="20"/>
  <c r="AI466" i="20"/>
  <c r="AK464" i="20"/>
  <c r="AL464" i="20"/>
  <c r="AI467" i="20"/>
  <c r="AK465" i="20"/>
  <c r="AL465" i="20"/>
  <c r="AI468" i="20"/>
  <c r="AK466" i="20"/>
  <c r="AL466" i="20"/>
  <c r="AI469" i="20"/>
  <c r="AK467" i="20"/>
  <c r="AL467" i="20"/>
  <c r="AI470" i="20"/>
  <c r="AK468" i="20"/>
  <c r="AL468" i="20"/>
  <c r="AI471" i="20"/>
  <c r="AK469" i="20"/>
  <c r="AL469" i="20"/>
  <c r="AI472" i="20"/>
  <c r="AK470" i="20"/>
  <c r="AL470" i="20"/>
  <c r="AI473" i="20"/>
  <c r="AK471" i="20"/>
  <c r="AL471" i="20"/>
  <c r="AI474" i="20"/>
  <c r="AK472" i="20"/>
  <c r="AL472" i="20"/>
  <c r="AI475" i="20"/>
  <c r="AK473" i="20"/>
  <c r="AL473" i="20"/>
  <c r="AI476" i="20"/>
  <c r="AK474" i="20"/>
  <c r="AL474" i="20"/>
  <c r="AI477" i="20"/>
  <c r="AK475" i="20"/>
  <c r="AL475" i="20"/>
  <c r="AI478" i="20"/>
  <c r="AK476" i="20"/>
  <c r="AL476" i="20"/>
  <c r="AI479" i="20"/>
  <c r="AK477" i="20"/>
  <c r="AL477" i="20"/>
  <c r="AI480" i="20"/>
  <c r="AK478" i="20"/>
  <c r="AL478" i="20"/>
  <c r="AI481" i="20"/>
  <c r="AK479" i="20"/>
  <c r="AL479" i="20"/>
  <c r="AI482" i="20"/>
  <c r="AK480" i="20"/>
  <c r="AL480" i="20"/>
  <c r="AI483" i="20"/>
  <c r="AK481" i="20"/>
  <c r="AL481" i="20"/>
  <c r="AI484" i="20"/>
  <c r="AK482" i="20"/>
  <c r="AL482" i="20"/>
  <c r="AI485" i="20"/>
  <c r="AK483" i="20"/>
  <c r="AL483" i="20"/>
  <c r="AI486" i="20"/>
  <c r="AK484" i="20"/>
  <c r="AL484" i="20"/>
  <c r="AI487" i="20"/>
  <c r="AK485" i="20"/>
  <c r="AL485" i="20"/>
  <c r="AI488" i="20"/>
  <c r="AK486" i="20"/>
  <c r="AL486" i="20"/>
  <c r="AI489" i="20"/>
  <c r="AK487" i="20"/>
  <c r="AL487" i="20"/>
  <c r="AI490" i="20"/>
  <c r="AK488" i="20"/>
  <c r="AL488" i="20"/>
  <c r="AI491" i="20"/>
  <c r="AK489" i="20"/>
  <c r="AL489" i="20"/>
  <c r="AI492" i="20"/>
  <c r="AK490" i="20"/>
  <c r="AL490" i="20"/>
  <c r="AI493" i="20"/>
  <c r="AK491" i="20"/>
  <c r="AL491" i="20"/>
  <c r="AI494" i="20"/>
  <c r="AK492" i="20"/>
  <c r="AL492" i="20"/>
  <c r="AI495" i="20"/>
  <c r="AK493" i="20"/>
  <c r="AL493" i="20"/>
  <c r="AI496" i="20"/>
  <c r="AK494" i="20"/>
  <c r="AL494" i="20"/>
  <c r="AI497" i="20"/>
  <c r="AK495" i="20"/>
  <c r="AL495" i="20"/>
  <c r="AI498" i="20"/>
  <c r="AK496" i="20"/>
  <c r="AL496" i="20"/>
  <c r="AI499" i="20"/>
  <c r="AK497" i="20"/>
  <c r="AL497" i="20"/>
  <c r="AI500" i="20"/>
  <c r="AK498" i="20"/>
  <c r="AL498" i="20"/>
  <c r="AI501" i="20"/>
  <c r="AK499" i="20"/>
  <c r="AL499" i="20"/>
  <c r="AI502" i="20"/>
  <c r="AK500" i="20"/>
  <c r="AL500" i="20"/>
  <c r="AI503" i="20"/>
  <c r="AK501" i="20"/>
  <c r="AL501" i="20"/>
  <c r="AI504" i="20"/>
  <c r="AK502" i="20"/>
  <c r="AL502" i="20"/>
  <c r="AI505" i="20"/>
  <c r="AK503" i="20"/>
  <c r="AL503" i="20"/>
  <c r="AI506" i="20"/>
  <c r="AK504" i="20"/>
  <c r="AL504" i="20"/>
  <c r="AI507" i="20"/>
  <c r="AK505" i="20"/>
  <c r="AL505" i="20"/>
  <c r="AI508" i="20"/>
  <c r="AK506" i="20"/>
  <c r="AL506" i="20"/>
  <c r="AI509" i="20"/>
  <c r="AK507" i="20"/>
  <c r="AL507" i="20"/>
  <c r="AI510" i="20"/>
  <c r="AK508" i="20"/>
  <c r="AL508" i="20"/>
  <c r="AI511" i="20"/>
  <c r="AK509" i="20"/>
  <c r="AL509" i="20"/>
  <c r="AI512" i="20"/>
  <c r="AK510" i="20"/>
  <c r="AL510" i="20"/>
  <c r="AI513" i="20"/>
  <c r="AK511" i="20"/>
  <c r="AL511" i="20"/>
  <c r="AI514" i="20"/>
  <c r="AK512" i="20"/>
  <c r="AL512" i="20"/>
  <c r="AI515" i="20"/>
  <c r="AK513" i="20"/>
  <c r="AL513" i="20"/>
  <c r="AI516" i="20"/>
  <c r="AK514" i="20"/>
  <c r="AL514" i="20"/>
  <c r="AI517" i="20"/>
  <c r="AK515" i="20"/>
  <c r="AL515" i="20"/>
  <c r="AI518" i="20"/>
  <c r="AK516" i="20"/>
  <c r="AL516" i="20"/>
  <c r="AI519" i="20"/>
  <c r="AK517" i="20"/>
  <c r="AL517" i="20"/>
  <c r="AI520" i="20"/>
  <c r="AK518" i="20"/>
  <c r="AL518" i="20"/>
  <c r="AI521" i="20"/>
  <c r="AK519" i="20"/>
  <c r="AL519" i="20"/>
  <c r="AI522" i="20"/>
  <c r="AK520" i="20"/>
  <c r="AL520" i="20"/>
  <c r="AI523" i="20"/>
  <c r="AK521" i="20"/>
  <c r="AL521" i="20"/>
  <c r="AI524" i="20"/>
  <c r="AK522" i="20"/>
  <c r="AL522" i="20"/>
  <c r="AI525" i="20"/>
  <c r="AK523" i="20"/>
  <c r="AL523" i="20"/>
  <c r="AI526" i="20"/>
  <c r="AK524" i="20"/>
  <c r="AL524" i="20"/>
  <c r="AI527" i="20"/>
  <c r="AK525" i="20"/>
  <c r="AL525" i="20"/>
  <c r="AI528" i="20"/>
  <c r="AK526" i="20"/>
  <c r="AL526" i="20"/>
  <c r="AI529" i="20"/>
  <c r="AK527" i="20"/>
  <c r="AL527" i="20"/>
  <c r="AI530" i="20"/>
  <c r="AK528" i="20"/>
  <c r="AL528" i="20"/>
  <c r="AI531" i="20"/>
  <c r="AK529" i="20"/>
  <c r="AL529" i="20"/>
  <c r="AI532" i="20"/>
  <c r="AK530" i="20"/>
  <c r="AL530" i="20"/>
  <c r="AI533" i="20"/>
  <c r="AK531" i="20"/>
  <c r="AL531" i="20"/>
  <c r="AI534" i="20"/>
  <c r="AK532" i="20"/>
  <c r="AL532" i="20"/>
  <c r="AI535" i="20"/>
  <c r="AK533" i="20"/>
  <c r="AL533" i="20"/>
  <c r="AI536" i="20"/>
  <c r="AK534" i="20"/>
  <c r="AL534" i="20"/>
  <c r="AI537" i="20"/>
  <c r="AK535" i="20"/>
  <c r="AL535" i="20"/>
  <c r="AI538" i="20"/>
  <c r="AK536" i="20"/>
  <c r="AL536" i="20"/>
  <c r="AI539" i="20"/>
  <c r="AK537" i="20"/>
  <c r="AL537" i="20"/>
  <c r="AI540" i="20"/>
  <c r="AK538" i="20"/>
  <c r="AL538" i="20"/>
  <c r="AI541" i="20"/>
  <c r="AK539" i="20"/>
  <c r="AL539" i="20"/>
  <c r="AI542" i="20"/>
  <c r="AK540" i="20"/>
  <c r="AL540" i="20"/>
  <c r="AI543" i="20"/>
  <c r="AK541" i="20"/>
  <c r="AL541" i="20"/>
  <c r="AI544" i="20"/>
  <c r="AK542" i="20"/>
  <c r="AL542" i="20"/>
  <c r="AI545" i="20"/>
  <c r="AK543" i="20"/>
  <c r="AL543" i="20"/>
  <c r="AI546" i="20"/>
  <c r="AK544" i="20"/>
  <c r="AL544" i="20"/>
  <c r="AI547" i="20"/>
  <c r="AK545" i="20"/>
  <c r="AL545" i="20"/>
  <c r="AI548" i="20"/>
  <c r="AK546" i="20"/>
  <c r="AL546" i="20"/>
  <c r="AI549" i="20"/>
  <c r="AK547" i="20"/>
  <c r="AL547" i="20"/>
  <c r="AI550" i="20"/>
  <c r="AK548" i="20"/>
  <c r="AL548" i="20"/>
  <c r="AI551" i="20"/>
  <c r="AK549" i="20"/>
  <c r="AL549" i="20"/>
  <c r="AI552" i="20"/>
  <c r="AK550" i="20"/>
  <c r="AL550" i="20"/>
  <c r="AI553" i="20"/>
  <c r="AK551" i="20"/>
  <c r="AL551" i="20"/>
  <c r="AI554" i="20"/>
  <c r="AK552" i="20"/>
  <c r="AL552" i="20"/>
  <c r="AI555" i="20"/>
  <c r="AK553" i="20"/>
  <c r="AL553" i="20"/>
  <c r="AI556" i="20"/>
  <c r="AK554" i="20"/>
  <c r="AL554" i="20"/>
  <c r="AI557" i="20"/>
  <c r="AK555" i="20"/>
  <c r="AL555" i="20"/>
  <c r="AI558" i="20"/>
  <c r="AK556" i="20"/>
  <c r="AL556" i="20"/>
  <c r="AI559" i="20"/>
  <c r="AK557" i="20"/>
  <c r="AL557" i="20"/>
  <c r="AI560" i="20"/>
  <c r="AK558" i="20"/>
  <c r="AL558" i="20"/>
  <c r="AI561" i="20"/>
  <c r="AK559" i="20"/>
  <c r="AL559" i="20"/>
  <c r="AI562" i="20"/>
  <c r="AK560" i="20"/>
  <c r="AL560" i="20"/>
  <c r="AI563" i="20"/>
  <c r="AK561" i="20"/>
  <c r="AL561" i="20"/>
  <c r="AI564" i="20"/>
  <c r="AK562" i="20"/>
  <c r="AL562" i="20"/>
  <c r="AI565" i="20"/>
  <c r="AK563" i="20"/>
  <c r="AL563" i="20"/>
  <c r="AI566" i="20"/>
  <c r="AK564" i="20"/>
  <c r="AL564" i="20"/>
  <c r="AI567" i="20"/>
  <c r="AK565" i="20"/>
  <c r="AL565" i="20"/>
  <c r="AI568" i="20"/>
  <c r="AK566" i="20"/>
  <c r="AL566" i="20"/>
  <c r="AI569" i="20"/>
  <c r="AK567" i="20"/>
  <c r="AL567" i="20"/>
  <c r="AI570" i="20"/>
  <c r="AK568" i="20"/>
  <c r="AL568" i="20"/>
  <c r="AI571" i="20"/>
  <c r="AK569" i="20"/>
  <c r="AL569" i="20"/>
  <c r="AI572" i="20"/>
  <c r="AK570" i="20"/>
  <c r="AL570" i="20"/>
  <c r="AI573" i="20"/>
  <c r="AK571" i="20"/>
  <c r="AL571" i="20"/>
  <c r="AI574" i="20"/>
  <c r="AK572" i="20"/>
  <c r="AL572" i="20"/>
  <c r="AI575" i="20"/>
  <c r="AK573" i="20"/>
  <c r="AL573" i="20"/>
  <c r="AI576" i="20"/>
  <c r="AK574" i="20"/>
  <c r="AL574" i="20"/>
  <c r="AI577" i="20"/>
  <c r="AK575" i="20"/>
  <c r="AL575" i="20"/>
  <c r="AI578" i="20"/>
  <c r="AK576" i="20"/>
  <c r="AL576" i="20"/>
  <c r="AI579" i="20"/>
  <c r="AK577" i="20"/>
  <c r="AL577" i="20"/>
  <c r="AI580" i="20"/>
  <c r="AK578" i="20"/>
  <c r="AL578" i="20"/>
  <c r="AI581" i="20"/>
  <c r="AK579" i="20"/>
  <c r="AL579" i="20"/>
  <c r="AI582" i="20"/>
  <c r="AK580" i="20"/>
  <c r="AL580" i="20"/>
  <c r="AI583" i="20"/>
  <c r="AK581" i="20"/>
  <c r="AL581" i="20"/>
  <c r="AI584" i="20"/>
  <c r="AK582" i="20"/>
  <c r="AL582" i="20"/>
  <c r="AI585" i="20"/>
  <c r="AK583" i="20"/>
  <c r="AL583" i="20"/>
  <c r="AI586" i="20"/>
  <c r="AK584" i="20"/>
  <c r="AL584" i="20"/>
  <c r="AI587" i="20"/>
  <c r="AK585" i="20"/>
  <c r="AL585" i="20"/>
  <c r="AI588" i="20"/>
  <c r="AK586" i="20"/>
  <c r="AL586" i="20"/>
  <c r="AI589" i="20"/>
  <c r="AK587" i="20"/>
  <c r="AL587" i="20"/>
  <c r="AI590" i="20"/>
  <c r="AK588" i="20"/>
  <c r="AL588" i="20"/>
  <c r="AI591" i="20"/>
  <c r="AK589" i="20"/>
  <c r="AL589" i="20"/>
  <c r="AI592" i="20"/>
  <c r="AK590" i="20"/>
  <c r="AL590" i="20"/>
  <c r="AI593" i="20"/>
  <c r="AK591" i="20"/>
  <c r="AL591" i="20"/>
  <c r="AI594" i="20"/>
  <c r="AK592" i="20"/>
  <c r="AL592" i="20"/>
  <c r="AI595" i="20"/>
  <c r="AK593" i="20"/>
  <c r="AL593" i="20"/>
  <c r="AI596" i="20"/>
  <c r="AK594" i="20"/>
  <c r="AL594" i="20"/>
  <c r="AI597" i="20"/>
  <c r="AK595" i="20"/>
  <c r="AL595" i="20"/>
  <c r="AI598" i="20"/>
  <c r="AK596" i="20"/>
  <c r="AL596" i="20"/>
  <c r="AI599" i="20"/>
  <c r="AK597" i="20"/>
  <c r="AL597" i="20"/>
  <c r="AI600" i="20"/>
  <c r="AK598" i="20"/>
  <c r="AL598" i="20"/>
  <c r="AI601" i="20"/>
  <c r="AK599" i="20"/>
  <c r="AL599" i="20"/>
  <c r="AI602" i="20"/>
  <c r="AK600" i="20"/>
  <c r="AL600" i="20"/>
  <c r="AI603" i="20"/>
  <c r="AK601" i="20"/>
  <c r="AL601" i="20"/>
  <c r="AI604" i="20"/>
  <c r="AK602" i="20"/>
  <c r="AL602" i="20"/>
  <c r="AI605" i="20"/>
  <c r="AK603" i="20"/>
  <c r="AL603" i="20"/>
  <c r="AI606" i="20"/>
  <c r="AK604" i="20"/>
  <c r="AL604" i="20"/>
  <c r="AI607" i="20"/>
  <c r="AK605" i="20"/>
  <c r="AL605" i="20"/>
  <c r="AI608" i="20"/>
  <c r="AK606" i="20"/>
  <c r="AL606" i="20"/>
  <c r="AI609" i="20"/>
  <c r="AK607" i="20"/>
  <c r="AL607" i="20"/>
  <c r="AI610" i="20"/>
  <c r="AK608" i="20"/>
  <c r="AL608" i="20"/>
  <c r="AI611" i="20"/>
  <c r="AK609" i="20"/>
  <c r="AL609" i="20"/>
  <c r="AI612" i="20"/>
  <c r="AK610" i="20"/>
  <c r="AL610" i="20"/>
  <c r="AI613" i="20"/>
  <c r="AK611" i="20"/>
  <c r="AL611" i="20"/>
  <c r="AI614" i="20"/>
  <c r="AK612" i="20"/>
  <c r="AL612" i="20"/>
  <c r="AI615" i="20"/>
  <c r="AK613" i="20"/>
  <c r="AL613" i="20"/>
  <c r="AI616" i="20"/>
  <c r="AK614" i="20"/>
  <c r="AL614" i="20"/>
  <c r="AI617" i="20"/>
  <c r="AK615" i="20"/>
  <c r="AL615" i="20"/>
  <c r="AI618" i="20"/>
  <c r="AK616" i="20"/>
  <c r="AL616" i="20"/>
  <c r="AI619" i="20"/>
  <c r="AK617" i="20"/>
  <c r="AL617" i="20"/>
  <c r="AI620" i="20"/>
  <c r="AK618" i="20"/>
  <c r="AL618" i="20"/>
  <c r="AI621" i="20"/>
  <c r="AK619" i="20"/>
  <c r="AL619" i="20"/>
  <c r="AI622" i="20"/>
  <c r="AK620" i="20"/>
  <c r="AL620" i="20"/>
  <c r="AI623" i="20"/>
  <c r="AK621" i="20"/>
  <c r="AL621" i="20"/>
  <c r="AI624" i="20"/>
  <c r="AK622" i="20"/>
  <c r="AL622" i="20"/>
  <c r="AI625" i="20"/>
  <c r="AK623" i="20"/>
  <c r="AL623" i="20"/>
  <c r="AI626" i="20"/>
  <c r="AK624" i="20"/>
  <c r="AL624" i="20"/>
  <c r="AI627" i="20"/>
  <c r="AK625" i="20"/>
  <c r="AL625" i="20"/>
  <c r="AI628" i="20"/>
  <c r="AK626" i="20"/>
  <c r="AL626" i="20"/>
  <c r="AI629" i="20"/>
  <c r="AK627" i="20"/>
  <c r="AL627" i="20"/>
  <c r="AI630" i="20"/>
  <c r="AK628" i="20"/>
  <c r="AL628" i="20"/>
  <c r="AI631" i="20"/>
  <c r="AK629" i="20"/>
  <c r="AL629" i="20"/>
  <c r="AI632" i="20"/>
  <c r="AK630" i="20"/>
  <c r="AL630" i="20"/>
  <c r="AI633" i="20"/>
  <c r="AK631" i="20"/>
  <c r="AL631" i="20"/>
  <c r="AI634" i="20"/>
  <c r="AK632" i="20"/>
  <c r="AL632" i="20"/>
  <c r="AJ635" i="20"/>
  <c r="AI635" i="20"/>
  <c r="AK633" i="20"/>
  <c r="AL633" i="20"/>
  <c r="AJ636" i="20"/>
  <c r="AI636" i="20"/>
  <c r="AK634" i="20"/>
  <c r="AL634" i="20"/>
  <c r="AH10" i="20"/>
  <c r="AH11" i="20"/>
  <c r="AH12" i="20"/>
  <c r="AH13" i="20"/>
  <c r="AH14" i="20"/>
  <c r="AH15" i="20"/>
  <c r="AH16" i="20"/>
  <c r="AH17" i="20"/>
  <c r="AH18" i="20"/>
  <c r="AH19" i="20"/>
  <c r="AH20" i="20"/>
  <c r="AH21" i="20"/>
  <c r="AH22" i="20"/>
  <c r="AH23" i="20"/>
  <c r="AH24" i="20"/>
  <c r="AH25" i="20"/>
  <c r="AH26" i="20"/>
  <c r="AH27" i="20"/>
  <c r="AH28" i="20"/>
  <c r="AH29" i="20"/>
  <c r="AH30" i="20"/>
  <c r="AH31" i="20"/>
  <c r="AH32" i="20"/>
  <c r="AH33" i="20"/>
  <c r="AH34" i="20"/>
  <c r="AH35" i="20"/>
  <c r="AH36" i="20"/>
  <c r="AH37" i="20"/>
  <c r="AH38" i="20"/>
  <c r="AH39" i="20"/>
  <c r="AH40" i="20"/>
  <c r="AH41" i="20"/>
  <c r="AH42" i="20"/>
  <c r="AH43" i="20"/>
  <c r="AH44" i="20"/>
  <c r="AH45" i="20"/>
  <c r="AH46" i="20"/>
  <c r="AH47" i="20"/>
  <c r="AH48" i="20"/>
  <c r="AH49" i="20"/>
  <c r="AH50" i="20"/>
  <c r="AH51" i="20"/>
  <c r="AH52" i="20"/>
  <c r="AH53" i="20"/>
  <c r="AH54" i="20"/>
  <c r="AH55" i="20"/>
  <c r="AH56" i="20"/>
  <c r="AH57" i="20"/>
  <c r="AH58" i="20"/>
  <c r="AH59" i="20"/>
  <c r="AH60" i="20"/>
  <c r="AH61" i="20"/>
  <c r="AH62" i="20"/>
  <c r="AH63" i="20"/>
  <c r="AH64" i="20"/>
  <c r="AH65" i="20"/>
  <c r="AH66" i="20"/>
  <c r="AH67" i="20"/>
  <c r="AH68" i="20"/>
  <c r="AH69" i="20"/>
  <c r="AH70" i="20"/>
  <c r="AH71" i="20"/>
  <c r="AH72" i="20"/>
  <c r="AH73" i="20"/>
  <c r="AH74" i="20"/>
  <c r="AH75" i="20"/>
  <c r="AH76" i="20"/>
  <c r="AH77" i="20"/>
  <c r="AH78" i="20"/>
  <c r="AH79" i="20"/>
  <c r="AH80" i="20"/>
  <c r="AH81" i="20"/>
  <c r="AH82" i="20"/>
  <c r="AH83" i="20"/>
  <c r="AH84" i="20"/>
  <c r="AH85" i="20"/>
  <c r="AH86" i="20"/>
  <c r="AH87" i="20"/>
  <c r="AH88" i="20"/>
  <c r="AH89" i="20"/>
  <c r="AH90" i="20"/>
  <c r="AH91" i="20"/>
  <c r="AH92" i="20"/>
  <c r="AH93" i="20"/>
  <c r="AH94" i="20"/>
  <c r="AH95" i="20"/>
  <c r="AH96" i="20"/>
  <c r="AH97" i="20"/>
  <c r="AH98" i="20"/>
  <c r="AH99" i="20"/>
  <c r="AH100" i="20"/>
  <c r="AH101" i="20"/>
  <c r="AH102" i="20"/>
  <c r="AH103" i="20"/>
  <c r="AH104" i="20"/>
  <c r="AH105" i="20"/>
  <c r="AH106" i="20"/>
  <c r="AH107" i="20"/>
  <c r="AH108" i="20"/>
  <c r="AH109" i="20"/>
  <c r="AH110" i="20"/>
  <c r="AH111" i="20"/>
  <c r="AH112" i="20"/>
  <c r="AH113" i="20"/>
  <c r="AH114" i="20"/>
  <c r="AH115" i="20"/>
  <c r="AH116" i="20"/>
  <c r="AH117" i="20"/>
  <c r="AH118" i="20"/>
  <c r="AH119" i="20"/>
  <c r="AH120" i="20"/>
  <c r="AH121" i="20"/>
  <c r="AH122" i="20"/>
  <c r="AH123" i="20"/>
  <c r="AH124" i="20"/>
  <c r="AH125" i="20"/>
  <c r="AH126" i="20"/>
  <c r="AH127" i="20"/>
  <c r="AH128" i="20"/>
  <c r="AH129" i="20"/>
  <c r="AH130" i="20"/>
  <c r="AH131" i="20"/>
  <c r="AH132" i="20"/>
  <c r="AH133" i="20"/>
  <c r="AH134" i="20"/>
  <c r="AH135" i="20"/>
  <c r="AH136" i="20"/>
  <c r="AH137" i="20"/>
  <c r="AH138" i="20"/>
  <c r="AH139" i="20"/>
  <c r="AH140" i="20"/>
  <c r="AH141" i="20"/>
  <c r="AH142" i="20"/>
  <c r="AH143" i="20"/>
  <c r="AH144" i="20"/>
  <c r="AH145" i="20"/>
  <c r="AH146" i="20"/>
  <c r="AH147" i="20"/>
  <c r="AH148" i="20"/>
  <c r="AH149" i="20"/>
  <c r="AH150" i="20"/>
  <c r="AH151" i="20"/>
  <c r="AH152" i="20"/>
  <c r="AH153" i="20"/>
  <c r="AH154" i="20"/>
  <c r="AH155" i="20"/>
  <c r="AH156" i="20"/>
  <c r="AH157" i="20"/>
  <c r="AH158" i="20"/>
  <c r="AH159" i="20"/>
  <c r="AH160" i="20"/>
  <c r="AH161" i="20"/>
  <c r="AH162" i="20"/>
  <c r="AH163" i="20"/>
  <c r="AH164" i="20"/>
  <c r="AH165" i="20"/>
  <c r="AH166" i="20"/>
  <c r="AH167" i="20"/>
  <c r="AH168" i="20"/>
  <c r="AH169" i="20"/>
  <c r="AH170" i="20"/>
  <c r="AH171" i="20"/>
  <c r="AH172" i="20"/>
  <c r="AH173" i="20"/>
  <c r="AH174" i="20"/>
  <c r="AH175" i="20"/>
  <c r="AH176" i="20"/>
  <c r="AH177" i="20"/>
  <c r="AH178" i="20"/>
  <c r="AH179" i="20"/>
  <c r="AH180" i="20"/>
  <c r="AH181" i="20"/>
  <c r="AH182" i="20"/>
  <c r="AH183" i="20"/>
  <c r="AH184" i="20"/>
  <c r="AH185" i="20"/>
  <c r="AH186" i="20"/>
  <c r="AH187" i="20"/>
  <c r="AH188" i="20"/>
  <c r="AH189" i="20"/>
  <c r="AH190" i="20"/>
  <c r="AH191" i="20"/>
  <c r="AH192" i="20"/>
  <c r="AH193" i="20"/>
  <c r="AH194" i="20"/>
  <c r="AH195" i="20"/>
  <c r="AH196" i="20"/>
  <c r="AH197" i="20"/>
  <c r="AH198" i="20"/>
  <c r="AH199" i="20"/>
  <c r="AH200" i="20"/>
  <c r="AH201" i="20"/>
  <c r="AH202" i="20"/>
  <c r="AH203" i="20"/>
  <c r="AH204" i="20"/>
  <c r="AH205" i="20"/>
  <c r="AH206" i="20"/>
  <c r="AH207" i="20"/>
  <c r="AH208" i="20"/>
  <c r="AH209" i="20"/>
  <c r="AH210" i="20"/>
  <c r="AH211" i="20"/>
  <c r="AH212" i="20"/>
  <c r="AH213" i="20"/>
  <c r="AH214" i="20"/>
  <c r="AH215" i="20"/>
  <c r="AH216" i="20"/>
  <c r="AH217" i="20"/>
  <c r="AH218" i="20"/>
  <c r="AH219" i="20"/>
  <c r="AH220" i="20"/>
  <c r="AH221" i="20"/>
  <c r="AH222" i="20"/>
  <c r="AH223" i="20"/>
  <c r="AH224" i="20"/>
  <c r="AH225" i="20"/>
  <c r="AH226" i="20"/>
  <c r="AH227" i="20"/>
  <c r="AH228" i="20"/>
  <c r="AH229" i="20"/>
  <c r="AH230" i="20"/>
  <c r="AH231" i="20"/>
  <c r="AH232" i="20"/>
  <c r="AH233" i="20"/>
  <c r="AH234" i="20"/>
  <c r="AH235" i="20"/>
  <c r="AH236" i="20"/>
  <c r="AH237" i="20"/>
  <c r="AH238" i="20"/>
  <c r="AH239" i="20"/>
  <c r="AH240" i="20"/>
  <c r="AH241" i="20"/>
  <c r="AH242" i="20"/>
  <c r="AH243" i="20"/>
  <c r="AH244" i="20"/>
  <c r="AH245" i="20"/>
  <c r="AH246" i="20"/>
  <c r="AH247" i="20"/>
  <c r="AH248" i="20"/>
  <c r="AH249" i="20"/>
  <c r="AH250" i="20"/>
  <c r="AH251" i="20"/>
  <c r="AH252" i="20"/>
  <c r="AH253" i="20"/>
  <c r="AH254" i="20"/>
  <c r="AH255" i="20"/>
  <c r="AH256" i="20"/>
  <c r="AH257" i="20"/>
  <c r="AH258" i="20"/>
  <c r="AH259" i="20"/>
  <c r="AH260" i="20"/>
  <c r="AH261" i="20"/>
  <c r="AH262" i="20"/>
  <c r="AH263" i="20"/>
  <c r="AH264" i="20"/>
  <c r="AH265" i="20"/>
  <c r="AH266" i="20"/>
  <c r="AH267" i="20"/>
  <c r="AH268" i="20"/>
  <c r="AH269" i="20"/>
  <c r="AH270" i="20"/>
  <c r="AH271" i="20"/>
  <c r="AH272" i="20"/>
  <c r="AH273" i="20"/>
  <c r="AH274" i="20"/>
  <c r="AH275" i="20"/>
  <c r="AH276" i="20"/>
  <c r="AH277" i="20"/>
  <c r="AH278" i="20"/>
  <c r="AH279" i="20"/>
  <c r="AH280" i="20"/>
  <c r="AH281" i="20"/>
  <c r="AH282" i="20"/>
  <c r="AH283" i="20"/>
  <c r="AH284" i="20"/>
  <c r="AH285" i="20"/>
  <c r="AH286" i="20"/>
  <c r="AH287" i="20"/>
  <c r="AH288" i="20"/>
  <c r="AH289" i="20"/>
  <c r="AH290" i="20"/>
  <c r="AH291" i="20"/>
  <c r="AH292" i="20"/>
  <c r="AH293" i="20"/>
  <c r="AH294" i="20"/>
  <c r="AH295" i="20"/>
  <c r="AH296" i="20"/>
  <c r="AH297" i="20"/>
  <c r="AH298" i="20"/>
  <c r="AH299" i="20"/>
  <c r="AH300" i="20"/>
  <c r="AH301" i="20"/>
  <c r="AH302" i="20"/>
  <c r="AH303" i="20"/>
  <c r="AH304" i="20"/>
  <c r="AH305" i="20"/>
  <c r="AH306" i="20"/>
  <c r="AH307" i="20"/>
  <c r="AH308" i="20"/>
  <c r="AH309" i="20"/>
  <c r="AH310" i="20"/>
  <c r="AH311" i="20"/>
  <c r="AH312" i="20"/>
  <c r="AH313" i="20"/>
  <c r="AH314" i="20"/>
  <c r="AH315" i="20"/>
  <c r="AH316" i="20"/>
  <c r="AH317" i="20"/>
  <c r="AH318" i="20"/>
  <c r="AH319" i="20"/>
  <c r="AH320" i="20"/>
  <c r="AH321" i="20"/>
  <c r="AH322" i="20"/>
  <c r="AH323" i="20"/>
  <c r="AH324" i="20"/>
  <c r="AH325" i="20"/>
  <c r="AH326" i="20"/>
  <c r="AH327" i="20"/>
  <c r="AH328" i="20"/>
  <c r="AH329" i="20"/>
  <c r="AH330" i="20"/>
  <c r="AH331" i="20"/>
  <c r="AH332" i="20"/>
  <c r="AH333" i="20"/>
  <c r="AH334" i="20"/>
  <c r="AH335" i="20"/>
  <c r="AH336" i="20"/>
  <c r="AH337" i="20"/>
  <c r="AH338" i="20"/>
  <c r="AH339" i="20"/>
  <c r="AH340" i="20"/>
  <c r="AH341" i="20"/>
  <c r="AH342" i="20"/>
  <c r="AH343" i="20"/>
  <c r="AH344" i="20"/>
  <c r="AH345" i="20"/>
  <c r="AH346" i="20"/>
  <c r="AH347" i="20"/>
  <c r="AH348" i="20"/>
  <c r="AH349" i="20"/>
  <c r="AH350" i="20"/>
  <c r="AH351" i="20"/>
  <c r="AH352" i="20"/>
  <c r="AH353" i="20"/>
  <c r="AH354" i="20"/>
  <c r="AH355" i="20"/>
  <c r="AH356" i="20"/>
  <c r="AH357" i="20"/>
  <c r="AH358" i="20"/>
  <c r="AH359" i="20"/>
  <c r="AH360" i="20"/>
  <c r="AH361" i="20"/>
  <c r="AH362" i="20"/>
  <c r="AH363" i="20"/>
  <c r="AH364" i="20"/>
  <c r="AH365" i="20"/>
  <c r="AH366" i="20"/>
  <c r="AH367" i="20"/>
  <c r="AH368" i="20"/>
  <c r="AH369" i="20"/>
  <c r="AH370" i="20"/>
  <c r="AH371" i="20"/>
  <c r="AH372" i="20"/>
  <c r="AH373" i="20"/>
  <c r="AH374" i="20"/>
  <c r="AH375" i="20"/>
  <c r="AH376" i="20"/>
  <c r="AH377" i="20"/>
  <c r="AH378" i="20"/>
  <c r="AH379" i="20"/>
  <c r="AH380" i="20"/>
  <c r="AH381" i="20"/>
  <c r="AH382" i="20"/>
  <c r="AH383" i="20"/>
  <c r="AH384" i="20"/>
  <c r="AH385" i="20"/>
  <c r="AH386" i="20"/>
  <c r="AH387" i="20"/>
  <c r="AH388" i="20"/>
  <c r="AH389" i="20"/>
  <c r="AH390" i="20"/>
  <c r="AH391" i="20"/>
  <c r="AH392" i="20"/>
  <c r="AH393" i="20"/>
  <c r="AH394" i="20"/>
  <c r="AH395" i="20"/>
  <c r="AH396" i="20"/>
  <c r="AH397" i="20"/>
  <c r="AH398" i="20"/>
  <c r="AH399" i="20"/>
  <c r="AH400" i="20"/>
  <c r="AH401" i="20"/>
  <c r="AH402" i="20"/>
  <c r="AH403" i="20"/>
  <c r="AH404" i="20"/>
  <c r="AH405" i="20"/>
  <c r="AH406" i="20"/>
  <c r="AH407" i="20"/>
  <c r="AH408" i="20"/>
  <c r="AH409" i="20"/>
  <c r="AH410" i="20"/>
  <c r="AH411" i="20"/>
  <c r="AH412" i="20"/>
  <c r="AH413" i="20"/>
  <c r="AH414" i="20"/>
  <c r="AH415" i="20"/>
  <c r="AH416" i="20"/>
  <c r="AH417" i="20"/>
  <c r="AH418" i="20"/>
  <c r="AH419" i="20"/>
  <c r="AH420" i="20"/>
  <c r="AH421" i="20"/>
  <c r="AH422" i="20"/>
  <c r="AH423" i="20"/>
  <c r="AH424" i="20"/>
  <c r="AH425" i="20"/>
  <c r="AH426" i="20"/>
  <c r="AH427" i="20"/>
  <c r="AH428" i="20"/>
  <c r="AH429" i="20"/>
  <c r="AH430" i="20"/>
  <c r="AH431" i="20"/>
  <c r="AH432" i="20"/>
  <c r="AH433" i="20"/>
  <c r="AH434" i="20"/>
  <c r="AH435" i="20"/>
  <c r="AH436" i="20"/>
  <c r="AH437" i="20"/>
  <c r="AH438" i="20"/>
  <c r="AH439" i="20"/>
  <c r="AH440" i="20"/>
  <c r="AH441" i="20"/>
  <c r="AH442" i="20"/>
  <c r="AH443" i="20"/>
  <c r="AH444" i="20"/>
  <c r="AH445" i="20"/>
  <c r="AH446" i="20"/>
  <c r="AH447" i="20"/>
  <c r="AH448" i="20"/>
  <c r="AH449" i="20"/>
  <c r="AH450" i="20"/>
  <c r="AH451" i="20"/>
  <c r="AH452" i="20"/>
  <c r="AH453" i="20"/>
  <c r="AH454" i="20"/>
  <c r="AH455" i="20"/>
  <c r="AH456" i="20"/>
  <c r="AH457" i="20"/>
  <c r="AH458" i="20"/>
  <c r="AH459" i="20"/>
  <c r="AH460" i="20"/>
  <c r="AH461" i="20"/>
  <c r="AH462" i="20"/>
  <c r="AH463" i="20"/>
  <c r="AH464" i="20"/>
  <c r="AH465" i="20"/>
  <c r="AH466" i="20"/>
  <c r="AH467" i="20"/>
  <c r="AH468" i="20"/>
  <c r="AH469" i="20"/>
  <c r="AH470" i="20"/>
  <c r="AH471" i="20"/>
  <c r="AH472" i="20"/>
  <c r="AH473" i="20"/>
  <c r="AH474" i="20"/>
  <c r="AH475" i="20"/>
  <c r="AH476" i="20"/>
  <c r="AH477" i="20"/>
  <c r="AH478" i="20"/>
  <c r="AH479" i="20"/>
  <c r="AH480" i="20"/>
  <c r="AH481" i="20"/>
  <c r="AH482" i="20"/>
  <c r="AH483" i="20"/>
  <c r="AH484" i="20"/>
  <c r="AH485" i="20"/>
  <c r="AH486" i="20"/>
  <c r="AH487" i="20"/>
  <c r="AH488" i="20"/>
  <c r="AH489" i="20"/>
  <c r="AH490" i="20"/>
  <c r="AH491" i="20"/>
  <c r="AH492" i="20"/>
  <c r="AH493" i="20"/>
  <c r="AH494" i="20"/>
  <c r="AH495" i="20"/>
  <c r="AH496" i="20"/>
  <c r="AH497" i="20"/>
  <c r="AH498" i="20"/>
  <c r="AH499" i="20"/>
  <c r="AH500" i="20"/>
  <c r="AH501" i="20"/>
  <c r="AH502" i="20"/>
  <c r="AH503" i="20"/>
  <c r="AH504" i="20"/>
  <c r="AH505" i="20"/>
  <c r="AH506" i="20"/>
  <c r="AH507" i="20"/>
  <c r="AH508" i="20"/>
  <c r="AH509" i="20"/>
  <c r="AH510" i="20"/>
  <c r="AH511" i="20"/>
  <c r="AH512" i="20"/>
  <c r="AH513" i="20"/>
  <c r="AH514" i="20"/>
  <c r="AH515" i="20"/>
  <c r="AH516" i="20"/>
  <c r="AH517" i="20"/>
  <c r="AH518" i="20"/>
  <c r="AH519" i="20"/>
  <c r="AH520" i="20"/>
  <c r="AH521" i="20"/>
  <c r="AH522" i="20"/>
  <c r="AH523" i="20"/>
  <c r="AH524" i="20"/>
  <c r="AH525" i="20"/>
  <c r="AH526" i="20"/>
  <c r="AH527" i="20"/>
  <c r="AH528" i="20"/>
  <c r="AH529" i="20"/>
  <c r="AH530" i="20"/>
  <c r="AH531" i="20"/>
  <c r="AH532" i="20"/>
  <c r="AH533" i="20"/>
  <c r="AH534" i="20"/>
  <c r="AH535" i="20"/>
  <c r="AH536" i="20"/>
  <c r="AH537" i="20"/>
  <c r="AH538" i="20"/>
  <c r="AH539" i="20"/>
  <c r="AH540" i="20"/>
  <c r="AH541" i="20"/>
  <c r="AH542" i="20"/>
  <c r="AH543" i="20"/>
  <c r="AH544" i="20"/>
  <c r="AH545" i="20"/>
  <c r="AH546" i="20"/>
  <c r="AH547" i="20"/>
  <c r="AH548" i="20"/>
  <c r="AH549" i="20"/>
  <c r="AH550" i="20"/>
  <c r="AH551" i="20"/>
  <c r="AH552" i="20"/>
  <c r="AH553" i="20"/>
  <c r="AH554" i="20"/>
  <c r="AH555" i="20"/>
  <c r="AH556" i="20"/>
  <c r="AH557" i="20"/>
  <c r="AH558" i="20"/>
  <c r="AH559" i="20"/>
  <c r="AH560" i="20"/>
  <c r="AH561" i="20"/>
  <c r="AH562" i="20"/>
  <c r="AH563" i="20"/>
  <c r="AH564" i="20"/>
  <c r="AH565" i="20"/>
  <c r="AH566" i="20"/>
  <c r="AH567" i="20"/>
  <c r="AH568" i="20"/>
  <c r="AH569" i="20"/>
  <c r="AH570" i="20"/>
  <c r="AH571" i="20"/>
  <c r="AH572" i="20"/>
  <c r="AH573" i="20"/>
  <c r="AH574" i="20"/>
  <c r="AH575" i="20"/>
  <c r="AH576" i="20"/>
  <c r="AH577" i="20"/>
  <c r="AH578" i="20"/>
  <c r="AH579" i="20"/>
  <c r="AH580" i="20"/>
  <c r="AH581" i="20"/>
  <c r="AH582" i="20"/>
  <c r="AH583" i="20"/>
  <c r="AH584" i="20"/>
  <c r="AH585" i="20"/>
  <c r="AH586" i="20"/>
  <c r="AH587" i="20"/>
  <c r="AH588" i="20"/>
  <c r="AH589" i="20"/>
  <c r="AH590" i="20"/>
  <c r="AH591" i="20"/>
  <c r="AH592" i="20"/>
  <c r="AH593" i="20"/>
  <c r="AH594" i="20"/>
  <c r="AH595" i="20"/>
  <c r="AH596" i="20"/>
  <c r="AH597" i="20"/>
  <c r="AH598" i="20"/>
  <c r="AH599" i="20"/>
  <c r="AH600" i="20"/>
  <c r="AH601" i="20"/>
  <c r="AH602" i="20"/>
  <c r="AH603" i="20"/>
  <c r="AH604" i="20"/>
  <c r="AH605" i="20"/>
  <c r="AH606" i="20"/>
  <c r="AH607" i="20"/>
  <c r="AH608" i="20"/>
  <c r="AH609" i="20"/>
  <c r="AH610" i="20"/>
  <c r="AH611" i="20"/>
  <c r="AH612" i="20"/>
  <c r="AH613" i="20"/>
  <c r="AH614" i="20"/>
  <c r="AH615" i="20"/>
  <c r="AH616" i="20"/>
  <c r="AH617" i="20"/>
  <c r="AH618" i="20"/>
  <c r="AH619" i="20"/>
  <c r="AH620" i="20"/>
  <c r="AH621" i="20"/>
  <c r="AH622" i="20"/>
  <c r="AH623" i="20"/>
  <c r="AH624" i="20"/>
  <c r="AH625" i="20"/>
  <c r="AH626" i="20"/>
  <c r="AH627" i="20"/>
  <c r="AH628" i="20"/>
  <c r="AH629" i="20"/>
  <c r="AH630" i="20"/>
  <c r="AH631" i="20"/>
  <c r="AH632" i="20"/>
  <c r="AH633" i="20"/>
  <c r="AH634" i="20"/>
  <c r="AH8" i="20"/>
  <c r="AH9" i="20"/>
  <c r="AM10" i="20"/>
  <c r="AN10" i="20"/>
  <c r="AM11" i="20"/>
  <c r="AN11" i="20"/>
  <c r="AM12" i="20"/>
  <c r="AN12" i="20"/>
  <c r="AM13" i="20"/>
  <c r="AN13" i="20"/>
  <c r="AM14" i="20"/>
  <c r="AN14" i="20"/>
  <c r="AM15" i="20"/>
  <c r="AN15" i="20"/>
  <c r="AM16" i="20"/>
  <c r="AN16" i="20"/>
  <c r="AM17" i="20"/>
  <c r="AN17" i="20"/>
  <c r="AM18" i="20"/>
  <c r="AN18" i="20"/>
  <c r="AM19" i="20"/>
  <c r="AN19" i="20"/>
  <c r="AM20" i="20"/>
  <c r="AN20" i="20"/>
  <c r="AM21" i="20"/>
  <c r="AN21" i="20"/>
  <c r="AM22" i="20"/>
  <c r="AN22" i="20"/>
  <c r="AM23" i="20"/>
  <c r="AN23" i="20"/>
  <c r="AM24" i="20"/>
  <c r="AN24" i="20"/>
  <c r="AM25" i="20"/>
  <c r="AN25" i="20"/>
  <c r="AM26" i="20"/>
  <c r="AN26" i="20"/>
  <c r="AM27" i="20"/>
  <c r="AN27" i="20"/>
  <c r="AM28" i="20"/>
  <c r="AN28" i="20"/>
  <c r="AM29" i="20"/>
  <c r="AN29" i="20"/>
  <c r="AM30" i="20"/>
  <c r="AN30" i="20"/>
  <c r="AM31" i="20"/>
  <c r="AN31" i="20"/>
  <c r="AM32" i="20"/>
  <c r="AN32" i="20"/>
  <c r="AM33" i="20"/>
  <c r="AN33" i="20"/>
  <c r="AM34" i="20"/>
  <c r="AN34" i="20"/>
  <c r="AM35" i="20"/>
  <c r="AN35" i="20"/>
  <c r="AM36" i="20"/>
  <c r="AN36" i="20"/>
  <c r="AM37" i="20"/>
  <c r="AN37" i="20"/>
  <c r="AM38" i="20"/>
  <c r="AN38" i="20"/>
  <c r="AM39" i="20"/>
  <c r="AN39" i="20"/>
  <c r="AM40" i="20"/>
  <c r="AN40" i="20"/>
  <c r="AM41" i="20"/>
  <c r="AN41" i="20"/>
  <c r="AM42" i="20"/>
  <c r="AN42" i="20"/>
  <c r="AM43" i="20"/>
  <c r="AN43" i="20"/>
  <c r="AM44" i="20"/>
  <c r="AN44" i="20"/>
  <c r="AM45" i="20"/>
  <c r="AN45" i="20"/>
  <c r="AM46" i="20"/>
  <c r="AN46" i="20"/>
  <c r="AM47" i="20"/>
  <c r="AN47" i="20"/>
  <c r="AM48" i="20"/>
  <c r="AN48" i="20"/>
  <c r="AM49" i="20"/>
  <c r="AN49" i="20"/>
  <c r="AM50" i="20"/>
  <c r="AN50" i="20"/>
  <c r="AM51" i="20"/>
  <c r="AN51" i="20"/>
  <c r="AM52" i="20"/>
  <c r="AN52" i="20"/>
  <c r="AM53" i="20"/>
  <c r="AN53" i="20"/>
  <c r="AM54" i="20"/>
  <c r="AN54" i="20"/>
  <c r="AM55" i="20"/>
  <c r="AN55" i="20"/>
  <c r="AM56" i="20"/>
  <c r="AN56" i="20"/>
  <c r="AM57" i="20"/>
  <c r="AN57" i="20"/>
  <c r="AM58" i="20"/>
  <c r="AN58" i="20"/>
  <c r="AM59" i="20"/>
  <c r="AN59" i="20"/>
  <c r="AM60" i="20"/>
  <c r="AN60" i="20"/>
  <c r="AM61" i="20"/>
  <c r="AN61" i="20"/>
  <c r="AM62" i="20"/>
  <c r="AN62" i="20"/>
  <c r="AM63" i="20"/>
  <c r="AN63" i="20"/>
  <c r="AM64" i="20"/>
  <c r="AN64" i="20"/>
  <c r="AM65" i="20"/>
  <c r="AN65" i="20"/>
  <c r="AM66" i="20"/>
  <c r="AN66" i="20"/>
  <c r="AM67" i="20"/>
  <c r="AN67" i="20"/>
  <c r="AM68" i="20"/>
  <c r="AN68" i="20"/>
  <c r="AM69" i="20"/>
  <c r="AN69" i="20"/>
  <c r="AM70" i="20"/>
  <c r="AN70" i="20"/>
  <c r="AM71" i="20"/>
  <c r="AN71" i="20"/>
  <c r="AM72" i="20"/>
  <c r="AN72" i="20"/>
  <c r="AM73" i="20"/>
  <c r="AN73" i="20"/>
  <c r="AM74" i="20"/>
  <c r="AN74" i="20"/>
  <c r="AM75" i="20"/>
  <c r="AN75" i="20"/>
  <c r="AM76" i="20"/>
  <c r="AN76" i="20"/>
  <c r="AM77" i="20"/>
  <c r="AN77" i="20"/>
  <c r="AM78" i="20"/>
  <c r="AN78" i="20"/>
  <c r="AM79" i="20"/>
  <c r="AN79" i="20"/>
  <c r="AM80" i="20"/>
  <c r="AN80" i="20"/>
  <c r="AM81" i="20"/>
  <c r="AN81" i="20"/>
  <c r="AM82" i="20"/>
  <c r="AN82" i="20"/>
  <c r="AM83" i="20"/>
  <c r="AN83" i="20"/>
  <c r="AM84" i="20"/>
  <c r="AN84" i="20"/>
  <c r="AM85" i="20"/>
  <c r="AN85" i="20"/>
  <c r="AM86" i="20"/>
  <c r="AN86" i="20"/>
  <c r="AM87" i="20"/>
  <c r="AN87" i="20"/>
  <c r="AM88" i="20"/>
  <c r="AN88" i="20"/>
  <c r="AM89" i="20"/>
  <c r="AN89" i="20"/>
  <c r="AM90" i="20"/>
  <c r="AN90" i="20"/>
  <c r="AM91" i="20"/>
  <c r="AN91" i="20"/>
  <c r="AM92" i="20"/>
  <c r="AN92" i="20"/>
  <c r="AM93" i="20"/>
  <c r="AN93" i="20"/>
  <c r="AM94" i="20"/>
  <c r="AN94" i="20"/>
  <c r="AM95" i="20"/>
  <c r="AN95" i="20"/>
  <c r="AM96" i="20"/>
  <c r="AN96" i="20"/>
  <c r="AM97" i="20"/>
  <c r="AN97" i="20"/>
  <c r="AM98" i="20"/>
  <c r="AN98" i="20"/>
  <c r="AM99" i="20"/>
  <c r="AN99" i="20"/>
  <c r="AM100" i="20"/>
  <c r="AN100" i="20"/>
  <c r="AM101" i="20"/>
  <c r="AN101" i="20"/>
  <c r="AM102" i="20"/>
  <c r="AN102" i="20"/>
  <c r="AM103" i="20"/>
  <c r="AN103" i="20"/>
  <c r="AM104" i="20"/>
  <c r="AN104" i="20"/>
  <c r="AM105" i="20"/>
  <c r="AN105" i="20"/>
  <c r="AM106" i="20"/>
  <c r="AN106" i="20"/>
  <c r="AM107" i="20"/>
  <c r="AN107" i="20"/>
  <c r="AM108" i="20"/>
  <c r="AN108" i="20"/>
  <c r="AM109" i="20"/>
  <c r="AN109" i="20"/>
  <c r="AM110" i="20"/>
  <c r="AN110" i="20"/>
  <c r="AM111" i="20"/>
  <c r="AN111" i="20"/>
  <c r="AM112" i="20"/>
  <c r="AN112" i="20"/>
  <c r="AM113" i="20"/>
  <c r="AN113" i="20"/>
  <c r="AM114" i="20"/>
  <c r="AN114" i="20"/>
  <c r="AM115" i="20"/>
  <c r="AN115" i="20"/>
  <c r="AM116" i="20"/>
  <c r="AN116" i="20"/>
  <c r="AM117" i="20"/>
  <c r="AN117" i="20"/>
  <c r="AM118" i="20"/>
  <c r="AN118" i="20"/>
  <c r="AM119" i="20"/>
  <c r="AN119" i="20"/>
  <c r="AM120" i="20"/>
  <c r="AN120" i="20"/>
  <c r="AM121" i="20"/>
  <c r="AN121" i="20"/>
  <c r="AM122" i="20"/>
  <c r="AN122" i="20"/>
  <c r="AM123" i="20"/>
  <c r="AN123" i="20"/>
  <c r="AM124" i="20"/>
  <c r="AN124" i="20"/>
  <c r="AM125" i="20"/>
  <c r="AN125" i="20"/>
  <c r="AM126" i="20"/>
  <c r="AN126" i="20"/>
  <c r="AM127" i="20"/>
  <c r="AN127" i="20"/>
  <c r="AM128" i="20"/>
  <c r="AN128" i="20"/>
  <c r="AM129" i="20"/>
  <c r="AN129" i="20"/>
  <c r="AM130" i="20"/>
  <c r="AN130" i="20"/>
  <c r="AM131" i="20"/>
  <c r="AN131" i="20"/>
  <c r="AM132" i="20"/>
  <c r="AN132" i="20"/>
  <c r="AM133" i="20"/>
  <c r="AN133" i="20"/>
  <c r="AM134" i="20"/>
  <c r="AN134" i="20"/>
  <c r="AM135" i="20"/>
  <c r="AN135" i="20"/>
  <c r="AM136" i="20"/>
  <c r="AN136" i="20"/>
  <c r="AM137" i="20"/>
  <c r="AN137" i="20"/>
  <c r="AM138" i="20"/>
  <c r="AN138" i="20"/>
  <c r="AM139" i="20"/>
  <c r="AN139" i="20"/>
  <c r="AM140" i="20"/>
  <c r="AN140" i="20"/>
  <c r="AM141" i="20"/>
  <c r="AN141" i="20"/>
  <c r="AM142" i="20"/>
  <c r="AN142" i="20"/>
  <c r="AM143" i="20"/>
  <c r="AN143" i="20"/>
  <c r="AM144" i="20"/>
  <c r="AN144" i="20"/>
  <c r="AM145" i="20"/>
  <c r="AN145" i="20"/>
  <c r="AM146" i="20"/>
  <c r="AN146" i="20"/>
  <c r="AM147" i="20"/>
  <c r="AN147" i="20"/>
  <c r="AM148" i="20"/>
  <c r="AN148" i="20"/>
  <c r="AM149" i="20"/>
  <c r="AN149" i="20"/>
  <c r="AM150" i="20"/>
  <c r="AN150" i="20"/>
  <c r="AM151" i="20"/>
  <c r="AN151" i="20"/>
  <c r="AM152" i="20"/>
  <c r="AN152" i="20"/>
  <c r="AM153" i="20"/>
  <c r="AN153" i="20"/>
  <c r="AM154" i="20"/>
  <c r="AN154" i="20"/>
  <c r="AM155" i="20"/>
  <c r="AN155" i="20"/>
  <c r="AM156" i="20"/>
  <c r="AN156" i="20"/>
  <c r="AM157" i="20"/>
  <c r="AN157" i="20"/>
  <c r="AM158" i="20"/>
  <c r="AN158" i="20"/>
  <c r="AM159" i="20"/>
  <c r="AN159" i="20"/>
  <c r="AM160" i="20"/>
  <c r="AN160" i="20"/>
  <c r="AM161" i="20"/>
  <c r="AN161" i="20"/>
  <c r="AM162" i="20"/>
  <c r="AN162" i="20"/>
  <c r="AM163" i="20"/>
  <c r="AN163" i="20"/>
  <c r="AM164" i="20"/>
  <c r="AN164" i="20"/>
  <c r="AM165" i="20"/>
  <c r="AN165" i="20"/>
  <c r="AM166" i="20"/>
  <c r="AN166" i="20"/>
  <c r="AM167" i="20"/>
  <c r="AN167" i="20"/>
  <c r="AM168" i="20"/>
  <c r="AN168" i="20"/>
  <c r="AM169" i="20"/>
  <c r="AN169" i="20"/>
  <c r="AM170" i="20"/>
  <c r="AN170" i="20"/>
  <c r="AM171" i="20"/>
  <c r="AN171" i="20"/>
  <c r="AM172" i="20"/>
  <c r="AN172" i="20"/>
  <c r="AM173" i="20"/>
  <c r="AN173" i="20"/>
  <c r="AM174" i="20"/>
  <c r="AN174" i="20"/>
  <c r="AM175" i="20"/>
  <c r="AN175" i="20"/>
  <c r="AM176" i="20"/>
  <c r="AN176" i="20"/>
  <c r="AM177" i="20"/>
  <c r="AN177" i="20"/>
  <c r="AM178" i="20"/>
  <c r="AN178" i="20"/>
  <c r="AM179" i="20"/>
  <c r="AN179" i="20"/>
  <c r="AM180" i="20"/>
  <c r="AN180" i="20"/>
  <c r="AM181" i="20"/>
  <c r="AN181" i="20"/>
  <c r="AM182" i="20"/>
  <c r="AN182" i="20"/>
  <c r="AM183" i="20"/>
  <c r="AN183" i="20"/>
  <c r="AM184" i="20"/>
  <c r="AN184" i="20"/>
  <c r="AM185" i="20"/>
  <c r="AN185" i="20"/>
  <c r="AM186" i="20"/>
  <c r="AN186" i="20"/>
  <c r="AM187" i="20"/>
  <c r="AN187" i="20"/>
  <c r="AM188" i="20"/>
  <c r="AN188" i="20"/>
  <c r="AM189" i="20"/>
  <c r="AN189" i="20"/>
  <c r="AM190" i="20"/>
  <c r="AN190" i="20"/>
  <c r="AM191" i="20"/>
  <c r="AN191" i="20"/>
  <c r="AM192" i="20"/>
  <c r="AN192" i="20"/>
  <c r="AM193" i="20"/>
  <c r="AN193" i="20"/>
  <c r="AM194" i="20"/>
  <c r="AN194" i="20"/>
  <c r="AM195" i="20"/>
  <c r="AN195" i="20"/>
  <c r="AM196" i="20"/>
  <c r="AN196" i="20"/>
  <c r="AM197" i="20"/>
  <c r="AN197" i="20"/>
  <c r="AM198" i="20"/>
  <c r="AN198" i="20"/>
  <c r="AM199" i="20"/>
  <c r="AN199" i="20"/>
  <c r="AM200" i="20"/>
  <c r="AN200" i="20"/>
  <c r="AM201" i="20"/>
  <c r="AN201" i="20"/>
  <c r="AM202" i="20"/>
  <c r="AN202" i="20"/>
  <c r="AM203" i="20"/>
  <c r="AN203" i="20"/>
  <c r="AM204" i="20"/>
  <c r="AN204" i="20"/>
  <c r="AM205" i="20"/>
  <c r="AN205" i="20"/>
  <c r="AM206" i="20"/>
  <c r="AN206" i="20"/>
  <c r="AM207" i="20"/>
  <c r="AN207" i="20"/>
  <c r="AM208" i="20"/>
  <c r="AN208" i="20"/>
  <c r="AM209" i="20"/>
  <c r="AN209" i="20"/>
  <c r="AM210" i="20"/>
  <c r="AN210" i="20"/>
  <c r="AM211" i="20"/>
  <c r="AN211" i="20"/>
  <c r="AM212" i="20"/>
  <c r="AN212" i="20"/>
  <c r="AM213" i="20"/>
  <c r="AN213" i="20"/>
  <c r="AM214" i="20"/>
  <c r="AN214" i="20"/>
  <c r="AM215" i="20"/>
  <c r="AN215" i="20"/>
  <c r="AM216" i="20"/>
  <c r="AN216" i="20"/>
  <c r="AM217" i="20"/>
  <c r="AN217" i="20"/>
  <c r="AM218" i="20"/>
  <c r="AN218" i="20"/>
  <c r="AM219" i="20"/>
  <c r="AN219" i="20"/>
  <c r="AM220" i="20"/>
  <c r="AN220" i="20"/>
  <c r="AM221" i="20"/>
  <c r="AN221" i="20"/>
  <c r="AM222" i="20"/>
  <c r="AN222" i="20"/>
  <c r="AM223" i="20"/>
  <c r="AN223" i="20"/>
  <c r="AM224" i="20"/>
  <c r="AN224" i="20"/>
  <c r="AM225" i="20"/>
  <c r="AN225" i="20"/>
  <c r="AM226" i="20"/>
  <c r="AN226" i="20"/>
  <c r="AM227" i="20"/>
  <c r="AN227" i="20"/>
  <c r="AM228" i="20"/>
  <c r="AN228" i="20"/>
  <c r="AM229" i="20"/>
  <c r="AN229" i="20"/>
  <c r="AM230" i="20"/>
  <c r="AN230" i="20"/>
  <c r="AM231" i="20"/>
  <c r="AN231" i="20"/>
  <c r="AM232" i="20"/>
  <c r="AN232" i="20"/>
  <c r="AM233" i="20"/>
  <c r="AN233" i="20"/>
  <c r="AM234" i="20"/>
  <c r="AN234" i="20"/>
  <c r="AM235" i="20"/>
  <c r="AN235" i="20"/>
  <c r="AM236" i="20"/>
  <c r="AN236" i="20"/>
  <c r="AM237" i="20"/>
  <c r="AN237" i="20"/>
  <c r="AM238" i="20"/>
  <c r="AN238" i="20"/>
  <c r="AM239" i="20"/>
  <c r="AN239" i="20"/>
  <c r="AM240" i="20"/>
  <c r="AN240" i="20"/>
  <c r="AM241" i="20"/>
  <c r="AN241" i="20"/>
  <c r="AM242" i="20"/>
  <c r="AN242" i="20"/>
  <c r="AM243" i="20"/>
  <c r="AN243" i="20"/>
  <c r="AM244" i="20"/>
  <c r="AN244" i="20"/>
  <c r="AM245" i="20"/>
  <c r="AN245" i="20"/>
  <c r="AM246" i="20"/>
  <c r="AN246" i="20"/>
  <c r="AM247" i="20"/>
  <c r="AN247" i="20"/>
  <c r="AM248" i="20"/>
  <c r="AN248" i="20"/>
  <c r="AM249" i="20"/>
  <c r="AN249" i="20"/>
  <c r="AM250" i="20"/>
  <c r="AN250" i="20"/>
  <c r="AM251" i="20"/>
  <c r="AN251" i="20"/>
  <c r="AM252" i="20"/>
  <c r="AN252" i="20"/>
  <c r="AM253" i="20"/>
  <c r="AN253" i="20"/>
  <c r="AM254" i="20"/>
  <c r="AN254" i="20"/>
  <c r="AM255" i="20"/>
  <c r="AN255" i="20"/>
  <c r="AM256" i="20"/>
  <c r="AN256" i="20"/>
  <c r="AM257" i="20"/>
  <c r="AN257" i="20"/>
  <c r="AM258" i="20"/>
  <c r="AN258" i="20"/>
  <c r="AM259" i="20"/>
  <c r="AN259" i="20"/>
  <c r="AM260" i="20"/>
  <c r="AN260" i="20"/>
  <c r="AM261" i="20"/>
  <c r="AN261" i="20"/>
  <c r="AM262" i="20"/>
  <c r="AN262" i="20"/>
  <c r="AM263" i="20"/>
  <c r="AN263" i="20"/>
  <c r="AM264" i="20"/>
  <c r="AN264" i="20"/>
  <c r="AM265" i="20"/>
  <c r="AN265" i="20"/>
  <c r="AM266" i="20"/>
  <c r="AN266" i="20"/>
  <c r="AM267" i="20"/>
  <c r="AN267" i="20"/>
  <c r="AM268" i="20"/>
  <c r="AN268" i="20"/>
  <c r="AM269" i="20"/>
  <c r="AN269" i="20"/>
  <c r="AM270" i="20"/>
  <c r="AN270" i="20"/>
  <c r="AM271" i="20"/>
  <c r="AN271" i="20"/>
  <c r="AM272" i="20"/>
  <c r="AN272" i="20"/>
  <c r="AM273" i="20"/>
  <c r="AN273" i="20"/>
  <c r="AM274" i="20"/>
  <c r="AN274" i="20"/>
  <c r="AM275" i="20"/>
  <c r="AN275" i="20"/>
  <c r="AM276" i="20"/>
  <c r="AN276" i="20"/>
  <c r="AM277" i="20"/>
  <c r="AN277" i="20"/>
  <c r="AM278" i="20"/>
  <c r="AN278" i="20"/>
  <c r="AM279" i="20"/>
  <c r="AN279" i="20"/>
  <c r="AM280" i="20"/>
  <c r="AN280" i="20"/>
  <c r="AM281" i="20"/>
  <c r="AN281" i="20"/>
  <c r="AM282" i="20"/>
  <c r="AN282" i="20"/>
  <c r="AM283" i="20"/>
  <c r="AN283" i="20"/>
  <c r="AM284" i="20"/>
  <c r="AN284" i="20"/>
  <c r="AM285" i="20"/>
  <c r="AN285" i="20"/>
  <c r="AM286" i="20"/>
  <c r="AN286" i="20"/>
  <c r="AM287" i="20"/>
  <c r="AN287" i="20"/>
  <c r="AM288" i="20"/>
  <c r="AN288" i="20"/>
  <c r="AM289" i="20"/>
  <c r="AN289" i="20"/>
  <c r="AM290" i="20"/>
  <c r="AN290" i="20"/>
  <c r="AM291" i="20"/>
  <c r="AN291" i="20"/>
  <c r="AM292" i="20"/>
  <c r="AN292" i="20"/>
  <c r="AM293" i="20"/>
  <c r="AN293" i="20"/>
  <c r="AM294" i="20"/>
  <c r="AN294" i="20"/>
  <c r="AM295" i="20"/>
  <c r="AN295" i="20"/>
  <c r="AM296" i="20"/>
  <c r="AN296" i="20"/>
  <c r="AM297" i="20"/>
  <c r="AN297" i="20"/>
  <c r="AM298" i="20"/>
  <c r="AN298" i="20"/>
  <c r="AM299" i="20"/>
  <c r="AN299" i="20"/>
  <c r="AM300" i="20"/>
  <c r="AN300" i="20"/>
  <c r="AM301" i="20"/>
  <c r="AN301" i="20"/>
  <c r="AM302" i="20"/>
  <c r="AN302" i="20"/>
  <c r="AM303" i="20"/>
  <c r="AN303" i="20"/>
  <c r="AM304" i="20"/>
  <c r="AN304" i="20"/>
  <c r="AM305" i="20"/>
  <c r="AN305" i="20"/>
  <c r="AM306" i="20"/>
  <c r="AN306" i="20"/>
  <c r="AM307" i="20"/>
  <c r="AN307" i="20"/>
  <c r="AM308" i="20"/>
  <c r="AN308" i="20"/>
  <c r="AM309" i="20"/>
  <c r="AN309" i="20"/>
  <c r="AM310" i="20"/>
  <c r="AN310" i="20"/>
  <c r="AM311" i="20"/>
  <c r="AN311" i="20"/>
  <c r="AM312" i="20"/>
  <c r="AN312" i="20"/>
  <c r="AM313" i="20"/>
  <c r="AN313" i="20"/>
  <c r="AM314" i="20"/>
  <c r="AN314" i="20"/>
  <c r="AM315" i="20"/>
  <c r="AN315" i="20"/>
  <c r="AM316" i="20"/>
  <c r="AN316" i="20"/>
  <c r="AM317" i="20"/>
  <c r="AN317" i="20"/>
  <c r="AM318" i="20"/>
  <c r="AN318" i="20"/>
  <c r="AM319" i="20"/>
  <c r="AN319" i="20"/>
  <c r="AM320" i="20"/>
  <c r="AN320" i="20"/>
  <c r="AM321" i="20"/>
  <c r="AN321" i="20"/>
  <c r="AM322" i="20"/>
  <c r="AN322" i="20"/>
  <c r="AM323" i="20"/>
  <c r="AN323" i="20"/>
  <c r="AM324" i="20"/>
  <c r="AN324" i="20"/>
  <c r="AM325" i="20"/>
  <c r="AN325" i="20"/>
  <c r="AM326" i="20"/>
  <c r="AN326" i="20"/>
  <c r="AM327" i="20"/>
  <c r="AN327" i="20"/>
  <c r="AM328" i="20"/>
  <c r="AN328" i="20"/>
  <c r="AM329" i="20"/>
  <c r="AN329" i="20"/>
  <c r="AM330" i="20"/>
  <c r="AN330" i="20"/>
  <c r="AM331" i="20"/>
  <c r="AN331" i="20"/>
  <c r="AM332" i="20"/>
  <c r="AN332" i="20"/>
  <c r="AM333" i="20"/>
  <c r="AN333" i="20"/>
  <c r="AM334" i="20"/>
  <c r="AN334" i="20"/>
  <c r="AM335" i="20"/>
  <c r="AN335" i="20"/>
  <c r="AM336" i="20"/>
  <c r="AN336" i="20"/>
  <c r="AM337" i="20"/>
  <c r="AN337" i="20"/>
  <c r="AM338" i="20"/>
  <c r="AN338" i="20"/>
  <c r="AM339" i="20"/>
  <c r="AN339" i="20"/>
  <c r="AM340" i="20"/>
  <c r="AN340" i="20"/>
  <c r="AM341" i="20"/>
  <c r="AN341" i="20"/>
  <c r="AM342" i="20"/>
  <c r="AN342" i="20"/>
  <c r="AM343" i="20"/>
  <c r="AN343" i="20"/>
  <c r="AM344" i="20"/>
  <c r="AN344" i="20"/>
  <c r="AM345" i="20"/>
  <c r="AN345" i="20"/>
  <c r="AM346" i="20"/>
  <c r="AN346" i="20"/>
  <c r="AM347" i="20"/>
  <c r="AN347" i="20"/>
  <c r="AM348" i="20"/>
  <c r="AN348" i="20"/>
  <c r="AM349" i="20"/>
  <c r="AN349" i="20"/>
  <c r="AM350" i="20"/>
  <c r="AN350" i="20"/>
  <c r="AM351" i="20"/>
  <c r="AN351" i="20"/>
  <c r="AM352" i="20"/>
  <c r="AN352" i="20"/>
  <c r="AM353" i="20"/>
  <c r="AN353" i="20"/>
  <c r="AM354" i="20"/>
  <c r="AN354" i="20"/>
  <c r="AM355" i="20"/>
  <c r="AN355" i="20"/>
  <c r="AM356" i="20"/>
  <c r="AN356" i="20"/>
  <c r="AM357" i="20"/>
  <c r="AN357" i="20"/>
  <c r="AM358" i="20"/>
  <c r="AN358" i="20"/>
  <c r="AM359" i="20"/>
  <c r="AN359" i="20"/>
  <c r="AM360" i="20"/>
  <c r="AN360" i="20"/>
  <c r="AM361" i="20"/>
  <c r="AN361" i="20"/>
  <c r="AM362" i="20"/>
  <c r="AN362" i="20"/>
  <c r="AM363" i="20"/>
  <c r="AN363" i="20"/>
  <c r="AM364" i="20"/>
  <c r="AN364" i="20"/>
  <c r="AM365" i="20"/>
  <c r="AN365" i="20"/>
  <c r="AM366" i="20"/>
  <c r="AN366" i="20"/>
  <c r="AM367" i="20"/>
  <c r="AN367" i="20"/>
  <c r="AM368" i="20"/>
  <c r="AN368" i="20"/>
  <c r="AM369" i="20"/>
  <c r="AN369" i="20"/>
  <c r="AM370" i="20"/>
  <c r="AN370" i="20"/>
  <c r="AM371" i="20"/>
  <c r="AN371" i="20"/>
  <c r="AM372" i="20"/>
  <c r="AN372" i="20"/>
  <c r="AM373" i="20"/>
  <c r="AN373" i="20"/>
  <c r="AM374" i="20"/>
  <c r="AN374" i="20"/>
  <c r="AM375" i="20"/>
  <c r="AN375" i="20"/>
  <c r="AM376" i="20"/>
  <c r="AN376" i="20"/>
  <c r="AM377" i="20"/>
  <c r="AN377" i="20"/>
  <c r="AM378" i="20"/>
  <c r="AN378" i="20"/>
  <c r="AM379" i="20"/>
  <c r="AN379" i="20"/>
  <c r="AM380" i="20"/>
  <c r="AN380" i="20"/>
  <c r="AM381" i="20"/>
  <c r="AN381" i="20"/>
  <c r="AM382" i="20"/>
  <c r="AN382" i="20"/>
  <c r="AM383" i="20"/>
  <c r="AN383" i="20"/>
  <c r="AM384" i="20"/>
  <c r="AN384" i="20"/>
  <c r="AM385" i="20"/>
  <c r="AN385" i="20"/>
  <c r="AM386" i="20"/>
  <c r="AN386" i="20"/>
  <c r="AM387" i="20"/>
  <c r="AN387" i="20"/>
  <c r="AM388" i="20"/>
  <c r="AN388" i="20"/>
  <c r="AM389" i="20"/>
  <c r="AN389" i="20"/>
  <c r="AM390" i="20"/>
  <c r="AN390" i="20"/>
  <c r="AM391" i="20"/>
  <c r="AN391" i="20"/>
  <c r="AM392" i="20"/>
  <c r="AN392" i="20"/>
  <c r="AM393" i="20"/>
  <c r="AN393" i="20"/>
  <c r="AM394" i="20"/>
  <c r="AN394" i="20"/>
  <c r="AM395" i="20"/>
  <c r="AN395" i="20"/>
  <c r="AM396" i="20"/>
  <c r="AN396" i="20"/>
  <c r="AM397" i="20"/>
  <c r="AN397" i="20"/>
  <c r="AM398" i="20"/>
  <c r="AN398" i="20"/>
  <c r="AM399" i="20"/>
  <c r="AN399" i="20"/>
  <c r="AM400" i="20"/>
  <c r="AN400" i="20"/>
  <c r="AM401" i="20"/>
  <c r="AN401" i="20"/>
  <c r="AM402" i="20"/>
  <c r="AN402" i="20"/>
  <c r="AM403" i="20"/>
  <c r="AN403" i="20"/>
  <c r="AM404" i="20"/>
  <c r="AN404" i="20"/>
  <c r="AM405" i="20"/>
  <c r="AN405" i="20"/>
  <c r="AM406" i="20"/>
  <c r="AN406" i="20"/>
  <c r="AM407" i="20"/>
  <c r="AN407" i="20"/>
  <c r="AM408" i="20"/>
  <c r="AN408" i="20"/>
  <c r="AM409" i="20"/>
  <c r="AN409" i="20"/>
  <c r="AM410" i="20"/>
  <c r="AN410" i="20"/>
  <c r="AM411" i="20"/>
  <c r="AN411" i="20"/>
  <c r="AM412" i="20"/>
  <c r="AN412" i="20"/>
  <c r="AM413" i="20"/>
  <c r="AN413" i="20"/>
  <c r="AM414" i="20"/>
  <c r="AN414" i="20"/>
  <c r="AM415" i="20"/>
  <c r="AN415" i="20"/>
  <c r="AM416" i="20"/>
  <c r="AN416" i="20"/>
  <c r="AM417" i="20"/>
  <c r="AN417" i="20"/>
  <c r="AM418" i="20"/>
  <c r="AN418" i="20"/>
  <c r="AM419" i="20"/>
  <c r="AN419" i="20"/>
  <c r="AM420" i="20"/>
  <c r="AN420" i="20"/>
  <c r="AM421" i="20"/>
  <c r="AN421" i="20"/>
  <c r="AM422" i="20"/>
  <c r="AN422" i="20"/>
  <c r="AM423" i="20"/>
  <c r="AN423" i="20"/>
  <c r="AM424" i="20"/>
  <c r="AN424" i="20"/>
  <c r="AM425" i="20"/>
  <c r="AN425" i="20"/>
  <c r="AM426" i="20"/>
  <c r="AN426" i="20"/>
  <c r="AM427" i="20"/>
  <c r="AN427" i="20"/>
  <c r="AM428" i="20"/>
  <c r="AN428" i="20"/>
  <c r="AM429" i="20"/>
  <c r="AN429" i="20"/>
  <c r="AM430" i="20"/>
  <c r="AN430" i="20"/>
  <c r="AM431" i="20"/>
  <c r="AN431" i="20"/>
  <c r="AM432" i="20"/>
  <c r="AN432" i="20"/>
  <c r="AM433" i="20"/>
  <c r="AN433" i="20"/>
  <c r="AM434" i="20"/>
  <c r="AN434" i="20"/>
  <c r="AM435" i="20"/>
  <c r="AN435" i="20"/>
  <c r="AM436" i="20"/>
  <c r="AN436" i="20"/>
  <c r="AM437" i="20"/>
  <c r="AN437" i="20"/>
  <c r="AM438" i="20"/>
  <c r="AN438" i="20"/>
  <c r="AM439" i="20"/>
  <c r="AN439" i="20"/>
  <c r="AM440" i="20"/>
  <c r="AN440" i="20"/>
  <c r="AM441" i="20"/>
  <c r="AN441" i="20"/>
  <c r="AM442" i="20"/>
  <c r="AN442" i="20"/>
  <c r="AM443" i="20"/>
  <c r="AN443" i="20"/>
  <c r="AM444" i="20"/>
  <c r="AN444" i="20"/>
  <c r="AM445" i="20"/>
  <c r="AN445" i="20"/>
  <c r="AM446" i="20"/>
  <c r="AN446" i="20"/>
  <c r="AM447" i="20"/>
  <c r="AN447" i="20"/>
  <c r="AM448" i="20"/>
  <c r="AN448" i="20"/>
  <c r="AM449" i="20"/>
  <c r="AN449" i="20"/>
  <c r="AM450" i="20"/>
  <c r="AN450" i="20"/>
  <c r="AM451" i="20"/>
  <c r="AN451" i="20"/>
  <c r="AM452" i="20"/>
  <c r="AN452" i="20"/>
  <c r="AM453" i="20"/>
  <c r="AN453" i="20"/>
  <c r="AM454" i="20"/>
  <c r="AN454" i="20"/>
  <c r="AM455" i="20"/>
  <c r="AN455" i="20"/>
  <c r="AM456" i="20"/>
  <c r="AN456" i="20"/>
  <c r="AM457" i="20"/>
  <c r="AN457" i="20"/>
  <c r="AM458" i="20"/>
  <c r="AN458" i="20"/>
  <c r="AM459" i="20"/>
  <c r="AN459" i="20"/>
  <c r="AM460" i="20"/>
  <c r="AN460" i="20"/>
  <c r="AM461" i="20"/>
  <c r="AN461" i="20"/>
  <c r="AM462" i="20"/>
  <c r="AN462" i="20"/>
  <c r="AM463" i="20"/>
  <c r="AN463" i="20"/>
  <c r="AM464" i="20"/>
  <c r="AN464" i="20"/>
  <c r="AM465" i="20"/>
  <c r="AN465" i="20"/>
  <c r="AM466" i="20"/>
  <c r="AN466" i="20"/>
  <c r="AM467" i="20"/>
  <c r="AN467" i="20"/>
  <c r="AM468" i="20"/>
  <c r="AN468" i="20"/>
  <c r="AM469" i="20"/>
  <c r="AN469" i="20"/>
  <c r="AM470" i="20"/>
  <c r="AN470" i="20"/>
  <c r="AM471" i="20"/>
  <c r="AN471" i="20"/>
  <c r="AM472" i="20"/>
  <c r="AN472" i="20"/>
  <c r="AM473" i="20"/>
  <c r="AN473" i="20"/>
  <c r="AM474" i="20"/>
  <c r="AN474" i="20"/>
  <c r="AM475" i="20"/>
  <c r="AN475" i="20"/>
  <c r="AM476" i="20"/>
  <c r="AN476" i="20"/>
  <c r="AM477" i="20"/>
  <c r="AN477" i="20"/>
  <c r="AM478" i="20"/>
  <c r="AN478" i="20"/>
  <c r="AM479" i="20"/>
  <c r="AN479" i="20"/>
  <c r="AM480" i="20"/>
  <c r="AN480" i="20"/>
  <c r="AM481" i="20"/>
  <c r="AN481" i="20"/>
  <c r="AM482" i="20"/>
  <c r="AN482" i="20"/>
  <c r="AM483" i="20"/>
  <c r="AN483" i="20"/>
  <c r="AM484" i="20"/>
  <c r="AN484" i="20"/>
  <c r="AM485" i="20"/>
  <c r="AN485" i="20"/>
  <c r="AM486" i="20"/>
  <c r="AN486" i="20"/>
  <c r="AM487" i="20"/>
  <c r="AN487" i="20"/>
  <c r="AM488" i="20"/>
  <c r="AN488" i="20"/>
  <c r="AM489" i="20"/>
  <c r="AN489" i="20"/>
  <c r="AM490" i="20"/>
  <c r="AN490" i="20"/>
  <c r="AM491" i="20"/>
  <c r="AN491" i="20"/>
  <c r="AM492" i="20"/>
  <c r="AN492" i="20"/>
  <c r="AM493" i="20"/>
  <c r="AN493" i="20"/>
  <c r="AM494" i="20"/>
  <c r="AN494" i="20"/>
  <c r="AM495" i="20"/>
  <c r="AN495" i="20"/>
  <c r="AM496" i="20"/>
  <c r="AN496" i="20"/>
  <c r="AM497" i="20"/>
  <c r="AN497" i="20"/>
  <c r="AM498" i="20"/>
  <c r="AN498" i="20"/>
  <c r="AM499" i="20"/>
  <c r="AN499" i="20"/>
  <c r="AM500" i="20"/>
  <c r="AN500" i="20"/>
  <c r="AM501" i="20"/>
  <c r="AN501" i="20"/>
  <c r="AM502" i="20"/>
  <c r="AN502" i="20"/>
  <c r="AM503" i="20"/>
  <c r="AN503" i="20"/>
  <c r="AM504" i="20"/>
  <c r="AN504" i="20"/>
  <c r="AM505" i="20"/>
  <c r="AN505" i="20"/>
  <c r="AM506" i="20"/>
  <c r="AN506" i="20"/>
  <c r="AM507" i="20"/>
  <c r="AN507" i="20"/>
  <c r="AM508" i="20"/>
  <c r="AN508" i="20"/>
  <c r="AM509" i="20"/>
  <c r="AN509" i="20"/>
  <c r="AM510" i="20"/>
  <c r="AN510" i="20"/>
  <c r="AM511" i="20"/>
  <c r="AN511" i="20"/>
  <c r="AM512" i="20"/>
  <c r="AN512" i="20"/>
  <c r="AM513" i="20"/>
  <c r="AN513" i="20"/>
  <c r="AM514" i="20"/>
  <c r="AN514" i="20"/>
  <c r="AM515" i="20"/>
  <c r="AN515" i="20"/>
  <c r="AM516" i="20"/>
  <c r="AN516" i="20"/>
  <c r="AM517" i="20"/>
  <c r="AN517" i="20"/>
  <c r="AM518" i="20"/>
  <c r="AN518" i="20"/>
  <c r="AM519" i="20"/>
  <c r="AN519" i="20"/>
  <c r="AM520" i="20"/>
  <c r="AN520" i="20"/>
  <c r="AM521" i="20"/>
  <c r="AN521" i="20"/>
  <c r="AM522" i="20"/>
  <c r="AN522" i="20"/>
  <c r="AM523" i="20"/>
  <c r="AN523" i="20"/>
  <c r="AM524" i="20"/>
  <c r="AN524" i="20"/>
  <c r="AM525" i="20"/>
  <c r="AN525" i="20"/>
  <c r="AM526" i="20"/>
  <c r="AN526" i="20"/>
  <c r="AM527" i="20"/>
  <c r="AN527" i="20"/>
  <c r="AM528" i="20"/>
  <c r="AN528" i="20"/>
  <c r="AM529" i="20"/>
  <c r="AN529" i="20"/>
  <c r="AM530" i="20"/>
  <c r="AN530" i="20"/>
  <c r="AM531" i="20"/>
  <c r="AN531" i="20"/>
  <c r="AM532" i="20"/>
  <c r="AN532" i="20"/>
  <c r="AM533" i="20"/>
  <c r="AN533" i="20"/>
  <c r="AM534" i="20"/>
  <c r="AN534" i="20"/>
  <c r="AM535" i="20"/>
  <c r="AN535" i="20"/>
  <c r="AM536" i="20"/>
  <c r="AN536" i="20"/>
  <c r="AM537" i="20"/>
  <c r="AN537" i="20"/>
  <c r="AM538" i="20"/>
  <c r="AN538" i="20"/>
  <c r="AM539" i="20"/>
  <c r="AN539" i="20"/>
  <c r="AM540" i="20"/>
  <c r="AN540" i="20"/>
  <c r="AM541" i="20"/>
  <c r="AN541" i="20"/>
  <c r="AM542" i="20"/>
  <c r="AN542" i="20"/>
  <c r="AM543" i="20"/>
  <c r="AN543" i="20"/>
  <c r="AM544" i="20"/>
  <c r="AN544" i="20"/>
  <c r="AM545" i="20"/>
  <c r="AN545" i="20"/>
  <c r="AM546" i="20"/>
  <c r="AN546" i="20"/>
  <c r="AM547" i="20"/>
  <c r="AN547" i="20"/>
  <c r="AM548" i="20"/>
  <c r="AN548" i="20"/>
  <c r="AM549" i="20"/>
  <c r="AN549" i="20"/>
  <c r="AM550" i="20"/>
  <c r="AN550" i="20"/>
  <c r="AM551" i="20"/>
  <c r="AN551" i="20"/>
  <c r="AM552" i="20"/>
  <c r="AN552" i="20"/>
  <c r="AM553" i="20"/>
  <c r="AN553" i="20"/>
  <c r="AM554" i="20"/>
  <c r="AN554" i="20"/>
  <c r="AM555" i="20"/>
  <c r="AN555" i="20"/>
  <c r="AM556" i="20"/>
  <c r="AN556" i="20"/>
  <c r="AM557" i="20"/>
  <c r="AN557" i="20"/>
  <c r="AM558" i="20"/>
  <c r="AN558" i="20"/>
  <c r="AM559" i="20"/>
  <c r="AN559" i="20"/>
  <c r="AM560" i="20"/>
  <c r="AN560" i="20"/>
  <c r="AM561" i="20"/>
  <c r="AN561" i="20"/>
  <c r="AM562" i="20"/>
  <c r="AN562" i="20"/>
  <c r="AM563" i="20"/>
  <c r="AN563" i="20"/>
  <c r="AM564" i="20"/>
  <c r="AN564" i="20"/>
  <c r="AM565" i="20"/>
  <c r="AN565" i="20"/>
  <c r="AM566" i="20"/>
  <c r="AN566" i="20"/>
  <c r="AM567" i="20"/>
  <c r="AN567" i="20"/>
  <c r="AM568" i="20"/>
  <c r="AN568" i="20"/>
  <c r="AM569" i="20"/>
  <c r="AN569" i="20"/>
  <c r="AM570" i="20"/>
  <c r="AN570" i="20"/>
  <c r="AM571" i="20"/>
  <c r="AN571" i="20"/>
  <c r="AM572" i="20"/>
  <c r="AN572" i="20"/>
  <c r="AM573" i="20"/>
  <c r="AN573" i="20"/>
  <c r="AM574" i="20"/>
  <c r="AN574" i="20"/>
  <c r="AM575" i="20"/>
  <c r="AN575" i="20"/>
  <c r="AM576" i="20"/>
  <c r="AN576" i="20"/>
  <c r="AM577" i="20"/>
  <c r="AN577" i="20"/>
  <c r="AM578" i="20"/>
  <c r="AN578" i="20"/>
  <c r="AM579" i="20"/>
  <c r="AN579" i="20"/>
  <c r="AM580" i="20"/>
  <c r="AN580" i="20"/>
  <c r="AM581" i="20"/>
  <c r="AN581" i="20"/>
  <c r="AM582" i="20"/>
  <c r="AN582" i="20"/>
  <c r="AM583" i="20"/>
  <c r="AN583" i="20"/>
  <c r="AM584" i="20"/>
  <c r="AN584" i="20"/>
  <c r="AM585" i="20"/>
  <c r="AN585" i="20"/>
  <c r="AM586" i="20"/>
  <c r="AN586" i="20"/>
  <c r="AM587" i="20"/>
  <c r="AN587" i="20"/>
  <c r="AM588" i="20"/>
  <c r="AN588" i="20"/>
  <c r="AM589" i="20"/>
  <c r="AN589" i="20"/>
  <c r="AM590" i="20"/>
  <c r="AN590" i="20"/>
  <c r="AM591" i="20"/>
  <c r="AN591" i="20"/>
  <c r="AM592" i="20"/>
  <c r="AN592" i="20"/>
  <c r="AM593" i="20"/>
  <c r="AN593" i="20"/>
  <c r="AM594" i="20"/>
  <c r="AN594" i="20"/>
  <c r="AM595" i="20"/>
  <c r="AN595" i="20"/>
  <c r="AM596" i="20"/>
  <c r="AN596" i="20"/>
  <c r="AM597" i="20"/>
  <c r="AN597" i="20"/>
  <c r="AM598" i="20"/>
  <c r="AN598" i="20"/>
  <c r="AM599" i="20"/>
  <c r="AN599" i="20"/>
  <c r="AM600" i="20"/>
  <c r="AN600" i="20"/>
  <c r="AM601" i="20"/>
  <c r="AN601" i="20"/>
  <c r="AM602" i="20"/>
  <c r="AN602" i="20"/>
  <c r="AM603" i="20"/>
  <c r="AN603" i="20"/>
  <c r="AM604" i="20"/>
  <c r="AN604" i="20"/>
  <c r="AM605" i="20"/>
  <c r="AN605" i="20"/>
  <c r="AM606" i="20"/>
  <c r="AN606" i="20"/>
  <c r="AM607" i="20"/>
  <c r="AN607" i="20"/>
  <c r="AM608" i="20"/>
  <c r="AN608" i="20"/>
  <c r="AM609" i="20"/>
  <c r="AN609" i="20"/>
  <c r="AM610" i="20"/>
  <c r="AN610" i="20"/>
  <c r="AM611" i="20"/>
  <c r="AN611" i="20"/>
  <c r="AM612" i="20"/>
  <c r="AN612" i="20"/>
  <c r="AM613" i="20"/>
  <c r="AN613" i="20"/>
  <c r="AM614" i="20"/>
  <c r="AN614" i="20"/>
  <c r="AM615" i="20"/>
  <c r="AN615" i="20"/>
  <c r="AM616" i="20"/>
  <c r="AN616" i="20"/>
  <c r="AM617" i="20"/>
  <c r="AN617" i="20"/>
  <c r="AM618" i="20"/>
  <c r="AN618" i="20"/>
  <c r="AM619" i="20"/>
  <c r="AN619" i="20"/>
  <c r="AM620" i="20"/>
  <c r="AN620" i="20"/>
  <c r="AM621" i="20"/>
  <c r="AN621" i="20"/>
  <c r="AM622" i="20"/>
  <c r="AN622" i="20"/>
  <c r="AM623" i="20"/>
  <c r="AN623" i="20"/>
  <c r="AM624" i="20"/>
  <c r="AN624" i="20"/>
  <c r="AM625" i="20"/>
  <c r="AN625" i="20"/>
  <c r="AM626" i="20"/>
  <c r="AN626" i="20"/>
  <c r="AM627" i="20"/>
  <c r="AN627" i="20"/>
  <c r="AM628" i="20"/>
  <c r="AN628" i="20"/>
  <c r="AM629" i="20"/>
  <c r="AN629" i="20"/>
  <c r="AM630" i="20"/>
  <c r="AN630" i="20"/>
  <c r="AM631" i="20"/>
  <c r="AN631" i="20"/>
  <c r="AM632" i="20"/>
  <c r="AN632" i="20"/>
  <c r="AH635" i="20"/>
  <c r="AM633" i="20"/>
  <c r="AN633" i="20"/>
  <c r="AH636" i="20"/>
  <c r="AM634" i="20"/>
  <c r="AN634" i="20"/>
  <c r="G35" i="9"/>
  <c r="AJ10" i="21"/>
  <c r="AJ8" i="21"/>
  <c r="AJ9" i="21"/>
  <c r="AJ11" i="21"/>
  <c r="AJ12" i="21"/>
  <c r="AI8" i="21"/>
  <c r="AI9" i="21"/>
  <c r="AI10" i="21"/>
  <c r="AI11" i="21"/>
  <c r="AI12" i="21"/>
  <c r="AK10" i="21"/>
  <c r="AL10" i="21"/>
  <c r="AH10" i="21"/>
  <c r="AJ13" i="21"/>
  <c r="AI13" i="21"/>
  <c r="AK11" i="21"/>
  <c r="AL11" i="21"/>
  <c r="AJ14" i="21"/>
  <c r="AJ15" i="21"/>
  <c r="AJ16" i="21"/>
  <c r="AJ17" i="21"/>
  <c r="AJ18" i="21"/>
  <c r="AJ19" i="21"/>
  <c r="AJ20" i="21"/>
  <c r="AJ21" i="21"/>
  <c r="AJ22" i="21"/>
  <c r="AJ23" i="21"/>
  <c r="AJ24" i="21"/>
  <c r="AJ25" i="21"/>
  <c r="AJ26" i="21"/>
  <c r="AJ27" i="21"/>
  <c r="AJ28" i="21"/>
  <c r="AJ29" i="21"/>
  <c r="AJ30" i="21"/>
  <c r="AJ31" i="21"/>
  <c r="AJ32" i="21"/>
  <c r="AJ33" i="21"/>
  <c r="AJ34" i="21"/>
  <c r="AJ35" i="21"/>
  <c r="AJ36" i="21"/>
  <c r="AJ37" i="21"/>
  <c r="AJ38" i="21"/>
  <c r="AJ39" i="21"/>
  <c r="AJ40" i="21"/>
  <c r="AJ41" i="21"/>
  <c r="AJ42" i="21"/>
  <c r="AJ43" i="21"/>
  <c r="AJ44" i="21"/>
  <c r="AJ45" i="21"/>
  <c r="AJ46" i="21"/>
  <c r="AJ47" i="21"/>
  <c r="AJ48" i="21"/>
  <c r="AJ49" i="21"/>
  <c r="AJ50" i="21"/>
  <c r="AJ51" i="21"/>
  <c r="AJ52" i="21"/>
  <c r="AJ53" i="21"/>
  <c r="AJ54" i="21"/>
  <c r="AJ55" i="21"/>
  <c r="AJ56" i="21"/>
  <c r="AJ57" i="21"/>
  <c r="AJ58" i="21"/>
  <c r="AJ59" i="21"/>
  <c r="AJ60" i="21"/>
  <c r="AJ61" i="21"/>
  <c r="AJ62" i="21"/>
  <c r="AJ63" i="21"/>
  <c r="AJ64" i="21"/>
  <c r="AJ65" i="21"/>
  <c r="AJ66" i="21"/>
  <c r="AJ67" i="21"/>
  <c r="AJ68" i="21"/>
  <c r="AJ69" i="21"/>
  <c r="AJ70" i="21"/>
  <c r="AJ71" i="21"/>
  <c r="AJ72" i="21"/>
  <c r="AJ73" i="21"/>
  <c r="AJ74" i="21"/>
  <c r="AJ75" i="21"/>
  <c r="AJ76" i="21"/>
  <c r="AJ77" i="21"/>
  <c r="AJ78" i="21"/>
  <c r="AJ79" i="21"/>
  <c r="AJ80" i="21"/>
  <c r="AJ81" i="21"/>
  <c r="AJ82" i="21"/>
  <c r="AJ83" i="21"/>
  <c r="AJ84" i="21"/>
  <c r="AJ85" i="21"/>
  <c r="AJ86" i="21"/>
  <c r="AJ87" i="21"/>
  <c r="AJ88" i="21"/>
  <c r="AJ89" i="21"/>
  <c r="AJ90" i="21"/>
  <c r="AJ91" i="21"/>
  <c r="AJ92" i="21"/>
  <c r="AJ93" i="21"/>
  <c r="AJ94" i="21"/>
  <c r="AJ95" i="21"/>
  <c r="AJ96" i="21"/>
  <c r="AJ97" i="21"/>
  <c r="AJ98" i="21"/>
  <c r="AJ99" i="21"/>
  <c r="AJ100" i="21"/>
  <c r="AJ101" i="21"/>
  <c r="AJ102" i="21"/>
  <c r="AJ103" i="21"/>
  <c r="AJ104" i="21"/>
  <c r="AJ105" i="21"/>
  <c r="AJ106" i="21"/>
  <c r="AJ107" i="21"/>
  <c r="AJ108" i="21"/>
  <c r="AJ109" i="21"/>
  <c r="AJ110" i="21"/>
  <c r="AJ111" i="21"/>
  <c r="AJ112" i="21"/>
  <c r="AJ113" i="21"/>
  <c r="AJ114" i="21"/>
  <c r="AJ115" i="21"/>
  <c r="AJ116" i="21"/>
  <c r="AJ117" i="21"/>
  <c r="AJ118" i="21"/>
  <c r="AJ119" i="21"/>
  <c r="AJ120" i="21"/>
  <c r="AJ121" i="21"/>
  <c r="AJ122" i="21"/>
  <c r="AJ123" i="21"/>
  <c r="AJ124" i="21"/>
  <c r="AJ125" i="21"/>
  <c r="AJ126" i="21"/>
  <c r="AJ127" i="21"/>
  <c r="AJ128" i="21"/>
  <c r="AJ129" i="21"/>
  <c r="AJ130" i="21"/>
  <c r="AJ131" i="21"/>
  <c r="AJ132" i="21"/>
  <c r="AJ133" i="21"/>
  <c r="AJ134" i="21"/>
  <c r="AJ135" i="21"/>
  <c r="AJ136" i="21"/>
  <c r="AJ137" i="21"/>
  <c r="AJ138" i="21"/>
  <c r="AJ139" i="21"/>
  <c r="AJ140" i="21"/>
  <c r="AJ141" i="21"/>
  <c r="AJ142" i="21"/>
  <c r="AJ143" i="21"/>
  <c r="AJ144" i="21"/>
  <c r="AJ145" i="21"/>
  <c r="AJ146" i="21"/>
  <c r="AJ147" i="21"/>
  <c r="AJ148" i="21"/>
  <c r="AJ149" i="21"/>
  <c r="AJ150" i="21"/>
  <c r="AJ151" i="21"/>
  <c r="AJ152" i="21"/>
  <c r="AJ153" i="21"/>
  <c r="AJ154" i="21"/>
  <c r="AJ155" i="21"/>
  <c r="AJ156" i="21"/>
  <c r="AJ157" i="21"/>
  <c r="AJ158" i="21"/>
  <c r="AJ159" i="21"/>
  <c r="AJ160" i="21"/>
  <c r="AJ161" i="21"/>
  <c r="AJ162" i="21"/>
  <c r="AJ163" i="21"/>
  <c r="AJ164" i="21"/>
  <c r="AJ165" i="21"/>
  <c r="AJ166" i="21"/>
  <c r="AJ167" i="21"/>
  <c r="AJ168" i="21"/>
  <c r="AJ169" i="21"/>
  <c r="AJ170" i="21"/>
  <c r="AJ171" i="21"/>
  <c r="AJ172" i="21"/>
  <c r="AJ173" i="21"/>
  <c r="AJ174" i="21"/>
  <c r="AJ175" i="21"/>
  <c r="AJ176" i="21"/>
  <c r="AJ177" i="21"/>
  <c r="AJ178" i="21"/>
  <c r="AJ179" i="21"/>
  <c r="AJ180" i="21"/>
  <c r="AJ181" i="21"/>
  <c r="AJ182" i="21"/>
  <c r="AJ183" i="21"/>
  <c r="AJ184" i="21"/>
  <c r="AJ185" i="21"/>
  <c r="AJ186" i="21"/>
  <c r="AJ187" i="21"/>
  <c r="AJ188" i="21"/>
  <c r="AJ189" i="21"/>
  <c r="AJ190" i="21"/>
  <c r="AJ191" i="21"/>
  <c r="AJ192" i="21"/>
  <c r="AJ193" i="21"/>
  <c r="AJ194" i="21"/>
  <c r="AJ195" i="21"/>
  <c r="AJ196" i="21"/>
  <c r="AJ197" i="21"/>
  <c r="AJ198" i="21"/>
  <c r="AJ199" i="21"/>
  <c r="AJ200" i="21"/>
  <c r="AJ201" i="21"/>
  <c r="AJ202" i="21"/>
  <c r="AJ203" i="21"/>
  <c r="AJ204" i="21"/>
  <c r="AJ205" i="21"/>
  <c r="AJ206" i="21"/>
  <c r="AJ207" i="21"/>
  <c r="AJ208" i="21"/>
  <c r="AJ209" i="21"/>
  <c r="AJ210" i="21"/>
  <c r="AJ211" i="21"/>
  <c r="AJ212" i="21"/>
  <c r="AJ213" i="21"/>
  <c r="AJ214" i="21"/>
  <c r="AJ215" i="21"/>
  <c r="AJ216" i="21"/>
  <c r="AJ217" i="21"/>
  <c r="AJ218" i="21"/>
  <c r="AJ219" i="21"/>
  <c r="AJ220" i="21"/>
  <c r="AJ221" i="21"/>
  <c r="AJ222" i="21"/>
  <c r="AJ223" i="21"/>
  <c r="AJ224" i="21"/>
  <c r="AJ225" i="21"/>
  <c r="AJ226" i="21"/>
  <c r="AJ227" i="21"/>
  <c r="AJ228" i="21"/>
  <c r="AJ229" i="21"/>
  <c r="AJ230" i="21"/>
  <c r="AJ231" i="21"/>
  <c r="AJ232" i="21"/>
  <c r="AJ233" i="21"/>
  <c r="AJ234" i="21"/>
  <c r="AJ235" i="21"/>
  <c r="AJ236" i="21"/>
  <c r="AJ237" i="21"/>
  <c r="AJ238" i="21"/>
  <c r="AJ239" i="21"/>
  <c r="AJ240" i="21"/>
  <c r="AJ241" i="21"/>
  <c r="AJ242" i="21"/>
  <c r="AJ243" i="21"/>
  <c r="AJ244" i="21"/>
  <c r="AJ245" i="21"/>
  <c r="AJ246" i="21"/>
  <c r="AJ247" i="21"/>
  <c r="AJ248" i="21"/>
  <c r="AJ249" i="21"/>
  <c r="AJ250" i="21"/>
  <c r="AJ251" i="21"/>
  <c r="AJ252" i="21"/>
  <c r="AJ253" i="21"/>
  <c r="AJ254" i="21"/>
  <c r="AJ255" i="21"/>
  <c r="AJ256" i="21"/>
  <c r="AJ257" i="21"/>
  <c r="AJ258" i="21"/>
  <c r="AJ259" i="21"/>
  <c r="AJ260" i="21"/>
  <c r="AJ261" i="21"/>
  <c r="AJ262" i="21"/>
  <c r="AJ263" i="21"/>
  <c r="AJ264" i="21"/>
  <c r="AJ265" i="21"/>
  <c r="AJ266" i="21"/>
  <c r="AJ267" i="21"/>
  <c r="AJ268" i="21"/>
  <c r="AJ269" i="21"/>
  <c r="AJ270" i="21"/>
  <c r="AJ271" i="21"/>
  <c r="AJ272" i="21"/>
  <c r="AJ273" i="21"/>
  <c r="AJ274" i="21"/>
  <c r="AJ275" i="21"/>
  <c r="AJ276" i="21"/>
  <c r="AJ277" i="21"/>
  <c r="AJ278" i="21"/>
  <c r="AJ279" i="21"/>
  <c r="AJ280" i="21"/>
  <c r="AJ281" i="21"/>
  <c r="AJ282" i="21"/>
  <c r="AJ283" i="21"/>
  <c r="AJ284" i="21"/>
  <c r="AJ285" i="21"/>
  <c r="AJ286" i="21"/>
  <c r="AJ287" i="21"/>
  <c r="AJ288" i="21"/>
  <c r="AJ289" i="21"/>
  <c r="AJ290" i="21"/>
  <c r="AJ291" i="21"/>
  <c r="AJ292" i="21"/>
  <c r="AJ293" i="21"/>
  <c r="AJ294" i="21"/>
  <c r="AJ295" i="21"/>
  <c r="AJ296" i="21"/>
  <c r="AJ297" i="21"/>
  <c r="AJ298" i="21"/>
  <c r="AJ299" i="21"/>
  <c r="AJ300" i="21"/>
  <c r="AJ301" i="21"/>
  <c r="AJ302" i="21"/>
  <c r="AJ303" i="21"/>
  <c r="AJ304" i="21"/>
  <c r="AJ305" i="21"/>
  <c r="AJ306" i="21"/>
  <c r="AJ307" i="21"/>
  <c r="AJ308" i="21"/>
  <c r="AJ309" i="21"/>
  <c r="AJ310" i="21"/>
  <c r="AJ311" i="21"/>
  <c r="AJ312" i="21"/>
  <c r="AJ313" i="21"/>
  <c r="AJ314" i="21"/>
  <c r="AJ315" i="21"/>
  <c r="AJ316" i="21"/>
  <c r="AJ317" i="21"/>
  <c r="AJ318" i="21"/>
  <c r="AJ319" i="21"/>
  <c r="AJ320" i="21"/>
  <c r="AJ321" i="21"/>
  <c r="AJ322" i="21"/>
  <c r="AJ323" i="21"/>
  <c r="AJ324" i="21"/>
  <c r="AJ325" i="21"/>
  <c r="AJ326" i="21"/>
  <c r="AI14" i="21"/>
  <c r="AK12" i="21"/>
  <c r="AL12" i="21"/>
  <c r="AI15" i="21"/>
  <c r="AK13" i="21"/>
  <c r="AL13" i="21"/>
  <c r="AI16" i="21"/>
  <c r="AK14" i="21"/>
  <c r="AL14" i="21"/>
  <c r="AI17" i="21"/>
  <c r="AK15" i="21"/>
  <c r="AL15" i="21"/>
  <c r="AI18" i="21"/>
  <c r="AK16" i="21"/>
  <c r="AL16" i="21"/>
  <c r="AI19" i="21"/>
  <c r="AK17" i="21"/>
  <c r="AL17" i="21"/>
  <c r="AI20" i="21"/>
  <c r="AK18" i="21"/>
  <c r="AL18" i="21"/>
  <c r="AI21" i="21"/>
  <c r="AK19" i="21"/>
  <c r="AL19" i="21"/>
  <c r="AI22" i="21"/>
  <c r="AK20" i="21"/>
  <c r="AL20" i="21"/>
  <c r="AI23" i="21"/>
  <c r="AK21" i="21"/>
  <c r="AL21" i="21"/>
  <c r="AI24" i="21"/>
  <c r="AK22" i="21"/>
  <c r="AL22" i="21"/>
  <c r="AI25" i="21"/>
  <c r="AK23" i="21"/>
  <c r="AL23" i="21"/>
  <c r="AI26" i="21"/>
  <c r="AK24" i="21"/>
  <c r="AL24" i="21"/>
  <c r="AI27" i="21"/>
  <c r="AK25" i="21"/>
  <c r="AL25" i="21"/>
  <c r="AI28" i="21"/>
  <c r="AK26" i="21"/>
  <c r="AL26" i="21"/>
  <c r="AI29" i="21"/>
  <c r="AK27" i="21"/>
  <c r="AL27" i="21"/>
  <c r="AI30" i="21"/>
  <c r="AK28" i="21"/>
  <c r="AL28" i="21"/>
  <c r="AI31" i="21"/>
  <c r="AK29" i="21"/>
  <c r="AL29" i="21"/>
  <c r="AI32" i="21"/>
  <c r="AK30" i="21"/>
  <c r="AL30" i="21"/>
  <c r="AI33" i="21"/>
  <c r="AK31" i="21"/>
  <c r="AL31" i="21"/>
  <c r="AI34" i="21"/>
  <c r="AK32" i="21"/>
  <c r="AL32" i="21"/>
  <c r="AI35" i="21"/>
  <c r="AK33" i="21"/>
  <c r="AL33" i="21"/>
  <c r="AI36" i="21"/>
  <c r="AK34" i="21"/>
  <c r="AL34" i="21"/>
  <c r="AI37" i="21"/>
  <c r="AK35" i="21"/>
  <c r="AL35" i="21"/>
  <c r="AI38" i="21"/>
  <c r="AK36" i="21"/>
  <c r="AL36" i="21"/>
  <c r="AI39" i="21"/>
  <c r="AK37" i="21"/>
  <c r="AL37" i="21"/>
  <c r="AI40" i="21"/>
  <c r="AK38" i="21"/>
  <c r="AL38" i="21"/>
  <c r="AI41" i="21"/>
  <c r="AK39" i="21"/>
  <c r="AL39" i="21"/>
  <c r="AI42" i="21"/>
  <c r="AK40" i="21"/>
  <c r="AL40" i="21"/>
  <c r="AI43" i="21"/>
  <c r="AK41" i="21"/>
  <c r="AL41" i="21"/>
  <c r="AI44" i="21"/>
  <c r="AK42" i="21"/>
  <c r="AL42" i="21"/>
  <c r="AI45" i="21"/>
  <c r="AK43" i="21"/>
  <c r="AL43" i="21"/>
  <c r="AI46" i="21"/>
  <c r="AK44" i="21"/>
  <c r="AL44" i="21"/>
  <c r="AI47" i="21"/>
  <c r="AK45" i="21"/>
  <c r="AL45" i="21"/>
  <c r="AI48" i="21"/>
  <c r="AK46" i="21"/>
  <c r="AL46" i="21"/>
  <c r="AI49" i="21"/>
  <c r="AK47" i="21"/>
  <c r="AL47" i="21"/>
  <c r="AI50" i="21"/>
  <c r="AK48" i="21"/>
  <c r="AL48" i="21"/>
  <c r="AI51" i="21"/>
  <c r="AK49" i="21"/>
  <c r="AL49" i="21"/>
  <c r="AI52" i="21"/>
  <c r="AK50" i="21"/>
  <c r="AL50" i="21"/>
  <c r="AI53" i="21"/>
  <c r="AK51" i="21"/>
  <c r="AL51" i="21"/>
  <c r="AI54" i="21"/>
  <c r="AK52" i="21"/>
  <c r="AL52" i="21"/>
  <c r="AI55" i="21"/>
  <c r="AK53" i="21"/>
  <c r="AL53" i="21"/>
  <c r="AI56" i="21"/>
  <c r="AK54" i="21"/>
  <c r="AL54" i="21"/>
  <c r="AI57" i="21"/>
  <c r="AK55" i="21"/>
  <c r="AL55" i="21"/>
  <c r="AI58" i="21"/>
  <c r="AK56" i="21"/>
  <c r="AL56" i="21"/>
  <c r="AI59" i="21"/>
  <c r="AK57" i="21"/>
  <c r="AL57" i="21"/>
  <c r="AI60" i="21"/>
  <c r="AK58" i="21"/>
  <c r="AL58" i="21"/>
  <c r="AI61" i="21"/>
  <c r="AK59" i="21"/>
  <c r="AL59" i="21"/>
  <c r="AI62" i="21"/>
  <c r="AK60" i="21"/>
  <c r="AL60" i="21"/>
  <c r="AI63" i="21"/>
  <c r="AK61" i="21"/>
  <c r="AL61" i="21"/>
  <c r="AI64" i="21"/>
  <c r="AK62" i="21"/>
  <c r="AL62" i="21"/>
  <c r="AI65" i="21"/>
  <c r="AK63" i="21"/>
  <c r="AL63" i="21"/>
  <c r="AI66" i="21"/>
  <c r="AK64" i="21"/>
  <c r="AL64" i="21"/>
  <c r="AI67" i="21"/>
  <c r="AK65" i="21"/>
  <c r="AL65" i="21"/>
  <c r="AI68" i="21"/>
  <c r="AK66" i="21"/>
  <c r="AL66" i="21"/>
  <c r="AI69" i="21"/>
  <c r="AK67" i="21"/>
  <c r="AL67" i="21"/>
  <c r="AI70" i="21"/>
  <c r="AK68" i="21"/>
  <c r="AL68" i="21"/>
  <c r="AI71" i="21"/>
  <c r="AK69" i="21"/>
  <c r="AL69" i="21"/>
  <c r="AI72" i="21"/>
  <c r="AK70" i="21"/>
  <c r="AL70" i="21"/>
  <c r="AI73" i="21"/>
  <c r="AK71" i="21"/>
  <c r="AL71" i="21"/>
  <c r="AI74" i="21"/>
  <c r="AK72" i="21"/>
  <c r="AL72" i="21"/>
  <c r="AI75" i="21"/>
  <c r="AK73" i="21"/>
  <c r="AL73" i="21"/>
  <c r="AI76" i="21"/>
  <c r="AK74" i="21"/>
  <c r="AL74" i="21"/>
  <c r="AI77" i="21"/>
  <c r="AK75" i="21"/>
  <c r="AL75" i="21"/>
  <c r="AI78" i="21"/>
  <c r="AK76" i="21"/>
  <c r="AL76" i="21"/>
  <c r="AI79" i="21"/>
  <c r="AK77" i="21"/>
  <c r="AL77" i="21"/>
  <c r="AI80" i="21"/>
  <c r="AK78" i="21"/>
  <c r="AL78" i="21"/>
  <c r="AI81" i="21"/>
  <c r="AK79" i="21"/>
  <c r="AL79" i="21"/>
  <c r="AI82" i="21"/>
  <c r="AK80" i="21"/>
  <c r="AL80" i="21"/>
  <c r="AI83" i="21"/>
  <c r="AK81" i="21"/>
  <c r="AL81" i="21"/>
  <c r="AI84" i="21"/>
  <c r="AK82" i="21"/>
  <c r="AL82" i="21"/>
  <c r="AI85" i="21"/>
  <c r="AK83" i="21"/>
  <c r="AL83" i="21"/>
  <c r="AI86" i="21"/>
  <c r="AK84" i="21"/>
  <c r="AL84" i="21"/>
  <c r="AI87" i="21"/>
  <c r="AK85" i="21"/>
  <c r="AL85" i="21"/>
  <c r="AI88" i="21"/>
  <c r="AK86" i="21"/>
  <c r="AL86" i="21"/>
  <c r="AI89" i="21"/>
  <c r="AK87" i="21"/>
  <c r="AL87" i="21"/>
  <c r="AI90" i="21"/>
  <c r="AK88" i="21"/>
  <c r="AL88" i="21"/>
  <c r="AI91" i="21"/>
  <c r="AK89" i="21"/>
  <c r="AL89" i="21"/>
  <c r="AI92" i="21"/>
  <c r="AK90" i="21"/>
  <c r="AL90" i="21"/>
  <c r="AI93" i="21"/>
  <c r="AK91" i="21"/>
  <c r="AL91" i="21"/>
  <c r="AI94" i="21"/>
  <c r="AK92" i="21"/>
  <c r="AL92" i="21"/>
  <c r="AI95" i="21"/>
  <c r="AK93" i="21"/>
  <c r="AL93" i="21"/>
  <c r="AI96" i="21"/>
  <c r="AK94" i="21"/>
  <c r="AL94" i="21"/>
  <c r="AI97" i="21"/>
  <c r="AK95" i="21"/>
  <c r="AL95" i="21"/>
  <c r="AI98" i="21"/>
  <c r="AK96" i="21"/>
  <c r="AL96" i="21"/>
  <c r="AI99" i="21"/>
  <c r="AK97" i="21"/>
  <c r="AL97" i="21"/>
  <c r="AI100" i="21"/>
  <c r="AK98" i="21"/>
  <c r="AL98" i="21"/>
  <c r="AI101" i="21"/>
  <c r="AK99" i="21"/>
  <c r="AL99" i="21"/>
  <c r="AI102" i="21"/>
  <c r="AK100" i="21"/>
  <c r="AL100" i="21"/>
  <c r="AI103" i="21"/>
  <c r="AK101" i="21"/>
  <c r="AL101" i="21"/>
  <c r="AI104" i="21"/>
  <c r="AK102" i="21"/>
  <c r="AL102" i="21"/>
  <c r="AI105" i="21"/>
  <c r="AK103" i="21"/>
  <c r="AL103" i="21"/>
  <c r="AI106" i="21"/>
  <c r="AK104" i="21"/>
  <c r="AL104" i="21"/>
  <c r="AI107" i="21"/>
  <c r="AK105" i="21"/>
  <c r="AL105" i="21"/>
  <c r="AI108" i="21"/>
  <c r="AK106" i="21"/>
  <c r="AL106" i="21"/>
  <c r="AI109" i="21"/>
  <c r="AK107" i="21"/>
  <c r="AL107" i="21"/>
  <c r="AI110" i="21"/>
  <c r="AK108" i="21"/>
  <c r="AL108" i="21"/>
  <c r="AI111" i="21"/>
  <c r="AK109" i="21"/>
  <c r="AL109" i="21"/>
  <c r="AI112" i="21"/>
  <c r="AK110" i="21"/>
  <c r="AL110" i="21"/>
  <c r="AI113" i="21"/>
  <c r="AK111" i="21"/>
  <c r="AL111" i="21"/>
  <c r="AI114" i="21"/>
  <c r="AK112" i="21"/>
  <c r="AL112" i="21"/>
  <c r="AI115" i="21"/>
  <c r="AK113" i="21"/>
  <c r="AL113" i="21"/>
  <c r="AI116" i="21"/>
  <c r="AK114" i="21"/>
  <c r="AL114" i="21"/>
  <c r="AI117" i="21"/>
  <c r="AK115" i="21"/>
  <c r="AL115" i="21"/>
  <c r="AI118" i="21"/>
  <c r="AK116" i="21"/>
  <c r="AL116" i="21"/>
  <c r="AI119" i="21"/>
  <c r="AK117" i="21"/>
  <c r="AL117" i="21"/>
  <c r="AI120" i="21"/>
  <c r="AK118" i="21"/>
  <c r="AL118" i="21"/>
  <c r="AI121" i="21"/>
  <c r="AK119" i="21"/>
  <c r="AL119" i="21"/>
  <c r="AI122" i="21"/>
  <c r="AK120" i="21"/>
  <c r="AL120" i="21"/>
  <c r="AI123" i="21"/>
  <c r="AK121" i="21"/>
  <c r="AL121" i="21"/>
  <c r="AI124" i="21"/>
  <c r="AK122" i="21"/>
  <c r="AL122" i="21"/>
  <c r="AI125" i="21"/>
  <c r="AK123" i="21"/>
  <c r="AL123" i="21"/>
  <c r="AI126" i="21"/>
  <c r="AK124" i="21"/>
  <c r="AL124" i="21"/>
  <c r="AI127" i="21"/>
  <c r="AK125" i="21"/>
  <c r="AL125" i="21"/>
  <c r="AI128" i="21"/>
  <c r="AK126" i="21"/>
  <c r="AL126" i="21"/>
  <c r="AI129" i="21"/>
  <c r="AK127" i="21"/>
  <c r="AL127" i="21"/>
  <c r="AI130" i="21"/>
  <c r="AK128" i="21"/>
  <c r="AL128" i="21"/>
  <c r="AI131" i="21"/>
  <c r="AK129" i="21"/>
  <c r="AL129" i="21"/>
  <c r="AI132" i="21"/>
  <c r="AK130" i="21"/>
  <c r="AL130" i="21"/>
  <c r="AI133" i="21"/>
  <c r="AK131" i="21"/>
  <c r="AL131" i="21"/>
  <c r="AI134" i="21"/>
  <c r="AK132" i="21"/>
  <c r="AL132" i="21"/>
  <c r="AI135" i="21"/>
  <c r="AK133" i="21"/>
  <c r="AL133" i="21"/>
  <c r="AI136" i="21"/>
  <c r="AK134" i="21"/>
  <c r="AL134" i="21"/>
  <c r="AI137" i="21"/>
  <c r="AK135" i="21"/>
  <c r="AL135" i="21"/>
  <c r="AI138" i="21"/>
  <c r="AK136" i="21"/>
  <c r="AL136" i="21"/>
  <c r="AI139" i="21"/>
  <c r="AK137" i="21"/>
  <c r="AL137" i="21"/>
  <c r="AI140" i="21"/>
  <c r="AK138" i="21"/>
  <c r="AL138" i="21"/>
  <c r="AI141" i="21"/>
  <c r="AK139" i="21"/>
  <c r="AL139" i="21"/>
  <c r="AI142" i="21"/>
  <c r="AK140" i="21"/>
  <c r="AL140" i="21"/>
  <c r="AI143" i="21"/>
  <c r="AK141" i="21"/>
  <c r="AL141" i="21"/>
  <c r="AI144" i="21"/>
  <c r="AK142" i="21"/>
  <c r="AL142" i="21"/>
  <c r="AI145" i="21"/>
  <c r="AK143" i="21"/>
  <c r="AL143" i="21"/>
  <c r="AI146" i="21"/>
  <c r="AK144" i="21"/>
  <c r="AL144" i="21"/>
  <c r="AI147" i="21"/>
  <c r="AK145" i="21"/>
  <c r="AL145" i="21"/>
  <c r="AI148" i="21"/>
  <c r="AK146" i="21"/>
  <c r="AL146" i="21"/>
  <c r="AI149" i="21"/>
  <c r="AK147" i="21"/>
  <c r="AL147" i="21"/>
  <c r="AI150" i="21"/>
  <c r="AK148" i="21"/>
  <c r="AL148" i="21"/>
  <c r="AI151" i="21"/>
  <c r="AK149" i="21"/>
  <c r="AL149" i="21"/>
  <c r="AI152" i="21"/>
  <c r="AK150" i="21"/>
  <c r="AL150" i="21"/>
  <c r="AI153" i="21"/>
  <c r="AK151" i="21"/>
  <c r="AL151" i="21"/>
  <c r="AI154" i="21"/>
  <c r="AK152" i="21"/>
  <c r="AL152" i="21"/>
  <c r="AI155" i="21"/>
  <c r="AK153" i="21"/>
  <c r="AL153" i="21"/>
  <c r="AI156" i="21"/>
  <c r="AK154" i="21"/>
  <c r="AL154" i="21"/>
  <c r="AI157" i="21"/>
  <c r="AK155" i="21"/>
  <c r="AL155" i="21"/>
  <c r="AI158" i="21"/>
  <c r="AK156" i="21"/>
  <c r="AL156" i="21"/>
  <c r="AI159" i="21"/>
  <c r="AK157" i="21"/>
  <c r="AL157" i="21"/>
  <c r="AI160" i="21"/>
  <c r="AK158" i="21"/>
  <c r="AL158" i="21"/>
  <c r="AI161" i="21"/>
  <c r="AK159" i="21"/>
  <c r="AL159" i="21"/>
  <c r="AI162" i="21"/>
  <c r="AK160" i="21"/>
  <c r="AL160" i="21"/>
  <c r="AI163" i="21"/>
  <c r="AK161" i="21"/>
  <c r="AL161" i="21"/>
  <c r="AI164" i="21"/>
  <c r="AK162" i="21"/>
  <c r="AL162" i="21"/>
  <c r="AI165" i="21"/>
  <c r="AK163" i="21"/>
  <c r="AL163" i="21"/>
  <c r="AI166" i="21"/>
  <c r="AK164" i="21"/>
  <c r="AL164" i="21"/>
  <c r="AI167" i="21"/>
  <c r="AK165" i="21"/>
  <c r="AL165" i="21"/>
  <c r="AI168" i="21"/>
  <c r="AK166" i="21"/>
  <c r="AL166" i="21"/>
  <c r="AI169" i="21"/>
  <c r="AK167" i="21"/>
  <c r="AL167" i="21"/>
  <c r="AI170" i="21"/>
  <c r="AK168" i="21"/>
  <c r="AL168" i="21"/>
  <c r="AI171" i="21"/>
  <c r="AK169" i="21"/>
  <c r="AL169" i="21"/>
  <c r="AI172" i="21"/>
  <c r="AK170" i="21"/>
  <c r="AL170" i="21"/>
  <c r="AI173" i="21"/>
  <c r="AK171" i="21"/>
  <c r="AL171" i="21"/>
  <c r="AI174" i="21"/>
  <c r="AK172" i="21"/>
  <c r="AL172" i="21"/>
  <c r="AI175" i="21"/>
  <c r="AK173" i="21"/>
  <c r="AL173" i="21"/>
  <c r="AI176" i="21"/>
  <c r="AK174" i="21"/>
  <c r="AL174" i="21"/>
  <c r="AI177" i="21"/>
  <c r="AK175" i="21"/>
  <c r="AL175" i="21"/>
  <c r="AI178" i="21"/>
  <c r="AK176" i="21"/>
  <c r="AL176" i="21"/>
  <c r="AI179" i="21"/>
  <c r="AK177" i="21"/>
  <c r="AL177" i="21"/>
  <c r="AI180" i="21"/>
  <c r="AK178" i="21"/>
  <c r="AL178" i="21"/>
  <c r="AI181" i="21"/>
  <c r="AK179" i="21"/>
  <c r="AL179" i="21"/>
  <c r="AI182" i="21"/>
  <c r="AK180" i="21"/>
  <c r="AL180" i="21"/>
  <c r="AI183" i="21"/>
  <c r="AK181" i="21"/>
  <c r="AL181" i="21"/>
  <c r="AI184" i="21"/>
  <c r="AK182" i="21"/>
  <c r="AL182" i="21"/>
  <c r="AI185" i="21"/>
  <c r="AK183" i="21"/>
  <c r="AL183" i="21"/>
  <c r="AI186" i="21"/>
  <c r="AK184" i="21"/>
  <c r="AL184" i="21"/>
  <c r="AI187" i="21"/>
  <c r="AK185" i="21"/>
  <c r="AL185" i="21"/>
  <c r="AI188" i="21"/>
  <c r="AK186" i="21"/>
  <c r="AL186" i="21"/>
  <c r="AI189" i="21"/>
  <c r="AK187" i="21"/>
  <c r="AL187" i="21"/>
  <c r="AI190" i="21"/>
  <c r="AK188" i="21"/>
  <c r="AL188" i="21"/>
  <c r="AI191" i="21"/>
  <c r="AK189" i="21"/>
  <c r="AL189" i="21"/>
  <c r="AI192" i="21"/>
  <c r="AK190" i="21"/>
  <c r="AL190" i="21"/>
  <c r="AI193" i="21"/>
  <c r="AK191" i="21"/>
  <c r="AL191" i="21"/>
  <c r="AI194" i="21"/>
  <c r="AK192" i="21"/>
  <c r="AL192" i="21"/>
  <c r="AI195" i="21"/>
  <c r="AK193" i="21"/>
  <c r="AL193" i="21"/>
  <c r="AI196" i="21"/>
  <c r="AK194" i="21"/>
  <c r="AL194" i="21"/>
  <c r="AI197" i="21"/>
  <c r="AK195" i="21"/>
  <c r="AL195" i="21"/>
  <c r="AI198" i="21"/>
  <c r="AK196" i="21"/>
  <c r="AL196" i="21"/>
  <c r="AI199" i="21"/>
  <c r="AK197" i="21"/>
  <c r="AL197" i="21"/>
  <c r="AI200" i="21"/>
  <c r="AK198" i="21"/>
  <c r="AL198" i="21"/>
  <c r="AI201" i="21"/>
  <c r="AK199" i="21"/>
  <c r="AL199" i="21"/>
  <c r="AI202" i="21"/>
  <c r="AK200" i="21"/>
  <c r="AL200" i="21"/>
  <c r="AI203" i="21"/>
  <c r="AK201" i="21"/>
  <c r="AL201" i="21"/>
  <c r="AI204" i="21"/>
  <c r="AK202" i="21"/>
  <c r="AL202" i="21"/>
  <c r="AI205" i="21"/>
  <c r="AK203" i="21"/>
  <c r="AL203" i="21"/>
  <c r="AI206" i="21"/>
  <c r="AK204" i="21"/>
  <c r="AL204" i="21"/>
  <c r="AI207" i="21"/>
  <c r="AK205" i="21"/>
  <c r="AL205" i="21"/>
  <c r="AI208" i="21"/>
  <c r="AK206" i="21"/>
  <c r="AL206" i="21"/>
  <c r="AI209" i="21"/>
  <c r="AK207" i="21"/>
  <c r="AL207" i="21"/>
  <c r="AI210" i="21"/>
  <c r="AK208" i="21"/>
  <c r="AL208" i="21"/>
  <c r="AI211" i="21"/>
  <c r="AK209" i="21"/>
  <c r="AL209" i="21"/>
  <c r="AI212" i="21"/>
  <c r="AK210" i="21"/>
  <c r="AL210" i="21"/>
  <c r="AI213" i="21"/>
  <c r="AK211" i="21"/>
  <c r="AL211" i="21"/>
  <c r="AI214" i="21"/>
  <c r="AK212" i="21"/>
  <c r="AL212" i="21"/>
  <c r="AI215" i="21"/>
  <c r="AK213" i="21"/>
  <c r="AL213" i="21"/>
  <c r="AI216" i="21"/>
  <c r="AK214" i="21"/>
  <c r="AL214" i="21"/>
  <c r="AI217" i="21"/>
  <c r="AK215" i="21"/>
  <c r="AL215" i="21"/>
  <c r="AI218" i="21"/>
  <c r="AK216" i="21"/>
  <c r="AL216" i="21"/>
  <c r="AI219" i="21"/>
  <c r="AK217" i="21"/>
  <c r="AL217" i="21"/>
  <c r="AI220" i="21"/>
  <c r="AK218" i="21"/>
  <c r="AL218" i="21"/>
  <c r="AI221" i="21"/>
  <c r="AK219" i="21"/>
  <c r="AL219" i="21"/>
  <c r="AI222" i="21"/>
  <c r="AK220" i="21"/>
  <c r="AL220" i="21"/>
  <c r="AI223" i="21"/>
  <c r="AK221" i="21"/>
  <c r="AL221" i="21"/>
  <c r="AI224" i="21"/>
  <c r="AK222" i="21"/>
  <c r="AL222" i="21"/>
  <c r="AI225" i="21"/>
  <c r="AK223" i="21"/>
  <c r="AL223" i="21"/>
  <c r="AI226" i="21"/>
  <c r="AK224" i="21"/>
  <c r="AL224" i="21"/>
  <c r="AI227" i="21"/>
  <c r="AK225" i="21"/>
  <c r="AL225" i="21"/>
  <c r="AI228" i="21"/>
  <c r="AK226" i="21"/>
  <c r="AL226" i="21"/>
  <c r="AI229" i="21"/>
  <c r="AK227" i="21"/>
  <c r="AL227" i="21"/>
  <c r="AI230" i="21"/>
  <c r="AK228" i="21"/>
  <c r="AL228" i="21"/>
  <c r="AI231" i="21"/>
  <c r="AK229" i="21"/>
  <c r="AL229" i="21"/>
  <c r="AI232" i="21"/>
  <c r="AK230" i="21"/>
  <c r="AL230" i="21"/>
  <c r="AI233" i="21"/>
  <c r="AK231" i="21"/>
  <c r="AL231" i="21"/>
  <c r="AI234" i="21"/>
  <c r="AK232" i="21"/>
  <c r="AL232" i="21"/>
  <c r="AI235" i="21"/>
  <c r="AK233" i="21"/>
  <c r="AL233" i="21"/>
  <c r="AI236" i="21"/>
  <c r="AK234" i="21"/>
  <c r="AL234" i="21"/>
  <c r="AI237" i="21"/>
  <c r="AK235" i="21"/>
  <c r="AL235" i="21"/>
  <c r="AI238" i="21"/>
  <c r="AK236" i="21"/>
  <c r="AL236" i="21"/>
  <c r="AI239" i="21"/>
  <c r="AK237" i="21"/>
  <c r="AL237" i="21"/>
  <c r="AI240" i="21"/>
  <c r="AI241" i="21"/>
  <c r="AI242" i="21"/>
  <c r="AI243" i="21"/>
  <c r="AI244" i="21"/>
  <c r="AK238" i="21"/>
  <c r="AL238" i="21"/>
  <c r="AK239" i="21"/>
  <c r="AL239" i="21"/>
  <c r="AK240" i="21"/>
  <c r="AL240" i="21"/>
  <c r="AK241" i="21"/>
  <c r="AL241" i="21"/>
  <c r="AK242" i="21"/>
  <c r="AL242" i="21"/>
  <c r="AI245" i="21"/>
  <c r="AK243" i="21"/>
  <c r="AL243" i="21"/>
  <c r="AI246" i="21"/>
  <c r="AK244" i="21"/>
  <c r="AL244" i="21"/>
  <c r="AI247" i="21"/>
  <c r="AK245" i="21"/>
  <c r="AL245" i="21"/>
  <c r="AI248" i="21"/>
  <c r="AK246" i="21"/>
  <c r="AL246" i="21"/>
  <c r="AI249" i="21"/>
  <c r="AK247" i="21"/>
  <c r="AL247" i="21"/>
  <c r="AI250" i="21"/>
  <c r="AK248" i="21"/>
  <c r="AL248" i="21"/>
  <c r="AI251" i="21"/>
  <c r="AK249" i="21"/>
  <c r="AL249" i="21"/>
  <c r="AI252" i="21"/>
  <c r="AK250" i="21"/>
  <c r="AL250" i="21"/>
  <c r="AI253" i="21"/>
  <c r="AK251" i="21"/>
  <c r="AL251" i="21"/>
  <c r="AI254" i="21"/>
  <c r="AK252" i="21"/>
  <c r="AL252" i="21"/>
  <c r="AI255" i="21"/>
  <c r="AK253" i="21"/>
  <c r="AL253" i="21"/>
  <c r="AI256" i="21"/>
  <c r="AK254" i="21"/>
  <c r="AL254" i="21"/>
  <c r="AI257" i="21"/>
  <c r="AK255" i="21"/>
  <c r="AL255" i="21"/>
  <c r="AI258" i="21"/>
  <c r="AK256" i="21"/>
  <c r="AL256" i="21"/>
  <c r="AI259" i="21"/>
  <c r="AK257" i="21"/>
  <c r="AL257" i="21"/>
  <c r="AI260" i="21"/>
  <c r="AK258" i="21"/>
  <c r="AL258" i="21"/>
  <c r="AI261" i="21"/>
  <c r="AK259" i="21"/>
  <c r="AL259" i="21"/>
  <c r="AI262" i="21"/>
  <c r="AK260" i="21"/>
  <c r="AL260" i="21"/>
  <c r="AI263" i="21"/>
  <c r="AK261" i="21"/>
  <c r="AL261" i="21"/>
  <c r="AI264" i="21"/>
  <c r="AK262" i="21"/>
  <c r="AL262" i="21"/>
  <c r="AI265" i="21"/>
  <c r="AK263" i="21"/>
  <c r="AL263" i="21"/>
  <c r="AI266" i="21"/>
  <c r="AK264" i="21"/>
  <c r="AL264" i="21"/>
  <c r="AI267" i="21"/>
  <c r="AK265" i="21"/>
  <c r="AL265" i="21"/>
  <c r="AI268" i="21"/>
  <c r="AK266" i="21"/>
  <c r="AL266" i="21"/>
  <c r="AI269" i="21"/>
  <c r="AK267" i="21"/>
  <c r="AL267" i="21"/>
  <c r="AI270" i="21"/>
  <c r="AK268" i="21"/>
  <c r="AL268" i="21"/>
  <c r="AI271" i="21"/>
  <c r="AK269" i="21"/>
  <c r="AL269" i="21"/>
  <c r="AI272" i="21"/>
  <c r="AK270" i="21"/>
  <c r="AL270" i="21"/>
  <c r="AI273" i="21"/>
  <c r="AK271" i="21"/>
  <c r="AL271" i="21"/>
  <c r="AI274" i="21"/>
  <c r="AK272" i="21"/>
  <c r="AL272" i="21"/>
  <c r="AI275" i="21"/>
  <c r="AK273" i="21"/>
  <c r="AL273" i="21"/>
  <c r="AI276" i="21"/>
  <c r="AK274" i="21"/>
  <c r="AL274" i="21"/>
  <c r="AI277" i="21"/>
  <c r="AK275" i="21"/>
  <c r="AL275" i="21"/>
  <c r="AI278" i="21"/>
  <c r="AK276" i="21"/>
  <c r="AL276" i="21"/>
  <c r="AI279" i="21"/>
  <c r="AK277" i="21"/>
  <c r="AL277" i="21"/>
  <c r="AI280" i="21"/>
  <c r="AK278" i="21"/>
  <c r="AL278" i="21"/>
  <c r="AI281" i="21"/>
  <c r="AK279" i="21"/>
  <c r="AL279" i="21"/>
  <c r="AI282" i="21"/>
  <c r="AK280" i="21"/>
  <c r="AL280" i="21"/>
  <c r="AI283" i="21"/>
  <c r="AK281" i="21"/>
  <c r="AL281" i="21"/>
  <c r="AI284" i="21"/>
  <c r="AK282" i="21"/>
  <c r="AL282" i="21"/>
  <c r="AI285" i="21"/>
  <c r="AK283" i="21"/>
  <c r="AL283" i="21"/>
  <c r="AI286" i="21"/>
  <c r="AK284" i="21"/>
  <c r="AL284" i="21"/>
  <c r="AI287" i="21"/>
  <c r="AK285" i="21"/>
  <c r="AL285" i="21"/>
  <c r="AI288" i="21"/>
  <c r="AK286" i="21"/>
  <c r="AL286" i="21"/>
  <c r="AI289" i="21"/>
  <c r="AK287" i="21"/>
  <c r="AL287" i="21"/>
  <c r="AI290" i="21"/>
  <c r="AK288" i="21"/>
  <c r="AL288" i="21"/>
  <c r="AI291" i="21"/>
  <c r="AK289" i="21"/>
  <c r="AL289" i="21"/>
  <c r="AI292" i="21"/>
  <c r="AK290" i="21"/>
  <c r="AL290" i="21"/>
  <c r="AI293" i="21"/>
  <c r="AK291" i="21"/>
  <c r="AL291" i="21"/>
  <c r="AI294" i="21"/>
  <c r="AK292" i="21"/>
  <c r="AL292" i="21"/>
  <c r="AI295" i="21"/>
  <c r="AK293" i="21"/>
  <c r="AL293" i="21"/>
  <c r="AI296" i="21"/>
  <c r="AK294" i="21"/>
  <c r="AL294" i="21"/>
  <c r="AI297" i="21"/>
  <c r="AK295" i="21"/>
  <c r="AL295" i="21"/>
  <c r="AI298" i="21"/>
  <c r="AK296" i="21"/>
  <c r="AL296" i="21"/>
  <c r="AI299" i="21"/>
  <c r="AK297" i="21"/>
  <c r="AL297" i="21"/>
  <c r="AI300" i="21"/>
  <c r="AK298" i="21"/>
  <c r="AL298" i="21"/>
  <c r="AI301" i="21"/>
  <c r="AK299" i="21"/>
  <c r="AL299" i="21"/>
  <c r="AI302" i="21"/>
  <c r="AK300" i="21"/>
  <c r="AL300" i="21"/>
  <c r="AI303" i="21"/>
  <c r="AK301" i="21"/>
  <c r="AL301" i="21"/>
  <c r="AI304" i="21"/>
  <c r="AK302" i="21"/>
  <c r="AL302" i="21"/>
  <c r="AI305" i="21"/>
  <c r="AK303" i="21"/>
  <c r="AL303" i="21"/>
  <c r="AI306" i="21"/>
  <c r="AK304" i="21"/>
  <c r="AL304" i="21"/>
  <c r="AI307" i="21"/>
  <c r="AK305" i="21"/>
  <c r="AL305" i="21"/>
  <c r="AI308" i="21"/>
  <c r="AK306" i="21"/>
  <c r="AL306" i="21"/>
  <c r="AI309" i="21"/>
  <c r="AK307" i="21"/>
  <c r="AL307" i="21"/>
  <c r="AI310" i="21"/>
  <c r="AK308" i="21"/>
  <c r="AL308" i="21"/>
  <c r="AI311" i="21"/>
  <c r="AK309" i="21"/>
  <c r="AL309" i="21"/>
  <c r="AI312" i="21"/>
  <c r="AK310" i="21"/>
  <c r="AL310" i="21"/>
  <c r="AI313" i="21"/>
  <c r="AK311" i="21"/>
  <c r="AL311" i="21"/>
  <c r="AI314" i="21"/>
  <c r="AK312" i="21"/>
  <c r="AL312" i="21"/>
  <c r="AI315" i="21"/>
  <c r="AK313" i="21"/>
  <c r="AL313" i="21"/>
  <c r="AI316" i="21"/>
  <c r="AK314" i="21"/>
  <c r="AL314" i="21"/>
  <c r="AI317" i="21"/>
  <c r="AK315" i="21"/>
  <c r="AL315" i="21"/>
  <c r="AI318" i="21"/>
  <c r="AK316" i="21"/>
  <c r="AL316" i="21"/>
  <c r="AI319" i="21"/>
  <c r="AK317" i="21"/>
  <c r="AL317" i="21"/>
  <c r="AI320" i="21"/>
  <c r="AK318" i="21"/>
  <c r="AL318" i="21"/>
  <c r="AI321" i="21"/>
  <c r="AK319" i="21"/>
  <c r="AL319" i="21"/>
  <c r="AI322" i="21"/>
  <c r="AK320" i="21"/>
  <c r="AL320" i="21"/>
  <c r="AI323" i="21"/>
  <c r="AK321" i="21"/>
  <c r="AL321" i="21"/>
  <c r="AI324" i="21"/>
  <c r="AK322" i="21"/>
  <c r="AL322" i="21"/>
  <c r="AI325" i="21"/>
  <c r="AK323" i="21"/>
  <c r="AL323" i="21"/>
  <c r="AI326" i="21"/>
  <c r="AK324" i="21"/>
  <c r="AL324" i="21"/>
  <c r="AJ327" i="21"/>
  <c r="AI327" i="21"/>
  <c r="AK325" i="21"/>
  <c r="AL325" i="21"/>
  <c r="AJ328" i="21"/>
  <c r="AI328" i="21"/>
  <c r="AK326" i="21"/>
  <c r="AL326" i="21"/>
  <c r="AH11" i="21"/>
  <c r="AH12" i="21"/>
  <c r="AH13" i="21"/>
  <c r="AH14" i="21"/>
  <c r="AH15" i="21"/>
  <c r="AH16" i="21"/>
  <c r="AH17" i="21"/>
  <c r="AH18" i="21"/>
  <c r="AH19" i="21"/>
  <c r="AH20" i="21"/>
  <c r="AH21" i="21"/>
  <c r="AH22" i="21"/>
  <c r="AH23" i="21"/>
  <c r="AH24" i="21"/>
  <c r="AH25" i="21"/>
  <c r="AH26" i="21"/>
  <c r="AH27" i="21"/>
  <c r="AH28" i="21"/>
  <c r="AH29" i="21"/>
  <c r="AH30" i="21"/>
  <c r="AH31" i="21"/>
  <c r="AH32" i="21"/>
  <c r="AH33" i="21"/>
  <c r="AH34" i="21"/>
  <c r="AH35" i="21"/>
  <c r="AH36" i="21"/>
  <c r="AH37" i="21"/>
  <c r="AH38" i="21"/>
  <c r="AH39" i="21"/>
  <c r="AH40" i="21"/>
  <c r="AH41" i="21"/>
  <c r="AH42" i="21"/>
  <c r="AH43" i="21"/>
  <c r="AH44" i="21"/>
  <c r="AH45" i="21"/>
  <c r="AH46" i="21"/>
  <c r="AH47" i="21"/>
  <c r="AH48" i="21"/>
  <c r="AH49" i="21"/>
  <c r="AH50" i="21"/>
  <c r="AH51" i="21"/>
  <c r="AH52" i="21"/>
  <c r="AH53" i="21"/>
  <c r="AH54" i="21"/>
  <c r="AH55" i="21"/>
  <c r="AH56" i="21"/>
  <c r="AH57" i="21"/>
  <c r="AH58" i="21"/>
  <c r="AH59" i="21"/>
  <c r="AH60" i="21"/>
  <c r="AH61" i="21"/>
  <c r="AH62" i="21"/>
  <c r="AH63" i="21"/>
  <c r="AH64" i="21"/>
  <c r="AH65" i="21"/>
  <c r="AH66" i="21"/>
  <c r="AH67" i="21"/>
  <c r="AH68" i="21"/>
  <c r="AH69" i="21"/>
  <c r="AH70" i="21"/>
  <c r="AH71" i="21"/>
  <c r="AH72" i="21"/>
  <c r="AH73" i="21"/>
  <c r="AH74" i="21"/>
  <c r="AH75" i="21"/>
  <c r="AH76" i="21"/>
  <c r="AH77" i="21"/>
  <c r="AH78" i="21"/>
  <c r="AH79" i="21"/>
  <c r="AH80" i="21"/>
  <c r="AH81" i="21"/>
  <c r="AH82" i="21"/>
  <c r="AH83" i="21"/>
  <c r="AH84" i="21"/>
  <c r="AH85" i="21"/>
  <c r="AH86" i="21"/>
  <c r="AH87" i="21"/>
  <c r="AH88" i="21"/>
  <c r="AH89" i="21"/>
  <c r="AH90" i="21"/>
  <c r="AH91" i="21"/>
  <c r="AH92" i="21"/>
  <c r="AH93" i="21"/>
  <c r="AH94" i="21"/>
  <c r="AH95" i="21"/>
  <c r="AH96" i="21"/>
  <c r="AH97" i="21"/>
  <c r="AH98" i="21"/>
  <c r="AH99" i="21"/>
  <c r="AH100" i="21"/>
  <c r="AH101" i="21"/>
  <c r="AH102" i="21"/>
  <c r="AH103" i="21"/>
  <c r="AH104" i="21"/>
  <c r="AH105" i="21"/>
  <c r="AH106" i="21"/>
  <c r="AH107" i="21"/>
  <c r="AH108" i="21"/>
  <c r="AH109" i="21"/>
  <c r="AH110" i="21"/>
  <c r="AH111" i="21"/>
  <c r="AH112" i="21"/>
  <c r="AH113" i="21"/>
  <c r="AH114" i="21"/>
  <c r="AH115" i="21"/>
  <c r="AH116" i="21"/>
  <c r="AH117" i="21"/>
  <c r="AH118" i="21"/>
  <c r="AH119" i="21"/>
  <c r="AH120" i="21"/>
  <c r="AH121" i="21"/>
  <c r="AH122" i="21"/>
  <c r="AH123" i="21"/>
  <c r="AH124" i="21"/>
  <c r="AH125" i="21"/>
  <c r="AH126" i="21"/>
  <c r="AH127" i="21"/>
  <c r="AH128" i="21"/>
  <c r="AH129" i="21"/>
  <c r="AH130" i="21"/>
  <c r="AH131" i="21"/>
  <c r="AH132" i="21"/>
  <c r="AH133" i="21"/>
  <c r="AH134" i="21"/>
  <c r="AH135" i="21"/>
  <c r="AH136" i="21"/>
  <c r="AH137" i="21"/>
  <c r="AH138" i="21"/>
  <c r="AH139" i="21"/>
  <c r="AH140" i="21"/>
  <c r="AH141" i="21"/>
  <c r="AH142" i="21"/>
  <c r="AH143" i="21"/>
  <c r="AH144" i="21"/>
  <c r="AH145" i="21"/>
  <c r="AH146" i="21"/>
  <c r="AH147" i="21"/>
  <c r="AH148" i="21"/>
  <c r="AH149" i="21"/>
  <c r="AH150" i="21"/>
  <c r="AH151" i="21"/>
  <c r="AH152" i="21"/>
  <c r="AH153" i="21"/>
  <c r="AH154" i="21"/>
  <c r="AH155" i="21"/>
  <c r="AH156" i="21"/>
  <c r="AH157" i="21"/>
  <c r="AH158" i="21"/>
  <c r="AH159" i="21"/>
  <c r="AH160" i="21"/>
  <c r="AH161" i="21"/>
  <c r="AH162" i="21"/>
  <c r="AH163" i="21"/>
  <c r="AH164" i="21"/>
  <c r="AH165" i="21"/>
  <c r="AH166" i="21"/>
  <c r="AH167" i="21"/>
  <c r="AH168" i="21"/>
  <c r="AH169" i="21"/>
  <c r="AH170" i="21"/>
  <c r="AH171" i="21"/>
  <c r="AH172" i="21"/>
  <c r="AH173" i="21"/>
  <c r="AH174" i="21"/>
  <c r="AH175" i="21"/>
  <c r="AH176" i="21"/>
  <c r="AH177" i="21"/>
  <c r="AH178" i="21"/>
  <c r="AH179" i="21"/>
  <c r="AH180" i="21"/>
  <c r="AH181" i="21"/>
  <c r="AH182" i="21"/>
  <c r="AH183" i="21"/>
  <c r="AH184" i="21"/>
  <c r="AH185" i="21"/>
  <c r="AH186" i="21"/>
  <c r="AH187" i="21"/>
  <c r="AH188" i="21"/>
  <c r="AH189" i="21"/>
  <c r="AH190" i="21"/>
  <c r="AH191" i="21"/>
  <c r="AH192" i="21"/>
  <c r="AH193" i="21"/>
  <c r="AH194" i="21"/>
  <c r="AH195" i="21"/>
  <c r="AH196" i="21"/>
  <c r="AH197" i="21"/>
  <c r="AH198" i="21"/>
  <c r="AH199" i="21"/>
  <c r="AH200" i="21"/>
  <c r="AH201" i="21"/>
  <c r="AH202" i="21"/>
  <c r="AH203" i="21"/>
  <c r="AH204" i="21"/>
  <c r="AH205" i="21"/>
  <c r="AH206" i="21"/>
  <c r="AH207" i="21"/>
  <c r="AH208" i="21"/>
  <c r="AH209" i="21"/>
  <c r="AH210" i="21"/>
  <c r="AH211" i="21"/>
  <c r="AH212" i="21"/>
  <c r="AH213" i="21"/>
  <c r="AH214" i="21"/>
  <c r="AH215" i="21"/>
  <c r="AH216" i="21"/>
  <c r="AH217" i="21"/>
  <c r="AH218" i="21"/>
  <c r="AH219" i="21"/>
  <c r="AH220" i="21"/>
  <c r="AH221" i="21"/>
  <c r="AH222" i="21"/>
  <c r="AH223" i="21"/>
  <c r="AH224" i="21"/>
  <c r="AH225" i="21"/>
  <c r="AH226" i="21"/>
  <c r="AH227" i="21"/>
  <c r="AH228" i="21"/>
  <c r="AH229" i="21"/>
  <c r="AH230" i="21"/>
  <c r="AH231" i="21"/>
  <c r="AH232" i="21"/>
  <c r="AH233" i="21"/>
  <c r="AH234" i="21"/>
  <c r="AH235" i="21"/>
  <c r="AH236" i="21"/>
  <c r="AH237" i="21"/>
  <c r="AH238" i="21"/>
  <c r="AH239" i="21"/>
  <c r="AH240" i="21"/>
  <c r="AH241" i="21"/>
  <c r="AH242" i="21"/>
  <c r="AH243" i="21"/>
  <c r="AH244" i="21"/>
  <c r="AH245" i="21"/>
  <c r="AH246" i="21"/>
  <c r="AH247" i="21"/>
  <c r="AH248" i="21"/>
  <c r="AH249" i="21"/>
  <c r="AH250" i="21"/>
  <c r="AH251" i="21"/>
  <c r="AH252" i="21"/>
  <c r="AH253" i="21"/>
  <c r="AH254" i="21"/>
  <c r="AH255" i="21"/>
  <c r="AH256" i="21"/>
  <c r="AH257" i="21"/>
  <c r="AH258" i="21"/>
  <c r="AH259" i="21"/>
  <c r="AH260" i="21"/>
  <c r="AH261" i="21"/>
  <c r="AH262" i="21"/>
  <c r="AH263" i="21"/>
  <c r="AH264" i="21"/>
  <c r="AH265" i="21"/>
  <c r="AH266" i="21"/>
  <c r="AH267" i="21"/>
  <c r="AH268" i="21"/>
  <c r="AH269" i="21"/>
  <c r="AH270" i="21"/>
  <c r="AH271" i="21"/>
  <c r="AH272" i="21"/>
  <c r="AH273" i="21"/>
  <c r="AH274" i="21"/>
  <c r="AH275" i="21"/>
  <c r="AH276" i="21"/>
  <c r="AH277" i="21"/>
  <c r="AH278" i="21"/>
  <c r="AH279" i="21"/>
  <c r="AH280" i="21"/>
  <c r="AH281" i="21"/>
  <c r="AH282" i="21"/>
  <c r="AH283" i="21"/>
  <c r="AH284" i="21"/>
  <c r="AH285" i="21"/>
  <c r="AH286" i="21"/>
  <c r="AH287" i="21"/>
  <c r="AH288" i="21"/>
  <c r="AH289" i="21"/>
  <c r="AH290" i="21"/>
  <c r="AH291" i="21"/>
  <c r="AH292" i="21"/>
  <c r="AH293" i="21"/>
  <c r="AH294" i="21"/>
  <c r="AH295" i="21"/>
  <c r="AH296" i="21"/>
  <c r="AH297" i="21"/>
  <c r="AH298" i="21"/>
  <c r="AH299" i="21"/>
  <c r="AH300" i="21"/>
  <c r="AH301" i="21"/>
  <c r="AH302" i="21"/>
  <c r="AH303" i="21"/>
  <c r="AH304" i="21"/>
  <c r="AH305" i="21"/>
  <c r="AH306" i="21"/>
  <c r="AH307" i="21"/>
  <c r="AH308" i="21"/>
  <c r="AH309" i="21"/>
  <c r="AH310" i="21"/>
  <c r="AH311" i="21"/>
  <c r="AH312" i="21"/>
  <c r="AH313" i="21"/>
  <c r="AH314" i="21"/>
  <c r="AH315" i="21"/>
  <c r="AH316" i="21"/>
  <c r="AH317" i="21"/>
  <c r="AH318" i="21"/>
  <c r="AH319" i="21"/>
  <c r="AH320" i="21"/>
  <c r="AH321" i="21"/>
  <c r="AH322" i="21"/>
  <c r="AH323" i="21"/>
  <c r="AH324" i="21"/>
  <c r="AH325" i="21"/>
  <c r="AH326" i="21"/>
  <c r="AH8" i="21"/>
  <c r="AH9" i="21"/>
  <c r="AM10" i="21"/>
  <c r="AN10" i="21"/>
  <c r="AM11" i="21"/>
  <c r="AN11" i="21"/>
  <c r="AM12" i="21"/>
  <c r="AN12" i="21"/>
  <c r="AM13" i="21"/>
  <c r="AN13" i="21"/>
  <c r="AM14" i="21"/>
  <c r="AN14" i="21"/>
  <c r="AM15" i="21"/>
  <c r="AN15" i="21"/>
  <c r="AM16" i="21"/>
  <c r="AN16" i="21"/>
  <c r="AM17" i="21"/>
  <c r="AN17" i="21"/>
  <c r="AM18" i="21"/>
  <c r="AN18" i="21"/>
  <c r="AM19" i="21"/>
  <c r="AN19" i="21"/>
  <c r="AM20" i="21"/>
  <c r="AN20" i="21"/>
  <c r="AM21" i="21"/>
  <c r="AN21" i="21"/>
  <c r="AM22" i="21"/>
  <c r="AN22" i="21"/>
  <c r="AM23" i="21"/>
  <c r="AN23" i="21"/>
  <c r="AM24" i="21"/>
  <c r="AN24" i="21"/>
  <c r="AM25" i="21"/>
  <c r="AN25" i="21"/>
  <c r="AM26" i="21"/>
  <c r="AN26" i="21"/>
  <c r="AM27" i="21"/>
  <c r="AN27" i="21"/>
  <c r="AM28" i="21"/>
  <c r="AN28" i="21"/>
  <c r="AM29" i="21"/>
  <c r="AN29" i="21"/>
  <c r="AM30" i="21"/>
  <c r="AN30" i="21"/>
  <c r="AM31" i="21"/>
  <c r="AN31" i="21"/>
  <c r="AM32" i="21"/>
  <c r="AN32" i="21"/>
  <c r="AM33" i="21"/>
  <c r="AN33" i="21"/>
  <c r="AM34" i="21"/>
  <c r="AN34" i="21"/>
  <c r="AM35" i="21"/>
  <c r="AN35" i="21"/>
  <c r="AM36" i="21"/>
  <c r="AN36" i="21"/>
  <c r="AM37" i="21"/>
  <c r="AN37" i="21"/>
  <c r="AM38" i="21"/>
  <c r="AN38" i="21"/>
  <c r="AM39" i="21"/>
  <c r="AN39" i="21"/>
  <c r="AM40" i="21"/>
  <c r="AN40" i="21"/>
  <c r="AM41" i="21"/>
  <c r="AN41" i="21"/>
  <c r="AM42" i="21"/>
  <c r="AN42" i="21"/>
  <c r="AM43" i="21"/>
  <c r="AN43" i="21"/>
  <c r="AM44" i="21"/>
  <c r="AN44" i="21"/>
  <c r="AM45" i="21"/>
  <c r="AN45" i="21"/>
  <c r="AM46" i="21"/>
  <c r="AN46" i="21"/>
  <c r="AM47" i="21"/>
  <c r="AN47" i="21"/>
  <c r="AM48" i="21"/>
  <c r="AN48" i="21"/>
  <c r="AM49" i="21"/>
  <c r="AN49" i="21"/>
  <c r="AM50" i="21"/>
  <c r="AN50" i="21"/>
  <c r="AM51" i="21"/>
  <c r="AN51" i="21"/>
  <c r="AM52" i="21"/>
  <c r="AN52" i="21"/>
  <c r="AM53" i="21"/>
  <c r="AN53" i="21"/>
  <c r="AM54" i="21"/>
  <c r="AN54" i="21"/>
  <c r="AM55" i="21"/>
  <c r="AN55" i="21"/>
  <c r="AM56" i="21"/>
  <c r="AN56" i="21"/>
  <c r="AM57" i="21"/>
  <c r="AN57" i="21"/>
  <c r="AM58" i="21"/>
  <c r="AN58" i="21"/>
  <c r="AM59" i="21"/>
  <c r="AN59" i="21"/>
  <c r="AM60" i="21"/>
  <c r="AN60" i="21"/>
  <c r="AM61" i="21"/>
  <c r="AN61" i="21"/>
  <c r="AM62" i="21"/>
  <c r="AN62" i="21"/>
  <c r="AM63" i="21"/>
  <c r="AN63" i="21"/>
  <c r="AM64" i="21"/>
  <c r="AN64" i="21"/>
  <c r="AM65" i="21"/>
  <c r="AN65" i="21"/>
  <c r="AM66" i="21"/>
  <c r="AN66" i="21"/>
  <c r="AM67" i="21"/>
  <c r="AN67" i="21"/>
  <c r="AM68" i="21"/>
  <c r="AN68" i="21"/>
  <c r="AM69" i="21"/>
  <c r="AN69" i="21"/>
  <c r="AM70" i="21"/>
  <c r="AN70" i="21"/>
  <c r="AM71" i="21"/>
  <c r="AN71" i="21"/>
  <c r="AM72" i="21"/>
  <c r="AN72" i="21"/>
  <c r="AM73" i="21"/>
  <c r="AN73" i="21"/>
  <c r="AM74" i="21"/>
  <c r="AN74" i="21"/>
  <c r="AM75" i="21"/>
  <c r="AN75" i="21"/>
  <c r="AM76" i="21"/>
  <c r="AN76" i="21"/>
  <c r="AM77" i="21"/>
  <c r="AN77" i="21"/>
  <c r="AM78" i="21"/>
  <c r="AN78" i="21"/>
  <c r="AM79" i="21"/>
  <c r="AN79" i="21"/>
  <c r="AM80" i="21"/>
  <c r="AN80" i="21"/>
  <c r="AM81" i="21"/>
  <c r="AN81" i="21"/>
  <c r="AM82" i="21"/>
  <c r="AN82" i="21"/>
  <c r="AM83" i="21"/>
  <c r="AN83" i="21"/>
  <c r="AM84" i="21"/>
  <c r="AN84" i="21"/>
  <c r="AM85" i="21"/>
  <c r="AN85" i="21"/>
  <c r="AM86" i="21"/>
  <c r="AN86" i="21"/>
  <c r="AM87" i="21"/>
  <c r="AN87" i="21"/>
  <c r="AM88" i="21"/>
  <c r="AN88" i="21"/>
  <c r="AM89" i="21"/>
  <c r="AN89" i="21"/>
  <c r="AM90" i="21"/>
  <c r="AN90" i="21"/>
  <c r="AM91" i="21"/>
  <c r="AN91" i="21"/>
  <c r="AM92" i="21"/>
  <c r="AN92" i="21"/>
  <c r="AM93" i="21"/>
  <c r="AN93" i="21"/>
  <c r="AM94" i="21"/>
  <c r="AN94" i="21"/>
  <c r="AM95" i="21"/>
  <c r="AN95" i="21"/>
  <c r="AM96" i="21"/>
  <c r="AN96" i="21"/>
  <c r="AM97" i="21"/>
  <c r="AN97" i="21"/>
  <c r="AM98" i="21"/>
  <c r="AN98" i="21"/>
  <c r="AM99" i="21"/>
  <c r="AN99" i="21"/>
  <c r="AM100" i="21"/>
  <c r="AN100" i="21"/>
  <c r="AM101" i="21"/>
  <c r="AN101" i="21"/>
  <c r="AM102" i="21"/>
  <c r="AN102" i="21"/>
  <c r="AM103" i="21"/>
  <c r="AN103" i="21"/>
  <c r="AM104" i="21"/>
  <c r="AN104" i="21"/>
  <c r="AM105" i="21"/>
  <c r="AN105" i="21"/>
  <c r="AM106" i="21"/>
  <c r="AN106" i="21"/>
  <c r="AM107" i="21"/>
  <c r="AN107" i="21"/>
  <c r="AM108" i="21"/>
  <c r="AN108" i="21"/>
  <c r="AM109" i="21"/>
  <c r="AN109" i="21"/>
  <c r="AM110" i="21"/>
  <c r="AN110" i="21"/>
  <c r="AM111" i="21"/>
  <c r="AN111" i="21"/>
  <c r="AM112" i="21"/>
  <c r="AN112" i="21"/>
  <c r="AM113" i="21"/>
  <c r="AN113" i="21"/>
  <c r="AM114" i="21"/>
  <c r="AN114" i="21"/>
  <c r="AM115" i="21"/>
  <c r="AN115" i="21"/>
  <c r="AM116" i="21"/>
  <c r="AN116" i="21"/>
  <c r="AM117" i="21"/>
  <c r="AN117" i="21"/>
  <c r="AM118" i="21"/>
  <c r="AN118" i="21"/>
  <c r="AM119" i="21"/>
  <c r="AN119" i="21"/>
  <c r="AM120" i="21"/>
  <c r="AN120" i="21"/>
  <c r="AM121" i="21"/>
  <c r="AN121" i="21"/>
  <c r="AM122" i="21"/>
  <c r="AN122" i="21"/>
  <c r="AM123" i="21"/>
  <c r="AN123" i="21"/>
  <c r="AM124" i="21"/>
  <c r="AN124" i="21"/>
  <c r="AM125" i="21"/>
  <c r="AN125" i="21"/>
  <c r="AM126" i="21"/>
  <c r="AN126" i="21"/>
  <c r="AM127" i="21"/>
  <c r="AN127" i="21"/>
  <c r="AM128" i="21"/>
  <c r="AN128" i="21"/>
  <c r="AM129" i="21"/>
  <c r="AN129" i="21"/>
  <c r="AM130" i="21"/>
  <c r="AN130" i="21"/>
  <c r="AM131" i="21"/>
  <c r="AN131" i="21"/>
  <c r="AM132" i="21"/>
  <c r="AN132" i="21"/>
  <c r="AM133" i="21"/>
  <c r="AN133" i="21"/>
  <c r="AM134" i="21"/>
  <c r="AN134" i="21"/>
  <c r="AM135" i="21"/>
  <c r="AN135" i="21"/>
  <c r="AM136" i="21"/>
  <c r="AN136" i="21"/>
  <c r="AM137" i="21"/>
  <c r="AN137" i="21"/>
  <c r="AM138" i="21"/>
  <c r="AN138" i="21"/>
  <c r="AM139" i="21"/>
  <c r="AN139" i="21"/>
  <c r="AM140" i="21"/>
  <c r="AN140" i="21"/>
  <c r="AM141" i="21"/>
  <c r="AN141" i="21"/>
  <c r="AM142" i="21"/>
  <c r="AN142" i="21"/>
  <c r="AM143" i="21"/>
  <c r="AN143" i="21"/>
  <c r="AM144" i="21"/>
  <c r="AN144" i="21"/>
  <c r="AM145" i="21"/>
  <c r="AN145" i="21"/>
  <c r="AM146" i="21"/>
  <c r="AN146" i="21"/>
  <c r="AM147" i="21"/>
  <c r="AN147" i="21"/>
  <c r="AM148" i="21"/>
  <c r="AN148" i="21"/>
  <c r="AM149" i="21"/>
  <c r="AN149" i="21"/>
  <c r="AM150" i="21"/>
  <c r="AN150" i="21"/>
  <c r="AM151" i="21"/>
  <c r="AN151" i="21"/>
  <c r="AM152" i="21"/>
  <c r="AN152" i="21"/>
  <c r="AM153" i="21"/>
  <c r="AN153" i="21"/>
  <c r="AM154" i="21"/>
  <c r="AN154" i="21"/>
  <c r="AM155" i="21"/>
  <c r="AN155" i="21"/>
  <c r="AM156" i="21"/>
  <c r="AN156" i="21"/>
  <c r="AM157" i="21"/>
  <c r="AN157" i="21"/>
  <c r="AM158" i="21"/>
  <c r="AN158" i="21"/>
  <c r="AM159" i="21"/>
  <c r="AN159" i="21"/>
  <c r="AM160" i="21"/>
  <c r="AN160" i="21"/>
  <c r="AM161" i="21"/>
  <c r="AN161" i="21"/>
  <c r="AM162" i="21"/>
  <c r="AN162" i="21"/>
  <c r="AM163" i="21"/>
  <c r="AN163" i="21"/>
  <c r="AM164" i="21"/>
  <c r="AN164" i="21"/>
  <c r="AM165" i="21"/>
  <c r="AN165" i="21"/>
  <c r="AM166" i="21"/>
  <c r="AN166" i="21"/>
  <c r="AM167" i="21"/>
  <c r="AN167" i="21"/>
  <c r="AM168" i="21"/>
  <c r="AN168" i="21"/>
  <c r="AM169" i="21"/>
  <c r="AN169" i="21"/>
  <c r="AM170" i="21"/>
  <c r="AN170" i="21"/>
  <c r="AM171" i="21"/>
  <c r="AN171" i="21"/>
  <c r="AM172" i="21"/>
  <c r="AN172" i="21"/>
  <c r="AM173" i="21"/>
  <c r="AN173" i="21"/>
  <c r="AM174" i="21"/>
  <c r="AN174" i="21"/>
  <c r="AM175" i="21"/>
  <c r="AN175" i="21"/>
  <c r="AM176" i="21"/>
  <c r="AN176" i="21"/>
  <c r="AM177" i="21"/>
  <c r="AN177" i="21"/>
  <c r="AM178" i="21"/>
  <c r="AN178" i="21"/>
  <c r="AM179" i="21"/>
  <c r="AN179" i="21"/>
  <c r="AM180" i="21"/>
  <c r="AN180" i="21"/>
  <c r="AM181" i="21"/>
  <c r="AN181" i="21"/>
  <c r="AM182" i="21"/>
  <c r="AN182" i="21"/>
  <c r="AM183" i="21"/>
  <c r="AN183" i="21"/>
  <c r="AM184" i="21"/>
  <c r="AN184" i="21"/>
  <c r="AM185" i="21"/>
  <c r="AN185" i="21"/>
  <c r="AM186" i="21"/>
  <c r="AN186" i="21"/>
  <c r="AM187" i="21"/>
  <c r="AN187" i="21"/>
  <c r="AM188" i="21"/>
  <c r="AN188" i="21"/>
  <c r="AM189" i="21"/>
  <c r="AN189" i="21"/>
  <c r="AM190" i="21"/>
  <c r="AN190" i="21"/>
  <c r="AM191" i="21"/>
  <c r="AN191" i="21"/>
  <c r="AM192" i="21"/>
  <c r="AN192" i="21"/>
  <c r="AM193" i="21"/>
  <c r="AN193" i="21"/>
  <c r="AM194" i="21"/>
  <c r="AN194" i="21"/>
  <c r="AM195" i="21"/>
  <c r="AN195" i="21"/>
  <c r="AM196" i="21"/>
  <c r="AN196" i="21"/>
  <c r="AM197" i="21"/>
  <c r="AN197" i="21"/>
  <c r="AM198" i="21"/>
  <c r="AN198" i="21"/>
  <c r="AM199" i="21"/>
  <c r="AN199" i="21"/>
  <c r="AM200" i="21"/>
  <c r="AN200" i="21"/>
  <c r="AM201" i="21"/>
  <c r="AN201" i="21"/>
  <c r="AM202" i="21"/>
  <c r="AN202" i="21"/>
  <c r="AM203" i="21"/>
  <c r="AN203" i="21"/>
  <c r="AM204" i="21"/>
  <c r="AN204" i="21"/>
  <c r="AM205" i="21"/>
  <c r="AN205" i="21"/>
  <c r="AM206" i="21"/>
  <c r="AN206" i="21"/>
  <c r="AM207" i="21"/>
  <c r="AN207" i="21"/>
  <c r="AM208" i="21"/>
  <c r="AN208" i="21"/>
  <c r="AM209" i="21"/>
  <c r="AN209" i="21"/>
  <c r="AM210" i="21"/>
  <c r="AN210" i="21"/>
  <c r="AM211" i="21"/>
  <c r="AN211" i="21"/>
  <c r="AM212" i="21"/>
  <c r="AN212" i="21"/>
  <c r="AM213" i="21"/>
  <c r="AN213" i="21"/>
  <c r="AM214" i="21"/>
  <c r="AN214" i="21"/>
  <c r="AM215" i="21"/>
  <c r="AN215" i="21"/>
  <c r="AM216" i="21"/>
  <c r="AN216" i="21"/>
  <c r="AM217" i="21"/>
  <c r="AN217" i="21"/>
  <c r="AM218" i="21"/>
  <c r="AN218" i="21"/>
  <c r="AM219" i="21"/>
  <c r="AN219" i="21"/>
  <c r="AM220" i="21"/>
  <c r="AN220" i="21"/>
  <c r="AM221" i="21"/>
  <c r="AN221" i="21"/>
  <c r="AM222" i="21"/>
  <c r="AN222" i="21"/>
  <c r="AM223" i="21"/>
  <c r="AN223" i="21"/>
  <c r="AM224" i="21"/>
  <c r="AN224" i="21"/>
  <c r="AM225" i="21"/>
  <c r="AN225" i="21"/>
  <c r="AM226" i="21"/>
  <c r="AN226" i="21"/>
  <c r="AM227" i="21"/>
  <c r="AN227" i="21"/>
  <c r="AM228" i="21"/>
  <c r="AN228" i="21"/>
  <c r="AM229" i="21"/>
  <c r="AN229" i="21"/>
  <c r="AM230" i="21"/>
  <c r="AN230" i="21"/>
  <c r="AM231" i="21"/>
  <c r="AN231" i="21"/>
  <c r="AM232" i="21"/>
  <c r="AN232" i="21"/>
  <c r="AM233" i="21"/>
  <c r="AN233" i="21"/>
  <c r="AM234" i="21"/>
  <c r="AN234" i="21"/>
  <c r="AM235" i="21"/>
  <c r="AN235" i="21"/>
  <c r="AM236" i="21"/>
  <c r="AN236" i="21"/>
  <c r="AM237" i="21"/>
  <c r="AN237" i="21"/>
  <c r="AM238" i="21"/>
  <c r="AN238" i="21"/>
  <c r="AM239" i="21"/>
  <c r="AN239" i="21"/>
  <c r="AM240" i="21"/>
  <c r="AN240" i="21"/>
  <c r="AM241" i="21"/>
  <c r="AN241" i="21"/>
  <c r="AM242" i="21"/>
  <c r="AN242" i="21"/>
  <c r="AM243" i="21"/>
  <c r="AN243" i="21"/>
  <c r="AM244" i="21"/>
  <c r="AN244" i="21"/>
  <c r="AM245" i="21"/>
  <c r="AN245" i="21"/>
  <c r="AM246" i="21"/>
  <c r="AN246" i="21"/>
  <c r="AM247" i="21"/>
  <c r="AN247" i="21"/>
  <c r="AM248" i="21"/>
  <c r="AN248" i="21"/>
  <c r="AM249" i="21"/>
  <c r="AN249" i="21"/>
  <c r="AM250" i="21"/>
  <c r="AN250" i="21"/>
  <c r="AM251" i="21"/>
  <c r="AN251" i="21"/>
  <c r="AM252" i="21"/>
  <c r="AN252" i="21"/>
  <c r="AM253" i="21"/>
  <c r="AN253" i="21"/>
  <c r="AM254" i="21"/>
  <c r="AN254" i="21"/>
  <c r="AM255" i="21"/>
  <c r="AN255" i="21"/>
  <c r="AM256" i="21"/>
  <c r="AN256" i="21"/>
  <c r="AM257" i="21"/>
  <c r="AN257" i="21"/>
  <c r="AM258" i="21"/>
  <c r="AN258" i="21"/>
  <c r="AM259" i="21"/>
  <c r="AN259" i="21"/>
  <c r="AM260" i="21"/>
  <c r="AN260" i="21"/>
  <c r="AM261" i="21"/>
  <c r="AN261" i="21"/>
  <c r="AM262" i="21"/>
  <c r="AN262" i="21"/>
  <c r="AM263" i="21"/>
  <c r="AN263" i="21"/>
  <c r="AM264" i="21"/>
  <c r="AN264" i="21"/>
  <c r="AM265" i="21"/>
  <c r="AN265" i="21"/>
  <c r="AM266" i="21"/>
  <c r="AN266" i="21"/>
  <c r="AM267" i="21"/>
  <c r="AN267" i="21"/>
  <c r="AM268" i="21"/>
  <c r="AN268" i="21"/>
  <c r="AM269" i="21"/>
  <c r="AN269" i="21"/>
  <c r="AM270" i="21"/>
  <c r="AN270" i="21"/>
  <c r="AM271" i="21"/>
  <c r="AN271" i="21"/>
  <c r="AM272" i="21"/>
  <c r="AN272" i="21"/>
  <c r="AM273" i="21"/>
  <c r="AN273" i="21"/>
  <c r="AM274" i="21"/>
  <c r="AN274" i="21"/>
  <c r="AM275" i="21"/>
  <c r="AN275" i="21"/>
  <c r="AM276" i="21"/>
  <c r="AN276" i="21"/>
  <c r="AM277" i="21"/>
  <c r="AN277" i="21"/>
  <c r="AM278" i="21"/>
  <c r="AN278" i="21"/>
  <c r="AM279" i="21"/>
  <c r="AN279" i="21"/>
  <c r="AM280" i="21"/>
  <c r="AN280" i="21"/>
  <c r="AM281" i="21"/>
  <c r="AN281" i="21"/>
  <c r="AM282" i="21"/>
  <c r="AN282" i="21"/>
  <c r="AM283" i="21"/>
  <c r="AN283" i="21"/>
  <c r="AM284" i="21"/>
  <c r="AN284" i="21"/>
  <c r="AM285" i="21"/>
  <c r="AN285" i="21"/>
  <c r="AM286" i="21"/>
  <c r="AN286" i="21"/>
  <c r="AM287" i="21"/>
  <c r="AN287" i="21"/>
  <c r="AM288" i="21"/>
  <c r="AN288" i="21"/>
  <c r="AM289" i="21"/>
  <c r="AN289" i="21"/>
  <c r="AM290" i="21"/>
  <c r="AN290" i="21"/>
  <c r="AM291" i="21"/>
  <c r="AN291" i="21"/>
  <c r="AM292" i="21"/>
  <c r="AN292" i="21"/>
  <c r="AM293" i="21"/>
  <c r="AN293" i="21"/>
  <c r="AM294" i="21"/>
  <c r="AN294" i="21"/>
  <c r="AM295" i="21"/>
  <c r="AN295" i="21"/>
  <c r="AM296" i="21"/>
  <c r="AN296" i="21"/>
  <c r="AM297" i="21"/>
  <c r="AN297" i="21"/>
  <c r="AM298" i="21"/>
  <c r="AN298" i="21"/>
  <c r="AM299" i="21"/>
  <c r="AN299" i="21"/>
  <c r="AM300" i="21"/>
  <c r="AN300" i="21"/>
  <c r="AM301" i="21"/>
  <c r="AN301" i="21"/>
  <c r="AM302" i="21"/>
  <c r="AN302" i="21"/>
  <c r="AM303" i="21"/>
  <c r="AN303" i="21"/>
  <c r="AM304" i="21"/>
  <c r="AN304" i="21"/>
  <c r="AM305" i="21"/>
  <c r="AN305" i="21"/>
  <c r="AM306" i="21"/>
  <c r="AN306" i="21"/>
  <c r="AM307" i="21"/>
  <c r="AN307" i="21"/>
  <c r="AM308" i="21"/>
  <c r="AN308" i="21"/>
  <c r="AM309" i="21"/>
  <c r="AN309" i="21"/>
  <c r="AM310" i="21"/>
  <c r="AN310" i="21"/>
  <c r="AM311" i="21"/>
  <c r="AN311" i="21"/>
  <c r="AM312" i="21"/>
  <c r="AN312" i="21"/>
  <c r="AM313" i="21"/>
  <c r="AN313" i="21"/>
  <c r="AM314" i="21"/>
  <c r="AN314" i="21"/>
  <c r="AM315" i="21"/>
  <c r="AN315" i="21"/>
  <c r="AM316" i="21"/>
  <c r="AN316" i="21"/>
  <c r="AM317" i="21"/>
  <c r="AN317" i="21"/>
  <c r="AM318" i="21"/>
  <c r="AN318" i="21"/>
  <c r="AM319" i="21"/>
  <c r="AN319" i="21"/>
  <c r="AM320" i="21"/>
  <c r="AN320" i="21"/>
  <c r="AM321" i="21"/>
  <c r="AN321" i="21"/>
  <c r="AM322" i="21"/>
  <c r="AN322" i="21"/>
  <c r="AM323" i="21"/>
  <c r="AN323" i="21"/>
  <c r="AM324" i="21"/>
  <c r="AN324" i="21"/>
  <c r="AH327" i="21"/>
  <c r="AM325" i="21"/>
  <c r="AN325" i="21"/>
  <c r="AH328" i="21"/>
  <c r="AM326" i="21"/>
  <c r="AN326" i="21"/>
  <c r="H35" i="9"/>
  <c r="AJ10" i="22"/>
  <c r="AJ11" i="22"/>
  <c r="AJ12" i="22"/>
  <c r="AJ13" i="22"/>
  <c r="AJ14" i="22"/>
  <c r="AJ15" i="22"/>
  <c r="AJ16" i="22"/>
  <c r="AJ17" i="22"/>
  <c r="AJ18" i="22"/>
  <c r="AJ19" i="22"/>
  <c r="AJ20" i="22"/>
  <c r="AJ21" i="22"/>
  <c r="AJ22" i="22"/>
  <c r="AJ23" i="22"/>
  <c r="AJ24" i="22"/>
  <c r="AJ25" i="22"/>
  <c r="AJ26" i="22"/>
  <c r="AJ27" i="22"/>
  <c r="AJ28" i="22"/>
  <c r="AJ29" i="22"/>
  <c r="AJ30" i="22"/>
  <c r="AJ31" i="22"/>
  <c r="AJ32" i="22"/>
  <c r="AJ33" i="22"/>
  <c r="AJ34" i="22"/>
  <c r="AJ35" i="22"/>
  <c r="AJ36" i="22"/>
  <c r="AJ37" i="22"/>
  <c r="AJ38" i="22"/>
  <c r="AJ39" i="22"/>
  <c r="AJ40" i="22"/>
  <c r="AJ41" i="22"/>
  <c r="AJ42" i="22"/>
  <c r="AJ43" i="22"/>
  <c r="AJ44" i="22"/>
  <c r="AJ45" i="22"/>
  <c r="AJ46" i="22"/>
  <c r="AJ47" i="22"/>
  <c r="AJ48" i="22"/>
  <c r="AJ49" i="22"/>
  <c r="AJ50" i="22"/>
  <c r="AJ51" i="22"/>
  <c r="AJ52" i="22"/>
  <c r="AJ53" i="22"/>
  <c r="AJ54" i="22"/>
  <c r="AJ55" i="22"/>
  <c r="AJ56" i="22"/>
  <c r="AJ57" i="22"/>
  <c r="AJ58" i="22"/>
  <c r="AJ59" i="22"/>
  <c r="AJ60" i="22"/>
  <c r="AJ61" i="22"/>
  <c r="AJ62" i="22"/>
  <c r="AJ63" i="22"/>
  <c r="AJ64" i="22"/>
  <c r="AJ65" i="22"/>
  <c r="AJ66" i="22"/>
  <c r="AJ67" i="22"/>
  <c r="AJ68" i="22"/>
  <c r="AJ69" i="22"/>
  <c r="AJ70" i="22"/>
  <c r="AJ71" i="22"/>
  <c r="AJ72" i="22"/>
  <c r="AJ73" i="22"/>
  <c r="AJ74" i="22"/>
  <c r="AJ75" i="22"/>
  <c r="AJ76" i="22"/>
  <c r="AJ77" i="22"/>
  <c r="AJ78" i="22"/>
  <c r="AJ79" i="22"/>
  <c r="AJ80" i="22"/>
  <c r="AJ81" i="22"/>
  <c r="AJ82" i="22"/>
  <c r="AJ83" i="22"/>
  <c r="AJ84" i="22"/>
  <c r="AJ85" i="22"/>
  <c r="AJ86" i="22"/>
  <c r="AJ87" i="22"/>
  <c r="AJ88" i="22"/>
  <c r="AJ89" i="22"/>
  <c r="AJ90" i="22"/>
  <c r="AJ91" i="22"/>
  <c r="AJ92" i="22"/>
  <c r="AJ93" i="22"/>
  <c r="AJ94" i="22"/>
  <c r="AJ95" i="22"/>
  <c r="AJ96" i="22"/>
  <c r="AJ97" i="22"/>
  <c r="AJ98" i="22"/>
  <c r="AJ99" i="22"/>
  <c r="AJ100" i="22"/>
  <c r="AJ101" i="22"/>
  <c r="AJ102" i="22"/>
  <c r="AJ103" i="22"/>
  <c r="AJ104" i="22"/>
  <c r="AJ105" i="22"/>
  <c r="AJ106" i="22"/>
  <c r="AJ107" i="22"/>
  <c r="AJ108" i="22"/>
  <c r="AJ109" i="22"/>
  <c r="AJ110" i="22"/>
  <c r="AJ111" i="22"/>
  <c r="AJ112" i="22"/>
  <c r="AJ113" i="22"/>
  <c r="AJ114" i="22"/>
  <c r="AJ115" i="22"/>
  <c r="AJ116" i="22"/>
  <c r="AJ117" i="22"/>
  <c r="AJ118" i="22"/>
  <c r="AJ119" i="22"/>
  <c r="AJ120" i="22"/>
  <c r="AJ121" i="22"/>
  <c r="AJ122" i="22"/>
  <c r="AJ123" i="22"/>
  <c r="AJ124" i="22"/>
  <c r="AJ125" i="22"/>
  <c r="AJ126" i="22"/>
  <c r="AJ127" i="22"/>
  <c r="AJ128" i="22"/>
  <c r="AJ129" i="22"/>
  <c r="AJ130" i="22"/>
  <c r="AJ131" i="22"/>
  <c r="AJ132" i="22"/>
  <c r="AJ133" i="22"/>
  <c r="AJ134" i="22"/>
  <c r="AJ135" i="22"/>
  <c r="AJ136" i="22"/>
  <c r="AJ137" i="22"/>
  <c r="AJ138" i="22"/>
  <c r="AJ139" i="22"/>
  <c r="AJ140" i="22"/>
  <c r="AJ141" i="22"/>
  <c r="AJ142" i="22"/>
  <c r="AJ143" i="22"/>
  <c r="AJ144" i="22"/>
  <c r="AJ145" i="22"/>
  <c r="AJ146" i="22"/>
  <c r="AJ147" i="22"/>
  <c r="AJ148" i="22"/>
  <c r="AJ149" i="22"/>
  <c r="AJ150" i="22"/>
  <c r="AJ151" i="22"/>
  <c r="AJ152" i="22"/>
  <c r="AJ153" i="22"/>
  <c r="AJ154" i="22"/>
  <c r="AJ155" i="22"/>
  <c r="AJ156" i="22"/>
  <c r="AJ157" i="22"/>
  <c r="AJ158" i="22"/>
  <c r="AJ159" i="22"/>
  <c r="AJ160" i="22"/>
  <c r="AJ161" i="22"/>
  <c r="AJ162" i="22"/>
  <c r="AJ163" i="22"/>
  <c r="AJ164" i="22"/>
  <c r="AJ165" i="22"/>
  <c r="AJ166" i="22"/>
  <c r="AJ167" i="22"/>
  <c r="AJ168" i="22"/>
  <c r="AJ169" i="22"/>
  <c r="AJ170" i="22"/>
  <c r="AJ171" i="22"/>
  <c r="AJ172" i="22"/>
  <c r="AJ173" i="22"/>
  <c r="AJ174" i="22"/>
  <c r="AJ175" i="22"/>
  <c r="AJ176" i="22"/>
  <c r="AJ177" i="22"/>
  <c r="AJ178" i="22"/>
  <c r="AJ179" i="22"/>
  <c r="AJ180" i="22"/>
  <c r="AJ181" i="22"/>
  <c r="AJ182" i="22"/>
  <c r="AJ183" i="22"/>
  <c r="AJ184" i="22"/>
  <c r="AJ185" i="22"/>
  <c r="AJ186" i="22"/>
  <c r="AJ187" i="22"/>
  <c r="AJ188" i="22"/>
  <c r="AJ189" i="22"/>
  <c r="AJ190" i="22"/>
  <c r="AJ191" i="22"/>
  <c r="AJ192" i="22"/>
  <c r="AJ193" i="22"/>
  <c r="AJ194" i="22"/>
  <c r="AJ195" i="22"/>
  <c r="AJ196" i="22"/>
  <c r="AJ197" i="22"/>
  <c r="AJ198" i="22"/>
  <c r="AJ199" i="22"/>
  <c r="AJ200" i="22"/>
  <c r="AJ201" i="22"/>
  <c r="AJ202" i="22"/>
  <c r="AJ203" i="22"/>
  <c r="AJ204" i="22"/>
  <c r="AJ205" i="22"/>
  <c r="AJ206" i="22"/>
  <c r="AJ207" i="22"/>
  <c r="AJ208" i="22"/>
  <c r="AJ209" i="22"/>
  <c r="AJ210" i="22"/>
  <c r="AJ211" i="22"/>
  <c r="AJ212" i="22"/>
  <c r="AJ213" i="22"/>
  <c r="AJ214" i="22"/>
  <c r="AJ215" i="22"/>
  <c r="AJ216" i="22"/>
  <c r="AJ217" i="22"/>
  <c r="AJ218" i="22"/>
  <c r="AJ219" i="22"/>
  <c r="AJ220" i="22"/>
  <c r="AJ221" i="22"/>
  <c r="AJ222" i="22"/>
  <c r="AJ223" i="22"/>
  <c r="AJ224" i="22"/>
  <c r="AJ225" i="22"/>
  <c r="AJ226" i="22"/>
  <c r="AJ227" i="22"/>
  <c r="AJ228" i="22"/>
  <c r="AJ229" i="22"/>
  <c r="AJ230" i="22"/>
  <c r="AJ231" i="22"/>
  <c r="AJ232" i="22"/>
  <c r="AJ233" i="22"/>
  <c r="AJ234" i="22"/>
  <c r="AJ235" i="22"/>
  <c r="AJ236" i="22"/>
  <c r="AJ237" i="22"/>
  <c r="AJ238" i="22"/>
  <c r="AJ239" i="22"/>
  <c r="AJ240" i="22"/>
  <c r="AJ241" i="22"/>
  <c r="AJ242" i="22"/>
  <c r="AJ243" i="22"/>
  <c r="AJ244" i="22"/>
  <c r="AJ245" i="22"/>
  <c r="AJ246" i="22"/>
  <c r="AJ247" i="22"/>
  <c r="AJ248" i="22"/>
  <c r="AJ249" i="22"/>
  <c r="AJ250" i="22"/>
  <c r="AJ251" i="22"/>
  <c r="AJ252" i="22"/>
  <c r="AJ253" i="22"/>
  <c r="AJ254" i="22"/>
  <c r="AJ255" i="22"/>
  <c r="AJ256" i="22"/>
  <c r="AJ257" i="22"/>
  <c r="AJ258" i="22"/>
  <c r="AJ259" i="22"/>
  <c r="AJ260" i="22"/>
  <c r="AJ261" i="22"/>
  <c r="AJ262" i="22"/>
  <c r="AJ263" i="22"/>
  <c r="AJ264" i="22"/>
  <c r="AJ265" i="22"/>
  <c r="AJ266" i="22"/>
  <c r="AJ267" i="22"/>
  <c r="AJ268" i="22"/>
  <c r="AJ269" i="22"/>
  <c r="AJ270" i="22"/>
  <c r="AJ271" i="22"/>
  <c r="AJ272" i="22"/>
  <c r="AJ273" i="22"/>
  <c r="AJ274" i="22"/>
  <c r="AJ275" i="22"/>
  <c r="AJ276" i="22"/>
  <c r="AJ277" i="22"/>
  <c r="AJ278" i="22"/>
  <c r="AJ279" i="22"/>
  <c r="AJ280" i="22"/>
  <c r="AJ281" i="22"/>
  <c r="AJ282" i="22"/>
  <c r="AJ283" i="22"/>
  <c r="AJ284" i="22"/>
  <c r="AJ285" i="22"/>
  <c r="AJ286" i="22"/>
  <c r="AJ287" i="22"/>
  <c r="AJ288" i="22"/>
  <c r="AJ289" i="22"/>
  <c r="AJ290" i="22"/>
  <c r="AJ291" i="22"/>
  <c r="AJ292" i="22"/>
  <c r="AJ293" i="22"/>
  <c r="AJ294" i="22"/>
  <c r="AJ295" i="22"/>
  <c r="AJ296" i="22"/>
  <c r="AJ297" i="22"/>
  <c r="AJ298" i="22"/>
  <c r="AJ299" i="22"/>
  <c r="AJ300" i="22"/>
  <c r="AJ301" i="22"/>
  <c r="AJ302" i="22"/>
  <c r="AJ303" i="22"/>
  <c r="AJ304" i="22"/>
  <c r="AJ305" i="22"/>
  <c r="AJ306" i="22"/>
  <c r="AJ307" i="22"/>
  <c r="AJ308" i="22"/>
  <c r="AJ309" i="22"/>
  <c r="AJ310" i="22"/>
  <c r="AJ311" i="22"/>
  <c r="AJ312" i="22"/>
  <c r="AJ313" i="22"/>
  <c r="AJ314" i="22"/>
  <c r="AJ315" i="22"/>
  <c r="AJ316" i="22"/>
  <c r="AJ317" i="22"/>
  <c r="AJ318" i="22"/>
  <c r="AJ319" i="22"/>
  <c r="AJ320" i="22"/>
  <c r="AJ321" i="22"/>
  <c r="AJ322" i="22"/>
  <c r="AJ323" i="22"/>
  <c r="AJ324" i="22"/>
  <c r="AJ325" i="22"/>
  <c r="AJ326" i="22"/>
  <c r="AJ327" i="22"/>
  <c r="AJ328" i="22"/>
  <c r="AJ329" i="22"/>
  <c r="AJ330" i="22"/>
  <c r="AJ331" i="22"/>
  <c r="AJ332" i="22"/>
  <c r="AJ333" i="22"/>
  <c r="AJ334" i="22"/>
  <c r="AJ335" i="22"/>
  <c r="AJ336" i="22"/>
  <c r="AJ337" i="22"/>
  <c r="AJ338" i="22"/>
  <c r="AJ339" i="22"/>
  <c r="AJ340" i="22"/>
  <c r="AJ341" i="22"/>
  <c r="AJ342" i="22"/>
  <c r="AJ343" i="22"/>
  <c r="AJ344" i="22"/>
  <c r="AJ345" i="22"/>
  <c r="AJ346" i="22"/>
  <c r="AJ347" i="22"/>
  <c r="AJ348" i="22"/>
  <c r="AJ349" i="22"/>
  <c r="AJ350" i="22"/>
  <c r="AJ351" i="22"/>
  <c r="AJ352" i="22"/>
  <c r="AJ353" i="22"/>
  <c r="AJ354" i="22"/>
  <c r="AJ355" i="22"/>
  <c r="AJ356" i="22"/>
  <c r="AJ357" i="22"/>
  <c r="AJ358" i="22"/>
  <c r="AJ359" i="22"/>
  <c r="AJ360" i="22"/>
  <c r="AJ361" i="22"/>
  <c r="AJ362" i="22"/>
  <c r="AJ363" i="22"/>
  <c r="AJ364" i="22"/>
  <c r="AJ365" i="22"/>
  <c r="AJ366" i="22"/>
  <c r="AJ367" i="22"/>
  <c r="AJ368" i="22"/>
  <c r="AJ369" i="22"/>
  <c r="AJ370" i="22"/>
  <c r="AJ371" i="22"/>
  <c r="AJ372" i="22"/>
  <c r="AJ373" i="22"/>
  <c r="AJ374" i="22"/>
  <c r="AJ375" i="22"/>
  <c r="AJ376" i="22"/>
  <c r="AJ377" i="22"/>
  <c r="AJ378" i="22"/>
  <c r="AJ379" i="22"/>
  <c r="AJ380" i="22"/>
  <c r="AJ381" i="22"/>
  <c r="AJ382" i="22"/>
  <c r="AJ383" i="22"/>
  <c r="AJ384" i="22"/>
  <c r="AJ385" i="22"/>
  <c r="AJ386" i="22"/>
  <c r="AJ387" i="22"/>
  <c r="AJ388" i="22"/>
  <c r="AJ389" i="22"/>
  <c r="AJ390" i="22"/>
  <c r="AJ391" i="22"/>
  <c r="AJ392" i="22"/>
  <c r="AJ393" i="22"/>
  <c r="AJ394" i="22"/>
  <c r="AJ395" i="22"/>
  <c r="AJ396" i="22"/>
  <c r="AJ397" i="22"/>
  <c r="AJ398" i="22"/>
  <c r="AJ399" i="22"/>
  <c r="AJ400" i="22"/>
  <c r="AJ401" i="22"/>
  <c r="AJ402" i="22"/>
  <c r="AJ403" i="22"/>
  <c r="AJ404" i="22"/>
  <c r="AJ405" i="22"/>
  <c r="AJ406" i="22"/>
  <c r="AJ407" i="22"/>
  <c r="AJ408" i="22"/>
  <c r="AJ409" i="22"/>
  <c r="AJ410" i="22"/>
  <c r="AJ411" i="22"/>
  <c r="AJ412" i="22"/>
  <c r="AJ413" i="22"/>
  <c r="AJ414" i="22"/>
  <c r="AJ415" i="22"/>
  <c r="AJ416" i="22"/>
  <c r="AJ417" i="22"/>
  <c r="AJ418" i="22"/>
  <c r="AJ419" i="22"/>
  <c r="AJ420" i="22"/>
  <c r="AJ421" i="22"/>
  <c r="AJ422" i="22"/>
  <c r="AJ423" i="22"/>
  <c r="AJ424" i="22"/>
  <c r="AJ425" i="22"/>
  <c r="AJ426" i="22"/>
  <c r="AJ427" i="22"/>
  <c r="AJ428" i="22"/>
  <c r="AJ429" i="22"/>
  <c r="AJ430" i="22"/>
  <c r="AJ431" i="22"/>
  <c r="AJ432" i="22"/>
  <c r="AJ433" i="22"/>
  <c r="AJ434" i="22"/>
  <c r="AJ435" i="22"/>
  <c r="AJ436" i="22"/>
  <c r="AJ437" i="22"/>
  <c r="AJ438" i="22"/>
  <c r="AJ439" i="22"/>
  <c r="AJ440" i="22"/>
  <c r="AJ441" i="22"/>
  <c r="AJ442" i="22"/>
  <c r="AJ443" i="22"/>
  <c r="AJ444" i="22"/>
  <c r="AJ445" i="22"/>
  <c r="AJ446" i="22"/>
  <c r="AJ447" i="22"/>
  <c r="AJ448" i="22"/>
  <c r="AJ449" i="22"/>
  <c r="AJ450" i="22"/>
  <c r="AJ451" i="22"/>
  <c r="AJ452" i="22"/>
  <c r="AJ453" i="22"/>
  <c r="AJ454" i="22"/>
  <c r="AJ455" i="22"/>
  <c r="AJ456" i="22"/>
  <c r="AJ457" i="22"/>
  <c r="AJ458" i="22"/>
  <c r="AJ459" i="22"/>
  <c r="AJ460" i="22"/>
  <c r="AJ461" i="22"/>
  <c r="AJ462" i="22"/>
  <c r="AJ463" i="22"/>
  <c r="AJ464" i="22"/>
  <c r="AJ465" i="22"/>
  <c r="AJ466" i="22"/>
  <c r="AJ467" i="22"/>
  <c r="AJ468" i="22"/>
  <c r="AJ469" i="22"/>
  <c r="AJ470" i="22"/>
  <c r="AJ471" i="22"/>
  <c r="AJ472" i="22"/>
  <c r="AJ473" i="22"/>
  <c r="AJ474" i="22"/>
  <c r="AJ475" i="22"/>
  <c r="AJ476" i="22"/>
  <c r="AJ477" i="22"/>
  <c r="AJ478" i="22"/>
  <c r="AJ479" i="22"/>
  <c r="AJ480" i="22"/>
  <c r="AJ481" i="22"/>
  <c r="AJ482" i="22"/>
  <c r="AJ483" i="22"/>
  <c r="AJ484" i="22"/>
  <c r="AJ485" i="22"/>
  <c r="AJ486" i="22"/>
  <c r="AJ487" i="22"/>
  <c r="AJ488" i="22"/>
  <c r="AJ489" i="22"/>
  <c r="AJ490" i="22"/>
  <c r="AJ491" i="22"/>
  <c r="AJ492" i="22"/>
  <c r="AJ493" i="22"/>
  <c r="AJ494" i="22"/>
  <c r="AJ495" i="22"/>
  <c r="AJ496" i="22"/>
  <c r="AJ497" i="22"/>
  <c r="AJ498" i="22"/>
  <c r="AJ499" i="22"/>
  <c r="AJ8" i="22"/>
  <c r="AJ9" i="22"/>
  <c r="AI8" i="22"/>
  <c r="AI9" i="22"/>
  <c r="AI10" i="22"/>
  <c r="AI11" i="22"/>
  <c r="AI12" i="22"/>
  <c r="AK10" i="22"/>
  <c r="AL10" i="22"/>
  <c r="AI13" i="22"/>
  <c r="AK11" i="22"/>
  <c r="AL11" i="22"/>
  <c r="AI14" i="22"/>
  <c r="AK12" i="22"/>
  <c r="AL12" i="22"/>
  <c r="AI15" i="22"/>
  <c r="AK13" i="22"/>
  <c r="AL13" i="22"/>
  <c r="AI16" i="22"/>
  <c r="AK14" i="22"/>
  <c r="AL14" i="22"/>
  <c r="AI17" i="22"/>
  <c r="AK15" i="22"/>
  <c r="AL15" i="22"/>
  <c r="AI18" i="22"/>
  <c r="AK16" i="22"/>
  <c r="AL16" i="22"/>
  <c r="AI19" i="22"/>
  <c r="AK17" i="22"/>
  <c r="AL17" i="22"/>
  <c r="AI20" i="22"/>
  <c r="AK18" i="22"/>
  <c r="AL18" i="22"/>
  <c r="AI21" i="22"/>
  <c r="AK19" i="22"/>
  <c r="AL19" i="22"/>
  <c r="AI22" i="22"/>
  <c r="AK20" i="22"/>
  <c r="AL20" i="22"/>
  <c r="AI23" i="22"/>
  <c r="AK21" i="22"/>
  <c r="AL21" i="22"/>
  <c r="AI24" i="22"/>
  <c r="AK22" i="22"/>
  <c r="AL22" i="22"/>
  <c r="AI25" i="22"/>
  <c r="AK23" i="22"/>
  <c r="AL23" i="22"/>
  <c r="AI26" i="22"/>
  <c r="AK24" i="22"/>
  <c r="AL24" i="22"/>
  <c r="AI27" i="22"/>
  <c r="AK25" i="22"/>
  <c r="AL25" i="22"/>
  <c r="AI28" i="22"/>
  <c r="AK26" i="22"/>
  <c r="AL26" i="22"/>
  <c r="AI29" i="22"/>
  <c r="AK27" i="22"/>
  <c r="AL27" i="22"/>
  <c r="AI30" i="22"/>
  <c r="AK28" i="22"/>
  <c r="AL28" i="22"/>
  <c r="AI31" i="22"/>
  <c r="AK29" i="22"/>
  <c r="AL29" i="22"/>
  <c r="AI32" i="22"/>
  <c r="AK30" i="22"/>
  <c r="AL30" i="22"/>
  <c r="AI33" i="22"/>
  <c r="AK31" i="22"/>
  <c r="AL31" i="22"/>
  <c r="AI34" i="22"/>
  <c r="AK32" i="22"/>
  <c r="AL32" i="22"/>
  <c r="AI35" i="22"/>
  <c r="AK33" i="22"/>
  <c r="AL33" i="22"/>
  <c r="AI36" i="22"/>
  <c r="AK34" i="22"/>
  <c r="AL34" i="22"/>
  <c r="AI37" i="22"/>
  <c r="AK35" i="22"/>
  <c r="AL35" i="22"/>
  <c r="AI38" i="22"/>
  <c r="AK36" i="22"/>
  <c r="AL36" i="22"/>
  <c r="AI39" i="22"/>
  <c r="AK37" i="22"/>
  <c r="AL37" i="22"/>
  <c r="AI40" i="22"/>
  <c r="AK38" i="22"/>
  <c r="AL38" i="22"/>
  <c r="AI41" i="22"/>
  <c r="AK39" i="22"/>
  <c r="AL39" i="22"/>
  <c r="AI42" i="22"/>
  <c r="AK40" i="22"/>
  <c r="AL40" i="22"/>
  <c r="AI43" i="22"/>
  <c r="AK41" i="22"/>
  <c r="AL41" i="22"/>
  <c r="AI44" i="22"/>
  <c r="AK42" i="22"/>
  <c r="AL42" i="22"/>
  <c r="AI45" i="22"/>
  <c r="AK43" i="22"/>
  <c r="AL43" i="22"/>
  <c r="AI46" i="22"/>
  <c r="AK44" i="22"/>
  <c r="AL44" i="22"/>
  <c r="AI47" i="22"/>
  <c r="AK45" i="22"/>
  <c r="AL45" i="22"/>
  <c r="AI48" i="22"/>
  <c r="AK46" i="22"/>
  <c r="AL46" i="22"/>
  <c r="AI49" i="22"/>
  <c r="AK47" i="22"/>
  <c r="AL47" i="22"/>
  <c r="AI50" i="22"/>
  <c r="AK48" i="22"/>
  <c r="AL48" i="22"/>
  <c r="AI51" i="22"/>
  <c r="AK49" i="22"/>
  <c r="AL49" i="22"/>
  <c r="AI52" i="22"/>
  <c r="AK50" i="22"/>
  <c r="AL50" i="22"/>
  <c r="AI53" i="22"/>
  <c r="AK51" i="22"/>
  <c r="AL51" i="22"/>
  <c r="AI54" i="22"/>
  <c r="AK52" i="22"/>
  <c r="AL52" i="22"/>
  <c r="AI55" i="22"/>
  <c r="AK53" i="22"/>
  <c r="AL53" i="22"/>
  <c r="AI56" i="22"/>
  <c r="AK54" i="22"/>
  <c r="AL54" i="22"/>
  <c r="AI57" i="22"/>
  <c r="AK55" i="22"/>
  <c r="AL55" i="22"/>
  <c r="AI58" i="22"/>
  <c r="AK56" i="22"/>
  <c r="AL56" i="22"/>
  <c r="AI59" i="22"/>
  <c r="AK57" i="22"/>
  <c r="AL57" i="22"/>
  <c r="AI60" i="22"/>
  <c r="AK58" i="22"/>
  <c r="AL58" i="22"/>
  <c r="AI61" i="22"/>
  <c r="AK59" i="22"/>
  <c r="AL59" i="22"/>
  <c r="AI62" i="22"/>
  <c r="AK60" i="22"/>
  <c r="AL60" i="22"/>
  <c r="AI63" i="22"/>
  <c r="AK61" i="22"/>
  <c r="AL61" i="22"/>
  <c r="AI64" i="22"/>
  <c r="AK62" i="22"/>
  <c r="AL62" i="22"/>
  <c r="AI65" i="22"/>
  <c r="AK63" i="22"/>
  <c r="AL63" i="22"/>
  <c r="AI66" i="22"/>
  <c r="AK64" i="22"/>
  <c r="AL64" i="22"/>
  <c r="AI67" i="22"/>
  <c r="AK65" i="22"/>
  <c r="AL65" i="22"/>
  <c r="AI68" i="22"/>
  <c r="AK66" i="22"/>
  <c r="AL66" i="22"/>
  <c r="AI69" i="22"/>
  <c r="AK67" i="22"/>
  <c r="AL67" i="22"/>
  <c r="AI70" i="22"/>
  <c r="AK68" i="22"/>
  <c r="AL68" i="22"/>
  <c r="AI71" i="22"/>
  <c r="AK69" i="22"/>
  <c r="AL69" i="22"/>
  <c r="AI72" i="22"/>
  <c r="AK70" i="22"/>
  <c r="AL70" i="22"/>
  <c r="AI73" i="22"/>
  <c r="AK71" i="22"/>
  <c r="AL71" i="22"/>
  <c r="AI74" i="22"/>
  <c r="AK72" i="22"/>
  <c r="AL72" i="22"/>
  <c r="AI75" i="22"/>
  <c r="AK73" i="22"/>
  <c r="AL73" i="22"/>
  <c r="AI76" i="22"/>
  <c r="AK74" i="22"/>
  <c r="AL74" i="22"/>
  <c r="AI77" i="22"/>
  <c r="AK75" i="22"/>
  <c r="AL75" i="22"/>
  <c r="AI78" i="22"/>
  <c r="AK76" i="22"/>
  <c r="AL76" i="22"/>
  <c r="AI79" i="22"/>
  <c r="AK77" i="22"/>
  <c r="AL77" i="22"/>
  <c r="AI80" i="22"/>
  <c r="AK78" i="22"/>
  <c r="AL78" i="22"/>
  <c r="AI81" i="22"/>
  <c r="AK79" i="22"/>
  <c r="AL79" i="22"/>
  <c r="AI82" i="22"/>
  <c r="AK80" i="22"/>
  <c r="AL80" i="22"/>
  <c r="AI83" i="22"/>
  <c r="AK81" i="22"/>
  <c r="AL81" i="22"/>
  <c r="AI84" i="22"/>
  <c r="AK82" i="22"/>
  <c r="AL82" i="22"/>
  <c r="AI85" i="22"/>
  <c r="AK83" i="22"/>
  <c r="AL83" i="22"/>
  <c r="AI86" i="22"/>
  <c r="AK84" i="22"/>
  <c r="AL84" i="22"/>
  <c r="AI87" i="22"/>
  <c r="AK85" i="22"/>
  <c r="AL85" i="22"/>
  <c r="AI88" i="22"/>
  <c r="AK86" i="22"/>
  <c r="AL86" i="22"/>
  <c r="AI89" i="22"/>
  <c r="AK87" i="22"/>
  <c r="AL87" i="22"/>
  <c r="AI90" i="22"/>
  <c r="AK88" i="22"/>
  <c r="AL88" i="22"/>
  <c r="AI91" i="22"/>
  <c r="AK89" i="22"/>
  <c r="AL89" i="22"/>
  <c r="AI92" i="22"/>
  <c r="AK90" i="22"/>
  <c r="AL90" i="22"/>
  <c r="AI93" i="22"/>
  <c r="AK91" i="22"/>
  <c r="AL91" i="22"/>
  <c r="AI94" i="22"/>
  <c r="AK92" i="22"/>
  <c r="AL92" i="22"/>
  <c r="AI95" i="22"/>
  <c r="AK93" i="22"/>
  <c r="AL93" i="22"/>
  <c r="AI96" i="22"/>
  <c r="AK94" i="22"/>
  <c r="AL94" i="22"/>
  <c r="AI97" i="22"/>
  <c r="AK95" i="22"/>
  <c r="AL95" i="22"/>
  <c r="AI98" i="22"/>
  <c r="AK96" i="22"/>
  <c r="AL96" i="22"/>
  <c r="AI99" i="22"/>
  <c r="AK97" i="22"/>
  <c r="AL97" i="22"/>
  <c r="AI100" i="22"/>
  <c r="AK98" i="22"/>
  <c r="AL98" i="22"/>
  <c r="AI101" i="22"/>
  <c r="AK99" i="22"/>
  <c r="AL99" i="22"/>
  <c r="AI102" i="22"/>
  <c r="AK100" i="22"/>
  <c r="AL100" i="22"/>
  <c r="AI103" i="22"/>
  <c r="AK101" i="22"/>
  <c r="AL101" i="22"/>
  <c r="AI104" i="22"/>
  <c r="AK102" i="22"/>
  <c r="AL102" i="22"/>
  <c r="AI105" i="22"/>
  <c r="AK103" i="22"/>
  <c r="AL103" i="22"/>
  <c r="AI106" i="22"/>
  <c r="AK104" i="22"/>
  <c r="AL104" i="22"/>
  <c r="AI107" i="22"/>
  <c r="AK105" i="22"/>
  <c r="AL105" i="22"/>
  <c r="AI108" i="22"/>
  <c r="AK106" i="22"/>
  <c r="AL106" i="22"/>
  <c r="AI109" i="22"/>
  <c r="AK107" i="22"/>
  <c r="AL107" i="22"/>
  <c r="AI110" i="22"/>
  <c r="AK108" i="22"/>
  <c r="AL108" i="22"/>
  <c r="AI111" i="22"/>
  <c r="AK109" i="22"/>
  <c r="AL109" i="22"/>
  <c r="AI112" i="22"/>
  <c r="AK110" i="22"/>
  <c r="AL110" i="22"/>
  <c r="AI113" i="22"/>
  <c r="AK111" i="22"/>
  <c r="AL111" i="22"/>
  <c r="AI114" i="22"/>
  <c r="AK112" i="22"/>
  <c r="AL112" i="22"/>
  <c r="AI115" i="22"/>
  <c r="AK113" i="22"/>
  <c r="AL113" i="22"/>
  <c r="AI116" i="22"/>
  <c r="AK114" i="22"/>
  <c r="AL114" i="22"/>
  <c r="AI117" i="22"/>
  <c r="AK115" i="22"/>
  <c r="AL115" i="22"/>
  <c r="AI118" i="22"/>
  <c r="AK116" i="22"/>
  <c r="AL116" i="22"/>
  <c r="AI119" i="22"/>
  <c r="AK117" i="22"/>
  <c r="AL117" i="22"/>
  <c r="AI120" i="22"/>
  <c r="AK118" i="22"/>
  <c r="AL118" i="22"/>
  <c r="AI121" i="22"/>
  <c r="AK119" i="22"/>
  <c r="AL119" i="22"/>
  <c r="AI122" i="22"/>
  <c r="AK120" i="22"/>
  <c r="AL120" i="22"/>
  <c r="AI123" i="22"/>
  <c r="AK121" i="22"/>
  <c r="AL121" i="22"/>
  <c r="AI124" i="22"/>
  <c r="AK122" i="22"/>
  <c r="AL122" i="22"/>
  <c r="AI125" i="22"/>
  <c r="AK123" i="22"/>
  <c r="AL123" i="22"/>
  <c r="AI126" i="22"/>
  <c r="AK124" i="22"/>
  <c r="AL124" i="22"/>
  <c r="AI127" i="22"/>
  <c r="AK125" i="22"/>
  <c r="AL125" i="22"/>
  <c r="AI128" i="22"/>
  <c r="AK126" i="22"/>
  <c r="AL126" i="22"/>
  <c r="AI129" i="22"/>
  <c r="AK127" i="22"/>
  <c r="AL127" i="22"/>
  <c r="AI130" i="22"/>
  <c r="AK128" i="22"/>
  <c r="AL128" i="22"/>
  <c r="AI131" i="22"/>
  <c r="AK129" i="22"/>
  <c r="AL129" i="22"/>
  <c r="AI132" i="22"/>
  <c r="AK130" i="22"/>
  <c r="AL130" i="22"/>
  <c r="AI133" i="22"/>
  <c r="AK131" i="22"/>
  <c r="AL131" i="22"/>
  <c r="AI134" i="22"/>
  <c r="AK132" i="22"/>
  <c r="AL132" i="22"/>
  <c r="AI135" i="22"/>
  <c r="AK133" i="22"/>
  <c r="AL133" i="22"/>
  <c r="AI136" i="22"/>
  <c r="AK134" i="22"/>
  <c r="AL134" i="22"/>
  <c r="AI137" i="22"/>
  <c r="AK135" i="22"/>
  <c r="AL135" i="22"/>
  <c r="AI138" i="22"/>
  <c r="AK136" i="22"/>
  <c r="AL136" i="22"/>
  <c r="AI139" i="22"/>
  <c r="AK137" i="22"/>
  <c r="AL137" i="22"/>
  <c r="AI140" i="22"/>
  <c r="AK138" i="22"/>
  <c r="AL138" i="22"/>
  <c r="AI141" i="22"/>
  <c r="AK139" i="22"/>
  <c r="AL139" i="22"/>
  <c r="AI142" i="22"/>
  <c r="AK140" i="22"/>
  <c r="AL140" i="22"/>
  <c r="AI143" i="22"/>
  <c r="AK141" i="22"/>
  <c r="AL141" i="22"/>
  <c r="AI144" i="22"/>
  <c r="AK142" i="22"/>
  <c r="AL142" i="22"/>
  <c r="AI145" i="22"/>
  <c r="AK143" i="22"/>
  <c r="AL143" i="22"/>
  <c r="AI146" i="22"/>
  <c r="AK144" i="22"/>
  <c r="AL144" i="22"/>
  <c r="AI147" i="22"/>
  <c r="AK145" i="22"/>
  <c r="AL145" i="22"/>
  <c r="AI148" i="22"/>
  <c r="AK146" i="22"/>
  <c r="AL146" i="22"/>
  <c r="AI149" i="22"/>
  <c r="AK147" i="22"/>
  <c r="AL147" i="22"/>
  <c r="AI150" i="22"/>
  <c r="AK148" i="22"/>
  <c r="AL148" i="22"/>
  <c r="AI151" i="22"/>
  <c r="AK149" i="22"/>
  <c r="AL149" i="22"/>
  <c r="AI152" i="22"/>
  <c r="AK150" i="22"/>
  <c r="AL150" i="22"/>
  <c r="AI153" i="22"/>
  <c r="AK151" i="22"/>
  <c r="AL151" i="22"/>
  <c r="AI154" i="22"/>
  <c r="AK152" i="22"/>
  <c r="AL152" i="22"/>
  <c r="AI155" i="22"/>
  <c r="AK153" i="22"/>
  <c r="AL153" i="22"/>
  <c r="AI156" i="22"/>
  <c r="AK154" i="22"/>
  <c r="AL154" i="22"/>
  <c r="AI157" i="22"/>
  <c r="AK155" i="22"/>
  <c r="AL155" i="22"/>
  <c r="AI158" i="22"/>
  <c r="AK156" i="22"/>
  <c r="AL156" i="22"/>
  <c r="AI159" i="22"/>
  <c r="AK157" i="22"/>
  <c r="AL157" i="22"/>
  <c r="AI160" i="22"/>
  <c r="AK158" i="22"/>
  <c r="AL158" i="22"/>
  <c r="AI161" i="22"/>
  <c r="AK159" i="22"/>
  <c r="AL159" i="22"/>
  <c r="AI162" i="22"/>
  <c r="AK160" i="22"/>
  <c r="AL160" i="22"/>
  <c r="AI163" i="22"/>
  <c r="AK161" i="22"/>
  <c r="AL161" i="22"/>
  <c r="AI164" i="22"/>
  <c r="AK162" i="22"/>
  <c r="AL162" i="22"/>
  <c r="AI165" i="22"/>
  <c r="AK163" i="22"/>
  <c r="AL163" i="22"/>
  <c r="AI166" i="22"/>
  <c r="AK164" i="22"/>
  <c r="AL164" i="22"/>
  <c r="AI167" i="22"/>
  <c r="AK165" i="22"/>
  <c r="AL165" i="22"/>
  <c r="AI168" i="22"/>
  <c r="AK166" i="22"/>
  <c r="AL166" i="22"/>
  <c r="AI169" i="22"/>
  <c r="AK167" i="22"/>
  <c r="AL167" i="22"/>
  <c r="AI170" i="22"/>
  <c r="AK168" i="22"/>
  <c r="AL168" i="22"/>
  <c r="AI171" i="22"/>
  <c r="AK169" i="22"/>
  <c r="AL169" i="22"/>
  <c r="AI172" i="22"/>
  <c r="AK170" i="22"/>
  <c r="AL170" i="22"/>
  <c r="AI173" i="22"/>
  <c r="AK171" i="22"/>
  <c r="AL171" i="22"/>
  <c r="AI174" i="22"/>
  <c r="AK172" i="22"/>
  <c r="AL172" i="22"/>
  <c r="AI175" i="22"/>
  <c r="AK173" i="22"/>
  <c r="AL173" i="22"/>
  <c r="AI176" i="22"/>
  <c r="AK174" i="22"/>
  <c r="AL174" i="22"/>
  <c r="AI177" i="22"/>
  <c r="AK175" i="22"/>
  <c r="AL175" i="22"/>
  <c r="AI178" i="22"/>
  <c r="AK176" i="22"/>
  <c r="AL176" i="22"/>
  <c r="AI179" i="22"/>
  <c r="AK177" i="22"/>
  <c r="AL177" i="22"/>
  <c r="AI180" i="22"/>
  <c r="AK178" i="22"/>
  <c r="AL178" i="22"/>
  <c r="AI181" i="22"/>
  <c r="AK179" i="22"/>
  <c r="AL179" i="22"/>
  <c r="AI182" i="22"/>
  <c r="AK180" i="22"/>
  <c r="AL180" i="22"/>
  <c r="AI183" i="22"/>
  <c r="AK181" i="22"/>
  <c r="AL181" i="22"/>
  <c r="AI184" i="22"/>
  <c r="AK182" i="22"/>
  <c r="AL182" i="22"/>
  <c r="AI185" i="22"/>
  <c r="AK183" i="22"/>
  <c r="AL183" i="22"/>
  <c r="AI186" i="22"/>
  <c r="AK184" i="22"/>
  <c r="AL184" i="22"/>
  <c r="AI187" i="22"/>
  <c r="AK185" i="22"/>
  <c r="AL185" i="22"/>
  <c r="AI188" i="22"/>
  <c r="AK186" i="22"/>
  <c r="AL186" i="22"/>
  <c r="AI189" i="22"/>
  <c r="AK187" i="22"/>
  <c r="AL187" i="22"/>
  <c r="AI190" i="22"/>
  <c r="AK188" i="22"/>
  <c r="AL188" i="22"/>
  <c r="AI191" i="22"/>
  <c r="AK189" i="22"/>
  <c r="AL189" i="22"/>
  <c r="AI192" i="22"/>
  <c r="AK190" i="22"/>
  <c r="AL190" i="22"/>
  <c r="AI193" i="22"/>
  <c r="AK191" i="22"/>
  <c r="AL191" i="22"/>
  <c r="AI194" i="22"/>
  <c r="AK192" i="22"/>
  <c r="AL192" i="22"/>
  <c r="AI195" i="22"/>
  <c r="AK193" i="22"/>
  <c r="AL193" i="22"/>
  <c r="AI196" i="22"/>
  <c r="AK194" i="22"/>
  <c r="AL194" i="22"/>
  <c r="AI197" i="22"/>
  <c r="AK195" i="22"/>
  <c r="AL195" i="22"/>
  <c r="AI198" i="22"/>
  <c r="AK196" i="22"/>
  <c r="AL196" i="22"/>
  <c r="AI199" i="22"/>
  <c r="AK197" i="22"/>
  <c r="AL197" i="22"/>
  <c r="AI200" i="22"/>
  <c r="AK198" i="22"/>
  <c r="AL198" i="22"/>
  <c r="AI201" i="22"/>
  <c r="AK199" i="22"/>
  <c r="AL199" i="22"/>
  <c r="AI202" i="22"/>
  <c r="AK200" i="22"/>
  <c r="AL200" i="22"/>
  <c r="AI203" i="22"/>
  <c r="AK201" i="22"/>
  <c r="AL201" i="22"/>
  <c r="AI204" i="22"/>
  <c r="AK202" i="22"/>
  <c r="AL202" i="22"/>
  <c r="AI205" i="22"/>
  <c r="AK203" i="22"/>
  <c r="AL203" i="22"/>
  <c r="AI206" i="22"/>
  <c r="AK204" i="22"/>
  <c r="AL204" i="22"/>
  <c r="AI207" i="22"/>
  <c r="AK205" i="22"/>
  <c r="AL205" i="22"/>
  <c r="AI208" i="22"/>
  <c r="AK206" i="22"/>
  <c r="AL206" i="22"/>
  <c r="AI209" i="22"/>
  <c r="AK207" i="22"/>
  <c r="AL207" i="22"/>
  <c r="AI210" i="22"/>
  <c r="AK208" i="22"/>
  <c r="AL208" i="22"/>
  <c r="AI211" i="22"/>
  <c r="AK209" i="22"/>
  <c r="AL209" i="22"/>
  <c r="AI212" i="22"/>
  <c r="AK210" i="22"/>
  <c r="AL210" i="22"/>
  <c r="AI213" i="22"/>
  <c r="AK211" i="22"/>
  <c r="AL211" i="22"/>
  <c r="AI214" i="22"/>
  <c r="AK212" i="22"/>
  <c r="AL212" i="22"/>
  <c r="AI215" i="22"/>
  <c r="AK213" i="22"/>
  <c r="AL213" i="22"/>
  <c r="AI216" i="22"/>
  <c r="AK214" i="22"/>
  <c r="AL214" i="22"/>
  <c r="AI217" i="22"/>
  <c r="AK215" i="22"/>
  <c r="AL215" i="22"/>
  <c r="AI218" i="22"/>
  <c r="AK216" i="22"/>
  <c r="AL216" i="22"/>
  <c r="AI219" i="22"/>
  <c r="AK217" i="22"/>
  <c r="AL217" i="22"/>
  <c r="AI220" i="22"/>
  <c r="AK218" i="22"/>
  <c r="AL218" i="22"/>
  <c r="AI221" i="22"/>
  <c r="AK219" i="22"/>
  <c r="AL219" i="22"/>
  <c r="AI222" i="22"/>
  <c r="AK220" i="22"/>
  <c r="AL220" i="22"/>
  <c r="AI223" i="22"/>
  <c r="AK221" i="22"/>
  <c r="AL221" i="22"/>
  <c r="AI224" i="22"/>
  <c r="AK222" i="22"/>
  <c r="AL222" i="22"/>
  <c r="AI225" i="22"/>
  <c r="AK223" i="22"/>
  <c r="AL223" i="22"/>
  <c r="AI226" i="22"/>
  <c r="AK224" i="22"/>
  <c r="AL224" i="22"/>
  <c r="AI227" i="22"/>
  <c r="AK225" i="22"/>
  <c r="AL225" i="22"/>
  <c r="AI228" i="22"/>
  <c r="AK226" i="22"/>
  <c r="AL226" i="22"/>
  <c r="AI229" i="22"/>
  <c r="AK227" i="22"/>
  <c r="AL227" i="22"/>
  <c r="AI230" i="22"/>
  <c r="AK228" i="22"/>
  <c r="AL228" i="22"/>
  <c r="AI231" i="22"/>
  <c r="AK229" i="22"/>
  <c r="AL229" i="22"/>
  <c r="AI232" i="22"/>
  <c r="AK230" i="22"/>
  <c r="AL230" i="22"/>
  <c r="AI233" i="22"/>
  <c r="AK231" i="22"/>
  <c r="AL231" i="22"/>
  <c r="AI234" i="22"/>
  <c r="AK232" i="22"/>
  <c r="AL232" i="22"/>
  <c r="AI235" i="22"/>
  <c r="AK233" i="22"/>
  <c r="AL233" i="22"/>
  <c r="AI236" i="22"/>
  <c r="AK234" i="22"/>
  <c r="AL234" i="22"/>
  <c r="AI237" i="22"/>
  <c r="AK235" i="22"/>
  <c r="AL235" i="22"/>
  <c r="AI238" i="22"/>
  <c r="AK236" i="22"/>
  <c r="AL236" i="22"/>
  <c r="AI239" i="22"/>
  <c r="AK237" i="22"/>
  <c r="AL237" i="22"/>
  <c r="AI240" i="22"/>
  <c r="AK238" i="22"/>
  <c r="AL238" i="22"/>
  <c r="AI241" i="22"/>
  <c r="AK239" i="22"/>
  <c r="AL239" i="22"/>
  <c r="AI242" i="22"/>
  <c r="AK240" i="22"/>
  <c r="AL240" i="22"/>
  <c r="AI243" i="22"/>
  <c r="AK241" i="22"/>
  <c r="AL241" i="22"/>
  <c r="AI244" i="22"/>
  <c r="AK242" i="22"/>
  <c r="AL242" i="22"/>
  <c r="AI245" i="22"/>
  <c r="AK243" i="22"/>
  <c r="AL243" i="22"/>
  <c r="AI246" i="22"/>
  <c r="AK244" i="22"/>
  <c r="AL244" i="22"/>
  <c r="AI247" i="22"/>
  <c r="AK245" i="22"/>
  <c r="AL245" i="22"/>
  <c r="AI248" i="22"/>
  <c r="AK246" i="22"/>
  <c r="AL246" i="22"/>
  <c r="AI249" i="22"/>
  <c r="AK247" i="22"/>
  <c r="AL247" i="22"/>
  <c r="AI250" i="22"/>
  <c r="AK248" i="22"/>
  <c r="AL248" i="22"/>
  <c r="AI251" i="22"/>
  <c r="AK249" i="22"/>
  <c r="AL249" i="22"/>
  <c r="AI252" i="22"/>
  <c r="AK250" i="22"/>
  <c r="AL250" i="22"/>
  <c r="AI253" i="22"/>
  <c r="AK251" i="22"/>
  <c r="AL251" i="22"/>
  <c r="AI254" i="22"/>
  <c r="AK252" i="22"/>
  <c r="AL252" i="22"/>
  <c r="AI255" i="22"/>
  <c r="AK253" i="22"/>
  <c r="AL253" i="22"/>
  <c r="AI256" i="22"/>
  <c r="AK254" i="22"/>
  <c r="AL254" i="22"/>
  <c r="AI257" i="22"/>
  <c r="AK255" i="22"/>
  <c r="AL255" i="22"/>
  <c r="AI258" i="22"/>
  <c r="AK256" i="22"/>
  <c r="AL256" i="22"/>
  <c r="AI259" i="22"/>
  <c r="AK257" i="22"/>
  <c r="AL257" i="22"/>
  <c r="AI260" i="22"/>
  <c r="AK258" i="22"/>
  <c r="AL258" i="22"/>
  <c r="AI261" i="22"/>
  <c r="AK259" i="22"/>
  <c r="AL259" i="22"/>
  <c r="AI262" i="22"/>
  <c r="AK260" i="22"/>
  <c r="AL260" i="22"/>
  <c r="AI263" i="22"/>
  <c r="AK261" i="22"/>
  <c r="AL261" i="22"/>
  <c r="AI264" i="22"/>
  <c r="AK262" i="22"/>
  <c r="AL262" i="22"/>
  <c r="AI265" i="22"/>
  <c r="AK263" i="22"/>
  <c r="AL263" i="22"/>
  <c r="AI266" i="22"/>
  <c r="AK264" i="22"/>
  <c r="AL264" i="22"/>
  <c r="AI267" i="22"/>
  <c r="AK265" i="22"/>
  <c r="AL265" i="22"/>
  <c r="AI268" i="22"/>
  <c r="AK266" i="22"/>
  <c r="AL266" i="22"/>
  <c r="AI269" i="22"/>
  <c r="AK267" i="22"/>
  <c r="AL267" i="22"/>
  <c r="AI270" i="22"/>
  <c r="AK268" i="22"/>
  <c r="AL268" i="22"/>
  <c r="AI271" i="22"/>
  <c r="AK269" i="22"/>
  <c r="AL269" i="22"/>
  <c r="AI272" i="22"/>
  <c r="AK270" i="22"/>
  <c r="AL270" i="22"/>
  <c r="AI273" i="22"/>
  <c r="AK271" i="22"/>
  <c r="AL271" i="22"/>
  <c r="AI274" i="22"/>
  <c r="AK272" i="22"/>
  <c r="AL272" i="22"/>
  <c r="AI275" i="22"/>
  <c r="AK273" i="22"/>
  <c r="AL273" i="22"/>
  <c r="AI276" i="22"/>
  <c r="AK274" i="22"/>
  <c r="AL274" i="22"/>
  <c r="AI277" i="22"/>
  <c r="AK275" i="22"/>
  <c r="AL275" i="22"/>
  <c r="AI278" i="22"/>
  <c r="AK276" i="22"/>
  <c r="AL276" i="22"/>
  <c r="AI279" i="22"/>
  <c r="AK277" i="22"/>
  <c r="AL277" i="22"/>
  <c r="AI280" i="22"/>
  <c r="AK278" i="22"/>
  <c r="AL278" i="22"/>
  <c r="AI281" i="22"/>
  <c r="AK279" i="22"/>
  <c r="AL279" i="22"/>
  <c r="AI282" i="22"/>
  <c r="AK280" i="22"/>
  <c r="AL280" i="22"/>
  <c r="AI283" i="22"/>
  <c r="AK281" i="22"/>
  <c r="AL281" i="22"/>
  <c r="AI284" i="22"/>
  <c r="AK282" i="22"/>
  <c r="AL282" i="22"/>
  <c r="AI285" i="22"/>
  <c r="AK283" i="22"/>
  <c r="AL283" i="22"/>
  <c r="AI286" i="22"/>
  <c r="AK284" i="22"/>
  <c r="AL284" i="22"/>
  <c r="AI287" i="22"/>
  <c r="AK285" i="22"/>
  <c r="AL285" i="22"/>
  <c r="AI288" i="22"/>
  <c r="AK286" i="22"/>
  <c r="AL286" i="22"/>
  <c r="AI289" i="22"/>
  <c r="AK287" i="22"/>
  <c r="AL287" i="22"/>
  <c r="AI290" i="22"/>
  <c r="AK288" i="22"/>
  <c r="AL288" i="22"/>
  <c r="AI291" i="22"/>
  <c r="AK289" i="22"/>
  <c r="AL289" i="22"/>
  <c r="AI292" i="22"/>
  <c r="AK290" i="22"/>
  <c r="AL290" i="22"/>
  <c r="AI293" i="22"/>
  <c r="AK291" i="22"/>
  <c r="AL291" i="22"/>
  <c r="AI294" i="22"/>
  <c r="AK292" i="22"/>
  <c r="AL292" i="22"/>
  <c r="AI295" i="22"/>
  <c r="AK293" i="22"/>
  <c r="AL293" i="22"/>
  <c r="AI296" i="22"/>
  <c r="AK294" i="22"/>
  <c r="AL294" i="22"/>
  <c r="AI297" i="22"/>
  <c r="AK295" i="22"/>
  <c r="AL295" i="22"/>
  <c r="AI298" i="22"/>
  <c r="AK296" i="22"/>
  <c r="AL296" i="22"/>
  <c r="AI299" i="22"/>
  <c r="AK297" i="22"/>
  <c r="AL297" i="22"/>
  <c r="AI300" i="22"/>
  <c r="AK298" i="22"/>
  <c r="AL298" i="22"/>
  <c r="AI301" i="22"/>
  <c r="AK299" i="22"/>
  <c r="AL299" i="22"/>
  <c r="AI302" i="22"/>
  <c r="AK300" i="22"/>
  <c r="AL300" i="22"/>
  <c r="AI303" i="22"/>
  <c r="AK301" i="22"/>
  <c r="AL301" i="22"/>
  <c r="AI304" i="22"/>
  <c r="AK302" i="22"/>
  <c r="AL302" i="22"/>
  <c r="AI305" i="22"/>
  <c r="AK303" i="22"/>
  <c r="AL303" i="22"/>
  <c r="AI306" i="22"/>
  <c r="AK304" i="22"/>
  <c r="AL304" i="22"/>
  <c r="AI307" i="22"/>
  <c r="AK305" i="22"/>
  <c r="AL305" i="22"/>
  <c r="AI308" i="22"/>
  <c r="AK306" i="22"/>
  <c r="AL306" i="22"/>
  <c r="AI309" i="22"/>
  <c r="AK307" i="22"/>
  <c r="AL307" i="22"/>
  <c r="AI310" i="22"/>
  <c r="AK308" i="22"/>
  <c r="AL308" i="22"/>
  <c r="AI311" i="22"/>
  <c r="AK309" i="22"/>
  <c r="AL309" i="22"/>
  <c r="AI312" i="22"/>
  <c r="AK310" i="22"/>
  <c r="AL310" i="22"/>
  <c r="AI313" i="22"/>
  <c r="AK311" i="22"/>
  <c r="AL311" i="22"/>
  <c r="AI314" i="22"/>
  <c r="AK312" i="22"/>
  <c r="AL312" i="22"/>
  <c r="AI315" i="22"/>
  <c r="AK313" i="22"/>
  <c r="AL313" i="22"/>
  <c r="AI316" i="22"/>
  <c r="AK314" i="22"/>
  <c r="AL314" i="22"/>
  <c r="AI317" i="22"/>
  <c r="AK315" i="22"/>
  <c r="AL315" i="22"/>
  <c r="AI318" i="22"/>
  <c r="AK316" i="22"/>
  <c r="AL316" i="22"/>
  <c r="AI319" i="22"/>
  <c r="AK317" i="22"/>
  <c r="AL317" i="22"/>
  <c r="AI320" i="22"/>
  <c r="AK318" i="22"/>
  <c r="AL318" i="22"/>
  <c r="AI321" i="22"/>
  <c r="AK319" i="22"/>
  <c r="AL319" i="22"/>
  <c r="AI322" i="22"/>
  <c r="AK320" i="22"/>
  <c r="AL320" i="22"/>
  <c r="AI323" i="22"/>
  <c r="AK321" i="22"/>
  <c r="AL321" i="22"/>
  <c r="AI324" i="22"/>
  <c r="AK322" i="22"/>
  <c r="AL322" i="22"/>
  <c r="AI325" i="22"/>
  <c r="AK323" i="22"/>
  <c r="AL323" i="22"/>
  <c r="AI326" i="22"/>
  <c r="AK324" i="22"/>
  <c r="AL324" i="22"/>
  <c r="AI327" i="22"/>
  <c r="AK325" i="22"/>
  <c r="AL325" i="22"/>
  <c r="AI328" i="22"/>
  <c r="AK326" i="22"/>
  <c r="AL326" i="22"/>
  <c r="AI329" i="22"/>
  <c r="AK327" i="22"/>
  <c r="AL327" i="22"/>
  <c r="AI330" i="22"/>
  <c r="AK328" i="22"/>
  <c r="AL328" i="22"/>
  <c r="AI331" i="22"/>
  <c r="AK329" i="22"/>
  <c r="AL329" i="22"/>
  <c r="AI332" i="22"/>
  <c r="AK330" i="22"/>
  <c r="AL330" i="22"/>
  <c r="AI333" i="22"/>
  <c r="AK331" i="22"/>
  <c r="AL331" i="22"/>
  <c r="AI334" i="22"/>
  <c r="AK332" i="22"/>
  <c r="AL332" i="22"/>
  <c r="AI335" i="22"/>
  <c r="AK333" i="22"/>
  <c r="AL333" i="22"/>
  <c r="AI336" i="22"/>
  <c r="AK334" i="22"/>
  <c r="AL334" i="22"/>
  <c r="AI337" i="22"/>
  <c r="AK335" i="22"/>
  <c r="AL335" i="22"/>
  <c r="AI338" i="22"/>
  <c r="AK336" i="22"/>
  <c r="AL336" i="22"/>
  <c r="AI339" i="22"/>
  <c r="AK337" i="22"/>
  <c r="AL337" i="22"/>
  <c r="AI340" i="22"/>
  <c r="AK338" i="22"/>
  <c r="AL338" i="22"/>
  <c r="AI341" i="22"/>
  <c r="AK339" i="22"/>
  <c r="AL339" i="22"/>
  <c r="AI342" i="22"/>
  <c r="AK340" i="22"/>
  <c r="AL340" i="22"/>
  <c r="AI343" i="22"/>
  <c r="AK341" i="22"/>
  <c r="AL341" i="22"/>
  <c r="AI344" i="22"/>
  <c r="AK342" i="22"/>
  <c r="AL342" i="22"/>
  <c r="AI345" i="22"/>
  <c r="AK343" i="22"/>
  <c r="AL343" i="22"/>
  <c r="AI346" i="22"/>
  <c r="AK344" i="22"/>
  <c r="AL344" i="22"/>
  <c r="AI347" i="22"/>
  <c r="AK345" i="22"/>
  <c r="AL345" i="22"/>
  <c r="AI348" i="22"/>
  <c r="AK346" i="22"/>
  <c r="AL346" i="22"/>
  <c r="AI349" i="22"/>
  <c r="AK347" i="22"/>
  <c r="AL347" i="22"/>
  <c r="AI350" i="22"/>
  <c r="AK348" i="22"/>
  <c r="AL348" i="22"/>
  <c r="AI351" i="22"/>
  <c r="AK349" i="22"/>
  <c r="AL349" i="22"/>
  <c r="AI352" i="22"/>
  <c r="AK350" i="22"/>
  <c r="AL350" i="22"/>
  <c r="AI353" i="22"/>
  <c r="AK351" i="22"/>
  <c r="AL351" i="22"/>
  <c r="AI354" i="22"/>
  <c r="AK352" i="22"/>
  <c r="AL352" i="22"/>
  <c r="AI355" i="22"/>
  <c r="AK353" i="22"/>
  <c r="AL353" i="22"/>
  <c r="AI356" i="22"/>
  <c r="AK354" i="22"/>
  <c r="AL354" i="22"/>
  <c r="AI357" i="22"/>
  <c r="AK355" i="22"/>
  <c r="AL355" i="22"/>
  <c r="AI358" i="22"/>
  <c r="AK356" i="22"/>
  <c r="AL356" i="22"/>
  <c r="AI359" i="22"/>
  <c r="AK357" i="22"/>
  <c r="AL357" i="22"/>
  <c r="AI360" i="22"/>
  <c r="AK358" i="22"/>
  <c r="AL358" i="22"/>
  <c r="AI361" i="22"/>
  <c r="AK359" i="22"/>
  <c r="AL359" i="22"/>
  <c r="AI362" i="22"/>
  <c r="AK360" i="22"/>
  <c r="AL360" i="22"/>
  <c r="AI363" i="22"/>
  <c r="AK361" i="22"/>
  <c r="AL361" i="22"/>
  <c r="AI364" i="22"/>
  <c r="AK362" i="22"/>
  <c r="AL362" i="22"/>
  <c r="AI365" i="22"/>
  <c r="AK363" i="22"/>
  <c r="AL363" i="22"/>
  <c r="AI366" i="22"/>
  <c r="AK364" i="22"/>
  <c r="AL364" i="22"/>
  <c r="AI367" i="22"/>
  <c r="AK365" i="22"/>
  <c r="AL365" i="22"/>
  <c r="AI368" i="22"/>
  <c r="AK366" i="22"/>
  <c r="AL366" i="22"/>
  <c r="AI369" i="22"/>
  <c r="AK367" i="22"/>
  <c r="AL367" i="22"/>
  <c r="AI370" i="22"/>
  <c r="AK368" i="22"/>
  <c r="AL368" i="22"/>
  <c r="AI371" i="22"/>
  <c r="AK369" i="22"/>
  <c r="AL369" i="22"/>
  <c r="AI372" i="22"/>
  <c r="AK370" i="22"/>
  <c r="AL370" i="22"/>
  <c r="AI373" i="22"/>
  <c r="AK371" i="22"/>
  <c r="AL371" i="22"/>
  <c r="AI374" i="22"/>
  <c r="AK372" i="22"/>
  <c r="AL372" i="22"/>
  <c r="AI375" i="22"/>
  <c r="AK373" i="22"/>
  <c r="AL373" i="22"/>
  <c r="AI376" i="22"/>
  <c r="AK374" i="22"/>
  <c r="AL374" i="22"/>
  <c r="AI377" i="22"/>
  <c r="AK375" i="22"/>
  <c r="AL375" i="22"/>
  <c r="AI378" i="22"/>
  <c r="AK376" i="22"/>
  <c r="AL376" i="22"/>
  <c r="AI379" i="22"/>
  <c r="AK377" i="22"/>
  <c r="AL377" i="22"/>
  <c r="AI380" i="22"/>
  <c r="AK378" i="22"/>
  <c r="AL378" i="22"/>
  <c r="AI381" i="22"/>
  <c r="AK379" i="22"/>
  <c r="AL379" i="22"/>
  <c r="AI382" i="22"/>
  <c r="AK380" i="22"/>
  <c r="AL380" i="22"/>
  <c r="AI383" i="22"/>
  <c r="AK381" i="22"/>
  <c r="AL381" i="22"/>
  <c r="AI384" i="22"/>
  <c r="AK382" i="22"/>
  <c r="AL382" i="22"/>
  <c r="AI385" i="22"/>
  <c r="AK383" i="22"/>
  <c r="AL383" i="22"/>
  <c r="AI386" i="22"/>
  <c r="AK384" i="22"/>
  <c r="AL384" i="22"/>
  <c r="AI387" i="22"/>
  <c r="AK385" i="22"/>
  <c r="AL385" i="22"/>
  <c r="AI388" i="22"/>
  <c r="AK386" i="22"/>
  <c r="AL386" i="22"/>
  <c r="AI389" i="22"/>
  <c r="AK387" i="22"/>
  <c r="AL387" i="22"/>
  <c r="AI390" i="22"/>
  <c r="AK388" i="22"/>
  <c r="AL388" i="22"/>
  <c r="AI391" i="22"/>
  <c r="AK389" i="22"/>
  <c r="AL389" i="22"/>
  <c r="AI392" i="22"/>
  <c r="AK390" i="22"/>
  <c r="AL390" i="22"/>
  <c r="AI393" i="22"/>
  <c r="AK391" i="22"/>
  <c r="AL391" i="22"/>
  <c r="AI394" i="22"/>
  <c r="AK392" i="22"/>
  <c r="AL392" i="22"/>
  <c r="AI395" i="22"/>
  <c r="AK393" i="22"/>
  <c r="AL393" i="22"/>
  <c r="AI396" i="22"/>
  <c r="AK394" i="22"/>
  <c r="AL394" i="22"/>
  <c r="AI397" i="22"/>
  <c r="AK395" i="22"/>
  <c r="AL395" i="22"/>
  <c r="AI398" i="22"/>
  <c r="AK396" i="22"/>
  <c r="AL396" i="22"/>
  <c r="AI399" i="22"/>
  <c r="AK397" i="22"/>
  <c r="AL397" i="22"/>
  <c r="AI400" i="22"/>
  <c r="AK398" i="22"/>
  <c r="AL398" i="22"/>
  <c r="AI401" i="22"/>
  <c r="AK399" i="22"/>
  <c r="AL399" i="22"/>
  <c r="AI402" i="22"/>
  <c r="AK400" i="22"/>
  <c r="AL400" i="22"/>
  <c r="AI403" i="22"/>
  <c r="AK401" i="22"/>
  <c r="AL401" i="22"/>
  <c r="AI404" i="22"/>
  <c r="AK402" i="22"/>
  <c r="AL402" i="22"/>
  <c r="AI405" i="22"/>
  <c r="AK403" i="22"/>
  <c r="AL403" i="22"/>
  <c r="AI406" i="22"/>
  <c r="AK404" i="22"/>
  <c r="AL404" i="22"/>
  <c r="AI407" i="22"/>
  <c r="AK405" i="22"/>
  <c r="AL405" i="22"/>
  <c r="AI408" i="22"/>
  <c r="AK406" i="22"/>
  <c r="AL406" i="22"/>
  <c r="AI409" i="22"/>
  <c r="AK407" i="22"/>
  <c r="AL407" i="22"/>
  <c r="AI410" i="22"/>
  <c r="AK408" i="22"/>
  <c r="AL408" i="22"/>
  <c r="AI411" i="22"/>
  <c r="AK409" i="22"/>
  <c r="AL409" i="22"/>
  <c r="AI412" i="22"/>
  <c r="AK410" i="22"/>
  <c r="AL410" i="22"/>
  <c r="AI413" i="22"/>
  <c r="AK411" i="22"/>
  <c r="AL411" i="22"/>
  <c r="AI414" i="22"/>
  <c r="AK412" i="22"/>
  <c r="AL412" i="22"/>
  <c r="AI415" i="22"/>
  <c r="AK413" i="22"/>
  <c r="AL413" i="22"/>
  <c r="AI416" i="22"/>
  <c r="AK414" i="22"/>
  <c r="AL414" i="22"/>
  <c r="AI417" i="22"/>
  <c r="AK415" i="22"/>
  <c r="AL415" i="22"/>
  <c r="AI418" i="22"/>
  <c r="AK416" i="22"/>
  <c r="AL416" i="22"/>
  <c r="AI419" i="22"/>
  <c r="AK417" i="22"/>
  <c r="AL417" i="22"/>
  <c r="AI420" i="22"/>
  <c r="AK418" i="22"/>
  <c r="AL418" i="22"/>
  <c r="AI421" i="22"/>
  <c r="AK419" i="22"/>
  <c r="AL419" i="22"/>
  <c r="AI422" i="22"/>
  <c r="AK420" i="22"/>
  <c r="AL420" i="22"/>
  <c r="AI423" i="22"/>
  <c r="AK421" i="22"/>
  <c r="AL421" i="22"/>
  <c r="AI424" i="22"/>
  <c r="AK422" i="22"/>
  <c r="AL422" i="22"/>
  <c r="AI425" i="22"/>
  <c r="AK423" i="22"/>
  <c r="AL423" i="22"/>
  <c r="AI426" i="22"/>
  <c r="AK424" i="22"/>
  <c r="AL424" i="22"/>
  <c r="AI427" i="22"/>
  <c r="AK425" i="22"/>
  <c r="AL425" i="22"/>
  <c r="AI428" i="22"/>
  <c r="AK426" i="22"/>
  <c r="AL426" i="22"/>
  <c r="AI429" i="22"/>
  <c r="AK427" i="22"/>
  <c r="AL427" i="22"/>
  <c r="AI430" i="22"/>
  <c r="AK428" i="22"/>
  <c r="AL428" i="22"/>
  <c r="AI431" i="22"/>
  <c r="AK429" i="22"/>
  <c r="AL429" i="22"/>
  <c r="AI432" i="22"/>
  <c r="AK430" i="22"/>
  <c r="AL430" i="22"/>
  <c r="AI433" i="22"/>
  <c r="AK431" i="22"/>
  <c r="AL431" i="22"/>
  <c r="AI434" i="22"/>
  <c r="AK432" i="22"/>
  <c r="AL432" i="22"/>
  <c r="AI435" i="22"/>
  <c r="AK433" i="22"/>
  <c r="AL433" i="22"/>
  <c r="AI436" i="22"/>
  <c r="AK434" i="22"/>
  <c r="AL434" i="22"/>
  <c r="AI437" i="22"/>
  <c r="AK435" i="22"/>
  <c r="AL435" i="22"/>
  <c r="AI438" i="22"/>
  <c r="AK436" i="22"/>
  <c r="AL436" i="22"/>
  <c r="AI439" i="22"/>
  <c r="AK437" i="22"/>
  <c r="AL437" i="22"/>
  <c r="AI440" i="22"/>
  <c r="AK438" i="22"/>
  <c r="AL438" i="22"/>
  <c r="AI441" i="22"/>
  <c r="AK439" i="22"/>
  <c r="AL439" i="22"/>
  <c r="AI442" i="22"/>
  <c r="AK440" i="22"/>
  <c r="AL440" i="22"/>
  <c r="AI443" i="22"/>
  <c r="AK441" i="22"/>
  <c r="AL441" i="22"/>
  <c r="AI444" i="22"/>
  <c r="AK442" i="22"/>
  <c r="AL442" i="22"/>
  <c r="AI445" i="22"/>
  <c r="AK443" i="22"/>
  <c r="AL443" i="22"/>
  <c r="AI446" i="22"/>
  <c r="AK444" i="22"/>
  <c r="AL444" i="22"/>
  <c r="AI447" i="22"/>
  <c r="AK445" i="22"/>
  <c r="AL445" i="22"/>
  <c r="AI448" i="22"/>
  <c r="AK446" i="22"/>
  <c r="AL446" i="22"/>
  <c r="AI449" i="22"/>
  <c r="AK447" i="22"/>
  <c r="AL447" i="22"/>
  <c r="AI450" i="22"/>
  <c r="AK448" i="22"/>
  <c r="AL448" i="22"/>
  <c r="AI451" i="22"/>
  <c r="AK449" i="22"/>
  <c r="AL449" i="22"/>
  <c r="AI452" i="22"/>
  <c r="AK450" i="22"/>
  <c r="AL450" i="22"/>
  <c r="AI453" i="22"/>
  <c r="AK451" i="22"/>
  <c r="AL451" i="22"/>
  <c r="AI454" i="22"/>
  <c r="AK452" i="22"/>
  <c r="AL452" i="22"/>
  <c r="AI455" i="22"/>
  <c r="AK453" i="22"/>
  <c r="AL453" i="22"/>
  <c r="AI456" i="22"/>
  <c r="AK454" i="22"/>
  <c r="AL454" i="22"/>
  <c r="AI457" i="22"/>
  <c r="AK455" i="22"/>
  <c r="AL455" i="22"/>
  <c r="AI458" i="22"/>
  <c r="AK456" i="22"/>
  <c r="AL456" i="22"/>
  <c r="AI459" i="22"/>
  <c r="AK457" i="22"/>
  <c r="AL457" i="22"/>
  <c r="AI460" i="22"/>
  <c r="AK458" i="22"/>
  <c r="AL458" i="22"/>
  <c r="AI461" i="22"/>
  <c r="AK459" i="22"/>
  <c r="AL459" i="22"/>
  <c r="AI462" i="22"/>
  <c r="AK460" i="22"/>
  <c r="AL460" i="22"/>
  <c r="AI463" i="22"/>
  <c r="AK461" i="22"/>
  <c r="AL461" i="22"/>
  <c r="AI464" i="22"/>
  <c r="AK462" i="22"/>
  <c r="AL462" i="22"/>
  <c r="AI465" i="22"/>
  <c r="AK463" i="22"/>
  <c r="AL463" i="22"/>
  <c r="AI466" i="22"/>
  <c r="AK464" i="22"/>
  <c r="AL464" i="22"/>
  <c r="AI467" i="22"/>
  <c r="AK465" i="22"/>
  <c r="AL465" i="22"/>
  <c r="AI468" i="22"/>
  <c r="AK466" i="22"/>
  <c r="AL466" i="22"/>
  <c r="AI469" i="22"/>
  <c r="AK467" i="22"/>
  <c r="AL467" i="22"/>
  <c r="AI470" i="22"/>
  <c r="AK468" i="22"/>
  <c r="AL468" i="22"/>
  <c r="AI471" i="22"/>
  <c r="AK469" i="22"/>
  <c r="AL469" i="22"/>
  <c r="AI472" i="22"/>
  <c r="AK470" i="22"/>
  <c r="AL470" i="22"/>
  <c r="AI473" i="22"/>
  <c r="AK471" i="22"/>
  <c r="AL471" i="22"/>
  <c r="AI474" i="22"/>
  <c r="AK472" i="22"/>
  <c r="AL472" i="22"/>
  <c r="AI475" i="22"/>
  <c r="AK473" i="22"/>
  <c r="AL473" i="22"/>
  <c r="AI476" i="22"/>
  <c r="AK474" i="22"/>
  <c r="AL474" i="22"/>
  <c r="AI477" i="22"/>
  <c r="AK475" i="22"/>
  <c r="AL475" i="22"/>
  <c r="AI478" i="22"/>
  <c r="AK476" i="22"/>
  <c r="AL476" i="22"/>
  <c r="AI479" i="22"/>
  <c r="AK477" i="22"/>
  <c r="AL477" i="22"/>
  <c r="AI480" i="22"/>
  <c r="AK478" i="22"/>
  <c r="AL478" i="22"/>
  <c r="AI481" i="22"/>
  <c r="AK479" i="22"/>
  <c r="AL479" i="22"/>
  <c r="AI482" i="22"/>
  <c r="AK480" i="22"/>
  <c r="AL480" i="22"/>
  <c r="AI483" i="22"/>
  <c r="AK481" i="22"/>
  <c r="AL481" i="22"/>
  <c r="AI484" i="22"/>
  <c r="AK482" i="22"/>
  <c r="AL482" i="22"/>
  <c r="AI485" i="22"/>
  <c r="AK483" i="22"/>
  <c r="AL483" i="22"/>
  <c r="AI486" i="22"/>
  <c r="AK484" i="22"/>
  <c r="AL484" i="22"/>
  <c r="AI487" i="22"/>
  <c r="AK485" i="22"/>
  <c r="AL485" i="22"/>
  <c r="AI488" i="22"/>
  <c r="AK486" i="22"/>
  <c r="AL486" i="22"/>
  <c r="AI489" i="22"/>
  <c r="AK487" i="22"/>
  <c r="AL487" i="22"/>
  <c r="AI490" i="22"/>
  <c r="AK488" i="22"/>
  <c r="AL488" i="22"/>
  <c r="AI491" i="22"/>
  <c r="AK489" i="22"/>
  <c r="AL489" i="22"/>
  <c r="AI492" i="22"/>
  <c r="AK490" i="22"/>
  <c r="AL490" i="22"/>
  <c r="AI493" i="22"/>
  <c r="AK491" i="22"/>
  <c r="AL491" i="22"/>
  <c r="AI494" i="22"/>
  <c r="AK492" i="22"/>
  <c r="AL492" i="22"/>
  <c r="AI495" i="22"/>
  <c r="AK493" i="22"/>
  <c r="AL493" i="22"/>
  <c r="AI496" i="22"/>
  <c r="AK494" i="22"/>
  <c r="AL494" i="22"/>
  <c r="AI497" i="22"/>
  <c r="AK495" i="22"/>
  <c r="AL495" i="22"/>
  <c r="AI498" i="22"/>
  <c r="AK496" i="22"/>
  <c r="AL496" i="22"/>
  <c r="AI499" i="22"/>
  <c r="AK497" i="22"/>
  <c r="AL497" i="22"/>
  <c r="AJ500" i="22"/>
  <c r="AI500" i="22"/>
  <c r="AK498" i="22"/>
  <c r="AL498" i="22"/>
  <c r="AJ501" i="22"/>
  <c r="AI501" i="22"/>
  <c r="AK499" i="22"/>
  <c r="AL499" i="22"/>
  <c r="AH10" i="22"/>
  <c r="AH11" i="22"/>
  <c r="AH12" i="22"/>
  <c r="AH13" i="22"/>
  <c r="AH14" i="22"/>
  <c r="AH15" i="22"/>
  <c r="AH16" i="22"/>
  <c r="AH17" i="22"/>
  <c r="AH18" i="22"/>
  <c r="AH19" i="22"/>
  <c r="AH20" i="22"/>
  <c r="AH21" i="22"/>
  <c r="AH22" i="22"/>
  <c r="AH23" i="22"/>
  <c r="AH24" i="22"/>
  <c r="AH25" i="22"/>
  <c r="AH26" i="22"/>
  <c r="AH27" i="22"/>
  <c r="AH28" i="22"/>
  <c r="AH29" i="22"/>
  <c r="AH30" i="22"/>
  <c r="AH31" i="22"/>
  <c r="AH32" i="22"/>
  <c r="AH33" i="22"/>
  <c r="AH34" i="22"/>
  <c r="AH35" i="22"/>
  <c r="AH36" i="22"/>
  <c r="AH37" i="22"/>
  <c r="AH38" i="22"/>
  <c r="AH39" i="22"/>
  <c r="AH40" i="22"/>
  <c r="AH41" i="22"/>
  <c r="AH42" i="22"/>
  <c r="AH43" i="22"/>
  <c r="AH44" i="22"/>
  <c r="AH45" i="22"/>
  <c r="AH46" i="22"/>
  <c r="AH47" i="22"/>
  <c r="AH48" i="22"/>
  <c r="AH49" i="22"/>
  <c r="AH50" i="22"/>
  <c r="AH51" i="22"/>
  <c r="AH52" i="22"/>
  <c r="AH53" i="22"/>
  <c r="AH54" i="22"/>
  <c r="AH55" i="22"/>
  <c r="AH56" i="22"/>
  <c r="AH57" i="22"/>
  <c r="AH58" i="22"/>
  <c r="AH59" i="22"/>
  <c r="AH60" i="22"/>
  <c r="AH61" i="22"/>
  <c r="AH62" i="22"/>
  <c r="AH63" i="22"/>
  <c r="AH64" i="22"/>
  <c r="AH65" i="22"/>
  <c r="AH66" i="22"/>
  <c r="AH67" i="22"/>
  <c r="AH68" i="22"/>
  <c r="AH69" i="22"/>
  <c r="AH70" i="22"/>
  <c r="AH71" i="22"/>
  <c r="AH72" i="22"/>
  <c r="AH73" i="22"/>
  <c r="AH74" i="22"/>
  <c r="AH75" i="22"/>
  <c r="AH76" i="22"/>
  <c r="AH77" i="22"/>
  <c r="AH78" i="22"/>
  <c r="AH79" i="22"/>
  <c r="AH80" i="22"/>
  <c r="AH81" i="22"/>
  <c r="AH82" i="22"/>
  <c r="AH83" i="22"/>
  <c r="AH84" i="22"/>
  <c r="AH85" i="22"/>
  <c r="AH86" i="22"/>
  <c r="AH87" i="22"/>
  <c r="AH88" i="22"/>
  <c r="AH89" i="22"/>
  <c r="AH90" i="22"/>
  <c r="AH91" i="22"/>
  <c r="AH92" i="22"/>
  <c r="AH93" i="22"/>
  <c r="AH94" i="22"/>
  <c r="AH95" i="22"/>
  <c r="AH96" i="22"/>
  <c r="AH97" i="22"/>
  <c r="AH98" i="22"/>
  <c r="AH99" i="22"/>
  <c r="AH100" i="22"/>
  <c r="AH101" i="22"/>
  <c r="AH102" i="22"/>
  <c r="AH103" i="22"/>
  <c r="AH104" i="22"/>
  <c r="AH105" i="22"/>
  <c r="AH106" i="22"/>
  <c r="AH107" i="22"/>
  <c r="AH108" i="22"/>
  <c r="AH109" i="22"/>
  <c r="AH110" i="22"/>
  <c r="AH111" i="22"/>
  <c r="AH112" i="22"/>
  <c r="AH113" i="22"/>
  <c r="AH114" i="22"/>
  <c r="AH115" i="22"/>
  <c r="AH116" i="22"/>
  <c r="AH117" i="22"/>
  <c r="AH118" i="22"/>
  <c r="AH119" i="22"/>
  <c r="AH120" i="22"/>
  <c r="AH121" i="22"/>
  <c r="AH122" i="22"/>
  <c r="AH123" i="22"/>
  <c r="AH124" i="22"/>
  <c r="AH125" i="22"/>
  <c r="AH126" i="22"/>
  <c r="AH127" i="22"/>
  <c r="AH128" i="22"/>
  <c r="AH129" i="22"/>
  <c r="AH130" i="22"/>
  <c r="AH131" i="22"/>
  <c r="AH132" i="22"/>
  <c r="AH133" i="22"/>
  <c r="AH134" i="22"/>
  <c r="AH135" i="22"/>
  <c r="AH136" i="22"/>
  <c r="AH137" i="22"/>
  <c r="AH138" i="22"/>
  <c r="AH139" i="22"/>
  <c r="AH140" i="22"/>
  <c r="AH141" i="22"/>
  <c r="AH142" i="22"/>
  <c r="AH143" i="22"/>
  <c r="AH144" i="22"/>
  <c r="AH145" i="22"/>
  <c r="AH146" i="22"/>
  <c r="AH147" i="22"/>
  <c r="AH148" i="22"/>
  <c r="AH149" i="22"/>
  <c r="AH150" i="22"/>
  <c r="AH151" i="22"/>
  <c r="AH152" i="22"/>
  <c r="AH153" i="22"/>
  <c r="AH154" i="22"/>
  <c r="AH155" i="22"/>
  <c r="AH156" i="22"/>
  <c r="AH157" i="22"/>
  <c r="AH158" i="22"/>
  <c r="AH159" i="22"/>
  <c r="AH160" i="22"/>
  <c r="AH161" i="22"/>
  <c r="AH162" i="22"/>
  <c r="AH163" i="22"/>
  <c r="AH164" i="22"/>
  <c r="AH165" i="22"/>
  <c r="AH166" i="22"/>
  <c r="AH167" i="22"/>
  <c r="AH168" i="22"/>
  <c r="AH169" i="22"/>
  <c r="AH170" i="22"/>
  <c r="AH171" i="22"/>
  <c r="AH172" i="22"/>
  <c r="AH173" i="22"/>
  <c r="AH174" i="22"/>
  <c r="AH175" i="22"/>
  <c r="AH176" i="22"/>
  <c r="AH177" i="22"/>
  <c r="AH178" i="22"/>
  <c r="AH179" i="22"/>
  <c r="AH180" i="22"/>
  <c r="AH181" i="22"/>
  <c r="AH182" i="22"/>
  <c r="AH183" i="22"/>
  <c r="AH184" i="22"/>
  <c r="AH185" i="22"/>
  <c r="AH186" i="22"/>
  <c r="AH187" i="22"/>
  <c r="AH188" i="22"/>
  <c r="AH189" i="22"/>
  <c r="AH190" i="22"/>
  <c r="AH191" i="22"/>
  <c r="AH192" i="22"/>
  <c r="AH193" i="22"/>
  <c r="AH194" i="22"/>
  <c r="AH195" i="22"/>
  <c r="AH196" i="22"/>
  <c r="AH197" i="22"/>
  <c r="AH198" i="22"/>
  <c r="AH199" i="22"/>
  <c r="AH200" i="22"/>
  <c r="AH201" i="22"/>
  <c r="AH202" i="22"/>
  <c r="AH203" i="22"/>
  <c r="AH204" i="22"/>
  <c r="AH205" i="22"/>
  <c r="AH206" i="22"/>
  <c r="AH207" i="22"/>
  <c r="AH208" i="22"/>
  <c r="AH209" i="22"/>
  <c r="AH210" i="22"/>
  <c r="AH211" i="22"/>
  <c r="AH212" i="22"/>
  <c r="AH213" i="22"/>
  <c r="AH214" i="22"/>
  <c r="AH215" i="22"/>
  <c r="AH216" i="22"/>
  <c r="AH217" i="22"/>
  <c r="AH218" i="22"/>
  <c r="AH219" i="22"/>
  <c r="AH220" i="22"/>
  <c r="AH221" i="22"/>
  <c r="AH222" i="22"/>
  <c r="AH223" i="22"/>
  <c r="AH224" i="22"/>
  <c r="AH225" i="22"/>
  <c r="AH226" i="22"/>
  <c r="AH227" i="22"/>
  <c r="AH228" i="22"/>
  <c r="AH229" i="22"/>
  <c r="AH230" i="22"/>
  <c r="AH231" i="22"/>
  <c r="AH232" i="22"/>
  <c r="AH233" i="22"/>
  <c r="AH234" i="22"/>
  <c r="AH235" i="22"/>
  <c r="AH236" i="22"/>
  <c r="AH237" i="22"/>
  <c r="AH238" i="22"/>
  <c r="AH239" i="22"/>
  <c r="AH240" i="22"/>
  <c r="AH241" i="22"/>
  <c r="AH242" i="22"/>
  <c r="AH243" i="22"/>
  <c r="AH244" i="22"/>
  <c r="AH245" i="22"/>
  <c r="AH246" i="22"/>
  <c r="AH247" i="22"/>
  <c r="AH248" i="22"/>
  <c r="AH249" i="22"/>
  <c r="AH250" i="22"/>
  <c r="AH251" i="22"/>
  <c r="AH252" i="22"/>
  <c r="AH253" i="22"/>
  <c r="AH254" i="22"/>
  <c r="AH255" i="22"/>
  <c r="AH256" i="22"/>
  <c r="AH257" i="22"/>
  <c r="AH258" i="22"/>
  <c r="AH259" i="22"/>
  <c r="AH260" i="22"/>
  <c r="AH261" i="22"/>
  <c r="AH262" i="22"/>
  <c r="AH263" i="22"/>
  <c r="AH264" i="22"/>
  <c r="AH265" i="22"/>
  <c r="AH266" i="22"/>
  <c r="AH267" i="22"/>
  <c r="AH268" i="22"/>
  <c r="AH269" i="22"/>
  <c r="AH270" i="22"/>
  <c r="AH271" i="22"/>
  <c r="AH272" i="22"/>
  <c r="AH273" i="22"/>
  <c r="AH274" i="22"/>
  <c r="AH275" i="22"/>
  <c r="AH276" i="22"/>
  <c r="AH277" i="22"/>
  <c r="AH278" i="22"/>
  <c r="AH279" i="22"/>
  <c r="AH280" i="22"/>
  <c r="AH281" i="22"/>
  <c r="AH282" i="22"/>
  <c r="AH283" i="22"/>
  <c r="AH284" i="22"/>
  <c r="AH285" i="22"/>
  <c r="AH286" i="22"/>
  <c r="AH287" i="22"/>
  <c r="AH288" i="22"/>
  <c r="AH289" i="22"/>
  <c r="AH290" i="22"/>
  <c r="AH291" i="22"/>
  <c r="AH292" i="22"/>
  <c r="AH293" i="22"/>
  <c r="AH294" i="22"/>
  <c r="AH295" i="22"/>
  <c r="AH296" i="22"/>
  <c r="AH297" i="22"/>
  <c r="AH298" i="22"/>
  <c r="AH299" i="22"/>
  <c r="AH300" i="22"/>
  <c r="AH301" i="22"/>
  <c r="AH302" i="22"/>
  <c r="AH303" i="22"/>
  <c r="AH304" i="22"/>
  <c r="AH305" i="22"/>
  <c r="AH306" i="22"/>
  <c r="AH307" i="22"/>
  <c r="AH308" i="22"/>
  <c r="AH309" i="22"/>
  <c r="AH310" i="22"/>
  <c r="AH311" i="22"/>
  <c r="AH312" i="22"/>
  <c r="AH313" i="22"/>
  <c r="AH314" i="22"/>
  <c r="AH315" i="22"/>
  <c r="AH316" i="22"/>
  <c r="AH317" i="22"/>
  <c r="AH318" i="22"/>
  <c r="AH319" i="22"/>
  <c r="AH320" i="22"/>
  <c r="AH321" i="22"/>
  <c r="AH322" i="22"/>
  <c r="AH323" i="22"/>
  <c r="AH324" i="22"/>
  <c r="AH325" i="22"/>
  <c r="AH326" i="22"/>
  <c r="AH327" i="22"/>
  <c r="AH328" i="22"/>
  <c r="AH329" i="22"/>
  <c r="AH330" i="22"/>
  <c r="AH331" i="22"/>
  <c r="AH332" i="22"/>
  <c r="AH333" i="22"/>
  <c r="AH334" i="22"/>
  <c r="AH335" i="22"/>
  <c r="AH336" i="22"/>
  <c r="AH337" i="22"/>
  <c r="AH338" i="22"/>
  <c r="AH339" i="22"/>
  <c r="AH340" i="22"/>
  <c r="AH341" i="22"/>
  <c r="AH342" i="22"/>
  <c r="AH343" i="22"/>
  <c r="AH344" i="22"/>
  <c r="AH345" i="22"/>
  <c r="AH346" i="22"/>
  <c r="AH347" i="22"/>
  <c r="AH348" i="22"/>
  <c r="AH349" i="22"/>
  <c r="AH350" i="22"/>
  <c r="AH351" i="22"/>
  <c r="AH352" i="22"/>
  <c r="AH353" i="22"/>
  <c r="AH354" i="22"/>
  <c r="AH355" i="22"/>
  <c r="AH356" i="22"/>
  <c r="AH357" i="22"/>
  <c r="AH358" i="22"/>
  <c r="AH359" i="22"/>
  <c r="AH360" i="22"/>
  <c r="AH361" i="22"/>
  <c r="AH362" i="22"/>
  <c r="AH363" i="22"/>
  <c r="AH364" i="22"/>
  <c r="AH365" i="22"/>
  <c r="AH366" i="22"/>
  <c r="AH367" i="22"/>
  <c r="AH368" i="22"/>
  <c r="AH369" i="22"/>
  <c r="AH370" i="22"/>
  <c r="AH371" i="22"/>
  <c r="AH372" i="22"/>
  <c r="AH373" i="22"/>
  <c r="AH374" i="22"/>
  <c r="AH375" i="22"/>
  <c r="AH376" i="22"/>
  <c r="AH377" i="22"/>
  <c r="AH378" i="22"/>
  <c r="AH379" i="22"/>
  <c r="AH380" i="22"/>
  <c r="AH381" i="22"/>
  <c r="AH382" i="22"/>
  <c r="AH383" i="22"/>
  <c r="AH384" i="22"/>
  <c r="AH385" i="22"/>
  <c r="AH386" i="22"/>
  <c r="AH387" i="22"/>
  <c r="AH388" i="22"/>
  <c r="AH389" i="22"/>
  <c r="AH390" i="22"/>
  <c r="AH391" i="22"/>
  <c r="AH392" i="22"/>
  <c r="AH393" i="22"/>
  <c r="AH394" i="22"/>
  <c r="AH395" i="22"/>
  <c r="AH396" i="22"/>
  <c r="AH397" i="22"/>
  <c r="AH398" i="22"/>
  <c r="AH399" i="22"/>
  <c r="AH400" i="22"/>
  <c r="AH401" i="22"/>
  <c r="AH402" i="22"/>
  <c r="AH403" i="22"/>
  <c r="AH404" i="22"/>
  <c r="AH405" i="22"/>
  <c r="AH406" i="22"/>
  <c r="AH407" i="22"/>
  <c r="AH408" i="22"/>
  <c r="AH409" i="22"/>
  <c r="AH410" i="22"/>
  <c r="AH411" i="22"/>
  <c r="AH412" i="22"/>
  <c r="AH413" i="22"/>
  <c r="AH414" i="22"/>
  <c r="AH415" i="22"/>
  <c r="AH416" i="22"/>
  <c r="AH417" i="22"/>
  <c r="AH418" i="22"/>
  <c r="AH419" i="22"/>
  <c r="AH420" i="22"/>
  <c r="AH421" i="22"/>
  <c r="AH422" i="22"/>
  <c r="AH423" i="22"/>
  <c r="AH424" i="22"/>
  <c r="AH425" i="22"/>
  <c r="AH426" i="22"/>
  <c r="AH427" i="22"/>
  <c r="AH428" i="22"/>
  <c r="AH429" i="22"/>
  <c r="AH430" i="22"/>
  <c r="AH431" i="22"/>
  <c r="AH432" i="22"/>
  <c r="AH433" i="22"/>
  <c r="AH434" i="22"/>
  <c r="AH435" i="22"/>
  <c r="AH436" i="22"/>
  <c r="AH437" i="22"/>
  <c r="AH438" i="22"/>
  <c r="AH439" i="22"/>
  <c r="AH440" i="22"/>
  <c r="AH441" i="22"/>
  <c r="AH442" i="22"/>
  <c r="AH443" i="22"/>
  <c r="AH444" i="22"/>
  <c r="AH445" i="22"/>
  <c r="AH446" i="22"/>
  <c r="AH447" i="22"/>
  <c r="AH448" i="22"/>
  <c r="AH449" i="22"/>
  <c r="AH450" i="22"/>
  <c r="AH451" i="22"/>
  <c r="AH452" i="22"/>
  <c r="AH453" i="22"/>
  <c r="AH454" i="22"/>
  <c r="AH455" i="22"/>
  <c r="AH456" i="22"/>
  <c r="AH457" i="22"/>
  <c r="AH458" i="22"/>
  <c r="AH459" i="22"/>
  <c r="AH460" i="22"/>
  <c r="AH461" i="22"/>
  <c r="AH462" i="22"/>
  <c r="AH463" i="22"/>
  <c r="AH464" i="22"/>
  <c r="AH465" i="22"/>
  <c r="AH466" i="22"/>
  <c r="AH467" i="22"/>
  <c r="AH468" i="22"/>
  <c r="AH469" i="22"/>
  <c r="AH470" i="22"/>
  <c r="AH471" i="22"/>
  <c r="AH472" i="22"/>
  <c r="AH473" i="22"/>
  <c r="AH474" i="22"/>
  <c r="AH475" i="22"/>
  <c r="AH476" i="22"/>
  <c r="AH477" i="22"/>
  <c r="AH478" i="22"/>
  <c r="AH479" i="22"/>
  <c r="AH480" i="22"/>
  <c r="AH481" i="22"/>
  <c r="AH482" i="22"/>
  <c r="AH483" i="22"/>
  <c r="AH484" i="22"/>
  <c r="AH485" i="22"/>
  <c r="AH486" i="22"/>
  <c r="AH487" i="22"/>
  <c r="AH488" i="22"/>
  <c r="AH489" i="22"/>
  <c r="AH490" i="22"/>
  <c r="AH491" i="22"/>
  <c r="AH492" i="22"/>
  <c r="AH493" i="22"/>
  <c r="AH494" i="22"/>
  <c r="AH495" i="22"/>
  <c r="AH496" i="22"/>
  <c r="AH497" i="22"/>
  <c r="AH498" i="22"/>
  <c r="AH499" i="22"/>
  <c r="AH8" i="22"/>
  <c r="AH9" i="22"/>
  <c r="AM10" i="22"/>
  <c r="AN10" i="22"/>
  <c r="AM11" i="22"/>
  <c r="AN11" i="22"/>
  <c r="AM12" i="22"/>
  <c r="AN12" i="22"/>
  <c r="AM13" i="22"/>
  <c r="AN13" i="22"/>
  <c r="AM14" i="22"/>
  <c r="AN14" i="22"/>
  <c r="AM15" i="22"/>
  <c r="AN15" i="22"/>
  <c r="AM16" i="22"/>
  <c r="AN16" i="22"/>
  <c r="AM17" i="22"/>
  <c r="AN17" i="22"/>
  <c r="AM18" i="22"/>
  <c r="AN18" i="22"/>
  <c r="AM19" i="22"/>
  <c r="AN19" i="22"/>
  <c r="AM20" i="22"/>
  <c r="AN20" i="22"/>
  <c r="AM21" i="22"/>
  <c r="AN21" i="22"/>
  <c r="AM22" i="22"/>
  <c r="AN22" i="22"/>
  <c r="AM23" i="22"/>
  <c r="AN23" i="22"/>
  <c r="AM24" i="22"/>
  <c r="AN24" i="22"/>
  <c r="AM25" i="22"/>
  <c r="AN25" i="22"/>
  <c r="AM26" i="22"/>
  <c r="AN26" i="22"/>
  <c r="AM27" i="22"/>
  <c r="AN27" i="22"/>
  <c r="AM28" i="22"/>
  <c r="AN28" i="22"/>
  <c r="AM29" i="22"/>
  <c r="AN29" i="22"/>
  <c r="AM30" i="22"/>
  <c r="AN30" i="22"/>
  <c r="AM31" i="22"/>
  <c r="AN31" i="22"/>
  <c r="AM32" i="22"/>
  <c r="AN32" i="22"/>
  <c r="AM33" i="22"/>
  <c r="AN33" i="22"/>
  <c r="AM34" i="22"/>
  <c r="AN34" i="22"/>
  <c r="AM35" i="22"/>
  <c r="AN35" i="22"/>
  <c r="AM36" i="22"/>
  <c r="AN36" i="22"/>
  <c r="AM37" i="22"/>
  <c r="AN37" i="22"/>
  <c r="AM38" i="22"/>
  <c r="AN38" i="22"/>
  <c r="AM39" i="22"/>
  <c r="AN39" i="22"/>
  <c r="AM40" i="22"/>
  <c r="AN40" i="22"/>
  <c r="AM41" i="22"/>
  <c r="AN41" i="22"/>
  <c r="AM42" i="22"/>
  <c r="AN42" i="22"/>
  <c r="AM43" i="22"/>
  <c r="AN43" i="22"/>
  <c r="AM44" i="22"/>
  <c r="AN44" i="22"/>
  <c r="AM45" i="22"/>
  <c r="AN45" i="22"/>
  <c r="AM46" i="22"/>
  <c r="AN46" i="22"/>
  <c r="AM47" i="22"/>
  <c r="AN47" i="22"/>
  <c r="AM48" i="22"/>
  <c r="AN48" i="22"/>
  <c r="AM49" i="22"/>
  <c r="AN49" i="22"/>
  <c r="AM50" i="22"/>
  <c r="AN50" i="22"/>
  <c r="AM51" i="22"/>
  <c r="AN51" i="22"/>
  <c r="AM52" i="22"/>
  <c r="AN52" i="22"/>
  <c r="AM53" i="22"/>
  <c r="AN53" i="22"/>
  <c r="AM54" i="22"/>
  <c r="AN54" i="22"/>
  <c r="AM55" i="22"/>
  <c r="AN55" i="22"/>
  <c r="AM56" i="22"/>
  <c r="AN56" i="22"/>
  <c r="AM57" i="22"/>
  <c r="AN57" i="22"/>
  <c r="AM58" i="22"/>
  <c r="AN58" i="22"/>
  <c r="AM59" i="22"/>
  <c r="AN59" i="22"/>
  <c r="AM60" i="22"/>
  <c r="AN60" i="22"/>
  <c r="AM61" i="22"/>
  <c r="AN61" i="22"/>
  <c r="AM62" i="22"/>
  <c r="AN62" i="22"/>
  <c r="AM63" i="22"/>
  <c r="AN63" i="22"/>
  <c r="AM64" i="22"/>
  <c r="AN64" i="22"/>
  <c r="AM65" i="22"/>
  <c r="AN65" i="22"/>
  <c r="AM66" i="22"/>
  <c r="AN66" i="22"/>
  <c r="AM67" i="22"/>
  <c r="AN67" i="22"/>
  <c r="AM68" i="22"/>
  <c r="AN68" i="22"/>
  <c r="AM69" i="22"/>
  <c r="AN69" i="22"/>
  <c r="AM70" i="22"/>
  <c r="AN70" i="22"/>
  <c r="AM71" i="22"/>
  <c r="AN71" i="22"/>
  <c r="AM72" i="22"/>
  <c r="AN72" i="22"/>
  <c r="AM73" i="22"/>
  <c r="AN73" i="22"/>
  <c r="AM74" i="22"/>
  <c r="AN74" i="22"/>
  <c r="AM75" i="22"/>
  <c r="AN75" i="22"/>
  <c r="AM76" i="22"/>
  <c r="AN76" i="22"/>
  <c r="AM77" i="22"/>
  <c r="AN77" i="22"/>
  <c r="AM78" i="22"/>
  <c r="AN78" i="22"/>
  <c r="AM79" i="22"/>
  <c r="AN79" i="22"/>
  <c r="AM80" i="22"/>
  <c r="AN80" i="22"/>
  <c r="AM81" i="22"/>
  <c r="AN81" i="22"/>
  <c r="AM82" i="22"/>
  <c r="AN82" i="22"/>
  <c r="AM83" i="22"/>
  <c r="AN83" i="22"/>
  <c r="AM84" i="22"/>
  <c r="AN84" i="22"/>
  <c r="AM85" i="22"/>
  <c r="AN85" i="22"/>
  <c r="AM86" i="22"/>
  <c r="AN86" i="22"/>
  <c r="AM87" i="22"/>
  <c r="AN87" i="22"/>
  <c r="AM88" i="22"/>
  <c r="AN88" i="22"/>
  <c r="AM89" i="22"/>
  <c r="AN89" i="22"/>
  <c r="AM90" i="22"/>
  <c r="AN90" i="22"/>
  <c r="AM91" i="22"/>
  <c r="AN91" i="22"/>
  <c r="AM92" i="22"/>
  <c r="AN92" i="22"/>
  <c r="AM93" i="22"/>
  <c r="AN93" i="22"/>
  <c r="AM94" i="22"/>
  <c r="AN94" i="22"/>
  <c r="AM95" i="22"/>
  <c r="AN95" i="22"/>
  <c r="AM96" i="22"/>
  <c r="AN96" i="22"/>
  <c r="AM97" i="22"/>
  <c r="AN97" i="22"/>
  <c r="AM98" i="22"/>
  <c r="AN98" i="22"/>
  <c r="AM99" i="22"/>
  <c r="AN99" i="22"/>
  <c r="AM100" i="22"/>
  <c r="AN100" i="22"/>
  <c r="AM101" i="22"/>
  <c r="AN101" i="22"/>
  <c r="AM102" i="22"/>
  <c r="AN102" i="22"/>
  <c r="AM103" i="22"/>
  <c r="AN103" i="22"/>
  <c r="AM104" i="22"/>
  <c r="AN104" i="22"/>
  <c r="AM105" i="22"/>
  <c r="AN105" i="22"/>
  <c r="AM106" i="22"/>
  <c r="AN106" i="22"/>
  <c r="AM107" i="22"/>
  <c r="AN107" i="22"/>
  <c r="AM108" i="22"/>
  <c r="AN108" i="22"/>
  <c r="AM109" i="22"/>
  <c r="AN109" i="22"/>
  <c r="AM110" i="22"/>
  <c r="AN110" i="22"/>
  <c r="AM111" i="22"/>
  <c r="AN111" i="22"/>
  <c r="AM112" i="22"/>
  <c r="AN112" i="22"/>
  <c r="AM113" i="22"/>
  <c r="AN113" i="22"/>
  <c r="AM114" i="22"/>
  <c r="AN114" i="22"/>
  <c r="AM115" i="22"/>
  <c r="AN115" i="22"/>
  <c r="AM116" i="22"/>
  <c r="AN116" i="22"/>
  <c r="AM117" i="22"/>
  <c r="AN117" i="22"/>
  <c r="AM118" i="22"/>
  <c r="AN118" i="22"/>
  <c r="AM119" i="22"/>
  <c r="AN119" i="22"/>
  <c r="AM120" i="22"/>
  <c r="AN120" i="22"/>
  <c r="AM121" i="22"/>
  <c r="AN121" i="22"/>
  <c r="AM122" i="22"/>
  <c r="AN122" i="22"/>
  <c r="AM123" i="22"/>
  <c r="AN123" i="22"/>
  <c r="AM124" i="22"/>
  <c r="AN124" i="22"/>
  <c r="AM125" i="22"/>
  <c r="AN125" i="22"/>
  <c r="AM126" i="22"/>
  <c r="AN126" i="22"/>
  <c r="AM127" i="22"/>
  <c r="AN127" i="22"/>
  <c r="AM128" i="22"/>
  <c r="AN128" i="22"/>
  <c r="AM129" i="22"/>
  <c r="AN129" i="22"/>
  <c r="AM130" i="22"/>
  <c r="AN130" i="22"/>
  <c r="AM131" i="22"/>
  <c r="AN131" i="22"/>
  <c r="AM132" i="22"/>
  <c r="AN132" i="22"/>
  <c r="AM133" i="22"/>
  <c r="AN133" i="22"/>
  <c r="AM134" i="22"/>
  <c r="AN134" i="22"/>
  <c r="AM135" i="22"/>
  <c r="AN135" i="22"/>
  <c r="AM136" i="22"/>
  <c r="AN136" i="22"/>
  <c r="AM137" i="22"/>
  <c r="AN137" i="22"/>
  <c r="AM138" i="22"/>
  <c r="AN138" i="22"/>
  <c r="AM139" i="22"/>
  <c r="AN139" i="22"/>
  <c r="AM140" i="22"/>
  <c r="AN140" i="22"/>
  <c r="AM141" i="22"/>
  <c r="AN141" i="22"/>
  <c r="AM142" i="22"/>
  <c r="AN142" i="22"/>
  <c r="AM143" i="22"/>
  <c r="AN143" i="22"/>
  <c r="AM144" i="22"/>
  <c r="AN144" i="22"/>
  <c r="AM145" i="22"/>
  <c r="AN145" i="22"/>
  <c r="AM146" i="22"/>
  <c r="AN146" i="22"/>
  <c r="AM147" i="22"/>
  <c r="AN147" i="22"/>
  <c r="AM148" i="22"/>
  <c r="AN148" i="22"/>
  <c r="AM149" i="22"/>
  <c r="AN149" i="22"/>
  <c r="AM150" i="22"/>
  <c r="AN150" i="22"/>
  <c r="AM151" i="22"/>
  <c r="AN151" i="22"/>
  <c r="AM152" i="22"/>
  <c r="AN152" i="22"/>
  <c r="AM153" i="22"/>
  <c r="AN153" i="22"/>
  <c r="AM154" i="22"/>
  <c r="AN154" i="22"/>
  <c r="AM155" i="22"/>
  <c r="AN155" i="22"/>
  <c r="AM156" i="22"/>
  <c r="AN156" i="22"/>
  <c r="AM157" i="22"/>
  <c r="AN157" i="22"/>
  <c r="AM158" i="22"/>
  <c r="AN158" i="22"/>
  <c r="AM159" i="22"/>
  <c r="AN159" i="22"/>
  <c r="AM160" i="22"/>
  <c r="AN160" i="22"/>
  <c r="AM161" i="22"/>
  <c r="AN161" i="22"/>
  <c r="AM162" i="22"/>
  <c r="AN162" i="22"/>
  <c r="AM163" i="22"/>
  <c r="AN163" i="22"/>
  <c r="AM164" i="22"/>
  <c r="AN164" i="22"/>
  <c r="AM165" i="22"/>
  <c r="AN165" i="22"/>
  <c r="AM166" i="22"/>
  <c r="AN166" i="22"/>
  <c r="AM167" i="22"/>
  <c r="AN167" i="22"/>
  <c r="AM168" i="22"/>
  <c r="AN168" i="22"/>
  <c r="AM169" i="22"/>
  <c r="AN169" i="22"/>
  <c r="AM170" i="22"/>
  <c r="AN170" i="22"/>
  <c r="AM171" i="22"/>
  <c r="AN171" i="22"/>
  <c r="AM172" i="22"/>
  <c r="AN172" i="22"/>
  <c r="AM173" i="22"/>
  <c r="AN173" i="22"/>
  <c r="AM174" i="22"/>
  <c r="AN174" i="22"/>
  <c r="AM175" i="22"/>
  <c r="AN175" i="22"/>
  <c r="AM176" i="22"/>
  <c r="AN176" i="22"/>
  <c r="AM177" i="22"/>
  <c r="AN177" i="22"/>
  <c r="AM178" i="22"/>
  <c r="AN178" i="22"/>
  <c r="AM179" i="22"/>
  <c r="AN179" i="22"/>
  <c r="AM180" i="22"/>
  <c r="AN180" i="22"/>
  <c r="AM181" i="22"/>
  <c r="AN181" i="22"/>
  <c r="AM182" i="22"/>
  <c r="AN182" i="22"/>
  <c r="AM183" i="22"/>
  <c r="AN183" i="22"/>
  <c r="AM184" i="22"/>
  <c r="AN184" i="22"/>
  <c r="AM185" i="22"/>
  <c r="AN185" i="22"/>
  <c r="AM186" i="22"/>
  <c r="AN186" i="22"/>
  <c r="AM187" i="22"/>
  <c r="AN187" i="22"/>
  <c r="AM188" i="22"/>
  <c r="AN188" i="22"/>
  <c r="AM189" i="22"/>
  <c r="AN189" i="22"/>
  <c r="AM190" i="22"/>
  <c r="AN190" i="22"/>
  <c r="AM191" i="22"/>
  <c r="AN191" i="22"/>
  <c r="AM192" i="22"/>
  <c r="AN192" i="22"/>
  <c r="AM193" i="22"/>
  <c r="AN193" i="22"/>
  <c r="AM194" i="22"/>
  <c r="AN194" i="22"/>
  <c r="AM195" i="22"/>
  <c r="AN195" i="22"/>
  <c r="AM196" i="22"/>
  <c r="AN196" i="22"/>
  <c r="AM197" i="22"/>
  <c r="AN197" i="22"/>
  <c r="AM198" i="22"/>
  <c r="AN198" i="22"/>
  <c r="AM199" i="22"/>
  <c r="AN199" i="22"/>
  <c r="AM200" i="22"/>
  <c r="AN200" i="22"/>
  <c r="AM201" i="22"/>
  <c r="AN201" i="22"/>
  <c r="AM202" i="22"/>
  <c r="AN202" i="22"/>
  <c r="AM203" i="22"/>
  <c r="AN203" i="22"/>
  <c r="AM204" i="22"/>
  <c r="AN204" i="22"/>
  <c r="AM205" i="22"/>
  <c r="AN205" i="22"/>
  <c r="AM206" i="22"/>
  <c r="AN206" i="22"/>
  <c r="AM207" i="22"/>
  <c r="AN207" i="22"/>
  <c r="AM208" i="22"/>
  <c r="AN208" i="22"/>
  <c r="AM209" i="22"/>
  <c r="AN209" i="22"/>
  <c r="AM210" i="22"/>
  <c r="AN210" i="22"/>
  <c r="AM211" i="22"/>
  <c r="AN211" i="22"/>
  <c r="AM212" i="22"/>
  <c r="AN212" i="22"/>
  <c r="AM213" i="22"/>
  <c r="AN213" i="22"/>
  <c r="AM214" i="22"/>
  <c r="AN214" i="22"/>
  <c r="AM215" i="22"/>
  <c r="AN215" i="22"/>
  <c r="AM216" i="22"/>
  <c r="AN216" i="22"/>
  <c r="AM217" i="22"/>
  <c r="AN217" i="22"/>
  <c r="AM218" i="22"/>
  <c r="AN218" i="22"/>
  <c r="AM219" i="22"/>
  <c r="AN219" i="22"/>
  <c r="AM220" i="22"/>
  <c r="AN220" i="22"/>
  <c r="AM221" i="22"/>
  <c r="AN221" i="22"/>
  <c r="AM222" i="22"/>
  <c r="AN222" i="22"/>
  <c r="AM223" i="22"/>
  <c r="AN223" i="22"/>
  <c r="AM224" i="22"/>
  <c r="AN224" i="22"/>
  <c r="AM225" i="22"/>
  <c r="AN225" i="22"/>
  <c r="AM226" i="22"/>
  <c r="AN226" i="22"/>
  <c r="AM227" i="22"/>
  <c r="AN227" i="22"/>
  <c r="AM228" i="22"/>
  <c r="AN228" i="22"/>
  <c r="AM229" i="22"/>
  <c r="AN229" i="22"/>
  <c r="AM230" i="22"/>
  <c r="AN230" i="22"/>
  <c r="AM231" i="22"/>
  <c r="AN231" i="22"/>
  <c r="AM232" i="22"/>
  <c r="AN232" i="22"/>
  <c r="AM233" i="22"/>
  <c r="AN233" i="22"/>
  <c r="AM234" i="22"/>
  <c r="AN234" i="22"/>
  <c r="AM235" i="22"/>
  <c r="AN235" i="22"/>
  <c r="AM236" i="22"/>
  <c r="AN236" i="22"/>
  <c r="AM237" i="22"/>
  <c r="AN237" i="22"/>
  <c r="AM238" i="22"/>
  <c r="AN238" i="22"/>
  <c r="AM239" i="22"/>
  <c r="AN239" i="22"/>
  <c r="AM240" i="22"/>
  <c r="AN240" i="22"/>
  <c r="AM241" i="22"/>
  <c r="AN241" i="22"/>
  <c r="AM242" i="22"/>
  <c r="AN242" i="22"/>
  <c r="AM243" i="22"/>
  <c r="AN243" i="22"/>
  <c r="AM244" i="22"/>
  <c r="AN244" i="22"/>
  <c r="AM245" i="22"/>
  <c r="AN245" i="22"/>
  <c r="AM246" i="22"/>
  <c r="AN246" i="22"/>
  <c r="AM247" i="22"/>
  <c r="AN247" i="22"/>
  <c r="AM248" i="22"/>
  <c r="AN248" i="22"/>
  <c r="AM249" i="22"/>
  <c r="AN249" i="22"/>
  <c r="AM250" i="22"/>
  <c r="AN250" i="22"/>
  <c r="AM251" i="22"/>
  <c r="AN251" i="22"/>
  <c r="AM252" i="22"/>
  <c r="AN252" i="22"/>
  <c r="AM253" i="22"/>
  <c r="AN253" i="22"/>
  <c r="AM254" i="22"/>
  <c r="AN254" i="22"/>
  <c r="AM255" i="22"/>
  <c r="AN255" i="22"/>
  <c r="AM256" i="22"/>
  <c r="AN256" i="22"/>
  <c r="AM257" i="22"/>
  <c r="AN257" i="22"/>
  <c r="AM258" i="22"/>
  <c r="AN258" i="22"/>
  <c r="AM259" i="22"/>
  <c r="AN259" i="22"/>
  <c r="AM260" i="22"/>
  <c r="AN260" i="22"/>
  <c r="AM261" i="22"/>
  <c r="AN261" i="22"/>
  <c r="AM262" i="22"/>
  <c r="AN262" i="22"/>
  <c r="AM263" i="22"/>
  <c r="AN263" i="22"/>
  <c r="AM264" i="22"/>
  <c r="AN264" i="22"/>
  <c r="AM265" i="22"/>
  <c r="AN265" i="22"/>
  <c r="AM266" i="22"/>
  <c r="AN266" i="22"/>
  <c r="AM267" i="22"/>
  <c r="AN267" i="22"/>
  <c r="AM268" i="22"/>
  <c r="AN268" i="22"/>
  <c r="AM269" i="22"/>
  <c r="AN269" i="22"/>
  <c r="AM270" i="22"/>
  <c r="AN270" i="22"/>
  <c r="AM271" i="22"/>
  <c r="AN271" i="22"/>
  <c r="AM272" i="22"/>
  <c r="AN272" i="22"/>
  <c r="AM273" i="22"/>
  <c r="AN273" i="22"/>
  <c r="AM274" i="22"/>
  <c r="AN274" i="22"/>
  <c r="AM275" i="22"/>
  <c r="AN275" i="22"/>
  <c r="AM276" i="22"/>
  <c r="AN276" i="22"/>
  <c r="AM277" i="22"/>
  <c r="AN277" i="22"/>
  <c r="AM278" i="22"/>
  <c r="AN278" i="22"/>
  <c r="AM279" i="22"/>
  <c r="AN279" i="22"/>
  <c r="AM280" i="22"/>
  <c r="AN280" i="22"/>
  <c r="AM281" i="22"/>
  <c r="AN281" i="22"/>
  <c r="AM282" i="22"/>
  <c r="AN282" i="22"/>
  <c r="AM283" i="22"/>
  <c r="AN283" i="22"/>
  <c r="AM284" i="22"/>
  <c r="AN284" i="22"/>
  <c r="AM285" i="22"/>
  <c r="AN285" i="22"/>
  <c r="AM286" i="22"/>
  <c r="AN286" i="22"/>
  <c r="AM287" i="22"/>
  <c r="AN287" i="22"/>
  <c r="AM288" i="22"/>
  <c r="AN288" i="22"/>
  <c r="AM289" i="22"/>
  <c r="AN289" i="22"/>
  <c r="AM290" i="22"/>
  <c r="AN290" i="22"/>
  <c r="AM291" i="22"/>
  <c r="AN291" i="22"/>
  <c r="AM292" i="22"/>
  <c r="AN292" i="22"/>
  <c r="AM293" i="22"/>
  <c r="AN293" i="22"/>
  <c r="AM294" i="22"/>
  <c r="AN294" i="22"/>
  <c r="AM295" i="22"/>
  <c r="AN295" i="22"/>
  <c r="AM296" i="22"/>
  <c r="AN296" i="22"/>
  <c r="AM297" i="22"/>
  <c r="AN297" i="22"/>
  <c r="AM298" i="22"/>
  <c r="AN298" i="22"/>
  <c r="AM299" i="22"/>
  <c r="AN299" i="22"/>
  <c r="AM300" i="22"/>
  <c r="AN300" i="22"/>
  <c r="AM301" i="22"/>
  <c r="AN301" i="22"/>
  <c r="AM302" i="22"/>
  <c r="AN302" i="22"/>
  <c r="AM303" i="22"/>
  <c r="AN303" i="22"/>
  <c r="AM304" i="22"/>
  <c r="AN304" i="22"/>
  <c r="AM305" i="22"/>
  <c r="AN305" i="22"/>
  <c r="AM306" i="22"/>
  <c r="AN306" i="22"/>
  <c r="AM307" i="22"/>
  <c r="AN307" i="22"/>
  <c r="AM308" i="22"/>
  <c r="AN308" i="22"/>
  <c r="AM309" i="22"/>
  <c r="AN309" i="22"/>
  <c r="AM310" i="22"/>
  <c r="AN310" i="22"/>
  <c r="AM311" i="22"/>
  <c r="AN311" i="22"/>
  <c r="AM312" i="22"/>
  <c r="AN312" i="22"/>
  <c r="AM313" i="22"/>
  <c r="AN313" i="22"/>
  <c r="AM314" i="22"/>
  <c r="AN314" i="22"/>
  <c r="AM315" i="22"/>
  <c r="AN315" i="22"/>
  <c r="AM316" i="22"/>
  <c r="AN316" i="22"/>
  <c r="AM317" i="22"/>
  <c r="AN317" i="22"/>
  <c r="AM318" i="22"/>
  <c r="AN318" i="22"/>
  <c r="AM319" i="22"/>
  <c r="AN319" i="22"/>
  <c r="AM320" i="22"/>
  <c r="AN320" i="22"/>
  <c r="AM321" i="22"/>
  <c r="AN321" i="22"/>
  <c r="AM322" i="22"/>
  <c r="AN322" i="22"/>
  <c r="AM323" i="22"/>
  <c r="AN323" i="22"/>
  <c r="AM324" i="22"/>
  <c r="AN324" i="22"/>
  <c r="AM325" i="22"/>
  <c r="AN325" i="22"/>
  <c r="AM326" i="22"/>
  <c r="AN326" i="22"/>
  <c r="AM327" i="22"/>
  <c r="AN327" i="22"/>
  <c r="AM328" i="22"/>
  <c r="AN328" i="22"/>
  <c r="AM329" i="22"/>
  <c r="AN329" i="22"/>
  <c r="AM330" i="22"/>
  <c r="AN330" i="22"/>
  <c r="AM331" i="22"/>
  <c r="AN331" i="22"/>
  <c r="AM332" i="22"/>
  <c r="AN332" i="22"/>
  <c r="AM333" i="22"/>
  <c r="AN333" i="22"/>
  <c r="AM334" i="22"/>
  <c r="AN334" i="22"/>
  <c r="AM335" i="22"/>
  <c r="AN335" i="22"/>
  <c r="AM336" i="22"/>
  <c r="AN336" i="22"/>
  <c r="AM337" i="22"/>
  <c r="AN337" i="22"/>
  <c r="AM338" i="22"/>
  <c r="AN338" i="22"/>
  <c r="AM339" i="22"/>
  <c r="AN339" i="22"/>
  <c r="AM340" i="22"/>
  <c r="AN340" i="22"/>
  <c r="AM341" i="22"/>
  <c r="AN341" i="22"/>
  <c r="AM342" i="22"/>
  <c r="AN342" i="22"/>
  <c r="AM343" i="22"/>
  <c r="AN343" i="22"/>
  <c r="AM344" i="22"/>
  <c r="AN344" i="22"/>
  <c r="AM345" i="22"/>
  <c r="AN345" i="22"/>
  <c r="AM346" i="22"/>
  <c r="AN346" i="22"/>
  <c r="AM347" i="22"/>
  <c r="AN347" i="22"/>
  <c r="AM348" i="22"/>
  <c r="AN348" i="22"/>
  <c r="AM349" i="22"/>
  <c r="AN349" i="22"/>
  <c r="AM350" i="22"/>
  <c r="AN350" i="22"/>
  <c r="AM351" i="22"/>
  <c r="AN351" i="22"/>
  <c r="AM352" i="22"/>
  <c r="AN352" i="22"/>
  <c r="AM353" i="22"/>
  <c r="AN353" i="22"/>
  <c r="AM354" i="22"/>
  <c r="AN354" i="22"/>
  <c r="AM355" i="22"/>
  <c r="AN355" i="22"/>
  <c r="AM356" i="22"/>
  <c r="AN356" i="22"/>
  <c r="AM357" i="22"/>
  <c r="AN357" i="22"/>
  <c r="AM358" i="22"/>
  <c r="AN358" i="22"/>
  <c r="AM359" i="22"/>
  <c r="AN359" i="22"/>
  <c r="AM360" i="22"/>
  <c r="AN360" i="22"/>
  <c r="AM361" i="22"/>
  <c r="AN361" i="22"/>
  <c r="AM362" i="22"/>
  <c r="AN362" i="22"/>
  <c r="AM363" i="22"/>
  <c r="AN363" i="22"/>
  <c r="AM364" i="22"/>
  <c r="AN364" i="22"/>
  <c r="AM365" i="22"/>
  <c r="AN365" i="22"/>
  <c r="AM366" i="22"/>
  <c r="AN366" i="22"/>
  <c r="AM367" i="22"/>
  <c r="AN367" i="22"/>
  <c r="AM368" i="22"/>
  <c r="AN368" i="22"/>
  <c r="AM369" i="22"/>
  <c r="AN369" i="22"/>
  <c r="AM370" i="22"/>
  <c r="AN370" i="22"/>
  <c r="AM371" i="22"/>
  <c r="AN371" i="22"/>
  <c r="AM372" i="22"/>
  <c r="AN372" i="22"/>
  <c r="AM373" i="22"/>
  <c r="AN373" i="22"/>
  <c r="AM374" i="22"/>
  <c r="AN374" i="22"/>
  <c r="AM375" i="22"/>
  <c r="AN375" i="22"/>
  <c r="AM376" i="22"/>
  <c r="AN376" i="22"/>
  <c r="AM377" i="22"/>
  <c r="AN377" i="22"/>
  <c r="AM378" i="22"/>
  <c r="AN378" i="22"/>
  <c r="AM379" i="22"/>
  <c r="AN379" i="22"/>
  <c r="AM380" i="22"/>
  <c r="AN380" i="22"/>
  <c r="AM381" i="22"/>
  <c r="AN381" i="22"/>
  <c r="AM382" i="22"/>
  <c r="AN382" i="22"/>
  <c r="AM383" i="22"/>
  <c r="AN383" i="22"/>
  <c r="AM384" i="22"/>
  <c r="AN384" i="22"/>
  <c r="AM385" i="22"/>
  <c r="AN385" i="22"/>
  <c r="AM386" i="22"/>
  <c r="AN386" i="22"/>
  <c r="AM387" i="22"/>
  <c r="AN387" i="22"/>
  <c r="AM388" i="22"/>
  <c r="AN388" i="22"/>
  <c r="AM389" i="22"/>
  <c r="AN389" i="22"/>
  <c r="AM390" i="22"/>
  <c r="AN390" i="22"/>
  <c r="AM391" i="22"/>
  <c r="AN391" i="22"/>
  <c r="AM392" i="22"/>
  <c r="AN392" i="22"/>
  <c r="AM393" i="22"/>
  <c r="AN393" i="22"/>
  <c r="AM394" i="22"/>
  <c r="AN394" i="22"/>
  <c r="AM395" i="22"/>
  <c r="AN395" i="22"/>
  <c r="AM396" i="22"/>
  <c r="AN396" i="22"/>
  <c r="AM397" i="22"/>
  <c r="AN397" i="22"/>
  <c r="AM398" i="22"/>
  <c r="AN398" i="22"/>
  <c r="AM399" i="22"/>
  <c r="AN399" i="22"/>
  <c r="AM400" i="22"/>
  <c r="AN400" i="22"/>
  <c r="AM401" i="22"/>
  <c r="AN401" i="22"/>
  <c r="AM402" i="22"/>
  <c r="AN402" i="22"/>
  <c r="AM403" i="22"/>
  <c r="AN403" i="22"/>
  <c r="AM404" i="22"/>
  <c r="AN404" i="22"/>
  <c r="AM405" i="22"/>
  <c r="AN405" i="22"/>
  <c r="AM406" i="22"/>
  <c r="AN406" i="22"/>
  <c r="AM407" i="22"/>
  <c r="AN407" i="22"/>
  <c r="AM408" i="22"/>
  <c r="AN408" i="22"/>
  <c r="AM409" i="22"/>
  <c r="AN409" i="22"/>
  <c r="AM410" i="22"/>
  <c r="AN410" i="22"/>
  <c r="AM411" i="22"/>
  <c r="AN411" i="22"/>
  <c r="AM412" i="22"/>
  <c r="AN412" i="22"/>
  <c r="AM413" i="22"/>
  <c r="AN413" i="22"/>
  <c r="AM414" i="22"/>
  <c r="AN414" i="22"/>
  <c r="AM415" i="22"/>
  <c r="AN415" i="22"/>
  <c r="AM416" i="22"/>
  <c r="AN416" i="22"/>
  <c r="AM417" i="22"/>
  <c r="AN417" i="22"/>
  <c r="AM418" i="22"/>
  <c r="AN418" i="22"/>
  <c r="AM419" i="22"/>
  <c r="AN419" i="22"/>
  <c r="AM420" i="22"/>
  <c r="AN420" i="22"/>
  <c r="AM421" i="22"/>
  <c r="AN421" i="22"/>
  <c r="AM422" i="22"/>
  <c r="AN422" i="22"/>
  <c r="AM423" i="22"/>
  <c r="AN423" i="22"/>
  <c r="AM424" i="22"/>
  <c r="AN424" i="22"/>
  <c r="AM425" i="22"/>
  <c r="AN425" i="22"/>
  <c r="AM426" i="22"/>
  <c r="AN426" i="22"/>
  <c r="AM427" i="22"/>
  <c r="AN427" i="22"/>
  <c r="AM428" i="22"/>
  <c r="AN428" i="22"/>
  <c r="AM429" i="22"/>
  <c r="AN429" i="22"/>
  <c r="AM430" i="22"/>
  <c r="AN430" i="22"/>
  <c r="AM431" i="22"/>
  <c r="AN431" i="22"/>
  <c r="AM432" i="22"/>
  <c r="AN432" i="22"/>
  <c r="AM433" i="22"/>
  <c r="AN433" i="22"/>
  <c r="AM434" i="22"/>
  <c r="AN434" i="22"/>
  <c r="AM435" i="22"/>
  <c r="AN435" i="22"/>
  <c r="AM436" i="22"/>
  <c r="AN436" i="22"/>
  <c r="AM437" i="22"/>
  <c r="AN437" i="22"/>
  <c r="AM438" i="22"/>
  <c r="AN438" i="22"/>
  <c r="AM439" i="22"/>
  <c r="AN439" i="22"/>
  <c r="AM440" i="22"/>
  <c r="AN440" i="22"/>
  <c r="AM441" i="22"/>
  <c r="AN441" i="22"/>
  <c r="AM442" i="22"/>
  <c r="AN442" i="22"/>
  <c r="AM443" i="22"/>
  <c r="AN443" i="22"/>
  <c r="AM444" i="22"/>
  <c r="AN444" i="22"/>
  <c r="AM445" i="22"/>
  <c r="AN445" i="22"/>
  <c r="AM446" i="22"/>
  <c r="AN446" i="22"/>
  <c r="AM447" i="22"/>
  <c r="AN447" i="22"/>
  <c r="AM448" i="22"/>
  <c r="AN448" i="22"/>
  <c r="AM449" i="22"/>
  <c r="AN449" i="22"/>
  <c r="AM450" i="22"/>
  <c r="AN450" i="22"/>
  <c r="AM451" i="22"/>
  <c r="AN451" i="22"/>
  <c r="AM452" i="22"/>
  <c r="AN452" i="22"/>
  <c r="AM453" i="22"/>
  <c r="AN453" i="22"/>
  <c r="AM454" i="22"/>
  <c r="AN454" i="22"/>
  <c r="AM455" i="22"/>
  <c r="AN455" i="22"/>
  <c r="AM456" i="22"/>
  <c r="AN456" i="22"/>
  <c r="AM457" i="22"/>
  <c r="AN457" i="22"/>
  <c r="AM458" i="22"/>
  <c r="AN458" i="22"/>
  <c r="AM459" i="22"/>
  <c r="AN459" i="22"/>
  <c r="AM460" i="22"/>
  <c r="AN460" i="22"/>
  <c r="AM461" i="22"/>
  <c r="AN461" i="22"/>
  <c r="AM462" i="22"/>
  <c r="AN462" i="22"/>
  <c r="AM463" i="22"/>
  <c r="AN463" i="22"/>
  <c r="AM464" i="22"/>
  <c r="AN464" i="22"/>
  <c r="AM465" i="22"/>
  <c r="AN465" i="22"/>
  <c r="AM466" i="22"/>
  <c r="AN466" i="22"/>
  <c r="AM467" i="22"/>
  <c r="AN467" i="22"/>
  <c r="AM468" i="22"/>
  <c r="AN468" i="22"/>
  <c r="AM469" i="22"/>
  <c r="AN469" i="22"/>
  <c r="AM470" i="22"/>
  <c r="AN470" i="22"/>
  <c r="AM471" i="22"/>
  <c r="AN471" i="22"/>
  <c r="AM472" i="22"/>
  <c r="AN472" i="22"/>
  <c r="AM473" i="22"/>
  <c r="AN473" i="22"/>
  <c r="AM474" i="22"/>
  <c r="AN474" i="22"/>
  <c r="AM475" i="22"/>
  <c r="AN475" i="22"/>
  <c r="AM476" i="22"/>
  <c r="AN476" i="22"/>
  <c r="AM477" i="22"/>
  <c r="AN477" i="22"/>
  <c r="AM478" i="22"/>
  <c r="AN478" i="22"/>
  <c r="AM479" i="22"/>
  <c r="AN479" i="22"/>
  <c r="AM480" i="22"/>
  <c r="AN480" i="22"/>
  <c r="AM481" i="22"/>
  <c r="AN481" i="22"/>
  <c r="AM482" i="22"/>
  <c r="AN482" i="22"/>
  <c r="AM483" i="22"/>
  <c r="AN483" i="22"/>
  <c r="AM484" i="22"/>
  <c r="AN484" i="22"/>
  <c r="AM485" i="22"/>
  <c r="AN485" i="22"/>
  <c r="AM486" i="22"/>
  <c r="AN486" i="22"/>
  <c r="AM487" i="22"/>
  <c r="AN487" i="22"/>
  <c r="AM488" i="22"/>
  <c r="AN488" i="22"/>
  <c r="AM489" i="22"/>
  <c r="AN489" i="22"/>
  <c r="AM490" i="22"/>
  <c r="AN490" i="22"/>
  <c r="AM491" i="22"/>
  <c r="AN491" i="22"/>
  <c r="AM492" i="22"/>
  <c r="AN492" i="22"/>
  <c r="AM493" i="22"/>
  <c r="AN493" i="22"/>
  <c r="AM494" i="22"/>
  <c r="AN494" i="22"/>
  <c r="AM495" i="22"/>
  <c r="AN495" i="22"/>
  <c r="AM496" i="22"/>
  <c r="AN496" i="22"/>
  <c r="AM497" i="22"/>
  <c r="AN497" i="22"/>
  <c r="AH500" i="22"/>
  <c r="AM498" i="22"/>
  <c r="AN498" i="22"/>
  <c r="AH501" i="22"/>
  <c r="AM499" i="22"/>
  <c r="AN499" i="22"/>
  <c r="I35" i="9"/>
  <c r="AJ10" i="23"/>
  <c r="AJ11" i="23"/>
  <c r="AJ12" i="23"/>
  <c r="AJ13" i="23"/>
  <c r="AJ14" i="23"/>
  <c r="AI10" i="23"/>
  <c r="AI11" i="23"/>
  <c r="AI12" i="23"/>
  <c r="AI13" i="23"/>
  <c r="AI14" i="23"/>
  <c r="AK12" i="23"/>
  <c r="AL12" i="23"/>
  <c r="AJ15" i="23"/>
  <c r="AJ16" i="23"/>
  <c r="AJ17" i="23"/>
  <c r="AJ18" i="23"/>
  <c r="AJ19" i="23"/>
  <c r="AJ20" i="23"/>
  <c r="AJ21" i="23"/>
  <c r="AJ22" i="23"/>
  <c r="AJ23" i="23"/>
  <c r="AJ24" i="23"/>
  <c r="AJ25" i="23"/>
  <c r="AJ26" i="23"/>
  <c r="AJ27" i="23"/>
  <c r="AJ28" i="23"/>
  <c r="AJ29" i="23"/>
  <c r="AJ30" i="23"/>
  <c r="AJ31" i="23"/>
  <c r="AJ32" i="23"/>
  <c r="AJ33" i="23"/>
  <c r="AJ34" i="23"/>
  <c r="AJ35" i="23"/>
  <c r="AJ36" i="23"/>
  <c r="AJ37" i="23"/>
  <c r="AJ38" i="23"/>
  <c r="AJ39" i="23"/>
  <c r="AJ40" i="23"/>
  <c r="AJ41" i="23"/>
  <c r="AJ42" i="23"/>
  <c r="AJ43" i="23"/>
  <c r="AJ44" i="23"/>
  <c r="AJ45" i="23"/>
  <c r="AJ46" i="23"/>
  <c r="AJ47" i="23"/>
  <c r="AJ48" i="23"/>
  <c r="AJ49" i="23"/>
  <c r="AJ50" i="23"/>
  <c r="AJ51" i="23"/>
  <c r="AJ52" i="23"/>
  <c r="AJ53" i="23"/>
  <c r="AJ54" i="23"/>
  <c r="AJ55" i="23"/>
  <c r="AJ56" i="23"/>
  <c r="AJ57" i="23"/>
  <c r="AJ58" i="23"/>
  <c r="AJ59" i="23"/>
  <c r="AJ60" i="23"/>
  <c r="AJ61" i="23"/>
  <c r="AJ62" i="23"/>
  <c r="AJ63" i="23"/>
  <c r="AJ64" i="23"/>
  <c r="AJ65" i="23"/>
  <c r="AJ66" i="23"/>
  <c r="AJ67" i="23"/>
  <c r="AJ68" i="23"/>
  <c r="AJ69" i="23"/>
  <c r="AJ70" i="23"/>
  <c r="AJ71" i="23"/>
  <c r="AJ72" i="23"/>
  <c r="AJ73" i="23"/>
  <c r="AJ74" i="23"/>
  <c r="AJ75" i="23"/>
  <c r="AJ76" i="23"/>
  <c r="AJ77" i="23"/>
  <c r="AJ78" i="23"/>
  <c r="AJ79" i="23"/>
  <c r="AJ80" i="23"/>
  <c r="AJ81" i="23"/>
  <c r="AJ82" i="23"/>
  <c r="AJ83" i="23"/>
  <c r="AJ84" i="23"/>
  <c r="AJ85" i="23"/>
  <c r="AJ86" i="23"/>
  <c r="AJ87" i="23"/>
  <c r="AJ88" i="23"/>
  <c r="AJ89" i="23"/>
  <c r="AJ90" i="23"/>
  <c r="AJ91" i="23"/>
  <c r="AJ92" i="23"/>
  <c r="AJ93" i="23"/>
  <c r="AJ94" i="23"/>
  <c r="AJ95" i="23"/>
  <c r="AJ96" i="23"/>
  <c r="AJ97" i="23"/>
  <c r="AJ98" i="23"/>
  <c r="AJ99" i="23"/>
  <c r="AJ100" i="23"/>
  <c r="AJ101" i="23"/>
  <c r="AJ102" i="23"/>
  <c r="AJ103" i="23"/>
  <c r="AJ104" i="23"/>
  <c r="AJ105" i="23"/>
  <c r="AJ106" i="23"/>
  <c r="AJ107" i="23"/>
  <c r="AJ108" i="23"/>
  <c r="AJ109" i="23"/>
  <c r="AJ110" i="23"/>
  <c r="AJ111" i="23"/>
  <c r="AJ112" i="23"/>
  <c r="AJ113" i="23"/>
  <c r="AJ114" i="23"/>
  <c r="AJ115" i="23"/>
  <c r="AJ116" i="23"/>
  <c r="AJ117" i="23"/>
  <c r="AJ118" i="23"/>
  <c r="AJ119" i="23"/>
  <c r="AJ120" i="23"/>
  <c r="AJ121" i="23"/>
  <c r="AJ122" i="23"/>
  <c r="AJ123" i="23"/>
  <c r="AJ124" i="23"/>
  <c r="AJ125" i="23"/>
  <c r="AJ126" i="23"/>
  <c r="AJ127" i="23"/>
  <c r="AJ128" i="23"/>
  <c r="AJ129" i="23"/>
  <c r="AJ130" i="23"/>
  <c r="AJ131" i="23"/>
  <c r="AJ132" i="23"/>
  <c r="AJ133" i="23"/>
  <c r="AJ134" i="23"/>
  <c r="AJ135" i="23"/>
  <c r="AJ136" i="23"/>
  <c r="AJ137" i="23"/>
  <c r="AJ138" i="23"/>
  <c r="AJ139" i="23"/>
  <c r="AJ140" i="23"/>
  <c r="AJ141" i="23"/>
  <c r="AJ142" i="23"/>
  <c r="AJ143" i="23"/>
  <c r="AJ144" i="23"/>
  <c r="AJ145" i="23"/>
  <c r="AJ146" i="23"/>
  <c r="AJ147" i="23"/>
  <c r="AJ148" i="23"/>
  <c r="AJ149" i="23"/>
  <c r="AJ150" i="23"/>
  <c r="AJ151" i="23"/>
  <c r="AJ152" i="23"/>
  <c r="AJ153" i="23"/>
  <c r="AJ154" i="23"/>
  <c r="AJ155" i="23"/>
  <c r="AJ156" i="23"/>
  <c r="AJ157" i="23"/>
  <c r="AJ158" i="23"/>
  <c r="AJ159" i="23"/>
  <c r="AJ160" i="23"/>
  <c r="AJ161" i="23"/>
  <c r="AJ162" i="23"/>
  <c r="AJ163" i="23"/>
  <c r="AJ164" i="23"/>
  <c r="AJ165" i="23"/>
  <c r="AJ166" i="23"/>
  <c r="AJ167" i="23"/>
  <c r="AJ168" i="23"/>
  <c r="AJ169" i="23"/>
  <c r="AJ170" i="23"/>
  <c r="AJ171" i="23"/>
  <c r="AJ172" i="23"/>
  <c r="AJ173" i="23"/>
  <c r="AJ174" i="23"/>
  <c r="AJ175" i="23"/>
  <c r="AJ176" i="23"/>
  <c r="AJ177" i="23"/>
  <c r="AJ178" i="23"/>
  <c r="AJ179" i="23"/>
  <c r="AJ180" i="23"/>
  <c r="AJ181" i="23"/>
  <c r="AJ182" i="23"/>
  <c r="AJ183" i="23"/>
  <c r="AJ184" i="23"/>
  <c r="AJ185" i="23"/>
  <c r="AJ186" i="23"/>
  <c r="AJ187" i="23"/>
  <c r="AJ188" i="23"/>
  <c r="AJ189" i="23"/>
  <c r="AJ190" i="23"/>
  <c r="AJ191" i="23"/>
  <c r="AJ192" i="23"/>
  <c r="AJ193" i="23"/>
  <c r="AJ194" i="23"/>
  <c r="AJ195" i="23"/>
  <c r="AJ196" i="23"/>
  <c r="AJ197" i="23"/>
  <c r="AJ198" i="23"/>
  <c r="AJ199" i="23"/>
  <c r="AJ200" i="23"/>
  <c r="AJ201" i="23"/>
  <c r="AJ202" i="23"/>
  <c r="AJ203" i="23"/>
  <c r="AJ204" i="23"/>
  <c r="AJ205" i="23"/>
  <c r="AJ206" i="23"/>
  <c r="AJ207" i="23"/>
  <c r="AJ208" i="23"/>
  <c r="AJ209" i="23"/>
  <c r="AJ210" i="23"/>
  <c r="AJ211" i="23"/>
  <c r="AJ212" i="23"/>
  <c r="AJ213" i="23"/>
  <c r="AJ214" i="23"/>
  <c r="AJ215" i="23"/>
  <c r="AJ216" i="23"/>
  <c r="AJ217" i="23"/>
  <c r="AJ218" i="23"/>
  <c r="AJ219" i="23"/>
  <c r="AJ220" i="23"/>
  <c r="AJ221" i="23"/>
  <c r="AJ222" i="23"/>
  <c r="AJ223" i="23"/>
  <c r="AJ224" i="23"/>
  <c r="AJ225" i="23"/>
  <c r="AJ226" i="23"/>
  <c r="AJ227" i="23"/>
  <c r="AJ228" i="23"/>
  <c r="AJ229" i="23"/>
  <c r="AJ230" i="23"/>
  <c r="AJ231" i="23"/>
  <c r="AJ232" i="23"/>
  <c r="AJ233" i="23"/>
  <c r="AJ234" i="23"/>
  <c r="AJ235" i="23"/>
  <c r="AJ236" i="23"/>
  <c r="AJ237" i="23"/>
  <c r="AJ238" i="23"/>
  <c r="AJ239" i="23"/>
  <c r="AJ240" i="23"/>
  <c r="AJ241" i="23"/>
  <c r="AJ242" i="23"/>
  <c r="AJ243" i="23"/>
  <c r="AJ244" i="23"/>
  <c r="AJ245" i="23"/>
  <c r="AJ246" i="23"/>
  <c r="AJ247" i="23"/>
  <c r="AJ248" i="23"/>
  <c r="AJ249" i="23"/>
  <c r="AJ250" i="23"/>
  <c r="AJ251" i="23"/>
  <c r="AJ252" i="23"/>
  <c r="AJ253" i="23"/>
  <c r="AJ254" i="23"/>
  <c r="AJ255" i="23"/>
  <c r="AJ256" i="23"/>
  <c r="AJ257" i="23"/>
  <c r="AJ258" i="23"/>
  <c r="AJ259" i="23"/>
  <c r="AJ260" i="23"/>
  <c r="AJ261" i="23"/>
  <c r="AJ262" i="23"/>
  <c r="AJ263" i="23"/>
  <c r="AJ264" i="23"/>
  <c r="AJ265" i="23"/>
  <c r="AJ266" i="23"/>
  <c r="AJ267" i="23"/>
  <c r="AJ268" i="23"/>
  <c r="AJ269" i="23"/>
  <c r="AJ270" i="23"/>
  <c r="AJ271" i="23"/>
  <c r="AJ272" i="23"/>
  <c r="AJ273" i="23"/>
  <c r="AJ274" i="23"/>
  <c r="AJ275" i="23"/>
  <c r="AJ276" i="23"/>
  <c r="AJ277" i="23"/>
  <c r="AJ278" i="23"/>
  <c r="AJ279" i="23"/>
  <c r="AJ280" i="23"/>
  <c r="AJ281" i="23"/>
  <c r="AJ282" i="23"/>
  <c r="AJ283" i="23"/>
  <c r="AJ284" i="23"/>
  <c r="AJ285" i="23"/>
  <c r="AJ286" i="23"/>
  <c r="AJ287" i="23"/>
  <c r="AJ288" i="23"/>
  <c r="AJ289" i="23"/>
  <c r="AJ290" i="23"/>
  <c r="AJ291" i="23"/>
  <c r="AJ292" i="23"/>
  <c r="AJ293" i="23"/>
  <c r="AJ294" i="23"/>
  <c r="AJ295" i="23"/>
  <c r="AJ296" i="23"/>
  <c r="AJ297" i="23"/>
  <c r="AJ298" i="23"/>
  <c r="AJ299" i="23"/>
  <c r="AJ300" i="23"/>
  <c r="AJ301" i="23"/>
  <c r="AJ302" i="23"/>
  <c r="AJ303" i="23"/>
  <c r="AJ304" i="23"/>
  <c r="AJ305" i="23"/>
  <c r="AJ306" i="23"/>
  <c r="AJ307" i="23"/>
  <c r="AJ308" i="23"/>
  <c r="AJ309" i="23"/>
  <c r="AJ310" i="23"/>
  <c r="AJ311" i="23"/>
  <c r="AJ312" i="23"/>
  <c r="AJ313" i="23"/>
  <c r="AJ314" i="23"/>
  <c r="AJ315" i="23"/>
  <c r="AJ316" i="23"/>
  <c r="AJ317" i="23"/>
  <c r="AJ318" i="23"/>
  <c r="AJ319" i="23"/>
  <c r="AJ320" i="23"/>
  <c r="AJ321" i="23"/>
  <c r="AJ322" i="23"/>
  <c r="AJ323" i="23"/>
  <c r="AJ324" i="23"/>
  <c r="AJ325" i="23"/>
  <c r="AJ326" i="23"/>
  <c r="AJ327" i="23"/>
  <c r="AJ328" i="23"/>
  <c r="AJ329" i="23"/>
  <c r="AJ330" i="23"/>
  <c r="AJ331" i="23"/>
  <c r="AJ332" i="23"/>
  <c r="AJ333" i="23"/>
  <c r="AJ334" i="23"/>
  <c r="AJ335" i="23"/>
  <c r="AJ336" i="23"/>
  <c r="AJ337" i="23"/>
  <c r="AJ338" i="23"/>
  <c r="AJ339" i="23"/>
  <c r="AJ340" i="23"/>
  <c r="AJ341" i="23"/>
  <c r="AJ342" i="23"/>
  <c r="AJ343" i="23"/>
  <c r="AJ344" i="23"/>
  <c r="AJ345" i="23"/>
  <c r="AJ346" i="23"/>
  <c r="AJ347" i="23"/>
  <c r="AJ348" i="23"/>
  <c r="AJ349" i="23"/>
  <c r="AJ350" i="23"/>
  <c r="AJ351" i="23"/>
  <c r="AJ352" i="23"/>
  <c r="AJ353" i="23"/>
  <c r="AJ354" i="23"/>
  <c r="AJ355" i="23"/>
  <c r="AJ356" i="23"/>
  <c r="AJ357" i="23"/>
  <c r="AJ358" i="23"/>
  <c r="AJ359" i="23"/>
  <c r="AJ360" i="23"/>
  <c r="AJ361" i="23"/>
  <c r="AJ362" i="23"/>
  <c r="AJ363" i="23"/>
  <c r="AJ364" i="23"/>
  <c r="AJ365" i="23"/>
  <c r="AJ366" i="23"/>
  <c r="AJ367" i="23"/>
  <c r="AJ368" i="23"/>
  <c r="AJ369" i="23"/>
  <c r="AJ370" i="23"/>
  <c r="AJ371" i="23"/>
  <c r="AJ372" i="23"/>
  <c r="AJ373" i="23"/>
  <c r="AJ374" i="23"/>
  <c r="AJ375" i="23"/>
  <c r="AJ376" i="23"/>
  <c r="AJ377" i="23"/>
  <c r="AJ378" i="23"/>
  <c r="AJ379" i="23"/>
  <c r="AJ380" i="23"/>
  <c r="AJ381" i="23"/>
  <c r="AJ382" i="23"/>
  <c r="AJ383" i="23"/>
  <c r="AJ384" i="23"/>
  <c r="AJ385" i="23"/>
  <c r="AJ386" i="23"/>
  <c r="AJ387" i="23"/>
  <c r="AJ388" i="23"/>
  <c r="AJ389" i="23"/>
  <c r="AJ390" i="23"/>
  <c r="AJ391" i="23"/>
  <c r="AJ392" i="23"/>
  <c r="AJ393" i="23"/>
  <c r="AJ394" i="23"/>
  <c r="AJ395" i="23"/>
  <c r="AJ396" i="23"/>
  <c r="AJ397" i="23"/>
  <c r="AJ398" i="23"/>
  <c r="AJ399" i="23"/>
  <c r="AJ400" i="23"/>
  <c r="AJ401" i="23"/>
  <c r="AJ402" i="23"/>
  <c r="AJ403" i="23"/>
  <c r="AJ404" i="23"/>
  <c r="AJ405" i="23"/>
  <c r="AJ406" i="23"/>
  <c r="AJ407" i="23"/>
  <c r="AJ408" i="23"/>
  <c r="AJ409" i="23"/>
  <c r="AJ410" i="23"/>
  <c r="AJ411" i="23"/>
  <c r="AJ412" i="23"/>
  <c r="AJ413" i="23"/>
  <c r="AJ414" i="23"/>
  <c r="AJ415" i="23"/>
  <c r="AJ416" i="23"/>
  <c r="AJ417" i="23"/>
  <c r="AJ418" i="23"/>
  <c r="AJ419" i="23"/>
  <c r="AJ420" i="23"/>
  <c r="AJ421" i="23"/>
  <c r="AJ422" i="23"/>
  <c r="AJ423" i="23"/>
  <c r="AJ424" i="23"/>
  <c r="AJ425" i="23"/>
  <c r="AJ426" i="23"/>
  <c r="AJ427" i="23"/>
  <c r="AJ428" i="23"/>
  <c r="AJ429" i="23"/>
  <c r="AJ430" i="23"/>
  <c r="AJ431" i="23"/>
  <c r="AJ432" i="23"/>
  <c r="AJ433" i="23"/>
  <c r="AJ434" i="23"/>
  <c r="AJ435" i="23"/>
  <c r="AJ436" i="23"/>
  <c r="AJ437" i="23"/>
  <c r="AJ438" i="23"/>
  <c r="AJ439" i="23"/>
  <c r="AJ440" i="23"/>
  <c r="AJ441" i="23"/>
  <c r="AJ442" i="23"/>
  <c r="AJ443" i="23"/>
  <c r="AJ444" i="23"/>
  <c r="AJ445" i="23"/>
  <c r="AJ446" i="23"/>
  <c r="AJ447" i="23"/>
  <c r="AJ448" i="23"/>
  <c r="AJ449" i="23"/>
  <c r="AJ8" i="23"/>
  <c r="AJ9" i="23"/>
  <c r="AI8" i="23"/>
  <c r="AI9" i="23"/>
  <c r="AK10" i="23"/>
  <c r="AL10" i="23"/>
  <c r="AK11" i="23"/>
  <c r="AL11" i="23"/>
  <c r="AI15" i="23"/>
  <c r="AK13" i="23"/>
  <c r="AL13" i="23"/>
  <c r="AI16" i="23"/>
  <c r="AK14" i="23"/>
  <c r="AL14" i="23"/>
  <c r="AI17" i="23"/>
  <c r="AK15" i="23"/>
  <c r="AL15" i="23"/>
  <c r="AI18" i="23"/>
  <c r="AK16" i="23"/>
  <c r="AL16" i="23"/>
  <c r="AI19" i="23"/>
  <c r="AK17" i="23"/>
  <c r="AL17" i="23"/>
  <c r="AI20" i="23"/>
  <c r="AK18" i="23"/>
  <c r="AL18" i="23"/>
  <c r="AI21" i="23"/>
  <c r="AK19" i="23"/>
  <c r="AL19" i="23"/>
  <c r="AI22" i="23"/>
  <c r="AK20" i="23"/>
  <c r="AL20" i="23"/>
  <c r="AI23" i="23"/>
  <c r="AK21" i="23"/>
  <c r="AL21" i="23"/>
  <c r="AI24" i="23"/>
  <c r="AK22" i="23"/>
  <c r="AL22" i="23"/>
  <c r="AI25" i="23"/>
  <c r="AK23" i="23"/>
  <c r="AL23" i="23"/>
  <c r="AI26" i="23"/>
  <c r="AK24" i="23"/>
  <c r="AL24" i="23"/>
  <c r="AI27" i="23"/>
  <c r="AK25" i="23"/>
  <c r="AL25" i="23"/>
  <c r="AI28" i="23"/>
  <c r="AK26" i="23"/>
  <c r="AL26" i="23"/>
  <c r="AI29" i="23"/>
  <c r="AK27" i="23"/>
  <c r="AL27" i="23"/>
  <c r="AI30" i="23"/>
  <c r="AK28" i="23"/>
  <c r="AL28" i="23"/>
  <c r="AI31" i="23"/>
  <c r="AK29" i="23"/>
  <c r="AL29" i="23"/>
  <c r="AI32" i="23"/>
  <c r="AK30" i="23"/>
  <c r="AL30" i="23"/>
  <c r="AI33" i="23"/>
  <c r="AK31" i="23"/>
  <c r="AL31" i="23"/>
  <c r="AI34" i="23"/>
  <c r="AK32" i="23"/>
  <c r="AL32" i="23"/>
  <c r="AI35" i="23"/>
  <c r="AK33" i="23"/>
  <c r="AL33" i="23"/>
  <c r="AI36" i="23"/>
  <c r="AK34" i="23"/>
  <c r="AL34" i="23"/>
  <c r="AI37" i="23"/>
  <c r="AK35" i="23"/>
  <c r="AL35" i="23"/>
  <c r="AI38" i="23"/>
  <c r="AK36" i="23"/>
  <c r="AL36" i="23"/>
  <c r="AI39" i="23"/>
  <c r="AK37" i="23"/>
  <c r="AL37" i="23"/>
  <c r="AI40" i="23"/>
  <c r="AK38" i="23"/>
  <c r="AL38" i="23"/>
  <c r="AI41" i="23"/>
  <c r="AK39" i="23"/>
  <c r="AL39" i="23"/>
  <c r="AI42" i="23"/>
  <c r="AK40" i="23"/>
  <c r="AL40" i="23"/>
  <c r="AI43" i="23"/>
  <c r="AK41" i="23"/>
  <c r="AL41" i="23"/>
  <c r="AI44" i="23"/>
  <c r="AK42" i="23"/>
  <c r="AL42" i="23"/>
  <c r="AI45" i="23"/>
  <c r="AK43" i="23"/>
  <c r="AL43" i="23"/>
  <c r="AI46" i="23"/>
  <c r="AK44" i="23"/>
  <c r="AL44" i="23"/>
  <c r="AI47" i="23"/>
  <c r="AK45" i="23"/>
  <c r="AL45" i="23"/>
  <c r="AI48" i="23"/>
  <c r="AK46" i="23"/>
  <c r="AL46" i="23"/>
  <c r="AI49" i="23"/>
  <c r="AK47" i="23"/>
  <c r="AL47" i="23"/>
  <c r="AI50" i="23"/>
  <c r="AK48" i="23"/>
  <c r="AL48" i="23"/>
  <c r="AI51" i="23"/>
  <c r="AK49" i="23"/>
  <c r="AL49" i="23"/>
  <c r="AI52" i="23"/>
  <c r="AK50" i="23"/>
  <c r="AL50" i="23"/>
  <c r="AI53" i="23"/>
  <c r="AK51" i="23"/>
  <c r="AL51" i="23"/>
  <c r="AI54" i="23"/>
  <c r="AK52" i="23"/>
  <c r="AL52" i="23"/>
  <c r="AI55" i="23"/>
  <c r="AK53" i="23"/>
  <c r="AL53" i="23"/>
  <c r="AI56" i="23"/>
  <c r="AK54" i="23"/>
  <c r="AL54" i="23"/>
  <c r="AI57" i="23"/>
  <c r="AK55" i="23"/>
  <c r="AL55" i="23"/>
  <c r="AI58" i="23"/>
  <c r="AK56" i="23"/>
  <c r="AL56" i="23"/>
  <c r="AI59" i="23"/>
  <c r="AK57" i="23"/>
  <c r="AL57" i="23"/>
  <c r="AI60" i="23"/>
  <c r="AK58" i="23"/>
  <c r="AL58" i="23"/>
  <c r="AI61" i="23"/>
  <c r="AK59" i="23"/>
  <c r="AL59" i="23"/>
  <c r="AI62" i="23"/>
  <c r="AK60" i="23"/>
  <c r="AL60" i="23"/>
  <c r="AI63" i="23"/>
  <c r="AK61" i="23"/>
  <c r="AL61" i="23"/>
  <c r="AI64" i="23"/>
  <c r="AK62" i="23"/>
  <c r="AL62" i="23"/>
  <c r="AI65" i="23"/>
  <c r="AK63" i="23"/>
  <c r="AL63" i="23"/>
  <c r="AI66" i="23"/>
  <c r="AK64" i="23"/>
  <c r="AL64" i="23"/>
  <c r="AI67" i="23"/>
  <c r="AK65" i="23"/>
  <c r="AL65" i="23"/>
  <c r="AI68" i="23"/>
  <c r="AK66" i="23"/>
  <c r="AL66" i="23"/>
  <c r="AI69" i="23"/>
  <c r="AK67" i="23"/>
  <c r="AL67" i="23"/>
  <c r="AI70" i="23"/>
  <c r="AK68" i="23"/>
  <c r="AL68" i="23"/>
  <c r="AI71" i="23"/>
  <c r="AK69" i="23"/>
  <c r="AL69" i="23"/>
  <c r="AI72" i="23"/>
  <c r="AK70" i="23"/>
  <c r="AL70" i="23"/>
  <c r="AI73" i="23"/>
  <c r="AK71" i="23"/>
  <c r="AL71" i="23"/>
  <c r="AI74" i="23"/>
  <c r="AK72" i="23"/>
  <c r="AL72" i="23"/>
  <c r="AI75" i="23"/>
  <c r="AK73" i="23"/>
  <c r="AL73" i="23"/>
  <c r="AI76" i="23"/>
  <c r="AK74" i="23"/>
  <c r="AL74" i="23"/>
  <c r="AI77" i="23"/>
  <c r="AK75" i="23"/>
  <c r="AL75" i="23"/>
  <c r="AI78" i="23"/>
  <c r="AK76" i="23"/>
  <c r="AL76" i="23"/>
  <c r="AI79" i="23"/>
  <c r="AK77" i="23"/>
  <c r="AL77" i="23"/>
  <c r="AI80" i="23"/>
  <c r="AK78" i="23"/>
  <c r="AL78" i="23"/>
  <c r="AI81" i="23"/>
  <c r="AK79" i="23"/>
  <c r="AL79" i="23"/>
  <c r="AI82" i="23"/>
  <c r="AK80" i="23"/>
  <c r="AL80" i="23"/>
  <c r="AI83" i="23"/>
  <c r="AK81" i="23"/>
  <c r="AL81" i="23"/>
  <c r="AI84" i="23"/>
  <c r="AK82" i="23"/>
  <c r="AL82" i="23"/>
  <c r="AI85" i="23"/>
  <c r="AK83" i="23"/>
  <c r="AL83" i="23"/>
  <c r="AI86" i="23"/>
  <c r="AK84" i="23"/>
  <c r="AL84" i="23"/>
  <c r="AI87" i="23"/>
  <c r="AK85" i="23"/>
  <c r="AL85" i="23"/>
  <c r="AI88" i="23"/>
  <c r="AK86" i="23"/>
  <c r="AL86" i="23"/>
  <c r="AI89" i="23"/>
  <c r="AK87" i="23"/>
  <c r="AL87" i="23"/>
  <c r="AI90" i="23"/>
  <c r="AK88" i="23"/>
  <c r="AL88" i="23"/>
  <c r="AI91" i="23"/>
  <c r="AK89" i="23"/>
  <c r="AL89" i="23"/>
  <c r="AI92" i="23"/>
  <c r="AK90" i="23"/>
  <c r="AL90" i="23"/>
  <c r="AI93" i="23"/>
  <c r="AK91" i="23"/>
  <c r="AL91" i="23"/>
  <c r="AI94" i="23"/>
  <c r="AK92" i="23"/>
  <c r="AL92" i="23"/>
  <c r="AI95" i="23"/>
  <c r="AK93" i="23"/>
  <c r="AL93" i="23"/>
  <c r="AI96" i="23"/>
  <c r="AK94" i="23"/>
  <c r="AL94" i="23"/>
  <c r="AI97" i="23"/>
  <c r="AK95" i="23"/>
  <c r="AL95" i="23"/>
  <c r="AI98" i="23"/>
  <c r="AK96" i="23"/>
  <c r="AL96" i="23"/>
  <c r="AI99" i="23"/>
  <c r="AK97" i="23"/>
  <c r="AL97" i="23"/>
  <c r="AI100" i="23"/>
  <c r="AK98" i="23"/>
  <c r="AL98" i="23"/>
  <c r="AI101" i="23"/>
  <c r="AK99" i="23"/>
  <c r="AL99" i="23"/>
  <c r="AI102" i="23"/>
  <c r="AK100" i="23"/>
  <c r="AL100" i="23"/>
  <c r="AI103" i="23"/>
  <c r="AK101" i="23"/>
  <c r="AL101" i="23"/>
  <c r="AI104" i="23"/>
  <c r="AK102" i="23"/>
  <c r="AL102" i="23"/>
  <c r="AI105" i="23"/>
  <c r="AK103" i="23"/>
  <c r="AL103" i="23"/>
  <c r="AI106" i="23"/>
  <c r="AK104" i="23"/>
  <c r="AL104" i="23"/>
  <c r="AI107" i="23"/>
  <c r="AK105" i="23"/>
  <c r="AL105" i="23"/>
  <c r="AI108" i="23"/>
  <c r="AK106" i="23"/>
  <c r="AL106" i="23"/>
  <c r="AI109" i="23"/>
  <c r="AK107" i="23"/>
  <c r="AL107" i="23"/>
  <c r="AI110" i="23"/>
  <c r="AK108" i="23"/>
  <c r="AL108" i="23"/>
  <c r="AI111" i="23"/>
  <c r="AK109" i="23"/>
  <c r="AL109" i="23"/>
  <c r="AI112" i="23"/>
  <c r="AK110" i="23"/>
  <c r="AL110" i="23"/>
  <c r="AI113" i="23"/>
  <c r="AK111" i="23"/>
  <c r="AL111" i="23"/>
  <c r="AI114" i="23"/>
  <c r="AK112" i="23"/>
  <c r="AL112" i="23"/>
  <c r="AI115" i="23"/>
  <c r="AK113" i="23"/>
  <c r="AL113" i="23"/>
  <c r="AI116" i="23"/>
  <c r="AK114" i="23"/>
  <c r="AL114" i="23"/>
  <c r="AI117" i="23"/>
  <c r="AK115" i="23"/>
  <c r="AL115" i="23"/>
  <c r="AI118" i="23"/>
  <c r="AK116" i="23"/>
  <c r="AL116" i="23"/>
  <c r="AI119" i="23"/>
  <c r="AK117" i="23"/>
  <c r="AL117" i="23"/>
  <c r="AI120" i="23"/>
  <c r="AK118" i="23"/>
  <c r="AL118" i="23"/>
  <c r="AI121" i="23"/>
  <c r="AK119" i="23"/>
  <c r="AL119" i="23"/>
  <c r="AI122" i="23"/>
  <c r="AK120" i="23"/>
  <c r="AL120" i="23"/>
  <c r="AI123" i="23"/>
  <c r="AK121" i="23"/>
  <c r="AL121" i="23"/>
  <c r="AI124" i="23"/>
  <c r="AK122" i="23"/>
  <c r="AL122" i="23"/>
  <c r="AI125" i="23"/>
  <c r="AK123" i="23"/>
  <c r="AL123" i="23"/>
  <c r="AI126" i="23"/>
  <c r="AK124" i="23"/>
  <c r="AL124" i="23"/>
  <c r="AI127" i="23"/>
  <c r="AK125" i="23"/>
  <c r="AL125" i="23"/>
  <c r="AI128" i="23"/>
  <c r="AK126" i="23"/>
  <c r="AL126" i="23"/>
  <c r="AI129" i="23"/>
  <c r="AK127" i="23"/>
  <c r="AL127" i="23"/>
  <c r="AI130" i="23"/>
  <c r="AK128" i="23"/>
  <c r="AL128" i="23"/>
  <c r="AI131" i="23"/>
  <c r="AK129" i="23"/>
  <c r="AL129" i="23"/>
  <c r="AI132" i="23"/>
  <c r="AK130" i="23"/>
  <c r="AL130" i="23"/>
  <c r="AI133" i="23"/>
  <c r="AK131" i="23"/>
  <c r="AL131" i="23"/>
  <c r="AI134" i="23"/>
  <c r="AK132" i="23"/>
  <c r="AL132" i="23"/>
  <c r="AI135" i="23"/>
  <c r="AK133" i="23"/>
  <c r="AL133" i="23"/>
  <c r="AI136" i="23"/>
  <c r="AK134" i="23"/>
  <c r="AL134" i="23"/>
  <c r="AI137" i="23"/>
  <c r="AK135" i="23"/>
  <c r="AL135" i="23"/>
  <c r="AI138" i="23"/>
  <c r="AK136" i="23"/>
  <c r="AL136" i="23"/>
  <c r="AI139" i="23"/>
  <c r="AK137" i="23"/>
  <c r="AL137" i="23"/>
  <c r="AI140" i="23"/>
  <c r="AK138" i="23"/>
  <c r="AL138" i="23"/>
  <c r="AI141" i="23"/>
  <c r="AK139" i="23"/>
  <c r="AL139" i="23"/>
  <c r="AI142" i="23"/>
  <c r="AK140" i="23"/>
  <c r="AL140" i="23"/>
  <c r="AI143" i="23"/>
  <c r="AK141" i="23"/>
  <c r="AL141" i="23"/>
  <c r="AI144" i="23"/>
  <c r="AK142" i="23"/>
  <c r="AL142" i="23"/>
  <c r="AI145" i="23"/>
  <c r="AK143" i="23"/>
  <c r="AL143" i="23"/>
  <c r="AI146" i="23"/>
  <c r="AK144" i="23"/>
  <c r="AL144" i="23"/>
  <c r="AI147" i="23"/>
  <c r="AK145" i="23"/>
  <c r="AL145" i="23"/>
  <c r="AI148" i="23"/>
  <c r="AK146" i="23"/>
  <c r="AL146" i="23"/>
  <c r="AI149" i="23"/>
  <c r="AK147" i="23"/>
  <c r="AL147" i="23"/>
  <c r="AI150" i="23"/>
  <c r="AK148" i="23"/>
  <c r="AL148" i="23"/>
  <c r="AI151" i="23"/>
  <c r="AK149" i="23"/>
  <c r="AL149" i="23"/>
  <c r="AI152" i="23"/>
  <c r="AK150" i="23"/>
  <c r="AL150" i="23"/>
  <c r="AI153" i="23"/>
  <c r="AK151" i="23"/>
  <c r="AL151" i="23"/>
  <c r="AI154" i="23"/>
  <c r="AK152" i="23"/>
  <c r="AL152" i="23"/>
  <c r="AI155" i="23"/>
  <c r="AK153" i="23"/>
  <c r="AL153" i="23"/>
  <c r="AI156" i="23"/>
  <c r="AK154" i="23"/>
  <c r="AL154" i="23"/>
  <c r="AI157" i="23"/>
  <c r="AK155" i="23"/>
  <c r="AL155" i="23"/>
  <c r="AI158" i="23"/>
  <c r="AK156" i="23"/>
  <c r="AL156" i="23"/>
  <c r="AI159" i="23"/>
  <c r="AK157" i="23"/>
  <c r="AL157" i="23"/>
  <c r="AI160" i="23"/>
  <c r="AK158" i="23"/>
  <c r="AL158" i="23"/>
  <c r="AI161" i="23"/>
  <c r="AK159" i="23"/>
  <c r="AL159" i="23"/>
  <c r="AI162" i="23"/>
  <c r="AK160" i="23"/>
  <c r="AL160" i="23"/>
  <c r="AI163" i="23"/>
  <c r="AK161" i="23"/>
  <c r="AL161" i="23"/>
  <c r="AI164" i="23"/>
  <c r="AK162" i="23"/>
  <c r="AL162" i="23"/>
  <c r="AI165" i="23"/>
  <c r="AK163" i="23"/>
  <c r="AL163" i="23"/>
  <c r="AI166" i="23"/>
  <c r="AK164" i="23"/>
  <c r="AL164" i="23"/>
  <c r="AI167" i="23"/>
  <c r="AK165" i="23"/>
  <c r="AL165" i="23"/>
  <c r="AI168" i="23"/>
  <c r="AK166" i="23"/>
  <c r="AL166" i="23"/>
  <c r="AI169" i="23"/>
  <c r="AK167" i="23"/>
  <c r="AL167" i="23"/>
  <c r="AI170" i="23"/>
  <c r="AK168" i="23"/>
  <c r="AL168" i="23"/>
  <c r="AI171" i="23"/>
  <c r="AK169" i="23"/>
  <c r="AL169" i="23"/>
  <c r="AI172" i="23"/>
  <c r="AK170" i="23"/>
  <c r="AL170" i="23"/>
  <c r="AI173" i="23"/>
  <c r="AK171" i="23"/>
  <c r="AL171" i="23"/>
  <c r="AI174" i="23"/>
  <c r="AK172" i="23"/>
  <c r="AL172" i="23"/>
  <c r="AI175" i="23"/>
  <c r="AK173" i="23"/>
  <c r="AL173" i="23"/>
  <c r="AI176" i="23"/>
  <c r="AK174" i="23"/>
  <c r="AL174" i="23"/>
  <c r="AI177" i="23"/>
  <c r="AK175" i="23"/>
  <c r="AL175" i="23"/>
  <c r="AI178" i="23"/>
  <c r="AK176" i="23"/>
  <c r="AL176" i="23"/>
  <c r="AI179" i="23"/>
  <c r="AK177" i="23"/>
  <c r="AL177" i="23"/>
  <c r="AI180" i="23"/>
  <c r="AK178" i="23"/>
  <c r="AL178" i="23"/>
  <c r="AI181" i="23"/>
  <c r="AK179" i="23"/>
  <c r="AL179" i="23"/>
  <c r="AI182" i="23"/>
  <c r="AK180" i="23"/>
  <c r="AL180" i="23"/>
  <c r="AI183" i="23"/>
  <c r="AK181" i="23"/>
  <c r="AL181" i="23"/>
  <c r="AI184" i="23"/>
  <c r="AK182" i="23"/>
  <c r="AL182" i="23"/>
  <c r="AI185" i="23"/>
  <c r="AK183" i="23"/>
  <c r="AL183" i="23"/>
  <c r="AI186" i="23"/>
  <c r="AK184" i="23"/>
  <c r="AL184" i="23"/>
  <c r="AI187" i="23"/>
  <c r="AK185" i="23"/>
  <c r="AL185" i="23"/>
  <c r="AI188" i="23"/>
  <c r="AK186" i="23"/>
  <c r="AL186" i="23"/>
  <c r="AI189" i="23"/>
  <c r="AK187" i="23"/>
  <c r="AL187" i="23"/>
  <c r="AI190" i="23"/>
  <c r="AK188" i="23"/>
  <c r="AL188" i="23"/>
  <c r="AI191" i="23"/>
  <c r="AK189" i="23"/>
  <c r="AL189" i="23"/>
  <c r="AI192" i="23"/>
  <c r="AK190" i="23"/>
  <c r="AL190" i="23"/>
  <c r="AI193" i="23"/>
  <c r="AK191" i="23"/>
  <c r="AL191" i="23"/>
  <c r="AI194" i="23"/>
  <c r="AK192" i="23"/>
  <c r="AL192" i="23"/>
  <c r="AI195" i="23"/>
  <c r="AK193" i="23"/>
  <c r="AL193" i="23"/>
  <c r="AI196" i="23"/>
  <c r="AK194" i="23"/>
  <c r="AL194" i="23"/>
  <c r="AI197" i="23"/>
  <c r="AK195" i="23"/>
  <c r="AL195" i="23"/>
  <c r="AI198" i="23"/>
  <c r="AK196" i="23"/>
  <c r="AL196" i="23"/>
  <c r="AI199" i="23"/>
  <c r="AK197" i="23"/>
  <c r="AL197" i="23"/>
  <c r="AI200" i="23"/>
  <c r="AK198" i="23"/>
  <c r="AL198" i="23"/>
  <c r="AI201" i="23"/>
  <c r="AK199" i="23"/>
  <c r="AL199" i="23"/>
  <c r="AI202" i="23"/>
  <c r="AK200" i="23"/>
  <c r="AL200" i="23"/>
  <c r="AI203" i="23"/>
  <c r="AK201" i="23"/>
  <c r="AL201" i="23"/>
  <c r="AI204" i="23"/>
  <c r="AK202" i="23"/>
  <c r="AL202" i="23"/>
  <c r="AI205" i="23"/>
  <c r="AK203" i="23"/>
  <c r="AL203" i="23"/>
  <c r="AI206" i="23"/>
  <c r="AK204" i="23"/>
  <c r="AL204" i="23"/>
  <c r="AI207" i="23"/>
  <c r="AK205" i="23"/>
  <c r="AL205" i="23"/>
  <c r="AI208" i="23"/>
  <c r="AK206" i="23"/>
  <c r="AL206" i="23"/>
  <c r="AI209" i="23"/>
  <c r="AK207" i="23"/>
  <c r="AL207" i="23"/>
  <c r="AI210" i="23"/>
  <c r="AK208" i="23"/>
  <c r="AL208" i="23"/>
  <c r="AI211" i="23"/>
  <c r="AK209" i="23"/>
  <c r="AL209" i="23"/>
  <c r="AI212" i="23"/>
  <c r="AK210" i="23"/>
  <c r="AL210" i="23"/>
  <c r="AI213" i="23"/>
  <c r="AK211" i="23"/>
  <c r="AL211" i="23"/>
  <c r="AI214" i="23"/>
  <c r="AK212" i="23"/>
  <c r="AL212" i="23"/>
  <c r="AI215" i="23"/>
  <c r="AK213" i="23"/>
  <c r="AL213" i="23"/>
  <c r="AI216" i="23"/>
  <c r="AK214" i="23"/>
  <c r="AL214" i="23"/>
  <c r="AI217" i="23"/>
  <c r="AK215" i="23"/>
  <c r="AL215" i="23"/>
  <c r="AI218" i="23"/>
  <c r="AK216" i="23"/>
  <c r="AL216" i="23"/>
  <c r="AI219" i="23"/>
  <c r="AK217" i="23"/>
  <c r="AL217" i="23"/>
  <c r="AI220" i="23"/>
  <c r="AK218" i="23"/>
  <c r="AL218" i="23"/>
  <c r="AI221" i="23"/>
  <c r="AK219" i="23"/>
  <c r="AL219" i="23"/>
  <c r="AI222" i="23"/>
  <c r="AK220" i="23"/>
  <c r="AL220" i="23"/>
  <c r="AI223" i="23"/>
  <c r="AK221" i="23"/>
  <c r="AL221" i="23"/>
  <c r="AI224" i="23"/>
  <c r="AK222" i="23"/>
  <c r="AL222" i="23"/>
  <c r="AI225" i="23"/>
  <c r="AK223" i="23"/>
  <c r="AL223" i="23"/>
  <c r="AI226" i="23"/>
  <c r="AK224" i="23"/>
  <c r="AL224" i="23"/>
  <c r="AI227" i="23"/>
  <c r="AK225" i="23"/>
  <c r="AL225" i="23"/>
  <c r="AI228" i="23"/>
  <c r="AK226" i="23"/>
  <c r="AL226" i="23"/>
  <c r="AI229" i="23"/>
  <c r="AK227" i="23"/>
  <c r="AL227" i="23"/>
  <c r="AI230" i="23"/>
  <c r="AK228" i="23"/>
  <c r="AL228" i="23"/>
  <c r="AI231" i="23"/>
  <c r="AK229" i="23"/>
  <c r="AL229" i="23"/>
  <c r="AI232" i="23"/>
  <c r="AK230" i="23"/>
  <c r="AL230" i="23"/>
  <c r="AI233" i="23"/>
  <c r="AK231" i="23"/>
  <c r="AL231" i="23"/>
  <c r="AI234" i="23"/>
  <c r="AK232" i="23"/>
  <c r="AL232" i="23"/>
  <c r="AI235" i="23"/>
  <c r="AK233" i="23"/>
  <c r="AL233" i="23"/>
  <c r="AI236" i="23"/>
  <c r="AK234" i="23"/>
  <c r="AL234" i="23"/>
  <c r="AI237" i="23"/>
  <c r="AK235" i="23"/>
  <c r="AL235" i="23"/>
  <c r="AI238" i="23"/>
  <c r="AK236" i="23"/>
  <c r="AL236" i="23"/>
  <c r="AI239" i="23"/>
  <c r="AK237" i="23"/>
  <c r="AL237" i="23"/>
  <c r="AI240" i="23"/>
  <c r="AK238" i="23"/>
  <c r="AL238" i="23"/>
  <c r="AI241" i="23"/>
  <c r="AK239" i="23"/>
  <c r="AL239" i="23"/>
  <c r="AI242" i="23"/>
  <c r="AK240" i="23"/>
  <c r="AL240" i="23"/>
  <c r="AI243" i="23"/>
  <c r="AK241" i="23"/>
  <c r="AL241" i="23"/>
  <c r="AI244" i="23"/>
  <c r="AK242" i="23"/>
  <c r="AL242" i="23"/>
  <c r="AI245" i="23"/>
  <c r="AK243" i="23"/>
  <c r="AL243" i="23"/>
  <c r="AI246" i="23"/>
  <c r="AK244" i="23"/>
  <c r="AL244" i="23"/>
  <c r="AI247" i="23"/>
  <c r="AK245" i="23"/>
  <c r="AL245" i="23"/>
  <c r="AI248" i="23"/>
  <c r="AK246" i="23"/>
  <c r="AL246" i="23"/>
  <c r="AI249" i="23"/>
  <c r="AK247" i="23"/>
  <c r="AL247" i="23"/>
  <c r="AI250" i="23"/>
  <c r="AK248" i="23"/>
  <c r="AL248" i="23"/>
  <c r="AI251" i="23"/>
  <c r="AK249" i="23"/>
  <c r="AL249" i="23"/>
  <c r="AI252" i="23"/>
  <c r="AK250" i="23"/>
  <c r="AL250" i="23"/>
  <c r="AI253" i="23"/>
  <c r="AK251" i="23"/>
  <c r="AL251" i="23"/>
  <c r="AI254" i="23"/>
  <c r="AK252" i="23"/>
  <c r="AL252" i="23"/>
  <c r="AI255" i="23"/>
  <c r="AK253" i="23"/>
  <c r="AL253" i="23"/>
  <c r="AI256" i="23"/>
  <c r="AK254" i="23"/>
  <c r="AL254" i="23"/>
  <c r="AI257" i="23"/>
  <c r="AK255" i="23"/>
  <c r="AL255" i="23"/>
  <c r="AI258" i="23"/>
  <c r="AK256" i="23"/>
  <c r="AL256" i="23"/>
  <c r="AI259" i="23"/>
  <c r="AK257" i="23"/>
  <c r="AL257" i="23"/>
  <c r="AI260" i="23"/>
  <c r="AK258" i="23"/>
  <c r="AL258" i="23"/>
  <c r="AI261" i="23"/>
  <c r="AK259" i="23"/>
  <c r="AL259" i="23"/>
  <c r="AI262" i="23"/>
  <c r="AK260" i="23"/>
  <c r="AL260" i="23"/>
  <c r="AI263" i="23"/>
  <c r="AK261" i="23"/>
  <c r="AL261" i="23"/>
  <c r="AI264" i="23"/>
  <c r="AK262" i="23"/>
  <c r="AL262" i="23"/>
  <c r="AI265" i="23"/>
  <c r="AK263" i="23"/>
  <c r="AL263" i="23"/>
  <c r="AI266" i="23"/>
  <c r="AK264" i="23"/>
  <c r="AL264" i="23"/>
  <c r="AI267" i="23"/>
  <c r="AK265" i="23"/>
  <c r="AL265" i="23"/>
  <c r="AI268" i="23"/>
  <c r="AK266" i="23"/>
  <c r="AL266" i="23"/>
  <c r="AI269" i="23"/>
  <c r="AK267" i="23"/>
  <c r="AL267" i="23"/>
  <c r="AI270" i="23"/>
  <c r="AK268" i="23"/>
  <c r="AL268" i="23"/>
  <c r="AI271" i="23"/>
  <c r="AK269" i="23"/>
  <c r="AL269" i="23"/>
  <c r="AI272" i="23"/>
  <c r="AK270" i="23"/>
  <c r="AL270" i="23"/>
  <c r="AI273" i="23"/>
  <c r="AK271" i="23"/>
  <c r="AL271" i="23"/>
  <c r="AI274" i="23"/>
  <c r="AK272" i="23"/>
  <c r="AL272" i="23"/>
  <c r="AI275" i="23"/>
  <c r="AK273" i="23"/>
  <c r="AL273" i="23"/>
  <c r="AI276" i="23"/>
  <c r="AK274" i="23"/>
  <c r="AL274" i="23"/>
  <c r="AI277" i="23"/>
  <c r="AK275" i="23"/>
  <c r="AL275" i="23"/>
  <c r="AI278" i="23"/>
  <c r="AK276" i="23"/>
  <c r="AL276" i="23"/>
  <c r="AI279" i="23"/>
  <c r="AK277" i="23"/>
  <c r="AL277" i="23"/>
  <c r="AI280" i="23"/>
  <c r="AK278" i="23"/>
  <c r="AL278" i="23"/>
  <c r="AI281" i="23"/>
  <c r="AK279" i="23"/>
  <c r="AL279" i="23"/>
  <c r="AI282" i="23"/>
  <c r="AK280" i="23"/>
  <c r="AL280" i="23"/>
  <c r="AI283" i="23"/>
  <c r="AK281" i="23"/>
  <c r="AL281" i="23"/>
  <c r="AI284" i="23"/>
  <c r="AK282" i="23"/>
  <c r="AL282" i="23"/>
  <c r="AI285" i="23"/>
  <c r="AK283" i="23"/>
  <c r="AL283" i="23"/>
  <c r="AI286" i="23"/>
  <c r="AK284" i="23"/>
  <c r="AL284" i="23"/>
  <c r="AI287" i="23"/>
  <c r="AK285" i="23"/>
  <c r="AL285" i="23"/>
  <c r="AI288" i="23"/>
  <c r="AK286" i="23"/>
  <c r="AL286" i="23"/>
  <c r="AI289" i="23"/>
  <c r="AK287" i="23"/>
  <c r="AL287" i="23"/>
  <c r="AI290" i="23"/>
  <c r="AK288" i="23"/>
  <c r="AL288" i="23"/>
  <c r="AI291" i="23"/>
  <c r="AK289" i="23"/>
  <c r="AL289" i="23"/>
  <c r="AI292" i="23"/>
  <c r="AK290" i="23"/>
  <c r="AL290" i="23"/>
  <c r="AI293" i="23"/>
  <c r="AK291" i="23"/>
  <c r="AL291" i="23"/>
  <c r="AI294" i="23"/>
  <c r="AK292" i="23"/>
  <c r="AL292" i="23"/>
  <c r="AI295" i="23"/>
  <c r="AK293" i="23"/>
  <c r="AL293" i="23"/>
  <c r="AI296" i="23"/>
  <c r="AK294" i="23"/>
  <c r="AL294" i="23"/>
  <c r="AI297" i="23"/>
  <c r="AK295" i="23"/>
  <c r="AL295" i="23"/>
  <c r="AI298" i="23"/>
  <c r="AK296" i="23"/>
  <c r="AL296" i="23"/>
  <c r="AI299" i="23"/>
  <c r="AK297" i="23"/>
  <c r="AL297" i="23"/>
  <c r="AI300" i="23"/>
  <c r="AK298" i="23"/>
  <c r="AL298" i="23"/>
  <c r="AI301" i="23"/>
  <c r="AK299" i="23"/>
  <c r="AL299" i="23"/>
  <c r="AI302" i="23"/>
  <c r="AK300" i="23"/>
  <c r="AL300" i="23"/>
  <c r="AI303" i="23"/>
  <c r="AK301" i="23"/>
  <c r="AL301" i="23"/>
  <c r="AI304" i="23"/>
  <c r="AK302" i="23"/>
  <c r="AL302" i="23"/>
  <c r="AI305" i="23"/>
  <c r="AK303" i="23"/>
  <c r="AL303" i="23"/>
  <c r="AI306" i="23"/>
  <c r="AK304" i="23"/>
  <c r="AL304" i="23"/>
  <c r="AI307" i="23"/>
  <c r="AK305" i="23"/>
  <c r="AL305" i="23"/>
  <c r="AI308" i="23"/>
  <c r="AK306" i="23"/>
  <c r="AL306" i="23"/>
  <c r="AI309" i="23"/>
  <c r="AK307" i="23"/>
  <c r="AL307" i="23"/>
  <c r="AI310" i="23"/>
  <c r="AK308" i="23"/>
  <c r="AL308" i="23"/>
  <c r="AI311" i="23"/>
  <c r="AK309" i="23"/>
  <c r="AL309" i="23"/>
  <c r="AI312" i="23"/>
  <c r="AK310" i="23"/>
  <c r="AL310" i="23"/>
  <c r="AI313" i="23"/>
  <c r="AK311" i="23"/>
  <c r="AL311" i="23"/>
  <c r="AI314" i="23"/>
  <c r="AK312" i="23"/>
  <c r="AL312" i="23"/>
  <c r="AI315" i="23"/>
  <c r="AK313" i="23"/>
  <c r="AL313" i="23"/>
  <c r="AI316" i="23"/>
  <c r="AK314" i="23"/>
  <c r="AL314" i="23"/>
  <c r="AI317" i="23"/>
  <c r="AK315" i="23"/>
  <c r="AL315" i="23"/>
  <c r="AI318" i="23"/>
  <c r="AK316" i="23"/>
  <c r="AL316" i="23"/>
  <c r="AI319" i="23"/>
  <c r="AK317" i="23"/>
  <c r="AL317" i="23"/>
  <c r="AI320" i="23"/>
  <c r="AK318" i="23"/>
  <c r="AL318" i="23"/>
  <c r="AI321" i="23"/>
  <c r="AK319" i="23"/>
  <c r="AL319" i="23"/>
  <c r="AI322" i="23"/>
  <c r="AK320" i="23"/>
  <c r="AL320" i="23"/>
  <c r="AI323" i="23"/>
  <c r="AK321" i="23"/>
  <c r="AL321" i="23"/>
  <c r="AI324" i="23"/>
  <c r="AK322" i="23"/>
  <c r="AL322" i="23"/>
  <c r="AI325" i="23"/>
  <c r="AK323" i="23"/>
  <c r="AL323" i="23"/>
  <c r="AI326" i="23"/>
  <c r="AK324" i="23"/>
  <c r="AL324" i="23"/>
  <c r="AI327" i="23"/>
  <c r="AK325" i="23"/>
  <c r="AL325" i="23"/>
  <c r="AI328" i="23"/>
  <c r="AK326" i="23"/>
  <c r="AL326" i="23"/>
  <c r="AI329" i="23"/>
  <c r="AK327" i="23"/>
  <c r="AL327" i="23"/>
  <c r="AI330" i="23"/>
  <c r="AK328" i="23"/>
  <c r="AL328" i="23"/>
  <c r="AI331" i="23"/>
  <c r="AK329" i="23"/>
  <c r="AL329" i="23"/>
  <c r="AI332" i="23"/>
  <c r="AK330" i="23"/>
  <c r="AL330" i="23"/>
  <c r="AI333" i="23"/>
  <c r="AK331" i="23"/>
  <c r="AL331" i="23"/>
  <c r="AI334" i="23"/>
  <c r="AK332" i="23"/>
  <c r="AL332" i="23"/>
  <c r="AI335" i="23"/>
  <c r="AK333" i="23"/>
  <c r="AL333" i="23"/>
  <c r="AI336" i="23"/>
  <c r="AK334" i="23"/>
  <c r="AL334" i="23"/>
  <c r="AI337" i="23"/>
  <c r="AK335" i="23"/>
  <c r="AL335" i="23"/>
  <c r="AI338" i="23"/>
  <c r="AK336" i="23"/>
  <c r="AL336" i="23"/>
  <c r="AI339" i="23"/>
  <c r="AK337" i="23"/>
  <c r="AL337" i="23"/>
  <c r="AI340" i="23"/>
  <c r="AK338" i="23"/>
  <c r="AL338" i="23"/>
  <c r="AI341" i="23"/>
  <c r="AK339" i="23"/>
  <c r="AL339" i="23"/>
  <c r="AI342" i="23"/>
  <c r="AK340" i="23"/>
  <c r="AL340" i="23"/>
  <c r="AI343" i="23"/>
  <c r="AK341" i="23"/>
  <c r="AL341" i="23"/>
  <c r="AI344" i="23"/>
  <c r="AK342" i="23"/>
  <c r="AL342" i="23"/>
  <c r="AI345" i="23"/>
  <c r="AK343" i="23"/>
  <c r="AL343" i="23"/>
  <c r="AI346" i="23"/>
  <c r="AK344" i="23"/>
  <c r="AL344" i="23"/>
  <c r="AI347" i="23"/>
  <c r="AK345" i="23"/>
  <c r="AL345" i="23"/>
  <c r="AI348" i="23"/>
  <c r="AK346" i="23"/>
  <c r="AL346" i="23"/>
  <c r="AI349" i="23"/>
  <c r="AK347" i="23"/>
  <c r="AL347" i="23"/>
  <c r="AI350" i="23"/>
  <c r="AK348" i="23"/>
  <c r="AL348" i="23"/>
  <c r="AI351" i="23"/>
  <c r="AK349" i="23"/>
  <c r="AL349" i="23"/>
  <c r="AI352" i="23"/>
  <c r="AK350" i="23"/>
  <c r="AL350" i="23"/>
  <c r="AI353" i="23"/>
  <c r="AK351" i="23"/>
  <c r="AL351" i="23"/>
  <c r="AI354" i="23"/>
  <c r="AK352" i="23"/>
  <c r="AL352" i="23"/>
  <c r="AI355" i="23"/>
  <c r="AK353" i="23"/>
  <c r="AL353" i="23"/>
  <c r="AI356" i="23"/>
  <c r="AK354" i="23"/>
  <c r="AL354" i="23"/>
  <c r="AI357" i="23"/>
  <c r="AK355" i="23"/>
  <c r="AL355" i="23"/>
  <c r="AI358" i="23"/>
  <c r="AK356" i="23"/>
  <c r="AL356" i="23"/>
  <c r="AI359" i="23"/>
  <c r="AK357" i="23"/>
  <c r="AL357" i="23"/>
  <c r="AI360" i="23"/>
  <c r="AK358" i="23"/>
  <c r="AL358" i="23"/>
  <c r="AI361" i="23"/>
  <c r="AK359" i="23"/>
  <c r="AL359" i="23"/>
  <c r="AI362" i="23"/>
  <c r="AK360" i="23"/>
  <c r="AL360" i="23"/>
  <c r="AI363" i="23"/>
  <c r="AK361" i="23"/>
  <c r="AL361" i="23"/>
  <c r="AI364" i="23"/>
  <c r="AK362" i="23"/>
  <c r="AL362" i="23"/>
  <c r="AI365" i="23"/>
  <c r="AK363" i="23"/>
  <c r="AL363" i="23"/>
  <c r="AI366" i="23"/>
  <c r="AK364" i="23"/>
  <c r="AL364" i="23"/>
  <c r="AI367" i="23"/>
  <c r="AK365" i="23"/>
  <c r="AL365" i="23"/>
  <c r="AI368" i="23"/>
  <c r="AK366" i="23"/>
  <c r="AL366" i="23"/>
  <c r="AI369" i="23"/>
  <c r="AK367" i="23"/>
  <c r="AL367" i="23"/>
  <c r="AI370" i="23"/>
  <c r="AK368" i="23"/>
  <c r="AL368" i="23"/>
  <c r="AI371" i="23"/>
  <c r="AK369" i="23"/>
  <c r="AL369" i="23"/>
  <c r="AI372" i="23"/>
  <c r="AK370" i="23"/>
  <c r="AL370" i="23"/>
  <c r="AI373" i="23"/>
  <c r="AK371" i="23"/>
  <c r="AL371" i="23"/>
  <c r="AI374" i="23"/>
  <c r="AK372" i="23"/>
  <c r="AL372" i="23"/>
  <c r="AI375" i="23"/>
  <c r="AK373" i="23"/>
  <c r="AL373" i="23"/>
  <c r="AI376" i="23"/>
  <c r="AK374" i="23"/>
  <c r="AL374" i="23"/>
  <c r="AI377" i="23"/>
  <c r="AK375" i="23"/>
  <c r="AL375" i="23"/>
  <c r="AI378" i="23"/>
  <c r="AK376" i="23"/>
  <c r="AL376" i="23"/>
  <c r="AI379" i="23"/>
  <c r="AK377" i="23"/>
  <c r="AL377" i="23"/>
  <c r="AI380" i="23"/>
  <c r="AK378" i="23"/>
  <c r="AL378" i="23"/>
  <c r="AI381" i="23"/>
  <c r="AK379" i="23"/>
  <c r="AL379" i="23"/>
  <c r="AI382" i="23"/>
  <c r="AK380" i="23"/>
  <c r="AL380" i="23"/>
  <c r="AI383" i="23"/>
  <c r="AK381" i="23"/>
  <c r="AL381" i="23"/>
  <c r="AI384" i="23"/>
  <c r="AK382" i="23"/>
  <c r="AL382" i="23"/>
  <c r="AI385" i="23"/>
  <c r="AK383" i="23"/>
  <c r="AL383" i="23"/>
  <c r="AI386" i="23"/>
  <c r="AK384" i="23"/>
  <c r="AL384" i="23"/>
  <c r="AI387" i="23"/>
  <c r="AK385" i="23"/>
  <c r="AL385" i="23"/>
  <c r="AI388" i="23"/>
  <c r="AK386" i="23"/>
  <c r="AL386" i="23"/>
  <c r="AI389" i="23"/>
  <c r="AK387" i="23"/>
  <c r="AL387" i="23"/>
  <c r="AI390" i="23"/>
  <c r="AK388" i="23"/>
  <c r="AL388" i="23"/>
  <c r="AI391" i="23"/>
  <c r="AK389" i="23"/>
  <c r="AL389" i="23"/>
  <c r="AI392" i="23"/>
  <c r="AK390" i="23"/>
  <c r="AL390" i="23"/>
  <c r="AI393" i="23"/>
  <c r="AK391" i="23"/>
  <c r="AL391" i="23"/>
  <c r="AI394" i="23"/>
  <c r="AK392" i="23"/>
  <c r="AL392" i="23"/>
  <c r="AI395" i="23"/>
  <c r="AK393" i="23"/>
  <c r="AL393" i="23"/>
  <c r="AI396" i="23"/>
  <c r="AK394" i="23"/>
  <c r="AL394" i="23"/>
  <c r="AI397" i="23"/>
  <c r="AK395" i="23"/>
  <c r="AL395" i="23"/>
  <c r="AI398" i="23"/>
  <c r="AK396" i="23"/>
  <c r="AL396" i="23"/>
  <c r="AI399" i="23"/>
  <c r="AK397" i="23"/>
  <c r="AL397" i="23"/>
  <c r="AI400" i="23"/>
  <c r="AK398" i="23"/>
  <c r="AL398" i="23"/>
  <c r="AI401" i="23"/>
  <c r="AK399" i="23"/>
  <c r="AL399" i="23"/>
  <c r="AI402" i="23"/>
  <c r="AK400" i="23"/>
  <c r="AL400" i="23"/>
  <c r="AI403" i="23"/>
  <c r="AK401" i="23"/>
  <c r="AL401" i="23"/>
  <c r="AI404" i="23"/>
  <c r="AK402" i="23"/>
  <c r="AL402" i="23"/>
  <c r="AI405" i="23"/>
  <c r="AK403" i="23"/>
  <c r="AL403" i="23"/>
  <c r="AI406" i="23"/>
  <c r="AK404" i="23"/>
  <c r="AL404" i="23"/>
  <c r="AI407" i="23"/>
  <c r="AK405" i="23"/>
  <c r="AL405" i="23"/>
  <c r="AI408" i="23"/>
  <c r="AK406" i="23"/>
  <c r="AL406" i="23"/>
  <c r="AI409" i="23"/>
  <c r="AK407" i="23"/>
  <c r="AL407" i="23"/>
  <c r="AI410" i="23"/>
  <c r="AK408" i="23"/>
  <c r="AL408" i="23"/>
  <c r="AI411" i="23"/>
  <c r="AK409" i="23"/>
  <c r="AL409" i="23"/>
  <c r="AI412" i="23"/>
  <c r="AK410" i="23"/>
  <c r="AL410" i="23"/>
  <c r="AI413" i="23"/>
  <c r="AK411" i="23"/>
  <c r="AL411" i="23"/>
  <c r="AI414" i="23"/>
  <c r="AK412" i="23"/>
  <c r="AL412" i="23"/>
  <c r="AI415" i="23"/>
  <c r="AK413" i="23"/>
  <c r="AL413" i="23"/>
  <c r="AI416" i="23"/>
  <c r="AK414" i="23"/>
  <c r="AL414" i="23"/>
  <c r="AI417" i="23"/>
  <c r="AK415" i="23"/>
  <c r="AL415" i="23"/>
  <c r="AI418" i="23"/>
  <c r="AK416" i="23"/>
  <c r="AL416" i="23"/>
  <c r="AI419" i="23"/>
  <c r="AK417" i="23"/>
  <c r="AL417" i="23"/>
  <c r="AI420" i="23"/>
  <c r="AK418" i="23"/>
  <c r="AL418" i="23"/>
  <c r="AI421" i="23"/>
  <c r="AK419" i="23"/>
  <c r="AL419" i="23"/>
  <c r="AI422" i="23"/>
  <c r="AK420" i="23"/>
  <c r="AL420" i="23"/>
  <c r="AI423" i="23"/>
  <c r="AK421" i="23"/>
  <c r="AL421" i="23"/>
  <c r="AI424" i="23"/>
  <c r="AK422" i="23"/>
  <c r="AL422" i="23"/>
  <c r="AI425" i="23"/>
  <c r="AK423" i="23"/>
  <c r="AL423" i="23"/>
  <c r="AI426" i="23"/>
  <c r="AK424" i="23"/>
  <c r="AL424" i="23"/>
  <c r="AI427" i="23"/>
  <c r="AK425" i="23"/>
  <c r="AL425" i="23"/>
  <c r="AI428" i="23"/>
  <c r="AK426" i="23"/>
  <c r="AL426" i="23"/>
  <c r="AI429" i="23"/>
  <c r="AK427" i="23"/>
  <c r="AL427" i="23"/>
  <c r="AI430" i="23"/>
  <c r="AK428" i="23"/>
  <c r="AL428" i="23"/>
  <c r="AI431" i="23"/>
  <c r="AK429" i="23"/>
  <c r="AL429" i="23"/>
  <c r="AI432" i="23"/>
  <c r="AK430" i="23"/>
  <c r="AL430" i="23"/>
  <c r="AI433" i="23"/>
  <c r="AK431" i="23"/>
  <c r="AL431" i="23"/>
  <c r="AI434" i="23"/>
  <c r="AK432" i="23"/>
  <c r="AL432" i="23"/>
  <c r="AI435" i="23"/>
  <c r="AK433" i="23"/>
  <c r="AL433" i="23"/>
  <c r="AI436" i="23"/>
  <c r="AK434" i="23"/>
  <c r="AL434" i="23"/>
  <c r="AI437" i="23"/>
  <c r="AK435" i="23"/>
  <c r="AL435" i="23"/>
  <c r="AI438" i="23"/>
  <c r="AK436" i="23"/>
  <c r="AL436" i="23"/>
  <c r="AI439" i="23"/>
  <c r="AK437" i="23"/>
  <c r="AL437" i="23"/>
  <c r="AI440" i="23"/>
  <c r="AK438" i="23"/>
  <c r="AL438" i="23"/>
  <c r="AI441" i="23"/>
  <c r="AK439" i="23"/>
  <c r="AL439" i="23"/>
  <c r="AI442" i="23"/>
  <c r="AK440" i="23"/>
  <c r="AL440" i="23"/>
  <c r="AI443" i="23"/>
  <c r="AK441" i="23"/>
  <c r="AL441" i="23"/>
  <c r="AI444" i="23"/>
  <c r="AK442" i="23"/>
  <c r="AL442" i="23"/>
  <c r="AI445" i="23"/>
  <c r="AK443" i="23"/>
  <c r="AL443" i="23"/>
  <c r="AI446" i="23"/>
  <c r="AK444" i="23"/>
  <c r="AL444" i="23"/>
  <c r="AI447" i="23"/>
  <c r="AK445" i="23"/>
  <c r="AL445" i="23"/>
  <c r="AI448" i="23"/>
  <c r="AK446" i="23"/>
  <c r="AL446" i="23"/>
  <c r="AI449" i="23"/>
  <c r="AK447" i="23"/>
  <c r="AL447" i="23"/>
  <c r="AJ450" i="23"/>
  <c r="AI450" i="23"/>
  <c r="AK448" i="23"/>
  <c r="AL448" i="23"/>
  <c r="AJ451" i="23"/>
  <c r="AI451" i="23"/>
  <c r="AK449" i="23"/>
  <c r="AL449" i="23"/>
  <c r="V6" i="23"/>
  <c r="AH10" i="23"/>
  <c r="V7" i="23"/>
  <c r="V8" i="23"/>
  <c r="V9" i="23"/>
  <c r="V10" i="23"/>
  <c r="V11" i="23"/>
  <c r="V12" i="23"/>
  <c r="V13" i="23"/>
  <c r="V14" i="23"/>
  <c r="V15" i="23"/>
  <c r="V16" i="23"/>
  <c r="V17" i="23"/>
  <c r="AH11" i="23"/>
  <c r="V18" i="23"/>
  <c r="AH12" i="23"/>
  <c r="V19" i="23"/>
  <c r="AH13" i="23"/>
  <c r="AH14" i="23"/>
  <c r="AH15" i="23"/>
  <c r="AH16" i="23"/>
  <c r="AH17" i="23"/>
  <c r="AH18" i="23"/>
  <c r="AH19" i="23"/>
  <c r="AH20" i="23"/>
  <c r="AH21" i="23"/>
  <c r="AH22" i="23"/>
  <c r="AH23" i="23"/>
  <c r="V20" i="23"/>
  <c r="AH24" i="23"/>
  <c r="V21" i="23"/>
  <c r="V22" i="23"/>
  <c r="V23" i="23"/>
  <c r="V24" i="23"/>
  <c r="V25" i="23"/>
  <c r="V26" i="23"/>
  <c r="V27" i="23"/>
  <c r="V28" i="23"/>
  <c r="V29" i="23"/>
  <c r="V30" i="23"/>
  <c r="V31" i="23"/>
  <c r="AH25" i="23"/>
  <c r="V32" i="23"/>
  <c r="AH26" i="23"/>
  <c r="V33" i="23"/>
  <c r="AH27" i="23"/>
  <c r="V34" i="23"/>
  <c r="AH28" i="23"/>
  <c r="V35" i="23"/>
  <c r="AH29" i="23"/>
  <c r="V36" i="23"/>
  <c r="AH30" i="23"/>
  <c r="V37" i="23"/>
  <c r="AH31" i="23"/>
  <c r="V38" i="23"/>
  <c r="AH32" i="23"/>
  <c r="V39" i="23"/>
  <c r="AH33" i="23"/>
  <c r="V40" i="23"/>
  <c r="AH34" i="23"/>
  <c r="V41" i="23"/>
  <c r="AH35" i="23"/>
  <c r="V42" i="23"/>
  <c r="AH36" i="23"/>
  <c r="V43" i="23"/>
  <c r="AH37" i="23"/>
  <c r="V44" i="23"/>
  <c r="AH38" i="23"/>
  <c r="V45" i="23"/>
  <c r="AH39" i="23"/>
  <c r="V46" i="23"/>
  <c r="AH40" i="23"/>
  <c r="V47" i="23"/>
  <c r="AH41" i="23"/>
  <c r="AH42" i="23"/>
  <c r="AH43" i="23"/>
  <c r="AH44" i="23"/>
  <c r="AH45" i="23"/>
  <c r="AH46" i="23"/>
  <c r="AH47" i="23"/>
  <c r="AH48" i="23"/>
  <c r="AH49" i="23"/>
  <c r="AH50" i="23"/>
  <c r="AH51" i="23"/>
  <c r="V48" i="23"/>
  <c r="V49" i="23"/>
  <c r="V50" i="23"/>
  <c r="V51" i="23"/>
  <c r="AH52" i="23"/>
  <c r="AH53" i="23"/>
  <c r="AH54" i="23"/>
  <c r="AH55" i="23"/>
  <c r="V52" i="23"/>
  <c r="V53" i="23"/>
  <c r="V54" i="23"/>
  <c r="V55" i="23"/>
  <c r="V56" i="23"/>
  <c r="V57" i="23"/>
  <c r="V58" i="23"/>
  <c r="V59" i="23"/>
  <c r="V60" i="23"/>
  <c r="V61" i="23"/>
  <c r="V62" i="23"/>
  <c r="AH56" i="23"/>
  <c r="V63" i="23"/>
  <c r="AH57" i="23"/>
  <c r="V64" i="23"/>
  <c r="AH58" i="23"/>
  <c r="V65" i="23"/>
  <c r="AH59" i="23"/>
  <c r="V66" i="23"/>
  <c r="AH60" i="23"/>
  <c r="V67" i="23"/>
  <c r="AH61" i="23"/>
  <c r="V68" i="23"/>
  <c r="AH62" i="23"/>
  <c r="V69" i="23"/>
  <c r="AH63" i="23"/>
  <c r="V70" i="23"/>
  <c r="AH64" i="23"/>
  <c r="V71" i="23"/>
  <c r="AH65" i="23"/>
  <c r="V72" i="23"/>
  <c r="AH66" i="23"/>
  <c r="V73" i="23"/>
  <c r="AH67" i="23"/>
  <c r="V74" i="23"/>
  <c r="AH68" i="23"/>
  <c r="V75" i="23"/>
  <c r="AH69" i="23"/>
  <c r="V76" i="23"/>
  <c r="AH70" i="23"/>
  <c r="V77" i="23"/>
  <c r="AH71" i="23"/>
  <c r="V78" i="23"/>
  <c r="AH72" i="23"/>
  <c r="V79" i="23"/>
  <c r="AH73" i="23"/>
  <c r="V80" i="23"/>
  <c r="AH74" i="23"/>
  <c r="V81" i="23"/>
  <c r="AH75" i="23"/>
  <c r="V82" i="23"/>
  <c r="AH76" i="23"/>
  <c r="V83" i="23"/>
  <c r="AH77" i="23"/>
  <c r="V84" i="23"/>
  <c r="AH78" i="23"/>
  <c r="V85" i="23"/>
  <c r="AH79" i="23"/>
  <c r="V86" i="23"/>
  <c r="AH80" i="23"/>
  <c r="V87" i="23"/>
  <c r="AH81" i="23"/>
  <c r="V88" i="23"/>
  <c r="AH82" i="23"/>
  <c r="V89" i="23"/>
  <c r="AH83" i="23"/>
  <c r="V90" i="23"/>
  <c r="AH84" i="23"/>
  <c r="V91" i="23"/>
  <c r="AH85" i="23"/>
  <c r="V92" i="23"/>
  <c r="AH86" i="23"/>
  <c r="V93" i="23"/>
  <c r="AH87" i="23"/>
  <c r="V94" i="23"/>
  <c r="AH88" i="23"/>
  <c r="V95" i="23"/>
  <c r="AH89" i="23"/>
  <c r="V96" i="23"/>
  <c r="AH90" i="23"/>
  <c r="V97" i="23"/>
  <c r="AH91" i="23"/>
  <c r="V98" i="23"/>
  <c r="AH92" i="23"/>
  <c r="V99" i="23"/>
  <c r="AH93" i="23"/>
  <c r="V100" i="23"/>
  <c r="AH94" i="23"/>
  <c r="V101" i="23"/>
  <c r="AH95" i="23"/>
  <c r="V102" i="23"/>
  <c r="AH96" i="23"/>
  <c r="V103" i="23"/>
  <c r="AH97" i="23"/>
  <c r="V104" i="23"/>
  <c r="AH98" i="23"/>
  <c r="V105" i="23"/>
  <c r="AH99" i="23"/>
  <c r="V106" i="23"/>
  <c r="AH100" i="23"/>
  <c r="V107" i="23"/>
  <c r="AH101" i="23"/>
  <c r="V108" i="23"/>
  <c r="AH102" i="23"/>
  <c r="V109" i="23"/>
  <c r="AH103" i="23"/>
  <c r="V110" i="23"/>
  <c r="AH104" i="23"/>
  <c r="V111" i="23"/>
  <c r="AH105" i="23"/>
  <c r="V112" i="23"/>
  <c r="AH106" i="23"/>
  <c r="V113" i="23"/>
  <c r="AH107" i="23"/>
  <c r="V114" i="23"/>
  <c r="AH108" i="23"/>
  <c r="V115" i="23"/>
  <c r="AH109" i="23"/>
  <c r="V116" i="23"/>
  <c r="AH110" i="23"/>
  <c r="V117" i="23"/>
  <c r="AH111" i="23"/>
  <c r="V118" i="23"/>
  <c r="AH112" i="23"/>
  <c r="V119" i="23"/>
  <c r="AH113" i="23"/>
  <c r="V120" i="23"/>
  <c r="AH114" i="23"/>
  <c r="V121" i="23"/>
  <c r="AH115" i="23"/>
  <c r="V122" i="23"/>
  <c r="AH116" i="23"/>
  <c r="V123" i="23"/>
  <c r="AH117" i="23"/>
  <c r="V124" i="23"/>
  <c r="AH118" i="23"/>
  <c r="V125" i="23"/>
  <c r="AH119" i="23"/>
  <c r="V126" i="23"/>
  <c r="AH120" i="23"/>
  <c r="V127" i="23"/>
  <c r="AH121" i="23"/>
  <c r="V128" i="23"/>
  <c r="AH122" i="23"/>
  <c r="V129" i="23"/>
  <c r="AH123" i="23"/>
  <c r="V130" i="23"/>
  <c r="AH124" i="23"/>
  <c r="V131" i="23"/>
  <c r="AH125" i="23"/>
  <c r="V132" i="23"/>
  <c r="AH126" i="23"/>
  <c r="V133" i="23"/>
  <c r="AH127" i="23"/>
  <c r="V134" i="23"/>
  <c r="AH128" i="23"/>
  <c r="V135" i="23"/>
  <c r="AH129" i="23"/>
  <c r="AH130" i="23"/>
  <c r="AH131" i="23"/>
  <c r="AH132" i="23"/>
  <c r="AH133" i="23"/>
  <c r="AH134" i="23"/>
  <c r="AH135" i="23"/>
  <c r="AH136" i="23"/>
  <c r="AH137" i="23"/>
  <c r="AH138" i="23"/>
  <c r="AH139" i="23"/>
  <c r="V136" i="23"/>
  <c r="V137" i="23"/>
  <c r="V138" i="23"/>
  <c r="V139" i="23"/>
  <c r="V140" i="23"/>
  <c r="V141" i="23"/>
  <c r="V142" i="23"/>
  <c r="V143" i="23"/>
  <c r="V144" i="23"/>
  <c r="V145" i="23"/>
  <c r="V146" i="23"/>
  <c r="AH140" i="23"/>
  <c r="AH141" i="23"/>
  <c r="AH142" i="23"/>
  <c r="AH143" i="23"/>
  <c r="AH144" i="23"/>
  <c r="AH145" i="23"/>
  <c r="V147" i="23"/>
  <c r="V148" i="23"/>
  <c r="V149" i="23"/>
  <c r="V150" i="23"/>
  <c r="V151" i="23"/>
  <c r="V152" i="23"/>
  <c r="AH146" i="23"/>
  <c r="V153" i="23"/>
  <c r="AH147" i="23"/>
  <c r="V154" i="23"/>
  <c r="AH148" i="23"/>
  <c r="V155" i="23"/>
  <c r="AH149" i="23"/>
  <c r="V156" i="23"/>
  <c r="AH150" i="23"/>
  <c r="V157" i="23"/>
  <c r="AH151" i="23"/>
  <c r="V158" i="23"/>
  <c r="AH152" i="23"/>
  <c r="V159" i="23"/>
  <c r="AH153" i="23"/>
  <c r="V160" i="23"/>
  <c r="AH154" i="23"/>
  <c r="V161" i="23"/>
  <c r="AH155" i="23"/>
  <c r="V162" i="23"/>
  <c r="AH156" i="23"/>
  <c r="V163" i="23"/>
  <c r="AH157" i="23"/>
  <c r="V164" i="23"/>
  <c r="AH158" i="23"/>
  <c r="V165" i="23"/>
  <c r="AH159" i="23"/>
  <c r="V166" i="23"/>
  <c r="AH160" i="23"/>
  <c r="V167" i="23"/>
  <c r="AH161" i="23"/>
  <c r="V168" i="23"/>
  <c r="AH162" i="23"/>
  <c r="V169" i="23"/>
  <c r="AH163" i="23"/>
  <c r="V170" i="23"/>
  <c r="AH164" i="23"/>
  <c r="V171" i="23"/>
  <c r="AH165" i="23"/>
  <c r="V172" i="23"/>
  <c r="AH166" i="23"/>
  <c r="V173" i="23"/>
  <c r="AH167" i="23"/>
  <c r="AH168" i="23"/>
  <c r="AH169" i="23"/>
  <c r="AH170" i="23"/>
  <c r="AH171" i="23"/>
  <c r="AH172" i="23"/>
  <c r="AH173" i="23"/>
  <c r="AH174" i="23"/>
  <c r="AH175" i="23"/>
  <c r="AH176" i="23"/>
  <c r="AH177" i="23"/>
  <c r="V174" i="23"/>
  <c r="V175" i="23"/>
  <c r="V176" i="23"/>
  <c r="V177" i="23"/>
  <c r="V178" i="23"/>
  <c r="V179" i="23"/>
  <c r="V180" i="23"/>
  <c r="V181" i="23"/>
  <c r="V182" i="23"/>
  <c r="V183" i="23"/>
  <c r="V184" i="23"/>
  <c r="AH178" i="23"/>
  <c r="AH179" i="23"/>
  <c r="AH180" i="23"/>
  <c r="AH181" i="23"/>
  <c r="AH182" i="23"/>
  <c r="AH183" i="23"/>
  <c r="V185" i="23"/>
  <c r="V186" i="23"/>
  <c r="V187" i="23"/>
  <c r="V188" i="23"/>
  <c r="V189" i="23"/>
  <c r="V190" i="23"/>
  <c r="AH184" i="23"/>
  <c r="V191" i="23"/>
  <c r="AH185" i="23"/>
  <c r="V192" i="23"/>
  <c r="AH186" i="23"/>
  <c r="V193" i="23"/>
  <c r="AH187" i="23"/>
  <c r="V194" i="23"/>
  <c r="AH188" i="23"/>
  <c r="V195" i="23"/>
  <c r="AH189" i="23"/>
  <c r="V196" i="23"/>
  <c r="AH190" i="23"/>
  <c r="V197" i="23"/>
  <c r="AH191" i="23"/>
  <c r="V198" i="23"/>
  <c r="AH192" i="23"/>
  <c r="V199" i="23"/>
  <c r="AH193" i="23"/>
  <c r="V200" i="23"/>
  <c r="AH194" i="23"/>
  <c r="V201" i="23"/>
  <c r="AH195" i="23"/>
  <c r="V202" i="23"/>
  <c r="AH196" i="23"/>
  <c r="V203" i="23"/>
  <c r="AH197" i="23"/>
  <c r="V204" i="23"/>
  <c r="AH198" i="23"/>
  <c r="V205" i="23"/>
  <c r="AH199" i="23"/>
  <c r="V206" i="23"/>
  <c r="AH200" i="23"/>
  <c r="V207" i="23"/>
  <c r="AH201" i="23"/>
  <c r="AH202" i="23"/>
  <c r="AH203" i="23"/>
  <c r="AH204" i="23"/>
  <c r="AH205" i="23"/>
  <c r="AH206" i="23"/>
  <c r="AH207" i="23"/>
  <c r="AH208" i="23"/>
  <c r="AH209" i="23"/>
  <c r="AH210" i="23"/>
  <c r="AH211" i="23"/>
  <c r="V208" i="23"/>
  <c r="V209" i="23"/>
  <c r="V210" i="23"/>
  <c r="V211" i="23"/>
  <c r="V212" i="23"/>
  <c r="V213" i="23"/>
  <c r="V214" i="23"/>
  <c r="V215" i="23"/>
  <c r="V216" i="23"/>
  <c r="V217" i="23"/>
  <c r="V218" i="23"/>
  <c r="AH212" i="23"/>
  <c r="V219" i="23"/>
  <c r="AH213" i="23"/>
  <c r="V220" i="23"/>
  <c r="AH214" i="23"/>
  <c r="V221" i="23"/>
  <c r="AH215" i="23"/>
  <c r="V222" i="23"/>
  <c r="AH216" i="23"/>
  <c r="V223" i="23"/>
  <c r="AH217" i="23"/>
  <c r="AH218" i="23"/>
  <c r="AH219" i="23"/>
  <c r="AH220" i="23"/>
  <c r="AH221" i="23"/>
  <c r="AH222" i="23"/>
  <c r="AH223" i="23"/>
  <c r="AH224" i="23"/>
  <c r="AH225" i="23"/>
  <c r="AH226" i="23"/>
  <c r="AH227" i="23"/>
  <c r="V224" i="23"/>
  <c r="V225" i="23"/>
  <c r="V226" i="23"/>
  <c r="V227" i="23"/>
  <c r="V228" i="23"/>
  <c r="V229" i="23"/>
  <c r="V230" i="23"/>
  <c r="V231" i="23"/>
  <c r="V232" i="23"/>
  <c r="V233" i="23"/>
  <c r="V234" i="23"/>
  <c r="AH228" i="23"/>
  <c r="AH229" i="23"/>
  <c r="AH230" i="23"/>
  <c r="AH231" i="23"/>
  <c r="AH232" i="23"/>
  <c r="AH233" i="23"/>
  <c r="AH234" i="23"/>
  <c r="AH235" i="23"/>
  <c r="AH236" i="23"/>
  <c r="AH237" i="23"/>
  <c r="AH238" i="23"/>
  <c r="V235" i="23"/>
  <c r="V236" i="23"/>
  <c r="V237" i="23"/>
  <c r="V238" i="23"/>
  <c r="V239" i="23"/>
  <c r="V240" i="23"/>
  <c r="V241" i="23"/>
  <c r="V242" i="23"/>
  <c r="V243" i="23"/>
  <c r="V244" i="23"/>
  <c r="V245" i="23"/>
  <c r="AH239" i="23"/>
  <c r="AH240" i="23"/>
  <c r="AH241" i="23"/>
  <c r="AH242" i="23"/>
  <c r="AH243" i="23"/>
  <c r="AH244" i="23"/>
  <c r="AH245" i="23"/>
  <c r="AH246" i="23"/>
  <c r="AH247" i="23"/>
  <c r="V246" i="23"/>
  <c r="V247" i="23"/>
  <c r="V248" i="23"/>
  <c r="V249" i="23"/>
  <c r="V250" i="23"/>
  <c r="V251" i="23"/>
  <c r="V252" i="23"/>
  <c r="V253" i="23"/>
  <c r="V254" i="23"/>
  <c r="AH248" i="23"/>
  <c r="AH249" i="23"/>
  <c r="AH250" i="23"/>
  <c r="AH251" i="23"/>
  <c r="AH252" i="23"/>
  <c r="AH253" i="23"/>
  <c r="AH254" i="23"/>
  <c r="V255" i="23"/>
  <c r="V256" i="23"/>
  <c r="V257" i="23"/>
  <c r="V258" i="23"/>
  <c r="V259" i="23"/>
  <c r="V260" i="23"/>
  <c r="V261" i="23"/>
  <c r="AH255" i="23"/>
  <c r="AH256" i="23"/>
  <c r="AH257" i="23"/>
  <c r="AH258" i="23"/>
  <c r="AH259" i="23"/>
  <c r="AH260" i="23"/>
  <c r="AH261" i="23"/>
  <c r="AH262" i="23"/>
  <c r="AH263" i="23"/>
  <c r="V262" i="23"/>
  <c r="V263" i="23"/>
  <c r="V264" i="23"/>
  <c r="V265" i="23"/>
  <c r="V266" i="23"/>
  <c r="V267" i="23"/>
  <c r="V268" i="23"/>
  <c r="V269" i="23"/>
  <c r="V270" i="23"/>
  <c r="AH264" i="23"/>
  <c r="AH265" i="23"/>
  <c r="AH266" i="23"/>
  <c r="AH267" i="23"/>
  <c r="AH268" i="23"/>
  <c r="AH269" i="23"/>
  <c r="AH270" i="23"/>
  <c r="V271" i="23"/>
  <c r="V272" i="23"/>
  <c r="V273" i="23"/>
  <c r="V274" i="23"/>
  <c r="V275" i="23"/>
  <c r="V276" i="23"/>
  <c r="V277" i="23"/>
  <c r="AH271" i="23"/>
  <c r="AH272" i="23"/>
  <c r="AH273" i="23"/>
  <c r="AH274" i="23"/>
  <c r="AH275" i="23"/>
  <c r="AH276" i="23"/>
  <c r="AH277" i="23"/>
  <c r="AH278" i="23"/>
  <c r="AH279" i="23"/>
  <c r="V278" i="23"/>
  <c r="V279" i="23"/>
  <c r="V280" i="23"/>
  <c r="V281" i="23"/>
  <c r="V282" i="23"/>
  <c r="V283" i="23"/>
  <c r="V284" i="23"/>
  <c r="V285" i="23"/>
  <c r="V286" i="23"/>
  <c r="AH280" i="23"/>
  <c r="V287" i="23"/>
  <c r="AH281" i="23"/>
  <c r="V288" i="23"/>
  <c r="AH282" i="23"/>
  <c r="V289" i="23"/>
  <c r="AH283" i="23"/>
  <c r="V290" i="23"/>
  <c r="AH284" i="23"/>
  <c r="V291" i="23"/>
  <c r="AH285" i="23"/>
  <c r="V292" i="23"/>
  <c r="AH286" i="23"/>
  <c r="V293" i="23"/>
  <c r="AH287" i="23"/>
  <c r="V294" i="23"/>
  <c r="AH288" i="23"/>
  <c r="V295" i="23"/>
  <c r="AH289" i="23"/>
  <c r="V296" i="23"/>
  <c r="AH290" i="23"/>
  <c r="V297" i="23"/>
  <c r="AH291" i="23"/>
  <c r="V298" i="23"/>
  <c r="AH292" i="23"/>
  <c r="V299" i="23"/>
  <c r="AH293" i="23"/>
  <c r="V300" i="23"/>
  <c r="AH294" i="23"/>
  <c r="V301" i="23"/>
  <c r="AH295" i="23"/>
  <c r="V302" i="23"/>
  <c r="AH296" i="23"/>
  <c r="V303" i="23"/>
  <c r="AH297" i="23"/>
  <c r="V304" i="23"/>
  <c r="AH298" i="23"/>
  <c r="V305" i="23"/>
  <c r="AH299" i="23"/>
  <c r="V306" i="23"/>
  <c r="AH300" i="23"/>
  <c r="V307" i="23"/>
  <c r="AH301" i="23"/>
  <c r="V308" i="23"/>
  <c r="AH302" i="23"/>
  <c r="V309" i="23"/>
  <c r="AH303" i="23"/>
  <c r="V310" i="23"/>
  <c r="AH304" i="23"/>
  <c r="V311" i="23"/>
  <c r="AH305" i="23"/>
  <c r="V312" i="23"/>
  <c r="AH306" i="23"/>
  <c r="V313" i="23"/>
  <c r="AH307" i="23"/>
  <c r="V314" i="23"/>
  <c r="AH308" i="23"/>
  <c r="V315" i="23"/>
  <c r="AH309" i="23"/>
  <c r="V316" i="23"/>
  <c r="AH310" i="23"/>
  <c r="V317" i="23"/>
  <c r="AH311" i="23"/>
  <c r="V318" i="23"/>
  <c r="AH312" i="23"/>
  <c r="V319" i="23"/>
  <c r="AH313" i="23"/>
  <c r="V320" i="23"/>
  <c r="AH314" i="23"/>
  <c r="V321" i="23"/>
  <c r="AH315" i="23"/>
  <c r="V322" i="23"/>
  <c r="AH316" i="23"/>
  <c r="V323" i="23"/>
  <c r="AH317" i="23"/>
  <c r="V324" i="23"/>
  <c r="AH318" i="23"/>
  <c r="V325" i="23"/>
  <c r="AH319" i="23"/>
  <c r="V326" i="23"/>
  <c r="AH320" i="23"/>
  <c r="AH321" i="23"/>
  <c r="AH322" i="23"/>
  <c r="AH323" i="23"/>
  <c r="AH324" i="23"/>
  <c r="AH325" i="23"/>
  <c r="AH326" i="23"/>
  <c r="AH327" i="23"/>
  <c r="AH328" i="23"/>
  <c r="AH329" i="23"/>
  <c r="AH330" i="23"/>
  <c r="V327" i="23"/>
  <c r="V328" i="23"/>
  <c r="V329" i="23"/>
  <c r="V330" i="23"/>
  <c r="V331" i="23"/>
  <c r="V332" i="23"/>
  <c r="V333" i="23"/>
  <c r="V334" i="23"/>
  <c r="V335" i="23"/>
  <c r="V336" i="23"/>
  <c r="V337" i="23"/>
  <c r="AH331" i="23"/>
  <c r="V338" i="23"/>
  <c r="AH332" i="23"/>
  <c r="V339" i="23"/>
  <c r="AH333" i="23"/>
  <c r="V340" i="23"/>
  <c r="AH334" i="23"/>
  <c r="V341" i="23"/>
  <c r="AH335" i="23"/>
  <c r="V342" i="23"/>
  <c r="AH336" i="23"/>
  <c r="V343" i="23"/>
  <c r="AH337" i="23"/>
  <c r="AH338" i="23"/>
  <c r="AH339" i="23"/>
  <c r="AH340" i="23"/>
  <c r="AH341" i="23"/>
  <c r="AH342" i="23"/>
  <c r="AH343" i="23"/>
  <c r="AH344" i="23"/>
  <c r="AH345" i="23"/>
  <c r="AH346" i="23"/>
  <c r="AH347" i="23"/>
  <c r="V344" i="23"/>
  <c r="V345" i="23"/>
  <c r="V346" i="23"/>
  <c r="V347" i="23"/>
  <c r="V348" i="23"/>
  <c r="V349" i="23"/>
  <c r="V350" i="23"/>
  <c r="V351" i="23"/>
  <c r="V352" i="23"/>
  <c r="V353" i="23"/>
  <c r="V354" i="23"/>
  <c r="AH348" i="23"/>
  <c r="AH349" i="23"/>
  <c r="AH350" i="23"/>
  <c r="AH351" i="23"/>
  <c r="AH352" i="23"/>
  <c r="AH353" i="23"/>
  <c r="V355" i="23"/>
  <c r="V356" i="23"/>
  <c r="V357" i="23"/>
  <c r="V358" i="23"/>
  <c r="V359" i="23"/>
  <c r="V360" i="23"/>
  <c r="AH354" i="23"/>
  <c r="V361" i="23"/>
  <c r="AH355" i="23"/>
  <c r="V362" i="23"/>
  <c r="AH356" i="23"/>
  <c r="V363" i="23"/>
  <c r="AH357" i="23"/>
  <c r="V364" i="23"/>
  <c r="AH358" i="23"/>
  <c r="V365" i="23"/>
  <c r="AH359" i="23"/>
  <c r="V366" i="23"/>
  <c r="AH360" i="23"/>
  <c r="V367" i="23"/>
  <c r="AH361" i="23"/>
  <c r="V368" i="23"/>
  <c r="AH362" i="23"/>
  <c r="V369" i="23"/>
  <c r="AH363" i="23"/>
  <c r="V370" i="23"/>
  <c r="AH364" i="23"/>
  <c r="V371" i="23"/>
  <c r="AH365" i="23"/>
  <c r="AH366" i="23"/>
  <c r="AH367" i="23"/>
  <c r="AH368" i="23"/>
  <c r="AH369" i="23"/>
  <c r="AH370" i="23"/>
  <c r="AH371" i="23"/>
  <c r="AH372" i="23"/>
  <c r="AH373" i="23"/>
  <c r="AH374" i="23"/>
  <c r="AH375" i="23"/>
  <c r="V372" i="23"/>
  <c r="V373" i="23"/>
  <c r="V374" i="23"/>
  <c r="V375" i="23"/>
  <c r="V376" i="23"/>
  <c r="V377" i="23"/>
  <c r="V378" i="23"/>
  <c r="V379" i="23"/>
  <c r="V380" i="23"/>
  <c r="V381" i="23"/>
  <c r="V382" i="23"/>
  <c r="AH376" i="23"/>
  <c r="AH377" i="23"/>
  <c r="AH378" i="23"/>
  <c r="AH379" i="23"/>
  <c r="AH380" i="23"/>
  <c r="AH381" i="23"/>
  <c r="AH382" i="23"/>
  <c r="AH383" i="23"/>
  <c r="AH384" i="23"/>
  <c r="V383" i="23"/>
  <c r="V384" i="23"/>
  <c r="V385" i="23"/>
  <c r="V386" i="23"/>
  <c r="V387" i="23"/>
  <c r="V388" i="23"/>
  <c r="V389" i="23"/>
  <c r="V390" i="23"/>
  <c r="V391" i="23"/>
  <c r="AH385" i="23"/>
  <c r="V392" i="23"/>
  <c r="AH386" i="23"/>
  <c r="V393" i="23"/>
  <c r="AH387" i="23"/>
  <c r="V394" i="23"/>
  <c r="AH388" i="23"/>
  <c r="V395" i="23"/>
  <c r="AH389" i="23"/>
  <c r="V396" i="23"/>
  <c r="AH390" i="23"/>
  <c r="V397" i="23"/>
  <c r="AH391" i="23"/>
  <c r="V398" i="23"/>
  <c r="AH392" i="23"/>
  <c r="V399" i="23"/>
  <c r="AH393" i="23"/>
  <c r="V400" i="23"/>
  <c r="AH394" i="23"/>
  <c r="V401" i="23"/>
  <c r="AH395" i="23"/>
  <c r="V402" i="23"/>
  <c r="AH396" i="23"/>
  <c r="V403" i="23"/>
  <c r="AH397" i="23"/>
  <c r="V404" i="23"/>
  <c r="AH398" i="23"/>
  <c r="V405" i="23"/>
  <c r="AH399" i="23"/>
  <c r="V406" i="23"/>
  <c r="AH400" i="23"/>
  <c r="V407" i="23"/>
  <c r="AH401" i="23"/>
  <c r="V408" i="23"/>
  <c r="AH402" i="23"/>
  <c r="V409" i="23"/>
  <c r="AH403" i="23"/>
  <c r="AH404" i="23"/>
  <c r="AH405" i="23"/>
  <c r="AH406" i="23"/>
  <c r="AH407" i="23"/>
  <c r="AH408" i="23"/>
  <c r="AH409" i="23"/>
  <c r="AH410" i="23"/>
  <c r="AH411" i="23"/>
  <c r="AH412" i="23"/>
  <c r="AH413" i="23"/>
  <c r="V410" i="23"/>
  <c r="V411" i="23"/>
  <c r="V412" i="23"/>
  <c r="V413" i="23"/>
  <c r="V414" i="23"/>
  <c r="V415" i="23"/>
  <c r="V416" i="23"/>
  <c r="V417" i="23"/>
  <c r="V418" i="23"/>
  <c r="V419" i="23"/>
  <c r="V420" i="23"/>
  <c r="AH414" i="23"/>
  <c r="V421" i="23"/>
  <c r="AH415" i="23"/>
  <c r="V422" i="23"/>
  <c r="AH416" i="23"/>
  <c r="V423" i="23"/>
  <c r="AH417" i="23"/>
  <c r="V424" i="23"/>
  <c r="AH418" i="23"/>
  <c r="V425" i="23"/>
  <c r="AH419" i="23"/>
  <c r="V426" i="23"/>
  <c r="AH420" i="23"/>
  <c r="V427" i="23"/>
  <c r="AH421" i="23"/>
  <c r="AH422" i="23"/>
  <c r="AH423" i="23"/>
  <c r="AH424" i="23"/>
  <c r="AH425" i="23"/>
  <c r="AH426" i="23"/>
  <c r="AH427" i="23"/>
  <c r="AH428" i="23"/>
  <c r="AH429" i="23"/>
  <c r="AH430" i="23"/>
  <c r="AH431" i="23"/>
  <c r="V428" i="23"/>
  <c r="V429" i="23"/>
  <c r="V430" i="23"/>
  <c r="V431" i="23"/>
  <c r="V432" i="23"/>
  <c r="V433" i="23"/>
  <c r="V434" i="23"/>
  <c r="V435" i="23"/>
  <c r="V436" i="23"/>
  <c r="V437" i="23"/>
  <c r="V438" i="23"/>
  <c r="AH432" i="23"/>
  <c r="V439" i="23"/>
  <c r="AH433" i="23"/>
  <c r="V440" i="23"/>
  <c r="AH434" i="23"/>
  <c r="V441" i="23"/>
  <c r="AH435" i="23"/>
  <c r="V442" i="23"/>
  <c r="AH436" i="23"/>
  <c r="V443" i="23"/>
  <c r="AH437" i="23"/>
  <c r="V444" i="23"/>
  <c r="AH438" i="23"/>
  <c r="V445" i="23"/>
  <c r="AH439" i="23"/>
  <c r="V446" i="23"/>
  <c r="AH440" i="23"/>
  <c r="V447" i="23"/>
  <c r="AH441" i="23"/>
  <c r="V448" i="23"/>
  <c r="AH442" i="23"/>
  <c r="V449" i="23"/>
  <c r="AH443" i="23"/>
  <c r="V450" i="23"/>
  <c r="AH444" i="23"/>
  <c r="V451" i="23"/>
  <c r="AH445" i="23"/>
  <c r="V452" i="23"/>
  <c r="AH446" i="23"/>
  <c r="V453" i="23"/>
  <c r="AH447" i="23"/>
  <c r="V454" i="23"/>
  <c r="AH448" i="23"/>
  <c r="V455" i="23"/>
  <c r="AH449" i="23"/>
  <c r="V4" i="23"/>
  <c r="V5" i="23"/>
  <c r="AH8" i="23"/>
  <c r="AM10" i="23"/>
  <c r="AN10" i="23"/>
  <c r="AH9" i="23"/>
  <c r="AM11" i="23"/>
  <c r="AN11" i="23"/>
  <c r="AM12" i="23"/>
  <c r="AN12" i="23"/>
  <c r="AM13" i="23"/>
  <c r="AN13" i="23"/>
  <c r="AM14" i="23"/>
  <c r="AN14" i="23"/>
  <c r="AM15" i="23"/>
  <c r="AN15" i="23"/>
  <c r="AM16" i="23"/>
  <c r="AN16" i="23"/>
  <c r="AM17" i="23"/>
  <c r="AN17" i="23"/>
  <c r="AM18" i="23"/>
  <c r="AN18" i="23"/>
  <c r="AM19" i="23"/>
  <c r="AN19" i="23"/>
  <c r="AM20" i="23"/>
  <c r="AN20" i="23"/>
  <c r="AM21" i="23"/>
  <c r="AN21" i="23"/>
  <c r="AM22" i="23"/>
  <c r="AN22" i="23"/>
  <c r="AM23" i="23"/>
  <c r="AN23" i="23"/>
  <c r="AM24" i="23"/>
  <c r="AN24" i="23"/>
  <c r="AM25" i="23"/>
  <c r="AN25" i="23"/>
  <c r="AM26" i="23"/>
  <c r="AN26" i="23"/>
  <c r="AM27" i="23"/>
  <c r="AN27" i="23"/>
  <c r="AM28" i="23"/>
  <c r="AN28" i="23"/>
  <c r="AM29" i="23"/>
  <c r="AN29" i="23"/>
  <c r="AM30" i="23"/>
  <c r="AN30" i="23"/>
  <c r="AM31" i="23"/>
  <c r="AN31" i="23"/>
  <c r="AM32" i="23"/>
  <c r="AN32" i="23"/>
  <c r="AM33" i="23"/>
  <c r="AN33" i="23"/>
  <c r="AM34" i="23"/>
  <c r="AN34" i="23"/>
  <c r="AM35" i="23"/>
  <c r="AN35" i="23"/>
  <c r="AM36" i="23"/>
  <c r="AN36" i="23"/>
  <c r="AM37" i="23"/>
  <c r="AN37" i="23"/>
  <c r="AM38" i="23"/>
  <c r="AN38" i="23"/>
  <c r="AM39" i="23"/>
  <c r="AN39" i="23"/>
  <c r="AM40" i="23"/>
  <c r="AN40" i="23"/>
  <c r="AM41" i="23"/>
  <c r="AN41" i="23"/>
  <c r="AM42" i="23"/>
  <c r="AN42" i="23"/>
  <c r="AM43" i="23"/>
  <c r="AN43" i="23"/>
  <c r="AM44" i="23"/>
  <c r="AN44" i="23"/>
  <c r="AM45" i="23"/>
  <c r="AN45" i="23"/>
  <c r="AM46" i="23"/>
  <c r="AN46" i="23"/>
  <c r="AM47" i="23"/>
  <c r="AN47" i="23"/>
  <c r="AM48" i="23"/>
  <c r="AN48" i="23"/>
  <c r="AM49" i="23"/>
  <c r="AN49" i="23"/>
  <c r="AM50" i="23"/>
  <c r="AN50" i="23"/>
  <c r="AM51" i="23"/>
  <c r="AN51" i="23"/>
  <c r="AM52" i="23"/>
  <c r="AN52" i="23"/>
  <c r="AM53" i="23"/>
  <c r="AN53" i="23"/>
  <c r="AM54" i="23"/>
  <c r="AN54" i="23"/>
  <c r="AM55" i="23"/>
  <c r="AN55" i="23"/>
  <c r="AM56" i="23"/>
  <c r="AN56" i="23"/>
  <c r="AM57" i="23"/>
  <c r="AN57" i="23"/>
  <c r="AM58" i="23"/>
  <c r="AN58" i="23"/>
  <c r="AM59" i="23"/>
  <c r="AN59" i="23"/>
  <c r="AM60" i="23"/>
  <c r="AN60" i="23"/>
  <c r="AM61" i="23"/>
  <c r="AN61" i="23"/>
  <c r="AM62" i="23"/>
  <c r="AN62" i="23"/>
  <c r="AM63" i="23"/>
  <c r="AN63" i="23"/>
  <c r="AM64" i="23"/>
  <c r="AN64" i="23"/>
  <c r="AM65" i="23"/>
  <c r="AN65" i="23"/>
  <c r="AM66" i="23"/>
  <c r="AN66" i="23"/>
  <c r="AM67" i="23"/>
  <c r="AN67" i="23"/>
  <c r="AM68" i="23"/>
  <c r="AN68" i="23"/>
  <c r="AM69" i="23"/>
  <c r="AN69" i="23"/>
  <c r="AM70" i="23"/>
  <c r="AN70" i="23"/>
  <c r="AM71" i="23"/>
  <c r="AN71" i="23"/>
  <c r="AM72" i="23"/>
  <c r="AN72" i="23"/>
  <c r="AM73" i="23"/>
  <c r="AN73" i="23"/>
  <c r="AM74" i="23"/>
  <c r="AN74" i="23"/>
  <c r="AM75" i="23"/>
  <c r="AN75" i="23"/>
  <c r="AM76" i="23"/>
  <c r="AN76" i="23"/>
  <c r="AM77" i="23"/>
  <c r="AN77" i="23"/>
  <c r="AM78" i="23"/>
  <c r="AN78" i="23"/>
  <c r="AM79" i="23"/>
  <c r="AN79" i="23"/>
  <c r="AM80" i="23"/>
  <c r="AN80" i="23"/>
  <c r="AM81" i="23"/>
  <c r="AN81" i="23"/>
  <c r="AM82" i="23"/>
  <c r="AN82" i="23"/>
  <c r="AM83" i="23"/>
  <c r="AN83" i="23"/>
  <c r="AM84" i="23"/>
  <c r="AN84" i="23"/>
  <c r="AM85" i="23"/>
  <c r="AN85" i="23"/>
  <c r="AM86" i="23"/>
  <c r="AN86" i="23"/>
  <c r="AM87" i="23"/>
  <c r="AN87" i="23"/>
  <c r="AM88" i="23"/>
  <c r="AN88" i="23"/>
  <c r="AM89" i="23"/>
  <c r="AN89" i="23"/>
  <c r="AM90" i="23"/>
  <c r="AN90" i="23"/>
  <c r="AM91" i="23"/>
  <c r="AN91" i="23"/>
  <c r="AM92" i="23"/>
  <c r="AN92" i="23"/>
  <c r="AM93" i="23"/>
  <c r="AN93" i="23"/>
  <c r="AM94" i="23"/>
  <c r="AN94" i="23"/>
  <c r="AM95" i="23"/>
  <c r="AN95" i="23"/>
  <c r="AM96" i="23"/>
  <c r="AN96" i="23"/>
  <c r="AM97" i="23"/>
  <c r="AN97" i="23"/>
  <c r="AM98" i="23"/>
  <c r="AN98" i="23"/>
  <c r="AM99" i="23"/>
  <c r="AN99" i="23"/>
  <c r="AM100" i="23"/>
  <c r="AN100" i="23"/>
  <c r="AM101" i="23"/>
  <c r="AN101" i="23"/>
  <c r="AM102" i="23"/>
  <c r="AN102" i="23"/>
  <c r="AM103" i="23"/>
  <c r="AN103" i="23"/>
  <c r="AM104" i="23"/>
  <c r="AN104" i="23"/>
  <c r="AM105" i="23"/>
  <c r="AN105" i="23"/>
  <c r="AM106" i="23"/>
  <c r="AN106" i="23"/>
  <c r="AM107" i="23"/>
  <c r="AN107" i="23"/>
  <c r="AM108" i="23"/>
  <c r="AN108" i="23"/>
  <c r="AM109" i="23"/>
  <c r="AN109" i="23"/>
  <c r="AM110" i="23"/>
  <c r="AN110" i="23"/>
  <c r="AM111" i="23"/>
  <c r="AN111" i="23"/>
  <c r="AM112" i="23"/>
  <c r="AN112" i="23"/>
  <c r="AM113" i="23"/>
  <c r="AN113" i="23"/>
  <c r="AM114" i="23"/>
  <c r="AN114" i="23"/>
  <c r="AM115" i="23"/>
  <c r="AN115" i="23"/>
  <c r="AM116" i="23"/>
  <c r="AN116" i="23"/>
  <c r="AM117" i="23"/>
  <c r="AN117" i="23"/>
  <c r="AM118" i="23"/>
  <c r="AN118" i="23"/>
  <c r="AM119" i="23"/>
  <c r="AN119" i="23"/>
  <c r="AM120" i="23"/>
  <c r="AN120" i="23"/>
  <c r="AM121" i="23"/>
  <c r="AN121" i="23"/>
  <c r="AM122" i="23"/>
  <c r="AN122" i="23"/>
  <c r="AM123" i="23"/>
  <c r="AN123" i="23"/>
  <c r="AM124" i="23"/>
  <c r="AN124" i="23"/>
  <c r="AM125" i="23"/>
  <c r="AN125" i="23"/>
  <c r="AM126" i="23"/>
  <c r="AN126" i="23"/>
  <c r="AM127" i="23"/>
  <c r="AN127" i="23"/>
  <c r="AM128" i="23"/>
  <c r="AN128" i="23"/>
  <c r="AM129" i="23"/>
  <c r="AN129" i="23"/>
  <c r="AM130" i="23"/>
  <c r="AN130" i="23"/>
  <c r="AM131" i="23"/>
  <c r="AN131" i="23"/>
  <c r="AM132" i="23"/>
  <c r="AN132" i="23"/>
  <c r="AM133" i="23"/>
  <c r="AN133" i="23"/>
  <c r="AM134" i="23"/>
  <c r="AN134" i="23"/>
  <c r="AM135" i="23"/>
  <c r="AN135" i="23"/>
  <c r="AM136" i="23"/>
  <c r="AN136" i="23"/>
  <c r="AM137" i="23"/>
  <c r="AN137" i="23"/>
  <c r="AM138" i="23"/>
  <c r="AN138" i="23"/>
  <c r="AM139" i="23"/>
  <c r="AN139" i="23"/>
  <c r="AM140" i="23"/>
  <c r="AN140" i="23"/>
  <c r="AM141" i="23"/>
  <c r="AN141" i="23"/>
  <c r="AM142" i="23"/>
  <c r="AN142" i="23"/>
  <c r="AM143" i="23"/>
  <c r="AN143" i="23"/>
  <c r="AM144" i="23"/>
  <c r="AN144" i="23"/>
  <c r="AM145" i="23"/>
  <c r="AN145" i="23"/>
  <c r="AM146" i="23"/>
  <c r="AN146" i="23"/>
  <c r="AM147" i="23"/>
  <c r="AN147" i="23"/>
  <c r="AM148" i="23"/>
  <c r="AN148" i="23"/>
  <c r="AM149" i="23"/>
  <c r="AN149" i="23"/>
  <c r="AM150" i="23"/>
  <c r="AN150" i="23"/>
  <c r="AM151" i="23"/>
  <c r="AN151" i="23"/>
  <c r="AM152" i="23"/>
  <c r="AN152" i="23"/>
  <c r="AM153" i="23"/>
  <c r="AN153" i="23"/>
  <c r="AM154" i="23"/>
  <c r="AN154" i="23"/>
  <c r="AM155" i="23"/>
  <c r="AN155" i="23"/>
  <c r="AM156" i="23"/>
  <c r="AN156" i="23"/>
  <c r="AM157" i="23"/>
  <c r="AN157" i="23"/>
  <c r="AM158" i="23"/>
  <c r="AN158" i="23"/>
  <c r="AM159" i="23"/>
  <c r="AN159" i="23"/>
  <c r="AM160" i="23"/>
  <c r="AN160" i="23"/>
  <c r="AM161" i="23"/>
  <c r="AN161" i="23"/>
  <c r="AM162" i="23"/>
  <c r="AN162" i="23"/>
  <c r="AM163" i="23"/>
  <c r="AN163" i="23"/>
  <c r="AM164" i="23"/>
  <c r="AN164" i="23"/>
  <c r="AM165" i="23"/>
  <c r="AN165" i="23"/>
  <c r="AM166" i="23"/>
  <c r="AN166" i="23"/>
  <c r="AM167" i="23"/>
  <c r="AN167" i="23"/>
  <c r="AM168" i="23"/>
  <c r="AN168" i="23"/>
  <c r="AM169" i="23"/>
  <c r="AN169" i="23"/>
  <c r="AM170" i="23"/>
  <c r="AN170" i="23"/>
  <c r="AM171" i="23"/>
  <c r="AN171" i="23"/>
  <c r="AM172" i="23"/>
  <c r="AN172" i="23"/>
  <c r="AM173" i="23"/>
  <c r="AN173" i="23"/>
  <c r="AM174" i="23"/>
  <c r="AN174" i="23"/>
  <c r="AM175" i="23"/>
  <c r="AN175" i="23"/>
  <c r="AM176" i="23"/>
  <c r="AN176" i="23"/>
  <c r="AM177" i="23"/>
  <c r="AN177" i="23"/>
  <c r="AM178" i="23"/>
  <c r="AN178" i="23"/>
  <c r="AM179" i="23"/>
  <c r="AN179" i="23"/>
  <c r="AM180" i="23"/>
  <c r="AN180" i="23"/>
  <c r="AM181" i="23"/>
  <c r="AN181" i="23"/>
  <c r="AM182" i="23"/>
  <c r="AN182" i="23"/>
  <c r="AM183" i="23"/>
  <c r="AN183" i="23"/>
  <c r="AM184" i="23"/>
  <c r="AN184" i="23"/>
  <c r="AM185" i="23"/>
  <c r="AN185" i="23"/>
  <c r="AM186" i="23"/>
  <c r="AN186" i="23"/>
  <c r="AM187" i="23"/>
  <c r="AN187" i="23"/>
  <c r="AM188" i="23"/>
  <c r="AN188" i="23"/>
  <c r="AM189" i="23"/>
  <c r="AN189" i="23"/>
  <c r="AM190" i="23"/>
  <c r="AN190" i="23"/>
  <c r="AM191" i="23"/>
  <c r="AN191" i="23"/>
  <c r="AM192" i="23"/>
  <c r="AN192" i="23"/>
  <c r="AM193" i="23"/>
  <c r="AN193" i="23"/>
  <c r="AM194" i="23"/>
  <c r="AN194" i="23"/>
  <c r="AM195" i="23"/>
  <c r="AN195" i="23"/>
  <c r="AM196" i="23"/>
  <c r="AN196" i="23"/>
  <c r="AM197" i="23"/>
  <c r="AN197" i="23"/>
  <c r="AM198" i="23"/>
  <c r="AN198" i="23"/>
  <c r="AM199" i="23"/>
  <c r="AN199" i="23"/>
  <c r="AM200" i="23"/>
  <c r="AN200" i="23"/>
  <c r="AM201" i="23"/>
  <c r="AN201" i="23"/>
  <c r="AM202" i="23"/>
  <c r="AN202" i="23"/>
  <c r="AM203" i="23"/>
  <c r="AN203" i="23"/>
  <c r="AM204" i="23"/>
  <c r="AN204" i="23"/>
  <c r="AM205" i="23"/>
  <c r="AN205" i="23"/>
  <c r="AM206" i="23"/>
  <c r="AN206" i="23"/>
  <c r="AM207" i="23"/>
  <c r="AN207" i="23"/>
  <c r="AM208" i="23"/>
  <c r="AN208" i="23"/>
  <c r="AM209" i="23"/>
  <c r="AN209" i="23"/>
  <c r="AM210" i="23"/>
  <c r="AN210" i="23"/>
  <c r="AM211" i="23"/>
  <c r="AN211" i="23"/>
  <c r="AM212" i="23"/>
  <c r="AN212" i="23"/>
  <c r="AM213" i="23"/>
  <c r="AN213" i="23"/>
  <c r="AM214" i="23"/>
  <c r="AN214" i="23"/>
  <c r="AM215" i="23"/>
  <c r="AN215" i="23"/>
  <c r="AM216" i="23"/>
  <c r="AN216" i="23"/>
  <c r="AM217" i="23"/>
  <c r="AN217" i="23"/>
  <c r="AM218" i="23"/>
  <c r="AN218" i="23"/>
  <c r="AM219" i="23"/>
  <c r="AN219" i="23"/>
  <c r="AM220" i="23"/>
  <c r="AN220" i="23"/>
  <c r="AM221" i="23"/>
  <c r="AN221" i="23"/>
  <c r="AM222" i="23"/>
  <c r="AN222" i="23"/>
  <c r="AM223" i="23"/>
  <c r="AN223" i="23"/>
  <c r="AM224" i="23"/>
  <c r="AN224" i="23"/>
  <c r="AM225" i="23"/>
  <c r="AN225" i="23"/>
  <c r="AM226" i="23"/>
  <c r="AN226" i="23"/>
  <c r="AM227" i="23"/>
  <c r="AN227" i="23"/>
  <c r="AM228" i="23"/>
  <c r="AN228" i="23"/>
  <c r="AM229" i="23"/>
  <c r="AN229" i="23"/>
  <c r="AM230" i="23"/>
  <c r="AN230" i="23"/>
  <c r="AM231" i="23"/>
  <c r="AN231" i="23"/>
  <c r="AM232" i="23"/>
  <c r="AN232" i="23"/>
  <c r="AM233" i="23"/>
  <c r="AN233" i="23"/>
  <c r="AM234" i="23"/>
  <c r="AN234" i="23"/>
  <c r="AM235" i="23"/>
  <c r="AN235" i="23"/>
  <c r="AM236" i="23"/>
  <c r="AN236" i="23"/>
  <c r="AM237" i="23"/>
  <c r="AN237" i="23"/>
  <c r="AM238" i="23"/>
  <c r="AN238" i="23"/>
  <c r="AM239" i="23"/>
  <c r="AN239" i="23"/>
  <c r="AM240" i="23"/>
  <c r="AN240" i="23"/>
  <c r="AM241" i="23"/>
  <c r="AN241" i="23"/>
  <c r="AM242" i="23"/>
  <c r="AN242" i="23"/>
  <c r="AM243" i="23"/>
  <c r="AN243" i="23"/>
  <c r="AM244" i="23"/>
  <c r="AN244" i="23"/>
  <c r="AM245" i="23"/>
  <c r="AN245" i="23"/>
  <c r="AM246" i="23"/>
  <c r="AN246" i="23"/>
  <c r="AM247" i="23"/>
  <c r="AN247" i="23"/>
  <c r="AM248" i="23"/>
  <c r="AN248" i="23"/>
  <c r="AM249" i="23"/>
  <c r="AN249" i="23"/>
  <c r="AM250" i="23"/>
  <c r="AN250" i="23"/>
  <c r="AM251" i="23"/>
  <c r="AN251" i="23"/>
  <c r="AM252" i="23"/>
  <c r="AN252" i="23"/>
  <c r="AM253" i="23"/>
  <c r="AN253" i="23"/>
  <c r="AM254" i="23"/>
  <c r="AN254" i="23"/>
  <c r="AM255" i="23"/>
  <c r="AN255" i="23"/>
  <c r="AM256" i="23"/>
  <c r="AN256" i="23"/>
  <c r="AM257" i="23"/>
  <c r="AN257" i="23"/>
  <c r="AM258" i="23"/>
  <c r="AN258" i="23"/>
  <c r="AM259" i="23"/>
  <c r="AN259" i="23"/>
  <c r="AM260" i="23"/>
  <c r="AN260" i="23"/>
  <c r="AM261" i="23"/>
  <c r="AN261" i="23"/>
  <c r="AM262" i="23"/>
  <c r="AN262" i="23"/>
  <c r="AM263" i="23"/>
  <c r="AN263" i="23"/>
  <c r="AM264" i="23"/>
  <c r="AN264" i="23"/>
  <c r="AM265" i="23"/>
  <c r="AN265" i="23"/>
  <c r="AM266" i="23"/>
  <c r="AN266" i="23"/>
  <c r="AM267" i="23"/>
  <c r="AN267" i="23"/>
  <c r="AM268" i="23"/>
  <c r="AN268" i="23"/>
  <c r="AM269" i="23"/>
  <c r="AN269" i="23"/>
  <c r="AM270" i="23"/>
  <c r="AN270" i="23"/>
  <c r="AM271" i="23"/>
  <c r="AN271" i="23"/>
  <c r="AM272" i="23"/>
  <c r="AN272" i="23"/>
  <c r="AM273" i="23"/>
  <c r="AN273" i="23"/>
  <c r="AM274" i="23"/>
  <c r="AN274" i="23"/>
  <c r="AM275" i="23"/>
  <c r="AN275" i="23"/>
  <c r="AM276" i="23"/>
  <c r="AN276" i="23"/>
  <c r="AM277" i="23"/>
  <c r="AN277" i="23"/>
  <c r="AM278" i="23"/>
  <c r="AN278" i="23"/>
  <c r="AM279" i="23"/>
  <c r="AN279" i="23"/>
  <c r="AM280" i="23"/>
  <c r="AN280" i="23"/>
  <c r="AM281" i="23"/>
  <c r="AN281" i="23"/>
  <c r="AM282" i="23"/>
  <c r="AN282" i="23"/>
  <c r="AM283" i="23"/>
  <c r="AN283" i="23"/>
  <c r="AM284" i="23"/>
  <c r="AN284" i="23"/>
  <c r="AM285" i="23"/>
  <c r="AN285" i="23"/>
  <c r="AM286" i="23"/>
  <c r="AN286" i="23"/>
  <c r="AM287" i="23"/>
  <c r="AN287" i="23"/>
  <c r="AM288" i="23"/>
  <c r="AN288" i="23"/>
  <c r="AM289" i="23"/>
  <c r="AN289" i="23"/>
  <c r="AM290" i="23"/>
  <c r="AN290" i="23"/>
  <c r="AM291" i="23"/>
  <c r="AN291" i="23"/>
  <c r="AM292" i="23"/>
  <c r="AN292" i="23"/>
  <c r="AM293" i="23"/>
  <c r="AN293" i="23"/>
  <c r="AM294" i="23"/>
  <c r="AN294" i="23"/>
  <c r="AM295" i="23"/>
  <c r="AN295" i="23"/>
  <c r="AM296" i="23"/>
  <c r="AN296" i="23"/>
  <c r="AM297" i="23"/>
  <c r="AN297" i="23"/>
  <c r="AM298" i="23"/>
  <c r="AN298" i="23"/>
  <c r="AM299" i="23"/>
  <c r="AN299" i="23"/>
  <c r="AM300" i="23"/>
  <c r="AN300" i="23"/>
  <c r="AM301" i="23"/>
  <c r="AN301" i="23"/>
  <c r="AM302" i="23"/>
  <c r="AN302" i="23"/>
  <c r="AM303" i="23"/>
  <c r="AN303" i="23"/>
  <c r="AM304" i="23"/>
  <c r="AN304" i="23"/>
  <c r="AM305" i="23"/>
  <c r="AN305" i="23"/>
  <c r="AM306" i="23"/>
  <c r="AN306" i="23"/>
  <c r="AM307" i="23"/>
  <c r="AN307" i="23"/>
  <c r="AM308" i="23"/>
  <c r="AN308" i="23"/>
  <c r="AM309" i="23"/>
  <c r="AN309" i="23"/>
  <c r="AM310" i="23"/>
  <c r="AN310" i="23"/>
  <c r="AM311" i="23"/>
  <c r="AN311" i="23"/>
  <c r="AM312" i="23"/>
  <c r="AN312" i="23"/>
  <c r="AM313" i="23"/>
  <c r="AN313" i="23"/>
  <c r="AM314" i="23"/>
  <c r="AN314" i="23"/>
  <c r="AM315" i="23"/>
  <c r="AN315" i="23"/>
  <c r="AM316" i="23"/>
  <c r="AN316" i="23"/>
  <c r="AM317" i="23"/>
  <c r="AN317" i="23"/>
  <c r="AM318" i="23"/>
  <c r="AN318" i="23"/>
  <c r="AM319" i="23"/>
  <c r="AN319" i="23"/>
  <c r="AM320" i="23"/>
  <c r="AN320" i="23"/>
  <c r="AM321" i="23"/>
  <c r="AN321" i="23"/>
  <c r="AM322" i="23"/>
  <c r="AN322" i="23"/>
  <c r="AM323" i="23"/>
  <c r="AN323" i="23"/>
  <c r="AM324" i="23"/>
  <c r="AN324" i="23"/>
  <c r="AM325" i="23"/>
  <c r="AN325" i="23"/>
  <c r="AM326" i="23"/>
  <c r="AN326" i="23"/>
  <c r="AM327" i="23"/>
  <c r="AN327" i="23"/>
  <c r="AM328" i="23"/>
  <c r="AN328" i="23"/>
  <c r="AM329" i="23"/>
  <c r="AN329" i="23"/>
  <c r="AM330" i="23"/>
  <c r="AN330" i="23"/>
  <c r="AM331" i="23"/>
  <c r="AN331" i="23"/>
  <c r="AM332" i="23"/>
  <c r="AN332" i="23"/>
  <c r="AM333" i="23"/>
  <c r="AN333" i="23"/>
  <c r="AM334" i="23"/>
  <c r="AN334" i="23"/>
  <c r="AM335" i="23"/>
  <c r="AN335" i="23"/>
  <c r="AM336" i="23"/>
  <c r="AN336" i="23"/>
  <c r="AM337" i="23"/>
  <c r="AN337" i="23"/>
  <c r="AM338" i="23"/>
  <c r="AN338" i="23"/>
  <c r="AM339" i="23"/>
  <c r="AN339" i="23"/>
  <c r="AM340" i="23"/>
  <c r="AN340" i="23"/>
  <c r="AM341" i="23"/>
  <c r="AN341" i="23"/>
  <c r="AM342" i="23"/>
  <c r="AN342" i="23"/>
  <c r="AM343" i="23"/>
  <c r="AN343" i="23"/>
  <c r="AM344" i="23"/>
  <c r="AN344" i="23"/>
  <c r="AM345" i="23"/>
  <c r="AN345" i="23"/>
  <c r="AM346" i="23"/>
  <c r="AN346" i="23"/>
  <c r="AM347" i="23"/>
  <c r="AN347" i="23"/>
  <c r="AM348" i="23"/>
  <c r="AN348" i="23"/>
  <c r="AM349" i="23"/>
  <c r="AN349" i="23"/>
  <c r="AM350" i="23"/>
  <c r="AN350" i="23"/>
  <c r="AM351" i="23"/>
  <c r="AN351" i="23"/>
  <c r="AM352" i="23"/>
  <c r="AN352" i="23"/>
  <c r="AM353" i="23"/>
  <c r="AN353" i="23"/>
  <c r="AM354" i="23"/>
  <c r="AN354" i="23"/>
  <c r="AM355" i="23"/>
  <c r="AN355" i="23"/>
  <c r="AM356" i="23"/>
  <c r="AN356" i="23"/>
  <c r="AM357" i="23"/>
  <c r="AN357" i="23"/>
  <c r="AM358" i="23"/>
  <c r="AN358" i="23"/>
  <c r="AM359" i="23"/>
  <c r="AN359" i="23"/>
  <c r="AM360" i="23"/>
  <c r="AN360" i="23"/>
  <c r="AM361" i="23"/>
  <c r="AN361" i="23"/>
  <c r="AM362" i="23"/>
  <c r="AN362" i="23"/>
  <c r="AM363" i="23"/>
  <c r="AN363" i="23"/>
  <c r="AM364" i="23"/>
  <c r="AN364" i="23"/>
  <c r="AM365" i="23"/>
  <c r="AN365" i="23"/>
  <c r="AM366" i="23"/>
  <c r="AN366" i="23"/>
  <c r="AM367" i="23"/>
  <c r="AN367" i="23"/>
  <c r="AM368" i="23"/>
  <c r="AN368" i="23"/>
  <c r="AM369" i="23"/>
  <c r="AN369" i="23"/>
  <c r="AM370" i="23"/>
  <c r="AN370" i="23"/>
  <c r="AM371" i="23"/>
  <c r="AN371" i="23"/>
  <c r="AM372" i="23"/>
  <c r="AN372" i="23"/>
  <c r="AM373" i="23"/>
  <c r="AN373" i="23"/>
  <c r="AM374" i="23"/>
  <c r="AN374" i="23"/>
  <c r="AM375" i="23"/>
  <c r="AN375" i="23"/>
  <c r="AM376" i="23"/>
  <c r="AN376" i="23"/>
  <c r="AM377" i="23"/>
  <c r="AN377" i="23"/>
  <c r="AM378" i="23"/>
  <c r="AN378" i="23"/>
  <c r="AM379" i="23"/>
  <c r="AN379" i="23"/>
  <c r="AM380" i="23"/>
  <c r="AN380" i="23"/>
  <c r="AM381" i="23"/>
  <c r="AN381" i="23"/>
  <c r="AM382" i="23"/>
  <c r="AN382" i="23"/>
  <c r="AM383" i="23"/>
  <c r="AN383" i="23"/>
  <c r="AM384" i="23"/>
  <c r="AN384" i="23"/>
  <c r="AM385" i="23"/>
  <c r="AN385" i="23"/>
  <c r="AM386" i="23"/>
  <c r="AN386" i="23"/>
  <c r="AM387" i="23"/>
  <c r="AN387" i="23"/>
  <c r="AM388" i="23"/>
  <c r="AN388" i="23"/>
  <c r="AM389" i="23"/>
  <c r="AN389" i="23"/>
  <c r="AM390" i="23"/>
  <c r="AN390" i="23"/>
  <c r="AM391" i="23"/>
  <c r="AN391" i="23"/>
  <c r="AM392" i="23"/>
  <c r="AN392" i="23"/>
  <c r="AM393" i="23"/>
  <c r="AN393" i="23"/>
  <c r="AM394" i="23"/>
  <c r="AN394" i="23"/>
  <c r="AM395" i="23"/>
  <c r="AN395" i="23"/>
  <c r="AM396" i="23"/>
  <c r="AN396" i="23"/>
  <c r="AM397" i="23"/>
  <c r="AN397" i="23"/>
  <c r="AM398" i="23"/>
  <c r="AN398" i="23"/>
  <c r="AM399" i="23"/>
  <c r="AN399" i="23"/>
  <c r="AM400" i="23"/>
  <c r="AN400" i="23"/>
  <c r="AM401" i="23"/>
  <c r="AN401" i="23"/>
  <c r="AM402" i="23"/>
  <c r="AN402" i="23"/>
  <c r="AM403" i="23"/>
  <c r="AN403" i="23"/>
  <c r="AM404" i="23"/>
  <c r="AN404" i="23"/>
  <c r="AM405" i="23"/>
  <c r="AN405" i="23"/>
  <c r="AM406" i="23"/>
  <c r="AN406" i="23"/>
  <c r="AM407" i="23"/>
  <c r="AN407" i="23"/>
  <c r="AM408" i="23"/>
  <c r="AN408" i="23"/>
  <c r="AM409" i="23"/>
  <c r="AN409" i="23"/>
  <c r="AM410" i="23"/>
  <c r="AN410" i="23"/>
  <c r="AM411" i="23"/>
  <c r="AN411" i="23"/>
  <c r="AM412" i="23"/>
  <c r="AN412" i="23"/>
  <c r="AM413" i="23"/>
  <c r="AN413" i="23"/>
  <c r="AM414" i="23"/>
  <c r="AN414" i="23"/>
  <c r="AM415" i="23"/>
  <c r="AN415" i="23"/>
  <c r="AM416" i="23"/>
  <c r="AN416" i="23"/>
  <c r="AM417" i="23"/>
  <c r="AN417" i="23"/>
  <c r="AM418" i="23"/>
  <c r="AN418" i="23"/>
  <c r="AM419" i="23"/>
  <c r="AN419" i="23"/>
  <c r="AM420" i="23"/>
  <c r="AN420" i="23"/>
  <c r="AM421" i="23"/>
  <c r="AN421" i="23"/>
  <c r="AM422" i="23"/>
  <c r="AN422" i="23"/>
  <c r="AM423" i="23"/>
  <c r="AN423" i="23"/>
  <c r="AM424" i="23"/>
  <c r="AN424" i="23"/>
  <c r="AM425" i="23"/>
  <c r="AN425" i="23"/>
  <c r="AM426" i="23"/>
  <c r="AN426" i="23"/>
  <c r="AM427" i="23"/>
  <c r="AN427" i="23"/>
  <c r="AM428" i="23"/>
  <c r="AN428" i="23"/>
  <c r="AM429" i="23"/>
  <c r="AN429" i="23"/>
  <c r="AM430" i="23"/>
  <c r="AN430" i="23"/>
  <c r="AM431" i="23"/>
  <c r="AN431" i="23"/>
  <c r="AM432" i="23"/>
  <c r="AN432" i="23"/>
  <c r="AM433" i="23"/>
  <c r="AN433" i="23"/>
  <c r="AM434" i="23"/>
  <c r="AN434" i="23"/>
  <c r="AM435" i="23"/>
  <c r="AN435" i="23"/>
  <c r="AM436" i="23"/>
  <c r="AN436" i="23"/>
  <c r="AM437" i="23"/>
  <c r="AN437" i="23"/>
  <c r="AM438" i="23"/>
  <c r="AN438" i="23"/>
  <c r="AM439" i="23"/>
  <c r="AN439" i="23"/>
  <c r="AM440" i="23"/>
  <c r="AN440" i="23"/>
  <c r="AM441" i="23"/>
  <c r="AN441" i="23"/>
  <c r="AM442" i="23"/>
  <c r="AN442" i="23"/>
  <c r="AM443" i="23"/>
  <c r="AN443" i="23"/>
  <c r="AM444" i="23"/>
  <c r="AN444" i="23"/>
  <c r="AM445" i="23"/>
  <c r="AN445" i="23"/>
  <c r="AM446" i="23"/>
  <c r="AN446" i="23"/>
  <c r="AM447" i="23"/>
  <c r="AN447" i="23"/>
  <c r="V456" i="23"/>
  <c r="AH450" i="23"/>
  <c r="AM448" i="23"/>
  <c r="AN448" i="23"/>
  <c r="AH451" i="23"/>
  <c r="AM449" i="23"/>
  <c r="AN449" i="23"/>
  <c r="J35" i="9"/>
  <c r="AJ8" i="24"/>
  <c r="AJ9" i="24"/>
  <c r="AJ10" i="24"/>
  <c r="AJ11" i="24"/>
  <c r="AJ12" i="24"/>
  <c r="AI8" i="24"/>
  <c r="AI9" i="24"/>
  <c r="AI10" i="24"/>
  <c r="AI11" i="24"/>
  <c r="AI12" i="24"/>
  <c r="AK10" i="24"/>
  <c r="AL10" i="24"/>
  <c r="AJ13" i="24"/>
  <c r="AI13" i="24"/>
  <c r="AK11" i="24"/>
  <c r="AL11" i="24"/>
  <c r="AJ14" i="24"/>
  <c r="AI14" i="24"/>
  <c r="AK12" i="24"/>
  <c r="AJ15" i="24"/>
  <c r="AI15" i="24"/>
  <c r="AK13" i="24"/>
  <c r="AJ16" i="24"/>
  <c r="AI16" i="24"/>
  <c r="AK14" i="24"/>
  <c r="AJ17" i="24"/>
  <c r="AI17" i="24"/>
  <c r="AK15" i="24"/>
  <c r="AJ18" i="24"/>
  <c r="AI18" i="24"/>
  <c r="AK16" i="24"/>
  <c r="AJ19" i="24"/>
  <c r="AI19" i="24"/>
  <c r="AK17" i="24"/>
  <c r="AJ20" i="24"/>
  <c r="AI20" i="24"/>
  <c r="AK18" i="24"/>
  <c r="AJ21" i="24"/>
  <c r="AI21" i="24"/>
  <c r="AK19" i="24"/>
  <c r="AJ22" i="24"/>
  <c r="AI22" i="24"/>
  <c r="AK20" i="24"/>
  <c r="AJ23" i="24"/>
  <c r="AI23" i="24"/>
  <c r="AK21" i="24"/>
  <c r="AJ24" i="24"/>
  <c r="AI24" i="24"/>
  <c r="AK22" i="24"/>
  <c r="AJ25" i="24"/>
  <c r="AI25" i="24"/>
  <c r="AK23" i="24"/>
  <c r="AJ26" i="24"/>
  <c r="AI26" i="24"/>
  <c r="AK24" i="24"/>
  <c r="AJ27" i="24"/>
  <c r="AI27" i="24"/>
  <c r="AK25" i="24"/>
  <c r="AJ28" i="24"/>
  <c r="AI28" i="24"/>
  <c r="AK26" i="24"/>
  <c r="AJ29" i="24"/>
  <c r="AI29" i="24"/>
  <c r="AK27" i="24"/>
  <c r="AJ30" i="24"/>
  <c r="AI30" i="24"/>
  <c r="AK28" i="24"/>
  <c r="AJ31" i="24"/>
  <c r="AI31" i="24"/>
  <c r="AK29" i="24"/>
  <c r="AJ32" i="24"/>
  <c r="AI32" i="24"/>
  <c r="AK30" i="24"/>
  <c r="AJ33" i="24"/>
  <c r="AI33" i="24"/>
  <c r="AK31" i="24"/>
  <c r="AJ34" i="24"/>
  <c r="AI34" i="24"/>
  <c r="AK32" i="24"/>
  <c r="AJ35" i="24"/>
  <c r="AI35" i="24"/>
  <c r="AK33" i="24"/>
  <c r="AJ36" i="24"/>
  <c r="AI36" i="24"/>
  <c r="AK34" i="24"/>
  <c r="AJ37" i="24"/>
  <c r="AI37" i="24"/>
  <c r="AK35" i="24"/>
  <c r="AJ38" i="24"/>
  <c r="AI38" i="24"/>
  <c r="AK36" i="24"/>
  <c r="AJ39" i="24"/>
  <c r="AI39" i="24"/>
  <c r="AK37" i="24"/>
  <c r="AJ40" i="24"/>
  <c r="AI40" i="24"/>
  <c r="AK38" i="24"/>
  <c r="AJ41" i="24"/>
  <c r="AI41" i="24"/>
  <c r="AK39" i="24"/>
  <c r="AJ42" i="24"/>
  <c r="AI42" i="24"/>
  <c r="AK40" i="24"/>
  <c r="AJ43" i="24"/>
  <c r="AI43" i="24"/>
  <c r="AK41" i="24"/>
  <c r="AJ44" i="24"/>
  <c r="AI44" i="24"/>
  <c r="AK42" i="24"/>
  <c r="AJ45" i="24"/>
  <c r="AI45" i="24"/>
  <c r="AK43" i="24"/>
  <c r="AJ46" i="24"/>
  <c r="AI46" i="24"/>
  <c r="AK44" i="24"/>
  <c r="AJ47" i="24"/>
  <c r="AI47" i="24"/>
  <c r="AK45" i="24"/>
  <c r="AJ48" i="24"/>
  <c r="AI48" i="24"/>
  <c r="AK46" i="24"/>
  <c r="AJ49" i="24"/>
  <c r="AI49" i="24"/>
  <c r="AK47" i="24"/>
  <c r="AJ50" i="24"/>
  <c r="AI50" i="24"/>
  <c r="AK48" i="24"/>
  <c r="AJ51" i="24"/>
  <c r="AI51" i="24"/>
  <c r="AK49" i="24"/>
  <c r="AJ52" i="24"/>
  <c r="AI52" i="24"/>
  <c r="AK50" i="24"/>
  <c r="AJ53" i="24"/>
  <c r="AI53" i="24"/>
  <c r="AK51" i="24"/>
  <c r="AJ54" i="24"/>
  <c r="AI54" i="24"/>
  <c r="AK52" i="24"/>
  <c r="AJ55" i="24"/>
  <c r="AI55" i="24"/>
  <c r="AK53" i="24"/>
  <c r="AJ56" i="24"/>
  <c r="AI56" i="24"/>
  <c r="AK54" i="24"/>
  <c r="AJ57" i="24"/>
  <c r="AI57" i="24"/>
  <c r="AK55" i="24"/>
  <c r="AJ58" i="24"/>
  <c r="AI58" i="24"/>
  <c r="AK56" i="24"/>
  <c r="AJ59" i="24"/>
  <c r="AI59" i="24"/>
  <c r="AK57" i="24"/>
  <c r="AJ60" i="24"/>
  <c r="AI60" i="24"/>
  <c r="AK58" i="24"/>
  <c r="AJ61" i="24"/>
  <c r="AI61" i="24"/>
  <c r="AK59" i="24"/>
  <c r="AJ62" i="24"/>
  <c r="AI62" i="24"/>
  <c r="AK60" i="24"/>
  <c r="AJ63" i="24"/>
  <c r="AI63" i="24"/>
  <c r="AK61" i="24"/>
  <c r="AJ64" i="24"/>
  <c r="AI64" i="24"/>
  <c r="AK62" i="24"/>
  <c r="AJ65" i="24"/>
  <c r="AI65" i="24"/>
  <c r="AK63" i="24"/>
  <c r="AJ66" i="24"/>
  <c r="AI66" i="24"/>
  <c r="AK64" i="24"/>
  <c r="AJ67" i="24"/>
  <c r="AI67" i="24"/>
  <c r="AK65" i="24"/>
  <c r="AJ68" i="24"/>
  <c r="AI68" i="24"/>
  <c r="AK66" i="24"/>
  <c r="AJ69" i="24"/>
  <c r="AI69" i="24"/>
  <c r="AK67" i="24"/>
  <c r="AJ70" i="24"/>
  <c r="AI70" i="24"/>
  <c r="AK68" i="24"/>
  <c r="AJ71" i="24"/>
  <c r="AI71" i="24"/>
  <c r="AK69" i="24"/>
  <c r="AJ72" i="24"/>
  <c r="AI72" i="24"/>
  <c r="AK70" i="24"/>
  <c r="AJ73" i="24"/>
  <c r="AI73" i="24"/>
  <c r="AK71" i="24"/>
  <c r="AJ74" i="24"/>
  <c r="AI74" i="24"/>
  <c r="AK72" i="24"/>
  <c r="AJ75" i="24"/>
  <c r="AI75" i="24"/>
  <c r="AK73" i="24"/>
  <c r="AJ76" i="24"/>
  <c r="AI76" i="24"/>
  <c r="AK74" i="24"/>
  <c r="AJ77" i="24"/>
  <c r="AI77" i="24"/>
  <c r="AK75" i="24"/>
  <c r="AJ78" i="24"/>
  <c r="AI78" i="24"/>
  <c r="AK76" i="24"/>
  <c r="AJ79" i="24"/>
  <c r="AI79" i="24"/>
  <c r="AK77" i="24"/>
  <c r="AJ80" i="24"/>
  <c r="AI80" i="24"/>
  <c r="AK78" i="24"/>
  <c r="AJ81" i="24"/>
  <c r="AI81" i="24"/>
  <c r="AK79" i="24"/>
  <c r="AJ82" i="24"/>
  <c r="AI82" i="24"/>
  <c r="AK80" i="24"/>
  <c r="AJ83" i="24"/>
  <c r="AI83" i="24"/>
  <c r="AK81" i="24"/>
  <c r="AJ84" i="24"/>
  <c r="AI84" i="24"/>
  <c r="AK82" i="24"/>
  <c r="AJ85" i="24"/>
  <c r="AI85" i="24"/>
  <c r="AK83" i="24"/>
  <c r="AJ86" i="24"/>
  <c r="AI86" i="24"/>
  <c r="AK84" i="24"/>
  <c r="AJ87" i="24"/>
  <c r="AI87" i="24"/>
  <c r="AK85" i="24"/>
  <c r="AJ88" i="24"/>
  <c r="AI88" i="24"/>
  <c r="AK86" i="24"/>
  <c r="AJ89" i="24"/>
  <c r="AI89" i="24"/>
  <c r="AK87" i="24"/>
  <c r="AJ90" i="24"/>
  <c r="AI90" i="24"/>
  <c r="AK88" i="24"/>
  <c r="AJ91" i="24"/>
  <c r="AI91" i="24"/>
  <c r="AK89" i="24"/>
  <c r="AJ92" i="24"/>
  <c r="AI92" i="24"/>
  <c r="AK90" i="24"/>
  <c r="AJ93" i="24"/>
  <c r="AI93" i="24"/>
  <c r="AK91" i="24"/>
  <c r="AJ94" i="24"/>
  <c r="AI94" i="24"/>
  <c r="AK92" i="24"/>
  <c r="AJ95" i="24"/>
  <c r="AI95" i="24"/>
  <c r="AK93" i="24"/>
  <c r="AJ96" i="24"/>
  <c r="AI96" i="24"/>
  <c r="AK94" i="24"/>
  <c r="AJ97" i="24"/>
  <c r="AI97" i="24"/>
  <c r="AK95" i="24"/>
  <c r="AJ98" i="24"/>
  <c r="AI98" i="24"/>
  <c r="AK96" i="24"/>
  <c r="AJ99" i="24"/>
  <c r="AI99" i="24"/>
  <c r="AK97" i="24"/>
  <c r="AJ100" i="24"/>
  <c r="AI100" i="24"/>
  <c r="AK98" i="24"/>
  <c r="AJ101" i="24"/>
  <c r="AI101" i="24"/>
  <c r="AK99" i="24"/>
  <c r="AJ102" i="24"/>
  <c r="AI102" i="24"/>
  <c r="AK100" i="24"/>
  <c r="AJ103" i="24"/>
  <c r="AI103" i="24"/>
  <c r="AK101" i="24"/>
  <c r="AJ104" i="24"/>
  <c r="AI104" i="24"/>
  <c r="AK102" i="24"/>
  <c r="AJ105" i="24"/>
  <c r="AI105" i="24"/>
  <c r="AK103" i="24"/>
  <c r="AJ106" i="24"/>
  <c r="AI106" i="24"/>
  <c r="AK104" i="24"/>
  <c r="AJ107" i="24"/>
  <c r="AI107" i="24"/>
  <c r="AK105" i="24"/>
  <c r="AJ108" i="24"/>
  <c r="AI108" i="24"/>
  <c r="AK106" i="24"/>
  <c r="AJ109" i="24"/>
  <c r="AI109" i="24"/>
  <c r="AK107" i="24"/>
  <c r="AJ110" i="24"/>
  <c r="AI110" i="24"/>
  <c r="AK108" i="24"/>
  <c r="AJ111" i="24"/>
  <c r="AI111" i="24"/>
  <c r="AK109" i="24"/>
  <c r="AJ112" i="24"/>
  <c r="AI112" i="24"/>
  <c r="AK110" i="24"/>
  <c r="AJ113" i="24"/>
  <c r="AI113" i="24"/>
  <c r="AK111" i="24"/>
  <c r="AJ114" i="24"/>
  <c r="AI114" i="24"/>
  <c r="AK112" i="24"/>
  <c r="AJ115" i="24"/>
  <c r="AI115" i="24"/>
  <c r="AK113" i="24"/>
  <c r="AJ116" i="24"/>
  <c r="AI116" i="24"/>
  <c r="AK114" i="24"/>
  <c r="AJ117" i="24"/>
  <c r="AI117" i="24"/>
  <c r="AK115" i="24"/>
  <c r="AJ118" i="24"/>
  <c r="AI118" i="24"/>
  <c r="AK116" i="24"/>
  <c r="AJ119" i="24"/>
  <c r="AI119" i="24"/>
  <c r="AK117" i="24"/>
  <c r="AJ120" i="24"/>
  <c r="AI120" i="24"/>
  <c r="AK118" i="24"/>
  <c r="AJ121" i="24"/>
  <c r="AI121" i="24"/>
  <c r="AK119" i="24"/>
  <c r="AJ122" i="24"/>
  <c r="AI122" i="24"/>
  <c r="AK120" i="24"/>
  <c r="AJ123" i="24"/>
  <c r="AI123" i="24"/>
  <c r="AK121" i="24"/>
  <c r="AJ124" i="24"/>
  <c r="AI124" i="24"/>
  <c r="AK122" i="24"/>
  <c r="AJ125" i="24"/>
  <c r="AI125" i="24"/>
  <c r="AK123" i="24"/>
  <c r="AJ126" i="24"/>
  <c r="AI126" i="24"/>
  <c r="AK124" i="24"/>
  <c r="AJ127" i="24"/>
  <c r="AI127" i="24"/>
  <c r="AK125" i="24"/>
  <c r="AJ128" i="24"/>
  <c r="AI128" i="24"/>
  <c r="AK126" i="24"/>
  <c r="AJ129" i="24"/>
  <c r="AI129" i="24"/>
  <c r="AK127" i="24"/>
  <c r="AJ130" i="24"/>
  <c r="AI130" i="24"/>
  <c r="AK128" i="24"/>
  <c r="AJ131" i="24"/>
  <c r="AI131" i="24"/>
  <c r="AK129" i="24"/>
  <c r="AJ132" i="24"/>
  <c r="AI132" i="24"/>
  <c r="AK130" i="24"/>
  <c r="AJ133" i="24"/>
  <c r="AI133" i="24"/>
  <c r="AK131" i="24"/>
  <c r="AJ134" i="24"/>
  <c r="AI134" i="24"/>
  <c r="AK132" i="24"/>
  <c r="AJ135" i="24"/>
  <c r="AI135" i="24"/>
  <c r="AK133" i="24"/>
  <c r="AJ136" i="24"/>
  <c r="AI136" i="24"/>
  <c r="AK134" i="24"/>
  <c r="AJ137" i="24"/>
  <c r="AI137" i="24"/>
  <c r="AK135" i="24"/>
  <c r="AJ138" i="24"/>
  <c r="AI138" i="24"/>
  <c r="AK136" i="24"/>
  <c r="AJ139" i="24"/>
  <c r="AI139" i="24"/>
  <c r="AK137" i="24"/>
  <c r="AJ140" i="24"/>
  <c r="AI140" i="24"/>
  <c r="AK138" i="24"/>
  <c r="AJ141" i="24"/>
  <c r="AI141" i="24"/>
  <c r="AK139" i="24"/>
  <c r="AJ142" i="24"/>
  <c r="AI142" i="24"/>
  <c r="AK140" i="24"/>
  <c r="AJ143" i="24"/>
  <c r="AI143" i="24"/>
  <c r="AK141" i="24"/>
  <c r="AJ144" i="24"/>
  <c r="AI144" i="24"/>
  <c r="AK142" i="24"/>
  <c r="AJ145" i="24"/>
  <c r="AI145" i="24"/>
  <c r="AK143" i="24"/>
  <c r="AJ146" i="24"/>
  <c r="AI146" i="24"/>
  <c r="AK144" i="24"/>
  <c r="AJ147" i="24"/>
  <c r="AI147" i="24"/>
  <c r="AK145" i="24"/>
  <c r="AJ148" i="24"/>
  <c r="AI148" i="24"/>
  <c r="AK146" i="24"/>
  <c r="AJ149" i="24"/>
  <c r="AI149" i="24"/>
  <c r="AK147" i="24"/>
  <c r="AJ150" i="24"/>
  <c r="AI150" i="24"/>
  <c r="AK148" i="24"/>
  <c r="AJ151" i="24"/>
  <c r="AI151" i="24"/>
  <c r="AK149" i="24"/>
  <c r="AJ152" i="24"/>
  <c r="AI152" i="24"/>
  <c r="AK150" i="24"/>
  <c r="AJ153" i="24"/>
  <c r="AI153" i="24"/>
  <c r="AK151" i="24"/>
  <c r="AJ154" i="24"/>
  <c r="AI154" i="24"/>
  <c r="AK152" i="24"/>
  <c r="AJ155" i="24"/>
  <c r="AI155" i="24"/>
  <c r="AK153" i="24"/>
  <c r="AJ156" i="24"/>
  <c r="AI156" i="24"/>
  <c r="AK154" i="24"/>
  <c r="AJ157" i="24"/>
  <c r="AI157" i="24"/>
  <c r="AK155" i="24"/>
  <c r="AJ158" i="24"/>
  <c r="AI158" i="24"/>
  <c r="AK156" i="24"/>
  <c r="AJ159" i="24"/>
  <c r="AI159" i="24"/>
  <c r="AK157" i="24"/>
  <c r="AJ160" i="24"/>
  <c r="AI160" i="24"/>
  <c r="AK158" i="24"/>
  <c r="AJ161" i="24"/>
  <c r="AI161" i="24"/>
  <c r="AK159" i="24"/>
  <c r="AJ162" i="24"/>
  <c r="AI162" i="24"/>
  <c r="AK160" i="24"/>
  <c r="AJ163" i="24"/>
  <c r="AI163" i="24"/>
  <c r="AK161" i="24"/>
  <c r="AJ164" i="24"/>
  <c r="AI164" i="24"/>
  <c r="AK162" i="24"/>
  <c r="AJ165" i="24"/>
  <c r="AI165" i="24"/>
  <c r="AK163" i="24"/>
  <c r="AJ166" i="24"/>
  <c r="AI166" i="24"/>
  <c r="AK164" i="24"/>
  <c r="AJ167" i="24"/>
  <c r="AI167" i="24"/>
  <c r="AK165" i="24"/>
  <c r="AJ168" i="24"/>
  <c r="AI168" i="24"/>
  <c r="AK166" i="24"/>
  <c r="AJ169" i="24"/>
  <c r="AI169" i="24"/>
  <c r="AK167" i="24"/>
  <c r="AJ170" i="24"/>
  <c r="AI170" i="24"/>
  <c r="AK168" i="24"/>
  <c r="AJ171" i="24"/>
  <c r="AI171" i="24"/>
  <c r="AK169" i="24"/>
  <c r="AJ172" i="24"/>
  <c r="AI172" i="24"/>
  <c r="AK170" i="24"/>
  <c r="AJ173" i="24"/>
  <c r="AI173" i="24"/>
  <c r="AK171" i="24"/>
  <c r="AJ174" i="24"/>
  <c r="AI174" i="24"/>
  <c r="AK172" i="24"/>
  <c r="AJ175" i="24"/>
  <c r="AI175" i="24"/>
  <c r="AK173" i="24"/>
  <c r="AJ176" i="24"/>
  <c r="AI176" i="24"/>
  <c r="AK174" i="24"/>
  <c r="AJ177" i="24"/>
  <c r="AI177" i="24"/>
  <c r="AK175" i="24"/>
  <c r="AJ178" i="24"/>
  <c r="AI178" i="24"/>
  <c r="AK176" i="24"/>
  <c r="AJ179" i="24"/>
  <c r="AI179" i="24"/>
  <c r="AK177" i="24"/>
  <c r="AJ180" i="24"/>
  <c r="AI180" i="24"/>
  <c r="AK178" i="24"/>
  <c r="AJ181" i="24"/>
  <c r="AI181" i="24"/>
  <c r="AK179" i="24"/>
  <c r="AJ182" i="24"/>
  <c r="AI182" i="24"/>
  <c r="AK180" i="24"/>
  <c r="AJ183" i="24"/>
  <c r="AI183" i="24"/>
  <c r="AK181" i="24"/>
  <c r="AJ184" i="24"/>
  <c r="AI184" i="24"/>
  <c r="AK182" i="24"/>
  <c r="AJ185" i="24"/>
  <c r="AI185" i="24"/>
  <c r="AK183" i="24"/>
  <c r="AJ186" i="24"/>
  <c r="AI186" i="24"/>
  <c r="AK184" i="24"/>
  <c r="AJ187" i="24"/>
  <c r="AI187" i="24"/>
  <c r="AK185" i="24"/>
  <c r="AJ188" i="24"/>
  <c r="AI188" i="24"/>
  <c r="AK186" i="24"/>
  <c r="AJ189" i="24"/>
  <c r="AI189" i="24"/>
  <c r="AK187" i="24"/>
  <c r="AJ190" i="24"/>
  <c r="AI190" i="24"/>
  <c r="AK188" i="24"/>
  <c r="AJ191" i="24"/>
  <c r="AI191" i="24"/>
  <c r="AK189" i="24"/>
  <c r="AJ192" i="24"/>
  <c r="AI192" i="24"/>
  <c r="AK190" i="24"/>
  <c r="AJ193" i="24"/>
  <c r="AI193" i="24"/>
  <c r="AK191" i="24"/>
  <c r="AJ194" i="24"/>
  <c r="AI194" i="24"/>
  <c r="AK192" i="24"/>
  <c r="AJ195" i="24"/>
  <c r="AI195" i="24"/>
  <c r="AK193" i="24"/>
  <c r="AJ196" i="24"/>
  <c r="AI196" i="24"/>
  <c r="AK194" i="24"/>
  <c r="AJ197" i="24"/>
  <c r="AI197" i="24"/>
  <c r="AK195" i="24"/>
  <c r="AJ198" i="24"/>
  <c r="AI198" i="24"/>
  <c r="AK196" i="24"/>
  <c r="AJ199" i="24"/>
  <c r="AI199" i="24"/>
  <c r="AK197" i="24"/>
  <c r="AJ200" i="24"/>
  <c r="AI200" i="24"/>
  <c r="AK198" i="24"/>
  <c r="AJ201" i="24"/>
  <c r="AI201" i="24"/>
  <c r="AK199" i="24"/>
  <c r="AJ202" i="24"/>
  <c r="AI202" i="24"/>
  <c r="AK200" i="24"/>
  <c r="AJ203" i="24"/>
  <c r="AI203" i="24"/>
  <c r="AK201" i="24"/>
  <c r="AJ204" i="24"/>
  <c r="AI204" i="24"/>
  <c r="AK202" i="24"/>
  <c r="AJ205" i="24"/>
  <c r="AI205" i="24"/>
  <c r="AK203" i="24"/>
  <c r="AJ206" i="24"/>
  <c r="AI206" i="24"/>
  <c r="AK204" i="24"/>
  <c r="AJ207" i="24"/>
  <c r="AI207" i="24"/>
  <c r="AK205" i="24"/>
  <c r="AJ208" i="24"/>
  <c r="AI208" i="24"/>
  <c r="AK206" i="24"/>
  <c r="AJ209" i="24"/>
  <c r="AI209" i="24"/>
  <c r="AK207" i="24"/>
  <c r="AJ210" i="24"/>
  <c r="AI210" i="24"/>
  <c r="AK208" i="24"/>
  <c r="AJ211" i="24"/>
  <c r="AI211" i="24"/>
  <c r="AK209" i="24"/>
  <c r="AJ212" i="24"/>
  <c r="AI212" i="24"/>
  <c r="AK210" i="24"/>
  <c r="AJ213" i="24"/>
  <c r="AI213" i="24"/>
  <c r="AK211" i="24"/>
  <c r="AJ214" i="24"/>
  <c r="AI214" i="24"/>
  <c r="AK212" i="24"/>
  <c r="AJ215" i="24"/>
  <c r="AI215" i="24"/>
  <c r="AK213" i="24"/>
  <c r="AJ216" i="24"/>
  <c r="AI216" i="24"/>
  <c r="AK214" i="24"/>
  <c r="AJ217" i="24"/>
  <c r="AI217" i="24"/>
  <c r="AK215" i="24"/>
  <c r="AJ218" i="24"/>
  <c r="AI218" i="24"/>
  <c r="AK216" i="24"/>
  <c r="AJ219" i="24"/>
  <c r="AI219" i="24"/>
  <c r="AK217" i="24"/>
  <c r="AJ220" i="24"/>
  <c r="AI220" i="24"/>
  <c r="AK218" i="24"/>
  <c r="AJ221" i="24"/>
  <c r="AI221" i="24"/>
  <c r="AK219" i="24"/>
  <c r="AJ222" i="24"/>
  <c r="AI222" i="24"/>
  <c r="AK220" i="24"/>
  <c r="AJ223" i="24"/>
  <c r="AI223" i="24"/>
  <c r="AK221" i="24"/>
  <c r="AJ224" i="24"/>
  <c r="AI224" i="24"/>
  <c r="AK222" i="24"/>
  <c r="AJ225" i="24"/>
  <c r="AI225" i="24"/>
  <c r="AK223" i="24"/>
  <c r="AJ226" i="24"/>
  <c r="AI226" i="24"/>
  <c r="AK224" i="24"/>
  <c r="AJ227" i="24"/>
  <c r="AI227" i="24"/>
  <c r="AK225" i="24"/>
  <c r="AJ228" i="24"/>
  <c r="AI228" i="24"/>
  <c r="AK226" i="24"/>
  <c r="AJ229" i="24"/>
  <c r="AI229" i="24"/>
  <c r="AK227" i="24"/>
  <c r="AJ230" i="24"/>
  <c r="AI230" i="24"/>
  <c r="AK228" i="24"/>
  <c r="AJ231" i="24"/>
  <c r="AI231" i="24"/>
  <c r="AK229" i="24"/>
  <c r="AJ232" i="24"/>
  <c r="AI232" i="24"/>
  <c r="AK230" i="24"/>
  <c r="AJ233" i="24"/>
  <c r="AI233" i="24"/>
  <c r="AK231" i="24"/>
  <c r="AJ234" i="24"/>
  <c r="AI234" i="24"/>
  <c r="AK232" i="24"/>
  <c r="AJ235" i="24"/>
  <c r="AI235" i="24"/>
  <c r="AK233" i="24"/>
  <c r="AJ236" i="24"/>
  <c r="AI236" i="24"/>
  <c r="AK234" i="24"/>
  <c r="AJ237" i="24"/>
  <c r="AI237" i="24"/>
  <c r="AK235" i="24"/>
  <c r="AJ238" i="24"/>
  <c r="AI238" i="24"/>
  <c r="AK236" i="24"/>
  <c r="AJ239" i="24"/>
  <c r="AI239" i="24"/>
  <c r="AK237" i="24"/>
  <c r="AJ240" i="24"/>
  <c r="AI240" i="24"/>
  <c r="AK238" i="24"/>
  <c r="AJ241" i="24"/>
  <c r="AI241" i="24"/>
  <c r="AK239" i="24"/>
  <c r="AJ242" i="24"/>
  <c r="AI242" i="24"/>
  <c r="AK240" i="24"/>
  <c r="AJ243" i="24"/>
  <c r="AI243" i="24"/>
  <c r="AK241" i="24"/>
  <c r="AJ244" i="24"/>
  <c r="AI244" i="24"/>
  <c r="AK242" i="24"/>
  <c r="AJ245" i="24"/>
  <c r="AI245" i="24"/>
  <c r="AK243" i="24"/>
  <c r="AJ246" i="24"/>
  <c r="AI246" i="24"/>
  <c r="AK244" i="24"/>
  <c r="AJ247" i="24"/>
  <c r="AI247" i="24"/>
  <c r="AK245" i="24"/>
  <c r="AJ248" i="24"/>
  <c r="AI248" i="24"/>
  <c r="AK246" i="24"/>
  <c r="AJ249" i="24"/>
  <c r="AI249" i="24"/>
  <c r="AK247" i="24"/>
  <c r="AJ250" i="24"/>
  <c r="AI250" i="24"/>
  <c r="AK248" i="24"/>
  <c r="AJ251" i="24"/>
  <c r="AI251" i="24"/>
  <c r="AK249" i="24"/>
  <c r="AJ252" i="24"/>
  <c r="AI252" i="24"/>
  <c r="AK250" i="24"/>
  <c r="AJ253" i="24"/>
  <c r="AI253" i="24"/>
  <c r="AK251" i="24"/>
  <c r="AJ254" i="24"/>
  <c r="AI254" i="24"/>
  <c r="AK252" i="24"/>
  <c r="AJ255" i="24"/>
  <c r="AI255" i="24"/>
  <c r="AK253" i="24"/>
  <c r="AJ256" i="24"/>
  <c r="AI256" i="24"/>
  <c r="AK254" i="24"/>
  <c r="AJ257" i="24"/>
  <c r="AI257" i="24"/>
  <c r="AK255" i="24"/>
  <c r="AJ258" i="24"/>
  <c r="AI258" i="24"/>
  <c r="AK256" i="24"/>
  <c r="AJ259" i="24"/>
  <c r="AI259" i="24"/>
  <c r="AK257" i="24"/>
  <c r="AJ260" i="24"/>
  <c r="AI260" i="24"/>
  <c r="AK258" i="24"/>
  <c r="AJ261" i="24"/>
  <c r="AI261" i="24"/>
  <c r="AK259" i="24"/>
  <c r="AJ262" i="24"/>
  <c r="AI262" i="24"/>
  <c r="AK260" i="24"/>
  <c r="AJ263" i="24"/>
  <c r="AI263" i="24"/>
  <c r="AK261" i="24"/>
  <c r="AJ264" i="24"/>
  <c r="AI264" i="24"/>
  <c r="AK262" i="24"/>
  <c r="AJ265" i="24"/>
  <c r="AI265" i="24"/>
  <c r="AK263" i="24"/>
  <c r="AJ266" i="24"/>
  <c r="AI266" i="24"/>
  <c r="AK264" i="24"/>
  <c r="AJ267" i="24"/>
  <c r="AI267" i="24"/>
  <c r="AK265" i="24"/>
  <c r="AJ268" i="24"/>
  <c r="AI268" i="24"/>
  <c r="AK266" i="24"/>
  <c r="AJ269" i="24"/>
  <c r="AI269" i="24"/>
  <c r="AK267" i="24"/>
  <c r="AJ270" i="24"/>
  <c r="AI270" i="24"/>
  <c r="AK268" i="24"/>
  <c r="AJ271" i="24"/>
  <c r="AI271" i="24"/>
  <c r="AK269" i="24"/>
  <c r="AJ272" i="24"/>
  <c r="AI272" i="24"/>
  <c r="AK270" i="24"/>
  <c r="AJ273" i="24"/>
  <c r="AI273" i="24"/>
  <c r="AK271" i="24"/>
  <c r="AJ274" i="24"/>
  <c r="AI274" i="24"/>
  <c r="AK272" i="24"/>
  <c r="AJ275" i="24"/>
  <c r="AI275" i="24"/>
  <c r="AK273" i="24"/>
  <c r="AJ276" i="24"/>
  <c r="AI276" i="24"/>
  <c r="AK274" i="24"/>
  <c r="AJ277" i="24"/>
  <c r="AI277" i="24"/>
  <c r="AK275" i="24"/>
  <c r="AJ278" i="24"/>
  <c r="AI278" i="24"/>
  <c r="AK276" i="24"/>
  <c r="AJ279" i="24"/>
  <c r="AI279" i="24"/>
  <c r="AK277" i="24"/>
  <c r="AJ280" i="24"/>
  <c r="AI280" i="24"/>
  <c r="AK278" i="24"/>
  <c r="AJ281" i="24"/>
  <c r="AI281" i="24"/>
  <c r="AK279" i="24"/>
  <c r="AJ282" i="24"/>
  <c r="AI282" i="24"/>
  <c r="AK280" i="24"/>
  <c r="AJ283" i="24"/>
  <c r="AI283" i="24"/>
  <c r="AK281" i="24"/>
  <c r="AJ284" i="24"/>
  <c r="AI284" i="24"/>
  <c r="AK282" i="24"/>
  <c r="AJ285" i="24"/>
  <c r="AI285" i="24"/>
  <c r="AK283" i="24"/>
  <c r="AJ286" i="24"/>
  <c r="AI286" i="24"/>
  <c r="AK284" i="24"/>
  <c r="AJ287" i="24"/>
  <c r="AI287" i="24"/>
  <c r="AK285" i="24"/>
  <c r="AJ288" i="24"/>
  <c r="AI288" i="24"/>
  <c r="AK286" i="24"/>
  <c r="AJ289" i="24"/>
  <c r="AI289" i="24"/>
  <c r="AK287" i="24"/>
  <c r="AJ290" i="24"/>
  <c r="AI290" i="24"/>
  <c r="AK288" i="24"/>
  <c r="AJ291" i="24"/>
  <c r="AI291" i="24"/>
  <c r="AK289" i="24"/>
  <c r="AJ292" i="24"/>
  <c r="AI292" i="24"/>
  <c r="AK290" i="24"/>
  <c r="AJ293" i="24"/>
  <c r="AI293" i="24"/>
  <c r="AK291" i="24"/>
  <c r="AJ294" i="24"/>
  <c r="AI294" i="24"/>
  <c r="AK292" i="24"/>
  <c r="AJ295" i="24"/>
  <c r="AI295" i="24"/>
  <c r="AK293" i="24"/>
  <c r="AJ296" i="24"/>
  <c r="AI296" i="24"/>
  <c r="AK294" i="24"/>
  <c r="AJ297" i="24"/>
  <c r="AI297" i="24"/>
  <c r="AK295" i="24"/>
  <c r="AJ298" i="24"/>
  <c r="AI298" i="24"/>
  <c r="AK296" i="24"/>
  <c r="AJ299" i="24"/>
  <c r="AI299" i="24"/>
  <c r="AK297" i="24"/>
  <c r="AJ300" i="24"/>
  <c r="AI300" i="24"/>
  <c r="AK298" i="24"/>
  <c r="AJ301" i="24"/>
  <c r="AI301" i="24"/>
  <c r="AK299" i="24"/>
  <c r="AJ302" i="24"/>
  <c r="AI302" i="24"/>
  <c r="AK300" i="24"/>
  <c r="AJ303" i="24"/>
  <c r="AI303" i="24"/>
  <c r="AK301" i="24"/>
  <c r="AJ304" i="24"/>
  <c r="AI304" i="24"/>
  <c r="AK302" i="24"/>
  <c r="AJ305" i="24"/>
  <c r="AI305" i="24"/>
  <c r="AK303" i="24"/>
  <c r="AJ306" i="24"/>
  <c r="AI306" i="24"/>
  <c r="AK304" i="24"/>
  <c r="AJ307" i="24"/>
  <c r="AI307" i="24"/>
  <c r="AK305" i="24"/>
  <c r="AJ308" i="24"/>
  <c r="AI308" i="24"/>
  <c r="AK306" i="24"/>
  <c r="AJ309" i="24"/>
  <c r="AI309" i="24"/>
  <c r="AK307" i="24"/>
  <c r="AJ310" i="24"/>
  <c r="AI310" i="24"/>
  <c r="AK308" i="24"/>
  <c r="AJ311" i="24"/>
  <c r="AI311" i="24"/>
  <c r="AK309" i="24"/>
  <c r="AJ312" i="24"/>
  <c r="AI312" i="24"/>
  <c r="AK310" i="24"/>
  <c r="AJ313" i="24"/>
  <c r="AI313" i="24"/>
  <c r="AK311" i="24"/>
  <c r="AJ314" i="24"/>
  <c r="AI314" i="24"/>
  <c r="AK312" i="24"/>
  <c r="AJ315" i="24"/>
  <c r="AI315" i="24"/>
  <c r="AK313" i="24"/>
  <c r="AJ316" i="24"/>
  <c r="AI316" i="24"/>
  <c r="AK314" i="24"/>
  <c r="AJ317" i="24"/>
  <c r="AI317" i="24"/>
  <c r="AK315" i="24"/>
  <c r="AJ318" i="24"/>
  <c r="AI318" i="24"/>
  <c r="AK316" i="24"/>
  <c r="AJ319" i="24"/>
  <c r="AI319" i="24"/>
  <c r="AK317" i="24"/>
  <c r="AJ320" i="24"/>
  <c r="AI320" i="24"/>
  <c r="AK318" i="24"/>
  <c r="AJ321" i="24"/>
  <c r="AI321" i="24"/>
  <c r="AK319" i="24"/>
  <c r="AJ322" i="24"/>
  <c r="AI322" i="24"/>
  <c r="AK320" i="24"/>
  <c r="AJ323" i="24"/>
  <c r="AI323" i="24"/>
  <c r="AK321" i="24"/>
  <c r="AJ324" i="24"/>
  <c r="AI324" i="24"/>
  <c r="AK322" i="24"/>
  <c r="AJ325" i="24"/>
  <c r="AI325" i="24"/>
  <c r="AK323" i="24"/>
  <c r="AJ326" i="24"/>
  <c r="AI326" i="24"/>
  <c r="AK324" i="24"/>
  <c r="AJ327" i="24"/>
  <c r="AI327" i="24"/>
  <c r="AK325" i="24"/>
  <c r="AJ328" i="24"/>
  <c r="AI328" i="24"/>
  <c r="AK326" i="24"/>
  <c r="AJ329" i="24"/>
  <c r="AI329" i="24"/>
  <c r="AK327" i="24"/>
  <c r="AJ330" i="24"/>
  <c r="AI330" i="24"/>
  <c r="AK328" i="24"/>
  <c r="AJ331" i="24"/>
  <c r="AI331" i="24"/>
  <c r="AK329" i="24"/>
  <c r="AJ332" i="24"/>
  <c r="AI332" i="24"/>
  <c r="AK330" i="24"/>
  <c r="AJ333" i="24"/>
  <c r="AI333" i="24"/>
  <c r="AK331" i="24"/>
  <c r="AJ334" i="24"/>
  <c r="AI334" i="24"/>
  <c r="AK332" i="24"/>
  <c r="AJ335" i="24"/>
  <c r="AI335" i="24"/>
  <c r="AK333" i="24"/>
  <c r="AJ336" i="24"/>
  <c r="AI336" i="24"/>
  <c r="AK334" i="24"/>
  <c r="AJ337" i="24"/>
  <c r="AI337" i="24"/>
  <c r="AK335" i="24"/>
  <c r="AJ338" i="24"/>
  <c r="AI338" i="24"/>
  <c r="AK336" i="24"/>
  <c r="AJ339" i="24"/>
  <c r="AI339" i="24"/>
  <c r="AK337" i="24"/>
  <c r="AJ340" i="24"/>
  <c r="AI340" i="24"/>
  <c r="AK338" i="24"/>
  <c r="AJ341" i="24"/>
  <c r="AI341" i="24"/>
  <c r="AK339" i="24"/>
  <c r="AJ342" i="24"/>
  <c r="AI342" i="24"/>
  <c r="AK340" i="24"/>
  <c r="AJ343" i="24"/>
  <c r="AI343" i="24"/>
  <c r="AK341" i="24"/>
  <c r="AJ344" i="24"/>
  <c r="AI344" i="24"/>
  <c r="AK342" i="24"/>
  <c r="AJ345" i="24"/>
  <c r="AI345" i="24"/>
  <c r="AK343" i="24"/>
  <c r="AJ346" i="24"/>
  <c r="AI346" i="24"/>
  <c r="AK344" i="24"/>
  <c r="AL12" i="24"/>
  <c r="AL13" i="24"/>
  <c r="AL14" i="24"/>
  <c r="AL15" i="24"/>
  <c r="AL16" i="24"/>
  <c r="AL17" i="24"/>
  <c r="AL18" i="24"/>
  <c r="AL19" i="24"/>
  <c r="AL20" i="24"/>
  <c r="AL21" i="24"/>
  <c r="AL22" i="24"/>
  <c r="AL23" i="24"/>
  <c r="AL24" i="24"/>
  <c r="AL25" i="24"/>
  <c r="AL26" i="24"/>
  <c r="AL27" i="24"/>
  <c r="AL28" i="24"/>
  <c r="AL29" i="24"/>
  <c r="AL30" i="24"/>
  <c r="AL31" i="24"/>
  <c r="AL32" i="24"/>
  <c r="AL33" i="24"/>
  <c r="AL34" i="24"/>
  <c r="AL35" i="24"/>
  <c r="AL36" i="24"/>
  <c r="AL37" i="24"/>
  <c r="AL38" i="24"/>
  <c r="AL39" i="24"/>
  <c r="AL40" i="24"/>
  <c r="AL41" i="24"/>
  <c r="AL42" i="24"/>
  <c r="AL43" i="24"/>
  <c r="AL44" i="24"/>
  <c r="AL45" i="24"/>
  <c r="AL46" i="24"/>
  <c r="AL47" i="24"/>
  <c r="AL48" i="24"/>
  <c r="AL49" i="24"/>
  <c r="AL50" i="24"/>
  <c r="AL51" i="24"/>
  <c r="AL52" i="24"/>
  <c r="AL53" i="24"/>
  <c r="AL54" i="24"/>
  <c r="AL55" i="24"/>
  <c r="AL56" i="24"/>
  <c r="AL57" i="24"/>
  <c r="AL58" i="24"/>
  <c r="AL59" i="24"/>
  <c r="AL60" i="24"/>
  <c r="AL61" i="24"/>
  <c r="AL62" i="24"/>
  <c r="AL63" i="24"/>
  <c r="AL64" i="24"/>
  <c r="AL65" i="24"/>
  <c r="AL66" i="24"/>
  <c r="AL67" i="24"/>
  <c r="AL68" i="24"/>
  <c r="AL69" i="24"/>
  <c r="AL70" i="24"/>
  <c r="AL71" i="24"/>
  <c r="AL72" i="24"/>
  <c r="AL73" i="24"/>
  <c r="AL74" i="24"/>
  <c r="AL75" i="24"/>
  <c r="AL76" i="24"/>
  <c r="AL77" i="24"/>
  <c r="AL78" i="24"/>
  <c r="AL79" i="24"/>
  <c r="AL80" i="24"/>
  <c r="AL81" i="24"/>
  <c r="AL82" i="24"/>
  <c r="AL83" i="24"/>
  <c r="AL84" i="24"/>
  <c r="AL85" i="24"/>
  <c r="AL86" i="24"/>
  <c r="AL87" i="24"/>
  <c r="AL88" i="24"/>
  <c r="AL89" i="24"/>
  <c r="AL90" i="24"/>
  <c r="AL91" i="24"/>
  <c r="AL92" i="24"/>
  <c r="AL93" i="24"/>
  <c r="AL94" i="24"/>
  <c r="AL95" i="24"/>
  <c r="AL96" i="24"/>
  <c r="AL97" i="24"/>
  <c r="AL98" i="24"/>
  <c r="AL99" i="24"/>
  <c r="AL100" i="24"/>
  <c r="AL101" i="24"/>
  <c r="AL102" i="24"/>
  <c r="AL103" i="24"/>
  <c r="AL104" i="24"/>
  <c r="AL105" i="24"/>
  <c r="AL106" i="24"/>
  <c r="AL107" i="24"/>
  <c r="AL108" i="24"/>
  <c r="AL109" i="24"/>
  <c r="AL110" i="24"/>
  <c r="AL111" i="24"/>
  <c r="AL112" i="24"/>
  <c r="AL113" i="24"/>
  <c r="AL114" i="24"/>
  <c r="AL115" i="24"/>
  <c r="AL116" i="24"/>
  <c r="AL117" i="24"/>
  <c r="AL118" i="24"/>
  <c r="AL119" i="24"/>
  <c r="AL120" i="24"/>
  <c r="AL121" i="24"/>
  <c r="AL122" i="24"/>
  <c r="AL123" i="24"/>
  <c r="AL124" i="24"/>
  <c r="AL125" i="24"/>
  <c r="AL126" i="24"/>
  <c r="AL127" i="24"/>
  <c r="AL128" i="24"/>
  <c r="AL129" i="24"/>
  <c r="AL130" i="24"/>
  <c r="AL131" i="24"/>
  <c r="AL132" i="24"/>
  <c r="AL133" i="24"/>
  <c r="AL134" i="24"/>
  <c r="AL135" i="24"/>
  <c r="AL136" i="24"/>
  <c r="AL137" i="24"/>
  <c r="AL138" i="24"/>
  <c r="AL139" i="24"/>
  <c r="AL140" i="24"/>
  <c r="AL141" i="24"/>
  <c r="AL142" i="24"/>
  <c r="AL143" i="24"/>
  <c r="AL144" i="24"/>
  <c r="AL145" i="24"/>
  <c r="AL146" i="24"/>
  <c r="AL147" i="24"/>
  <c r="AL148" i="24"/>
  <c r="AL149" i="24"/>
  <c r="AL150" i="24"/>
  <c r="AL151" i="24"/>
  <c r="AL152" i="24"/>
  <c r="AL153" i="24"/>
  <c r="AL154" i="24"/>
  <c r="AL155" i="24"/>
  <c r="AL156" i="24"/>
  <c r="AL157" i="24"/>
  <c r="AL158" i="24"/>
  <c r="AL159" i="24"/>
  <c r="AL160" i="24"/>
  <c r="AL161" i="24"/>
  <c r="AL162" i="24"/>
  <c r="AL163" i="24"/>
  <c r="AL164" i="24"/>
  <c r="AL165" i="24"/>
  <c r="AL166" i="24"/>
  <c r="AL167" i="24"/>
  <c r="AL168" i="24"/>
  <c r="AL169" i="24"/>
  <c r="AL170" i="24"/>
  <c r="AL171" i="24"/>
  <c r="AL172" i="24"/>
  <c r="AL173" i="24"/>
  <c r="AL174" i="24"/>
  <c r="AL175" i="24"/>
  <c r="AL176" i="24"/>
  <c r="AL177" i="24"/>
  <c r="AL178" i="24"/>
  <c r="AL179" i="24"/>
  <c r="AL180" i="24"/>
  <c r="AL181" i="24"/>
  <c r="AL182" i="24"/>
  <c r="AL183" i="24"/>
  <c r="AL184" i="24"/>
  <c r="AL185" i="24"/>
  <c r="AL186" i="24"/>
  <c r="AL187" i="24"/>
  <c r="AL188" i="24"/>
  <c r="AL189" i="24"/>
  <c r="AL190" i="24"/>
  <c r="AL191" i="24"/>
  <c r="AL192" i="24"/>
  <c r="AL193" i="24"/>
  <c r="AL194" i="24"/>
  <c r="AL195" i="24"/>
  <c r="AL196" i="24"/>
  <c r="AL197" i="24"/>
  <c r="AL198" i="24"/>
  <c r="AL199" i="24"/>
  <c r="AL200" i="24"/>
  <c r="AL201" i="24"/>
  <c r="AL202" i="24"/>
  <c r="AL203" i="24"/>
  <c r="AL204" i="24"/>
  <c r="AL205" i="24"/>
  <c r="AL206" i="24"/>
  <c r="AL207" i="24"/>
  <c r="AL208" i="24"/>
  <c r="AL209" i="24"/>
  <c r="AL210" i="24"/>
  <c r="AL211" i="24"/>
  <c r="AL212" i="24"/>
  <c r="AL213" i="24"/>
  <c r="AL214" i="24"/>
  <c r="AL215" i="24"/>
  <c r="AL216" i="24"/>
  <c r="AL217" i="24"/>
  <c r="AL218" i="24"/>
  <c r="AL219" i="24"/>
  <c r="AL220" i="24"/>
  <c r="AL221" i="24"/>
  <c r="AL222" i="24"/>
  <c r="AL223" i="24"/>
  <c r="AL224" i="24"/>
  <c r="AL225" i="24"/>
  <c r="AL226" i="24"/>
  <c r="AL227" i="24"/>
  <c r="AL228" i="24"/>
  <c r="AL229" i="24"/>
  <c r="AL230" i="24"/>
  <c r="AL231" i="24"/>
  <c r="AL232" i="24"/>
  <c r="AL233" i="24"/>
  <c r="AL234" i="24"/>
  <c r="AL235" i="24"/>
  <c r="AL236" i="24"/>
  <c r="AL237" i="24"/>
  <c r="AL238" i="24"/>
  <c r="AL239" i="24"/>
  <c r="AL240" i="24"/>
  <c r="AL241" i="24"/>
  <c r="AL242" i="24"/>
  <c r="AL243" i="24"/>
  <c r="AL244" i="24"/>
  <c r="AL245" i="24"/>
  <c r="AL246" i="24"/>
  <c r="AL247" i="24"/>
  <c r="AL248" i="24"/>
  <c r="AL249" i="24"/>
  <c r="AL250" i="24"/>
  <c r="AL251" i="24"/>
  <c r="AL252" i="24"/>
  <c r="AL253" i="24"/>
  <c r="AL254" i="24"/>
  <c r="AL255" i="24"/>
  <c r="AL256" i="24"/>
  <c r="AL257" i="24"/>
  <c r="AL258" i="24"/>
  <c r="AL259" i="24"/>
  <c r="AL260" i="24"/>
  <c r="AL261" i="24"/>
  <c r="AL262" i="24"/>
  <c r="AL263" i="24"/>
  <c r="AL264" i="24"/>
  <c r="AL265" i="24"/>
  <c r="AL266" i="24"/>
  <c r="AL267" i="24"/>
  <c r="AL268" i="24"/>
  <c r="AL269" i="24"/>
  <c r="AL270" i="24"/>
  <c r="AL271" i="24"/>
  <c r="AL272" i="24"/>
  <c r="AL273" i="24"/>
  <c r="AL274" i="24"/>
  <c r="AL275" i="24"/>
  <c r="AL276" i="24"/>
  <c r="AL277" i="24"/>
  <c r="AL278" i="24"/>
  <c r="AL279" i="24"/>
  <c r="AL280" i="24"/>
  <c r="AL281" i="24"/>
  <c r="AL282" i="24"/>
  <c r="AL283" i="24"/>
  <c r="AL284" i="24"/>
  <c r="AL285" i="24"/>
  <c r="AL286" i="24"/>
  <c r="AL287" i="24"/>
  <c r="AL288" i="24"/>
  <c r="AL289" i="24"/>
  <c r="AL290" i="24"/>
  <c r="AL291" i="24"/>
  <c r="AL292" i="24"/>
  <c r="AL293" i="24"/>
  <c r="AL294" i="24"/>
  <c r="AL295" i="24"/>
  <c r="AL296" i="24"/>
  <c r="AL297" i="24"/>
  <c r="AL298" i="24"/>
  <c r="AL299" i="24"/>
  <c r="AL300" i="24"/>
  <c r="AL301" i="24"/>
  <c r="AL302" i="24"/>
  <c r="AL303" i="24"/>
  <c r="AL304" i="24"/>
  <c r="AL305" i="24"/>
  <c r="AL306" i="24"/>
  <c r="AL307" i="24"/>
  <c r="AL308" i="24"/>
  <c r="AL309" i="24"/>
  <c r="AL310" i="24"/>
  <c r="AL311" i="24"/>
  <c r="AL312" i="24"/>
  <c r="AL313" i="24"/>
  <c r="AL314" i="24"/>
  <c r="AL315" i="24"/>
  <c r="AL316" i="24"/>
  <c r="AL317" i="24"/>
  <c r="AL318" i="24"/>
  <c r="AL319" i="24"/>
  <c r="AL320" i="24"/>
  <c r="AL321" i="24"/>
  <c r="AL322" i="24"/>
  <c r="AL323" i="24"/>
  <c r="AL324" i="24"/>
  <c r="AL325" i="24"/>
  <c r="AL326" i="24"/>
  <c r="AL327" i="24"/>
  <c r="AL328" i="24"/>
  <c r="AL329" i="24"/>
  <c r="AL330" i="24"/>
  <c r="AL331" i="24"/>
  <c r="AL332" i="24"/>
  <c r="AL333" i="24"/>
  <c r="AL334" i="24"/>
  <c r="AL335" i="24"/>
  <c r="AL336" i="24"/>
  <c r="AL337" i="24"/>
  <c r="AL338" i="24"/>
  <c r="AL339" i="24"/>
  <c r="AL340" i="24"/>
  <c r="AL341" i="24"/>
  <c r="AL342" i="24"/>
  <c r="AL343" i="24"/>
  <c r="AL344" i="24"/>
  <c r="AN10" i="24"/>
  <c r="AN11" i="24"/>
  <c r="AN12" i="24"/>
  <c r="AN13" i="24"/>
  <c r="AN14" i="24"/>
  <c r="AN15" i="24"/>
  <c r="AN16" i="24"/>
  <c r="AN17" i="24"/>
  <c r="AN18" i="24"/>
  <c r="AN19" i="24"/>
  <c r="AN20" i="24"/>
  <c r="AN21" i="24"/>
  <c r="AN22" i="24"/>
  <c r="AN23" i="24"/>
  <c r="AN24" i="24"/>
  <c r="AN25" i="24"/>
  <c r="AN26" i="24"/>
  <c r="AN27" i="24"/>
  <c r="AN28" i="24"/>
  <c r="AN29" i="24"/>
  <c r="AN30" i="24"/>
  <c r="AN31" i="24"/>
  <c r="AN32" i="24"/>
  <c r="AN33" i="24"/>
  <c r="AN34" i="24"/>
  <c r="AN35" i="24"/>
  <c r="AN36" i="24"/>
  <c r="AN37" i="24"/>
  <c r="AN38" i="24"/>
  <c r="AN39" i="24"/>
  <c r="AN40" i="24"/>
  <c r="AN41" i="24"/>
  <c r="AN42" i="24"/>
  <c r="AN43" i="24"/>
  <c r="AN44" i="24"/>
  <c r="AN45" i="24"/>
  <c r="AN46" i="24"/>
  <c r="AN47" i="24"/>
  <c r="AN48" i="24"/>
  <c r="AN49" i="24"/>
  <c r="AN50" i="24"/>
  <c r="AN51" i="24"/>
  <c r="AN52" i="24"/>
  <c r="AN53" i="24"/>
  <c r="AN54" i="24"/>
  <c r="AN55" i="24"/>
  <c r="AN56" i="24"/>
  <c r="AN57" i="24"/>
  <c r="AN58" i="24"/>
  <c r="AN59" i="24"/>
  <c r="AN60" i="24"/>
  <c r="AN61" i="24"/>
  <c r="AN62" i="24"/>
  <c r="AN63" i="24"/>
  <c r="AN64" i="24"/>
  <c r="AN65" i="24"/>
  <c r="AN66" i="24"/>
  <c r="AN67" i="24"/>
  <c r="AN68" i="24"/>
  <c r="AN69" i="24"/>
  <c r="AN70" i="24"/>
  <c r="AN71" i="24"/>
  <c r="AN72" i="24"/>
  <c r="AN73" i="24"/>
  <c r="AN74" i="24"/>
  <c r="AN75" i="24"/>
  <c r="AN76" i="24"/>
  <c r="AN77" i="24"/>
  <c r="AN78" i="24"/>
  <c r="AN79" i="24"/>
  <c r="AN80" i="24"/>
  <c r="AN81" i="24"/>
  <c r="AN82" i="24"/>
  <c r="AN83" i="24"/>
  <c r="AN84" i="24"/>
  <c r="AN85" i="24"/>
  <c r="AN86" i="24"/>
  <c r="AN87" i="24"/>
  <c r="AN88" i="24"/>
  <c r="AN89" i="24"/>
  <c r="AN90" i="24"/>
  <c r="AN91" i="24"/>
  <c r="AN92" i="24"/>
  <c r="AN93" i="24"/>
  <c r="AN94" i="24"/>
  <c r="AN95" i="24"/>
  <c r="AN96" i="24"/>
  <c r="AN97" i="24"/>
  <c r="AN98" i="24"/>
  <c r="AN99" i="24"/>
  <c r="AN100" i="24"/>
  <c r="AN101" i="24"/>
  <c r="AN102" i="24"/>
  <c r="AN103" i="24"/>
  <c r="AN104" i="24"/>
  <c r="AN105" i="24"/>
  <c r="AN106" i="24"/>
  <c r="AN107" i="24"/>
  <c r="AN108" i="24"/>
  <c r="AN109" i="24"/>
  <c r="AN110" i="24"/>
  <c r="AN111" i="24"/>
  <c r="AN112" i="24"/>
  <c r="AN113" i="24"/>
  <c r="AN114" i="24"/>
  <c r="AN115" i="24"/>
  <c r="AN116" i="24"/>
  <c r="AN117" i="24"/>
  <c r="AN118" i="24"/>
  <c r="AN119" i="24"/>
  <c r="AN120" i="24"/>
  <c r="AN121" i="24"/>
  <c r="AN122" i="24"/>
  <c r="AN123" i="24"/>
  <c r="AN124" i="24"/>
  <c r="AN125" i="24"/>
  <c r="AN126" i="24"/>
  <c r="AN127" i="24"/>
  <c r="AN128" i="24"/>
  <c r="AN129" i="24"/>
  <c r="AN130" i="24"/>
  <c r="AN131" i="24"/>
  <c r="AN132" i="24"/>
  <c r="AN133" i="24"/>
  <c r="AN134" i="24"/>
  <c r="AN135" i="24"/>
  <c r="AN136" i="24"/>
  <c r="AN137" i="24"/>
  <c r="AN138" i="24"/>
  <c r="AN139" i="24"/>
  <c r="AN140" i="24"/>
  <c r="AN141" i="24"/>
  <c r="AN142" i="24"/>
  <c r="AN143" i="24"/>
  <c r="AN144" i="24"/>
  <c r="AN145" i="24"/>
  <c r="AN146" i="24"/>
  <c r="AN147" i="24"/>
  <c r="AN148" i="24"/>
  <c r="AN149" i="24"/>
  <c r="AN150" i="24"/>
  <c r="AN151" i="24"/>
  <c r="AN152" i="24"/>
  <c r="AN153" i="24"/>
  <c r="AN154" i="24"/>
  <c r="AN155" i="24"/>
  <c r="AN156" i="24"/>
  <c r="AN157" i="24"/>
  <c r="AN158" i="24"/>
  <c r="AN159" i="24"/>
  <c r="AN160" i="24"/>
  <c r="AN161" i="24"/>
  <c r="AN162" i="24"/>
  <c r="AN163" i="24"/>
  <c r="AN164" i="24"/>
  <c r="AN165" i="24"/>
  <c r="AN166" i="24"/>
  <c r="AN167" i="24"/>
  <c r="AN168" i="24"/>
  <c r="AN169" i="24"/>
  <c r="AN170" i="24"/>
  <c r="AN171" i="24"/>
  <c r="AN172" i="24"/>
  <c r="AN173" i="24"/>
  <c r="AN174" i="24"/>
  <c r="AN175" i="24"/>
  <c r="AN176" i="24"/>
  <c r="AN177" i="24"/>
  <c r="AN178" i="24"/>
  <c r="AN179" i="24"/>
  <c r="AN180" i="24"/>
  <c r="AN181" i="24"/>
  <c r="AN182" i="24"/>
  <c r="AN183" i="24"/>
  <c r="AN184" i="24"/>
  <c r="AN185" i="24"/>
  <c r="AN186" i="24"/>
  <c r="AN187" i="24"/>
  <c r="AN188" i="24"/>
  <c r="AN189" i="24"/>
  <c r="AN190" i="24"/>
  <c r="AN191" i="24"/>
  <c r="AN192" i="24"/>
  <c r="AN193" i="24"/>
  <c r="AN194" i="24"/>
  <c r="AN195" i="24"/>
  <c r="AN196" i="24"/>
  <c r="AN197" i="24"/>
  <c r="AN198" i="24"/>
  <c r="AN199" i="24"/>
  <c r="AN200" i="24"/>
  <c r="AN201" i="24"/>
  <c r="AN202" i="24"/>
  <c r="AN203" i="24"/>
  <c r="AN204" i="24"/>
  <c r="AN205" i="24"/>
  <c r="AN206" i="24"/>
  <c r="AN207" i="24"/>
  <c r="AN208" i="24"/>
  <c r="AN209" i="24"/>
  <c r="AN210" i="24"/>
  <c r="AN211" i="24"/>
  <c r="AN212" i="24"/>
  <c r="AN213" i="24"/>
  <c r="AN214" i="24"/>
  <c r="AN215" i="24"/>
  <c r="AN216" i="24"/>
  <c r="AN217" i="24"/>
  <c r="AN218" i="24"/>
  <c r="AN219" i="24"/>
  <c r="AN220" i="24"/>
  <c r="AN221" i="24"/>
  <c r="AN222" i="24"/>
  <c r="AN223" i="24"/>
  <c r="AN224" i="24"/>
  <c r="AN225" i="24"/>
  <c r="AN226" i="24"/>
  <c r="AN227" i="24"/>
  <c r="AN228" i="24"/>
  <c r="AN229" i="24"/>
  <c r="AN230" i="24"/>
  <c r="AN231" i="24"/>
  <c r="AN232" i="24"/>
  <c r="AN233" i="24"/>
  <c r="AN234" i="24"/>
  <c r="AN235" i="24"/>
  <c r="AN236" i="24"/>
  <c r="AN237" i="24"/>
  <c r="AN238" i="24"/>
  <c r="AN239" i="24"/>
  <c r="AN240" i="24"/>
  <c r="AN241" i="24"/>
  <c r="AN242" i="24"/>
  <c r="AN243" i="24"/>
  <c r="AN244" i="24"/>
  <c r="AN245" i="24"/>
  <c r="AN246" i="24"/>
  <c r="AN247" i="24"/>
  <c r="AN248" i="24"/>
  <c r="AN249" i="24"/>
  <c r="AN250" i="24"/>
  <c r="AN251" i="24"/>
  <c r="AN252" i="24"/>
  <c r="AN253" i="24"/>
  <c r="AN254" i="24"/>
  <c r="AN255" i="24"/>
  <c r="AN256" i="24"/>
  <c r="AN257" i="24"/>
  <c r="AN258" i="24"/>
  <c r="AN259" i="24"/>
  <c r="AN260" i="24"/>
  <c r="AN261" i="24"/>
  <c r="AN262" i="24"/>
  <c r="AN263" i="24"/>
  <c r="AN264" i="24"/>
  <c r="AN265" i="24"/>
  <c r="AN266" i="24"/>
  <c r="AN267" i="24"/>
  <c r="AN268" i="24"/>
  <c r="AN269" i="24"/>
  <c r="AN270" i="24"/>
  <c r="AN271" i="24"/>
  <c r="AN272" i="24"/>
  <c r="AN273" i="24"/>
  <c r="AN274" i="24"/>
  <c r="AN275" i="24"/>
  <c r="AN276" i="24"/>
  <c r="AN277" i="24"/>
  <c r="AN278" i="24"/>
  <c r="AN279" i="24"/>
  <c r="AN280" i="24"/>
  <c r="AN281" i="24"/>
  <c r="AN282" i="24"/>
  <c r="AN283" i="24"/>
  <c r="AN284" i="24"/>
  <c r="AN285" i="24"/>
  <c r="AN286" i="24"/>
  <c r="AN287" i="24"/>
  <c r="AN288" i="24"/>
  <c r="AN289" i="24"/>
  <c r="AN290" i="24"/>
  <c r="AN291" i="24"/>
  <c r="AN292" i="24"/>
  <c r="AN293" i="24"/>
  <c r="AN294" i="24"/>
  <c r="AN295" i="24"/>
  <c r="AN296" i="24"/>
  <c r="AN297" i="24"/>
  <c r="AN298" i="24"/>
  <c r="AN299" i="24"/>
  <c r="AN300" i="24"/>
  <c r="AN301" i="24"/>
  <c r="AN302" i="24"/>
  <c r="AN303" i="24"/>
  <c r="AN304" i="24"/>
  <c r="AN305" i="24"/>
  <c r="AN306" i="24"/>
  <c r="AN307" i="24"/>
  <c r="AN308" i="24"/>
  <c r="AN309" i="24"/>
  <c r="AN310" i="24"/>
  <c r="AN311" i="24"/>
  <c r="AN312" i="24"/>
  <c r="AN313" i="24"/>
  <c r="AN314" i="24"/>
  <c r="AN315" i="24"/>
  <c r="AN316" i="24"/>
  <c r="AN317" i="24"/>
  <c r="AN318" i="24"/>
  <c r="AN319" i="24"/>
  <c r="AN320" i="24"/>
  <c r="AN321" i="24"/>
  <c r="AN322" i="24"/>
  <c r="AN323" i="24"/>
  <c r="AN324" i="24"/>
  <c r="AN325" i="24"/>
  <c r="AN326" i="24"/>
  <c r="AN327" i="24"/>
  <c r="AN328" i="24"/>
  <c r="AN329" i="24"/>
  <c r="AN330" i="24"/>
  <c r="AN331" i="24"/>
  <c r="AN332" i="24"/>
  <c r="AN333" i="24"/>
  <c r="AN334" i="24"/>
  <c r="AN335" i="24"/>
  <c r="AN336" i="24"/>
  <c r="AN337" i="24"/>
  <c r="AN338" i="24"/>
  <c r="AN339" i="24"/>
  <c r="AN340" i="24"/>
  <c r="AN341" i="24"/>
  <c r="AN342" i="24"/>
  <c r="AN343" i="24"/>
  <c r="AN344" i="24"/>
  <c r="K35" i="9"/>
  <c r="AJ10" i="25"/>
  <c r="AJ11" i="25"/>
  <c r="AJ12" i="25"/>
  <c r="AJ13" i="25"/>
  <c r="AJ14" i="25"/>
  <c r="AJ15" i="25"/>
  <c r="AJ16" i="25"/>
  <c r="AJ17" i="25"/>
  <c r="AJ18" i="25"/>
  <c r="AJ19" i="25"/>
  <c r="AJ20" i="25"/>
  <c r="AJ21" i="25"/>
  <c r="AJ22" i="25"/>
  <c r="AJ23" i="25"/>
  <c r="AJ24" i="25"/>
  <c r="AJ25" i="25"/>
  <c r="AJ26" i="25"/>
  <c r="AJ27" i="25"/>
  <c r="AJ28" i="25"/>
  <c r="AJ29" i="25"/>
  <c r="AJ30" i="25"/>
  <c r="AJ31" i="25"/>
  <c r="AJ32" i="25"/>
  <c r="AJ33" i="25"/>
  <c r="AJ34" i="25"/>
  <c r="AJ35" i="25"/>
  <c r="AJ36" i="25"/>
  <c r="AJ37" i="25"/>
  <c r="AJ38" i="25"/>
  <c r="AJ39" i="25"/>
  <c r="AJ40" i="25"/>
  <c r="AJ41" i="25"/>
  <c r="AJ42" i="25"/>
  <c r="AJ43" i="25"/>
  <c r="AJ44" i="25"/>
  <c r="AJ45" i="25"/>
  <c r="AJ46" i="25"/>
  <c r="AJ47" i="25"/>
  <c r="AJ48" i="25"/>
  <c r="AJ49" i="25"/>
  <c r="AJ50" i="25"/>
  <c r="AJ51" i="25"/>
  <c r="AJ52" i="25"/>
  <c r="AJ53" i="25"/>
  <c r="AJ54" i="25"/>
  <c r="AJ55" i="25"/>
  <c r="AJ56" i="25"/>
  <c r="AJ57" i="25"/>
  <c r="AJ58" i="25"/>
  <c r="AJ59" i="25"/>
  <c r="AJ60" i="25"/>
  <c r="AJ61" i="25"/>
  <c r="AJ62" i="25"/>
  <c r="AJ63" i="25"/>
  <c r="AJ64" i="25"/>
  <c r="AJ65" i="25"/>
  <c r="AJ66" i="25"/>
  <c r="AJ67" i="25"/>
  <c r="AJ68" i="25"/>
  <c r="AJ69" i="25"/>
  <c r="AJ70" i="25"/>
  <c r="AJ71" i="25"/>
  <c r="AJ72" i="25"/>
  <c r="AJ73" i="25"/>
  <c r="AJ8" i="25"/>
  <c r="AJ9" i="25"/>
  <c r="AI8" i="25"/>
  <c r="AI9" i="25"/>
  <c r="AI10" i="25"/>
  <c r="AI11" i="25"/>
  <c r="AI12" i="25"/>
  <c r="AK10" i="25"/>
  <c r="AL10" i="25"/>
  <c r="AI13" i="25"/>
  <c r="AK11" i="25"/>
  <c r="AL11" i="25"/>
  <c r="AI14" i="25"/>
  <c r="AK12" i="25"/>
  <c r="AL12" i="25"/>
  <c r="AI15" i="25"/>
  <c r="AK13" i="25"/>
  <c r="AL13" i="25"/>
  <c r="AI16" i="25"/>
  <c r="AK14" i="25"/>
  <c r="AL14" i="25"/>
  <c r="AI17" i="25"/>
  <c r="AK15" i="25"/>
  <c r="AL15" i="25"/>
  <c r="AI18" i="25"/>
  <c r="AK16" i="25"/>
  <c r="AL16" i="25"/>
  <c r="AI19" i="25"/>
  <c r="AK17" i="25"/>
  <c r="AL17" i="25"/>
  <c r="AI20" i="25"/>
  <c r="AK18" i="25"/>
  <c r="AL18" i="25"/>
  <c r="AI21" i="25"/>
  <c r="AK19" i="25"/>
  <c r="AL19" i="25"/>
  <c r="AI22" i="25"/>
  <c r="AK20" i="25"/>
  <c r="AL20" i="25"/>
  <c r="AI23" i="25"/>
  <c r="AK21" i="25"/>
  <c r="AL21" i="25"/>
  <c r="AI24" i="25"/>
  <c r="AK22" i="25"/>
  <c r="AL22" i="25"/>
  <c r="AI25" i="25"/>
  <c r="AK23" i="25"/>
  <c r="AL23" i="25"/>
  <c r="AI26" i="25"/>
  <c r="AK24" i="25"/>
  <c r="AL24" i="25"/>
  <c r="AI27" i="25"/>
  <c r="AK25" i="25"/>
  <c r="AL25" i="25"/>
  <c r="AI28" i="25"/>
  <c r="AK26" i="25"/>
  <c r="AL26" i="25"/>
  <c r="AI29" i="25"/>
  <c r="AK27" i="25"/>
  <c r="AL27" i="25"/>
  <c r="AI30" i="25"/>
  <c r="AK28" i="25"/>
  <c r="AL28" i="25"/>
  <c r="AI31" i="25"/>
  <c r="AK29" i="25"/>
  <c r="AL29" i="25"/>
  <c r="AI32" i="25"/>
  <c r="AK30" i="25"/>
  <c r="AL30" i="25"/>
  <c r="AI33" i="25"/>
  <c r="AK31" i="25"/>
  <c r="AL31" i="25"/>
  <c r="AI34" i="25"/>
  <c r="AK32" i="25"/>
  <c r="AL32" i="25"/>
  <c r="AI35" i="25"/>
  <c r="AK33" i="25"/>
  <c r="AL33" i="25"/>
  <c r="AI36" i="25"/>
  <c r="AK34" i="25"/>
  <c r="AL34" i="25"/>
  <c r="AI37" i="25"/>
  <c r="AK35" i="25"/>
  <c r="AL35" i="25"/>
  <c r="AI38" i="25"/>
  <c r="AK36" i="25"/>
  <c r="AL36" i="25"/>
  <c r="AI39" i="25"/>
  <c r="AK37" i="25"/>
  <c r="AL37" i="25"/>
  <c r="AI40" i="25"/>
  <c r="AK38" i="25"/>
  <c r="AL38" i="25"/>
  <c r="AI41" i="25"/>
  <c r="AK39" i="25"/>
  <c r="AL39" i="25"/>
  <c r="AI42" i="25"/>
  <c r="AK40" i="25"/>
  <c r="AL40" i="25"/>
  <c r="AI43" i="25"/>
  <c r="AK41" i="25"/>
  <c r="AL41" i="25"/>
  <c r="AI44" i="25"/>
  <c r="AK42" i="25"/>
  <c r="AL42" i="25"/>
  <c r="AI45" i="25"/>
  <c r="AK43" i="25"/>
  <c r="AL43" i="25"/>
  <c r="AI46" i="25"/>
  <c r="AK44" i="25"/>
  <c r="AL44" i="25"/>
  <c r="AI47" i="25"/>
  <c r="AK45" i="25"/>
  <c r="AL45" i="25"/>
  <c r="AI48" i="25"/>
  <c r="AK46" i="25"/>
  <c r="AL46" i="25"/>
  <c r="AI49" i="25"/>
  <c r="AK47" i="25"/>
  <c r="AL47" i="25"/>
  <c r="AI50" i="25"/>
  <c r="AK48" i="25"/>
  <c r="AL48" i="25"/>
  <c r="AI51" i="25"/>
  <c r="AK49" i="25"/>
  <c r="AL49" i="25"/>
  <c r="AI52" i="25"/>
  <c r="AK50" i="25"/>
  <c r="AL50" i="25"/>
  <c r="AI53" i="25"/>
  <c r="AK51" i="25"/>
  <c r="AL51" i="25"/>
  <c r="AI54" i="25"/>
  <c r="AK52" i="25"/>
  <c r="AL52" i="25"/>
  <c r="AI55" i="25"/>
  <c r="AK53" i="25"/>
  <c r="AL53" i="25"/>
  <c r="AI56" i="25"/>
  <c r="AK54" i="25"/>
  <c r="AL54" i="25"/>
  <c r="AI57" i="25"/>
  <c r="AK55" i="25"/>
  <c r="AL55" i="25"/>
  <c r="AI58" i="25"/>
  <c r="AK56" i="25"/>
  <c r="AL56" i="25"/>
  <c r="AI59" i="25"/>
  <c r="AK57" i="25"/>
  <c r="AL57" i="25"/>
  <c r="AI60" i="25"/>
  <c r="AK58" i="25"/>
  <c r="AL58" i="25"/>
  <c r="AI61" i="25"/>
  <c r="AK59" i="25"/>
  <c r="AL59" i="25"/>
  <c r="AI62" i="25"/>
  <c r="AK60" i="25"/>
  <c r="AL60" i="25"/>
  <c r="AI63" i="25"/>
  <c r="AK61" i="25"/>
  <c r="AL61" i="25"/>
  <c r="AI64" i="25"/>
  <c r="AK62" i="25"/>
  <c r="AL62" i="25"/>
  <c r="AI65" i="25"/>
  <c r="AK63" i="25"/>
  <c r="AL63" i="25"/>
  <c r="AI66" i="25"/>
  <c r="AK64" i="25"/>
  <c r="AL64" i="25"/>
  <c r="AI67" i="25"/>
  <c r="AK65" i="25"/>
  <c r="AL65" i="25"/>
  <c r="AI68" i="25"/>
  <c r="AK66" i="25"/>
  <c r="AL66" i="25"/>
  <c r="AI69" i="25"/>
  <c r="AK67" i="25"/>
  <c r="AL67" i="25"/>
  <c r="AI70" i="25"/>
  <c r="AK68" i="25"/>
  <c r="AL68" i="25"/>
  <c r="AI71" i="25"/>
  <c r="AK69" i="25"/>
  <c r="AL69" i="25"/>
  <c r="AI72" i="25"/>
  <c r="AK70" i="25"/>
  <c r="AL70" i="25"/>
  <c r="AI73" i="25"/>
  <c r="AK71" i="25"/>
  <c r="AL71" i="25"/>
  <c r="AJ74" i="25"/>
  <c r="AI74" i="25"/>
  <c r="AK72" i="25"/>
  <c r="AL72" i="25"/>
  <c r="AJ75" i="25"/>
  <c r="AI75" i="25"/>
  <c r="AK73" i="25"/>
  <c r="AL73" i="25"/>
  <c r="AH10" i="25"/>
  <c r="AH11" i="25"/>
  <c r="AH12" i="25"/>
  <c r="AH13" i="25"/>
  <c r="AH14" i="25"/>
  <c r="AH15" i="25"/>
  <c r="AH16" i="25"/>
  <c r="AH17" i="25"/>
  <c r="AH18" i="25"/>
  <c r="AH19" i="25"/>
  <c r="AH20" i="25"/>
  <c r="AH21" i="25"/>
  <c r="AH22" i="25"/>
  <c r="AH23" i="25"/>
  <c r="AH24" i="25"/>
  <c r="AH25" i="25"/>
  <c r="AH26" i="25"/>
  <c r="AH27" i="25"/>
  <c r="AH28" i="25"/>
  <c r="AH29" i="25"/>
  <c r="AH30" i="25"/>
  <c r="AH31" i="25"/>
  <c r="AH32" i="25"/>
  <c r="AH33" i="25"/>
  <c r="AH34" i="25"/>
  <c r="AH35" i="25"/>
  <c r="AH36" i="25"/>
  <c r="AH37" i="25"/>
  <c r="AH38" i="25"/>
  <c r="AH39" i="25"/>
  <c r="AH40" i="25"/>
  <c r="AH41" i="25"/>
  <c r="AH42" i="25"/>
  <c r="AH43" i="25"/>
  <c r="AH44" i="25"/>
  <c r="AH45" i="25"/>
  <c r="AH46" i="25"/>
  <c r="AH47" i="25"/>
  <c r="AH48" i="25"/>
  <c r="AH49" i="25"/>
  <c r="AH50" i="25"/>
  <c r="AH51" i="25"/>
  <c r="AH52" i="25"/>
  <c r="AH53" i="25"/>
  <c r="AH54" i="25"/>
  <c r="AH55" i="25"/>
  <c r="AH56" i="25"/>
  <c r="AH57" i="25"/>
  <c r="AH58" i="25"/>
  <c r="AH59" i="25"/>
  <c r="AH60" i="25"/>
  <c r="AH61" i="25"/>
  <c r="AH62" i="25"/>
  <c r="AH63" i="25"/>
  <c r="AH64" i="25"/>
  <c r="AH65" i="25"/>
  <c r="AH66" i="25"/>
  <c r="AH67" i="25"/>
  <c r="AH68" i="25"/>
  <c r="AH69" i="25"/>
  <c r="AH70" i="25"/>
  <c r="AH71" i="25"/>
  <c r="AH72" i="25"/>
  <c r="AH73" i="25"/>
  <c r="AH8" i="25"/>
  <c r="AH9" i="25"/>
  <c r="AM10" i="25"/>
  <c r="AN10" i="25"/>
  <c r="AM11" i="25"/>
  <c r="AN11" i="25"/>
  <c r="AM12" i="25"/>
  <c r="AN12" i="25"/>
  <c r="AM13" i="25"/>
  <c r="AN13" i="25"/>
  <c r="AM14" i="25"/>
  <c r="AN14" i="25"/>
  <c r="AM15" i="25"/>
  <c r="AN15" i="25"/>
  <c r="AM16" i="25"/>
  <c r="AN16" i="25"/>
  <c r="AM17" i="25"/>
  <c r="AN17" i="25"/>
  <c r="AM18" i="25"/>
  <c r="AN18" i="25"/>
  <c r="AM19" i="25"/>
  <c r="AN19" i="25"/>
  <c r="AM20" i="25"/>
  <c r="AN20" i="25"/>
  <c r="AM21" i="25"/>
  <c r="AN21" i="25"/>
  <c r="AM22" i="25"/>
  <c r="AN22" i="25"/>
  <c r="AM23" i="25"/>
  <c r="AN23" i="25"/>
  <c r="AM24" i="25"/>
  <c r="AN24" i="25"/>
  <c r="AM25" i="25"/>
  <c r="AN25" i="25"/>
  <c r="AM26" i="25"/>
  <c r="AN26" i="25"/>
  <c r="AM27" i="25"/>
  <c r="AN27" i="25"/>
  <c r="AM28" i="25"/>
  <c r="AN28" i="25"/>
  <c r="AM29" i="25"/>
  <c r="AN29" i="25"/>
  <c r="AM30" i="25"/>
  <c r="AN30" i="25"/>
  <c r="AM31" i="25"/>
  <c r="AN31" i="25"/>
  <c r="AM32" i="25"/>
  <c r="AN32" i="25"/>
  <c r="AM33" i="25"/>
  <c r="AN33" i="25"/>
  <c r="AM34" i="25"/>
  <c r="AN34" i="25"/>
  <c r="AM35" i="25"/>
  <c r="AN35" i="25"/>
  <c r="AM36" i="25"/>
  <c r="AN36" i="25"/>
  <c r="AM37" i="25"/>
  <c r="AN37" i="25"/>
  <c r="AM38" i="25"/>
  <c r="AN38" i="25"/>
  <c r="AM39" i="25"/>
  <c r="AN39" i="25"/>
  <c r="AM40" i="25"/>
  <c r="AN40" i="25"/>
  <c r="AM41" i="25"/>
  <c r="AN41" i="25"/>
  <c r="AM42" i="25"/>
  <c r="AN42" i="25"/>
  <c r="AM43" i="25"/>
  <c r="AN43" i="25"/>
  <c r="AM44" i="25"/>
  <c r="AN44" i="25"/>
  <c r="AM45" i="25"/>
  <c r="AN45" i="25"/>
  <c r="AM46" i="25"/>
  <c r="AN46" i="25"/>
  <c r="AM47" i="25"/>
  <c r="AN47" i="25"/>
  <c r="AM48" i="25"/>
  <c r="AN48" i="25"/>
  <c r="AM49" i="25"/>
  <c r="AN49" i="25"/>
  <c r="AM50" i="25"/>
  <c r="AN50" i="25"/>
  <c r="AM51" i="25"/>
  <c r="AN51" i="25"/>
  <c r="AM52" i="25"/>
  <c r="AN52" i="25"/>
  <c r="AM53" i="25"/>
  <c r="AN53" i="25"/>
  <c r="AM54" i="25"/>
  <c r="AN54" i="25"/>
  <c r="AM55" i="25"/>
  <c r="AN55" i="25"/>
  <c r="AM56" i="25"/>
  <c r="AN56" i="25"/>
  <c r="AM57" i="25"/>
  <c r="AN57" i="25"/>
  <c r="AM58" i="25"/>
  <c r="AN58" i="25"/>
  <c r="AM59" i="25"/>
  <c r="AN59" i="25"/>
  <c r="AM60" i="25"/>
  <c r="AN60" i="25"/>
  <c r="AM61" i="25"/>
  <c r="AN61" i="25"/>
  <c r="AM62" i="25"/>
  <c r="AN62" i="25"/>
  <c r="AM63" i="25"/>
  <c r="AN63" i="25"/>
  <c r="AM64" i="25"/>
  <c r="AN64" i="25"/>
  <c r="AM65" i="25"/>
  <c r="AN65" i="25"/>
  <c r="AM66" i="25"/>
  <c r="AN66" i="25"/>
  <c r="AM67" i="25"/>
  <c r="AN67" i="25"/>
  <c r="AM68" i="25"/>
  <c r="AN68" i="25"/>
  <c r="AM69" i="25"/>
  <c r="AN69" i="25"/>
  <c r="AM70" i="25"/>
  <c r="AN70" i="25"/>
  <c r="AM71" i="25"/>
  <c r="AN71" i="25"/>
  <c r="AH74" i="25"/>
  <c r="AM72" i="25"/>
  <c r="AN72" i="25"/>
  <c r="AH75" i="25"/>
  <c r="AM73" i="25"/>
  <c r="AN73" i="25"/>
  <c r="L35" i="9"/>
  <c r="AJ10" i="26"/>
  <c r="AJ11" i="26"/>
  <c r="AJ12" i="26"/>
  <c r="AJ13" i="26"/>
  <c r="AJ14" i="26"/>
  <c r="AI10" i="26"/>
  <c r="AI11" i="26"/>
  <c r="AI12" i="26"/>
  <c r="AI13" i="26"/>
  <c r="AI14" i="26"/>
  <c r="AK12" i="26"/>
  <c r="AL12" i="26"/>
  <c r="AJ15" i="26"/>
  <c r="AJ16" i="26"/>
  <c r="AJ17" i="26"/>
  <c r="AJ18" i="26"/>
  <c r="AJ19" i="26"/>
  <c r="AJ20" i="26"/>
  <c r="AJ21" i="26"/>
  <c r="AJ22" i="26"/>
  <c r="AJ23" i="26"/>
  <c r="AJ24" i="26"/>
  <c r="AJ25" i="26"/>
  <c r="AJ26" i="26"/>
  <c r="AJ27" i="26"/>
  <c r="AJ28" i="26"/>
  <c r="AJ29" i="26"/>
  <c r="AJ30" i="26"/>
  <c r="AJ31" i="26"/>
  <c r="AJ8" i="26"/>
  <c r="AJ9" i="26"/>
  <c r="AI8" i="26"/>
  <c r="AI9" i="26"/>
  <c r="AK10" i="26"/>
  <c r="AL10" i="26"/>
  <c r="AK11" i="26"/>
  <c r="AL11" i="26"/>
  <c r="AI15" i="26"/>
  <c r="AK13" i="26"/>
  <c r="AL13" i="26"/>
  <c r="AI16" i="26"/>
  <c r="AK14" i="26"/>
  <c r="AL14" i="26"/>
  <c r="AI17" i="26"/>
  <c r="AK15" i="26"/>
  <c r="AL15" i="26"/>
  <c r="AI18" i="26"/>
  <c r="AK16" i="26"/>
  <c r="AL16" i="26"/>
  <c r="AI19" i="26"/>
  <c r="AK17" i="26"/>
  <c r="AL17" i="26"/>
  <c r="AI20" i="26"/>
  <c r="AK18" i="26"/>
  <c r="AL18" i="26"/>
  <c r="AI21" i="26"/>
  <c r="AK19" i="26"/>
  <c r="AL19" i="26"/>
  <c r="AI22" i="26"/>
  <c r="AK20" i="26"/>
  <c r="AL20" i="26"/>
  <c r="AI23" i="26"/>
  <c r="AK21" i="26"/>
  <c r="AL21" i="26"/>
  <c r="AI24" i="26"/>
  <c r="AK22" i="26"/>
  <c r="AL22" i="26"/>
  <c r="AI25" i="26"/>
  <c r="AK23" i="26"/>
  <c r="AL23" i="26"/>
  <c r="AI26" i="26"/>
  <c r="AK24" i="26"/>
  <c r="AL24" i="26"/>
  <c r="AI27" i="26"/>
  <c r="AK25" i="26"/>
  <c r="AL25" i="26"/>
  <c r="AI28" i="26"/>
  <c r="AK26" i="26"/>
  <c r="AL26" i="26"/>
  <c r="AI29" i="26"/>
  <c r="AK27" i="26"/>
  <c r="AL27" i="26"/>
  <c r="AI30" i="26"/>
  <c r="AK28" i="26"/>
  <c r="AL28" i="26"/>
  <c r="AI31" i="26"/>
  <c r="AK29" i="26"/>
  <c r="AL29" i="26"/>
  <c r="AJ32" i="26"/>
  <c r="AI32" i="26"/>
  <c r="AK30" i="26"/>
  <c r="AL30" i="26"/>
  <c r="AJ33" i="26"/>
  <c r="AI33" i="26"/>
  <c r="AK31" i="26"/>
  <c r="AL31" i="26"/>
  <c r="AH10" i="26"/>
  <c r="AH11" i="26"/>
  <c r="AH12" i="26"/>
  <c r="AH13" i="26"/>
  <c r="AH14" i="26"/>
  <c r="AH15" i="26"/>
  <c r="AH16" i="26"/>
  <c r="AH17" i="26"/>
  <c r="AH18" i="26"/>
  <c r="AH19" i="26"/>
  <c r="AH20" i="26"/>
  <c r="AH21" i="26"/>
  <c r="AH22" i="26"/>
  <c r="AH23" i="26"/>
  <c r="AH24" i="26"/>
  <c r="AH25" i="26"/>
  <c r="AH26" i="26"/>
  <c r="AH27" i="26"/>
  <c r="AH28" i="26"/>
  <c r="AH29" i="26"/>
  <c r="AH30" i="26"/>
  <c r="AH31" i="26"/>
  <c r="AH8" i="26"/>
  <c r="AH9" i="26"/>
  <c r="AM10" i="26"/>
  <c r="AN10" i="26"/>
  <c r="AM11" i="26"/>
  <c r="AN11" i="26"/>
  <c r="AM12" i="26"/>
  <c r="AN12" i="26"/>
  <c r="AM13" i="26"/>
  <c r="AN13" i="26"/>
  <c r="AM14" i="26"/>
  <c r="AN14" i="26"/>
  <c r="AM15" i="26"/>
  <c r="AN15" i="26"/>
  <c r="AM16" i="26"/>
  <c r="AN16" i="26"/>
  <c r="AM17" i="26"/>
  <c r="AN17" i="26"/>
  <c r="AM18" i="26"/>
  <c r="AN18" i="26"/>
  <c r="AM19" i="26"/>
  <c r="AN19" i="26"/>
  <c r="AM20" i="26"/>
  <c r="AN20" i="26"/>
  <c r="AM21" i="26"/>
  <c r="AN21" i="26"/>
  <c r="AM22" i="26"/>
  <c r="AN22" i="26"/>
  <c r="AM23" i="26"/>
  <c r="AN23" i="26"/>
  <c r="AM24" i="26"/>
  <c r="AN24" i="26"/>
  <c r="AM25" i="26"/>
  <c r="AN25" i="26"/>
  <c r="AM26" i="26"/>
  <c r="AN26" i="26"/>
  <c r="AM27" i="26"/>
  <c r="AN27" i="26"/>
  <c r="AM28" i="26"/>
  <c r="AN28" i="26"/>
  <c r="AM29" i="26"/>
  <c r="AN29" i="26"/>
  <c r="AH32" i="26"/>
  <c r="AM30" i="26"/>
  <c r="AN30" i="26"/>
  <c r="AH33" i="26"/>
  <c r="AM31" i="26"/>
  <c r="AN31" i="26"/>
  <c r="M35" i="9"/>
  <c r="N35" i="9"/>
  <c r="B19" i="9"/>
  <c r="B34" i="9"/>
  <c r="C19" i="9"/>
  <c r="C34" i="9"/>
  <c r="D19" i="9"/>
  <c r="D34" i="9"/>
  <c r="E19" i="9"/>
  <c r="E34" i="9"/>
  <c r="F19" i="9"/>
  <c r="F34" i="9"/>
  <c r="G19" i="9"/>
  <c r="G34" i="9"/>
  <c r="H19" i="9"/>
  <c r="H34" i="9"/>
  <c r="I19" i="9"/>
  <c r="I34" i="9"/>
  <c r="J19" i="9"/>
  <c r="J34" i="9"/>
  <c r="K19" i="9"/>
  <c r="K34" i="9"/>
  <c r="L19" i="9"/>
  <c r="L34" i="9"/>
  <c r="M19" i="9"/>
  <c r="M34" i="9"/>
  <c r="N34" i="9"/>
  <c r="B18" i="9"/>
  <c r="B33" i="9"/>
  <c r="C18" i="9"/>
  <c r="C33" i="9"/>
  <c r="D18" i="9"/>
  <c r="D33" i="9"/>
  <c r="E18" i="9"/>
  <c r="E33" i="9"/>
  <c r="F18" i="9"/>
  <c r="F33" i="9"/>
  <c r="G18" i="9"/>
  <c r="G33" i="9"/>
  <c r="H18" i="9"/>
  <c r="H33" i="9"/>
  <c r="I18" i="9"/>
  <c r="I33" i="9"/>
  <c r="J18" i="9"/>
  <c r="J33" i="9"/>
  <c r="K18" i="9"/>
  <c r="K33" i="9"/>
  <c r="L18" i="9"/>
  <c r="L33" i="9"/>
  <c r="M18" i="9"/>
  <c r="M33" i="9"/>
  <c r="N33" i="9"/>
  <c r="B32" i="9"/>
  <c r="C32" i="9"/>
  <c r="D32" i="9"/>
  <c r="E32" i="9"/>
  <c r="F32" i="9"/>
  <c r="G32" i="9"/>
  <c r="H32" i="9"/>
  <c r="I32" i="9"/>
  <c r="J32" i="9"/>
  <c r="K32" i="9"/>
  <c r="L32" i="9"/>
  <c r="M32" i="9"/>
  <c r="N32" i="9"/>
  <c r="B31" i="9"/>
  <c r="C31" i="9"/>
  <c r="D31" i="9"/>
  <c r="E31" i="9"/>
  <c r="F31" i="9"/>
  <c r="G31" i="9"/>
  <c r="H31" i="9"/>
  <c r="I31" i="9"/>
  <c r="J31" i="9"/>
  <c r="K31" i="9"/>
  <c r="L31" i="9"/>
  <c r="M31" i="9"/>
  <c r="N31" i="9"/>
  <c r="B30" i="9"/>
  <c r="C30" i="9"/>
  <c r="D30" i="9"/>
  <c r="E30" i="9"/>
  <c r="F30" i="9"/>
  <c r="G30" i="9"/>
  <c r="H30" i="9"/>
  <c r="I30" i="9"/>
  <c r="J30" i="9"/>
  <c r="K30" i="9"/>
  <c r="L30" i="9"/>
  <c r="M30" i="9"/>
  <c r="N30" i="9"/>
  <c r="B17" i="9"/>
  <c r="B29" i="9"/>
  <c r="C17" i="9"/>
  <c r="C29" i="9"/>
  <c r="D17" i="9"/>
  <c r="D29" i="9"/>
  <c r="E17" i="9"/>
  <c r="E29" i="9"/>
  <c r="F17" i="9"/>
  <c r="F29" i="9"/>
  <c r="G17" i="9"/>
  <c r="G29" i="9"/>
  <c r="H17" i="9"/>
  <c r="H29" i="9"/>
  <c r="I17" i="9"/>
  <c r="I29" i="9"/>
  <c r="J17" i="9"/>
  <c r="J29" i="9"/>
  <c r="K17" i="9"/>
  <c r="K29" i="9"/>
  <c r="L17" i="9"/>
  <c r="L29" i="9"/>
  <c r="M17" i="9"/>
  <c r="M29" i="9"/>
  <c r="N29" i="9"/>
  <c r="B28" i="9"/>
  <c r="C28" i="9"/>
  <c r="D28" i="9"/>
  <c r="E28" i="9"/>
  <c r="F28" i="9"/>
  <c r="G28" i="9"/>
  <c r="H28" i="9"/>
  <c r="I28" i="9"/>
  <c r="J28" i="9"/>
  <c r="K28" i="9"/>
  <c r="L28" i="9"/>
  <c r="M28" i="9"/>
  <c r="N28" i="9"/>
  <c r="B27" i="9"/>
  <c r="C27" i="9"/>
  <c r="D27" i="9"/>
  <c r="E27" i="9"/>
  <c r="F27" i="9"/>
  <c r="G27" i="9"/>
  <c r="H27" i="9"/>
  <c r="I27" i="9"/>
  <c r="J27" i="9"/>
  <c r="K27" i="9"/>
  <c r="L27" i="9"/>
  <c r="M27" i="9"/>
  <c r="N27" i="9"/>
  <c r="B26" i="9"/>
  <c r="C26" i="9"/>
  <c r="D26" i="9"/>
  <c r="E26" i="9"/>
  <c r="F26" i="9"/>
  <c r="G26" i="9"/>
  <c r="H26" i="9"/>
  <c r="I26" i="9"/>
  <c r="J26" i="9"/>
  <c r="K26" i="9"/>
  <c r="L26" i="9"/>
  <c r="M26" i="9"/>
  <c r="N26" i="9"/>
  <c r="B25" i="9"/>
  <c r="C25" i="9"/>
  <c r="D25" i="9"/>
  <c r="E25" i="9"/>
  <c r="F25" i="9"/>
  <c r="G25" i="9"/>
  <c r="H25" i="9"/>
  <c r="I25" i="9"/>
  <c r="J25" i="9"/>
  <c r="K25" i="9"/>
  <c r="L25" i="9"/>
  <c r="M25" i="9"/>
  <c r="N25" i="9"/>
  <c r="B24" i="9"/>
  <c r="C24" i="9"/>
  <c r="D24" i="9"/>
  <c r="E24" i="9"/>
  <c r="F24" i="9"/>
  <c r="G24" i="9"/>
  <c r="H24" i="9"/>
  <c r="I24" i="9"/>
  <c r="J24" i="9"/>
  <c r="K24" i="9"/>
  <c r="L24" i="9"/>
  <c r="M24" i="9"/>
  <c r="N24" i="9"/>
  <c r="B23" i="9"/>
  <c r="C23" i="9"/>
  <c r="D23" i="9"/>
  <c r="E23" i="9"/>
  <c r="F23" i="9"/>
  <c r="G23" i="9"/>
  <c r="H23" i="9"/>
  <c r="I23" i="9"/>
  <c r="J23" i="9"/>
  <c r="K23" i="9"/>
  <c r="L23" i="9"/>
  <c r="M23" i="9"/>
  <c r="N23" i="9"/>
  <c r="B22" i="9"/>
  <c r="C22" i="9"/>
  <c r="D22" i="9"/>
  <c r="E22" i="9"/>
  <c r="F22" i="9"/>
  <c r="G22" i="9"/>
  <c r="H22" i="9"/>
  <c r="I22" i="9"/>
  <c r="J22" i="9"/>
  <c r="K22" i="9"/>
  <c r="L22" i="9"/>
  <c r="M22" i="9"/>
  <c r="N22" i="9"/>
  <c r="B21" i="9"/>
  <c r="C21" i="9"/>
  <c r="D21" i="9"/>
  <c r="E21" i="9"/>
  <c r="F21" i="9"/>
  <c r="G21" i="9"/>
  <c r="H21" i="9"/>
  <c r="I21" i="9"/>
  <c r="J21" i="9"/>
  <c r="K21" i="9"/>
  <c r="L21" i="9"/>
  <c r="M21" i="9"/>
  <c r="N21" i="9"/>
  <c r="B20" i="9"/>
  <c r="C20" i="9"/>
  <c r="D20" i="9"/>
  <c r="E20" i="9"/>
  <c r="F20" i="9"/>
  <c r="G20" i="9"/>
  <c r="H20" i="9"/>
  <c r="I20" i="9"/>
  <c r="J20" i="9"/>
  <c r="K20" i="9"/>
  <c r="L20" i="9"/>
  <c r="M20" i="9"/>
  <c r="N20" i="9"/>
  <c r="N19" i="9"/>
  <c r="N18" i="9"/>
  <c r="D38" i="9"/>
  <c r="E38" i="9"/>
  <c r="F38" i="9"/>
  <c r="G38" i="9"/>
  <c r="H38" i="9"/>
  <c r="I38" i="9"/>
  <c r="J38" i="9"/>
  <c r="K38" i="9"/>
  <c r="L38" i="9"/>
  <c r="M38" i="9"/>
  <c r="D41" i="9"/>
  <c r="E41" i="9"/>
  <c r="F41" i="9"/>
  <c r="G41" i="9"/>
  <c r="H41" i="9"/>
  <c r="I41" i="9"/>
  <c r="J41" i="9"/>
  <c r="K41" i="9"/>
  <c r="L41" i="9"/>
  <c r="M41" i="9"/>
  <c r="N41" i="9"/>
  <c r="O41" i="9"/>
  <c r="P41" i="9"/>
  <c r="M42" i="9"/>
  <c r="L42" i="9"/>
  <c r="K42" i="9"/>
  <c r="J42" i="9"/>
  <c r="I42" i="9"/>
  <c r="H42" i="9"/>
  <c r="G42" i="9"/>
  <c r="F42" i="9"/>
  <c r="E42" i="9"/>
  <c r="D42" i="9"/>
  <c r="C42" i="9"/>
  <c r="B42" i="9"/>
  <c r="C41" i="9"/>
  <c r="B41" i="9"/>
  <c r="M40" i="9"/>
  <c r="L40" i="9"/>
  <c r="K40" i="9"/>
  <c r="J40" i="9"/>
  <c r="I40" i="9"/>
  <c r="H40" i="9"/>
  <c r="G40" i="9"/>
  <c r="F40" i="9"/>
  <c r="E40" i="9"/>
  <c r="D40" i="9"/>
  <c r="C40" i="9"/>
  <c r="B40" i="9"/>
  <c r="M39" i="9"/>
  <c r="L39" i="9"/>
  <c r="K39" i="9"/>
  <c r="J39" i="9"/>
  <c r="I39" i="9"/>
  <c r="H39" i="9"/>
  <c r="G39" i="9"/>
  <c r="F39" i="9"/>
  <c r="E39" i="9"/>
  <c r="D39" i="9"/>
  <c r="C39" i="9"/>
  <c r="B39" i="9"/>
  <c r="C38" i="9"/>
  <c r="B38" i="9"/>
  <c r="A39" i="9"/>
  <c r="A38" i="9"/>
  <c r="N42" i="9"/>
  <c r="O42" i="9"/>
  <c r="P42" i="9"/>
  <c r="Q42" i="9"/>
  <c r="R42" i="9"/>
  <c r="S42" i="9"/>
  <c r="Q41" i="9"/>
  <c r="R41" i="9"/>
  <c r="S41" i="9"/>
  <c r="N17" i="9"/>
  <c r="O35" i="9"/>
  <c r="Q35" i="9"/>
  <c r="P35" i="9"/>
  <c r="R35" i="9"/>
  <c r="S35" i="9"/>
  <c r="O34" i="9"/>
  <c r="Q34" i="9"/>
  <c r="P34" i="9"/>
  <c r="R34" i="9"/>
  <c r="S34" i="9"/>
  <c r="O33" i="9"/>
  <c r="Q33" i="9"/>
  <c r="P33" i="9"/>
  <c r="R33" i="9"/>
  <c r="S33" i="9"/>
  <c r="O31" i="9"/>
  <c r="Q31" i="9"/>
  <c r="P31" i="9"/>
  <c r="R31" i="9"/>
  <c r="S31" i="9"/>
  <c r="O30" i="9"/>
  <c r="Q30" i="9"/>
  <c r="P30" i="9"/>
  <c r="R30" i="9"/>
  <c r="S30" i="9"/>
  <c r="O28" i="9"/>
  <c r="Q28" i="9"/>
  <c r="P28" i="9"/>
  <c r="R28" i="9"/>
  <c r="S28" i="9"/>
  <c r="O27" i="9"/>
  <c r="Q27" i="9"/>
  <c r="P27" i="9"/>
  <c r="R27" i="9"/>
  <c r="S27" i="9"/>
  <c r="O25" i="9"/>
  <c r="Q25" i="9"/>
  <c r="P25" i="9"/>
  <c r="R25" i="9"/>
  <c r="S25" i="9"/>
  <c r="O24" i="9"/>
  <c r="Q24" i="9"/>
  <c r="P24" i="9"/>
  <c r="R24" i="9"/>
  <c r="S24" i="9"/>
  <c r="O22" i="9"/>
  <c r="Q22" i="9"/>
  <c r="P22" i="9"/>
  <c r="R22" i="9"/>
  <c r="S22" i="9"/>
  <c r="O21" i="9"/>
  <c r="Q21" i="9"/>
  <c r="P21" i="9"/>
  <c r="R21" i="9"/>
  <c r="S21" i="9"/>
  <c r="W42" i="9"/>
  <c r="V42" i="9"/>
  <c r="U42" i="9"/>
  <c r="T42" i="9"/>
  <c r="W41" i="9"/>
  <c r="V41" i="9"/>
  <c r="U41" i="9"/>
  <c r="T41" i="9"/>
  <c r="N40" i="9"/>
  <c r="N39" i="9"/>
  <c r="N38" i="9"/>
  <c r="Z3" i="23"/>
  <c r="Y3" i="23"/>
  <c r="X3" i="23"/>
  <c r="W3" i="23"/>
  <c r="AA4" i="23"/>
  <c r="AA5" i="23"/>
  <c r="AA6" i="23"/>
  <c r="AA7" i="23"/>
  <c r="AA8" i="23"/>
  <c r="AA9" i="23"/>
  <c r="AA10" i="23"/>
  <c r="AA11" i="23"/>
  <c r="AA12" i="23"/>
  <c r="AA13" i="23"/>
  <c r="AA14" i="23"/>
  <c r="AA15" i="23"/>
  <c r="AA16" i="23"/>
  <c r="AA17" i="23"/>
  <c r="AA18" i="23"/>
  <c r="AA19" i="23"/>
  <c r="AA20" i="23"/>
  <c r="AA21" i="23"/>
  <c r="AA22" i="23"/>
  <c r="AA23" i="23"/>
  <c r="AA24" i="23"/>
  <c r="AA25" i="23"/>
  <c r="AA26" i="23"/>
  <c r="AA27" i="23"/>
  <c r="AA28" i="23"/>
  <c r="AA29" i="23"/>
  <c r="AA30" i="23"/>
  <c r="AA31" i="23"/>
  <c r="AA32" i="23"/>
  <c r="AA33" i="23"/>
  <c r="AA34" i="23"/>
  <c r="AA35" i="23"/>
  <c r="AA36" i="23"/>
  <c r="AA37" i="23"/>
  <c r="AA38" i="23"/>
  <c r="AA39" i="23"/>
  <c r="AA40" i="23"/>
  <c r="AA41" i="23"/>
  <c r="AA42" i="23"/>
  <c r="AA43" i="23"/>
  <c r="AA44" i="23"/>
  <c r="AA45" i="23"/>
  <c r="AA46" i="23"/>
  <c r="AA47" i="23"/>
  <c r="AA48" i="23"/>
  <c r="AA49" i="23"/>
  <c r="AA50" i="23"/>
  <c r="AA51" i="23"/>
  <c r="AA52" i="23"/>
  <c r="AA53" i="23"/>
  <c r="AA54" i="23"/>
  <c r="AA55" i="23"/>
  <c r="AA56" i="23"/>
  <c r="AA57" i="23"/>
  <c r="AA58" i="23"/>
  <c r="AA59" i="23"/>
  <c r="AA60" i="23"/>
  <c r="AA61" i="23"/>
  <c r="AA62" i="23"/>
  <c r="AA63" i="23"/>
  <c r="AA64" i="23"/>
  <c r="AA65" i="23"/>
  <c r="AA66" i="23"/>
  <c r="AA67" i="23"/>
  <c r="AA68" i="23"/>
  <c r="AA69" i="23"/>
  <c r="AA70" i="23"/>
  <c r="AA71" i="23"/>
  <c r="AA72" i="23"/>
  <c r="AA73" i="23"/>
  <c r="AA74" i="23"/>
  <c r="AA75" i="23"/>
  <c r="AA76" i="23"/>
  <c r="AA77" i="23"/>
  <c r="AA78" i="23"/>
  <c r="AA79" i="23"/>
  <c r="AA80" i="23"/>
  <c r="AA81" i="23"/>
  <c r="AA82" i="23"/>
  <c r="AA83" i="23"/>
  <c r="AA84" i="23"/>
  <c r="AA85" i="23"/>
  <c r="AA86" i="23"/>
  <c r="AA87" i="23"/>
  <c r="AA88" i="23"/>
  <c r="AA89" i="23"/>
  <c r="AA90" i="23"/>
  <c r="AA91" i="23"/>
  <c r="AA92" i="23"/>
  <c r="AA93" i="23"/>
  <c r="AA94" i="23"/>
  <c r="AA95" i="23"/>
  <c r="AA96" i="23"/>
  <c r="AA97" i="23"/>
  <c r="AA98" i="23"/>
  <c r="AA99" i="23"/>
  <c r="AA100" i="23"/>
  <c r="AA101" i="23"/>
  <c r="AA102" i="23"/>
  <c r="AA103" i="23"/>
  <c r="AA104" i="23"/>
  <c r="AA105" i="23"/>
  <c r="AA106" i="23"/>
  <c r="AA107" i="23"/>
  <c r="AA108" i="23"/>
  <c r="AA109" i="23"/>
  <c r="AA110" i="23"/>
  <c r="AA111" i="23"/>
  <c r="AA112" i="23"/>
  <c r="AA113" i="23"/>
  <c r="AA114" i="23"/>
  <c r="AA115" i="23"/>
  <c r="AA116" i="23"/>
  <c r="AA117" i="23"/>
  <c r="AA118" i="23"/>
  <c r="AA119" i="23"/>
  <c r="AA120" i="23"/>
  <c r="AA121" i="23"/>
  <c r="AA122" i="23"/>
  <c r="AA123" i="23"/>
  <c r="AA124" i="23"/>
  <c r="AA125" i="23"/>
  <c r="AA126" i="23"/>
  <c r="AA127" i="23"/>
  <c r="AA128" i="23"/>
  <c r="AA129" i="23"/>
  <c r="AA130" i="23"/>
  <c r="AA131" i="23"/>
  <c r="AA132" i="23"/>
  <c r="AA133" i="23"/>
  <c r="AA134" i="23"/>
  <c r="AA135" i="23"/>
  <c r="AA136" i="23"/>
  <c r="AA137" i="23"/>
  <c r="AA138" i="23"/>
  <c r="AA139" i="23"/>
  <c r="AA140" i="23"/>
  <c r="AA141" i="23"/>
  <c r="AA142" i="23"/>
  <c r="AA143" i="23"/>
  <c r="AA144" i="23"/>
  <c r="AA145" i="23"/>
  <c r="AA146" i="23"/>
  <c r="AA147" i="23"/>
  <c r="AA148" i="23"/>
  <c r="AA149" i="23"/>
  <c r="AA150" i="23"/>
  <c r="AA151" i="23"/>
  <c r="AA152" i="23"/>
  <c r="AA153" i="23"/>
  <c r="AA154" i="23"/>
  <c r="AA155" i="23"/>
  <c r="AA156" i="23"/>
  <c r="AA157" i="23"/>
  <c r="AA158" i="23"/>
  <c r="AA159" i="23"/>
  <c r="AA160" i="23"/>
  <c r="AA161" i="23"/>
  <c r="AA162" i="23"/>
  <c r="AA163" i="23"/>
  <c r="AA164" i="23"/>
  <c r="AA165" i="23"/>
  <c r="AA166" i="23"/>
  <c r="AA167" i="23"/>
  <c r="AA168" i="23"/>
  <c r="AA169" i="23"/>
  <c r="AA170" i="23"/>
  <c r="AA171" i="23"/>
  <c r="AA172" i="23"/>
  <c r="AA173" i="23"/>
  <c r="AA174" i="23"/>
  <c r="AA175" i="23"/>
  <c r="AA176" i="23"/>
  <c r="AA177" i="23"/>
  <c r="AA178" i="23"/>
  <c r="AA179" i="23"/>
  <c r="AA180" i="23"/>
  <c r="AA181" i="23"/>
  <c r="AA182" i="23"/>
  <c r="AA183" i="23"/>
  <c r="AA184" i="23"/>
  <c r="AA185" i="23"/>
  <c r="AA186" i="23"/>
  <c r="AA187" i="23"/>
  <c r="AA188" i="23"/>
  <c r="AA189" i="23"/>
  <c r="AA190" i="23"/>
  <c r="AA191" i="23"/>
  <c r="AA192" i="23"/>
  <c r="AA193" i="23"/>
  <c r="AA194" i="23"/>
  <c r="AA195" i="23"/>
  <c r="AA196" i="23"/>
  <c r="AA197" i="23"/>
  <c r="AA198" i="23"/>
  <c r="AA199" i="23"/>
  <c r="AA200" i="23"/>
  <c r="AA201" i="23"/>
  <c r="AA202" i="23"/>
  <c r="AA203" i="23"/>
  <c r="AA204" i="23"/>
  <c r="AA205" i="23"/>
  <c r="AA206" i="23"/>
  <c r="AA207" i="23"/>
  <c r="AA208" i="23"/>
  <c r="AA209" i="23"/>
  <c r="AA210" i="23"/>
  <c r="AA211" i="23"/>
  <c r="AA212" i="23"/>
  <c r="AA213" i="23"/>
  <c r="AA214" i="23"/>
  <c r="AA215" i="23"/>
  <c r="AA216" i="23"/>
  <c r="AA217" i="23"/>
  <c r="AA218" i="23"/>
  <c r="AA219" i="23"/>
  <c r="AA220" i="23"/>
  <c r="AA221" i="23"/>
  <c r="AA222" i="23"/>
  <c r="AA223" i="23"/>
  <c r="AA224" i="23"/>
  <c r="AA225" i="23"/>
  <c r="AA226" i="23"/>
  <c r="AA227" i="23"/>
  <c r="AA228" i="23"/>
  <c r="AA229" i="23"/>
  <c r="AA230" i="23"/>
  <c r="AA231" i="23"/>
  <c r="AA232" i="23"/>
  <c r="AA233" i="23"/>
  <c r="AA234" i="23"/>
  <c r="AA235" i="23"/>
  <c r="AA236" i="23"/>
  <c r="AA237" i="23"/>
  <c r="AA238" i="23"/>
  <c r="AA239" i="23"/>
  <c r="AA240" i="23"/>
  <c r="AA241" i="23"/>
  <c r="AA242" i="23"/>
  <c r="AA243" i="23"/>
  <c r="AA244" i="23"/>
  <c r="AA245" i="23"/>
  <c r="AA246" i="23"/>
  <c r="AA247" i="23"/>
  <c r="AA248" i="23"/>
  <c r="AA249" i="23"/>
  <c r="AA250" i="23"/>
  <c r="AA251" i="23"/>
  <c r="AA252" i="23"/>
  <c r="AA253" i="23"/>
  <c r="AA254" i="23"/>
  <c r="AA255" i="23"/>
  <c r="AA256" i="23"/>
  <c r="AA257" i="23"/>
  <c r="AA258" i="23"/>
  <c r="AA259" i="23"/>
  <c r="AA260" i="23"/>
  <c r="AA261" i="23"/>
  <c r="AA262" i="23"/>
  <c r="AA263" i="23"/>
  <c r="AA264" i="23"/>
  <c r="AA265" i="23"/>
  <c r="AA266" i="23"/>
  <c r="AA267" i="23"/>
  <c r="AA268" i="23"/>
  <c r="AA269" i="23"/>
  <c r="AA270" i="23"/>
  <c r="AA271" i="23"/>
  <c r="AA272" i="23"/>
  <c r="AA273" i="23"/>
  <c r="AA274" i="23"/>
  <c r="AA275" i="23"/>
  <c r="AA276" i="23"/>
  <c r="AA277" i="23"/>
  <c r="AA278" i="23"/>
  <c r="AA279" i="23"/>
  <c r="AA280" i="23"/>
  <c r="AA281" i="23"/>
  <c r="AA282" i="23"/>
  <c r="AA283" i="23"/>
  <c r="AA284" i="23"/>
  <c r="AA285" i="23"/>
  <c r="AA286" i="23"/>
  <c r="AA287" i="23"/>
  <c r="AA288" i="23"/>
  <c r="AA289" i="23"/>
  <c r="AA290" i="23"/>
  <c r="AA291" i="23"/>
  <c r="AA292" i="23"/>
  <c r="AA293" i="23"/>
  <c r="AA294" i="23"/>
  <c r="AA295" i="23"/>
  <c r="AA296" i="23"/>
  <c r="AA297" i="23"/>
  <c r="AA298" i="23"/>
  <c r="AA299" i="23"/>
  <c r="AA300" i="23"/>
  <c r="AA301" i="23"/>
  <c r="AA302" i="23"/>
  <c r="AA303" i="23"/>
  <c r="AA304" i="23"/>
  <c r="AA305" i="23"/>
  <c r="AA306" i="23"/>
  <c r="AA307" i="23"/>
  <c r="AA308" i="23"/>
  <c r="AA309" i="23"/>
  <c r="AA310" i="23"/>
  <c r="AA311" i="23"/>
  <c r="AA312" i="23"/>
  <c r="AA313" i="23"/>
  <c r="AA314" i="23"/>
  <c r="AA315" i="23"/>
  <c r="AA316" i="23"/>
  <c r="AA317" i="23"/>
  <c r="AA318" i="23"/>
  <c r="AA319" i="23"/>
  <c r="AA320" i="23"/>
  <c r="AA321" i="23"/>
  <c r="AA322" i="23"/>
  <c r="AA323" i="23"/>
  <c r="AA324" i="23"/>
  <c r="AA325" i="23"/>
  <c r="AA326" i="23"/>
  <c r="AA327" i="23"/>
  <c r="AA328" i="23"/>
  <c r="AA329" i="23"/>
  <c r="AA330" i="23"/>
  <c r="AA331" i="23"/>
  <c r="AA332" i="23"/>
  <c r="AA333" i="23"/>
  <c r="AA334" i="23"/>
  <c r="AA335" i="23"/>
  <c r="AA336" i="23"/>
  <c r="AA337" i="23"/>
  <c r="AA338" i="23"/>
  <c r="AA339" i="23"/>
  <c r="AA340" i="23"/>
  <c r="AA341" i="23"/>
  <c r="AA342" i="23"/>
  <c r="AA343" i="23"/>
  <c r="AA344" i="23"/>
  <c r="AA345" i="23"/>
  <c r="AA346" i="23"/>
  <c r="AA347" i="23"/>
  <c r="AA348" i="23"/>
  <c r="AA349" i="23"/>
  <c r="AA350" i="23"/>
  <c r="AA351" i="23"/>
  <c r="AA352" i="23"/>
  <c r="AA353" i="23"/>
  <c r="AA354" i="23"/>
  <c r="AA355" i="23"/>
  <c r="AA356" i="23"/>
  <c r="AA357" i="23"/>
  <c r="AA358" i="23"/>
  <c r="AA359" i="23"/>
  <c r="AA360" i="23"/>
  <c r="AA361" i="23"/>
  <c r="AA362" i="23"/>
  <c r="AA363" i="23"/>
  <c r="AA364" i="23"/>
  <c r="AA365" i="23"/>
  <c r="AA366" i="23"/>
  <c r="AA367" i="23"/>
  <c r="AA368" i="23"/>
  <c r="AA369" i="23"/>
  <c r="AA370" i="23"/>
  <c r="AA371" i="23"/>
  <c r="AA372" i="23"/>
  <c r="AA373" i="23"/>
  <c r="AA374" i="23"/>
  <c r="AA375" i="23"/>
  <c r="AA376" i="23"/>
  <c r="AA377" i="23"/>
  <c r="AA378" i="23"/>
  <c r="AA379" i="23"/>
  <c r="AA380" i="23"/>
  <c r="AA381" i="23"/>
  <c r="AA382" i="23"/>
  <c r="AA383" i="23"/>
  <c r="AA384" i="23"/>
  <c r="AA385" i="23"/>
  <c r="AA386" i="23"/>
  <c r="AA387" i="23"/>
  <c r="AA388" i="23"/>
  <c r="AA389" i="23"/>
  <c r="AA390" i="23"/>
  <c r="AA391" i="23"/>
  <c r="AA392" i="23"/>
  <c r="AA393" i="23"/>
  <c r="AA394" i="23"/>
  <c r="AA395" i="23"/>
  <c r="AA396" i="23"/>
  <c r="AA397" i="23"/>
  <c r="AA398" i="23"/>
  <c r="AA399" i="23"/>
  <c r="AA400" i="23"/>
  <c r="AA401" i="23"/>
  <c r="AA402" i="23"/>
  <c r="AA403" i="23"/>
  <c r="AA404" i="23"/>
  <c r="AA405" i="23"/>
  <c r="AA406" i="23"/>
  <c r="AA407" i="23"/>
  <c r="AA408" i="23"/>
  <c r="AA409" i="23"/>
  <c r="AA410" i="23"/>
  <c r="AA411" i="23"/>
  <c r="AA412" i="23"/>
  <c r="AA413" i="23"/>
  <c r="AA414" i="23"/>
  <c r="AA415" i="23"/>
  <c r="AA416" i="23"/>
  <c r="AA417" i="23"/>
  <c r="AA418" i="23"/>
  <c r="AA419" i="23"/>
  <c r="AA420" i="23"/>
  <c r="AA421" i="23"/>
  <c r="AA422" i="23"/>
  <c r="AA423" i="23"/>
  <c r="AA424" i="23"/>
  <c r="AA425" i="23"/>
  <c r="AA426" i="23"/>
  <c r="AA427" i="23"/>
  <c r="AA428" i="23"/>
  <c r="AA429" i="23"/>
  <c r="AA430" i="23"/>
  <c r="AA431" i="23"/>
  <c r="AA432" i="23"/>
  <c r="AA433" i="23"/>
  <c r="AA434" i="23"/>
  <c r="AA435" i="23"/>
  <c r="AA436" i="23"/>
  <c r="AA437" i="23"/>
  <c r="AA438" i="23"/>
  <c r="AA439" i="23"/>
  <c r="AA440" i="23"/>
  <c r="AA441" i="23"/>
  <c r="AA442" i="23"/>
  <c r="AA443" i="23"/>
  <c r="AA444" i="23"/>
  <c r="AA445" i="23"/>
  <c r="AA446" i="23"/>
  <c r="AA447" i="23"/>
  <c r="AA448" i="23"/>
  <c r="AA449" i="23"/>
  <c r="AA450" i="23"/>
  <c r="AA451" i="23"/>
  <c r="AA452" i="23"/>
  <c r="AA453" i="23"/>
  <c r="AA454" i="23"/>
  <c r="AA455" i="23"/>
  <c r="AA456" i="23"/>
  <c r="AA3" i="23"/>
  <c r="T3" i="23"/>
  <c r="S3" i="23"/>
  <c r="U3" i="23"/>
  <c r="R3" i="23"/>
  <c r="V3" i="23"/>
  <c r="P7" i="23"/>
  <c r="O7" i="23"/>
  <c r="N7" i="23"/>
  <c r="M7" i="23"/>
  <c r="Q7" i="23"/>
  <c r="Y3" i="26"/>
  <c r="X3" i="26"/>
  <c r="Z3" i="26"/>
  <c r="W3" i="26"/>
  <c r="AA3" i="26"/>
  <c r="F13" i="9"/>
  <c r="AD3" i="26"/>
  <c r="AC3" i="26"/>
  <c r="AE3" i="26"/>
  <c r="AB3" i="26"/>
  <c r="AF3" i="26"/>
  <c r="E13" i="9"/>
  <c r="T3" i="26"/>
  <c r="S3" i="26"/>
  <c r="U3" i="26"/>
  <c r="R3" i="26"/>
  <c r="V3" i="26"/>
  <c r="D13" i="9"/>
  <c r="N3" i="26"/>
  <c r="M3" i="26"/>
  <c r="O3" i="26"/>
  <c r="P3" i="26"/>
  <c r="Q3" i="26"/>
  <c r="C13" i="9"/>
  <c r="B13" i="9"/>
  <c r="F12" i="9"/>
  <c r="E12" i="9"/>
  <c r="D12" i="9"/>
  <c r="N3" i="25"/>
  <c r="M3" i="25"/>
  <c r="O3" i="25"/>
  <c r="P3" i="25"/>
  <c r="Q3" i="25"/>
  <c r="C12" i="9"/>
  <c r="B12" i="9"/>
  <c r="Y3" i="24"/>
  <c r="X3" i="24"/>
  <c r="Z3" i="24"/>
  <c r="W3" i="24"/>
  <c r="AA3" i="24"/>
  <c r="F11" i="9"/>
  <c r="AD3" i="24"/>
  <c r="AC3" i="24"/>
  <c r="AE3" i="24"/>
  <c r="AB3" i="24"/>
  <c r="AF3" i="24"/>
  <c r="E11" i="9"/>
  <c r="T3" i="24"/>
  <c r="S3" i="24"/>
  <c r="U3" i="24"/>
  <c r="R3" i="24"/>
  <c r="V3" i="24"/>
  <c r="D11" i="9"/>
  <c r="N3" i="24"/>
  <c r="M3" i="24"/>
  <c r="O3" i="24"/>
  <c r="P3" i="24"/>
  <c r="Q3" i="24"/>
  <c r="C11" i="9"/>
  <c r="B11" i="9"/>
  <c r="F10" i="9"/>
  <c r="AD3" i="23"/>
  <c r="AC3" i="23"/>
  <c r="AE3" i="23"/>
  <c r="AB3" i="23"/>
  <c r="AF3" i="23"/>
  <c r="E10" i="9"/>
  <c r="D10" i="9"/>
  <c r="P3" i="23"/>
  <c r="O3" i="23"/>
  <c r="N3" i="23"/>
  <c r="M3" i="23"/>
  <c r="Q3" i="23"/>
  <c r="C10" i="9"/>
  <c r="B10" i="9"/>
  <c r="Y3" i="22"/>
  <c r="X3" i="22"/>
  <c r="Z3" i="22"/>
  <c r="W3" i="22"/>
  <c r="AA3" i="22"/>
  <c r="F9" i="9"/>
  <c r="AD3" i="22"/>
  <c r="AC3" i="22"/>
  <c r="AE3" i="22"/>
  <c r="AB3" i="22"/>
  <c r="AF3" i="22"/>
  <c r="E9" i="9"/>
  <c r="T3" i="22"/>
  <c r="S3" i="22"/>
  <c r="U3" i="22"/>
  <c r="R3" i="22"/>
  <c r="V3" i="22"/>
  <c r="D9" i="9"/>
  <c r="N3" i="22"/>
  <c r="M3" i="22"/>
  <c r="O3" i="22"/>
  <c r="P3" i="22"/>
  <c r="Q3" i="22"/>
  <c r="C9" i="9"/>
  <c r="B9" i="9"/>
  <c r="Y3" i="21"/>
  <c r="X3" i="21"/>
  <c r="Z3" i="21"/>
  <c r="W3" i="21"/>
  <c r="AA3" i="21"/>
  <c r="F8" i="9"/>
  <c r="AD3" i="21"/>
  <c r="AC3" i="21"/>
  <c r="AE3" i="21"/>
  <c r="AB3" i="21"/>
  <c r="AF3" i="21"/>
  <c r="E8" i="9"/>
  <c r="T3" i="21"/>
  <c r="S3" i="21"/>
  <c r="U3" i="21"/>
  <c r="R3" i="21"/>
  <c r="V3" i="21"/>
  <c r="D8" i="9"/>
  <c r="N3" i="21"/>
  <c r="M3" i="21"/>
  <c r="O3" i="21"/>
  <c r="P3" i="21"/>
  <c r="Q3" i="21"/>
  <c r="C8" i="9"/>
  <c r="B8" i="9"/>
  <c r="Y3" i="20"/>
  <c r="X3" i="20"/>
  <c r="Z3" i="20"/>
  <c r="W3" i="20"/>
  <c r="AA3" i="20"/>
  <c r="F7" i="9"/>
  <c r="AD3" i="20"/>
  <c r="AC3" i="20"/>
  <c r="AB3" i="20"/>
  <c r="AF3" i="20"/>
  <c r="E7" i="9"/>
  <c r="T3" i="20"/>
  <c r="S3" i="20"/>
  <c r="U3" i="20"/>
  <c r="R3" i="20"/>
  <c r="V3" i="20"/>
  <c r="D7" i="9"/>
  <c r="N3" i="20"/>
  <c r="M3" i="20"/>
  <c r="O3" i="20"/>
  <c r="P3" i="20"/>
  <c r="Q3" i="20"/>
  <c r="C7" i="9"/>
  <c r="B7" i="9"/>
  <c r="Y3" i="19"/>
  <c r="X3" i="19"/>
  <c r="Z3" i="19"/>
  <c r="W3" i="19"/>
  <c r="AA3" i="19"/>
  <c r="F6" i="9"/>
  <c r="AD3" i="19"/>
  <c r="AC3" i="19"/>
  <c r="AE3" i="19"/>
  <c r="AB3" i="19"/>
  <c r="AF3" i="19"/>
  <c r="E6" i="9"/>
  <c r="T3" i="19"/>
  <c r="S3" i="19"/>
  <c r="U3" i="19"/>
  <c r="R3" i="19"/>
  <c r="V3" i="19"/>
  <c r="D6" i="9"/>
  <c r="N3" i="19"/>
  <c r="M3" i="19"/>
  <c r="O3" i="19"/>
  <c r="P3" i="19"/>
  <c r="Q3" i="19"/>
  <c r="C6" i="9"/>
  <c r="B6" i="9"/>
  <c r="Y3" i="18"/>
  <c r="X3" i="18"/>
  <c r="Z3" i="18"/>
  <c r="W3" i="18"/>
  <c r="AA3" i="18"/>
  <c r="F5" i="9"/>
  <c r="AD3" i="18"/>
  <c r="AC3" i="18"/>
  <c r="AE3" i="18"/>
  <c r="AB3" i="18"/>
  <c r="AF3" i="18"/>
  <c r="E5" i="9"/>
  <c r="T3" i="18"/>
  <c r="S3" i="18"/>
  <c r="U3" i="18"/>
  <c r="R3" i="18"/>
  <c r="V3" i="18"/>
  <c r="D5" i="9"/>
  <c r="O3" i="18"/>
  <c r="N3" i="18"/>
  <c r="P3" i="18"/>
  <c r="M3" i="18"/>
  <c r="Q3" i="18"/>
  <c r="C5" i="9"/>
  <c r="B5" i="9"/>
  <c r="Y3" i="17"/>
  <c r="X3" i="17"/>
  <c r="Z3" i="17"/>
  <c r="W3" i="17"/>
  <c r="AA3" i="17"/>
  <c r="F4" i="9"/>
  <c r="AD3" i="17"/>
  <c r="AC3" i="17"/>
  <c r="AE3" i="17"/>
  <c r="AB3" i="17"/>
  <c r="AF3" i="17"/>
  <c r="E4" i="9"/>
  <c r="T3" i="17"/>
  <c r="S3" i="17"/>
  <c r="U3" i="17"/>
  <c r="R3" i="17"/>
  <c r="V3" i="17"/>
  <c r="D4" i="9"/>
  <c r="N3" i="17"/>
  <c r="M3" i="17"/>
  <c r="O3" i="17"/>
  <c r="P3" i="17"/>
  <c r="Q3" i="17"/>
  <c r="C4" i="9"/>
  <c r="B4" i="9"/>
  <c r="Y3" i="15"/>
  <c r="X3" i="15"/>
  <c r="Z3" i="15"/>
  <c r="W3" i="15"/>
  <c r="AA3" i="15"/>
  <c r="F3" i="9"/>
  <c r="AD3" i="15"/>
  <c r="AC3" i="15"/>
  <c r="AE3" i="15"/>
  <c r="AB3" i="15"/>
  <c r="AF3" i="15"/>
  <c r="E3" i="9"/>
  <c r="T3" i="15"/>
  <c r="S3" i="15"/>
  <c r="U3" i="15"/>
  <c r="R3" i="15"/>
  <c r="V3" i="15"/>
  <c r="D3" i="9"/>
  <c r="N3" i="15"/>
  <c r="M3" i="15"/>
  <c r="O3" i="15"/>
  <c r="P3" i="15"/>
  <c r="Q3" i="15"/>
  <c r="C3" i="9"/>
  <c r="B3" i="9"/>
  <c r="Y3" i="2"/>
  <c r="X3" i="2"/>
  <c r="Z3" i="2"/>
  <c r="W3" i="2"/>
  <c r="AA3" i="2"/>
  <c r="F2" i="9"/>
  <c r="AD3" i="2"/>
  <c r="AC3" i="2"/>
  <c r="AE3" i="2"/>
  <c r="AB3" i="2"/>
  <c r="AF3" i="2"/>
  <c r="E2" i="9"/>
  <c r="T3" i="2"/>
  <c r="S3" i="2"/>
  <c r="U3" i="2"/>
  <c r="R3" i="2"/>
  <c r="V3" i="2"/>
  <c r="D2" i="9"/>
  <c r="N3" i="2"/>
  <c r="M3" i="2"/>
  <c r="O3" i="2"/>
  <c r="P3" i="2"/>
  <c r="Q3" i="2"/>
  <c r="C2" i="9"/>
  <c r="B2" i="9"/>
  <c r="B14" i="9"/>
  <c r="D14" i="9"/>
  <c r="F14" i="9"/>
  <c r="H14" i="9"/>
  <c r="E14" i="9"/>
  <c r="G14" i="9"/>
  <c r="C14" i="9"/>
  <c r="H13" i="9"/>
  <c r="G13" i="9"/>
  <c r="H12" i="9"/>
  <c r="G12" i="9"/>
  <c r="H11" i="9"/>
  <c r="G11" i="9"/>
  <c r="H10" i="9"/>
  <c r="G10" i="9"/>
  <c r="H9" i="9"/>
  <c r="G9" i="9"/>
  <c r="H8" i="9"/>
  <c r="G8" i="9"/>
  <c r="H7" i="9"/>
  <c r="G7" i="9"/>
  <c r="H6" i="9"/>
  <c r="G6" i="9"/>
  <c r="H5" i="9"/>
  <c r="G5" i="9"/>
  <c r="H4" i="9"/>
  <c r="G4" i="9"/>
  <c r="H3" i="9"/>
  <c r="G3" i="9"/>
  <c r="H2" i="9"/>
  <c r="G2" i="9"/>
  <c r="AH8" i="24"/>
  <c r="AH9" i="24"/>
  <c r="AH10" i="24"/>
  <c r="AH11" i="24"/>
  <c r="AH12" i="24"/>
  <c r="AM10" i="24"/>
  <c r="AH13" i="24"/>
  <c r="AM11" i="24"/>
  <c r="AH14" i="24"/>
  <c r="AM12" i="24"/>
  <c r="AH15" i="24"/>
  <c r="AM13" i="24"/>
  <c r="AH16" i="24"/>
  <c r="AM14" i="24"/>
  <c r="AH17" i="24"/>
  <c r="AM15" i="24"/>
  <c r="AH18" i="24"/>
  <c r="AM16" i="24"/>
  <c r="AH19" i="24"/>
  <c r="AM17" i="24"/>
  <c r="AH20" i="24"/>
  <c r="AM18" i="24"/>
  <c r="AH21" i="24"/>
  <c r="AM19" i="24"/>
  <c r="AH22" i="24"/>
  <c r="AM20" i="24"/>
  <c r="AH23" i="24"/>
  <c r="AM21" i="24"/>
  <c r="AH24" i="24"/>
  <c r="AM22" i="24"/>
  <c r="AH25" i="24"/>
  <c r="AM23" i="24"/>
  <c r="AH26" i="24"/>
  <c r="AM24" i="24"/>
  <c r="AH27" i="24"/>
  <c r="AM25" i="24"/>
  <c r="AH28" i="24"/>
  <c r="AM26" i="24"/>
  <c r="AH29" i="24"/>
  <c r="AM27" i="24"/>
  <c r="AH30" i="24"/>
  <c r="AM28" i="24"/>
  <c r="AH31" i="24"/>
  <c r="AM29" i="24"/>
  <c r="AH32" i="24"/>
  <c r="AM30" i="24"/>
  <c r="AH33" i="24"/>
  <c r="AM31" i="24"/>
  <c r="AH34" i="24"/>
  <c r="AM32" i="24"/>
  <c r="AH35" i="24"/>
  <c r="AM33" i="24"/>
  <c r="AH36" i="24"/>
  <c r="AM34" i="24"/>
  <c r="AH37" i="24"/>
  <c r="AM35" i="24"/>
  <c r="AH38" i="24"/>
  <c r="AM36" i="24"/>
  <c r="AH39" i="24"/>
  <c r="AM37" i="24"/>
  <c r="AH40" i="24"/>
  <c r="AM38" i="24"/>
  <c r="AH41" i="24"/>
  <c r="AM39" i="24"/>
  <c r="AH42" i="24"/>
  <c r="AM40" i="24"/>
  <c r="AH43" i="24"/>
  <c r="AM41" i="24"/>
  <c r="AH44" i="24"/>
  <c r="AM42" i="24"/>
  <c r="AH45" i="24"/>
  <c r="AM43" i="24"/>
  <c r="AH46" i="24"/>
  <c r="AM44" i="24"/>
  <c r="AH47" i="24"/>
  <c r="AM45" i="24"/>
  <c r="AH48" i="24"/>
  <c r="AM46" i="24"/>
  <c r="AH49" i="24"/>
  <c r="AM47" i="24"/>
  <c r="AH50" i="24"/>
  <c r="AM48" i="24"/>
  <c r="AH51" i="24"/>
  <c r="AM49" i="24"/>
  <c r="AH52" i="24"/>
  <c r="AM50" i="24"/>
  <c r="AH53" i="24"/>
  <c r="AM51" i="24"/>
  <c r="AH54" i="24"/>
  <c r="AM52" i="24"/>
  <c r="AH55" i="24"/>
  <c r="AM53" i="24"/>
  <c r="AH56" i="24"/>
  <c r="AM54" i="24"/>
  <c r="AH57" i="24"/>
  <c r="AM55" i="24"/>
  <c r="AH58" i="24"/>
  <c r="AM56" i="24"/>
  <c r="AH59" i="24"/>
  <c r="AM57" i="24"/>
  <c r="AH60" i="24"/>
  <c r="AM58" i="24"/>
  <c r="AH61" i="24"/>
  <c r="AM59" i="24"/>
  <c r="AH62" i="24"/>
  <c r="AM60" i="24"/>
  <c r="AH63" i="24"/>
  <c r="AM61" i="24"/>
  <c r="AH64" i="24"/>
  <c r="AM62" i="24"/>
  <c r="AH65" i="24"/>
  <c r="AM63" i="24"/>
  <c r="AH66" i="24"/>
  <c r="AM64" i="24"/>
  <c r="AH67" i="24"/>
  <c r="AM65" i="24"/>
  <c r="AH68" i="24"/>
  <c r="AM66" i="24"/>
  <c r="AH69" i="24"/>
  <c r="AM67" i="24"/>
  <c r="AH70" i="24"/>
  <c r="AM68" i="24"/>
  <c r="AH71" i="24"/>
  <c r="AM69" i="24"/>
  <c r="AH72" i="24"/>
  <c r="AM70" i="24"/>
  <c r="AH73" i="24"/>
  <c r="AM71" i="24"/>
  <c r="AH74" i="24"/>
  <c r="AM72" i="24"/>
  <c r="AH75" i="24"/>
  <c r="AM73" i="24"/>
  <c r="AH76" i="24"/>
  <c r="AM74" i="24"/>
  <c r="AH77" i="24"/>
  <c r="AM75" i="24"/>
  <c r="AH78" i="24"/>
  <c r="AM76" i="24"/>
  <c r="AH79" i="24"/>
  <c r="AM77" i="24"/>
  <c r="AH80" i="24"/>
  <c r="AM78" i="24"/>
  <c r="AH81" i="24"/>
  <c r="AM79" i="24"/>
  <c r="AH82" i="24"/>
  <c r="AM80" i="24"/>
  <c r="AH83" i="24"/>
  <c r="AM81" i="24"/>
  <c r="AH84" i="24"/>
  <c r="AM82" i="24"/>
  <c r="AH85" i="24"/>
  <c r="AM83" i="24"/>
  <c r="AH86" i="24"/>
  <c r="AM84" i="24"/>
  <c r="AH87" i="24"/>
  <c r="AM85" i="24"/>
  <c r="AH88" i="24"/>
  <c r="AM86" i="24"/>
  <c r="AH89" i="24"/>
  <c r="AM87" i="24"/>
  <c r="AH90" i="24"/>
  <c r="AM88" i="24"/>
  <c r="AH91" i="24"/>
  <c r="AM89" i="24"/>
  <c r="AH92" i="24"/>
  <c r="AM90" i="24"/>
  <c r="AH93" i="24"/>
  <c r="AM91" i="24"/>
  <c r="AH94" i="24"/>
  <c r="AM92" i="24"/>
  <c r="AH95" i="24"/>
  <c r="AM93" i="24"/>
  <c r="AH96" i="24"/>
  <c r="AM94" i="24"/>
  <c r="AH97" i="24"/>
  <c r="AM95" i="24"/>
  <c r="AH98" i="24"/>
  <c r="AM96" i="24"/>
  <c r="AH99" i="24"/>
  <c r="AM97" i="24"/>
  <c r="AH100" i="24"/>
  <c r="AM98" i="24"/>
  <c r="AH101" i="24"/>
  <c r="AM99" i="24"/>
  <c r="AH102" i="24"/>
  <c r="AM100" i="24"/>
  <c r="AH103" i="24"/>
  <c r="AM101" i="24"/>
  <c r="AH104" i="24"/>
  <c r="AM102" i="24"/>
  <c r="AH105" i="24"/>
  <c r="AM103" i="24"/>
  <c r="AH106" i="24"/>
  <c r="AM104" i="24"/>
  <c r="AH107" i="24"/>
  <c r="AM105" i="24"/>
  <c r="AH108" i="24"/>
  <c r="AM106" i="24"/>
  <c r="AH109" i="24"/>
  <c r="AM107" i="24"/>
  <c r="AH110" i="24"/>
  <c r="AM108" i="24"/>
  <c r="AH111" i="24"/>
  <c r="AM109" i="24"/>
  <c r="AH112" i="24"/>
  <c r="AM110" i="24"/>
  <c r="AH113" i="24"/>
  <c r="AM111" i="24"/>
  <c r="AH114" i="24"/>
  <c r="AM112" i="24"/>
  <c r="AH115" i="24"/>
  <c r="AM113" i="24"/>
  <c r="AH116" i="24"/>
  <c r="AM114" i="24"/>
  <c r="AH117" i="24"/>
  <c r="AM115" i="24"/>
  <c r="AH118" i="24"/>
  <c r="AM116" i="24"/>
  <c r="AH119" i="24"/>
  <c r="AM117" i="24"/>
  <c r="AH120" i="24"/>
  <c r="AM118" i="24"/>
  <c r="AH121" i="24"/>
  <c r="AM119" i="24"/>
  <c r="AH122" i="24"/>
  <c r="AM120" i="24"/>
  <c r="AH123" i="24"/>
  <c r="AM121" i="24"/>
  <c r="AH124" i="24"/>
  <c r="AM122" i="24"/>
  <c r="AH125" i="24"/>
  <c r="AM123" i="24"/>
  <c r="AH126" i="24"/>
  <c r="AM124" i="24"/>
  <c r="AH127" i="24"/>
  <c r="AM125" i="24"/>
  <c r="AH128" i="24"/>
  <c r="AM126" i="24"/>
  <c r="AH129" i="24"/>
  <c r="AM127" i="24"/>
  <c r="AH130" i="24"/>
  <c r="AM128" i="24"/>
  <c r="AH131" i="24"/>
  <c r="AM129" i="24"/>
  <c r="AH132" i="24"/>
  <c r="AM130" i="24"/>
  <c r="AH133" i="24"/>
  <c r="AM131" i="24"/>
  <c r="AH134" i="24"/>
  <c r="AM132" i="24"/>
  <c r="AH135" i="24"/>
  <c r="AM133" i="24"/>
  <c r="AH136" i="24"/>
  <c r="AM134" i="24"/>
  <c r="AH137" i="24"/>
  <c r="AM135" i="24"/>
  <c r="AH138" i="24"/>
  <c r="AM136" i="24"/>
  <c r="AH139" i="24"/>
  <c r="AM137" i="24"/>
  <c r="AH140" i="24"/>
  <c r="AM138" i="24"/>
  <c r="AH141" i="24"/>
  <c r="AM139" i="24"/>
  <c r="AH142" i="24"/>
  <c r="AM140" i="24"/>
  <c r="AH143" i="24"/>
  <c r="AM141" i="24"/>
  <c r="AH144" i="24"/>
  <c r="AM142" i="24"/>
  <c r="AH145" i="24"/>
  <c r="AM143" i="24"/>
  <c r="AH146" i="24"/>
  <c r="AM144" i="24"/>
  <c r="AH147" i="24"/>
  <c r="AM145" i="24"/>
  <c r="AH148" i="24"/>
  <c r="AM146" i="24"/>
  <c r="AH149" i="24"/>
  <c r="AM147" i="24"/>
  <c r="AH150" i="24"/>
  <c r="AM148" i="24"/>
  <c r="AH151" i="24"/>
  <c r="AM149" i="24"/>
  <c r="AH152" i="24"/>
  <c r="AM150" i="24"/>
  <c r="AH153" i="24"/>
  <c r="AM151" i="24"/>
  <c r="AH154" i="24"/>
  <c r="AM152" i="24"/>
  <c r="AH155" i="24"/>
  <c r="AM153" i="24"/>
  <c r="AH156" i="24"/>
  <c r="AM154" i="24"/>
  <c r="AH157" i="24"/>
  <c r="AM155" i="24"/>
  <c r="AH158" i="24"/>
  <c r="AM156" i="24"/>
  <c r="AH159" i="24"/>
  <c r="AM157" i="24"/>
  <c r="AH160" i="24"/>
  <c r="AM158" i="24"/>
  <c r="AH161" i="24"/>
  <c r="AM159" i="24"/>
  <c r="AH162" i="24"/>
  <c r="AM160" i="24"/>
  <c r="AH163" i="24"/>
  <c r="AM161" i="24"/>
  <c r="AH164" i="24"/>
  <c r="AM162" i="24"/>
  <c r="AH165" i="24"/>
  <c r="AM163" i="24"/>
  <c r="AH166" i="24"/>
  <c r="AM164" i="24"/>
  <c r="AH167" i="24"/>
  <c r="AM165" i="24"/>
  <c r="AH168" i="24"/>
  <c r="AM166" i="24"/>
  <c r="AH169" i="24"/>
  <c r="AM167" i="24"/>
  <c r="AH170" i="24"/>
  <c r="AM168" i="24"/>
  <c r="AH171" i="24"/>
  <c r="AM169" i="24"/>
  <c r="AH172" i="24"/>
  <c r="AM170" i="24"/>
  <c r="AH173" i="24"/>
  <c r="AM171" i="24"/>
  <c r="AH174" i="24"/>
  <c r="AM172" i="24"/>
  <c r="AH175" i="24"/>
  <c r="AM173" i="24"/>
  <c r="AH176" i="24"/>
  <c r="AM174" i="24"/>
  <c r="AH177" i="24"/>
  <c r="AM175" i="24"/>
  <c r="AH178" i="24"/>
  <c r="AM176" i="24"/>
  <c r="AH179" i="24"/>
  <c r="AM177" i="24"/>
  <c r="AH180" i="24"/>
  <c r="AM178" i="24"/>
  <c r="AH181" i="24"/>
  <c r="AM179" i="24"/>
  <c r="AH182" i="24"/>
  <c r="AM180" i="24"/>
  <c r="AH183" i="24"/>
  <c r="AM181" i="24"/>
  <c r="AH184" i="24"/>
  <c r="AM182" i="24"/>
  <c r="AH185" i="24"/>
  <c r="AM183" i="24"/>
  <c r="AH186" i="24"/>
  <c r="AM184" i="24"/>
  <c r="AH187" i="24"/>
  <c r="AM185" i="24"/>
  <c r="AH188" i="24"/>
  <c r="AM186" i="24"/>
  <c r="AH189" i="24"/>
  <c r="AM187" i="24"/>
  <c r="AH190" i="24"/>
  <c r="AM188" i="24"/>
  <c r="AH191" i="24"/>
  <c r="AM189" i="24"/>
  <c r="AH192" i="24"/>
  <c r="AM190" i="24"/>
  <c r="AH193" i="24"/>
  <c r="AM191" i="24"/>
  <c r="AH194" i="24"/>
  <c r="AM192" i="24"/>
  <c r="AH195" i="24"/>
  <c r="AM193" i="24"/>
  <c r="AH196" i="24"/>
  <c r="AM194" i="24"/>
  <c r="AH197" i="24"/>
  <c r="AM195" i="24"/>
  <c r="AH198" i="24"/>
  <c r="AM196" i="24"/>
  <c r="AH199" i="24"/>
  <c r="AM197" i="24"/>
  <c r="AH200" i="24"/>
  <c r="AM198" i="24"/>
  <c r="AH201" i="24"/>
  <c r="AM199" i="24"/>
  <c r="AH202" i="24"/>
  <c r="AM200" i="24"/>
  <c r="AH203" i="24"/>
  <c r="AM201" i="24"/>
  <c r="AH204" i="24"/>
  <c r="AM202" i="24"/>
  <c r="AH205" i="24"/>
  <c r="AM203" i="24"/>
  <c r="AH206" i="24"/>
  <c r="AM204" i="24"/>
  <c r="AH207" i="24"/>
  <c r="AM205" i="24"/>
  <c r="AH208" i="24"/>
  <c r="AM206" i="24"/>
  <c r="AH209" i="24"/>
  <c r="AM207" i="24"/>
  <c r="AH210" i="24"/>
  <c r="AM208" i="24"/>
  <c r="AH211" i="24"/>
  <c r="AM209" i="24"/>
  <c r="AH212" i="24"/>
  <c r="AM210" i="24"/>
  <c r="AH213" i="24"/>
  <c r="AM211" i="24"/>
  <c r="AH214" i="24"/>
  <c r="AM212" i="24"/>
  <c r="AH215" i="24"/>
  <c r="AM213" i="24"/>
  <c r="AH216" i="24"/>
  <c r="AM214" i="24"/>
  <c r="AH217" i="24"/>
  <c r="AM215" i="24"/>
  <c r="AH218" i="24"/>
  <c r="AM216" i="24"/>
  <c r="AH219" i="24"/>
  <c r="AM217" i="24"/>
  <c r="AH220" i="24"/>
  <c r="AM218" i="24"/>
  <c r="AH221" i="24"/>
  <c r="AM219" i="24"/>
  <c r="AH222" i="24"/>
  <c r="AM220" i="24"/>
  <c r="AH223" i="24"/>
  <c r="AM221" i="24"/>
  <c r="AH224" i="24"/>
  <c r="AM222" i="24"/>
  <c r="AH225" i="24"/>
  <c r="AM223" i="24"/>
  <c r="AH226" i="24"/>
  <c r="AM224" i="24"/>
  <c r="AH227" i="24"/>
  <c r="AM225" i="24"/>
  <c r="AH228" i="24"/>
  <c r="AM226" i="24"/>
  <c r="AH229" i="24"/>
  <c r="AM227" i="24"/>
  <c r="AH230" i="24"/>
  <c r="AM228" i="24"/>
  <c r="AH231" i="24"/>
  <c r="AM229" i="24"/>
  <c r="AH232" i="24"/>
  <c r="AM230" i="24"/>
  <c r="AH233" i="24"/>
  <c r="AM231" i="24"/>
  <c r="AH234" i="24"/>
  <c r="AM232" i="24"/>
  <c r="AH235" i="24"/>
  <c r="AM233" i="24"/>
  <c r="AH236" i="24"/>
  <c r="AM234" i="24"/>
  <c r="AH237" i="24"/>
  <c r="AM235" i="24"/>
  <c r="AH238" i="24"/>
  <c r="AM236" i="24"/>
  <c r="AH239" i="24"/>
  <c r="AM237" i="24"/>
  <c r="AH240" i="24"/>
  <c r="AM238" i="24"/>
  <c r="AH241" i="24"/>
  <c r="AM239" i="24"/>
  <c r="AH242" i="24"/>
  <c r="AM240" i="24"/>
  <c r="AH243" i="24"/>
  <c r="AM241" i="24"/>
  <c r="AH244" i="24"/>
  <c r="AM242" i="24"/>
  <c r="AH245" i="24"/>
  <c r="AM243" i="24"/>
  <c r="AH246" i="24"/>
  <c r="AM244" i="24"/>
  <c r="AH247" i="24"/>
  <c r="AM245" i="24"/>
  <c r="AH248" i="24"/>
  <c r="AM246" i="24"/>
  <c r="AH249" i="24"/>
  <c r="AM247" i="24"/>
  <c r="AH250" i="24"/>
  <c r="AM248" i="24"/>
  <c r="AH251" i="24"/>
  <c r="AM249" i="24"/>
  <c r="AH252" i="24"/>
  <c r="AM250" i="24"/>
  <c r="AH253" i="24"/>
  <c r="AM251" i="24"/>
  <c r="AH254" i="24"/>
  <c r="AM252" i="24"/>
  <c r="AH255" i="24"/>
  <c r="AM253" i="24"/>
  <c r="AH256" i="24"/>
  <c r="AM254" i="24"/>
  <c r="AH257" i="24"/>
  <c r="AM255" i="24"/>
  <c r="AH258" i="24"/>
  <c r="AM256" i="24"/>
  <c r="AH259" i="24"/>
  <c r="AM257" i="24"/>
  <c r="AH260" i="24"/>
  <c r="AM258" i="24"/>
  <c r="AH261" i="24"/>
  <c r="AM259" i="24"/>
  <c r="AH262" i="24"/>
  <c r="AM260" i="24"/>
  <c r="AH263" i="24"/>
  <c r="AM261" i="24"/>
  <c r="AH264" i="24"/>
  <c r="AM262" i="24"/>
  <c r="AH265" i="24"/>
  <c r="AM263" i="24"/>
  <c r="AH266" i="24"/>
  <c r="AM264" i="24"/>
  <c r="AH267" i="24"/>
  <c r="AM265" i="24"/>
  <c r="AH268" i="24"/>
  <c r="AM266" i="24"/>
  <c r="AH269" i="24"/>
  <c r="AM267" i="24"/>
  <c r="AH270" i="24"/>
  <c r="AM268" i="24"/>
  <c r="AH271" i="24"/>
  <c r="AM269" i="24"/>
  <c r="AH272" i="24"/>
  <c r="AM270" i="24"/>
  <c r="AH273" i="24"/>
  <c r="AM271" i="24"/>
  <c r="AH274" i="24"/>
  <c r="AM272" i="24"/>
  <c r="AH275" i="24"/>
  <c r="AM273" i="24"/>
  <c r="AH276" i="24"/>
  <c r="AM274" i="24"/>
  <c r="AH277" i="24"/>
  <c r="AM275" i="24"/>
  <c r="AH278" i="24"/>
  <c r="AM276" i="24"/>
  <c r="AH279" i="24"/>
  <c r="AM277" i="24"/>
  <c r="AH280" i="24"/>
  <c r="AM278" i="24"/>
  <c r="AH281" i="24"/>
  <c r="AM279" i="24"/>
  <c r="AH282" i="24"/>
  <c r="AM280" i="24"/>
  <c r="AH283" i="24"/>
  <c r="AM281" i="24"/>
  <c r="AH284" i="24"/>
  <c r="AM282" i="24"/>
  <c r="AH285" i="24"/>
  <c r="AM283" i="24"/>
  <c r="AH286" i="24"/>
  <c r="AM284" i="24"/>
  <c r="AH287" i="24"/>
  <c r="AM285" i="24"/>
  <c r="AH288" i="24"/>
  <c r="AM286" i="24"/>
  <c r="AH289" i="24"/>
  <c r="AM287" i="24"/>
  <c r="AH290" i="24"/>
  <c r="AM288" i="24"/>
  <c r="AH291" i="24"/>
  <c r="AM289" i="24"/>
  <c r="AH292" i="24"/>
  <c r="AM290" i="24"/>
  <c r="AH293" i="24"/>
  <c r="AM291" i="24"/>
  <c r="AH294" i="24"/>
  <c r="AM292" i="24"/>
  <c r="AH295" i="24"/>
  <c r="AM293" i="24"/>
  <c r="AH296" i="24"/>
  <c r="AM294" i="24"/>
  <c r="AH297" i="24"/>
  <c r="AM295" i="24"/>
  <c r="AH298" i="24"/>
  <c r="AM296" i="24"/>
  <c r="AH299" i="24"/>
  <c r="AM297" i="24"/>
  <c r="AH300" i="24"/>
  <c r="AM298" i="24"/>
  <c r="AH301" i="24"/>
  <c r="AM299" i="24"/>
  <c r="AH302" i="24"/>
  <c r="AM300" i="24"/>
  <c r="AH303" i="24"/>
  <c r="AM301" i="24"/>
  <c r="AH304" i="24"/>
  <c r="AM302" i="24"/>
  <c r="AH305" i="24"/>
  <c r="AM303" i="24"/>
  <c r="AH306" i="24"/>
  <c r="AM304" i="24"/>
  <c r="AH307" i="24"/>
  <c r="AM305" i="24"/>
  <c r="AH308" i="24"/>
  <c r="AM306" i="24"/>
  <c r="AH309" i="24"/>
  <c r="AM307" i="24"/>
  <c r="AH310" i="24"/>
  <c r="AM308" i="24"/>
  <c r="AH311" i="24"/>
  <c r="AM309" i="24"/>
  <c r="AH312" i="24"/>
  <c r="AM310" i="24"/>
  <c r="AH313" i="24"/>
  <c r="AM311" i="24"/>
  <c r="AH314" i="24"/>
  <c r="AM312" i="24"/>
  <c r="AH315" i="24"/>
  <c r="AM313" i="24"/>
  <c r="AH316" i="24"/>
  <c r="AM314" i="24"/>
  <c r="AH317" i="24"/>
  <c r="AM315" i="24"/>
  <c r="AH318" i="24"/>
  <c r="AM316" i="24"/>
  <c r="AH319" i="24"/>
  <c r="AM317" i="24"/>
  <c r="AH320" i="24"/>
  <c r="AM318" i="24"/>
  <c r="AH321" i="24"/>
  <c r="AM319" i="24"/>
  <c r="AH322" i="24"/>
  <c r="AM320" i="24"/>
  <c r="AH323" i="24"/>
  <c r="AM321" i="24"/>
  <c r="AH324" i="24"/>
  <c r="AM322" i="24"/>
  <c r="AH325" i="24"/>
  <c r="AM323" i="24"/>
  <c r="AH326" i="24"/>
  <c r="AM324" i="24"/>
  <c r="AH327" i="24"/>
  <c r="AM325" i="24"/>
  <c r="AH328" i="24"/>
  <c r="AM326" i="24"/>
  <c r="AH329" i="24"/>
  <c r="AM327" i="24"/>
  <c r="AH330" i="24"/>
  <c r="AM328" i="24"/>
  <c r="AH331" i="24"/>
  <c r="AM329" i="24"/>
  <c r="AH332" i="24"/>
  <c r="AM330" i="24"/>
  <c r="AH333" i="24"/>
  <c r="AM331" i="24"/>
  <c r="AH334" i="24"/>
  <c r="AM332" i="24"/>
  <c r="AH335" i="24"/>
  <c r="AM333" i="24"/>
  <c r="AH336" i="24"/>
  <c r="AM334" i="24"/>
  <c r="AH337" i="24"/>
  <c r="AM335" i="24"/>
  <c r="AH338" i="24"/>
  <c r="AM336" i="24"/>
  <c r="AH339" i="24"/>
  <c r="AM337" i="24"/>
  <c r="AH340" i="24"/>
  <c r="AM338" i="24"/>
  <c r="AH341" i="24"/>
  <c r="AM339" i="24"/>
  <c r="AH342" i="24"/>
  <c r="AM340" i="24"/>
  <c r="AH343" i="24"/>
  <c r="AM341" i="24"/>
  <c r="AH344" i="24"/>
  <c r="AM342" i="24"/>
  <c r="AH345" i="24"/>
  <c r="AM343" i="24"/>
  <c r="AH346" i="24"/>
  <c r="AM344" i="24"/>
  <c r="M4" i="25"/>
  <c r="M5" i="25"/>
  <c r="O5" i="25"/>
  <c r="N5" i="25"/>
  <c r="P5" i="25"/>
  <c r="Q5" i="25"/>
  <c r="M6" i="25"/>
  <c r="M7" i="25"/>
  <c r="O7" i="25"/>
  <c r="N7" i="25"/>
  <c r="P7" i="25"/>
  <c r="Q7" i="25"/>
  <c r="M8" i="25"/>
  <c r="O8" i="25"/>
  <c r="N8" i="25"/>
  <c r="P8" i="25"/>
  <c r="Q8" i="25"/>
  <c r="M9" i="25"/>
  <c r="O9" i="25"/>
  <c r="N9" i="25"/>
  <c r="P9" i="25"/>
  <c r="Q9" i="25"/>
  <c r="M10" i="25"/>
  <c r="M11" i="25"/>
  <c r="M12" i="25"/>
  <c r="M13" i="25"/>
  <c r="O13" i="25"/>
  <c r="N13" i="25"/>
  <c r="P13" i="25"/>
  <c r="Q13" i="25"/>
  <c r="M14" i="25"/>
  <c r="M15" i="25"/>
  <c r="O15" i="25"/>
  <c r="N15" i="25"/>
  <c r="P15" i="25"/>
  <c r="Q15" i="25"/>
  <c r="M16" i="25"/>
  <c r="O16" i="25"/>
  <c r="N16" i="25"/>
  <c r="P16" i="25"/>
  <c r="Q16" i="25"/>
  <c r="M17" i="25"/>
  <c r="O17" i="25"/>
  <c r="N17" i="25"/>
  <c r="P17" i="25"/>
  <c r="Q17" i="25"/>
  <c r="M18" i="25"/>
  <c r="M19" i="25"/>
  <c r="M20" i="25"/>
  <c r="M21" i="25"/>
  <c r="M22" i="25"/>
  <c r="M23" i="25"/>
  <c r="O23" i="25"/>
  <c r="N23" i="25"/>
  <c r="P23" i="25"/>
  <c r="Q23" i="25"/>
  <c r="M24" i="25"/>
  <c r="O24" i="25"/>
  <c r="N24" i="25"/>
  <c r="P24" i="25"/>
  <c r="Q24" i="25"/>
  <c r="M25" i="25"/>
  <c r="O25" i="25"/>
  <c r="N25" i="25"/>
  <c r="P25" i="25"/>
  <c r="Q25" i="25"/>
  <c r="M26" i="25"/>
  <c r="M27" i="25"/>
  <c r="M28" i="25"/>
  <c r="M29" i="25"/>
  <c r="O29" i="25"/>
  <c r="N29" i="25"/>
  <c r="P29" i="25"/>
  <c r="Q29" i="25"/>
  <c r="M30" i="25"/>
  <c r="M31" i="25"/>
  <c r="O31" i="25"/>
  <c r="N31" i="25"/>
  <c r="P31" i="25"/>
  <c r="Q31" i="25"/>
  <c r="M32" i="25"/>
  <c r="O32" i="25"/>
  <c r="N32" i="25"/>
  <c r="P32" i="25"/>
  <c r="Q32" i="25"/>
  <c r="M33" i="25"/>
  <c r="O33" i="25"/>
  <c r="N33" i="25"/>
  <c r="P33" i="25"/>
  <c r="Q33" i="25"/>
  <c r="M34" i="25"/>
  <c r="M35" i="25"/>
  <c r="M36" i="25"/>
  <c r="M37" i="25"/>
  <c r="O37" i="25"/>
  <c r="N37" i="25"/>
  <c r="P37" i="25"/>
  <c r="Q37" i="25"/>
  <c r="M38" i="25"/>
  <c r="M39" i="25"/>
  <c r="O39" i="25"/>
  <c r="N39" i="25"/>
  <c r="P39" i="25"/>
  <c r="Q39" i="25"/>
  <c r="M40" i="25"/>
  <c r="O40" i="25"/>
  <c r="N40" i="25"/>
  <c r="P40" i="25"/>
  <c r="Q40" i="25"/>
  <c r="M41" i="25"/>
  <c r="O41" i="25"/>
  <c r="N41" i="25"/>
  <c r="P41" i="25"/>
  <c r="Q41" i="25"/>
  <c r="M42" i="25"/>
  <c r="M43" i="25"/>
  <c r="M44" i="25"/>
  <c r="M45" i="25"/>
  <c r="O45" i="25"/>
  <c r="N45" i="25"/>
  <c r="P45" i="25"/>
  <c r="Q45" i="25"/>
  <c r="M46" i="25"/>
  <c r="M47" i="25"/>
  <c r="O47" i="25"/>
  <c r="N47" i="25"/>
  <c r="P47" i="25"/>
  <c r="Q47" i="25"/>
  <c r="M48" i="25"/>
  <c r="O48" i="25"/>
  <c r="N48" i="25"/>
  <c r="P48" i="25"/>
  <c r="Q48" i="25"/>
  <c r="M49" i="25"/>
  <c r="O49" i="25"/>
  <c r="N49" i="25"/>
  <c r="P49" i="25"/>
  <c r="Q49" i="25"/>
  <c r="M50" i="25"/>
  <c r="M51" i="25"/>
  <c r="M52" i="25"/>
  <c r="M53" i="25"/>
  <c r="O53" i="25"/>
  <c r="N53" i="25"/>
  <c r="P53" i="25"/>
  <c r="Q53" i="25"/>
  <c r="M54" i="25"/>
  <c r="M55" i="25"/>
  <c r="O55" i="25"/>
  <c r="N55" i="25"/>
  <c r="P55" i="25"/>
  <c r="Q55" i="25"/>
  <c r="M56" i="25"/>
  <c r="O56" i="25"/>
  <c r="N56" i="25"/>
  <c r="P56" i="25"/>
  <c r="Q56" i="25"/>
  <c r="M57" i="25"/>
  <c r="O57" i="25"/>
  <c r="N57" i="25"/>
  <c r="P57" i="25"/>
  <c r="Q57" i="25"/>
  <c r="M58" i="25"/>
  <c r="M59" i="25"/>
  <c r="M60" i="25"/>
  <c r="M61" i="25"/>
  <c r="O61" i="25"/>
  <c r="N61" i="25"/>
  <c r="P61" i="25"/>
  <c r="Q61" i="25"/>
  <c r="M62" i="25"/>
  <c r="M63" i="25"/>
  <c r="O63" i="25"/>
  <c r="N63" i="25"/>
  <c r="P63" i="25"/>
  <c r="Q63" i="25"/>
  <c r="M64" i="25"/>
  <c r="O64" i="25"/>
  <c r="N64" i="25"/>
  <c r="P64" i="25"/>
  <c r="Q64" i="25"/>
  <c r="M65" i="25"/>
  <c r="O65" i="25"/>
  <c r="N65" i="25"/>
  <c r="P65" i="25"/>
  <c r="Q65" i="25"/>
  <c r="M66" i="25"/>
  <c r="M67" i="25"/>
  <c r="M68" i="25"/>
  <c r="M69" i="25"/>
  <c r="O69" i="25"/>
  <c r="N69" i="25"/>
  <c r="P69" i="25"/>
  <c r="Q69" i="25"/>
  <c r="M70" i="25"/>
  <c r="M71" i="25"/>
  <c r="O71" i="25"/>
  <c r="N71" i="25"/>
  <c r="P71" i="25"/>
  <c r="Q71" i="25"/>
  <c r="M72" i="25"/>
  <c r="O72" i="25"/>
  <c r="N72" i="25"/>
  <c r="P72" i="25"/>
  <c r="Q72" i="25"/>
  <c r="M73" i="25"/>
  <c r="O73" i="25"/>
  <c r="N73" i="25"/>
  <c r="P73" i="25"/>
  <c r="Q73" i="25"/>
  <c r="M74" i="25"/>
  <c r="M75" i="25"/>
  <c r="M76" i="25"/>
  <c r="M77" i="25"/>
  <c r="O77" i="25"/>
  <c r="N77" i="25"/>
  <c r="P77" i="25"/>
  <c r="Q77" i="25"/>
  <c r="M78" i="25"/>
  <c r="M79" i="25"/>
  <c r="O79" i="25"/>
  <c r="N79" i="25"/>
  <c r="P79" i="25"/>
  <c r="Q79" i="25"/>
  <c r="M80" i="25"/>
  <c r="O80" i="25"/>
  <c r="N80" i="25"/>
  <c r="P80" i="25"/>
  <c r="Q80" i="25"/>
  <c r="O4" i="25"/>
  <c r="N4" i="25"/>
  <c r="P4" i="25"/>
  <c r="Q4" i="25"/>
  <c r="O6" i="25"/>
  <c r="N6" i="25"/>
  <c r="P6" i="25"/>
  <c r="Q6" i="25"/>
  <c r="O10" i="25"/>
  <c r="N10" i="25"/>
  <c r="P10" i="25"/>
  <c r="Q10" i="25"/>
  <c r="O11" i="25"/>
  <c r="N11" i="25"/>
  <c r="P11" i="25"/>
  <c r="Q11" i="25"/>
  <c r="O12" i="25"/>
  <c r="N12" i="25"/>
  <c r="P12" i="25"/>
  <c r="Q12" i="25"/>
  <c r="O14" i="25"/>
  <c r="N14" i="25"/>
  <c r="P14" i="25"/>
  <c r="Q14" i="25"/>
  <c r="O18" i="25"/>
  <c r="N18" i="25"/>
  <c r="P18" i="25"/>
  <c r="Q18" i="25"/>
  <c r="O19" i="25"/>
  <c r="N19" i="25"/>
  <c r="P19" i="25"/>
  <c r="Q19" i="25"/>
  <c r="O20" i="25"/>
  <c r="N20" i="25"/>
  <c r="P20" i="25"/>
  <c r="Q20" i="25"/>
  <c r="O21" i="25"/>
  <c r="N21" i="25"/>
  <c r="Q21" i="25"/>
  <c r="O22" i="25"/>
  <c r="N22" i="25"/>
  <c r="P22" i="25"/>
  <c r="Q22" i="25"/>
  <c r="O26" i="25"/>
  <c r="N26" i="25"/>
  <c r="P26" i="25"/>
  <c r="Q26" i="25"/>
  <c r="O27" i="25"/>
  <c r="N27" i="25"/>
  <c r="P27" i="25"/>
  <c r="Q27" i="25"/>
  <c r="O28" i="25"/>
  <c r="N28" i="25"/>
  <c r="P28" i="25"/>
  <c r="Q28" i="25"/>
  <c r="O30" i="25"/>
  <c r="N30" i="25"/>
  <c r="P30" i="25"/>
  <c r="Q30" i="25"/>
  <c r="O34" i="25"/>
  <c r="N34" i="25"/>
  <c r="P34" i="25"/>
  <c r="Q34" i="25"/>
  <c r="O35" i="25"/>
  <c r="N35" i="25"/>
  <c r="P35" i="25"/>
  <c r="Q35" i="25"/>
  <c r="O36" i="25"/>
  <c r="N36" i="25"/>
  <c r="P36" i="25"/>
  <c r="Q36" i="25"/>
  <c r="O38" i="25"/>
  <c r="N38" i="25"/>
  <c r="P38" i="25"/>
  <c r="Q38" i="25"/>
  <c r="O42" i="25"/>
  <c r="N42" i="25"/>
  <c r="P42" i="25"/>
  <c r="Q42" i="25"/>
  <c r="O43" i="25"/>
  <c r="N43" i="25"/>
  <c r="P43" i="25"/>
  <c r="Q43" i="25"/>
  <c r="O44" i="25"/>
  <c r="N44" i="25"/>
  <c r="P44" i="25"/>
  <c r="Q44" i="25"/>
  <c r="O46" i="25"/>
  <c r="N46" i="25"/>
  <c r="P46" i="25"/>
  <c r="Q46" i="25"/>
  <c r="O50" i="25"/>
  <c r="N50" i="25"/>
  <c r="P50" i="25"/>
  <c r="Q50" i="25"/>
  <c r="O51" i="25"/>
  <c r="N51" i="25"/>
  <c r="P51" i="25"/>
  <c r="Q51" i="25"/>
  <c r="O52" i="25"/>
  <c r="N52" i="25"/>
  <c r="P52" i="25"/>
  <c r="Q52" i="25"/>
  <c r="O54" i="25"/>
  <c r="N54" i="25"/>
  <c r="P54" i="25"/>
  <c r="Q54" i="25"/>
  <c r="O58" i="25"/>
  <c r="N58" i="25"/>
  <c r="P58" i="25"/>
  <c r="Q58" i="25"/>
  <c r="O59" i="25"/>
  <c r="N59" i="25"/>
  <c r="P59" i="25"/>
  <c r="Q59" i="25"/>
  <c r="O60" i="25"/>
  <c r="N60" i="25"/>
  <c r="P60" i="25"/>
  <c r="Q60" i="25"/>
  <c r="O62" i="25"/>
  <c r="N62" i="25"/>
  <c r="P62" i="25"/>
  <c r="Q62" i="25"/>
  <c r="O66" i="25"/>
  <c r="N66" i="25"/>
  <c r="P66" i="25"/>
  <c r="Q66" i="25"/>
  <c r="O67" i="25"/>
  <c r="N67" i="25"/>
  <c r="P67" i="25"/>
  <c r="Q67" i="25"/>
  <c r="O68" i="25"/>
  <c r="N68" i="25"/>
  <c r="P68" i="25"/>
  <c r="Q68" i="25"/>
  <c r="O70" i="25"/>
  <c r="N70" i="25"/>
  <c r="P70" i="25"/>
  <c r="Q70" i="25"/>
  <c r="O74" i="25"/>
  <c r="N74" i="25"/>
  <c r="P74" i="25"/>
  <c r="Q74" i="25"/>
  <c r="O75" i="25"/>
  <c r="N75" i="25"/>
  <c r="P75" i="25"/>
  <c r="Q75" i="25"/>
  <c r="O76" i="25"/>
  <c r="N76" i="25"/>
  <c r="P76" i="25"/>
  <c r="Q76" i="25"/>
  <c r="O78" i="25"/>
  <c r="N78" i="25"/>
  <c r="P78" i="25"/>
  <c r="Q78" i="25"/>
  <c r="N38" i="26"/>
  <c r="M38" i="26"/>
  <c r="N37" i="26"/>
  <c r="M37" i="26"/>
  <c r="N36" i="26"/>
  <c r="M36" i="26"/>
  <c r="N35" i="26"/>
  <c r="M35" i="26"/>
  <c r="N34" i="26"/>
  <c r="M34" i="26"/>
  <c r="N33" i="26"/>
  <c r="M33" i="26"/>
  <c r="N32" i="26"/>
  <c r="M32" i="26"/>
  <c r="N31" i="26"/>
  <c r="M31" i="26"/>
  <c r="N30" i="26"/>
  <c r="M30" i="26"/>
  <c r="N29" i="26"/>
  <c r="M29" i="26"/>
  <c r="N28" i="26"/>
  <c r="M28" i="26"/>
  <c r="N27" i="26"/>
  <c r="M27" i="26"/>
  <c r="N26" i="26"/>
  <c r="M26" i="26"/>
  <c r="N25" i="26"/>
  <c r="M25" i="26"/>
  <c r="N24" i="26"/>
  <c r="M24" i="26"/>
  <c r="N23" i="26"/>
  <c r="M23" i="26"/>
  <c r="N22" i="26"/>
  <c r="M22" i="26"/>
  <c r="N21" i="26"/>
  <c r="M21" i="26"/>
  <c r="N20" i="26"/>
  <c r="M20" i="26"/>
  <c r="N19" i="26"/>
  <c r="M19" i="26"/>
  <c r="N18" i="26"/>
  <c r="M18" i="26"/>
  <c r="N17" i="26"/>
  <c r="M17" i="26"/>
  <c r="N16" i="26"/>
  <c r="M16" i="26"/>
  <c r="N15" i="26"/>
  <c r="M15" i="26"/>
  <c r="N14" i="26"/>
  <c r="M14" i="26"/>
  <c r="N13" i="26"/>
  <c r="M13" i="26"/>
  <c r="N12" i="26"/>
  <c r="M12" i="26"/>
  <c r="N11" i="26"/>
  <c r="M11" i="26"/>
  <c r="N10" i="26"/>
  <c r="M10" i="26"/>
  <c r="N9" i="26"/>
  <c r="M9" i="26"/>
  <c r="N8" i="26"/>
  <c r="M8" i="26"/>
  <c r="N7" i="26"/>
  <c r="M7" i="26"/>
  <c r="N6" i="26"/>
  <c r="M6" i="26"/>
  <c r="N5" i="26"/>
  <c r="M5" i="26"/>
  <c r="N4" i="26"/>
  <c r="M4" i="26"/>
  <c r="P4" i="26"/>
  <c r="P5" i="26"/>
  <c r="P6" i="26"/>
  <c r="P7" i="26"/>
  <c r="P8" i="26"/>
  <c r="P9" i="26"/>
  <c r="P10" i="26"/>
  <c r="P11" i="26"/>
  <c r="P12" i="26"/>
  <c r="P13" i="26"/>
  <c r="P14" i="26"/>
  <c r="P15" i="26"/>
  <c r="P16" i="26"/>
  <c r="P17" i="26"/>
  <c r="P18" i="26"/>
  <c r="P19" i="26"/>
  <c r="P20" i="26"/>
  <c r="P21" i="26"/>
  <c r="P22" i="26"/>
  <c r="P23" i="26"/>
  <c r="P24" i="26"/>
  <c r="P25" i="26"/>
  <c r="P26" i="26"/>
  <c r="P27" i="26"/>
  <c r="P28" i="26"/>
  <c r="P29" i="26"/>
  <c r="P30" i="26"/>
  <c r="P31" i="26"/>
  <c r="P32" i="26"/>
  <c r="P33" i="26"/>
  <c r="P34" i="26"/>
  <c r="P35" i="26"/>
  <c r="P36" i="26"/>
  <c r="P37" i="26"/>
  <c r="P38" i="26"/>
  <c r="O4" i="26"/>
  <c r="O5" i="26"/>
  <c r="O6" i="26"/>
  <c r="O7" i="26"/>
  <c r="O8" i="26"/>
  <c r="O9" i="26"/>
  <c r="O10" i="26"/>
  <c r="O11" i="26"/>
  <c r="O12" i="26"/>
  <c r="O13" i="26"/>
  <c r="O14" i="26"/>
  <c r="O15" i="26"/>
  <c r="O16" i="26"/>
  <c r="O17" i="26"/>
  <c r="O18" i="26"/>
  <c r="O19" i="26"/>
  <c r="O20" i="26"/>
  <c r="O21" i="26"/>
  <c r="O22" i="26"/>
  <c r="O23" i="26"/>
  <c r="O24" i="26"/>
  <c r="O25" i="26"/>
  <c r="O26" i="26"/>
  <c r="O27" i="26"/>
  <c r="O28" i="26"/>
  <c r="O29" i="26"/>
  <c r="O30" i="26"/>
  <c r="O31" i="26"/>
  <c r="O32" i="26"/>
  <c r="O33" i="26"/>
  <c r="O34" i="26"/>
  <c r="O35" i="26"/>
  <c r="O36" i="26"/>
  <c r="O37" i="26"/>
  <c r="O38" i="26"/>
  <c r="P21" i="25"/>
  <c r="N351" i="24"/>
  <c r="M351" i="24"/>
  <c r="N350" i="24"/>
  <c r="M350" i="24"/>
  <c r="N349" i="24"/>
  <c r="M349" i="24"/>
  <c r="N348" i="24"/>
  <c r="M348" i="24"/>
  <c r="N347" i="24"/>
  <c r="M347" i="24"/>
  <c r="N346" i="24"/>
  <c r="M346" i="24"/>
  <c r="N345" i="24"/>
  <c r="M345" i="24"/>
  <c r="N344" i="24"/>
  <c r="M344" i="24"/>
  <c r="N343" i="24"/>
  <c r="M343" i="24"/>
  <c r="N342" i="24"/>
  <c r="M342" i="24"/>
  <c r="N341" i="24"/>
  <c r="M341" i="24"/>
  <c r="N340" i="24"/>
  <c r="M340" i="24"/>
  <c r="N339" i="24"/>
  <c r="M339" i="24"/>
  <c r="N338" i="24"/>
  <c r="M338" i="24"/>
  <c r="N337" i="24"/>
  <c r="M337" i="24"/>
  <c r="N336" i="24"/>
  <c r="M336" i="24"/>
  <c r="N335" i="24"/>
  <c r="M335" i="24"/>
  <c r="N334" i="24"/>
  <c r="M334" i="24"/>
  <c r="N333" i="24"/>
  <c r="M333" i="24"/>
  <c r="N332" i="24"/>
  <c r="M332" i="24"/>
  <c r="N331" i="24"/>
  <c r="M331" i="24"/>
  <c r="N330" i="24"/>
  <c r="M330" i="24"/>
  <c r="N329" i="24"/>
  <c r="M329" i="24"/>
  <c r="N328" i="24"/>
  <c r="M328" i="24"/>
  <c r="N327" i="24"/>
  <c r="M327" i="24"/>
  <c r="N326" i="24"/>
  <c r="M326" i="24"/>
  <c r="N325" i="24"/>
  <c r="M325" i="24"/>
  <c r="N324" i="24"/>
  <c r="M324" i="24"/>
  <c r="N323" i="24"/>
  <c r="M323" i="24"/>
  <c r="N322" i="24"/>
  <c r="M322" i="24"/>
  <c r="N321" i="24"/>
  <c r="M321" i="24"/>
  <c r="N320" i="24"/>
  <c r="M320" i="24"/>
  <c r="N319" i="24"/>
  <c r="M319" i="24"/>
  <c r="N318" i="24"/>
  <c r="M318" i="24"/>
  <c r="N317" i="24"/>
  <c r="M317" i="24"/>
  <c r="N316" i="24"/>
  <c r="M316" i="24"/>
  <c r="N315" i="24"/>
  <c r="M315" i="24"/>
  <c r="N314" i="24"/>
  <c r="M314" i="24"/>
  <c r="N313" i="24"/>
  <c r="M313" i="24"/>
  <c r="N312" i="24"/>
  <c r="M312" i="24"/>
  <c r="N311" i="24"/>
  <c r="M311" i="24"/>
  <c r="N310" i="24"/>
  <c r="M310" i="24"/>
  <c r="N309" i="24"/>
  <c r="M309" i="24"/>
  <c r="N308" i="24"/>
  <c r="M308" i="24"/>
  <c r="N307" i="24"/>
  <c r="M307" i="24"/>
  <c r="N306" i="24"/>
  <c r="M306" i="24"/>
  <c r="N305" i="24"/>
  <c r="M305" i="24"/>
  <c r="N304" i="24"/>
  <c r="M304" i="24"/>
  <c r="N303" i="24"/>
  <c r="M303" i="24"/>
  <c r="N302" i="24"/>
  <c r="M302" i="24"/>
  <c r="N301" i="24"/>
  <c r="M301" i="24"/>
  <c r="N300" i="24"/>
  <c r="M300" i="24"/>
  <c r="N299" i="24"/>
  <c r="M299" i="24"/>
  <c r="N298" i="24"/>
  <c r="M298" i="24"/>
  <c r="N297" i="24"/>
  <c r="M297" i="24"/>
  <c r="N296" i="24"/>
  <c r="M296" i="24"/>
  <c r="N295" i="24"/>
  <c r="M295" i="24"/>
  <c r="N294" i="24"/>
  <c r="M294" i="24"/>
  <c r="N293" i="24"/>
  <c r="M293" i="24"/>
  <c r="N292" i="24"/>
  <c r="M292" i="24"/>
  <c r="N291" i="24"/>
  <c r="M291" i="24"/>
  <c r="N290" i="24"/>
  <c r="M290" i="24"/>
  <c r="N289" i="24"/>
  <c r="M289" i="24"/>
  <c r="N288" i="24"/>
  <c r="M288" i="24"/>
  <c r="N287" i="24"/>
  <c r="M287" i="24"/>
  <c r="N286" i="24"/>
  <c r="M286" i="24"/>
  <c r="N285" i="24"/>
  <c r="M285" i="24"/>
  <c r="N284" i="24"/>
  <c r="M284" i="24"/>
  <c r="N283" i="24"/>
  <c r="M283" i="24"/>
  <c r="N282" i="24"/>
  <c r="M282" i="24"/>
  <c r="N281" i="24"/>
  <c r="M281" i="24"/>
  <c r="N280" i="24"/>
  <c r="M280" i="24"/>
  <c r="N279" i="24"/>
  <c r="M279" i="24"/>
  <c r="N278" i="24"/>
  <c r="M278" i="24"/>
  <c r="N277" i="24"/>
  <c r="M277" i="24"/>
  <c r="N276" i="24"/>
  <c r="M276" i="24"/>
  <c r="N275" i="24"/>
  <c r="M275" i="24"/>
  <c r="N274" i="24"/>
  <c r="M274" i="24"/>
  <c r="N273" i="24"/>
  <c r="M273" i="24"/>
  <c r="N272" i="24"/>
  <c r="M272" i="24"/>
  <c r="N271" i="24"/>
  <c r="M271" i="24"/>
  <c r="N270" i="24"/>
  <c r="M270" i="24"/>
  <c r="N269" i="24"/>
  <c r="M269" i="24"/>
  <c r="N268" i="24"/>
  <c r="M268" i="24"/>
  <c r="N267" i="24"/>
  <c r="M267" i="24"/>
  <c r="N266" i="24"/>
  <c r="M266" i="24"/>
  <c r="N265" i="24"/>
  <c r="M265" i="24"/>
  <c r="N264" i="24"/>
  <c r="M264" i="24"/>
  <c r="N263" i="24"/>
  <c r="M263" i="24"/>
  <c r="N262" i="24"/>
  <c r="M262" i="24"/>
  <c r="N261" i="24"/>
  <c r="M261" i="24"/>
  <c r="N260" i="24"/>
  <c r="M260" i="24"/>
  <c r="N259" i="24"/>
  <c r="M259" i="24"/>
  <c r="N258" i="24"/>
  <c r="M258" i="24"/>
  <c r="N257" i="24"/>
  <c r="M257" i="24"/>
  <c r="N256" i="24"/>
  <c r="M256" i="24"/>
  <c r="N255" i="24"/>
  <c r="M255" i="24"/>
  <c r="N254" i="24"/>
  <c r="M254" i="24"/>
  <c r="N253" i="24"/>
  <c r="M253" i="24"/>
  <c r="N252" i="24"/>
  <c r="M252" i="24"/>
  <c r="N251" i="24"/>
  <c r="M251" i="24"/>
  <c r="N250" i="24"/>
  <c r="M250" i="24"/>
  <c r="N249" i="24"/>
  <c r="M249" i="24"/>
  <c r="N248" i="24"/>
  <c r="M248" i="24"/>
  <c r="N247" i="24"/>
  <c r="M247" i="24"/>
  <c r="N246" i="24"/>
  <c r="M246" i="24"/>
  <c r="N245" i="24"/>
  <c r="M245" i="24"/>
  <c r="N244" i="24"/>
  <c r="M244" i="24"/>
  <c r="N243" i="24"/>
  <c r="M243" i="24"/>
  <c r="N242" i="24"/>
  <c r="M242" i="24"/>
  <c r="N241" i="24"/>
  <c r="M241" i="24"/>
  <c r="N240" i="24"/>
  <c r="M240" i="24"/>
  <c r="N239" i="24"/>
  <c r="M239" i="24"/>
  <c r="N238" i="24"/>
  <c r="M238" i="24"/>
  <c r="N237" i="24"/>
  <c r="M237" i="24"/>
  <c r="N236" i="24"/>
  <c r="M236" i="24"/>
  <c r="N235" i="24"/>
  <c r="M235" i="24"/>
  <c r="N234" i="24"/>
  <c r="M234" i="24"/>
  <c r="N233" i="24"/>
  <c r="M233" i="24"/>
  <c r="N232" i="24"/>
  <c r="M232" i="24"/>
  <c r="N231" i="24"/>
  <c r="M231" i="24"/>
  <c r="N230" i="24"/>
  <c r="M230" i="24"/>
  <c r="N229" i="24"/>
  <c r="M229" i="24"/>
  <c r="N228" i="24"/>
  <c r="M228" i="24"/>
  <c r="N227" i="24"/>
  <c r="M227" i="24"/>
  <c r="N226" i="24"/>
  <c r="M226" i="24"/>
  <c r="N225" i="24"/>
  <c r="M225" i="24"/>
  <c r="N224" i="24"/>
  <c r="M224" i="24"/>
  <c r="N223" i="24"/>
  <c r="M223" i="24"/>
  <c r="N222" i="24"/>
  <c r="M222" i="24"/>
  <c r="N221" i="24"/>
  <c r="M221" i="24"/>
  <c r="N220" i="24"/>
  <c r="M220" i="24"/>
  <c r="N219" i="24"/>
  <c r="M219" i="24"/>
  <c r="N218" i="24"/>
  <c r="M218" i="24"/>
  <c r="N217" i="24"/>
  <c r="M217" i="24"/>
  <c r="N216" i="24"/>
  <c r="M216" i="24"/>
  <c r="N215" i="24"/>
  <c r="M215" i="24"/>
  <c r="N214" i="24"/>
  <c r="M214" i="24"/>
  <c r="N213" i="24"/>
  <c r="M213" i="24"/>
  <c r="N212" i="24"/>
  <c r="M212" i="24"/>
  <c r="N211" i="24"/>
  <c r="M211" i="24"/>
  <c r="N210" i="24"/>
  <c r="M210" i="24"/>
  <c r="N209" i="24"/>
  <c r="M209" i="24"/>
  <c r="N208" i="24"/>
  <c r="M208" i="24"/>
  <c r="N207" i="24"/>
  <c r="M207" i="24"/>
  <c r="N206" i="24"/>
  <c r="M206" i="24"/>
  <c r="N205" i="24"/>
  <c r="M205" i="24"/>
  <c r="N204" i="24"/>
  <c r="M204" i="24"/>
  <c r="N203" i="24"/>
  <c r="M203" i="24"/>
  <c r="N202" i="24"/>
  <c r="M202" i="24"/>
  <c r="N201" i="24"/>
  <c r="M201" i="24"/>
  <c r="N200" i="24"/>
  <c r="M200" i="24"/>
  <c r="N199" i="24"/>
  <c r="M199" i="24"/>
  <c r="N198" i="24"/>
  <c r="M198" i="24"/>
  <c r="N197" i="24"/>
  <c r="M197" i="24"/>
  <c r="N196" i="24"/>
  <c r="M196" i="24"/>
  <c r="N195" i="24"/>
  <c r="M195" i="24"/>
  <c r="N194" i="24"/>
  <c r="M194" i="24"/>
  <c r="N193" i="24"/>
  <c r="M193" i="24"/>
  <c r="N192" i="24"/>
  <c r="M192" i="24"/>
  <c r="N191" i="24"/>
  <c r="M191" i="24"/>
  <c r="N190" i="24"/>
  <c r="M190" i="24"/>
  <c r="N189" i="24"/>
  <c r="M189" i="24"/>
  <c r="N188" i="24"/>
  <c r="M188" i="24"/>
  <c r="N187" i="24"/>
  <c r="M187" i="24"/>
  <c r="N186" i="24"/>
  <c r="M186" i="24"/>
  <c r="N185" i="24"/>
  <c r="M185" i="24"/>
  <c r="N184" i="24"/>
  <c r="M184" i="24"/>
  <c r="N183" i="24"/>
  <c r="M183" i="24"/>
  <c r="N182" i="24"/>
  <c r="M182" i="24"/>
  <c r="N181" i="24"/>
  <c r="M181" i="24"/>
  <c r="N180" i="24"/>
  <c r="M180" i="24"/>
  <c r="N179" i="24"/>
  <c r="M179" i="24"/>
  <c r="N178" i="24"/>
  <c r="M178" i="24"/>
  <c r="N177" i="24"/>
  <c r="M177" i="24"/>
  <c r="N176" i="24"/>
  <c r="M176" i="24"/>
  <c r="N175" i="24"/>
  <c r="M175" i="24"/>
  <c r="N174" i="24"/>
  <c r="M174" i="24"/>
  <c r="N173" i="24"/>
  <c r="M173" i="24"/>
  <c r="N172" i="24"/>
  <c r="M172" i="24"/>
  <c r="N171" i="24"/>
  <c r="M171" i="24"/>
  <c r="N170" i="24"/>
  <c r="M170" i="24"/>
  <c r="N169" i="24"/>
  <c r="M169" i="24"/>
  <c r="N168" i="24"/>
  <c r="M168" i="24"/>
  <c r="N167" i="24"/>
  <c r="M167" i="24"/>
  <c r="N166" i="24"/>
  <c r="M166" i="24"/>
  <c r="N165" i="24"/>
  <c r="M165" i="24"/>
  <c r="N164" i="24"/>
  <c r="M164" i="24"/>
  <c r="N163" i="24"/>
  <c r="M163" i="24"/>
  <c r="N162" i="24"/>
  <c r="M162" i="24"/>
  <c r="N161" i="24"/>
  <c r="M161" i="24"/>
  <c r="N160" i="24"/>
  <c r="M160" i="24"/>
  <c r="N159" i="24"/>
  <c r="M159" i="24"/>
  <c r="N158" i="24"/>
  <c r="M158" i="24"/>
  <c r="N157" i="24"/>
  <c r="M157" i="24"/>
  <c r="N156" i="24"/>
  <c r="M156" i="24"/>
  <c r="N155" i="24"/>
  <c r="M155" i="24"/>
  <c r="N154" i="24"/>
  <c r="M154" i="24"/>
  <c r="N153" i="24"/>
  <c r="M153" i="24"/>
  <c r="N152" i="24"/>
  <c r="M152" i="24"/>
  <c r="N151" i="24"/>
  <c r="M151" i="24"/>
  <c r="N150" i="24"/>
  <c r="M150" i="24"/>
  <c r="N149" i="24"/>
  <c r="M149" i="24"/>
  <c r="N148" i="24"/>
  <c r="M148" i="24"/>
  <c r="N147" i="24"/>
  <c r="M147" i="24"/>
  <c r="N146" i="24"/>
  <c r="M146" i="24"/>
  <c r="N145" i="24"/>
  <c r="M145" i="24"/>
  <c r="N144" i="24"/>
  <c r="M144" i="24"/>
  <c r="N143" i="24"/>
  <c r="M143" i="24"/>
  <c r="N142" i="24"/>
  <c r="M142" i="24"/>
  <c r="N141" i="24"/>
  <c r="M141" i="24"/>
  <c r="N140" i="24"/>
  <c r="M140" i="24"/>
  <c r="N139" i="24"/>
  <c r="M139" i="24"/>
  <c r="N138" i="24"/>
  <c r="M138" i="24"/>
  <c r="N137" i="24"/>
  <c r="M137" i="24"/>
  <c r="N136" i="24"/>
  <c r="M136" i="24"/>
  <c r="N135" i="24"/>
  <c r="M135" i="24"/>
  <c r="N134" i="24"/>
  <c r="M134" i="24"/>
  <c r="N133" i="24"/>
  <c r="M133" i="24"/>
  <c r="N132" i="24"/>
  <c r="M132" i="24"/>
  <c r="N131" i="24"/>
  <c r="M131" i="24"/>
  <c r="N130" i="24"/>
  <c r="M130" i="24"/>
  <c r="N129" i="24"/>
  <c r="M129" i="24"/>
  <c r="N128" i="24"/>
  <c r="M128" i="24"/>
  <c r="N127" i="24"/>
  <c r="M127" i="24"/>
  <c r="N126" i="24"/>
  <c r="M126" i="24"/>
  <c r="N125" i="24"/>
  <c r="M125" i="24"/>
  <c r="N124" i="24"/>
  <c r="M124" i="24"/>
  <c r="N123" i="24"/>
  <c r="M123" i="24"/>
  <c r="N122" i="24"/>
  <c r="M122" i="24"/>
  <c r="N121" i="24"/>
  <c r="M121" i="24"/>
  <c r="N120" i="24"/>
  <c r="M120" i="24"/>
  <c r="N119" i="24"/>
  <c r="M119" i="24"/>
  <c r="N118" i="24"/>
  <c r="M118" i="24"/>
  <c r="N117" i="24"/>
  <c r="M117" i="24"/>
  <c r="N116" i="24"/>
  <c r="M116" i="24"/>
  <c r="N115" i="24"/>
  <c r="M115" i="24"/>
  <c r="N114" i="24"/>
  <c r="M114" i="24"/>
  <c r="N113" i="24"/>
  <c r="M113" i="24"/>
  <c r="N112" i="24"/>
  <c r="M112" i="24"/>
  <c r="N111" i="24"/>
  <c r="M111" i="24"/>
  <c r="N110" i="24"/>
  <c r="M110" i="24"/>
  <c r="N109" i="24"/>
  <c r="M109" i="24"/>
  <c r="N108" i="24"/>
  <c r="M108" i="24"/>
  <c r="N107" i="24"/>
  <c r="M107" i="24"/>
  <c r="N106" i="24"/>
  <c r="M106" i="24"/>
  <c r="N105" i="24"/>
  <c r="M105" i="24"/>
  <c r="N104" i="24"/>
  <c r="M104" i="24"/>
  <c r="N103" i="24"/>
  <c r="M103" i="24"/>
  <c r="N102" i="24"/>
  <c r="M102" i="24"/>
  <c r="N101" i="24"/>
  <c r="M101" i="24"/>
  <c r="N100" i="24"/>
  <c r="M100" i="24"/>
  <c r="N99" i="24"/>
  <c r="M99" i="24"/>
  <c r="N98" i="24"/>
  <c r="M98" i="24"/>
  <c r="N97" i="24"/>
  <c r="M97" i="24"/>
  <c r="N96" i="24"/>
  <c r="M96" i="24"/>
  <c r="N95" i="24"/>
  <c r="M95" i="24"/>
  <c r="N94" i="24"/>
  <c r="M94" i="24"/>
  <c r="N93" i="24"/>
  <c r="M93" i="24"/>
  <c r="N92" i="24"/>
  <c r="M92" i="24"/>
  <c r="N91" i="24"/>
  <c r="M91" i="24"/>
  <c r="N90" i="24"/>
  <c r="M90" i="24"/>
  <c r="N89" i="24"/>
  <c r="M89" i="24"/>
  <c r="N88" i="24"/>
  <c r="M88" i="24"/>
  <c r="N87" i="24"/>
  <c r="M87" i="24"/>
  <c r="N86" i="24"/>
  <c r="M86" i="24"/>
  <c r="N85" i="24"/>
  <c r="M85" i="24"/>
  <c r="N84" i="24"/>
  <c r="M84" i="24"/>
  <c r="N83" i="24"/>
  <c r="M83" i="24"/>
  <c r="N82" i="24"/>
  <c r="M82" i="24"/>
  <c r="N81" i="24"/>
  <c r="M81" i="24"/>
  <c r="N80" i="24"/>
  <c r="M80" i="24"/>
  <c r="N79" i="24"/>
  <c r="M79" i="24"/>
  <c r="N78" i="24"/>
  <c r="M78" i="24"/>
  <c r="N77" i="24"/>
  <c r="M77" i="24"/>
  <c r="N76" i="24"/>
  <c r="M76" i="24"/>
  <c r="N75" i="24"/>
  <c r="M75" i="24"/>
  <c r="N74" i="24"/>
  <c r="M74" i="24"/>
  <c r="N73" i="24"/>
  <c r="M73" i="24"/>
  <c r="N72" i="24"/>
  <c r="M72" i="24"/>
  <c r="N71" i="24"/>
  <c r="M71" i="24"/>
  <c r="N70" i="24"/>
  <c r="M70" i="24"/>
  <c r="N69" i="24"/>
  <c r="M69" i="24"/>
  <c r="N68" i="24"/>
  <c r="M68" i="24"/>
  <c r="N67" i="24"/>
  <c r="M67" i="24"/>
  <c r="N66" i="24"/>
  <c r="M66" i="24"/>
  <c r="N65" i="24"/>
  <c r="M65" i="24"/>
  <c r="N64" i="24"/>
  <c r="M64" i="24"/>
  <c r="N63" i="24"/>
  <c r="M63" i="24"/>
  <c r="N62" i="24"/>
  <c r="M62" i="24"/>
  <c r="N61" i="24"/>
  <c r="M61" i="24"/>
  <c r="N60" i="24"/>
  <c r="M60" i="24"/>
  <c r="N59" i="24"/>
  <c r="M59" i="24"/>
  <c r="N58" i="24"/>
  <c r="M58" i="24"/>
  <c r="N57" i="24"/>
  <c r="M57" i="24"/>
  <c r="N56" i="24"/>
  <c r="M56" i="24"/>
  <c r="N55" i="24"/>
  <c r="M55" i="24"/>
  <c r="N54" i="24"/>
  <c r="M54" i="24"/>
  <c r="N53" i="24"/>
  <c r="M53" i="24"/>
  <c r="N52" i="24"/>
  <c r="M52" i="24"/>
  <c r="N51" i="24"/>
  <c r="M51" i="24"/>
  <c r="N50" i="24"/>
  <c r="M50" i="24"/>
  <c r="N49" i="24"/>
  <c r="M49" i="24"/>
  <c r="N48" i="24"/>
  <c r="M48" i="24"/>
  <c r="N47" i="24"/>
  <c r="M47" i="24"/>
  <c r="N46" i="24"/>
  <c r="M46" i="24"/>
  <c r="N45" i="24"/>
  <c r="M45" i="24"/>
  <c r="N44" i="24"/>
  <c r="M44" i="24"/>
  <c r="N43" i="24"/>
  <c r="M43" i="24"/>
  <c r="N42" i="24"/>
  <c r="M42" i="24"/>
  <c r="N41" i="24"/>
  <c r="M41" i="24"/>
  <c r="N40" i="24"/>
  <c r="M40" i="24"/>
  <c r="N39" i="24"/>
  <c r="M39" i="24"/>
  <c r="N38" i="24"/>
  <c r="M38" i="24"/>
  <c r="N37" i="24"/>
  <c r="M37" i="24"/>
  <c r="N36" i="24"/>
  <c r="M36" i="24"/>
  <c r="N35" i="24"/>
  <c r="M35" i="24"/>
  <c r="N34" i="24"/>
  <c r="M34" i="24"/>
  <c r="N33" i="24"/>
  <c r="M33" i="24"/>
  <c r="N32" i="24"/>
  <c r="M32" i="24"/>
  <c r="N31" i="24"/>
  <c r="M31" i="24"/>
  <c r="N30" i="24"/>
  <c r="M30" i="24"/>
  <c r="N29" i="24"/>
  <c r="M29" i="24"/>
  <c r="N28" i="24"/>
  <c r="M28" i="24"/>
  <c r="N27" i="24"/>
  <c r="M27" i="24"/>
  <c r="N26" i="24"/>
  <c r="M26" i="24"/>
  <c r="N25" i="24"/>
  <c r="M25" i="24"/>
  <c r="N24" i="24"/>
  <c r="M24" i="24"/>
  <c r="N23" i="24"/>
  <c r="M23" i="24"/>
  <c r="N22" i="24"/>
  <c r="M22" i="24"/>
  <c r="N21" i="24"/>
  <c r="M21" i="24"/>
  <c r="N20" i="24"/>
  <c r="M20" i="24"/>
  <c r="N19" i="24"/>
  <c r="M19" i="24"/>
  <c r="N18" i="24"/>
  <c r="M18" i="24"/>
  <c r="N17" i="24"/>
  <c r="M17" i="24"/>
  <c r="N16" i="24"/>
  <c r="M16" i="24"/>
  <c r="N15" i="24"/>
  <c r="M15" i="24"/>
  <c r="N14" i="24"/>
  <c r="M14" i="24"/>
  <c r="N13" i="24"/>
  <c r="M13" i="24"/>
  <c r="N12" i="24"/>
  <c r="M12" i="24"/>
  <c r="N11" i="24"/>
  <c r="M11" i="24"/>
  <c r="N10" i="24"/>
  <c r="M10" i="24"/>
  <c r="N9" i="24"/>
  <c r="M9" i="24"/>
  <c r="N8" i="24"/>
  <c r="M8" i="24"/>
  <c r="N7" i="24"/>
  <c r="M7" i="24"/>
  <c r="N6" i="24"/>
  <c r="M6" i="24"/>
  <c r="N5" i="24"/>
  <c r="M5" i="24"/>
  <c r="N4" i="24"/>
  <c r="M4" i="24"/>
  <c r="P4" i="24"/>
  <c r="P5" i="24"/>
  <c r="P6" i="24"/>
  <c r="P7" i="24"/>
  <c r="P8" i="24"/>
  <c r="P9" i="24"/>
  <c r="P10" i="24"/>
  <c r="P11" i="24"/>
  <c r="P12" i="24"/>
  <c r="P13" i="24"/>
  <c r="P14" i="24"/>
  <c r="P15" i="24"/>
  <c r="P16" i="24"/>
  <c r="P17" i="24"/>
  <c r="P18" i="24"/>
  <c r="P19" i="24"/>
  <c r="P20" i="24"/>
  <c r="P21" i="24"/>
  <c r="P22" i="24"/>
  <c r="P23" i="24"/>
  <c r="P24" i="24"/>
  <c r="P25" i="24"/>
  <c r="P26" i="24"/>
  <c r="P27" i="24"/>
  <c r="P28" i="24"/>
  <c r="P29" i="24"/>
  <c r="P30" i="24"/>
  <c r="P31" i="24"/>
  <c r="P32" i="24"/>
  <c r="P33" i="24"/>
  <c r="P34" i="24"/>
  <c r="P35" i="24"/>
  <c r="P36" i="24"/>
  <c r="P37" i="24"/>
  <c r="P38" i="24"/>
  <c r="P39" i="24"/>
  <c r="P40" i="24"/>
  <c r="P41" i="24"/>
  <c r="P42" i="24"/>
  <c r="P43" i="24"/>
  <c r="P44" i="24"/>
  <c r="P45" i="24"/>
  <c r="P46" i="24"/>
  <c r="P47" i="24"/>
  <c r="P48" i="24"/>
  <c r="P49" i="24"/>
  <c r="P50" i="24"/>
  <c r="P51" i="24"/>
  <c r="P52" i="24"/>
  <c r="P53" i="24"/>
  <c r="P54" i="24"/>
  <c r="P55" i="24"/>
  <c r="P56" i="24"/>
  <c r="P57" i="24"/>
  <c r="P58" i="24"/>
  <c r="P59" i="24"/>
  <c r="P60" i="24"/>
  <c r="P61" i="24"/>
  <c r="P62" i="24"/>
  <c r="P63" i="24"/>
  <c r="P64" i="24"/>
  <c r="P65" i="24"/>
  <c r="P66" i="24"/>
  <c r="P67" i="24"/>
  <c r="P68" i="24"/>
  <c r="P69" i="24"/>
  <c r="P70" i="24"/>
  <c r="P71" i="24"/>
  <c r="P72" i="24"/>
  <c r="P73" i="24"/>
  <c r="P74" i="24"/>
  <c r="P75" i="24"/>
  <c r="P76" i="24"/>
  <c r="P77" i="24"/>
  <c r="P78" i="24"/>
  <c r="P79" i="24"/>
  <c r="P80" i="24"/>
  <c r="P81" i="24"/>
  <c r="P82" i="24"/>
  <c r="P83" i="24"/>
  <c r="P84" i="24"/>
  <c r="P85" i="24"/>
  <c r="P86" i="24"/>
  <c r="P87" i="24"/>
  <c r="P88" i="24"/>
  <c r="P89" i="24"/>
  <c r="P90" i="24"/>
  <c r="P91" i="24"/>
  <c r="P92" i="24"/>
  <c r="P93" i="24"/>
  <c r="P94" i="24"/>
  <c r="P95" i="24"/>
  <c r="P96" i="24"/>
  <c r="P97" i="24"/>
  <c r="P98" i="24"/>
  <c r="P99" i="24"/>
  <c r="P100" i="24"/>
  <c r="P101" i="24"/>
  <c r="P102" i="24"/>
  <c r="P103" i="24"/>
  <c r="P104" i="24"/>
  <c r="P105" i="24"/>
  <c r="P106" i="24"/>
  <c r="P107" i="24"/>
  <c r="P108" i="24"/>
  <c r="P109" i="24"/>
  <c r="P110" i="24"/>
  <c r="P111" i="24"/>
  <c r="P112" i="24"/>
  <c r="P113" i="24"/>
  <c r="P114" i="24"/>
  <c r="P115" i="24"/>
  <c r="P116" i="24"/>
  <c r="P117" i="24"/>
  <c r="P118" i="24"/>
  <c r="P119" i="24"/>
  <c r="P120" i="24"/>
  <c r="P121" i="24"/>
  <c r="P122" i="24"/>
  <c r="P123" i="24"/>
  <c r="P124" i="24"/>
  <c r="P125" i="24"/>
  <c r="P126" i="24"/>
  <c r="P127" i="24"/>
  <c r="P128" i="24"/>
  <c r="P129" i="24"/>
  <c r="P130" i="24"/>
  <c r="P131" i="24"/>
  <c r="P132" i="24"/>
  <c r="P133" i="24"/>
  <c r="P134" i="24"/>
  <c r="P135" i="24"/>
  <c r="P136" i="24"/>
  <c r="P137" i="24"/>
  <c r="P138" i="24"/>
  <c r="P139" i="24"/>
  <c r="P140" i="24"/>
  <c r="P141" i="24"/>
  <c r="P142" i="24"/>
  <c r="P143" i="24"/>
  <c r="P144" i="24"/>
  <c r="P145" i="24"/>
  <c r="P146" i="24"/>
  <c r="P147" i="24"/>
  <c r="P148" i="24"/>
  <c r="P149" i="24"/>
  <c r="P150" i="24"/>
  <c r="P151" i="24"/>
  <c r="P152" i="24"/>
  <c r="P153" i="24"/>
  <c r="P154" i="24"/>
  <c r="P155" i="24"/>
  <c r="P156" i="24"/>
  <c r="P157" i="24"/>
  <c r="P158" i="24"/>
  <c r="P159" i="24"/>
  <c r="P160" i="24"/>
  <c r="P161" i="24"/>
  <c r="P162" i="24"/>
  <c r="P163" i="24"/>
  <c r="P164" i="24"/>
  <c r="P165" i="24"/>
  <c r="P166" i="24"/>
  <c r="P167" i="24"/>
  <c r="P168" i="24"/>
  <c r="P169" i="24"/>
  <c r="P170" i="24"/>
  <c r="P171" i="24"/>
  <c r="P172" i="24"/>
  <c r="P173" i="24"/>
  <c r="P174" i="24"/>
  <c r="P175" i="24"/>
  <c r="P176" i="24"/>
  <c r="P177" i="24"/>
  <c r="P178" i="24"/>
  <c r="P179" i="24"/>
  <c r="P180" i="24"/>
  <c r="P181" i="24"/>
  <c r="P182" i="24"/>
  <c r="P183" i="24"/>
  <c r="P184" i="24"/>
  <c r="P185" i="24"/>
  <c r="P186" i="24"/>
  <c r="P187" i="24"/>
  <c r="P188" i="24"/>
  <c r="P189" i="24"/>
  <c r="P190" i="24"/>
  <c r="P191" i="24"/>
  <c r="P192" i="24"/>
  <c r="P193" i="24"/>
  <c r="P194" i="24"/>
  <c r="P195" i="24"/>
  <c r="P196" i="24"/>
  <c r="P197" i="24"/>
  <c r="P198" i="24"/>
  <c r="P199" i="24"/>
  <c r="P200" i="24"/>
  <c r="P201" i="24"/>
  <c r="P202" i="24"/>
  <c r="P203" i="24"/>
  <c r="P204" i="24"/>
  <c r="P205" i="24"/>
  <c r="P206" i="24"/>
  <c r="P207" i="24"/>
  <c r="P208" i="24"/>
  <c r="P209" i="24"/>
  <c r="P210" i="24"/>
  <c r="P211" i="24"/>
  <c r="P212" i="24"/>
  <c r="P213" i="24"/>
  <c r="P214" i="24"/>
  <c r="P215" i="24"/>
  <c r="P216" i="24"/>
  <c r="P217" i="24"/>
  <c r="P218" i="24"/>
  <c r="P219" i="24"/>
  <c r="P220" i="24"/>
  <c r="P221" i="24"/>
  <c r="P222" i="24"/>
  <c r="P223" i="24"/>
  <c r="P224" i="24"/>
  <c r="P225" i="24"/>
  <c r="P226" i="24"/>
  <c r="P227" i="24"/>
  <c r="P228" i="24"/>
  <c r="P229" i="24"/>
  <c r="P230" i="24"/>
  <c r="P231" i="24"/>
  <c r="P232" i="24"/>
  <c r="P233" i="24"/>
  <c r="P234" i="24"/>
  <c r="P235" i="24"/>
  <c r="P236" i="24"/>
  <c r="P237" i="24"/>
  <c r="P238" i="24"/>
  <c r="P239" i="24"/>
  <c r="P240" i="24"/>
  <c r="P241" i="24"/>
  <c r="P242" i="24"/>
  <c r="P243" i="24"/>
  <c r="P244" i="24"/>
  <c r="P245" i="24"/>
  <c r="P246" i="24"/>
  <c r="P247" i="24"/>
  <c r="P248" i="24"/>
  <c r="P249" i="24"/>
  <c r="P250" i="24"/>
  <c r="P251" i="24"/>
  <c r="P252" i="24"/>
  <c r="P253" i="24"/>
  <c r="P254" i="24"/>
  <c r="P255" i="24"/>
  <c r="P256" i="24"/>
  <c r="P257" i="24"/>
  <c r="P258" i="24"/>
  <c r="P259" i="24"/>
  <c r="P260" i="24"/>
  <c r="P261" i="24"/>
  <c r="P262" i="24"/>
  <c r="P263" i="24"/>
  <c r="P264" i="24"/>
  <c r="P265" i="24"/>
  <c r="P266" i="24"/>
  <c r="P267" i="24"/>
  <c r="P268" i="24"/>
  <c r="P269" i="24"/>
  <c r="P270" i="24"/>
  <c r="P271" i="24"/>
  <c r="P272" i="24"/>
  <c r="P273" i="24"/>
  <c r="P274" i="24"/>
  <c r="P275" i="24"/>
  <c r="P276" i="24"/>
  <c r="P277" i="24"/>
  <c r="P278" i="24"/>
  <c r="P279" i="24"/>
  <c r="P280" i="24"/>
  <c r="P281" i="24"/>
  <c r="P282" i="24"/>
  <c r="P283" i="24"/>
  <c r="P284" i="24"/>
  <c r="P285" i="24"/>
  <c r="P286" i="24"/>
  <c r="P287" i="24"/>
  <c r="P288" i="24"/>
  <c r="P289" i="24"/>
  <c r="P290" i="24"/>
  <c r="P291" i="24"/>
  <c r="P292" i="24"/>
  <c r="P293" i="24"/>
  <c r="P294" i="24"/>
  <c r="P295" i="24"/>
  <c r="P296" i="24"/>
  <c r="P297" i="24"/>
  <c r="P298" i="24"/>
  <c r="P299" i="24"/>
  <c r="P300" i="24"/>
  <c r="P301" i="24"/>
  <c r="P302" i="24"/>
  <c r="P303" i="24"/>
  <c r="P304" i="24"/>
  <c r="P305" i="24"/>
  <c r="P306" i="24"/>
  <c r="P307" i="24"/>
  <c r="P308" i="24"/>
  <c r="P309" i="24"/>
  <c r="P310" i="24"/>
  <c r="P311" i="24"/>
  <c r="P312" i="24"/>
  <c r="P313" i="24"/>
  <c r="P314" i="24"/>
  <c r="P315" i="24"/>
  <c r="P316" i="24"/>
  <c r="P317" i="24"/>
  <c r="P318" i="24"/>
  <c r="P319" i="24"/>
  <c r="P320" i="24"/>
  <c r="P321" i="24"/>
  <c r="P322" i="24"/>
  <c r="P323" i="24"/>
  <c r="P324" i="24"/>
  <c r="P325" i="24"/>
  <c r="P326" i="24"/>
  <c r="P327" i="24"/>
  <c r="P328" i="24"/>
  <c r="P329" i="24"/>
  <c r="P330" i="24"/>
  <c r="P331" i="24"/>
  <c r="P332" i="24"/>
  <c r="P333" i="24"/>
  <c r="P334" i="24"/>
  <c r="P335" i="24"/>
  <c r="P336" i="24"/>
  <c r="P337" i="24"/>
  <c r="P338" i="24"/>
  <c r="P339" i="24"/>
  <c r="P340" i="24"/>
  <c r="P341" i="24"/>
  <c r="P342" i="24"/>
  <c r="P343" i="24"/>
  <c r="P344" i="24"/>
  <c r="P345" i="24"/>
  <c r="P346" i="24"/>
  <c r="P347" i="24"/>
  <c r="P348" i="24"/>
  <c r="P349" i="24"/>
  <c r="P350" i="24"/>
  <c r="P351" i="24"/>
  <c r="O4" i="24"/>
  <c r="O5" i="24"/>
  <c r="O6" i="24"/>
  <c r="O7" i="24"/>
  <c r="O8" i="24"/>
  <c r="O9" i="24"/>
  <c r="O10" i="24"/>
  <c r="O11" i="24"/>
  <c r="O12" i="24"/>
  <c r="O13" i="24"/>
  <c r="O14" i="24"/>
  <c r="O15" i="24"/>
  <c r="O16" i="24"/>
  <c r="O17" i="24"/>
  <c r="O18" i="24"/>
  <c r="O19" i="24"/>
  <c r="O20" i="24"/>
  <c r="O21" i="24"/>
  <c r="O22" i="24"/>
  <c r="O23" i="24"/>
  <c r="O24" i="24"/>
  <c r="O25" i="24"/>
  <c r="O26" i="24"/>
  <c r="O27" i="24"/>
  <c r="O28" i="24"/>
  <c r="O29" i="24"/>
  <c r="O30" i="24"/>
  <c r="O31" i="24"/>
  <c r="O32" i="24"/>
  <c r="O33" i="24"/>
  <c r="O34" i="24"/>
  <c r="O35" i="24"/>
  <c r="O36" i="24"/>
  <c r="O37" i="24"/>
  <c r="O38" i="24"/>
  <c r="O39" i="24"/>
  <c r="O40" i="24"/>
  <c r="O41" i="24"/>
  <c r="O42" i="24"/>
  <c r="O43" i="24"/>
  <c r="O44" i="24"/>
  <c r="O45" i="24"/>
  <c r="O46" i="24"/>
  <c r="O47" i="24"/>
  <c r="O48" i="24"/>
  <c r="O49" i="24"/>
  <c r="O50" i="24"/>
  <c r="O51" i="24"/>
  <c r="O52" i="24"/>
  <c r="O53" i="24"/>
  <c r="O54" i="24"/>
  <c r="O55" i="24"/>
  <c r="O56" i="24"/>
  <c r="O57" i="24"/>
  <c r="O58" i="24"/>
  <c r="O59" i="24"/>
  <c r="O60" i="24"/>
  <c r="O61" i="24"/>
  <c r="O62" i="24"/>
  <c r="O63" i="24"/>
  <c r="O64" i="24"/>
  <c r="O65" i="24"/>
  <c r="O66" i="24"/>
  <c r="O67" i="24"/>
  <c r="O68" i="24"/>
  <c r="O69" i="24"/>
  <c r="O70" i="24"/>
  <c r="O71" i="24"/>
  <c r="O72" i="24"/>
  <c r="O73" i="24"/>
  <c r="O74" i="24"/>
  <c r="O75" i="24"/>
  <c r="O76" i="24"/>
  <c r="O77" i="24"/>
  <c r="O78" i="24"/>
  <c r="O79" i="24"/>
  <c r="O80" i="24"/>
  <c r="O81" i="24"/>
  <c r="O82" i="24"/>
  <c r="O83" i="24"/>
  <c r="O84" i="24"/>
  <c r="O85" i="24"/>
  <c r="O86" i="24"/>
  <c r="O87" i="24"/>
  <c r="O88" i="24"/>
  <c r="O89" i="24"/>
  <c r="O90" i="24"/>
  <c r="O91" i="24"/>
  <c r="O92" i="24"/>
  <c r="O93" i="24"/>
  <c r="O94" i="24"/>
  <c r="O95" i="24"/>
  <c r="O96" i="24"/>
  <c r="O97" i="24"/>
  <c r="O98" i="24"/>
  <c r="O99" i="24"/>
  <c r="O100" i="24"/>
  <c r="O101" i="24"/>
  <c r="O102" i="24"/>
  <c r="O103" i="24"/>
  <c r="O104" i="24"/>
  <c r="O105" i="24"/>
  <c r="O106" i="24"/>
  <c r="O107" i="24"/>
  <c r="O108" i="24"/>
  <c r="O109" i="24"/>
  <c r="O110" i="24"/>
  <c r="O111" i="24"/>
  <c r="O112" i="24"/>
  <c r="O113" i="24"/>
  <c r="O114" i="24"/>
  <c r="O115" i="24"/>
  <c r="O116" i="24"/>
  <c r="O117" i="24"/>
  <c r="O118" i="24"/>
  <c r="O119" i="24"/>
  <c r="O120" i="24"/>
  <c r="O121" i="24"/>
  <c r="O122" i="24"/>
  <c r="O123" i="24"/>
  <c r="O124" i="24"/>
  <c r="O125" i="24"/>
  <c r="O126" i="24"/>
  <c r="O127" i="24"/>
  <c r="O128" i="24"/>
  <c r="O129" i="24"/>
  <c r="O130" i="24"/>
  <c r="O131" i="24"/>
  <c r="O132" i="24"/>
  <c r="O133" i="24"/>
  <c r="O134" i="24"/>
  <c r="O135" i="24"/>
  <c r="O136" i="24"/>
  <c r="O137" i="24"/>
  <c r="O138" i="24"/>
  <c r="O139" i="24"/>
  <c r="O140" i="24"/>
  <c r="O141" i="24"/>
  <c r="O142" i="24"/>
  <c r="O143" i="24"/>
  <c r="O144" i="24"/>
  <c r="O145" i="24"/>
  <c r="O146" i="24"/>
  <c r="O147" i="24"/>
  <c r="O148" i="24"/>
  <c r="O149" i="24"/>
  <c r="O150" i="24"/>
  <c r="O151" i="24"/>
  <c r="O152" i="24"/>
  <c r="O153" i="24"/>
  <c r="O154" i="24"/>
  <c r="O155" i="24"/>
  <c r="O156" i="24"/>
  <c r="O157" i="24"/>
  <c r="O158" i="24"/>
  <c r="O159" i="24"/>
  <c r="O160" i="24"/>
  <c r="O161" i="24"/>
  <c r="O162" i="24"/>
  <c r="O163" i="24"/>
  <c r="O164" i="24"/>
  <c r="O165" i="24"/>
  <c r="O166" i="24"/>
  <c r="O167" i="24"/>
  <c r="O168" i="24"/>
  <c r="O169" i="24"/>
  <c r="O170" i="24"/>
  <c r="O171" i="24"/>
  <c r="O172" i="24"/>
  <c r="O173" i="24"/>
  <c r="O174" i="24"/>
  <c r="O175" i="24"/>
  <c r="O176" i="24"/>
  <c r="O177" i="24"/>
  <c r="O178" i="24"/>
  <c r="O179" i="24"/>
  <c r="O180" i="24"/>
  <c r="O181" i="24"/>
  <c r="O182" i="24"/>
  <c r="O183" i="24"/>
  <c r="O184" i="24"/>
  <c r="O185" i="24"/>
  <c r="O186" i="24"/>
  <c r="O187" i="24"/>
  <c r="O188" i="24"/>
  <c r="O189" i="24"/>
  <c r="O190" i="24"/>
  <c r="O191" i="24"/>
  <c r="O192" i="24"/>
  <c r="O193" i="24"/>
  <c r="O194" i="24"/>
  <c r="O195" i="24"/>
  <c r="O196" i="24"/>
  <c r="O197" i="24"/>
  <c r="O198" i="24"/>
  <c r="O199" i="24"/>
  <c r="O200" i="24"/>
  <c r="O201" i="24"/>
  <c r="O202" i="24"/>
  <c r="O203" i="24"/>
  <c r="O204" i="24"/>
  <c r="O205" i="24"/>
  <c r="O206" i="24"/>
  <c r="O207" i="24"/>
  <c r="O208" i="24"/>
  <c r="O209" i="24"/>
  <c r="O210" i="24"/>
  <c r="O211" i="24"/>
  <c r="O212" i="24"/>
  <c r="O213" i="24"/>
  <c r="O214" i="24"/>
  <c r="O215" i="24"/>
  <c r="O216" i="24"/>
  <c r="O217" i="24"/>
  <c r="O218" i="24"/>
  <c r="O219" i="24"/>
  <c r="O220" i="24"/>
  <c r="O221" i="24"/>
  <c r="O222" i="24"/>
  <c r="O223" i="24"/>
  <c r="O224" i="24"/>
  <c r="O225" i="24"/>
  <c r="O226" i="24"/>
  <c r="O227" i="24"/>
  <c r="O228" i="24"/>
  <c r="O229" i="24"/>
  <c r="O230" i="24"/>
  <c r="O231" i="24"/>
  <c r="O232" i="24"/>
  <c r="O233" i="24"/>
  <c r="O234" i="24"/>
  <c r="O235" i="24"/>
  <c r="O236" i="24"/>
  <c r="O237" i="24"/>
  <c r="O238" i="24"/>
  <c r="O239" i="24"/>
  <c r="O240" i="24"/>
  <c r="O241" i="24"/>
  <c r="O242" i="24"/>
  <c r="O243" i="24"/>
  <c r="O244" i="24"/>
  <c r="O245" i="24"/>
  <c r="O246" i="24"/>
  <c r="O247" i="24"/>
  <c r="O248" i="24"/>
  <c r="O249" i="24"/>
  <c r="O250" i="24"/>
  <c r="O251" i="24"/>
  <c r="O252" i="24"/>
  <c r="O253" i="24"/>
  <c r="O254" i="24"/>
  <c r="O255" i="24"/>
  <c r="O256" i="24"/>
  <c r="O257" i="24"/>
  <c r="O258" i="24"/>
  <c r="O259" i="24"/>
  <c r="O260" i="24"/>
  <c r="O261" i="24"/>
  <c r="O262" i="24"/>
  <c r="O263" i="24"/>
  <c r="O264" i="24"/>
  <c r="O265" i="24"/>
  <c r="O266" i="24"/>
  <c r="O267" i="24"/>
  <c r="O268" i="24"/>
  <c r="O269" i="24"/>
  <c r="O270" i="24"/>
  <c r="O271" i="24"/>
  <c r="O272" i="24"/>
  <c r="O273" i="24"/>
  <c r="O274" i="24"/>
  <c r="O275" i="24"/>
  <c r="O276" i="24"/>
  <c r="O277" i="24"/>
  <c r="O278" i="24"/>
  <c r="O279" i="24"/>
  <c r="O280" i="24"/>
  <c r="O281" i="24"/>
  <c r="O282" i="24"/>
  <c r="O283" i="24"/>
  <c r="O284" i="24"/>
  <c r="O285" i="24"/>
  <c r="O286" i="24"/>
  <c r="O287" i="24"/>
  <c r="O288" i="24"/>
  <c r="O289" i="24"/>
  <c r="O290" i="24"/>
  <c r="O291" i="24"/>
  <c r="O292" i="24"/>
  <c r="O293" i="24"/>
  <c r="O294" i="24"/>
  <c r="O295" i="24"/>
  <c r="O296" i="24"/>
  <c r="O297" i="24"/>
  <c r="O298" i="24"/>
  <c r="O299" i="24"/>
  <c r="O300" i="24"/>
  <c r="O301" i="24"/>
  <c r="O302" i="24"/>
  <c r="O303" i="24"/>
  <c r="O304" i="24"/>
  <c r="O305" i="24"/>
  <c r="O306" i="24"/>
  <c r="O307" i="24"/>
  <c r="O308" i="24"/>
  <c r="O309" i="24"/>
  <c r="O310" i="24"/>
  <c r="O311" i="24"/>
  <c r="O312" i="24"/>
  <c r="O313" i="24"/>
  <c r="O314" i="24"/>
  <c r="O315" i="24"/>
  <c r="O316" i="24"/>
  <c r="O317" i="24"/>
  <c r="O318" i="24"/>
  <c r="O319" i="24"/>
  <c r="O320" i="24"/>
  <c r="O321" i="24"/>
  <c r="O322" i="24"/>
  <c r="O323" i="24"/>
  <c r="O324" i="24"/>
  <c r="O325" i="24"/>
  <c r="O326" i="24"/>
  <c r="O327" i="24"/>
  <c r="O328" i="24"/>
  <c r="O329" i="24"/>
  <c r="O330" i="24"/>
  <c r="O331" i="24"/>
  <c r="O332" i="24"/>
  <c r="O333" i="24"/>
  <c r="O334" i="24"/>
  <c r="O335" i="24"/>
  <c r="O336" i="24"/>
  <c r="O337" i="24"/>
  <c r="O338" i="24"/>
  <c r="O339" i="24"/>
  <c r="O340" i="24"/>
  <c r="O341" i="24"/>
  <c r="O342" i="24"/>
  <c r="O343" i="24"/>
  <c r="O344" i="24"/>
  <c r="O345" i="24"/>
  <c r="O346" i="24"/>
  <c r="O347" i="24"/>
  <c r="O348" i="24"/>
  <c r="O349" i="24"/>
  <c r="O350" i="24"/>
  <c r="O351" i="24"/>
  <c r="N456" i="23"/>
  <c r="M456" i="23"/>
  <c r="N455" i="23"/>
  <c r="M455" i="23"/>
  <c r="N454" i="23"/>
  <c r="M454" i="23"/>
  <c r="N453" i="23"/>
  <c r="M453" i="23"/>
  <c r="N452" i="23"/>
  <c r="M452" i="23"/>
  <c r="N451" i="23"/>
  <c r="M451" i="23"/>
  <c r="N450" i="23"/>
  <c r="M450" i="23"/>
  <c r="N449" i="23"/>
  <c r="M449" i="23"/>
  <c r="N448" i="23"/>
  <c r="M448" i="23"/>
  <c r="N447" i="23"/>
  <c r="M447" i="23"/>
  <c r="N446" i="23"/>
  <c r="M446" i="23"/>
  <c r="N445" i="23"/>
  <c r="M445" i="23"/>
  <c r="N444" i="23"/>
  <c r="M444" i="23"/>
  <c r="N443" i="23"/>
  <c r="M443" i="23"/>
  <c r="N442" i="23"/>
  <c r="M442" i="23"/>
  <c r="N441" i="23"/>
  <c r="M441" i="23"/>
  <c r="N440" i="23"/>
  <c r="M440" i="23"/>
  <c r="N439" i="23"/>
  <c r="M439" i="23"/>
  <c r="N438" i="23"/>
  <c r="M438" i="23"/>
  <c r="N437" i="23"/>
  <c r="M437" i="23"/>
  <c r="N436" i="23"/>
  <c r="M436" i="23"/>
  <c r="N435" i="23"/>
  <c r="M435" i="23"/>
  <c r="N434" i="23"/>
  <c r="M434" i="23"/>
  <c r="N433" i="23"/>
  <c r="M433" i="23"/>
  <c r="N432" i="23"/>
  <c r="M432" i="23"/>
  <c r="N431" i="23"/>
  <c r="M431" i="23"/>
  <c r="N430" i="23"/>
  <c r="M430" i="23"/>
  <c r="N429" i="23"/>
  <c r="M429" i="23"/>
  <c r="N428" i="23"/>
  <c r="M428" i="23"/>
  <c r="N427" i="23"/>
  <c r="M427" i="23"/>
  <c r="N426" i="23"/>
  <c r="M426" i="23"/>
  <c r="N425" i="23"/>
  <c r="M425" i="23"/>
  <c r="N424" i="23"/>
  <c r="M424" i="23"/>
  <c r="N423" i="23"/>
  <c r="M423" i="23"/>
  <c r="N422" i="23"/>
  <c r="M422" i="23"/>
  <c r="N421" i="23"/>
  <c r="M421" i="23"/>
  <c r="N420" i="23"/>
  <c r="M420" i="23"/>
  <c r="N419" i="23"/>
  <c r="M419" i="23"/>
  <c r="N418" i="23"/>
  <c r="M418" i="23"/>
  <c r="N417" i="23"/>
  <c r="M417" i="23"/>
  <c r="N416" i="23"/>
  <c r="M416" i="23"/>
  <c r="N415" i="23"/>
  <c r="M415" i="23"/>
  <c r="N414" i="23"/>
  <c r="M414" i="23"/>
  <c r="N413" i="23"/>
  <c r="M413" i="23"/>
  <c r="N412" i="23"/>
  <c r="M412" i="23"/>
  <c r="N411" i="23"/>
  <c r="M411" i="23"/>
  <c r="N410" i="23"/>
  <c r="M410" i="23"/>
  <c r="N409" i="23"/>
  <c r="M409" i="23"/>
  <c r="N408" i="23"/>
  <c r="M408" i="23"/>
  <c r="N407" i="23"/>
  <c r="M407" i="23"/>
  <c r="N406" i="23"/>
  <c r="M406" i="23"/>
  <c r="N405" i="23"/>
  <c r="M405" i="23"/>
  <c r="N404" i="23"/>
  <c r="M404" i="23"/>
  <c r="N403" i="23"/>
  <c r="M403" i="23"/>
  <c r="N402" i="23"/>
  <c r="M402" i="23"/>
  <c r="N401" i="23"/>
  <c r="M401" i="23"/>
  <c r="N400" i="23"/>
  <c r="M400" i="23"/>
  <c r="N399" i="23"/>
  <c r="M399" i="23"/>
  <c r="N398" i="23"/>
  <c r="M398" i="23"/>
  <c r="N397" i="23"/>
  <c r="M397" i="23"/>
  <c r="N396" i="23"/>
  <c r="M396" i="23"/>
  <c r="N395" i="23"/>
  <c r="M395" i="23"/>
  <c r="N394" i="23"/>
  <c r="M394" i="23"/>
  <c r="N393" i="23"/>
  <c r="M393" i="23"/>
  <c r="N392" i="23"/>
  <c r="M392" i="23"/>
  <c r="N391" i="23"/>
  <c r="M391" i="23"/>
  <c r="N390" i="23"/>
  <c r="M390" i="23"/>
  <c r="N389" i="23"/>
  <c r="M389" i="23"/>
  <c r="N388" i="23"/>
  <c r="M388" i="23"/>
  <c r="N387" i="23"/>
  <c r="M387" i="23"/>
  <c r="N386" i="23"/>
  <c r="M386" i="23"/>
  <c r="N385" i="23"/>
  <c r="M385" i="23"/>
  <c r="N384" i="23"/>
  <c r="M384" i="23"/>
  <c r="N383" i="23"/>
  <c r="M383" i="23"/>
  <c r="N382" i="23"/>
  <c r="M382" i="23"/>
  <c r="N381" i="23"/>
  <c r="M381" i="23"/>
  <c r="N380" i="23"/>
  <c r="M380" i="23"/>
  <c r="N379" i="23"/>
  <c r="M379" i="23"/>
  <c r="N378" i="23"/>
  <c r="M378" i="23"/>
  <c r="N377" i="23"/>
  <c r="M377" i="23"/>
  <c r="N376" i="23"/>
  <c r="M376" i="23"/>
  <c r="N375" i="23"/>
  <c r="M375" i="23"/>
  <c r="N374" i="23"/>
  <c r="M374" i="23"/>
  <c r="N373" i="23"/>
  <c r="M373" i="23"/>
  <c r="N372" i="23"/>
  <c r="M372" i="23"/>
  <c r="N371" i="23"/>
  <c r="M371" i="23"/>
  <c r="N370" i="23"/>
  <c r="M370" i="23"/>
  <c r="N369" i="23"/>
  <c r="M369" i="23"/>
  <c r="N368" i="23"/>
  <c r="M368" i="23"/>
  <c r="N367" i="23"/>
  <c r="M367" i="23"/>
  <c r="N366" i="23"/>
  <c r="M366" i="23"/>
  <c r="N365" i="23"/>
  <c r="M365" i="23"/>
  <c r="N364" i="23"/>
  <c r="M364" i="23"/>
  <c r="N363" i="23"/>
  <c r="M363" i="23"/>
  <c r="N362" i="23"/>
  <c r="M362" i="23"/>
  <c r="N361" i="23"/>
  <c r="M361" i="23"/>
  <c r="N360" i="23"/>
  <c r="M360" i="23"/>
  <c r="N359" i="23"/>
  <c r="M359" i="23"/>
  <c r="N358" i="23"/>
  <c r="M358" i="23"/>
  <c r="N357" i="23"/>
  <c r="M357" i="23"/>
  <c r="N356" i="23"/>
  <c r="M356" i="23"/>
  <c r="N355" i="23"/>
  <c r="M355" i="23"/>
  <c r="N354" i="23"/>
  <c r="M354" i="23"/>
  <c r="N353" i="23"/>
  <c r="M353" i="23"/>
  <c r="N352" i="23"/>
  <c r="M352" i="23"/>
  <c r="N351" i="23"/>
  <c r="M351" i="23"/>
  <c r="N350" i="23"/>
  <c r="M350" i="23"/>
  <c r="N349" i="23"/>
  <c r="M349" i="23"/>
  <c r="N348" i="23"/>
  <c r="M348" i="23"/>
  <c r="N347" i="23"/>
  <c r="M347" i="23"/>
  <c r="N346" i="23"/>
  <c r="M346" i="23"/>
  <c r="N345" i="23"/>
  <c r="M345" i="23"/>
  <c r="N344" i="23"/>
  <c r="M344" i="23"/>
  <c r="N343" i="23"/>
  <c r="M343" i="23"/>
  <c r="N342" i="23"/>
  <c r="M342" i="23"/>
  <c r="N341" i="23"/>
  <c r="M341" i="23"/>
  <c r="N340" i="23"/>
  <c r="M340" i="23"/>
  <c r="N339" i="23"/>
  <c r="M339" i="23"/>
  <c r="N338" i="23"/>
  <c r="M338" i="23"/>
  <c r="N337" i="23"/>
  <c r="M337" i="23"/>
  <c r="N336" i="23"/>
  <c r="M336" i="23"/>
  <c r="N335" i="23"/>
  <c r="M335" i="23"/>
  <c r="N334" i="23"/>
  <c r="M334" i="23"/>
  <c r="N333" i="23"/>
  <c r="M333" i="23"/>
  <c r="N332" i="23"/>
  <c r="M332" i="23"/>
  <c r="N331" i="23"/>
  <c r="M331" i="23"/>
  <c r="N330" i="23"/>
  <c r="M330" i="23"/>
  <c r="N329" i="23"/>
  <c r="M329" i="23"/>
  <c r="N328" i="23"/>
  <c r="M328" i="23"/>
  <c r="N327" i="23"/>
  <c r="M327" i="23"/>
  <c r="N326" i="23"/>
  <c r="M326" i="23"/>
  <c r="N325" i="23"/>
  <c r="M325" i="23"/>
  <c r="N324" i="23"/>
  <c r="M324" i="23"/>
  <c r="N323" i="23"/>
  <c r="M323" i="23"/>
  <c r="N322" i="23"/>
  <c r="M322" i="23"/>
  <c r="N321" i="23"/>
  <c r="M321" i="23"/>
  <c r="N320" i="23"/>
  <c r="M320" i="23"/>
  <c r="N319" i="23"/>
  <c r="M319" i="23"/>
  <c r="N318" i="23"/>
  <c r="M318" i="23"/>
  <c r="N317" i="23"/>
  <c r="M317" i="23"/>
  <c r="N316" i="23"/>
  <c r="M316" i="23"/>
  <c r="N315" i="23"/>
  <c r="M315" i="23"/>
  <c r="N314" i="23"/>
  <c r="M314" i="23"/>
  <c r="N313" i="23"/>
  <c r="M313" i="23"/>
  <c r="N312" i="23"/>
  <c r="M312" i="23"/>
  <c r="N311" i="23"/>
  <c r="M311" i="23"/>
  <c r="N310" i="23"/>
  <c r="M310" i="23"/>
  <c r="N309" i="23"/>
  <c r="M309" i="23"/>
  <c r="N308" i="23"/>
  <c r="M308" i="23"/>
  <c r="N307" i="23"/>
  <c r="M307" i="23"/>
  <c r="N306" i="23"/>
  <c r="M306" i="23"/>
  <c r="N305" i="23"/>
  <c r="M305" i="23"/>
  <c r="N304" i="23"/>
  <c r="M304" i="23"/>
  <c r="N303" i="23"/>
  <c r="M303" i="23"/>
  <c r="N302" i="23"/>
  <c r="M302" i="23"/>
  <c r="N301" i="23"/>
  <c r="M301" i="23"/>
  <c r="N300" i="23"/>
  <c r="M300" i="23"/>
  <c r="N299" i="23"/>
  <c r="M299" i="23"/>
  <c r="N298" i="23"/>
  <c r="M298" i="23"/>
  <c r="N297" i="23"/>
  <c r="M297" i="23"/>
  <c r="N296" i="23"/>
  <c r="M296" i="23"/>
  <c r="N295" i="23"/>
  <c r="M295" i="23"/>
  <c r="N294" i="23"/>
  <c r="M294" i="23"/>
  <c r="N293" i="23"/>
  <c r="M293" i="23"/>
  <c r="N292" i="23"/>
  <c r="M292" i="23"/>
  <c r="N291" i="23"/>
  <c r="M291" i="23"/>
  <c r="N290" i="23"/>
  <c r="M290" i="23"/>
  <c r="N289" i="23"/>
  <c r="M289" i="23"/>
  <c r="N288" i="23"/>
  <c r="M288" i="23"/>
  <c r="N287" i="23"/>
  <c r="M287" i="23"/>
  <c r="N286" i="23"/>
  <c r="M286" i="23"/>
  <c r="N285" i="23"/>
  <c r="M285" i="23"/>
  <c r="N284" i="23"/>
  <c r="M284" i="23"/>
  <c r="N283" i="23"/>
  <c r="M283" i="23"/>
  <c r="N282" i="23"/>
  <c r="M282" i="23"/>
  <c r="N281" i="23"/>
  <c r="M281" i="23"/>
  <c r="N280" i="23"/>
  <c r="M280" i="23"/>
  <c r="N279" i="23"/>
  <c r="M279" i="23"/>
  <c r="N278" i="23"/>
  <c r="M278" i="23"/>
  <c r="N277" i="23"/>
  <c r="M277" i="23"/>
  <c r="N276" i="23"/>
  <c r="M276" i="23"/>
  <c r="N275" i="23"/>
  <c r="M275" i="23"/>
  <c r="N274" i="23"/>
  <c r="M274" i="23"/>
  <c r="N273" i="23"/>
  <c r="M273" i="23"/>
  <c r="N272" i="23"/>
  <c r="M272" i="23"/>
  <c r="N271" i="23"/>
  <c r="M271" i="23"/>
  <c r="N270" i="23"/>
  <c r="M270" i="23"/>
  <c r="N269" i="23"/>
  <c r="M269" i="23"/>
  <c r="N268" i="23"/>
  <c r="M268" i="23"/>
  <c r="N267" i="23"/>
  <c r="M267" i="23"/>
  <c r="N266" i="23"/>
  <c r="M266" i="23"/>
  <c r="N265" i="23"/>
  <c r="M265" i="23"/>
  <c r="N264" i="23"/>
  <c r="M264" i="23"/>
  <c r="N263" i="23"/>
  <c r="M263" i="23"/>
  <c r="N262" i="23"/>
  <c r="M262" i="23"/>
  <c r="N261" i="23"/>
  <c r="M261" i="23"/>
  <c r="N260" i="23"/>
  <c r="M260" i="23"/>
  <c r="N259" i="23"/>
  <c r="M259" i="23"/>
  <c r="N258" i="23"/>
  <c r="M258" i="23"/>
  <c r="N257" i="23"/>
  <c r="M257" i="23"/>
  <c r="N256" i="23"/>
  <c r="M256" i="23"/>
  <c r="N255" i="23"/>
  <c r="M255" i="23"/>
  <c r="N254" i="23"/>
  <c r="M254" i="23"/>
  <c r="N253" i="23"/>
  <c r="M253" i="23"/>
  <c r="N252" i="23"/>
  <c r="M252" i="23"/>
  <c r="N251" i="23"/>
  <c r="M251" i="23"/>
  <c r="N250" i="23"/>
  <c r="M250" i="23"/>
  <c r="N249" i="23"/>
  <c r="M249" i="23"/>
  <c r="N248" i="23"/>
  <c r="M248" i="23"/>
  <c r="N247" i="23"/>
  <c r="M247" i="23"/>
  <c r="N246" i="23"/>
  <c r="M246" i="23"/>
  <c r="N245" i="23"/>
  <c r="M245" i="23"/>
  <c r="N244" i="23"/>
  <c r="M244" i="23"/>
  <c r="N243" i="23"/>
  <c r="M243" i="23"/>
  <c r="N242" i="23"/>
  <c r="M242" i="23"/>
  <c r="N241" i="23"/>
  <c r="M241" i="23"/>
  <c r="N240" i="23"/>
  <c r="M240" i="23"/>
  <c r="N239" i="23"/>
  <c r="M239" i="23"/>
  <c r="N238" i="23"/>
  <c r="M238" i="23"/>
  <c r="N237" i="23"/>
  <c r="M237" i="23"/>
  <c r="N236" i="23"/>
  <c r="M236" i="23"/>
  <c r="N235" i="23"/>
  <c r="M235" i="23"/>
  <c r="N234" i="23"/>
  <c r="M234" i="23"/>
  <c r="N233" i="23"/>
  <c r="M233" i="23"/>
  <c r="N232" i="23"/>
  <c r="M232" i="23"/>
  <c r="N231" i="23"/>
  <c r="M231" i="23"/>
  <c r="N230" i="23"/>
  <c r="M230" i="23"/>
  <c r="N229" i="23"/>
  <c r="M229" i="23"/>
  <c r="N228" i="23"/>
  <c r="M228" i="23"/>
  <c r="N227" i="23"/>
  <c r="M227" i="23"/>
  <c r="N226" i="23"/>
  <c r="M226" i="23"/>
  <c r="N225" i="23"/>
  <c r="M225" i="23"/>
  <c r="N224" i="23"/>
  <c r="M224" i="23"/>
  <c r="N223" i="23"/>
  <c r="M223" i="23"/>
  <c r="N222" i="23"/>
  <c r="M222" i="23"/>
  <c r="N221" i="23"/>
  <c r="M221" i="23"/>
  <c r="N220" i="23"/>
  <c r="M220" i="23"/>
  <c r="N219" i="23"/>
  <c r="M219" i="23"/>
  <c r="N218" i="23"/>
  <c r="M218" i="23"/>
  <c r="N217" i="23"/>
  <c r="M217" i="23"/>
  <c r="N216" i="23"/>
  <c r="M216" i="23"/>
  <c r="N215" i="23"/>
  <c r="M215" i="23"/>
  <c r="N214" i="23"/>
  <c r="M214" i="23"/>
  <c r="N213" i="23"/>
  <c r="M213" i="23"/>
  <c r="N212" i="23"/>
  <c r="M212" i="23"/>
  <c r="N211" i="23"/>
  <c r="M211" i="23"/>
  <c r="N210" i="23"/>
  <c r="M210" i="23"/>
  <c r="N209" i="23"/>
  <c r="M209" i="23"/>
  <c r="N208" i="23"/>
  <c r="M208" i="23"/>
  <c r="N207" i="23"/>
  <c r="M207" i="23"/>
  <c r="N206" i="23"/>
  <c r="M206" i="23"/>
  <c r="N205" i="23"/>
  <c r="M205" i="23"/>
  <c r="N204" i="23"/>
  <c r="M204" i="23"/>
  <c r="N203" i="23"/>
  <c r="M203" i="23"/>
  <c r="N202" i="23"/>
  <c r="M202" i="23"/>
  <c r="N201" i="23"/>
  <c r="M201" i="23"/>
  <c r="N200" i="23"/>
  <c r="M200" i="23"/>
  <c r="N199" i="23"/>
  <c r="M199" i="23"/>
  <c r="N198" i="23"/>
  <c r="M198" i="23"/>
  <c r="N197" i="23"/>
  <c r="M197" i="23"/>
  <c r="N196" i="23"/>
  <c r="M196" i="23"/>
  <c r="N195" i="23"/>
  <c r="M195" i="23"/>
  <c r="N194" i="23"/>
  <c r="M194" i="23"/>
  <c r="N193" i="23"/>
  <c r="M193" i="23"/>
  <c r="N192" i="23"/>
  <c r="M192" i="23"/>
  <c r="N191" i="23"/>
  <c r="M191" i="23"/>
  <c r="N190" i="23"/>
  <c r="M190" i="23"/>
  <c r="N189" i="23"/>
  <c r="M189" i="23"/>
  <c r="N188" i="23"/>
  <c r="M188" i="23"/>
  <c r="N187" i="23"/>
  <c r="M187" i="23"/>
  <c r="N186" i="23"/>
  <c r="M186" i="23"/>
  <c r="N185" i="23"/>
  <c r="M185" i="23"/>
  <c r="N184" i="23"/>
  <c r="M184" i="23"/>
  <c r="N183" i="23"/>
  <c r="M183" i="23"/>
  <c r="N182" i="23"/>
  <c r="M182" i="23"/>
  <c r="N181" i="23"/>
  <c r="M181" i="23"/>
  <c r="N180" i="23"/>
  <c r="M180" i="23"/>
  <c r="N179" i="23"/>
  <c r="M179" i="23"/>
  <c r="N178" i="23"/>
  <c r="M178" i="23"/>
  <c r="N177" i="23"/>
  <c r="M177" i="23"/>
  <c r="N176" i="23"/>
  <c r="M176" i="23"/>
  <c r="N175" i="23"/>
  <c r="M175" i="23"/>
  <c r="N174" i="23"/>
  <c r="M174" i="23"/>
  <c r="N173" i="23"/>
  <c r="M173" i="23"/>
  <c r="N172" i="23"/>
  <c r="M172" i="23"/>
  <c r="N171" i="23"/>
  <c r="M171" i="23"/>
  <c r="N170" i="23"/>
  <c r="M170" i="23"/>
  <c r="N169" i="23"/>
  <c r="M169" i="23"/>
  <c r="N168" i="23"/>
  <c r="M168" i="23"/>
  <c r="N167" i="23"/>
  <c r="M167" i="23"/>
  <c r="N166" i="23"/>
  <c r="M166" i="23"/>
  <c r="N165" i="23"/>
  <c r="M165" i="23"/>
  <c r="N164" i="23"/>
  <c r="M164" i="23"/>
  <c r="N163" i="23"/>
  <c r="M163" i="23"/>
  <c r="N162" i="23"/>
  <c r="M162" i="23"/>
  <c r="N161" i="23"/>
  <c r="M161" i="23"/>
  <c r="N160" i="23"/>
  <c r="M160" i="23"/>
  <c r="N159" i="23"/>
  <c r="M159" i="23"/>
  <c r="N158" i="23"/>
  <c r="M158" i="23"/>
  <c r="N157" i="23"/>
  <c r="M157" i="23"/>
  <c r="N156" i="23"/>
  <c r="M156" i="23"/>
  <c r="N155" i="23"/>
  <c r="M155" i="23"/>
  <c r="N154" i="23"/>
  <c r="M154" i="23"/>
  <c r="N153" i="23"/>
  <c r="M153" i="23"/>
  <c r="N152" i="23"/>
  <c r="M152" i="23"/>
  <c r="N151" i="23"/>
  <c r="M151" i="23"/>
  <c r="N150" i="23"/>
  <c r="M150" i="23"/>
  <c r="N149" i="23"/>
  <c r="M149" i="23"/>
  <c r="N148" i="23"/>
  <c r="M148" i="23"/>
  <c r="N147" i="23"/>
  <c r="M147" i="23"/>
  <c r="N146" i="23"/>
  <c r="M146" i="23"/>
  <c r="N145" i="23"/>
  <c r="M145" i="23"/>
  <c r="N144" i="23"/>
  <c r="M144" i="23"/>
  <c r="N143" i="23"/>
  <c r="M143" i="23"/>
  <c r="N142" i="23"/>
  <c r="M142" i="23"/>
  <c r="N141" i="23"/>
  <c r="M141" i="23"/>
  <c r="N140" i="23"/>
  <c r="M140" i="23"/>
  <c r="N139" i="23"/>
  <c r="M139" i="23"/>
  <c r="N138" i="23"/>
  <c r="M138" i="23"/>
  <c r="N137" i="23"/>
  <c r="M137" i="23"/>
  <c r="N136" i="23"/>
  <c r="M136" i="23"/>
  <c r="N135" i="23"/>
  <c r="M135" i="23"/>
  <c r="N134" i="23"/>
  <c r="M134" i="23"/>
  <c r="N133" i="23"/>
  <c r="M133" i="23"/>
  <c r="N132" i="23"/>
  <c r="M132" i="23"/>
  <c r="N131" i="23"/>
  <c r="M131" i="23"/>
  <c r="N130" i="23"/>
  <c r="M130" i="23"/>
  <c r="N129" i="23"/>
  <c r="M129" i="23"/>
  <c r="N128" i="23"/>
  <c r="M128" i="23"/>
  <c r="N127" i="23"/>
  <c r="M127" i="23"/>
  <c r="N126" i="23"/>
  <c r="M126" i="23"/>
  <c r="N125" i="23"/>
  <c r="M125" i="23"/>
  <c r="N124" i="23"/>
  <c r="M124" i="23"/>
  <c r="N123" i="23"/>
  <c r="M123" i="23"/>
  <c r="N122" i="23"/>
  <c r="M122" i="23"/>
  <c r="N121" i="23"/>
  <c r="M121" i="23"/>
  <c r="N120" i="23"/>
  <c r="M120" i="23"/>
  <c r="N119" i="23"/>
  <c r="M119" i="23"/>
  <c r="N118" i="23"/>
  <c r="M118" i="23"/>
  <c r="N117" i="23"/>
  <c r="M117" i="23"/>
  <c r="N116" i="23"/>
  <c r="M116" i="23"/>
  <c r="N115" i="23"/>
  <c r="M115" i="23"/>
  <c r="N114" i="23"/>
  <c r="M114" i="23"/>
  <c r="N113" i="23"/>
  <c r="M113" i="23"/>
  <c r="N112" i="23"/>
  <c r="M112" i="23"/>
  <c r="N111" i="23"/>
  <c r="M111" i="23"/>
  <c r="N110" i="23"/>
  <c r="M110" i="23"/>
  <c r="N109" i="23"/>
  <c r="M109" i="23"/>
  <c r="N108" i="23"/>
  <c r="M108" i="23"/>
  <c r="N107" i="23"/>
  <c r="M107" i="23"/>
  <c r="N106" i="23"/>
  <c r="M106" i="23"/>
  <c r="N105" i="23"/>
  <c r="M105" i="23"/>
  <c r="N104" i="23"/>
  <c r="M104" i="23"/>
  <c r="N103" i="23"/>
  <c r="M103" i="23"/>
  <c r="N102" i="23"/>
  <c r="M102" i="23"/>
  <c r="N101" i="23"/>
  <c r="M101" i="23"/>
  <c r="N100" i="23"/>
  <c r="M100" i="23"/>
  <c r="N99" i="23"/>
  <c r="M99" i="23"/>
  <c r="N98" i="23"/>
  <c r="M98" i="23"/>
  <c r="N97" i="23"/>
  <c r="M97" i="23"/>
  <c r="N96" i="23"/>
  <c r="M96" i="23"/>
  <c r="N95" i="23"/>
  <c r="M95" i="23"/>
  <c r="N94" i="23"/>
  <c r="M94" i="23"/>
  <c r="N93" i="23"/>
  <c r="M93" i="23"/>
  <c r="N92" i="23"/>
  <c r="M92" i="23"/>
  <c r="N91" i="23"/>
  <c r="M91" i="23"/>
  <c r="N90" i="23"/>
  <c r="M90" i="23"/>
  <c r="N89" i="23"/>
  <c r="M89" i="23"/>
  <c r="N88" i="23"/>
  <c r="M88" i="23"/>
  <c r="N87" i="23"/>
  <c r="M87" i="23"/>
  <c r="N86" i="23"/>
  <c r="M86" i="23"/>
  <c r="N85" i="23"/>
  <c r="M85" i="23"/>
  <c r="N84" i="23"/>
  <c r="M84" i="23"/>
  <c r="N83" i="23"/>
  <c r="M83" i="23"/>
  <c r="N82" i="23"/>
  <c r="M82" i="23"/>
  <c r="N81" i="23"/>
  <c r="M81" i="23"/>
  <c r="N80" i="23"/>
  <c r="M80" i="23"/>
  <c r="N79" i="23"/>
  <c r="M79" i="23"/>
  <c r="N78" i="23"/>
  <c r="M78" i="23"/>
  <c r="N77" i="23"/>
  <c r="M77" i="23"/>
  <c r="N76" i="23"/>
  <c r="M76" i="23"/>
  <c r="N75" i="23"/>
  <c r="M75" i="23"/>
  <c r="N74" i="23"/>
  <c r="M74" i="23"/>
  <c r="N73" i="23"/>
  <c r="M73" i="23"/>
  <c r="N72" i="23"/>
  <c r="M72" i="23"/>
  <c r="N71" i="23"/>
  <c r="M71" i="23"/>
  <c r="N70" i="23"/>
  <c r="M70" i="23"/>
  <c r="N69" i="23"/>
  <c r="M69" i="23"/>
  <c r="N68" i="23"/>
  <c r="M68" i="23"/>
  <c r="N67" i="23"/>
  <c r="M67" i="23"/>
  <c r="N66" i="23"/>
  <c r="M66" i="23"/>
  <c r="N65" i="23"/>
  <c r="M65" i="23"/>
  <c r="N64" i="23"/>
  <c r="M64" i="23"/>
  <c r="N63" i="23"/>
  <c r="M63" i="23"/>
  <c r="N62" i="23"/>
  <c r="M62" i="23"/>
  <c r="N61" i="23"/>
  <c r="M61" i="23"/>
  <c r="N60" i="23"/>
  <c r="M60" i="23"/>
  <c r="N59" i="23"/>
  <c r="M59" i="23"/>
  <c r="N58" i="23"/>
  <c r="M58" i="23"/>
  <c r="N57" i="23"/>
  <c r="M57" i="23"/>
  <c r="N56" i="23"/>
  <c r="M56" i="23"/>
  <c r="N55" i="23"/>
  <c r="M55" i="23"/>
  <c r="N54" i="23"/>
  <c r="M54" i="23"/>
  <c r="N53" i="23"/>
  <c r="M53" i="23"/>
  <c r="N52" i="23"/>
  <c r="M52" i="23"/>
  <c r="N51" i="23"/>
  <c r="M51" i="23"/>
  <c r="N50" i="23"/>
  <c r="M50" i="23"/>
  <c r="N49" i="23"/>
  <c r="M49" i="23"/>
  <c r="N48" i="23"/>
  <c r="M48" i="23"/>
  <c r="N47" i="23"/>
  <c r="M47" i="23"/>
  <c r="N46" i="23"/>
  <c r="M46" i="23"/>
  <c r="N45" i="23"/>
  <c r="M45" i="23"/>
  <c r="N44" i="23"/>
  <c r="M44" i="23"/>
  <c r="N43" i="23"/>
  <c r="M43" i="23"/>
  <c r="N42" i="23"/>
  <c r="M42" i="23"/>
  <c r="N41" i="23"/>
  <c r="M41" i="23"/>
  <c r="N40" i="23"/>
  <c r="M40" i="23"/>
  <c r="N39" i="23"/>
  <c r="M39" i="23"/>
  <c r="N38" i="23"/>
  <c r="M38" i="23"/>
  <c r="N37" i="23"/>
  <c r="M37" i="23"/>
  <c r="N36" i="23"/>
  <c r="M36" i="23"/>
  <c r="N35" i="23"/>
  <c r="M35" i="23"/>
  <c r="N34" i="23"/>
  <c r="M34" i="23"/>
  <c r="N33" i="23"/>
  <c r="M33" i="23"/>
  <c r="N32" i="23"/>
  <c r="M32" i="23"/>
  <c r="N31" i="23"/>
  <c r="M31" i="23"/>
  <c r="N30" i="23"/>
  <c r="M30" i="23"/>
  <c r="N29" i="23"/>
  <c r="M29" i="23"/>
  <c r="N28" i="23"/>
  <c r="M28" i="23"/>
  <c r="N27" i="23"/>
  <c r="M27" i="23"/>
  <c r="N26" i="23"/>
  <c r="M26" i="23"/>
  <c r="N25" i="23"/>
  <c r="M25" i="23"/>
  <c r="N24" i="23"/>
  <c r="M24" i="23"/>
  <c r="N23" i="23"/>
  <c r="M23" i="23"/>
  <c r="N22" i="23"/>
  <c r="M22" i="23"/>
  <c r="N21" i="23"/>
  <c r="M21" i="23"/>
  <c r="N20" i="23"/>
  <c r="M20" i="23"/>
  <c r="N19" i="23"/>
  <c r="M19" i="23"/>
  <c r="N18" i="23"/>
  <c r="M18" i="23"/>
  <c r="N17" i="23"/>
  <c r="M17" i="23"/>
  <c r="N16" i="23"/>
  <c r="M16" i="23"/>
  <c r="N15" i="23"/>
  <c r="M15" i="23"/>
  <c r="N14" i="23"/>
  <c r="M14" i="23"/>
  <c r="N13" i="23"/>
  <c r="M13" i="23"/>
  <c r="N12" i="23"/>
  <c r="M12" i="23"/>
  <c r="N11" i="23"/>
  <c r="M11" i="23"/>
  <c r="N10" i="23"/>
  <c r="M10" i="23"/>
  <c r="N9" i="23"/>
  <c r="M9" i="23"/>
  <c r="N8" i="23"/>
  <c r="M8" i="23"/>
  <c r="N6" i="23"/>
  <c r="M6" i="23"/>
  <c r="N5" i="23"/>
  <c r="M5" i="23"/>
  <c r="N4" i="23"/>
  <c r="M4" i="23"/>
  <c r="P4" i="23"/>
  <c r="P5" i="23"/>
  <c r="P6" i="23"/>
  <c r="P8" i="23"/>
  <c r="P9" i="23"/>
  <c r="P10" i="23"/>
  <c r="P11" i="23"/>
  <c r="P12" i="23"/>
  <c r="P13" i="23"/>
  <c r="P14" i="23"/>
  <c r="P15" i="23"/>
  <c r="P16" i="23"/>
  <c r="P17" i="23"/>
  <c r="P18" i="23"/>
  <c r="P19" i="23"/>
  <c r="P20" i="23"/>
  <c r="P21" i="23"/>
  <c r="P22" i="23"/>
  <c r="P23" i="23"/>
  <c r="P24" i="23"/>
  <c r="P25" i="23"/>
  <c r="P26" i="23"/>
  <c r="P27" i="23"/>
  <c r="P28" i="23"/>
  <c r="P29" i="23"/>
  <c r="P30" i="23"/>
  <c r="P31" i="23"/>
  <c r="P32" i="23"/>
  <c r="P33" i="23"/>
  <c r="P34" i="23"/>
  <c r="P35" i="23"/>
  <c r="P36" i="23"/>
  <c r="P37" i="23"/>
  <c r="P38" i="23"/>
  <c r="P39" i="23"/>
  <c r="P40" i="23"/>
  <c r="P41" i="23"/>
  <c r="P42" i="23"/>
  <c r="P43" i="23"/>
  <c r="P44" i="23"/>
  <c r="P45" i="23"/>
  <c r="P46" i="23"/>
  <c r="P47" i="23"/>
  <c r="P48" i="23"/>
  <c r="P49" i="23"/>
  <c r="P50" i="23"/>
  <c r="P51" i="23"/>
  <c r="P52" i="23"/>
  <c r="P53" i="23"/>
  <c r="P54" i="23"/>
  <c r="P55" i="23"/>
  <c r="P56" i="23"/>
  <c r="P57" i="23"/>
  <c r="P58" i="23"/>
  <c r="P59" i="23"/>
  <c r="P60" i="23"/>
  <c r="P61" i="23"/>
  <c r="P62" i="23"/>
  <c r="P63" i="23"/>
  <c r="P64" i="23"/>
  <c r="P65" i="23"/>
  <c r="P66" i="23"/>
  <c r="P67" i="23"/>
  <c r="P68" i="23"/>
  <c r="P69" i="23"/>
  <c r="P70" i="23"/>
  <c r="P71" i="23"/>
  <c r="P72" i="23"/>
  <c r="P73" i="23"/>
  <c r="P74" i="23"/>
  <c r="P75" i="23"/>
  <c r="P76" i="23"/>
  <c r="P77" i="23"/>
  <c r="P78" i="23"/>
  <c r="P79" i="23"/>
  <c r="P80" i="23"/>
  <c r="P81" i="23"/>
  <c r="P82" i="23"/>
  <c r="P83" i="23"/>
  <c r="P84" i="23"/>
  <c r="P85" i="23"/>
  <c r="P86" i="23"/>
  <c r="P87" i="23"/>
  <c r="P88" i="23"/>
  <c r="P89" i="23"/>
  <c r="P90" i="23"/>
  <c r="P91" i="23"/>
  <c r="P92" i="23"/>
  <c r="P93" i="23"/>
  <c r="P94" i="23"/>
  <c r="P95" i="23"/>
  <c r="P96" i="23"/>
  <c r="P97" i="23"/>
  <c r="P98" i="23"/>
  <c r="P99" i="23"/>
  <c r="P100" i="23"/>
  <c r="P101" i="23"/>
  <c r="P102" i="23"/>
  <c r="P103" i="23"/>
  <c r="P104" i="23"/>
  <c r="P105" i="23"/>
  <c r="P106" i="23"/>
  <c r="P107" i="23"/>
  <c r="P108" i="23"/>
  <c r="P109" i="23"/>
  <c r="P110" i="23"/>
  <c r="P111" i="23"/>
  <c r="P112" i="23"/>
  <c r="P113" i="23"/>
  <c r="P114" i="23"/>
  <c r="P115" i="23"/>
  <c r="P116" i="23"/>
  <c r="P117" i="23"/>
  <c r="P118" i="23"/>
  <c r="P119" i="23"/>
  <c r="P120" i="23"/>
  <c r="P121" i="23"/>
  <c r="P122" i="23"/>
  <c r="P123" i="23"/>
  <c r="P124" i="23"/>
  <c r="P125" i="23"/>
  <c r="P126" i="23"/>
  <c r="P127" i="23"/>
  <c r="P128" i="23"/>
  <c r="P129" i="23"/>
  <c r="P130" i="23"/>
  <c r="P131" i="23"/>
  <c r="P132" i="23"/>
  <c r="P133" i="23"/>
  <c r="P134" i="23"/>
  <c r="P135" i="23"/>
  <c r="P136" i="23"/>
  <c r="P137" i="23"/>
  <c r="P138" i="23"/>
  <c r="P139" i="23"/>
  <c r="P140" i="23"/>
  <c r="P141" i="23"/>
  <c r="P142" i="23"/>
  <c r="P143" i="23"/>
  <c r="P144" i="23"/>
  <c r="P145" i="23"/>
  <c r="P146" i="23"/>
  <c r="P147" i="23"/>
  <c r="P148" i="23"/>
  <c r="P149" i="23"/>
  <c r="P150" i="23"/>
  <c r="P151" i="23"/>
  <c r="P152" i="23"/>
  <c r="P153" i="23"/>
  <c r="P154" i="23"/>
  <c r="P155" i="23"/>
  <c r="P156" i="23"/>
  <c r="P157" i="23"/>
  <c r="P158" i="23"/>
  <c r="P159" i="23"/>
  <c r="P160" i="23"/>
  <c r="P161" i="23"/>
  <c r="P162" i="23"/>
  <c r="P163" i="23"/>
  <c r="P164" i="23"/>
  <c r="P165" i="23"/>
  <c r="P166" i="23"/>
  <c r="P167" i="23"/>
  <c r="P168" i="23"/>
  <c r="P169" i="23"/>
  <c r="P170" i="23"/>
  <c r="P171" i="23"/>
  <c r="P172" i="23"/>
  <c r="P173" i="23"/>
  <c r="P174" i="23"/>
  <c r="P175" i="23"/>
  <c r="P176" i="23"/>
  <c r="P177" i="23"/>
  <c r="P178" i="23"/>
  <c r="P179" i="23"/>
  <c r="P180" i="23"/>
  <c r="P181" i="23"/>
  <c r="P182" i="23"/>
  <c r="P183" i="23"/>
  <c r="P184" i="23"/>
  <c r="P185" i="23"/>
  <c r="P186" i="23"/>
  <c r="P187" i="23"/>
  <c r="P188" i="23"/>
  <c r="P189" i="23"/>
  <c r="P190" i="23"/>
  <c r="P191" i="23"/>
  <c r="P192" i="23"/>
  <c r="P193" i="23"/>
  <c r="P194" i="23"/>
  <c r="P195" i="23"/>
  <c r="P196" i="23"/>
  <c r="P197" i="23"/>
  <c r="P198" i="23"/>
  <c r="P199" i="23"/>
  <c r="P200" i="23"/>
  <c r="P201" i="23"/>
  <c r="P202" i="23"/>
  <c r="P203" i="23"/>
  <c r="P204" i="23"/>
  <c r="P205" i="23"/>
  <c r="P206" i="23"/>
  <c r="P207" i="23"/>
  <c r="P208" i="23"/>
  <c r="P209" i="23"/>
  <c r="P210" i="23"/>
  <c r="P211" i="23"/>
  <c r="P212" i="23"/>
  <c r="P213" i="23"/>
  <c r="P214" i="23"/>
  <c r="P215" i="23"/>
  <c r="P216" i="23"/>
  <c r="P217" i="23"/>
  <c r="P218" i="23"/>
  <c r="P219" i="23"/>
  <c r="P220" i="23"/>
  <c r="P221" i="23"/>
  <c r="P222" i="23"/>
  <c r="P223" i="23"/>
  <c r="P224" i="23"/>
  <c r="P225" i="23"/>
  <c r="P226" i="23"/>
  <c r="P227" i="23"/>
  <c r="P228" i="23"/>
  <c r="P229" i="23"/>
  <c r="P230" i="23"/>
  <c r="P231" i="23"/>
  <c r="P232" i="23"/>
  <c r="P233" i="23"/>
  <c r="P234" i="23"/>
  <c r="P235" i="23"/>
  <c r="P236" i="23"/>
  <c r="P237" i="23"/>
  <c r="P238" i="23"/>
  <c r="P239" i="23"/>
  <c r="P240" i="23"/>
  <c r="P241" i="23"/>
  <c r="P242" i="23"/>
  <c r="P243" i="23"/>
  <c r="P244" i="23"/>
  <c r="P245" i="23"/>
  <c r="P246" i="23"/>
  <c r="P247" i="23"/>
  <c r="P248" i="23"/>
  <c r="P249" i="23"/>
  <c r="P250" i="23"/>
  <c r="P251" i="23"/>
  <c r="P252" i="23"/>
  <c r="P253" i="23"/>
  <c r="P254" i="23"/>
  <c r="P255" i="23"/>
  <c r="P256" i="23"/>
  <c r="P257" i="23"/>
  <c r="P258" i="23"/>
  <c r="P259" i="23"/>
  <c r="P260" i="23"/>
  <c r="P261" i="23"/>
  <c r="P262" i="23"/>
  <c r="P263" i="23"/>
  <c r="P264" i="23"/>
  <c r="P265" i="23"/>
  <c r="P266" i="23"/>
  <c r="P267" i="23"/>
  <c r="P268" i="23"/>
  <c r="P269" i="23"/>
  <c r="P270" i="23"/>
  <c r="P271" i="23"/>
  <c r="P272" i="23"/>
  <c r="P273" i="23"/>
  <c r="P274" i="23"/>
  <c r="P275" i="23"/>
  <c r="P276" i="23"/>
  <c r="P277" i="23"/>
  <c r="P278" i="23"/>
  <c r="P279" i="23"/>
  <c r="P280" i="23"/>
  <c r="P281" i="23"/>
  <c r="P282" i="23"/>
  <c r="P283" i="23"/>
  <c r="P284" i="23"/>
  <c r="P285" i="23"/>
  <c r="P286" i="23"/>
  <c r="P287" i="23"/>
  <c r="P288" i="23"/>
  <c r="P289" i="23"/>
  <c r="P290" i="23"/>
  <c r="P291" i="23"/>
  <c r="P292" i="23"/>
  <c r="P293" i="23"/>
  <c r="P294" i="23"/>
  <c r="P295" i="23"/>
  <c r="P296" i="23"/>
  <c r="P297" i="23"/>
  <c r="P298" i="23"/>
  <c r="P299" i="23"/>
  <c r="P300" i="23"/>
  <c r="P301" i="23"/>
  <c r="P302" i="23"/>
  <c r="P303" i="23"/>
  <c r="P304" i="23"/>
  <c r="P305" i="23"/>
  <c r="P306" i="23"/>
  <c r="P307" i="23"/>
  <c r="P308" i="23"/>
  <c r="P309" i="23"/>
  <c r="P310" i="23"/>
  <c r="P311" i="23"/>
  <c r="P312" i="23"/>
  <c r="P313" i="23"/>
  <c r="P314" i="23"/>
  <c r="P315" i="23"/>
  <c r="P316" i="23"/>
  <c r="P317" i="23"/>
  <c r="P318" i="23"/>
  <c r="P319" i="23"/>
  <c r="P320" i="23"/>
  <c r="P321" i="23"/>
  <c r="P322" i="23"/>
  <c r="P323" i="23"/>
  <c r="P324" i="23"/>
  <c r="P325" i="23"/>
  <c r="P326" i="23"/>
  <c r="P327" i="23"/>
  <c r="P328" i="23"/>
  <c r="P329" i="23"/>
  <c r="P330" i="23"/>
  <c r="P331" i="23"/>
  <c r="P332" i="23"/>
  <c r="P333" i="23"/>
  <c r="P334" i="23"/>
  <c r="P335" i="23"/>
  <c r="P336" i="23"/>
  <c r="P337" i="23"/>
  <c r="P338" i="23"/>
  <c r="P339" i="23"/>
  <c r="P340" i="23"/>
  <c r="P341" i="23"/>
  <c r="P342" i="23"/>
  <c r="P343" i="23"/>
  <c r="P344" i="23"/>
  <c r="P345" i="23"/>
  <c r="P346" i="23"/>
  <c r="P347" i="23"/>
  <c r="P348" i="23"/>
  <c r="P349" i="23"/>
  <c r="P350" i="23"/>
  <c r="P351" i="23"/>
  <c r="P352" i="23"/>
  <c r="P353" i="23"/>
  <c r="P354" i="23"/>
  <c r="P355" i="23"/>
  <c r="P356" i="23"/>
  <c r="P357" i="23"/>
  <c r="P358" i="23"/>
  <c r="P359" i="23"/>
  <c r="P360" i="23"/>
  <c r="P361" i="23"/>
  <c r="P362" i="23"/>
  <c r="P363" i="23"/>
  <c r="P364" i="23"/>
  <c r="P365" i="23"/>
  <c r="P366" i="23"/>
  <c r="P367" i="23"/>
  <c r="P368" i="23"/>
  <c r="P369" i="23"/>
  <c r="P370" i="23"/>
  <c r="P371" i="23"/>
  <c r="P372" i="23"/>
  <c r="P373" i="23"/>
  <c r="P374" i="23"/>
  <c r="P375" i="23"/>
  <c r="P376" i="23"/>
  <c r="P377" i="23"/>
  <c r="P378" i="23"/>
  <c r="P379" i="23"/>
  <c r="P380" i="23"/>
  <c r="P381" i="23"/>
  <c r="P382" i="23"/>
  <c r="P383" i="23"/>
  <c r="P384" i="23"/>
  <c r="P385" i="23"/>
  <c r="P386" i="23"/>
  <c r="P387" i="23"/>
  <c r="P388" i="23"/>
  <c r="P389" i="23"/>
  <c r="P390" i="23"/>
  <c r="P391" i="23"/>
  <c r="P392" i="23"/>
  <c r="P393" i="23"/>
  <c r="P394" i="23"/>
  <c r="P395" i="23"/>
  <c r="P396" i="23"/>
  <c r="P397" i="23"/>
  <c r="P398" i="23"/>
  <c r="P399" i="23"/>
  <c r="P400" i="23"/>
  <c r="P401" i="23"/>
  <c r="P402" i="23"/>
  <c r="P403" i="23"/>
  <c r="P404" i="23"/>
  <c r="P405" i="23"/>
  <c r="P406" i="23"/>
  <c r="P407" i="23"/>
  <c r="P408" i="23"/>
  <c r="P409" i="23"/>
  <c r="P410" i="23"/>
  <c r="P411" i="23"/>
  <c r="P412" i="23"/>
  <c r="P413" i="23"/>
  <c r="P414" i="23"/>
  <c r="P415" i="23"/>
  <c r="P416" i="23"/>
  <c r="P417" i="23"/>
  <c r="P418" i="23"/>
  <c r="P419" i="23"/>
  <c r="P420" i="23"/>
  <c r="P421" i="23"/>
  <c r="P422" i="23"/>
  <c r="P423" i="23"/>
  <c r="P424" i="23"/>
  <c r="P425" i="23"/>
  <c r="P426" i="23"/>
  <c r="P427" i="23"/>
  <c r="P428" i="23"/>
  <c r="P429" i="23"/>
  <c r="P430" i="23"/>
  <c r="P431" i="23"/>
  <c r="P432" i="23"/>
  <c r="P433" i="23"/>
  <c r="P434" i="23"/>
  <c r="P435" i="23"/>
  <c r="P436" i="23"/>
  <c r="P437" i="23"/>
  <c r="P438" i="23"/>
  <c r="P439" i="23"/>
  <c r="P440" i="23"/>
  <c r="P441" i="23"/>
  <c r="P442" i="23"/>
  <c r="P443" i="23"/>
  <c r="P444" i="23"/>
  <c r="P445" i="23"/>
  <c r="P446" i="23"/>
  <c r="P447" i="23"/>
  <c r="P448" i="23"/>
  <c r="P449" i="23"/>
  <c r="P450" i="23"/>
  <c r="P451" i="23"/>
  <c r="P452" i="23"/>
  <c r="P453" i="23"/>
  <c r="P454" i="23"/>
  <c r="P455" i="23"/>
  <c r="P456" i="23"/>
  <c r="O4" i="23"/>
  <c r="O5" i="23"/>
  <c r="O6" i="23"/>
  <c r="O8" i="23"/>
  <c r="O9" i="23"/>
  <c r="O10" i="23"/>
  <c r="O11" i="23"/>
  <c r="O12" i="23"/>
  <c r="O13" i="23"/>
  <c r="O14" i="23"/>
  <c r="O15" i="23"/>
  <c r="O16" i="23"/>
  <c r="O17" i="23"/>
  <c r="O18" i="23"/>
  <c r="O19" i="23"/>
  <c r="O20" i="23"/>
  <c r="O21" i="23"/>
  <c r="O22" i="23"/>
  <c r="O23" i="23"/>
  <c r="O24" i="23"/>
  <c r="O25" i="23"/>
  <c r="O26" i="23"/>
  <c r="O27" i="23"/>
  <c r="O28" i="23"/>
  <c r="O29" i="23"/>
  <c r="O30" i="23"/>
  <c r="O31" i="23"/>
  <c r="O32" i="23"/>
  <c r="O33" i="23"/>
  <c r="O34" i="23"/>
  <c r="O35" i="23"/>
  <c r="O36" i="23"/>
  <c r="O37" i="23"/>
  <c r="O38" i="23"/>
  <c r="O39" i="23"/>
  <c r="O40" i="23"/>
  <c r="O41" i="23"/>
  <c r="O42" i="23"/>
  <c r="O43" i="23"/>
  <c r="O44" i="23"/>
  <c r="O45" i="23"/>
  <c r="O46" i="23"/>
  <c r="O47" i="23"/>
  <c r="O48" i="23"/>
  <c r="O49" i="23"/>
  <c r="O50" i="23"/>
  <c r="O51" i="23"/>
  <c r="O52" i="23"/>
  <c r="O53" i="23"/>
  <c r="O54" i="23"/>
  <c r="O55" i="23"/>
  <c r="O56" i="23"/>
  <c r="O57" i="23"/>
  <c r="O58" i="23"/>
  <c r="O59" i="23"/>
  <c r="O60" i="23"/>
  <c r="O61" i="23"/>
  <c r="O62" i="23"/>
  <c r="O63" i="23"/>
  <c r="O64" i="23"/>
  <c r="O65" i="23"/>
  <c r="O66" i="23"/>
  <c r="O67" i="23"/>
  <c r="O68" i="23"/>
  <c r="O69" i="23"/>
  <c r="O70" i="23"/>
  <c r="O71" i="23"/>
  <c r="O72" i="23"/>
  <c r="O73" i="23"/>
  <c r="O74" i="23"/>
  <c r="O75" i="23"/>
  <c r="O76" i="23"/>
  <c r="O77" i="23"/>
  <c r="O78" i="23"/>
  <c r="O79" i="23"/>
  <c r="O80" i="23"/>
  <c r="O81" i="23"/>
  <c r="O82" i="23"/>
  <c r="O83" i="23"/>
  <c r="O84" i="23"/>
  <c r="O85" i="23"/>
  <c r="O86" i="23"/>
  <c r="O87" i="23"/>
  <c r="O88" i="23"/>
  <c r="O89" i="23"/>
  <c r="O90" i="23"/>
  <c r="O91" i="23"/>
  <c r="O92" i="23"/>
  <c r="O93" i="23"/>
  <c r="O94" i="23"/>
  <c r="O95" i="23"/>
  <c r="O96" i="23"/>
  <c r="O97" i="23"/>
  <c r="O98" i="23"/>
  <c r="O99" i="23"/>
  <c r="O100" i="23"/>
  <c r="O101" i="23"/>
  <c r="O102" i="23"/>
  <c r="O103" i="23"/>
  <c r="O104" i="23"/>
  <c r="O105" i="23"/>
  <c r="O106" i="23"/>
  <c r="O107" i="23"/>
  <c r="O108" i="23"/>
  <c r="O109" i="23"/>
  <c r="O110" i="23"/>
  <c r="O111" i="23"/>
  <c r="O112" i="23"/>
  <c r="O113" i="23"/>
  <c r="O114" i="23"/>
  <c r="O115" i="23"/>
  <c r="O116" i="23"/>
  <c r="O117" i="23"/>
  <c r="O118" i="23"/>
  <c r="O119" i="23"/>
  <c r="O120" i="23"/>
  <c r="O121" i="23"/>
  <c r="O122" i="23"/>
  <c r="O123" i="23"/>
  <c r="O124" i="23"/>
  <c r="O125" i="23"/>
  <c r="O126" i="23"/>
  <c r="O127" i="23"/>
  <c r="O128" i="23"/>
  <c r="O129" i="23"/>
  <c r="O130" i="23"/>
  <c r="O131" i="23"/>
  <c r="O132" i="23"/>
  <c r="O133" i="23"/>
  <c r="O134" i="23"/>
  <c r="O135" i="23"/>
  <c r="O136" i="23"/>
  <c r="O137" i="23"/>
  <c r="O138" i="23"/>
  <c r="O139" i="23"/>
  <c r="O140" i="23"/>
  <c r="O141" i="23"/>
  <c r="O142" i="23"/>
  <c r="O143" i="23"/>
  <c r="O144" i="23"/>
  <c r="O145" i="23"/>
  <c r="O146" i="23"/>
  <c r="O147" i="23"/>
  <c r="O148" i="23"/>
  <c r="O149" i="23"/>
  <c r="O150" i="23"/>
  <c r="O151" i="23"/>
  <c r="O152" i="23"/>
  <c r="O153" i="23"/>
  <c r="O154" i="23"/>
  <c r="O155" i="23"/>
  <c r="O156" i="23"/>
  <c r="O157" i="23"/>
  <c r="O158" i="23"/>
  <c r="O159" i="23"/>
  <c r="O160" i="23"/>
  <c r="O161" i="23"/>
  <c r="O162" i="23"/>
  <c r="O163" i="23"/>
  <c r="O164" i="23"/>
  <c r="O165" i="23"/>
  <c r="O166" i="23"/>
  <c r="O167" i="23"/>
  <c r="O168" i="23"/>
  <c r="O169" i="23"/>
  <c r="O170" i="23"/>
  <c r="O171" i="23"/>
  <c r="O172" i="23"/>
  <c r="O173" i="23"/>
  <c r="O174" i="23"/>
  <c r="O175" i="23"/>
  <c r="O176" i="23"/>
  <c r="O177" i="23"/>
  <c r="O178" i="23"/>
  <c r="O179" i="23"/>
  <c r="O180" i="23"/>
  <c r="O181" i="23"/>
  <c r="O182" i="23"/>
  <c r="O183" i="23"/>
  <c r="O184" i="23"/>
  <c r="O185" i="23"/>
  <c r="O186" i="23"/>
  <c r="O187" i="23"/>
  <c r="O188" i="23"/>
  <c r="O189" i="23"/>
  <c r="O190" i="23"/>
  <c r="O191" i="23"/>
  <c r="O192" i="23"/>
  <c r="O193" i="23"/>
  <c r="O194" i="23"/>
  <c r="O195" i="23"/>
  <c r="O196" i="23"/>
  <c r="O197" i="23"/>
  <c r="O198" i="23"/>
  <c r="O199" i="23"/>
  <c r="O200" i="23"/>
  <c r="O201" i="23"/>
  <c r="O202" i="23"/>
  <c r="O203" i="23"/>
  <c r="O204" i="23"/>
  <c r="O205" i="23"/>
  <c r="O206" i="23"/>
  <c r="O207" i="23"/>
  <c r="O208" i="23"/>
  <c r="O209" i="23"/>
  <c r="O210" i="23"/>
  <c r="O211" i="23"/>
  <c r="O212" i="23"/>
  <c r="O213" i="23"/>
  <c r="O214" i="23"/>
  <c r="O215" i="23"/>
  <c r="O216" i="23"/>
  <c r="O217" i="23"/>
  <c r="O218" i="23"/>
  <c r="O219" i="23"/>
  <c r="O220" i="23"/>
  <c r="O221" i="23"/>
  <c r="O222" i="23"/>
  <c r="O223" i="23"/>
  <c r="O224" i="23"/>
  <c r="O225" i="23"/>
  <c r="O226" i="23"/>
  <c r="O227" i="23"/>
  <c r="O228" i="23"/>
  <c r="O229" i="23"/>
  <c r="O230" i="23"/>
  <c r="O231" i="23"/>
  <c r="O232" i="23"/>
  <c r="O233" i="23"/>
  <c r="O234" i="23"/>
  <c r="O235" i="23"/>
  <c r="O236" i="23"/>
  <c r="O237" i="23"/>
  <c r="O238" i="23"/>
  <c r="O239" i="23"/>
  <c r="O240" i="23"/>
  <c r="O241" i="23"/>
  <c r="O242" i="23"/>
  <c r="O243" i="23"/>
  <c r="O244" i="23"/>
  <c r="O245" i="23"/>
  <c r="O246" i="23"/>
  <c r="O247" i="23"/>
  <c r="O248" i="23"/>
  <c r="O249" i="23"/>
  <c r="O250" i="23"/>
  <c r="O251" i="23"/>
  <c r="O252" i="23"/>
  <c r="O253" i="23"/>
  <c r="O254" i="23"/>
  <c r="O255" i="23"/>
  <c r="O256" i="23"/>
  <c r="O257" i="23"/>
  <c r="O258" i="23"/>
  <c r="O259" i="23"/>
  <c r="O260" i="23"/>
  <c r="O261" i="23"/>
  <c r="O262" i="23"/>
  <c r="O263" i="23"/>
  <c r="O264" i="23"/>
  <c r="O265" i="23"/>
  <c r="O266" i="23"/>
  <c r="O267" i="23"/>
  <c r="O268" i="23"/>
  <c r="O269" i="23"/>
  <c r="O270" i="23"/>
  <c r="O271" i="23"/>
  <c r="O272" i="23"/>
  <c r="O273" i="23"/>
  <c r="O274" i="23"/>
  <c r="O275" i="23"/>
  <c r="O276" i="23"/>
  <c r="O277" i="23"/>
  <c r="O278" i="23"/>
  <c r="O279" i="23"/>
  <c r="O280" i="23"/>
  <c r="O281" i="23"/>
  <c r="O282" i="23"/>
  <c r="O283" i="23"/>
  <c r="O284" i="23"/>
  <c r="O285" i="23"/>
  <c r="O286" i="23"/>
  <c r="O287" i="23"/>
  <c r="O288" i="23"/>
  <c r="O289" i="23"/>
  <c r="O290" i="23"/>
  <c r="O291" i="23"/>
  <c r="O292" i="23"/>
  <c r="O293" i="23"/>
  <c r="O294" i="23"/>
  <c r="O295" i="23"/>
  <c r="O296" i="23"/>
  <c r="O297" i="23"/>
  <c r="O298" i="23"/>
  <c r="O299" i="23"/>
  <c r="O300" i="23"/>
  <c r="O301" i="23"/>
  <c r="O302" i="23"/>
  <c r="O303" i="23"/>
  <c r="O304" i="23"/>
  <c r="O305" i="23"/>
  <c r="O306" i="23"/>
  <c r="O307" i="23"/>
  <c r="O308" i="23"/>
  <c r="O309" i="23"/>
  <c r="O310" i="23"/>
  <c r="O311" i="23"/>
  <c r="O312" i="23"/>
  <c r="O313" i="23"/>
  <c r="O314" i="23"/>
  <c r="O315" i="23"/>
  <c r="O316" i="23"/>
  <c r="O317" i="23"/>
  <c r="O318" i="23"/>
  <c r="O319" i="23"/>
  <c r="O320" i="23"/>
  <c r="O321" i="23"/>
  <c r="O322" i="23"/>
  <c r="O323" i="23"/>
  <c r="O324" i="23"/>
  <c r="O325" i="23"/>
  <c r="O326" i="23"/>
  <c r="O327" i="23"/>
  <c r="O328" i="23"/>
  <c r="O329" i="23"/>
  <c r="O330" i="23"/>
  <c r="O331" i="23"/>
  <c r="O332" i="23"/>
  <c r="O333" i="23"/>
  <c r="O334" i="23"/>
  <c r="O335" i="23"/>
  <c r="O336" i="23"/>
  <c r="O337" i="23"/>
  <c r="O338" i="23"/>
  <c r="O339" i="23"/>
  <c r="O340" i="23"/>
  <c r="O341" i="23"/>
  <c r="O342" i="23"/>
  <c r="O343" i="23"/>
  <c r="O344" i="23"/>
  <c r="O345" i="23"/>
  <c r="O346" i="23"/>
  <c r="O347" i="23"/>
  <c r="O348" i="23"/>
  <c r="O349" i="23"/>
  <c r="O350" i="23"/>
  <c r="O351" i="23"/>
  <c r="O352" i="23"/>
  <c r="O353" i="23"/>
  <c r="O354" i="23"/>
  <c r="O355" i="23"/>
  <c r="O356" i="23"/>
  <c r="O357" i="23"/>
  <c r="O358" i="23"/>
  <c r="O359" i="23"/>
  <c r="O360" i="23"/>
  <c r="O361" i="23"/>
  <c r="O362" i="23"/>
  <c r="O363" i="23"/>
  <c r="O364" i="23"/>
  <c r="O365" i="23"/>
  <c r="O366" i="23"/>
  <c r="O367" i="23"/>
  <c r="O368" i="23"/>
  <c r="O369" i="23"/>
  <c r="O370" i="23"/>
  <c r="O371" i="23"/>
  <c r="O372" i="23"/>
  <c r="O373" i="23"/>
  <c r="O374" i="23"/>
  <c r="O375" i="23"/>
  <c r="O376" i="23"/>
  <c r="O377" i="23"/>
  <c r="O378" i="23"/>
  <c r="O379" i="23"/>
  <c r="O380" i="23"/>
  <c r="O381" i="23"/>
  <c r="O382" i="23"/>
  <c r="O383" i="23"/>
  <c r="O384" i="23"/>
  <c r="O385" i="23"/>
  <c r="O386" i="23"/>
  <c r="O387" i="23"/>
  <c r="O388" i="23"/>
  <c r="O389" i="23"/>
  <c r="O390" i="23"/>
  <c r="O391" i="23"/>
  <c r="O392" i="23"/>
  <c r="O393" i="23"/>
  <c r="O394" i="23"/>
  <c r="O395" i="23"/>
  <c r="O396" i="23"/>
  <c r="O397" i="23"/>
  <c r="O398" i="23"/>
  <c r="O399" i="23"/>
  <c r="O400" i="23"/>
  <c r="O401" i="23"/>
  <c r="O402" i="23"/>
  <c r="O403" i="23"/>
  <c r="O404" i="23"/>
  <c r="O405" i="23"/>
  <c r="O406" i="23"/>
  <c r="O407" i="23"/>
  <c r="O408" i="23"/>
  <c r="O409" i="23"/>
  <c r="O410" i="23"/>
  <c r="O411" i="23"/>
  <c r="O412" i="23"/>
  <c r="O413" i="23"/>
  <c r="O414" i="23"/>
  <c r="O415" i="23"/>
  <c r="O416" i="23"/>
  <c r="O417" i="23"/>
  <c r="O418" i="23"/>
  <c r="O419" i="23"/>
  <c r="O420" i="23"/>
  <c r="O421" i="23"/>
  <c r="O422" i="23"/>
  <c r="O423" i="23"/>
  <c r="O424" i="23"/>
  <c r="O425" i="23"/>
  <c r="O426" i="23"/>
  <c r="O427" i="23"/>
  <c r="O428" i="23"/>
  <c r="O429" i="23"/>
  <c r="O430" i="23"/>
  <c r="O431" i="23"/>
  <c r="O432" i="23"/>
  <c r="O433" i="23"/>
  <c r="O434" i="23"/>
  <c r="O435" i="23"/>
  <c r="O436" i="23"/>
  <c r="O437" i="23"/>
  <c r="O438" i="23"/>
  <c r="O439" i="23"/>
  <c r="O440" i="23"/>
  <c r="O441" i="23"/>
  <c r="O442" i="23"/>
  <c r="O443" i="23"/>
  <c r="O444" i="23"/>
  <c r="O445" i="23"/>
  <c r="O446" i="23"/>
  <c r="O447" i="23"/>
  <c r="O448" i="23"/>
  <c r="O449" i="23"/>
  <c r="O450" i="23"/>
  <c r="O451" i="23"/>
  <c r="O452" i="23"/>
  <c r="O453" i="23"/>
  <c r="O454" i="23"/>
  <c r="O455" i="23"/>
  <c r="O456" i="23"/>
  <c r="N506" i="22"/>
  <c r="M506" i="22"/>
  <c r="N505" i="22"/>
  <c r="M505" i="22"/>
  <c r="N504" i="22"/>
  <c r="M504" i="22"/>
  <c r="N503" i="22"/>
  <c r="M503" i="22"/>
  <c r="N502" i="22"/>
  <c r="M502" i="22"/>
  <c r="N501" i="22"/>
  <c r="M501" i="22"/>
  <c r="N500" i="22"/>
  <c r="M500" i="22"/>
  <c r="N499" i="22"/>
  <c r="M499" i="22"/>
  <c r="N498" i="22"/>
  <c r="M498" i="22"/>
  <c r="N497" i="22"/>
  <c r="M497" i="22"/>
  <c r="N496" i="22"/>
  <c r="M496" i="22"/>
  <c r="N495" i="22"/>
  <c r="M495" i="22"/>
  <c r="N494" i="22"/>
  <c r="M494" i="22"/>
  <c r="N493" i="22"/>
  <c r="M493" i="22"/>
  <c r="N492" i="22"/>
  <c r="M492" i="22"/>
  <c r="N491" i="22"/>
  <c r="M491" i="22"/>
  <c r="N490" i="22"/>
  <c r="M490" i="22"/>
  <c r="N489" i="22"/>
  <c r="M489" i="22"/>
  <c r="N488" i="22"/>
  <c r="M488" i="22"/>
  <c r="N487" i="22"/>
  <c r="M487" i="22"/>
  <c r="N486" i="22"/>
  <c r="M486" i="22"/>
  <c r="N485" i="22"/>
  <c r="M485" i="22"/>
  <c r="N484" i="22"/>
  <c r="M484" i="22"/>
  <c r="N483" i="22"/>
  <c r="M483" i="22"/>
  <c r="N482" i="22"/>
  <c r="M482" i="22"/>
  <c r="N481" i="22"/>
  <c r="M481" i="22"/>
  <c r="N480" i="22"/>
  <c r="M480" i="22"/>
  <c r="N479" i="22"/>
  <c r="M479" i="22"/>
  <c r="N478" i="22"/>
  <c r="M478" i="22"/>
  <c r="N477" i="22"/>
  <c r="M477" i="22"/>
  <c r="N476" i="22"/>
  <c r="M476" i="22"/>
  <c r="N475" i="22"/>
  <c r="M475" i="22"/>
  <c r="N474" i="22"/>
  <c r="M474" i="22"/>
  <c r="N473" i="22"/>
  <c r="M473" i="22"/>
  <c r="N472" i="22"/>
  <c r="M472" i="22"/>
  <c r="N471" i="22"/>
  <c r="M471" i="22"/>
  <c r="N470" i="22"/>
  <c r="M470" i="22"/>
  <c r="N469" i="22"/>
  <c r="M469" i="22"/>
  <c r="N468" i="22"/>
  <c r="M468" i="22"/>
  <c r="N467" i="22"/>
  <c r="M467" i="22"/>
  <c r="N466" i="22"/>
  <c r="M466" i="22"/>
  <c r="N465" i="22"/>
  <c r="M465" i="22"/>
  <c r="N464" i="22"/>
  <c r="M464" i="22"/>
  <c r="N463" i="22"/>
  <c r="M463" i="22"/>
  <c r="N462" i="22"/>
  <c r="M462" i="22"/>
  <c r="N461" i="22"/>
  <c r="M461" i="22"/>
  <c r="N460" i="22"/>
  <c r="M460" i="22"/>
  <c r="N459" i="22"/>
  <c r="M459" i="22"/>
  <c r="N458" i="22"/>
  <c r="M458" i="22"/>
  <c r="N457" i="22"/>
  <c r="M457" i="22"/>
  <c r="N456" i="22"/>
  <c r="M456" i="22"/>
  <c r="N455" i="22"/>
  <c r="M455" i="22"/>
  <c r="N454" i="22"/>
  <c r="M454" i="22"/>
  <c r="N453" i="22"/>
  <c r="M453" i="22"/>
  <c r="N452" i="22"/>
  <c r="M452" i="22"/>
  <c r="N451" i="22"/>
  <c r="M451" i="22"/>
  <c r="N450" i="22"/>
  <c r="M450" i="22"/>
  <c r="N449" i="22"/>
  <c r="M449" i="22"/>
  <c r="N448" i="22"/>
  <c r="M448" i="22"/>
  <c r="N447" i="22"/>
  <c r="M447" i="22"/>
  <c r="N446" i="22"/>
  <c r="M446" i="22"/>
  <c r="N445" i="22"/>
  <c r="M445" i="22"/>
  <c r="N444" i="22"/>
  <c r="M444" i="22"/>
  <c r="N443" i="22"/>
  <c r="M443" i="22"/>
  <c r="N442" i="22"/>
  <c r="M442" i="22"/>
  <c r="N441" i="22"/>
  <c r="M441" i="22"/>
  <c r="N440" i="22"/>
  <c r="M440" i="22"/>
  <c r="N439" i="22"/>
  <c r="M439" i="22"/>
  <c r="N438" i="22"/>
  <c r="M438" i="22"/>
  <c r="N437" i="22"/>
  <c r="M437" i="22"/>
  <c r="N436" i="22"/>
  <c r="M436" i="22"/>
  <c r="N435" i="22"/>
  <c r="M435" i="22"/>
  <c r="N434" i="22"/>
  <c r="M434" i="22"/>
  <c r="N433" i="22"/>
  <c r="M433" i="22"/>
  <c r="N432" i="22"/>
  <c r="M432" i="22"/>
  <c r="N431" i="22"/>
  <c r="M431" i="22"/>
  <c r="N430" i="22"/>
  <c r="M430" i="22"/>
  <c r="N429" i="22"/>
  <c r="M429" i="22"/>
  <c r="N428" i="22"/>
  <c r="M428" i="22"/>
  <c r="N427" i="22"/>
  <c r="M427" i="22"/>
  <c r="N426" i="22"/>
  <c r="M426" i="22"/>
  <c r="N425" i="22"/>
  <c r="M425" i="22"/>
  <c r="N424" i="22"/>
  <c r="M424" i="22"/>
  <c r="N423" i="22"/>
  <c r="M423" i="22"/>
  <c r="N422" i="22"/>
  <c r="M422" i="22"/>
  <c r="N421" i="22"/>
  <c r="M421" i="22"/>
  <c r="N420" i="22"/>
  <c r="M420" i="22"/>
  <c r="N419" i="22"/>
  <c r="M419" i="22"/>
  <c r="N418" i="22"/>
  <c r="M418" i="22"/>
  <c r="N417" i="22"/>
  <c r="M417" i="22"/>
  <c r="N416" i="22"/>
  <c r="M416" i="22"/>
  <c r="N415" i="22"/>
  <c r="M415" i="22"/>
  <c r="N414" i="22"/>
  <c r="M414" i="22"/>
  <c r="N413" i="22"/>
  <c r="M413" i="22"/>
  <c r="N412" i="22"/>
  <c r="M412" i="22"/>
  <c r="N411" i="22"/>
  <c r="M411" i="22"/>
  <c r="N410" i="22"/>
  <c r="M410" i="22"/>
  <c r="N409" i="22"/>
  <c r="M409" i="22"/>
  <c r="N408" i="22"/>
  <c r="M408" i="22"/>
  <c r="N407" i="22"/>
  <c r="M407" i="22"/>
  <c r="N406" i="22"/>
  <c r="M406" i="22"/>
  <c r="N405" i="22"/>
  <c r="M405" i="22"/>
  <c r="N404" i="22"/>
  <c r="M404" i="22"/>
  <c r="N403" i="22"/>
  <c r="M403" i="22"/>
  <c r="N402" i="22"/>
  <c r="M402" i="22"/>
  <c r="N401" i="22"/>
  <c r="M401" i="22"/>
  <c r="N400" i="22"/>
  <c r="M400" i="22"/>
  <c r="N399" i="22"/>
  <c r="M399" i="22"/>
  <c r="N398" i="22"/>
  <c r="M398" i="22"/>
  <c r="N397" i="22"/>
  <c r="M397" i="22"/>
  <c r="N396" i="22"/>
  <c r="M396" i="22"/>
  <c r="N395" i="22"/>
  <c r="M395" i="22"/>
  <c r="N394" i="22"/>
  <c r="M394" i="22"/>
  <c r="N393" i="22"/>
  <c r="M393" i="22"/>
  <c r="N392" i="22"/>
  <c r="M392" i="22"/>
  <c r="N391" i="22"/>
  <c r="M391" i="22"/>
  <c r="N390" i="22"/>
  <c r="M390" i="22"/>
  <c r="N389" i="22"/>
  <c r="M389" i="22"/>
  <c r="N388" i="22"/>
  <c r="M388" i="22"/>
  <c r="N387" i="22"/>
  <c r="M387" i="22"/>
  <c r="N386" i="22"/>
  <c r="M386" i="22"/>
  <c r="N385" i="22"/>
  <c r="M385" i="22"/>
  <c r="N384" i="22"/>
  <c r="M384" i="22"/>
  <c r="N383" i="22"/>
  <c r="M383" i="22"/>
  <c r="N382" i="22"/>
  <c r="M382" i="22"/>
  <c r="N381" i="22"/>
  <c r="M381" i="22"/>
  <c r="N380" i="22"/>
  <c r="M380" i="22"/>
  <c r="N379" i="22"/>
  <c r="M379" i="22"/>
  <c r="N378" i="22"/>
  <c r="M378" i="22"/>
  <c r="N377" i="22"/>
  <c r="M377" i="22"/>
  <c r="N376" i="22"/>
  <c r="M376" i="22"/>
  <c r="N375" i="22"/>
  <c r="M375" i="22"/>
  <c r="N374" i="22"/>
  <c r="M374" i="22"/>
  <c r="N373" i="22"/>
  <c r="M373" i="22"/>
  <c r="N372" i="22"/>
  <c r="M372" i="22"/>
  <c r="N371" i="22"/>
  <c r="M371" i="22"/>
  <c r="N370" i="22"/>
  <c r="M370" i="22"/>
  <c r="N369" i="22"/>
  <c r="M369" i="22"/>
  <c r="N368" i="22"/>
  <c r="M368" i="22"/>
  <c r="N367" i="22"/>
  <c r="M367" i="22"/>
  <c r="N366" i="22"/>
  <c r="M366" i="22"/>
  <c r="N365" i="22"/>
  <c r="M365" i="22"/>
  <c r="N364" i="22"/>
  <c r="M364" i="22"/>
  <c r="N363" i="22"/>
  <c r="M363" i="22"/>
  <c r="N362" i="22"/>
  <c r="M362" i="22"/>
  <c r="N361" i="22"/>
  <c r="M361" i="22"/>
  <c r="N360" i="22"/>
  <c r="M360" i="22"/>
  <c r="N359" i="22"/>
  <c r="M359" i="22"/>
  <c r="N358" i="22"/>
  <c r="M358" i="22"/>
  <c r="N357" i="22"/>
  <c r="M357" i="22"/>
  <c r="N356" i="22"/>
  <c r="M356" i="22"/>
  <c r="N355" i="22"/>
  <c r="M355" i="22"/>
  <c r="N354" i="22"/>
  <c r="M354" i="22"/>
  <c r="N353" i="22"/>
  <c r="M353" i="22"/>
  <c r="N352" i="22"/>
  <c r="M352" i="22"/>
  <c r="N351" i="22"/>
  <c r="M351" i="22"/>
  <c r="N350" i="22"/>
  <c r="M350" i="22"/>
  <c r="N349" i="22"/>
  <c r="M349" i="22"/>
  <c r="N348" i="22"/>
  <c r="M348" i="22"/>
  <c r="N347" i="22"/>
  <c r="M347" i="22"/>
  <c r="N346" i="22"/>
  <c r="M346" i="22"/>
  <c r="N345" i="22"/>
  <c r="M345" i="22"/>
  <c r="N344" i="22"/>
  <c r="M344" i="22"/>
  <c r="N343" i="22"/>
  <c r="M343" i="22"/>
  <c r="N342" i="22"/>
  <c r="M342" i="22"/>
  <c r="N341" i="22"/>
  <c r="M341" i="22"/>
  <c r="N340" i="22"/>
  <c r="M340" i="22"/>
  <c r="N339" i="22"/>
  <c r="M339" i="22"/>
  <c r="N338" i="22"/>
  <c r="M338" i="22"/>
  <c r="N337" i="22"/>
  <c r="M337" i="22"/>
  <c r="N336" i="22"/>
  <c r="M336" i="22"/>
  <c r="N335" i="22"/>
  <c r="M335" i="22"/>
  <c r="N334" i="22"/>
  <c r="M334" i="22"/>
  <c r="N333" i="22"/>
  <c r="M333" i="22"/>
  <c r="N332" i="22"/>
  <c r="M332" i="22"/>
  <c r="N331" i="22"/>
  <c r="M331" i="22"/>
  <c r="N330" i="22"/>
  <c r="M330" i="22"/>
  <c r="N329" i="22"/>
  <c r="M329" i="22"/>
  <c r="N328" i="22"/>
  <c r="M328" i="22"/>
  <c r="N327" i="22"/>
  <c r="M327" i="22"/>
  <c r="N326" i="22"/>
  <c r="M326" i="22"/>
  <c r="N325" i="22"/>
  <c r="M325" i="22"/>
  <c r="N324" i="22"/>
  <c r="M324" i="22"/>
  <c r="N323" i="22"/>
  <c r="M323" i="22"/>
  <c r="N322" i="22"/>
  <c r="M322" i="22"/>
  <c r="N321" i="22"/>
  <c r="M321" i="22"/>
  <c r="N320" i="22"/>
  <c r="M320" i="22"/>
  <c r="N319" i="22"/>
  <c r="M319" i="22"/>
  <c r="N318" i="22"/>
  <c r="M318" i="22"/>
  <c r="N317" i="22"/>
  <c r="M317" i="22"/>
  <c r="N316" i="22"/>
  <c r="M316" i="22"/>
  <c r="N315" i="22"/>
  <c r="M315" i="22"/>
  <c r="N314" i="22"/>
  <c r="M314" i="22"/>
  <c r="N313" i="22"/>
  <c r="M313" i="22"/>
  <c r="N312" i="22"/>
  <c r="M312" i="22"/>
  <c r="N311" i="22"/>
  <c r="M311" i="22"/>
  <c r="N310" i="22"/>
  <c r="M310" i="22"/>
  <c r="N309" i="22"/>
  <c r="M309" i="22"/>
  <c r="N308" i="22"/>
  <c r="M308" i="22"/>
  <c r="N307" i="22"/>
  <c r="M307" i="22"/>
  <c r="N306" i="22"/>
  <c r="M306" i="22"/>
  <c r="N305" i="22"/>
  <c r="M305" i="22"/>
  <c r="N304" i="22"/>
  <c r="M304" i="22"/>
  <c r="N303" i="22"/>
  <c r="M303" i="22"/>
  <c r="N302" i="22"/>
  <c r="M302" i="22"/>
  <c r="N301" i="22"/>
  <c r="M301" i="22"/>
  <c r="N300" i="22"/>
  <c r="M300" i="22"/>
  <c r="N299" i="22"/>
  <c r="M299" i="22"/>
  <c r="N298" i="22"/>
  <c r="M298" i="22"/>
  <c r="N297" i="22"/>
  <c r="M297" i="22"/>
  <c r="N296" i="22"/>
  <c r="M296" i="22"/>
  <c r="N295" i="22"/>
  <c r="M295" i="22"/>
  <c r="N294" i="22"/>
  <c r="M294" i="22"/>
  <c r="N293" i="22"/>
  <c r="M293" i="22"/>
  <c r="N292" i="22"/>
  <c r="M292" i="22"/>
  <c r="N291" i="22"/>
  <c r="M291" i="22"/>
  <c r="N290" i="22"/>
  <c r="M290" i="22"/>
  <c r="N289" i="22"/>
  <c r="M289" i="22"/>
  <c r="N288" i="22"/>
  <c r="M288" i="22"/>
  <c r="N287" i="22"/>
  <c r="M287" i="22"/>
  <c r="N286" i="22"/>
  <c r="M286" i="22"/>
  <c r="N285" i="22"/>
  <c r="M285" i="22"/>
  <c r="N284" i="22"/>
  <c r="M284" i="22"/>
  <c r="N283" i="22"/>
  <c r="M283" i="22"/>
  <c r="N282" i="22"/>
  <c r="M282" i="22"/>
  <c r="N281" i="22"/>
  <c r="M281" i="22"/>
  <c r="N280" i="22"/>
  <c r="M280" i="22"/>
  <c r="N279" i="22"/>
  <c r="M279" i="22"/>
  <c r="N278" i="22"/>
  <c r="M278" i="22"/>
  <c r="N277" i="22"/>
  <c r="M277" i="22"/>
  <c r="N276" i="22"/>
  <c r="M276" i="22"/>
  <c r="N275" i="22"/>
  <c r="M275" i="22"/>
  <c r="N274" i="22"/>
  <c r="M274" i="22"/>
  <c r="N273" i="22"/>
  <c r="M273" i="22"/>
  <c r="N272" i="22"/>
  <c r="M272" i="22"/>
  <c r="N271" i="22"/>
  <c r="M271" i="22"/>
  <c r="N270" i="22"/>
  <c r="M270" i="22"/>
  <c r="N269" i="22"/>
  <c r="M269" i="22"/>
  <c r="N268" i="22"/>
  <c r="M268" i="22"/>
  <c r="N267" i="22"/>
  <c r="M267" i="22"/>
  <c r="N266" i="22"/>
  <c r="M266" i="22"/>
  <c r="N265" i="22"/>
  <c r="M265" i="22"/>
  <c r="N264" i="22"/>
  <c r="M264" i="22"/>
  <c r="N263" i="22"/>
  <c r="M263" i="22"/>
  <c r="N262" i="22"/>
  <c r="M262" i="22"/>
  <c r="N261" i="22"/>
  <c r="M261" i="22"/>
  <c r="N260" i="22"/>
  <c r="M260" i="22"/>
  <c r="N259" i="22"/>
  <c r="M259" i="22"/>
  <c r="N258" i="22"/>
  <c r="M258" i="22"/>
  <c r="N257" i="22"/>
  <c r="M257" i="22"/>
  <c r="N256" i="22"/>
  <c r="M256" i="22"/>
  <c r="N255" i="22"/>
  <c r="M255" i="22"/>
  <c r="N254" i="22"/>
  <c r="M254" i="22"/>
  <c r="N253" i="22"/>
  <c r="M253" i="22"/>
  <c r="N252" i="22"/>
  <c r="M252" i="22"/>
  <c r="N251" i="22"/>
  <c r="M251" i="22"/>
  <c r="N250" i="22"/>
  <c r="M250" i="22"/>
  <c r="N249" i="22"/>
  <c r="M249" i="22"/>
  <c r="N248" i="22"/>
  <c r="M248" i="22"/>
  <c r="N247" i="22"/>
  <c r="M247" i="22"/>
  <c r="N246" i="22"/>
  <c r="M246" i="22"/>
  <c r="N245" i="22"/>
  <c r="M245" i="22"/>
  <c r="N244" i="22"/>
  <c r="M244" i="22"/>
  <c r="N243" i="22"/>
  <c r="M243" i="22"/>
  <c r="N242" i="22"/>
  <c r="M242" i="22"/>
  <c r="N241" i="22"/>
  <c r="M241" i="22"/>
  <c r="N240" i="22"/>
  <c r="M240" i="22"/>
  <c r="N239" i="22"/>
  <c r="M239" i="22"/>
  <c r="N238" i="22"/>
  <c r="M238" i="22"/>
  <c r="N237" i="22"/>
  <c r="M237" i="22"/>
  <c r="N236" i="22"/>
  <c r="M236" i="22"/>
  <c r="N235" i="22"/>
  <c r="M235" i="22"/>
  <c r="N234" i="22"/>
  <c r="M234" i="22"/>
  <c r="N233" i="22"/>
  <c r="M233" i="22"/>
  <c r="N232" i="22"/>
  <c r="M232" i="22"/>
  <c r="N231" i="22"/>
  <c r="M231" i="22"/>
  <c r="N230" i="22"/>
  <c r="M230" i="22"/>
  <c r="N229" i="22"/>
  <c r="M229" i="22"/>
  <c r="N228" i="22"/>
  <c r="M228" i="22"/>
  <c r="N227" i="22"/>
  <c r="M227" i="22"/>
  <c r="N226" i="22"/>
  <c r="M226" i="22"/>
  <c r="N225" i="22"/>
  <c r="M225" i="22"/>
  <c r="N224" i="22"/>
  <c r="M224" i="22"/>
  <c r="N223" i="22"/>
  <c r="M223" i="22"/>
  <c r="N222" i="22"/>
  <c r="M222" i="22"/>
  <c r="N221" i="22"/>
  <c r="M221" i="22"/>
  <c r="N220" i="22"/>
  <c r="M220" i="22"/>
  <c r="N219" i="22"/>
  <c r="M219" i="22"/>
  <c r="N218" i="22"/>
  <c r="M218" i="22"/>
  <c r="N217" i="22"/>
  <c r="M217" i="22"/>
  <c r="N216" i="22"/>
  <c r="M216" i="22"/>
  <c r="N215" i="22"/>
  <c r="M215" i="22"/>
  <c r="N214" i="22"/>
  <c r="M214" i="22"/>
  <c r="N213" i="22"/>
  <c r="M213" i="22"/>
  <c r="N212" i="22"/>
  <c r="M212" i="22"/>
  <c r="N211" i="22"/>
  <c r="M211" i="22"/>
  <c r="N210" i="22"/>
  <c r="M210" i="22"/>
  <c r="N209" i="22"/>
  <c r="M209" i="22"/>
  <c r="N208" i="22"/>
  <c r="M208" i="22"/>
  <c r="N207" i="22"/>
  <c r="M207" i="22"/>
  <c r="N206" i="22"/>
  <c r="M206" i="22"/>
  <c r="N205" i="22"/>
  <c r="M205" i="22"/>
  <c r="N204" i="22"/>
  <c r="M204" i="22"/>
  <c r="N203" i="22"/>
  <c r="M203" i="22"/>
  <c r="N202" i="22"/>
  <c r="M202" i="22"/>
  <c r="N201" i="22"/>
  <c r="M201" i="22"/>
  <c r="N200" i="22"/>
  <c r="M200" i="22"/>
  <c r="N199" i="22"/>
  <c r="M199" i="22"/>
  <c r="N198" i="22"/>
  <c r="M198" i="22"/>
  <c r="N197" i="22"/>
  <c r="M197" i="22"/>
  <c r="N196" i="22"/>
  <c r="M196" i="22"/>
  <c r="N195" i="22"/>
  <c r="M195" i="22"/>
  <c r="N194" i="22"/>
  <c r="M194" i="22"/>
  <c r="N193" i="22"/>
  <c r="M193" i="22"/>
  <c r="N192" i="22"/>
  <c r="M192" i="22"/>
  <c r="N191" i="22"/>
  <c r="M191" i="22"/>
  <c r="N190" i="22"/>
  <c r="M190" i="22"/>
  <c r="N189" i="22"/>
  <c r="M189" i="22"/>
  <c r="N188" i="22"/>
  <c r="M188" i="22"/>
  <c r="N187" i="22"/>
  <c r="M187" i="22"/>
  <c r="N186" i="22"/>
  <c r="M186" i="22"/>
  <c r="N185" i="22"/>
  <c r="M185" i="22"/>
  <c r="N184" i="22"/>
  <c r="M184" i="22"/>
  <c r="N183" i="22"/>
  <c r="M183" i="22"/>
  <c r="N182" i="22"/>
  <c r="M182" i="22"/>
  <c r="N181" i="22"/>
  <c r="M181" i="22"/>
  <c r="N180" i="22"/>
  <c r="M180" i="22"/>
  <c r="N179" i="22"/>
  <c r="M179" i="22"/>
  <c r="N178" i="22"/>
  <c r="M178" i="22"/>
  <c r="N177" i="22"/>
  <c r="M177" i="22"/>
  <c r="N176" i="22"/>
  <c r="M176" i="22"/>
  <c r="N175" i="22"/>
  <c r="M175" i="22"/>
  <c r="N174" i="22"/>
  <c r="M174" i="22"/>
  <c r="N173" i="22"/>
  <c r="M173" i="22"/>
  <c r="N172" i="22"/>
  <c r="M172" i="22"/>
  <c r="N171" i="22"/>
  <c r="M171" i="22"/>
  <c r="N170" i="22"/>
  <c r="M170" i="22"/>
  <c r="N169" i="22"/>
  <c r="M169" i="22"/>
  <c r="N168" i="22"/>
  <c r="M168" i="22"/>
  <c r="N167" i="22"/>
  <c r="M167" i="22"/>
  <c r="N166" i="22"/>
  <c r="M166" i="22"/>
  <c r="N165" i="22"/>
  <c r="M165" i="22"/>
  <c r="N164" i="22"/>
  <c r="M164" i="22"/>
  <c r="N163" i="22"/>
  <c r="M163" i="22"/>
  <c r="N162" i="22"/>
  <c r="M162" i="22"/>
  <c r="N161" i="22"/>
  <c r="M161" i="22"/>
  <c r="N160" i="22"/>
  <c r="M160" i="22"/>
  <c r="N159" i="22"/>
  <c r="M159" i="22"/>
  <c r="N158" i="22"/>
  <c r="M158" i="22"/>
  <c r="N157" i="22"/>
  <c r="M157" i="22"/>
  <c r="N156" i="22"/>
  <c r="M156" i="22"/>
  <c r="N155" i="22"/>
  <c r="M155" i="22"/>
  <c r="N154" i="22"/>
  <c r="M154" i="22"/>
  <c r="N153" i="22"/>
  <c r="M153" i="22"/>
  <c r="N152" i="22"/>
  <c r="M152" i="22"/>
  <c r="N151" i="22"/>
  <c r="M151" i="22"/>
  <c r="N150" i="22"/>
  <c r="M150" i="22"/>
  <c r="N149" i="22"/>
  <c r="M149" i="22"/>
  <c r="N148" i="22"/>
  <c r="M148" i="22"/>
  <c r="N147" i="22"/>
  <c r="M147" i="22"/>
  <c r="N146" i="22"/>
  <c r="M146" i="22"/>
  <c r="N145" i="22"/>
  <c r="M145" i="22"/>
  <c r="N144" i="22"/>
  <c r="M144" i="22"/>
  <c r="N143" i="22"/>
  <c r="M143" i="22"/>
  <c r="N142" i="22"/>
  <c r="M142" i="22"/>
  <c r="N141" i="22"/>
  <c r="M141" i="22"/>
  <c r="N140" i="22"/>
  <c r="M140" i="22"/>
  <c r="N139" i="22"/>
  <c r="M139" i="22"/>
  <c r="N138" i="22"/>
  <c r="M138" i="22"/>
  <c r="N137" i="22"/>
  <c r="M137" i="22"/>
  <c r="N136" i="22"/>
  <c r="M136" i="22"/>
  <c r="N135" i="22"/>
  <c r="M135" i="22"/>
  <c r="N134" i="22"/>
  <c r="M134" i="22"/>
  <c r="N133" i="22"/>
  <c r="M133" i="22"/>
  <c r="N132" i="22"/>
  <c r="M132" i="22"/>
  <c r="N131" i="22"/>
  <c r="M131" i="22"/>
  <c r="N130" i="22"/>
  <c r="M130" i="22"/>
  <c r="N129" i="22"/>
  <c r="M129" i="22"/>
  <c r="N128" i="22"/>
  <c r="M128" i="22"/>
  <c r="N127" i="22"/>
  <c r="M127" i="22"/>
  <c r="N126" i="22"/>
  <c r="M126" i="22"/>
  <c r="N125" i="22"/>
  <c r="M125" i="22"/>
  <c r="N124" i="22"/>
  <c r="M124" i="22"/>
  <c r="N123" i="22"/>
  <c r="M123" i="22"/>
  <c r="N122" i="22"/>
  <c r="M122" i="22"/>
  <c r="N121" i="22"/>
  <c r="M121" i="22"/>
  <c r="N120" i="22"/>
  <c r="M120" i="22"/>
  <c r="N119" i="22"/>
  <c r="M119" i="22"/>
  <c r="N118" i="22"/>
  <c r="M118" i="22"/>
  <c r="N117" i="22"/>
  <c r="M117" i="22"/>
  <c r="N116" i="22"/>
  <c r="M116" i="22"/>
  <c r="N115" i="22"/>
  <c r="M115" i="22"/>
  <c r="N114" i="22"/>
  <c r="M114" i="22"/>
  <c r="N113" i="22"/>
  <c r="M113" i="22"/>
  <c r="N112" i="22"/>
  <c r="M112" i="22"/>
  <c r="N111" i="22"/>
  <c r="M111" i="22"/>
  <c r="N110" i="22"/>
  <c r="M110" i="22"/>
  <c r="N109" i="22"/>
  <c r="M109" i="22"/>
  <c r="N108" i="22"/>
  <c r="M108" i="22"/>
  <c r="N107" i="22"/>
  <c r="M107" i="22"/>
  <c r="N106" i="22"/>
  <c r="M106" i="22"/>
  <c r="N105" i="22"/>
  <c r="M105" i="22"/>
  <c r="N104" i="22"/>
  <c r="M104" i="22"/>
  <c r="N103" i="22"/>
  <c r="M103" i="22"/>
  <c r="N102" i="22"/>
  <c r="M102" i="22"/>
  <c r="N101" i="22"/>
  <c r="M101" i="22"/>
  <c r="N100" i="22"/>
  <c r="M100" i="22"/>
  <c r="N99" i="22"/>
  <c r="M99" i="22"/>
  <c r="N98" i="22"/>
  <c r="M98" i="22"/>
  <c r="N97" i="22"/>
  <c r="M97" i="22"/>
  <c r="N96" i="22"/>
  <c r="M96" i="22"/>
  <c r="N95" i="22"/>
  <c r="M95" i="22"/>
  <c r="N94" i="22"/>
  <c r="M94" i="22"/>
  <c r="N93" i="22"/>
  <c r="M93" i="22"/>
  <c r="N92" i="22"/>
  <c r="M92" i="22"/>
  <c r="N91" i="22"/>
  <c r="M91" i="22"/>
  <c r="N90" i="22"/>
  <c r="M90" i="22"/>
  <c r="N89" i="22"/>
  <c r="M89" i="22"/>
  <c r="N88" i="22"/>
  <c r="M88" i="22"/>
  <c r="N87" i="22"/>
  <c r="M87" i="22"/>
  <c r="N86" i="22"/>
  <c r="M86" i="22"/>
  <c r="N85" i="22"/>
  <c r="M85" i="22"/>
  <c r="N84" i="22"/>
  <c r="M84" i="22"/>
  <c r="N83" i="22"/>
  <c r="M83" i="22"/>
  <c r="N82" i="22"/>
  <c r="M82" i="22"/>
  <c r="N81" i="22"/>
  <c r="M81" i="22"/>
  <c r="N80" i="22"/>
  <c r="M80" i="22"/>
  <c r="N79" i="22"/>
  <c r="M79" i="22"/>
  <c r="N78" i="22"/>
  <c r="M78" i="22"/>
  <c r="N77" i="22"/>
  <c r="M77" i="22"/>
  <c r="N76" i="22"/>
  <c r="M76" i="22"/>
  <c r="N75" i="22"/>
  <c r="M75" i="22"/>
  <c r="N74" i="22"/>
  <c r="M74" i="22"/>
  <c r="N73" i="22"/>
  <c r="M73" i="22"/>
  <c r="N72" i="22"/>
  <c r="M72" i="22"/>
  <c r="N71" i="22"/>
  <c r="M71" i="22"/>
  <c r="N70" i="22"/>
  <c r="M70" i="22"/>
  <c r="N69" i="22"/>
  <c r="M69" i="22"/>
  <c r="N68" i="22"/>
  <c r="M68" i="22"/>
  <c r="N67" i="22"/>
  <c r="M67" i="22"/>
  <c r="N66" i="22"/>
  <c r="M66" i="22"/>
  <c r="N65" i="22"/>
  <c r="M65" i="22"/>
  <c r="N64" i="22"/>
  <c r="M64" i="22"/>
  <c r="N63" i="22"/>
  <c r="M63" i="22"/>
  <c r="N62" i="22"/>
  <c r="M62" i="22"/>
  <c r="N61" i="22"/>
  <c r="M61" i="22"/>
  <c r="N60" i="22"/>
  <c r="M60" i="22"/>
  <c r="N59" i="22"/>
  <c r="M59" i="22"/>
  <c r="N58" i="22"/>
  <c r="M58" i="22"/>
  <c r="N57" i="22"/>
  <c r="M57" i="22"/>
  <c r="N56" i="22"/>
  <c r="M56" i="22"/>
  <c r="N55" i="22"/>
  <c r="M55" i="22"/>
  <c r="N54" i="22"/>
  <c r="M54" i="22"/>
  <c r="N53" i="22"/>
  <c r="M53" i="22"/>
  <c r="N52" i="22"/>
  <c r="M52" i="22"/>
  <c r="N51" i="22"/>
  <c r="M51" i="22"/>
  <c r="N50" i="22"/>
  <c r="M50" i="22"/>
  <c r="N49" i="22"/>
  <c r="M49" i="22"/>
  <c r="N48" i="22"/>
  <c r="M48" i="22"/>
  <c r="N47" i="22"/>
  <c r="M47" i="22"/>
  <c r="N46" i="22"/>
  <c r="M46" i="22"/>
  <c r="N45" i="22"/>
  <c r="M45" i="22"/>
  <c r="N44" i="22"/>
  <c r="M44" i="22"/>
  <c r="N43" i="22"/>
  <c r="M43" i="22"/>
  <c r="N42" i="22"/>
  <c r="M42" i="22"/>
  <c r="N41" i="22"/>
  <c r="M41" i="22"/>
  <c r="N40" i="22"/>
  <c r="M40" i="22"/>
  <c r="N39" i="22"/>
  <c r="M39" i="22"/>
  <c r="N38" i="22"/>
  <c r="M38" i="22"/>
  <c r="N37" i="22"/>
  <c r="M37" i="22"/>
  <c r="N36" i="22"/>
  <c r="M36" i="22"/>
  <c r="N35" i="22"/>
  <c r="M35" i="22"/>
  <c r="N34" i="22"/>
  <c r="M34" i="22"/>
  <c r="N33" i="22"/>
  <c r="M33" i="22"/>
  <c r="N32" i="22"/>
  <c r="M32" i="22"/>
  <c r="N31" i="22"/>
  <c r="M31" i="22"/>
  <c r="N30" i="22"/>
  <c r="M30" i="22"/>
  <c r="N29" i="22"/>
  <c r="M29" i="22"/>
  <c r="N28" i="22"/>
  <c r="M28" i="22"/>
  <c r="N27" i="22"/>
  <c r="M27" i="22"/>
  <c r="N26" i="22"/>
  <c r="M26" i="22"/>
  <c r="N25" i="22"/>
  <c r="M25" i="22"/>
  <c r="N24" i="22"/>
  <c r="M24" i="22"/>
  <c r="N23" i="22"/>
  <c r="M23" i="22"/>
  <c r="N22" i="22"/>
  <c r="M22" i="22"/>
  <c r="N21" i="22"/>
  <c r="M21" i="22"/>
  <c r="N20" i="22"/>
  <c r="M20" i="22"/>
  <c r="N19" i="22"/>
  <c r="M19" i="22"/>
  <c r="N18" i="22"/>
  <c r="M18" i="22"/>
  <c r="N17" i="22"/>
  <c r="M17" i="22"/>
  <c r="N16" i="22"/>
  <c r="M16" i="22"/>
  <c r="N15" i="22"/>
  <c r="M15" i="22"/>
  <c r="N14" i="22"/>
  <c r="M14" i="22"/>
  <c r="N13" i="22"/>
  <c r="M13" i="22"/>
  <c r="N12" i="22"/>
  <c r="M12" i="22"/>
  <c r="N11" i="22"/>
  <c r="M11" i="22"/>
  <c r="N10" i="22"/>
  <c r="M10" i="22"/>
  <c r="N9" i="22"/>
  <c r="M9" i="22"/>
  <c r="N8" i="22"/>
  <c r="M8" i="22"/>
  <c r="N7" i="22"/>
  <c r="M7" i="22"/>
  <c r="N6" i="22"/>
  <c r="M6" i="22"/>
  <c r="N5" i="22"/>
  <c r="M5" i="22"/>
  <c r="N4" i="22"/>
  <c r="M4" i="22"/>
  <c r="P4" i="22"/>
  <c r="P5" i="22"/>
  <c r="P6" i="22"/>
  <c r="P7" i="22"/>
  <c r="P8" i="22"/>
  <c r="P9" i="22"/>
  <c r="P10" i="22"/>
  <c r="P11" i="22"/>
  <c r="P12" i="22"/>
  <c r="P13" i="22"/>
  <c r="P14" i="22"/>
  <c r="P15" i="22"/>
  <c r="P16" i="22"/>
  <c r="P17" i="22"/>
  <c r="P18" i="22"/>
  <c r="P19" i="22"/>
  <c r="P20" i="22"/>
  <c r="P21" i="22"/>
  <c r="P22" i="22"/>
  <c r="P23" i="22"/>
  <c r="P24" i="22"/>
  <c r="P25" i="22"/>
  <c r="P26" i="22"/>
  <c r="P27" i="22"/>
  <c r="P28" i="22"/>
  <c r="P29" i="22"/>
  <c r="P30" i="22"/>
  <c r="P31" i="22"/>
  <c r="P32" i="22"/>
  <c r="P33" i="22"/>
  <c r="P34" i="22"/>
  <c r="P35" i="22"/>
  <c r="P36" i="22"/>
  <c r="P37" i="22"/>
  <c r="P38" i="22"/>
  <c r="P39" i="22"/>
  <c r="P40" i="22"/>
  <c r="P41" i="22"/>
  <c r="P42" i="22"/>
  <c r="P43" i="22"/>
  <c r="P44" i="22"/>
  <c r="P45" i="22"/>
  <c r="P46" i="22"/>
  <c r="P47" i="22"/>
  <c r="P48" i="22"/>
  <c r="P49" i="22"/>
  <c r="P50" i="22"/>
  <c r="P51" i="22"/>
  <c r="P52" i="22"/>
  <c r="P53" i="22"/>
  <c r="P54" i="22"/>
  <c r="P55" i="22"/>
  <c r="P56" i="22"/>
  <c r="P57" i="22"/>
  <c r="P58" i="22"/>
  <c r="P59" i="22"/>
  <c r="P60" i="22"/>
  <c r="P61" i="22"/>
  <c r="P62" i="22"/>
  <c r="P63" i="22"/>
  <c r="P64" i="22"/>
  <c r="P65" i="22"/>
  <c r="P66" i="22"/>
  <c r="P67" i="22"/>
  <c r="P68" i="22"/>
  <c r="P69" i="22"/>
  <c r="P70" i="22"/>
  <c r="P71" i="22"/>
  <c r="P72" i="22"/>
  <c r="P73" i="22"/>
  <c r="P74" i="22"/>
  <c r="P75" i="22"/>
  <c r="P76" i="22"/>
  <c r="P77" i="22"/>
  <c r="P78" i="22"/>
  <c r="P79" i="22"/>
  <c r="P80" i="22"/>
  <c r="P81" i="22"/>
  <c r="P82" i="22"/>
  <c r="P83" i="22"/>
  <c r="P84" i="22"/>
  <c r="P85" i="22"/>
  <c r="P86" i="22"/>
  <c r="P87" i="22"/>
  <c r="P88" i="22"/>
  <c r="P89" i="22"/>
  <c r="P90" i="22"/>
  <c r="P91" i="22"/>
  <c r="P92" i="22"/>
  <c r="P93" i="22"/>
  <c r="P94" i="22"/>
  <c r="P95" i="22"/>
  <c r="P96" i="22"/>
  <c r="P97" i="22"/>
  <c r="P98" i="22"/>
  <c r="P99" i="22"/>
  <c r="P100" i="22"/>
  <c r="P101" i="22"/>
  <c r="P102" i="22"/>
  <c r="P103" i="22"/>
  <c r="P104" i="22"/>
  <c r="P105" i="22"/>
  <c r="P106" i="22"/>
  <c r="P107" i="22"/>
  <c r="P108" i="22"/>
  <c r="P109" i="22"/>
  <c r="P110" i="22"/>
  <c r="P111" i="22"/>
  <c r="P112" i="22"/>
  <c r="P113" i="22"/>
  <c r="P114" i="22"/>
  <c r="P115" i="22"/>
  <c r="P116" i="22"/>
  <c r="P117" i="22"/>
  <c r="P118" i="22"/>
  <c r="P119" i="22"/>
  <c r="P120" i="22"/>
  <c r="P121" i="22"/>
  <c r="P122" i="22"/>
  <c r="P123" i="22"/>
  <c r="P124" i="22"/>
  <c r="P125" i="22"/>
  <c r="P126" i="22"/>
  <c r="P127" i="22"/>
  <c r="P128" i="22"/>
  <c r="P129" i="22"/>
  <c r="P130" i="22"/>
  <c r="P131" i="22"/>
  <c r="P132" i="22"/>
  <c r="P133" i="22"/>
  <c r="P134" i="22"/>
  <c r="P135" i="22"/>
  <c r="P136" i="22"/>
  <c r="P137" i="22"/>
  <c r="P138" i="22"/>
  <c r="P139" i="22"/>
  <c r="P140" i="22"/>
  <c r="P141" i="22"/>
  <c r="P142" i="22"/>
  <c r="P143" i="22"/>
  <c r="P144" i="22"/>
  <c r="P145" i="22"/>
  <c r="P146" i="22"/>
  <c r="P147" i="22"/>
  <c r="P148" i="22"/>
  <c r="P149" i="22"/>
  <c r="P150" i="22"/>
  <c r="P151" i="22"/>
  <c r="P152" i="22"/>
  <c r="P153" i="22"/>
  <c r="P154" i="22"/>
  <c r="P155" i="22"/>
  <c r="P156" i="22"/>
  <c r="P157" i="22"/>
  <c r="P158" i="22"/>
  <c r="P159" i="22"/>
  <c r="P160" i="22"/>
  <c r="P161" i="22"/>
  <c r="P162" i="22"/>
  <c r="P163" i="22"/>
  <c r="P164" i="22"/>
  <c r="P165" i="22"/>
  <c r="P166" i="22"/>
  <c r="P167" i="22"/>
  <c r="P168" i="22"/>
  <c r="P169" i="22"/>
  <c r="P170" i="22"/>
  <c r="P171" i="22"/>
  <c r="P172" i="22"/>
  <c r="P173" i="22"/>
  <c r="P174" i="22"/>
  <c r="P175" i="22"/>
  <c r="P176" i="22"/>
  <c r="P177" i="22"/>
  <c r="P178" i="22"/>
  <c r="P179" i="22"/>
  <c r="P180" i="22"/>
  <c r="P181" i="22"/>
  <c r="P182" i="22"/>
  <c r="P183" i="22"/>
  <c r="P184" i="22"/>
  <c r="P185" i="22"/>
  <c r="P186" i="22"/>
  <c r="P187" i="22"/>
  <c r="P188" i="22"/>
  <c r="P189" i="22"/>
  <c r="P190" i="22"/>
  <c r="P191" i="22"/>
  <c r="P192" i="22"/>
  <c r="P193" i="22"/>
  <c r="P194" i="22"/>
  <c r="P195" i="22"/>
  <c r="P196" i="22"/>
  <c r="P197" i="22"/>
  <c r="P198" i="22"/>
  <c r="P199" i="22"/>
  <c r="P200" i="22"/>
  <c r="P201" i="22"/>
  <c r="P202" i="22"/>
  <c r="P203" i="22"/>
  <c r="P204" i="22"/>
  <c r="P205" i="22"/>
  <c r="P206" i="22"/>
  <c r="P207" i="22"/>
  <c r="P208" i="22"/>
  <c r="P209" i="22"/>
  <c r="P210" i="22"/>
  <c r="P211" i="22"/>
  <c r="P212" i="22"/>
  <c r="P213" i="22"/>
  <c r="P214" i="22"/>
  <c r="P215" i="22"/>
  <c r="P216" i="22"/>
  <c r="P217" i="22"/>
  <c r="P218" i="22"/>
  <c r="P219" i="22"/>
  <c r="P220" i="22"/>
  <c r="P221" i="22"/>
  <c r="P222" i="22"/>
  <c r="P223" i="22"/>
  <c r="P224" i="22"/>
  <c r="P225" i="22"/>
  <c r="P226" i="22"/>
  <c r="P227" i="22"/>
  <c r="P228" i="22"/>
  <c r="P229" i="22"/>
  <c r="P230" i="22"/>
  <c r="P231" i="22"/>
  <c r="P232" i="22"/>
  <c r="P233" i="22"/>
  <c r="P234" i="22"/>
  <c r="P235" i="22"/>
  <c r="P236" i="22"/>
  <c r="P237" i="22"/>
  <c r="P238" i="22"/>
  <c r="P239" i="22"/>
  <c r="P240" i="22"/>
  <c r="P241" i="22"/>
  <c r="P242" i="22"/>
  <c r="P243" i="22"/>
  <c r="P244" i="22"/>
  <c r="P245" i="22"/>
  <c r="P246" i="22"/>
  <c r="P247" i="22"/>
  <c r="P248" i="22"/>
  <c r="P249" i="22"/>
  <c r="P250" i="22"/>
  <c r="P251" i="22"/>
  <c r="P252" i="22"/>
  <c r="P253" i="22"/>
  <c r="P254" i="22"/>
  <c r="P255" i="22"/>
  <c r="P256" i="22"/>
  <c r="P257" i="22"/>
  <c r="P258" i="22"/>
  <c r="P259" i="22"/>
  <c r="P260" i="22"/>
  <c r="P261" i="22"/>
  <c r="P262" i="22"/>
  <c r="P263" i="22"/>
  <c r="P264" i="22"/>
  <c r="P265" i="22"/>
  <c r="P266" i="22"/>
  <c r="P267" i="22"/>
  <c r="P268" i="22"/>
  <c r="P269" i="22"/>
  <c r="P270" i="22"/>
  <c r="P271" i="22"/>
  <c r="P272" i="22"/>
  <c r="P273" i="22"/>
  <c r="P274" i="22"/>
  <c r="P275" i="22"/>
  <c r="P276" i="22"/>
  <c r="P277" i="22"/>
  <c r="P278" i="22"/>
  <c r="P279" i="22"/>
  <c r="P280" i="22"/>
  <c r="P281" i="22"/>
  <c r="P282" i="22"/>
  <c r="P283" i="22"/>
  <c r="P284" i="22"/>
  <c r="P285" i="22"/>
  <c r="P286" i="22"/>
  <c r="P287" i="22"/>
  <c r="P288" i="22"/>
  <c r="P289" i="22"/>
  <c r="P290" i="22"/>
  <c r="P291" i="22"/>
  <c r="P292" i="22"/>
  <c r="P293" i="22"/>
  <c r="P294" i="22"/>
  <c r="P295" i="22"/>
  <c r="P296" i="22"/>
  <c r="P297" i="22"/>
  <c r="P298" i="22"/>
  <c r="P299" i="22"/>
  <c r="P300" i="22"/>
  <c r="P301" i="22"/>
  <c r="P302" i="22"/>
  <c r="P303" i="22"/>
  <c r="P304" i="22"/>
  <c r="P305" i="22"/>
  <c r="P306" i="22"/>
  <c r="P307" i="22"/>
  <c r="P308" i="22"/>
  <c r="P309" i="22"/>
  <c r="P310" i="22"/>
  <c r="P311" i="22"/>
  <c r="P312" i="22"/>
  <c r="P313" i="22"/>
  <c r="P314" i="22"/>
  <c r="P315" i="22"/>
  <c r="P316" i="22"/>
  <c r="P317" i="22"/>
  <c r="P318" i="22"/>
  <c r="P319" i="22"/>
  <c r="P320" i="22"/>
  <c r="P321" i="22"/>
  <c r="P322" i="22"/>
  <c r="P323" i="22"/>
  <c r="P324" i="22"/>
  <c r="P325" i="22"/>
  <c r="P326" i="22"/>
  <c r="P327" i="22"/>
  <c r="P328" i="22"/>
  <c r="P329" i="22"/>
  <c r="P330" i="22"/>
  <c r="P331" i="22"/>
  <c r="P332" i="22"/>
  <c r="P333" i="22"/>
  <c r="P334" i="22"/>
  <c r="P335" i="22"/>
  <c r="P336" i="22"/>
  <c r="P337" i="22"/>
  <c r="P338" i="22"/>
  <c r="P339" i="22"/>
  <c r="P340" i="22"/>
  <c r="P341" i="22"/>
  <c r="P342" i="22"/>
  <c r="P343" i="22"/>
  <c r="P344" i="22"/>
  <c r="P345" i="22"/>
  <c r="P346" i="22"/>
  <c r="P347" i="22"/>
  <c r="P348" i="22"/>
  <c r="P349" i="22"/>
  <c r="P350" i="22"/>
  <c r="P351" i="22"/>
  <c r="P352" i="22"/>
  <c r="P353" i="22"/>
  <c r="P354" i="22"/>
  <c r="P355" i="22"/>
  <c r="P356" i="22"/>
  <c r="P357" i="22"/>
  <c r="P358" i="22"/>
  <c r="P359" i="22"/>
  <c r="P360" i="22"/>
  <c r="P361" i="22"/>
  <c r="P362" i="22"/>
  <c r="P363" i="22"/>
  <c r="P364" i="22"/>
  <c r="P365" i="22"/>
  <c r="P366" i="22"/>
  <c r="P367" i="22"/>
  <c r="P368" i="22"/>
  <c r="P369" i="22"/>
  <c r="P370" i="22"/>
  <c r="P371" i="22"/>
  <c r="P372" i="22"/>
  <c r="P373" i="22"/>
  <c r="P374" i="22"/>
  <c r="P375" i="22"/>
  <c r="P376" i="22"/>
  <c r="P377" i="22"/>
  <c r="P378" i="22"/>
  <c r="P379" i="22"/>
  <c r="P380" i="22"/>
  <c r="P381" i="22"/>
  <c r="P382" i="22"/>
  <c r="P383" i="22"/>
  <c r="P384" i="22"/>
  <c r="P385" i="22"/>
  <c r="P386" i="22"/>
  <c r="P387" i="22"/>
  <c r="P388" i="22"/>
  <c r="P389" i="22"/>
  <c r="P390" i="22"/>
  <c r="P391" i="22"/>
  <c r="P392" i="22"/>
  <c r="P393" i="22"/>
  <c r="P394" i="22"/>
  <c r="P395" i="22"/>
  <c r="P396" i="22"/>
  <c r="P397" i="22"/>
  <c r="P398" i="22"/>
  <c r="P399" i="22"/>
  <c r="P400" i="22"/>
  <c r="P401" i="22"/>
  <c r="P402" i="22"/>
  <c r="P403" i="22"/>
  <c r="P404" i="22"/>
  <c r="P405" i="22"/>
  <c r="P406" i="22"/>
  <c r="P407" i="22"/>
  <c r="P408" i="22"/>
  <c r="P409" i="22"/>
  <c r="P410" i="22"/>
  <c r="P411" i="22"/>
  <c r="P412" i="22"/>
  <c r="P413" i="22"/>
  <c r="P414" i="22"/>
  <c r="P415" i="22"/>
  <c r="P416" i="22"/>
  <c r="P417" i="22"/>
  <c r="P418" i="22"/>
  <c r="P419" i="22"/>
  <c r="P420" i="22"/>
  <c r="P421" i="22"/>
  <c r="P422" i="22"/>
  <c r="P423" i="22"/>
  <c r="P424" i="22"/>
  <c r="P425" i="22"/>
  <c r="P426" i="22"/>
  <c r="P427" i="22"/>
  <c r="P428" i="22"/>
  <c r="P429" i="22"/>
  <c r="P430" i="22"/>
  <c r="P431" i="22"/>
  <c r="P432" i="22"/>
  <c r="P433" i="22"/>
  <c r="P434" i="22"/>
  <c r="P435" i="22"/>
  <c r="P436" i="22"/>
  <c r="P437" i="22"/>
  <c r="P438" i="22"/>
  <c r="P439" i="22"/>
  <c r="P440" i="22"/>
  <c r="P441" i="22"/>
  <c r="P442" i="22"/>
  <c r="P443" i="22"/>
  <c r="P444" i="22"/>
  <c r="P445" i="22"/>
  <c r="P446" i="22"/>
  <c r="P447" i="22"/>
  <c r="P448" i="22"/>
  <c r="P449" i="22"/>
  <c r="P450" i="22"/>
  <c r="P451" i="22"/>
  <c r="P452" i="22"/>
  <c r="P453" i="22"/>
  <c r="P454" i="22"/>
  <c r="P455" i="22"/>
  <c r="P456" i="22"/>
  <c r="P457" i="22"/>
  <c r="P458" i="22"/>
  <c r="P459" i="22"/>
  <c r="P460" i="22"/>
  <c r="P461" i="22"/>
  <c r="P462" i="22"/>
  <c r="P463" i="22"/>
  <c r="P464" i="22"/>
  <c r="P465" i="22"/>
  <c r="P466" i="22"/>
  <c r="P467" i="22"/>
  <c r="P468" i="22"/>
  <c r="P469" i="22"/>
  <c r="P470" i="22"/>
  <c r="P471" i="22"/>
  <c r="P472" i="22"/>
  <c r="P473" i="22"/>
  <c r="P474" i="22"/>
  <c r="P475" i="22"/>
  <c r="P476" i="22"/>
  <c r="P477" i="22"/>
  <c r="P478" i="22"/>
  <c r="P479" i="22"/>
  <c r="P480" i="22"/>
  <c r="P481" i="22"/>
  <c r="P482" i="22"/>
  <c r="P483" i="22"/>
  <c r="P484" i="22"/>
  <c r="P485" i="22"/>
  <c r="P486" i="22"/>
  <c r="P487" i="22"/>
  <c r="P488" i="22"/>
  <c r="P489" i="22"/>
  <c r="P490" i="22"/>
  <c r="P491" i="22"/>
  <c r="P492" i="22"/>
  <c r="P493" i="22"/>
  <c r="P494" i="22"/>
  <c r="P495" i="22"/>
  <c r="P496" i="22"/>
  <c r="P497" i="22"/>
  <c r="P498" i="22"/>
  <c r="P499" i="22"/>
  <c r="P500" i="22"/>
  <c r="P501" i="22"/>
  <c r="P502" i="22"/>
  <c r="P503" i="22"/>
  <c r="P504" i="22"/>
  <c r="P505" i="22"/>
  <c r="P506" i="22"/>
  <c r="O4" i="22"/>
  <c r="O5" i="22"/>
  <c r="O6" i="22"/>
  <c r="O7" i="22"/>
  <c r="O8" i="22"/>
  <c r="O9" i="22"/>
  <c r="O10" i="22"/>
  <c r="O11" i="22"/>
  <c r="O12" i="22"/>
  <c r="O13" i="22"/>
  <c r="O14" i="22"/>
  <c r="O15" i="22"/>
  <c r="O16" i="22"/>
  <c r="O17" i="22"/>
  <c r="O18" i="22"/>
  <c r="O19" i="22"/>
  <c r="O20" i="22"/>
  <c r="O21" i="22"/>
  <c r="O22" i="22"/>
  <c r="O23" i="22"/>
  <c r="O24" i="22"/>
  <c r="O25" i="22"/>
  <c r="O26" i="22"/>
  <c r="O27" i="22"/>
  <c r="O28" i="22"/>
  <c r="O29" i="22"/>
  <c r="O30" i="22"/>
  <c r="O31" i="22"/>
  <c r="O32" i="22"/>
  <c r="O33" i="22"/>
  <c r="O34" i="22"/>
  <c r="O35" i="22"/>
  <c r="O36" i="22"/>
  <c r="O37" i="22"/>
  <c r="O38" i="22"/>
  <c r="O39" i="22"/>
  <c r="O40" i="22"/>
  <c r="O41" i="22"/>
  <c r="O42" i="22"/>
  <c r="O43" i="22"/>
  <c r="O44" i="22"/>
  <c r="O45" i="22"/>
  <c r="O46" i="22"/>
  <c r="O47" i="22"/>
  <c r="O48" i="22"/>
  <c r="O49" i="22"/>
  <c r="O50" i="22"/>
  <c r="O51" i="22"/>
  <c r="O52" i="22"/>
  <c r="O53" i="22"/>
  <c r="O54" i="22"/>
  <c r="O55" i="22"/>
  <c r="O56" i="22"/>
  <c r="O57" i="22"/>
  <c r="O58" i="22"/>
  <c r="O59" i="22"/>
  <c r="O60" i="22"/>
  <c r="O61" i="22"/>
  <c r="O62" i="22"/>
  <c r="O63" i="22"/>
  <c r="O64" i="22"/>
  <c r="O65" i="22"/>
  <c r="O66" i="22"/>
  <c r="O67" i="22"/>
  <c r="O68" i="22"/>
  <c r="O69" i="22"/>
  <c r="O70" i="22"/>
  <c r="O71" i="22"/>
  <c r="O72" i="22"/>
  <c r="O73" i="22"/>
  <c r="O74" i="22"/>
  <c r="O75" i="22"/>
  <c r="O76" i="22"/>
  <c r="O77" i="22"/>
  <c r="O78" i="22"/>
  <c r="O79" i="22"/>
  <c r="O80" i="22"/>
  <c r="O81" i="22"/>
  <c r="O82" i="22"/>
  <c r="O83" i="22"/>
  <c r="O84" i="22"/>
  <c r="O85" i="22"/>
  <c r="O86" i="22"/>
  <c r="O87" i="22"/>
  <c r="O88" i="22"/>
  <c r="O89" i="22"/>
  <c r="O90" i="22"/>
  <c r="O91" i="22"/>
  <c r="O92" i="22"/>
  <c r="O93" i="22"/>
  <c r="O94" i="22"/>
  <c r="O95" i="22"/>
  <c r="O96" i="22"/>
  <c r="O97" i="22"/>
  <c r="O98" i="22"/>
  <c r="O99" i="22"/>
  <c r="O100" i="22"/>
  <c r="O101" i="22"/>
  <c r="O102" i="22"/>
  <c r="O103" i="22"/>
  <c r="O104" i="22"/>
  <c r="O105" i="22"/>
  <c r="O106" i="22"/>
  <c r="O107" i="22"/>
  <c r="O108" i="22"/>
  <c r="O109" i="22"/>
  <c r="O110" i="22"/>
  <c r="O111" i="22"/>
  <c r="O112" i="22"/>
  <c r="O113" i="22"/>
  <c r="O114" i="22"/>
  <c r="O115" i="22"/>
  <c r="O116" i="22"/>
  <c r="O117" i="22"/>
  <c r="O118" i="22"/>
  <c r="O119" i="22"/>
  <c r="O120" i="22"/>
  <c r="O121" i="22"/>
  <c r="O122" i="22"/>
  <c r="O123" i="22"/>
  <c r="O124" i="22"/>
  <c r="O125" i="22"/>
  <c r="O126" i="22"/>
  <c r="O127" i="22"/>
  <c r="O128" i="22"/>
  <c r="O129" i="22"/>
  <c r="O130" i="22"/>
  <c r="O131" i="22"/>
  <c r="O132" i="22"/>
  <c r="O133" i="22"/>
  <c r="O134" i="22"/>
  <c r="O135" i="22"/>
  <c r="O136" i="22"/>
  <c r="O137" i="22"/>
  <c r="O138" i="22"/>
  <c r="O139" i="22"/>
  <c r="O140" i="22"/>
  <c r="O141" i="22"/>
  <c r="O142" i="22"/>
  <c r="O143" i="22"/>
  <c r="O144" i="22"/>
  <c r="O145" i="22"/>
  <c r="O146" i="22"/>
  <c r="O147" i="22"/>
  <c r="O148" i="22"/>
  <c r="O149" i="22"/>
  <c r="O150" i="22"/>
  <c r="O151" i="22"/>
  <c r="O152" i="22"/>
  <c r="O153" i="22"/>
  <c r="O154" i="22"/>
  <c r="O155" i="22"/>
  <c r="O156" i="22"/>
  <c r="O157" i="22"/>
  <c r="O158" i="22"/>
  <c r="O159" i="22"/>
  <c r="O160" i="22"/>
  <c r="O161" i="22"/>
  <c r="O162" i="22"/>
  <c r="O163" i="22"/>
  <c r="O164" i="22"/>
  <c r="O165" i="22"/>
  <c r="O166" i="22"/>
  <c r="O167" i="22"/>
  <c r="O168" i="22"/>
  <c r="O169" i="22"/>
  <c r="O170" i="22"/>
  <c r="O171" i="22"/>
  <c r="O172" i="22"/>
  <c r="O173" i="22"/>
  <c r="O174" i="22"/>
  <c r="O175" i="22"/>
  <c r="O176" i="22"/>
  <c r="O177" i="22"/>
  <c r="O178" i="22"/>
  <c r="O179" i="22"/>
  <c r="O180" i="22"/>
  <c r="O181" i="22"/>
  <c r="O182" i="22"/>
  <c r="O183" i="22"/>
  <c r="O184" i="22"/>
  <c r="O185" i="22"/>
  <c r="O186" i="22"/>
  <c r="O187" i="22"/>
  <c r="O188" i="22"/>
  <c r="O189" i="22"/>
  <c r="O190" i="22"/>
  <c r="O191" i="22"/>
  <c r="O192" i="22"/>
  <c r="O193" i="22"/>
  <c r="O194" i="22"/>
  <c r="O195" i="22"/>
  <c r="O196" i="22"/>
  <c r="O197" i="22"/>
  <c r="O198" i="22"/>
  <c r="O199" i="22"/>
  <c r="O200" i="22"/>
  <c r="O201" i="22"/>
  <c r="O202" i="22"/>
  <c r="O203" i="22"/>
  <c r="O204" i="22"/>
  <c r="O205" i="22"/>
  <c r="O206" i="22"/>
  <c r="O207" i="22"/>
  <c r="O208" i="22"/>
  <c r="O209" i="22"/>
  <c r="O210" i="22"/>
  <c r="O211" i="22"/>
  <c r="O212" i="22"/>
  <c r="O213" i="22"/>
  <c r="O214" i="22"/>
  <c r="O215" i="22"/>
  <c r="O216" i="22"/>
  <c r="O217" i="22"/>
  <c r="O218" i="22"/>
  <c r="O219" i="22"/>
  <c r="O220" i="22"/>
  <c r="O221" i="22"/>
  <c r="O222" i="22"/>
  <c r="O223" i="22"/>
  <c r="O224" i="22"/>
  <c r="O225" i="22"/>
  <c r="O226" i="22"/>
  <c r="O227" i="22"/>
  <c r="O228" i="22"/>
  <c r="O229" i="22"/>
  <c r="O230" i="22"/>
  <c r="O231" i="22"/>
  <c r="O232" i="22"/>
  <c r="O233" i="22"/>
  <c r="O234" i="22"/>
  <c r="O235" i="22"/>
  <c r="O236" i="22"/>
  <c r="O237" i="22"/>
  <c r="O238" i="22"/>
  <c r="O239" i="22"/>
  <c r="O240" i="22"/>
  <c r="O241" i="22"/>
  <c r="O242" i="22"/>
  <c r="O243" i="22"/>
  <c r="O244" i="22"/>
  <c r="O245" i="22"/>
  <c r="O246" i="22"/>
  <c r="O247" i="22"/>
  <c r="O248" i="22"/>
  <c r="O249" i="22"/>
  <c r="O250" i="22"/>
  <c r="O251" i="22"/>
  <c r="O252" i="22"/>
  <c r="O253" i="22"/>
  <c r="O254" i="22"/>
  <c r="O255" i="22"/>
  <c r="O256" i="22"/>
  <c r="O257" i="22"/>
  <c r="O258" i="22"/>
  <c r="O259" i="22"/>
  <c r="O260" i="22"/>
  <c r="O261" i="22"/>
  <c r="O262" i="22"/>
  <c r="O263" i="22"/>
  <c r="O264" i="22"/>
  <c r="O265" i="22"/>
  <c r="O266" i="22"/>
  <c r="O267" i="22"/>
  <c r="O268" i="22"/>
  <c r="O269" i="22"/>
  <c r="O270" i="22"/>
  <c r="O271" i="22"/>
  <c r="O272" i="22"/>
  <c r="O273" i="22"/>
  <c r="O274" i="22"/>
  <c r="O275" i="22"/>
  <c r="O276" i="22"/>
  <c r="O277" i="22"/>
  <c r="O278" i="22"/>
  <c r="O279" i="22"/>
  <c r="O280" i="22"/>
  <c r="O281" i="22"/>
  <c r="O282" i="22"/>
  <c r="O283" i="22"/>
  <c r="O284" i="22"/>
  <c r="O285" i="22"/>
  <c r="O286" i="22"/>
  <c r="O287" i="22"/>
  <c r="O288" i="22"/>
  <c r="O289" i="22"/>
  <c r="O290" i="22"/>
  <c r="O291" i="22"/>
  <c r="O292" i="22"/>
  <c r="O293" i="22"/>
  <c r="O294" i="22"/>
  <c r="O295" i="22"/>
  <c r="O296" i="22"/>
  <c r="O297" i="22"/>
  <c r="O298" i="22"/>
  <c r="O299" i="22"/>
  <c r="O300" i="22"/>
  <c r="O301" i="22"/>
  <c r="O302" i="22"/>
  <c r="O303" i="22"/>
  <c r="O304" i="22"/>
  <c r="O305" i="22"/>
  <c r="O306" i="22"/>
  <c r="O307" i="22"/>
  <c r="O308" i="22"/>
  <c r="O309" i="22"/>
  <c r="O310" i="22"/>
  <c r="O311" i="22"/>
  <c r="O312" i="22"/>
  <c r="O313" i="22"/>
  <c r="O314" i="22"/>
  <c r="O315" i="22"/>
  <c r="O316" i="22"/>
  <c r="O317" i="22"/>
  <c r="O318" i="22"/>
  <c r="O319" i="22"/>
  <c r="O320" i="22"/>
  <c r="O321" i="22"/>
  <c r="O322" i="22"/>
  <c r="O323" i="22"/>
  <c r="O324" i="22"/>
  <c r="O325" i="22"/>
  <c r="O326" i="22"/>
  <c r="O327" i="22"/>
  <c r="O328" i="22"/>
  <c r="O329" i="22"/>
  <c r="O330" i="22"/>
  <c r="O331" i="22"/>
  <c r="O332" i="22"/>
  <c r="O333" i="22"/>
  <c r="O334" i="22"/>
  <c r="O335" i="22"/>
  <c r="O336" i="22"/>
  <c r="O337" i="22"/>
  <c r="O338" i="22"/>
  <c r="O339" i="22"/>
  <c r="O340" i="22"/>
  <c r="O341" i="22"/>
  <c r="O342" i="22"/>
  <c r="O343" i="22"/>
  <c r="O344" i="22"/>
  <c r="O345" i="22"/>
  <c r="O346" i="22"/>
  <c r="O347" i="22"/>
  <c r="O348" i="22"/>
  <c r="O349" i="22"/>
  <c r="O350" i="22"/>
  <c r="O351" i="22"/>
  <c r="O352" i="22"/>
  <c r="O353" i="22"/>
  <c r="O354" i="22"/>
  <c r="O355" i="22"/>
  <c r="O356" i="22"/>
  <c r="O357" i="22"/>
  <c r="O358" i="22"/>
  <c r="O359" i="22"/>
  <c r="O360" i="22"/>
  <c r="O361" i="22"/>
  <c r="O362" i="22"/>
  <c r="O363" i="22"/>
  <c r="O364" i="22"/>
  <c r="O365" i="22"/>
  <c r="O366" i="22"/>
  <c r="O367" i="22"/>
  <c r="O368" i="22"/>
  <c r="O369" i="22"/>
  <c r="O370" i="22"/>
  <c r="O371" i="22"/>
  <c r="O372" i="22"/>
  <c r="O373" i="22"/>
  <c r="O374" i="22"/>
  <c r="O375" i="22"/>
  <c r="O376" i="22"/>
  <c r="O377" i="22"/>
  <c r="O378" i="22"/>
  <c r="O379" i="22"/>
  <c r="O380" i="22"/>
  <c r="O381" i="22"/>
  <c r="O382" i="22"/>
  <c r="O383" i="22"/>
  <c r="O384" i="22"/>
  <c r="O385" i="22"/>
  <c r="O386" i="22"/>
  <c r="O387" i="22"/>
  <c r="O388" i="22"/>
  <c r="O389" i="22"/>
  <c r="O390" i="22"/>
  <c r="O391" i="22"/>
  <c r="O392" i="22"/>
  <c r="O393" i="22"/>
  <c r="O394" i="22"/>
  <c r="O395" i="22"/>
  <c r="O396" i="22"/>
  <c r="O397" i="22"/>
  <c r="O398" i="22"/>
  <c r="O399" i="22"/>
  <c r="O400" i="22"/>
  <c r="O401" i="22"/>
  <c r="O402" i="22"/>
  <c r="O403" i="22"/>
  <c r="O404" i="22"/>
  <c r="O405" i="22"/>
  <c r="O406" i="22"/>
  <c r="O407" i="22"/>
  <c r="O408" i="22"/>
  <c r="O409" i="22"/>
  <c r="O410" i="22"/>
  <c r="O411" i="22"/>
  <c r="O412" i="22"/>
  <c r="O413" i="22"/>
  <c r="O414" i="22"/>
  <c r="O415" i="22"/>
  <c r="O416" i="22"/>
  <c r="O417" i="22"/>
  <c r="O418" i="22"/>
  <c r="O419" i="22"/>
  <c r="O420" i="22"/>
  <c r="O421" i="22"/>
  <c r="O422" i="22"/>
  <c r="O423" i="22"/>
  <c r="O424" i="22"/>
  <c r="O425" i="22"/>
  <c r="O426" i="22"/>
  <c r="O427" i="22"/>
  <c r="O428" i="22"/>
  <c r="O429" i="22"/>
  <c r="O430" i="22"/>
  <c r="O431" i="22"/>
  <c r="O432" i="22"/>
  <c r="O433" i="22"/>
  <c r="O434" i="22"/>
  <c r="O435" i="22"/>
  <c r="O436" i="22"/>
  <c r="O437" i="22"/>
  <c r="O438" i="22"/>
  <c r="O439" i="22"/>
  <c r="O440" i="22"/>
  <c r="O441" i="22"/>
  <c r="O442" i="22"/>
  <c r="O443" i="22"/>
  <c r="O444" i="22"/>
  <c r="O445" i="22"/>
  <c r="O446" i="22"/>
  <c r="O447" i="22"/>
  <c r="O448" i="22"/>
  <c r="O449" i="22"/>
  <c r="O450" i="22"/>
  <c r="O451" i="22"/>
  <c r="O452" i="22"/>
  <c r="O453" i="22"/>
  <c r="O454" i="22"/>
  <c r="O455" i="22"/>
  <c r="O456" i="22"/>
  <c r="O457" i="22"/>
  <c r="O458" i="22"/>
  <c r="O459" i="22"/>
  <c r="O460" i="22"/>
  <c r="O461" i="22"/>
  <c r="O462" i="22"/>
  <c r="O463" i="22"/>
  <c r="O464" i="22"/>
  <c r="O465" i="22"/>
  <c r="O466" i="22"/>
  <c r="O467" i="22"/>
  <c r="O468" i="22"/>
  <c r="O469" i="22"/>
  <c r="O470" i="22"/>
  <c r="O471" i="22"/>
  <c r="O472" i="22"/>
  <c r="O473" i="22"/>
  <c r="O474" i="22"/>
  <c r="O475" i="22"/>
  <c r="O476" i="22"/>
  <c r="O477" i="22"/>
  <c r="O478" i="22"/>
  <c r="O479" i="22"/>
  <c r="O480" i="22"/>
  <c r="O481" i="22"/>
  <c r="O482" i="22"/>
  <c r="O483" i="22"/>
  <c r="O484" i="22"/>
  <c r="O485" i="22"/>
  <c r="O486" i="22"/>
  <c r="O487" i="22"/>
  <c r="O488" i="22"/>
  <c r="O489" i="22"/>
  <c r="O490" i="22"/>
  <c r="O491" i="22"/>
  <c r="O492" i="22"/>
  <c r="O493" i="22"/>
  <c r="O494" i="22"/>
  <c r="O495" i="22"/>
  <c r="O496" i="22"/>
  <c r="O497" i="22"/>
  <c r="O498" i="22"/>
  <c r="O499" i="22"/>
  <c r="O500" i="22"/>
  <c r="O501" i="22"/>
  <c r="O502" i="22"/>
  <c r="O503" i="22"/>
  <c r="O504" i="22"/>
  <c r="O505" i="22"/>
  <c r="O506" i="22"/>
  <c r="P4" i="21"/>
  <c r="P5" i="21"/>
  <c r="P6" i="21"/>
  <c r="P7" i="21"/>
  <c r="P8" i="21"/>
  <c r="P9" i="21"/>
  <c r="P10" i="21"/>
  <c r="P11" i="21"/>
  <c r="P12" i="21"/>
  <c r="P13" i="21"/>
  <c r="P14" i="21"/>
  <c r="P15" i="21"/>
  <c r="P16" i="21"/>
  <c r="P17" i="21"/>
  <c r="P18" i="21"/>
  <c r="P19" i="21"/>
  <c r="P20" i="21"/>
  <c r="P21" i="21"/>
  <c r="P22" i="21"/>
  <c r="P23" i="21"/>
  <c r="P24" i="21"/>
  <c r="P25" i="21"/>
  <c r="P26" i="21"/>
  <c r="P27" i="21"/>
  <c r="P28" i="21"/>
  <c r="P29" i="21"/>
  <c r="P30" i="21"/>
  <c r="P31" i="21"/>
  <c r="P32" i="21"/>
  <c r="P33" i="21"/>
  <c r="P34" i="21"/>
  <c r="P35" i="21"/>
  <c r="P36" i="21"/>
  <c r="P37" i="21"/>
  <c r="P38" i="21"/>
  <c r="P39" i="21"/>
  <c r="P40" i="21"/>
  <c r="P41" i="21"/>
  <c r="P42" i="21"/>
  <c r="P43" i="21"/>
  <c r="P44" i="21"/>
  <c r="P45" i="21"/>
  <c r="P46" i="21"/>
  <c r="P47" i="21"/>
  <c r="P48" i="21"/>
  <c r="P49" i="21"/>
  <c r="P50" i="21"/>
  <c r="P51" i="21"/>
  <c r="P52" i="21"/>
  <c r="P53" i="21"/>
  <c r="P54" i="21"/>
  <c r="P55" i="21"/>
  <c r="P56" i="21"/>
  <c r="P57" i="21"/>
  <c r="P58" i="21"/>
  <c r="P59" i="21"/>
  <c r="P60" i="21"/>
  <c r="P61" i="21"/>
  <c r="P62" i="21"/>
  <c r="P63" i="21"/>
  <c r="P64" i="21"/>
  <c r="P65" i="21"/>
  <c r="P66" i="21"/>
  <c r="P67" i="21"/>
  <c r="P68" i="21"/>
  <c r="P69" i="21"/>
  <c r="P70" i="21"/>
  <c r="P71" i="21"/>
  <c r="P72" i="21"/>
  <c r="P73" i="21"/>
  <c r="P74" i="21"/>
  <c r="P75" i="21"/>
  <c r="P76" i="21"/>
  <c r="P77" i="21"/>
  <c r="P78" i="21"/>
  <c r="P79" i="21"/>
  <c r="P80" i="21"/>
  <c r="P81" i="21"/>
  <c r="P82" i="21"/>
  <c r="P83" i="21"/>
  <c r="P84" i="21"/>
  <c r="P85" i="21"/>
  <c r="P86" i="21"/>
  <c r="P87" i="21"/>
  <c r="P88" i="21"/>
  <c r="P89" i="21"/>
  <c r="P90" i="21"/>
  <c r="P91" i="21"/>
  <c r="P92" i="21"/>
  <c r="P93" i="21"/>
  <c r="P94" i="21"/>
  <c r="P95" i="21"/>
  <c r="P96" i="21"/>
  <c r="P97" i="21"/>
  <c r="P98" i="21"/>
  <c r="P99" i="21"/>
  <c r="P100" i="21"/>
  <c r="P101" i="21"/>
  <c r="P102" i="21"/>
  <c r="P103" i="21"/>
  <c r="P104" i="21"/>
  <c r="P105" i="21"/>
  <c r="P106" i="21"/>
  <c r="P107" i="21"/>
  <c r="P108" i="21"/>
  <c r="P109" i="21"/>
  <c r="P110" i="21"/>
  <c r="P111" i="21"/>
  <c r="P112" i="21"/>
  <c r="P113" i="21"/>
  <c r="P114" i="21"/>
  <c r="P115" i="21"/>
  <c r="P116" i="21"/>
  <c r="P117" i="21"/>
  <c r="P118" i="21"/>
  <c r="P119" i="21"/>
  <c r="P120" i="21"/>
  <c r="P121" i="21"/>
  <c r="P122" i="21"/>
  <c r="P123" i="21"/>
  <c r="P124" i="21"/>
  <c r="P125" i="21"/>
  <c r="P126" i="21"/>
  <c r="P127" i="21"/>
  <c r="P128" i="21"/>
  <c r="P129" i="21"/>
  <c r="P130" i="21"/>
  <c r="P131" i="21"/>
  <c r="P132" i="21"/>
  <c r="P133" i="21"/>
  <c r="P134" i="21"/>
  <c r="P135" i="21"/>
  <c r="P136" i="21"/>
  <c r="P137" i="21"/>
  <c r="P138" i="21"/>
  <c r="P139" i="21"/>
  <c r="P140" i="21"/>
  <c r="P141" i="21"/>
  <c r="P142" i="21"/>
  <c r="P143" i="21"/>
  <c r="P144" i="21"/>
  <c r="P145" i="21"/>
  <c r="P146" i="21"/>
  <c r="P147" i="21"/>
  <c r="P148" i="21"/>
  <c r="P149" i="21"/>
  <c r="P150" i="21"/>
  <c r="P151" i="21"/>
  <c r="P152" i="21"/>
  <c r="P153" i="21"/>
  <c r="P154" i="21"/>
  <c r="P155" i="21"/>
  <c r="P156" i="21"/>
  <c r="P157" i="21"/>
  <c r="P158" i="21"/>
  <c r="P159" i="21"/>
  <c r="P160" i="21"/>
  <c r="P161" i="21"/>
  <c r="P162" i="21"/>
  <c r="P163" i="21"/>
  <c r="P164" i="21"/>
  <c r="P165" i="21"/>
  <c r="P166" i="21"/>
  <c r="P167" i="21"/>
  <c r="P168" i="21"/>
  <c r="P169" i="21"/>
  <c r="P170" i="21"/>
  <c r="P171" i="21"/>
  <c r="P172" i="21"/>
  <c r="P173" i="21"/>
  <c r="P174" i="21"/>
  <c r="P175" i="21"/>
  <c r="P176" i="21"/>
  <c r="P177" i="21"/>
  <c r="P178" i="21"/>
  <c r="P179" i="21"/>
  <c r="P180" i="21"/>
  <c r="P181" i="21"/>
  <c r="P182" i="21"/>
  <c r="P183" i="21"/>
  <c r="P184" i="21"/>
  <c r="P185" i="21"/>
  <c r="P186" i="21"/>
  <c r="P187" i="21"/>
  <c r="P188" i="21"/>
  <c r="P189" i="21"/>
  <c r="P190" i="21"/>
  <c r="P191" i="21"/>
  <c r="P192" i="21"/>
  <c r="P193" i="21"/>
  <c r="P194" i="21"/>
  <c r="P195" i="21"/>
  <c r="P196" i="21"/>
  <c r="P197" i="21"/>
  <c r="P198" i="21"/>
  <c r="P199" i="21"/>
  <c r="P200" i="21"/>
  <c r="P201" i="21"/>
  <c r="P202" i="21"/>
  <c r="P203" i="21"/>
  <c r="P204" i="21"/>
  <c r="P205" i="21"/>
  <c r="P206" i="21"/>
  <c r="P207" i="21"/>
  <c r="P208" i="21"/>
  <c r="P209" i="21"/>
  <c r="P210" i="21"/>
  <c r="P211" i="21"/>
  <c r="P212" i="21"/>
  <c r="P213" i="21"/>
  <c r="P214" i="21"/>
  <c r="P215" i="21"/>
  <c r="P216" i="21"/>
  <c r="P217" i="21"/>
  <c r="P218" i="21"/>
  <c r="P219" i="21"/>
  <c r="P220" i="21"/>
  <c r="P221" i="21"/>
  <c r="P222" i="21"/>
  <c r="P223" i="21"/>
  <c r="P224" i="21"/>
  <c r="P225" i="21"/>
  <c r="P226" i="21"/>
  <c r="P227" i="21"/>
  <c r="P228" i="21"/>
  <c r="P229" i="21"/>
  <c r="P230" i="21"/>
  <c r="P231" i="21"/>
  <c r="P232" i="21"/>
  <c r="P233" i="21"/>
  <c r="P234" i="21"/>
  <c r="P235" i="21"/>
  <c r="P236" i="21"/>
  <c r="P237" i="21"/>
  <c r="P238" i="21"/>
  <c r="P239" i="21"/>
  <c r="P240" i="21"/>
  <c r="P241" i="21"/>
  <c r="P242" i="21"/>
  <c r="P243" i="21"/>
  <c r="P244" i="21"/>
  <c r="P245" i="21"/>
  <c r="P246" i="21"/>
  <c r="P247" i="21"/>
  <c r="P248" i="21"/>
  <c r="P249" i="21"/>
  <c r="P250" i="21"/>
  <c r="P251" i="21"/>
  <c r="P252" i="21"/>
  <c r="P253" i="21"/>
  <c r="P254" i="21"/>
  <c r="P255" i="21"/>
  <c r="P256" i="21"/>
  <c r="P257" i="21"/>
  <c r="P258" i="21"/>
  <c r="P259" i="21"/>
  <c r="P260" i="21"/>
  <c r="P261" i="21"/>
  <c r="P262" i="21"/>
  <c r="P263" i="21"/>
  <c r="P264" i="21"/>
  <c r="P265" i="21"/>
  <c r="P266" i="21"/>
  <c r="P267" i="21"/>
  <c r="P268" i="21"/>
  <c r="P269" i="21"/>
  <c r="P270" i="21"/>
  <c r="P271" i="21"/>
  <c r="P272" i="21"/>
  <c r="P273" i="21"/>
  <c r="P274" i="21"/>
  <c r="P275" i="21"/>
  <c r="P276" i="21"/>
  <c r="P277" i="21"/>
  <c r="P278" i="21"/>
  <c r="P279" i="21"/>
  <c r="P280" i="21"/>
  <c r="P281" i="21"/>
  <c r="P282" i="21"/>
  <c r="P283" i="21"/>
  <c r="P284" i="21"/>
  <c r="P285" i="21"/>
  <c r="P286" i="21"/>
  <c r="P287" i="21"/>
  <c r="P288" i="21"/>
  <c r="P289" i="21"/>
  <c r="P290" i="21"/>
  <c r="P291" i="21"/>
  <c r="P292" i="21"/>
  <c r="P293" i="21"/>
  <c r="P294" i="21"/>
  <c r="P295" i="21"/>
  <c r="P296" i="21"/>
  <c r="P297" i="21"/>
  <c r="P298" i="21"/>
  <c r="P299" i="21"/>
  <c r="P300" i="21"/>
  <c r="P301" i="21"/>
  <c r="P302" i="21"/>
  <c r="P303" i="21"/>
  <c r="P304" i="21"/>
  <c r="P305" i="21"/>
  <c r="P306" i="21"/>
  <c r="P307" i="21"/>
  <c r="P308" i="21"/>
  <c r="P309" i="21"/>
  <c r="P310" i="21"/>
  <c r="P311" i="21"/>
  <c r="P312" i="21"/>
  <c r="P313" i="21"/>
  <c r="P314" i="21"/>
  <c r="P315" i="21"/>
  <c r="P316" i="21"/>
  <c r="P317" i="21"/>
  <c r="P318" i="21"/>
  <c r="P319" i="21"/>
  <c r="P320" i="21"/>
  <c r="P321" i="21"/>
  <c r="P322" i="21"/>
  <c r="P323" i="21"/>
  <c r="P324" i="21"/>
  <c r="P325" i="21"/>
  <c r="P326" i="21"/>
  <c r="P327" i="21"/>
  <c r="P328" i="21"/>
  <c r="P329" i="21"/>
  <c r="P330" i="21"/>
  <c r="P331" i="21"/>
  <c r="P332" i="21"/>
  <c r="P333" i="21"/>
  <c r="O4" i="21"/>
  <c r="O5" i="21"/>
  <c r="O6" i="21"/>
  <c r="O7" i="21"/>
  <c r="O8" i="21"/>
  <c r="O9" i="21"/>
  <c r="O10" i="21"/>
  <c r="O11" i="21"/>
  <c r="O12" i="21"/>
  <c r="O13" i="21"/>
  <c r="O14" i="21"/>
  <c r="O15" i="21"/>
  <c r="O16" i="21"/>
  <c r="O17" i="21"/>
  <c r="O18" i="21"/>
  <c r="O19" i="21"/>
  <c r="O20" i="21"/>
  <c r="O21" i="21"/>
  <c r="O22" i="21"/>
  <c r="O23" i="21"/>
  <c r="O24" i="21"/>
  <c r="O25" i="21"/>
  <c r="O26" i="21"/>
  <c r="O27" i="21"/>
  <c r="O28" i="21"/>
  <c r="O29" i="21"/>
  <c r="O30" i="21"/>
  <c r="O31" i="21"/>
  <c r="O32" i="21"/>
  <c r="O33" i="21"/>
  <c r="O34" i="21"/>
  <c r="O35" i="21"/>
  <c r="O36" i="21"/>
  <c r="O37" i="21"/>
  <c r="O38" i="21"/>
  <c r="O39" i="21"/>
  <c r="O40" i="21"/>
  <c r="O41" i="21"/>
  <c r="O42" i="21"/>
  <c r="O43" i="21"/>
  <c r="O44" i="21"/>
  <c r="O45" i="21"/>
  <c r="O46" i="21"/>
  <c r="O47" i="21"/>
  <c r="O48" i="21"/>
  <c r="O49" i="21"/>
  <c r="O50" i="21"/>
  <c r="O51" i="21"/>
  <c r="O52" i="21"/>
  <c r="O53" i="21"/>
  <c r="O54" i="21"/>
  <c r="O55" i="21"/>
  <c r="O56" i="21"/>
  <c r="O57" i="21"/>
  <c r="O58" i="21"/>
  <c r="O59" i="21"/>
  <c r="O60" i="21"/>
  <c r="O61" i="21"/>
  <c r="O62" i="21"/>
  <c r="O63" i="21"/>
  <c r="O64" i="21"/>
  <c r="O65" i="21"/>
  <c r="O66" i="21"/>
  <c r="O67" i="21"/>
  <c r="O68" i="21"/>
  <c r="O69" i="21"/>
  <c r="O70" i="21"/>
  <c r="O71" i="21"/>
  <c r="O72" i="21"/>
  <c r="O73" i="21"/>
  <c r="O74" i="21"/>
  <c r="O75" i="21"/>
  <c r="O76" i="21"/>
  <c r="O77" i="21"/>
  <c r="O78" i="21"/>
  <c r="O79" i="21"/>
  <c r="O80" i="21"/>
  <c r="O81" i="21"/>
  <c r="O82" i="21"/>
  <c r="O83" i="21"/>
  <c r="O84" i="21"/>
  <c r="O85" i="21"/>
  <c r="O86" i="21"/>
  <c r="O87" i="21"/>
  <c r="O88" i="21"/>
  <c r="O89" i="21"/>
  <c r="O90" i="21"/>
  <c r="O91" i="21"/>
  <c r="O92" i="21"/>
  <c r="O93" i="21"/>
  <c r="O94" i="21"/>
  <c r="O95" i="21"/>
  <c r="O96" i="21"/>
  <c r="O97" i="21"/>
  <c r="O98" i="21"/>
  <c r="O99" i="21"/>
  <c r="O100" i="21"/>
  <c r="O101" i="21"/>
  <c r="O102" i="21"/>
  <c r="O103" i="21"/>
  <c r="O104" i="21"/>
  <c r="O105" i="21"/>
  <c r="O106" i="21"/>
  <c r="O107" i="21"/>
  <c r="O108" i="21"/>
  <c r="O109" i="21"/>
  <c r="O110" i="21"/>
  <c r="O111" i="21"/>
  <c r="O112" i="21"/>
  <c r="O113" i="21"/>
  <c r="O114" i="21"/>
  <c r="O115" i="21"/>
  <c r="O116" i="21"/>
  <c r="O117" i="21"/>
  <c r="O118" i="21"/>
  <c r="O119" i="21"/>
  <c r="O120" i="21"/>
  <c r="O121" i="21"/>
  <c r="O122" i="21"/>
  <c r="O123" i="21"/>
  <c r="O124" i="21"/>
  <c r="O125" i="21"/>
  <c r="O126" i="21"/>
  <c r="O127" i="21"/>
  <c r="O128" i="21"/>
  <c r="O129" i="21"/>
  <c r="O130" i="21"/>
  <c r="O131" i="21"/>
  <c r="O132" i="21"/>
  <c r="O133" i="21"/>
  <c r="O134" i="21"/>
  <c r="O135" i="21"/>
  <c r="O136" i="21"/>
  <c r="O137" i="21"/>
  <c r="O138" i="21"/>
  <c r="O139" i="21"/>
  <c r="O140" i="21"/>
  <c r="O141" i="21"/>
  <c r="O142" i="21"/>
  <c r="O143" i="21"/>
  <c r="O144" i="21"/>
  <c r="O145" i="21"/>
  <c r="O146" i="21"/>
  <c r="O147" i="21"/>
  <c r="O148" i="21"/>
  <c r="O149" i="21"/>
  <c r="O150" i="21"/>
  <c r="O151" i="21"/>
  <c r="O152" i="21"/>
  <c r="O153" i="21"/>
  <c r="O154" i="21"/>
  <c r="O155" i="21"/>
  <c r="O156" i="21"/>
  <c r="O157" i="21"/>
  <c r="O158" i="21"/>
  <c r="O159" i="21"/>
  <c r="O160" i="21"/>
  <c r="O161" i="21"/>
  <c r="O162" i="21"/>
  <c r="O163" i="21"/>
  <c r="O164" i="21"/>
  <c r="O165" i="21"/>
  <c r="O166" i="21"/>
  <c r="O167" i="21"/>
  <c r="O168" i="21"/>
  <c r="O169" i="21"/>
  <c r="O170" i="21"/>
  <c r="O171" i="21"/>
  <c r="O172" i="21"/>
  <c r="O173" i="21"/>
  <c r="O174" i="21"/>
  <c r="O175" i="21"/>
  <c r="O176" i="21"/>
  <c r="O177" i="21"/>
  <c r="O178" i="21"/>
  <c r="O179" i="21"/>
  <c r="O180" i="21"/>
  <c r="O181" i="21"/>
  <c r="O182" i="21"/>
  <c r="O183" i="21"/>
  <c r="O184" i="21"/>
  <c r="O185" i="21"/>
  <c r="O186" i="21"/>
  <c r="O187" i="21"/>
  <c r="O188" i="21"/>
  <c r="O189" i="21"/>
  <c r="O190" i="21"/>
  <c r="O191" i="21"/>
  <c r="O192" i="21"/>
  <c r="O193" i="21"/>
  <c r="O194" i="21"/>
  <c r="O195" i="21"/>
  <c r="O196" i="21"/>
  <c r="O197" i="21"/>
  <c r="O198" i="21"/>
  <c r="O199" i="21"/>
  <c r="O200" i="21"/>
  <c r="O201" i="21"/>
  <c r="O202" i="21"/>
  <c r="O203" i="21"/>
  <c r="O204" i="21"/>
  <c r="O205" i="21"/>
  <c r="O206" i="21"/>
  <c r="O207" i="21"/>
  <c r="O208" i="21"/>
  <c r="O209" i="21"/>
  <c r="O210" i="21"/>
  <c r="O211" i="21"/>
  <c r="O212" i="21"/>
  <c r="O213" i="21"/>
  <c r="O214" i="21"/>
  <c r="O215" i="21"/>
  <c r="O216" i="21"/>
  <c r="O217" i="21"/>
  <c r="O218" i="21"/>
  <c r="O219" i="21"/>
  <c r="O220" i="21"/>
  <c r="O221" i="21"/>
  <c r="O222" i="21"/>
  <c r="O223" i="21"/>
  <c r="O224" i="21"/>
  <c r="O225" i="21"/>
  <c r="O226" i="21"/>
  <c r="O227" i="21"/>
  <c r="O228" i="21"/>
  <c r="O229" i="21"/>
  <c r="O230" i="21"/>
  <c r="O231" i="21"/>
  <c r="O232" i="21"/>
  <c r="O233" i="21"/>
  <c r="O234" i="21"/>
  <c r="O235" i="21"/>
  <c r="O236" i="21"/>
  <c r="O237" i="21"/>
  <c r="O238" i="21"/>
  <c r="O239" i="21"/>
  <c r="O240" i="21"/>
  <c r="O241" i="21"/>
  <c r="O242" i="21"/>
  <c r="O243" i="21"/>
  <c r="O244" i="21"/>
  <c r="O245" i="21"/>
  <c r="O246" i="21"/>
  <c r="O247" i="21"/>
  <c r="O248" i="21"/>
  <c r="O249" i="21"/>
  <c r="O250" i="21"/>
  <c r="O251" i="21"/>
  <c r="O252" i="21"/>
  <c r="O253" i="21"/>
  <c r="O254" i="21"/>
  <c r="O255" i="21"/>
  <c r="O256" i="21"/>
  <c r="O257" i="21"/>
  <c r="O258" i="21"/>
  <c r="O259" i="21"/>
  <c r="O260" i="21"/>
  <c r="O261" i="21"/>
  <c r="O262" i="21"/>
  <c r="O263" i="21"/>
  <c r="O264" i="21"/>
  <c r="O265" i="21"/>
  <c r="O266" i="21"/>
  <c r="O267" i="21"/>
  <c r="O268" i="21"/>
  <c r="O269" i="21"/>
  <c r="O270" i="21"/>
  <c r="O271" i="21"/>
  <c r="O272" i="21"/>
  <c r="O273" i="21"/>
  <c r="O274" i="21"/>
  <c r="O275" i="21"/>
  <c r="O276" i="21"/>
  <c r="O277" i="21"/>
  <c r="O278" i="21"/>
  <c r="O279" i="21"/>
  <c r="O280" i="21"/>
  <c r="O281" i="21"/>
  <c r="O282" i="21"/>
  <c r="O283" i="21"/>
  <c r="O284" i="21"/>
  <c r="O285" i="21"/>
  <c r="O286" i="21"/>
  <c r="O287" i="21"/>
  <c r="O288" i="21"/>
  <c r="O289" i="21"/>
  <c r="O290" i="21"/>
  <c r="O291" i="21"/>
  <c r="O292" i="21"/>
  <c r="O293" i="21"/>
  <c r="O294" i="21"/>
  <c r="O295" i="21"/>
  <c r="O296" i="21"/>
  <c r="O297" i="21"/>
  <c r="O298" i="21"/>
  <c r="O299" i="21"/>
  <c r="O300" i="21"/>
  <c r="O301" i="21"/>
  <c r="O302" i="21"/>
  <c r="O303" i="21"/>
  <c r="O304" i="21"/>
  <c r="O305" i="21"/>
  <c r="O306" i="21"/>
  <c r="O307" i="21"/>
  <c r="O308" i="21"/>
  <c r="O309" i="21"/>
  <c r="O310" i="21"/>
  <c r="O311" i="21"/>
  <c r="O312" i="21"/>
  <c r="O313" i="21"/>
  <c r="O314" i="21"/>
  <c r="O315" i="21"/>
  <c r="O316" i="21"/>
  <c r="O317" i="21"/>
  <c r="O318" i="21"/>
  <c r="O319" i="21"/>
  <c r="O320" i="21"/>
  <c r="O321" i="21"/>
  <c r="O322" i="21"/>
  <c r="O323" i="21"/>
  <c r="O324" i="21"/>
  <c r="O325" i="21"/>
  <c r="O326" i="21"/>
  <c r="O327" i="21"/>
  <c r="O328" i="21"/>
  <c r="O329" i="21"/>
  <c r="O330" i="21"/>
  <c r="O331" i="21"/>
  <c r="O332" i="21"/>
  <c r="O333" i="21"/>
  <c r="N4" i="21"/>
  <c r="N5" i="21"/>
  <c r="N6" i="21"/>
  <c r="N7" i="21"/>
  <c r="N8" i="21"/>
  <c r="N9" i="21"/>
  <c r="N10" i="21"/>
  <c r="N11" i="21"/>
  <c r="N12" i="21"/>
  <c r="N13" i="21"/>
  <c r="N14" i="21"/>
  <c r="N15" i="21"/>
  <c r="N16" i="21"/>
  <c r="N17" i="21"/>
  <c r="N18" i="21"/>
  <c r="N19" i="21"/>
  <c r="N20" i="21"/>
  <c r="N21" i="21"/>
  <c r="N22" i="21"/>
  <c r="N23" i="21"/>
  <c r="N24" i="21"/>
  <c r="N25" i="21"/>
  <c r="N26" i="21"/>
  <c r="N27" i="21"/>
  <c r="N28" i="21"/>
  <c r="N29" i="21"/>
  <c r="N30" i="21"/>
  <c r="N31" i="21"/>
  <c r="N32" i="21"/>
  <c r="N33" i="21"/>
  <c r="N34" i="21"/>
  <c r="N35" i="21"/>
  <c r="N36" i="21"/>
  <c r="N37" i="21"/>
  <c r="N38" i="21"/>
  <c r="N39" i="21"/>
  <c r="N40" i="21"/>
  <c r="N41" i="21"/>
  <c r="N42" i="21"/>
  <c r="N43" i="21"/>
  <c r="N44" i="21"/>
  <c r="N45" i="21"/>
  <c r="N46" i="21"/>
  <c r="N47" i="21"/>
  <c r="N48" i="21"/>
  <c r="N49" i="21"/>
  <c r="N50" i="21"/>
  <c r="N51" i="21"/>
  <c r="N52" i="21"/>
  <c r="N53" i="21"/>
  <c r="N54" i="21"/>
  <c r="N55" i="21"/>
  <c r="N56" i="21"/>
  <c r="N57" i="21"/>
  <c r="N58" i="21"/>
  <c r="N59" i="21"/>
  <c r="N60" i="21"/>
  <c r="N61" i="21"/>
  <c r="N62" i="21"/>
  <c r="N63" i="21"/>
  <c r="N64" i="21"/>
  <c r="N65" i="21"/>
  <c r="N66" i="21"/>
  <c r="N67" i="21"/>
  <c r="N68" i="21"/>
  <c r="N69" i="21"/>
  <c r="N70" i="21"/>
  <c r="N71" i="21"/>
  <c r="N72" i="21"/>
  <c r="N73" i="21"/>
  <c r="N74" i="21"/>
  <c r="N75" i="21"/>
  <c r="N76" i="21"/>
  <c r="N77" i="21"/>
  <c r="N78" i="21"/>
  <c r="N79" i="21"/>
  <c r="N80" i="21"/>
  <c r="N81" i="21"/>
  <c r="N82" i="21"/>
  <c r="N83" i="21"/>
  <c r="N84" i="21"/>
  <c r="N85" i="21"/>
  <c r="N86" i="21"/>
  <c r="N87" i="21"/>
  <c r="N88" i="21"/>
  <c r="N89" i="21"/>
  <c r="N90" i="21"/>
  <c r="N91" i="21"/>
  <c r="N92" i="21"/>
  <c r="N93" i="21"/>
  <c r="N94" i="21"/>
  <c r="N95" i="21"/>
  <c r="N96" i="21"/>
  <c r="N97" i="21"/>
  <c r="N98" i="21"/>
  <c r="N99" i="21"/>
  <c r="N100" i="21"/>
  <c r="N101" i="21"/>
  <c r="N102" i="21"/>
  <c r="N103" i="21"/>
  <c r="N104" i="21"/>
  <c r="N105" i="21"/>
  <c r="N106" i="21"/>
  <c r="N107" i="21"/>
  <c r="N108" i="21"/>
  <c r="N109" i="21"/>
  <c r="N110" i="21"/>
  <c r="N111" i="21"/>
  <c r="N112" i="21"/>
  <c r="N113" i="21"/>
  <c r="N114" i="21"/>
  <c r="N115" i="21"/>
  <c r="N116" i="21"/>
  <c r="N117" i="21"/>
  <c r="N118" i="21"/>
  <c r="N119" i="21"/>
  <c r="N120" i="21"/>
  <c r="N121" i="21"/>
  <c r="N122" i="21"/>
  <c r="N123" i="21"/>
  <c r="N124" i="21"/>
  <c r="N125" i="21"/>
  <c r="N126" i="21"/>
  <c r="N127" i="21"/>
  <c r="N128" i="21"/>
  <c r="N129" i="21"/>
  <c r="N130" i="21"/>
  <c r="N131" i="21"/>
  <c r="N132" i="21"/>
  <c r="N133" i="21"/>
  <c r="N134" i="21"/>
  <c r="N135" i="21"/>
  <c r="N136" i="21"/>
  <c r="N137" i="21"/>
  <c r="N138" i="21"/>
  <c r="N139" i="21"/>
  <c r="N140" i="21"/>
  <c r="N141" i="21"/>
  <c r="N142" i="21"/>
  <c r="N143" i="21"/>
  <c r="N144" i="21"/>
  <c r="N145" i="21"/>
  <c r="N146" i="21"/>
  <c r="N147" i="21"/>
  <c r="N148" i="21"/>
  <c r="N149" i="21"/>
  <c r="N150" i="21"/>
  <c r="N151" i="21"/>
  <c r="N152" i="21"/>
  <c r="N153" i="21"/>
  <c r="N154" i="21"/>
  <c r="N155" i="21"/>
  <c r="N156" i="21"/>
  <c r="N157" i="21"/>
  <c r="N158" i="21"/>
  <c r="N159" i="21"/>
  <c r="N160" i="21"/>
  <c r="N161" i="21"/>
  <c r="N162" i="21"/>
  <c r="N163" i="21"/>
  <c r="N164" i="21"/>
  <c r="N165" i="21"/>
  <c r="N166" i="21"/>
  <c r="N167" i="21"/>
  <c r="N168" i="21"/>
  <c r="N169" i="21"/>
  <c r="N170" i="21"/>
  <c r="N171" i="21"/>
  <c r="N172" i="21"/>
  <c r="N173" i="21"/>
  <c r="N174" i="21"/>
  <c r="N175" i="21"/>
  <c r="N176" i="21"/>
  <c r="N177" i="21"/>
  <c r="N178" i="21"/>
  <c r="N179" i="21"/>
  <c r="N180" i="21"/>
  <c r="N181" i="21"/>
  <c r="N182" i="21"/>
  <c r="N183" i="21"/>
  <c r="N184" i="21"/>
  <c r="N185" i="21"/>
  <c r="N186" i="21"/>
  <c r="N187" i="21"/>
  <c r="N188" i="21"/>
  <c r="N189" i="21"/>
  <c r="N190" i="21"/>
  <c r="N191" i="21"/>
  <c r="N192" i="21"/>
  <c r="N193" i="21"/>
  <c r="N194" i="21"/>
  <c r="N195" i="21"/>
  <c r="N196" i="21"/>
  <c r="N197" i="21"/>
  <c r="N198" i="21"/>
  <c r="N199" i="21"/>
  <c r="N200" i="21"/>
  <c r="N201" i="21"/>
  <c r="N202" i="21"/>
  <c r="N203" i="21"/>
  <c r="N204" i="21"/>
  <c r="N205" i="21"/>
  <c r="N206" i="21"/>
  <c r="N207" i="21"/>
  <c r="N208" i="21"/>
  <c r="N209" i="21"/>
  <c r="N210" i="21"/>
  <c r="N211" i="21"/>
  <c r="N212" i="21"/>
  <c r="N213" i="21"/>
  <c r="N214" i="21"/>
  <c r="N215" i="21"/>
  <c r="N216" i="21"/>
  <c r="N217" i="21"/>
  <c r="N218" i="21"/>
  <c r="N219" i="21"/>
  <c r="N220" i="21"/>
  <c r="N221" i="21"/>
  <c r="N222" i="21"/>
  <c r="N223" i="21"/>
  <c r="N224" i="21"/>
  <c r="N225" i="21"/>
  <c r="N226" i="21"/>
  <c r="N227" i="21"/>
  <c r="N228" i="21"/>
  <c r="N229" i="21"/>
  <c r="N230" i="21"/>
  <c r="N231" i="21"/>
  <c r="N232" i="21"/>
  <c r="N233" i="21"/>
  <c r="N234" i="21"/>
  <c r="N235" i="21"/>
  <c r="N236" i="21"/>
  <c r="N237" i="21"/>
  <c r="N238" i="21"/>
  <c r="N239" i="21"/>
  <c r="N240" i="21"/>
  <c r="N241" i="21"/>
  <c r="N242" i="21"/>
  <c r="N243" i="21"/>
  <c r="N244" i="21"/>
  <c r="N245" i="21"/>
  <c r="N246" i="21"/>
  <c r="N247" i="21"/>
  <c r="N248" i="21"/>
  <c r="N249" i="21"/>
  <c r="N250" i="21"/>
  <c r="N251" i="21"/>
  <c r="N252" i="21"/>
  <c r="N253" i="21"/>
  <c r="N254" i="21"/>
  <c r="N255" i="21"/>
  <c r="N256" i="21"/>
  <c r="N257" i="21"/>
  <c r="N258" i="21"/>
  <c r="N259" i="21"/>
  <c r="N260" i="21"/>
  <c r="N261" i="21"/>
  <c r="N262" i="21"/>
  <c r="N263" i="21"/>
  <c r="N264" i="21"/>
  <c r="N265" i="21"/>
  <c r="N266" i="21"/>
  <c r="N267" i="21"/>
  <c r="N268" i="21"/>
  <c r="N269" i="21"/>
  <c r="N270" i="21"/>
  <c r="N271" i="21"/>
  <c r="N272" i="21"/>
  <c r="N273" i="21"/>
  <c r="N274" i="21"/>
  <c r="N275" i="21"/>
  <c r="N276" i="21"/>
  <c r="N277" i="21"/>
  <c r="N278" i="21"/>
  <c r="N279" i="21"/>
  <c r="N280" i="21"/>
  <c r="N281" i="21"/>
  <c r="N282" i="21"/>
  <c r="N283" i="21"/>
  <c r="N284" i="21"/>
  <c r="N285" i="21"/>
  <c r="N286" i="21"/>
  <c r="N287" i="21"/>
  <c r="N288" i="21"/>
  <c r="N289" i="21"/>
  <c r="N290" i="21"/>
  <c r="N291" i="21"/>
  <c r="N292" i="21"/>
  <c r="N293" i="21"/>
  <c r="N294" i="21"/>
  <c r="N295" i="21"/>
  <c r="N296" i="21"/>
  <c r="N297" i="21"/>
  <c r="N298" i="21"/>
  <c r="N299" i="21"/>
  <c r="N300" i="21"/>
  <c r="N301" i="21"/>
  <c r="N302" i="21"/>
  <c r="N303" i="21"/>
  <c r="N304" i="21"/>
  <c r="N305" i="21"/>
  <c r="N306" i="21"/>
  <c r="N307" i="21"/>
  <c r="N308" i="21"/>
  <c r="N309" i="21"/>
  <c r="N310" i="21"/>
  <c r="N311" i="21"/>
  <c r="N312" i="21"/>
  <c r="N313" i="21"/>
  <c r="N314" i="21"/>
  <c r="N315" i="21"/>
  <c r="N316" i="21"/>
  <c r="N317" i="21"/>
  <c r="N318" i="21"/>
  <c r="N319" i="21"/>
  <c r="N320" i="21"/>
  <c r="N321" i="21"/>
  <c r="N322" i="21"/>
  <c r="N323" i="21"/>
  <c r="N324" i="21"/>
  <c r="N325" i="21"/>
  <c r="N326" i="21"/>
  <c r="N327" i="21"/>
  <c r="N328" i="21"/>
  <c r="N329" i="21"/>
  <c r="N330" i="21"/>
  <c r="N331" i="21"/>
  <c r="N332" i="21"/>
  <c r="N333" i="21"/>
  <c r="M4" i="21"/>
  <c r="M5" i="21"/>
  <c r="M6" i="21"/>
  <c r="M7" i="21"/>
  <c r="M8" i="21"/>
  <c r="M9" i="21"/>
  <c r="M10" i="21"/>
  <c r="M11" i="21"/>
  <c r="M12" i="21"/>
  <c r="M13" i="21"/>
  <c r="M14" i="21"/>
  <c r="M15" i="21"/>
  <c r="M16" i="21"/>
  <c r="M17" i="21"/>
  <c r="M18" i="21"/>
  <c r="M19" i="21"/>
  <c r="M20" i="21"/>
  <c r="M21" i="21"/>
  <c r="M22" i="21"/>
  <c r="M23" i="21"/>
  <c r="M24" i="21"/>
  <c r="M25" i="21"/>
  <c r="M26" i="21"/>
  <c r="M27" i="21"/>
  <c r="M28" i="21"/>
  <c r="M29" i="21"/>
  <c r="M30" i="21"/>
  <c r="M31" i="21"/>
  <c r="M32" i="21"/>
  <c r="M33" i="21"/>
  <c r="M34" i="21"/>
  <c r="M35" i="21"/>
  <c r="M36" i="21"/>
  <c r="M37" i="21"/>
  <c r="M38" i="21"/>
  <c r="M39" i="21"/>
  <c r="M40" i="21"/>
  <c r="M41" i="21"/>
  <c r="M42" i="21"/>
  <c r="M43" i="21"/>
  <c r="M44" i="21"/>
  <c r="M45" i="21"/>
  <c r="M46" i="21"/>
  <c r="M47" i="21"/>
  <c r="M48" i="21"/>
  <c r="M49" i="21"/>
  <c r="M50" i="21"/>
  <c r="M51" i="21"/>
  <c r="M52" i="21"/>
  <c r="M53" i="21"/>
  <c r="M54" i="21"/>
  <c r="M55" i="21"/>
  <c r="M56" i="21"/>
  <c r="M57" i="21"/>
  <c r="M58" i="21"/>
  <c r="M59" i="21"/>
  <c r="M60" i="21"/>
  <c r="M61" i="21"/>
  <c r="M62" i="21"/>
  <c r="M63" i="21"/>
  <c r="M64" i="21"/>
  <c r="M65" i="21"/>
  <c r="M66" i="21"/>
  <c r="M67" i="21"/>
  <c r="M68" i="21"/>
  <c r="M69" i="21"/>
  <c r="M70" i="21"/>
  <c r="M71" i="21"/>
  <c r="M72" i="21"/>
  <c r="M73" i="21"/>
  <c r="M74" i="21"/>
  <c r="M75" i="21"/>
  <c r="M76" i="21"/>
  <c r="M77" i="21"/>
  <c r="M78" i="21"/>
  <c r="M79" i="21"/>
  <c r="M80" i="21"/>
  <c r="M81" i="21"/>
  <c r="M82" i="21"/>
  <c r="M83" i="21"/>
  <c r="M84" i="21"/>
  <c r="M85" i="21"/>
  <c r="M86" i="21"/>
  <c r="M87" i="21"/>
  <c r="M88" i="21"/>
  <c r="M89" i="21"/>
  <c r="M90" i="21"/>
  <c r="M91" i="21"/>
  <c r="M92" i="21"/>
  <c r="M93" i="21"/>
  <c r="M94" i="21"/>
  <c r="M95" i="21"/>
  <c r="M96" i="21"/>
  <c r="M97" i="21"/>
  <c r="M98" i="21"/>
  <c r="M99" i="21"/>
  <c r="M100" i="21"/>
  <c r="M101" i="21"/>
  <c r="M102" i="21"/>
  <c r="M103" i="21"/>
  <c r="M104" i="21"/>
  <c r="M105" i="21"/>
  <c r="M106" i="21"/>
  <c r="M107" i="21"/>
  <c r="M108" i="21"/>
  <c r="M109" i="21"/>
  <c r="M110" i="21"/>
  <c r="M111" i="21"/>
  <c r="M112" i="21"/>
  <c r="M113" i="21"/>
  <c r="M114" i="21"/>
  <c r="M115" i="21"/>
  <c r="M116" i="21"/>
  <c r="M117" i="21"/>
  <c r="M118" i="21"/>
  <c r="M119" i="21"/>
  <c r="M120" i="21"/>
  <c r="M121" i="21"/>
  <c r="M122" i="21"/>
  <c r="M123" i="21"/>
  <c r="M124" i="21"/>
  <c r="M125" i="21"/>
  <c r="M126" i="21"/>
  <c r="M127" i="21"/>
  <c r="M128" i="21"/>
  <c r="M129" i="21"/>
  <c r="M130" i="21"/>
  <c r="M131" i="21"/>
  <c r="M132" i="21"/>
  <c r="M133" i="21"/>
  <c r="M134" i="21"/>
  <c r="M135" i="21"/>
  <c r="M136" i="21"/>
  <c r="M137" i="21"/>
  <c r="M138" i="21"/>
  <c r="M139" i="21"/>
  <c r="M140" i="21"/>
  <c r="M141" i="21"/>
  <c r="M142" i="21"/>
  <c r="M143" i="21"/>
  <c r="M144" i="21"/>
  <c r="M145" i="21"/>
  <c r="M146" i="21"/>
  <c r="M147" i="21"/>
  <c r="M148" i="21"/>
  <c r="M149" i="21"/>
  <c r="M150" i="21"/>
  <c r="M151" i="21"/>
  <c r="M152" i="21"/>
  <c r="M153" i="21"/>
  <c r="M154" i="21"/>
  <c r="M155" i="21"/>
  <c r="M156" i="21"/>
  <c r="M157" i="21"/>
  <c r="M158" i="21"/>
  <c r="M159" i="21"/>
  <c r="M160" i="21"/>
  <c r="M161" i="21"/>
  <c r="M162" i="21"/>
  <c r="M163" i="21"/>
  <c r="M164" i="21"/>
  <c r="M165" i="21"/>
  <c r="M166" i="21"/>
  <c r="M167" i="21"/>
  <c r="M168" i="21"/>
  <c r="M169" i="21"/>
  <c r="M170" i="21"/>
  <c r="M171" i="21"/>
  <c r="M172" i="21"/>
  <c r="M173" i="21"/>
  <c r="M174" i="21"/>
  <c r="M175" i="21"/>
  <c r="M176" i="21"/>
  <c r="M177" i="21"/>
  <c r="M178" i="21"/>
  <c r="M179" i="21"/>
  <c r="M180" i="21"/>
  <c r="M181" i="21"/>
  <c r="M182" i="21"/>
  <c r="M183" i="21"/>
  <c r="M184" i="21"/>
  <c r="M185" i="21"/>
  <c r="M186" i="21"/>
  <c r="M187" i="21"/>
  <c r="M188" i="21"/>
  <c r="M189" i="21"/>
  <c r="M190" i="21"/>
  <c r="M191" i="21"/>
  <c r="M192" i="21"/>
  <c r="M193" i="21"/>
  <c r="M194" i="21"/>
  <c r="M195" i="21"/>
  <c r="M196" i="21"/>
  <c r="M197" i="21"/>
  <c r="M198" i="21"/>
  <c r="M199" i="21"/>
  <c r="M200" i="21"/>
  <c r="M201" i="21"/>
  <c r="M202" i="21"/>
  <c r="M203" i="21"/>
  <c r="M204" i="21"/>
  <c r="M205" i="21"/>
  <c r="M206" i="21"/>
  <c r="M207" i="21"/>
  <c r="M208" i="21"/>
  <c r="M209" i="21"/>
  <c r="M210" i="21"/>
  <c r="M211" i="21"/>
  <c r="M212" i="21"/>
  <c r="M213" i="21"/>
  <c r="M214" i="21"/>
  <c r="M215" i="21"/>
  <c r="M216" i="21"/>
  <c r="M217" i="21"/>
  <c r="M218" i="21"/>
  <c r="M219" i="21"/>
  <c r="M220" i="21"/>
  <c r="M221" i="21"/>
  <c r="M222" i="21"/>
  <c r="M223" i="21"/>
  <c r="M224" i="21"/>
  <c r="M225" i="21"/>
  <c r="M226" i="21"/>
  <c r="M227" i="21"/>
  <c r="M228" i="21"/>
  <c r="M229" i="21"/>
  <c r="M230" i="21"/>
  <c r="M231" i="21"/>
  <c r="M232" i="21"/>
  <c r="M233" i="21"/>
  <c r="M234" i="21"/>
  <c r="M235" i="21"/>
  <c r="M236" i="21"/>
  <c r="M237" i="21"/>
  <c r="M238" i="21"/>
  <c r="M239" i="21"/>
  <c r="M240" i="21"/>
  <c r="M241" i="21"/>
  <c r="M242" i="21"/>
  <c r="M243" i="21"/>
  <c r="M244" i="21"/>
  <c r="M245" i="21"/>
  <c r="M246" i="21"/>
  <c r="M247" i="21"/>
  <c r="M248" i="21"/>
  <c r="M249" i="21"/>
  <c r="M250" i="21"/>
  <c r="M251" i="21"/>
  <c r="M252" i="21"/>
  <c r="M253" i="21"/>
  <c r="M254" i="21"/>
  <c r="M255" i="21"/>
  <c r="M256" i="21"/>
  <c r="M257" i="21"/>
  <c r="M258" i="21"/>
  <c r="M259" i="21"/>
  <c r="M260" i="21"/>
  <c r="M261" i="21"/>
  <c r="M262" i="21"/>
  <c r="M263" i="21"/>
  <c r="M264" i="21"/>
  <c r="M265" i="21"/>
  <c r="M266" i="21"/>
  <c r="M267" i="21"/>
  <c r="M268" i="21"/>
  <c r="M269" i="21"/>
  <c r="M270" i="21"/>
  <c r="M271" i="21"/>
  <c r="M272" i="21"/>
  <c r="M273" i="21"/>
  <c r="M274" i="21"/>
  <c r="M275" i="21"/>
  <c r="M276" i="21"/>
  <c r="M277" i="21"/>
  <c r="M278" i="21"/>
  <c r="M279" i="21"/>
  <c r="M280" i="21"/>
  <c r="M281" i="21"/>
  <c r="M282" i="21"/>
  <c r="M283" i="21"/>
  <c r="M284" i="21"/>
  <c r="M285" i="21"/>
  <c r="M286" i="21"/>
  <c r="M287" i="21"/>
  <c r="M288" i="21"/>
  <c r="M289" i="21"/>
  <c r="M290" i="21"/>
  <c r="M291" i="21"/>
  <c r="M292" i="21"/>
  <c r="M293" i="21"/>
  <c r="M294" i="21"/>
  <c r="M295" i="21"/>
  <c r="M296" i="21"/>
  <c r="M297" i="21"/>
  <c r="M298" i="21"/>
  <c r="M299" i="21"/>
  <c r="M300" i="21"/>
  <c r="M301" i="21"/>
  <c r="M302" i="21"/>
  <c r="M303" i="21"/>
  <c r="M304" i="21"/>
  <c r="M305" i="21"/>
  <c r="M306" i="21"/>
  <c r="M307" i="21"/>
  <c r="M308" i="21"/>
  <c r="M309" i="21"/>
  <c r="M310" i="21"/>
  <c r="M311" i="21"/>
  <c r="M312" i="21"/>
  <c r="M313" i="21"/>
  <c r="M314" i="21"/>
  <c r="M315" i="21"/>
  <c r="M316" i="21"/>
  <c r="M317" i="21"/>
  <c r="M318" i="21"/>
  <c r="M319" i="21"/>
  <c r="M320" i="21"/>
  <c r="M321" i="21"/>
  <c r="M322" i="21"/>
  <c r="M323" i="21"/>
  <c r="M324" i="21"/>
  <c r="M325" i="21"/>
  <c r="M326" i="21"/>
  <c r="M327" i="21"/>
  <c r="M328" i="21"/>
  <c r="M329" i="21"/>
  <c r="M330" i="21"/>
  <c r="M331" i="21"/>
  <c r="M332" i="21"/>
  <c r="M333" i="21"/>
  <c r="N4" i="20"/>
  <c r="N5" i="20"/>
  <c r="N6" i="20"/>
  <c r="N7" i="20"/>
  <c r="N8" i="20"/>
  <c r="N9" i="20"/>
  <c r="N10" i="20"/>
  <c r="N11" i="20"/>
  <c r="N12" i="20"/>
  <c r="N13" i="20"/>
  <c r="N14" i="20"/>
  <c r="N15" i="20"/>
  <c r="N16" i="20"/>
  <c r="N17" i="20"/>
  <c r="N18" i="20"/>
  <c r="N19" i="20"/>
  <c r="N20" i="20"/>
  <c r="N21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N34" i="20"/>
  <c r="N35" i="20"/>
  <c r="N36" i="20"/>
  <c r="N37" i="20"/>
  <c r="N38" i="20"/>
  <c r="N39" i="20"/>
  <c r="N40" i="20"/>
  <c r="N41" i="20"/>
  <c r="N42" i="20"/>
  <c r="N43" i="20"/>
  <c r="N44" i="20"/>
  <c r="N45" i="20"/>
  <c r="N46" i="20"/>
  <c r="N47" i="20"/>
  <c r="N48" i="20"/>
  <c r="N49" i="20"/>
  <c r="N50" i="20"/>
  <c r="N51" i="20"/>
  <c r="N52" i="20"/>
  <c r="N53" i="20"/>
  <c r="N54" i="20"/>
  <c r="N55" i="20"/>
  <c r="N56" i="20"/>
  <c r="N57" i="20"/>
  <c r="N58" i="20"/>
  <c r="N59" i="20"/>
  <c r="N60" i="20"/>
  <c r="N61" i="20"/>
  <c r="N62" i="20"/>
  <c r="N63" i="20"/>
  <c r="N64" i="20"/>
  <c r="N65" i="20"/>
  <c r="N66" i="20"/>
  <c r="N67" i="20"/>
  <c r="N68" i="20"/>
  <c r="N69" i="20"/>
  <c r="N70" i="20"/>
  <c r="N71" i="20"/>
  <c r="N72" i="20"/>
  <c r="N73" i="20"/>
  <c r="N74" i="20"/>
  <c r="N75" i="20"/>
  <c r="N76" i="20"/>
  <c r="N77" i="20"/>
  <c r="N78" i="20"/>
  <c r="N79" i="20"/>
  <c r="N80" i="20"/>
  <c r="N81" i="20"/>
  <c r="N82" i="20"/>
  <c r="N83" i="20"/>
  <c r="N84" i="20"/>
  <c r="N85" i="20"/>
  <c r="N86" i="20"/>
  <c r="N87" i="20"/>
  <c r="N88" i="20"/>
  <c r="N89" i="20"/>
  <c r="N90" i="20"/>
  <c r="N91" i="20"/>
  <c r="N92" i="20"/>
  <c r="N93" i="20"/>
  <c r="N94" i="20"/>
  <c r="N95" i="20"/>
  <c r="N96" i="20"/>
  <c r="N97" i="20"/>
  <c r="N98" i="20"/>
  <c r="N99" i="20"/>
  <c r="N100" i="20"/>
  <c r="N101" i="20"/>
  <c r="N102" i="20"/>
  <c r="N103" i="20"/>
  <c r="N104" i="20"/>
  <c r="N105" i="20"/>
  <c r="N106" i="20"/>
  <c r="N107" i="20"/>
  <c r="N108" i="20"/>
  <c r="N109" i="20"/>
  <c r="N110" i="20"/>
  <c r="N111" i="20"/>
  <c r="N112" i="20"/>
  <c r="N113" i="20"/>
  <c r="N114" i="20"/>
  <c r="N115" i="20"/>
  <c r="N116" i="20"/>
  <c r="N117" i="20"/>
  <c r="N118" i="20"/>
  <c r="N119" i="20"/>
  <c r="N120" i="20"/>
  <c r="N121" i="20"/>
  <c r="N122" i="20"/>
  <c r="N123" i="20"/>
  <c r="N124" i="20"/>
  <c r="N125" i="20"/>
  <c r="N126" i="20"/>
  <c r="N127" i="20"/>
  <c r="N128" i="20"/>
  <c r="N129" i="20"/>
  <c r="N130" i="20"/>
  <c r="N131" i="20"/>
  <c r="N132" i="20"/>
  <c r="N133" i="20"/>
  <c r="N134" i="20"/>
  <c r="N135" i="20"/>
  <c r="N136" i="20"/>
  <c r="N137" i="20"/>
  <c r="N138" i="20"/>
  <c r="N139" i="20"/>
  <c r="N140" i="20"/>
  <c r="N141" i="20"/>
  <c r="N142" i="20"/>
  <c r="N143" i="20"/>
  <c r="N144" i="20"/>
  <c r="N145" i="20"/>
  <c r="N146" i="20"/>
  <c r="N147" i="20"/>
  <c r="N148" i="20"/>
  <c r="N149" i="20"/>
  <c r="N150" i="20"/>
  <c r="N151" i="20"/>
  <c r="N152" i="20"/>
  <c r="N153" i="20"/>
  <c r="N154" i="20"/>
  <c r="N155" i="20"/>
  <c r="N156" i="20"/>
  <c r="N157" i="20"/>
  <c r="N158" i="20"/>
  <c r="N159" i="20"/>
  <c r="N160" i="20"/>
  <c r="N161" i="20"/>
  <c r="N162" i="20"/>
  <c r="N163" i="20"/>
  <c r="N164" i="20"/>
  <c r="N165" i="20"/>
  <c r="N166" i="20"/>
  <c r="N167" i="20"/>
  <c r="N168" i="20"/>
  <c r="N169" i="20"/>
  <c r="N170" i="20"/>
  <c r="N171" i="20"/>
  <c r="N172" i="20"/>
  <c r="N173" i="20"/>
  <c r="N174" i="20"/>
  <c r="N175" i="20"/>
  <c r="N176" i="20"/>
  <c r="N177" i="20"/>
  <c r="N178" i="20"/>
  <c r="N179" i="20"/>
  <c r="N180" i="20"/>
  <c r="N181" i="20"/>
  <c r="N182" i="20"/>
  <c r="N183" i="20"/>
  <c r="N184" i="20"/>
  <c r="N185" i="20"/>
  <c r="N186" i="20"/>
  <c r="N187" i="20"/>
  <c r="N188" i="20"/>
  <c r="N189" i="20"/>
  <c r="N190" i="20"/>
  <c r="N191" i="20"/>
  <c r="N192" i="20"/>
  <c r="N193" i="20"/>
  <c r="N194" i="20"/>
  <c r="N195" i="20"/>
  <c r="N196" i="20"/>
  <c r="N197" i="20"/>
  <c r="N198" i="20"/>
  <c r="N199" i="20"/>
  <c r="N200" i="20"/>
  <c r="N201" i="20"/>
  <c r="N202" i="20"/>
  <c r="N203" i="20"/>
  <c r="N204" i="20"/>
  <c r="N205" i="20"/>
  <c r="N206" i="20"/>
  <c r="N207" i="20"/>
  <c r="N208" i="20"/>
  <c r="N209" i="20"/>
  <c r="N210" i="20"/>
  <c r="N211" i="20"/>
  <c r="N212" i="20"/>
  <c r="N213" i="20"/>
  <c r="N214" i="20"/>
  <c r="N215" i="20"/>
  <c r="N216" i="20"/>
  <c r="N217" i="20"/>
  <c r="N218" i="20"/>
  <c r="N219" i="20"/>
  <c r="N220" i="20"/>
  <c r="N221" i="20"/>
  <c r="N222" i="20"/>
  <c r="N223" i="20"/>
  <c r="N224" i="20"/>
  <c r="N225" i="20"/>
  <c r="N226" i="20"/>
  <c r="N227" i="20"/>
  <c r="N228" i="20"/>
  <c r="N229" i="20"/>
  <c r="N230" i="20"/>
  <c r="N231" i="20"/>
  <c r="N232" i="20"/>
  <c r="N233" i="20"/>
  <c r="N234" i="20"/>
  <c r="N235" i="20"/>
  <c r="N236" i="20"/>
  <c r="N237" i="20"/>
  <c r="N238" i="20"/>
  <c r="N239" i="20"/>
  <c r="N240" i="20"/>
  <c r="N241" i="20"/>
  <c r="N242" i="20"/>
  <c r="N243" i="20"/>
  <c r="N244" i="20"/>
  <c r="N245" i="20"/>
  <c r="N246" i="20"/>
  <c r="N247" i="20"/>
  <c r="N248" i="20"/>
  <c r="N249" i="20"/>
  <c r="N250" i="20"/>
  <c r="N251" i="20"/>
  <c r="N252" i="20"/>
  <c r="N253" i="20"/>
  <c r="N254" i="20"/>
  <c r="N255" i="20"/>
  <c r="N256" i="20"/>
  <c r="N257" i="20"/>
  <c r="N258" i="20"/>
  <c r="N259" i="20"/>
  <c r="N260" i="20"/>
  <c r="N261" i="20"/>
  <c r="N262" i="20"/>
  <c r="N263" i="20"/>
  <c r="N264" i="20"/>
  <c r="N265" i="20"/>
  <c r="N266" i="20"/>
  <c r="N267" i="20"/>
  <c r="N268" i="20"/>
  <c r="N269" i="20"/>
  <c r="N270" i="20"/>
  <c r="N271" i="20"/>
  <c r="N272" i="20"/>
  <c r="N273" i="20"/>
  <c r="N274" i="20"/>
  <c r="N275" i="20"/>
  <c r="N276" i="20"/>
  <c r="N277" i="20"/>
  <c r="N278" i="20"/>
  <c r="N279" i="20"/>
  <c r="N280" i="20"/>
  <c r="N281" i="20"/>
  <c r="N282" i="20"/>
  <c r="N283" i="20"/>
  <c r="N284" i="20"/>
  <c r="N285" i="20"/>
  <c r="N286" i="20"/>
  <c r="N287" i="20"/>
  <c r="N288" i="20"/>
  <c r="N289" i="20"/>
  <c r="N290" i="20"/>
  <c r="N291" i="20"/>
  <c r="N292" i="20"/>
  <c r="N293" i="20"/>
  <c r="N294" i="20"/>
  <c r="N295" i="20"/>
  <c r="N296" i="20"/>
  <c r="N297" i="20"/>
  <c r="N298" i="20"/>
  <c r="N299" i="20"/>
  <c r="N300" i="20"/>
  <c r="N301" i="20"/>
  <c r="N302" i="20"/>
  <c r="N303" i="20"/>
  <c r="N304" i="20"/>
  <c r="N305" i="20"/>
  <c r="N306" i="20"/>
  <c r="N307" i="20"/>
  <c r="N308" i="20"/>
  <c r="N309" i="20"/>
  <c r="N310" i="20"/>
  <c r="N311" i="20"/>
  <c r="N312" i="20"/>
  <c r="N313" i="20"/>
  <c r="N314" i="20"/>
  <c r="N315" i="20"/>
  <c r="N316" i="20"/>
  <c r="N317" i="20"/>
  <c r="N318" i="20"/>
  <c r="N319" i="20"/>
  <c r="N320" i="20"/>
  <c r="N321" i="20"/>
  <c r="N322" i="20"/>
  <c r="N323" i="20"/>
  <c r="N324" i="20"/>
  <c r="N325" i="20"/>
  <c r="N326" i="20"/>
  <c r="N327" i="20"/>
  <c r="N328" i="20"/>
  <c r="N329" i="20"/>
  <c r="N330" i="20"/>
  <c r="N331" i="20"/>
  <c r="N332" i="20"/>
  <c r="N333" i="20"/>
  <c r="N334" i="20"/>
  <c r="N335" i="20"/>
  <c r="N336" i="20"/>
  <c r="N337" i="20"/>
  <c r="N338" i="20"/>
  <c r="N339" i="20"/>
  <c r="N340" i="20"/>
  <c r="N341" i="20"/>
  <c r="N342" i="20"/>
  <c r="N343" i="20"/>
  <c r="N344" i="20"/>
  <c r="N345" i="20"/>
  <c r="N346" i="20"/>
  <c r="N347" i="20"/>
  <c r="N348" i="20"/>
  <c r="N349" i="20"/>
  <c r="N350" i="20"/>
  <c r="N351" i="20"/>
  <c r="N352" i="20"/>
  <c r="N353" i="20"/>
  <c r="N354" i="20"/>
  <c r="N355" i="20"/>
  <c r="N356" i="20"/>
  <c r="N357" i="20"/>
  <c r="N358" i="20"/>
  <c r="N359" i="20"/>
  <c r="N360" i="20"/>
  <c r="N361" i="20"/>
  <c r="N362" i="20"/>
  <c r="N363" i="20"/>
  <c r="N364" i="20"/>
  <c r="N365" i="20"/>
  <c r="N366" i="20"/>
  <c r="N367" i="20"/>
  <c r="N368" i="20"/>
  <c r="N369" i="20"/>
  <c r="N370" i="20"/>
  <c r="N371" i="20"/>
  <c r="N372" i="20"/>
  <c r="N373" i="20"/>
  <c r="N374" i="20"/>
  <c r="N375" i="20"/>
  <c r="N376" i="20"/>
  <c r="N377" i="20"/>
  <c r="N378" i="20"/>
  <c r="N379" i="20"/>
  <c r="N380" i="20"/>
  <c r="N381" i="20"/>
  <c r="N382" i="20"/>
  <c r="N383" i="20"/>
  <c r="N384" i="20"/>
  <c r="N385" i="20"/>
  <c r="N386" i="20"/>
  <c r="N387" i="20"/>
  <c r="N388" i="20"/>
  <c r="N389" i="20"/>
  <c r="N390" i="20"/>
  <c r="N391" i="20"/>
  <c r="N392" i="20"/>
  <c r="N393" i="20"/>
  <c r="N394" i="20"/>
  <c r="N395" i="20"/>
  <c r="N396" i="20"/>
  <c r="N397" i="20"/>
  <c r="N398" i="20"/>
  <c r="N399" i="20"/>
  <c r="N400" i="20"/>
  <c r="N401" i="20"/>
  <c r="N402" i="20"/>
  <c r="N403" i="20"/>
  <c r="N404" i="20"/>
  <c r="N405" i="20"/>
  <c r="N406" i="20"/>
  <c r="N407" i="20"/>
  <c r="N408" i="20"/>
  <c r="N409" i="20"/>
  <c r="N410" i="20"/>
  <c r="N411" i="20"/>
  <c r="N412" i="20"/>
  <c r="N413" i="20"/>
  <c r="N414" i="20"/>
  <c r="N415" i="20"/>
  <c r="N416" i="20"/>
  <c r="N417" i="20"/>
  <c r="N418" i="20"/>
  <c r="N419" i="20"/>
  <c r="N420" i="20"/>
  <c r="N421" i="20"/>
  <c r="N422" i="20"/>
  <c r="N423" i="20"/>
  <c r="N424" i="20"/>
  <c r="N425" i="20"/>
  <c r="N426" i="20"/>
  <c r="N427" i="20"/>
  <c r="N428" i="20"/>
  <c r="N429" i="20"/>
  <c r="N430" i="20"/>
  <c r="N431" i="20"/>
  <c r="N432" i="20"/>
  <c r="N433" i="20"/>
  <c r="N434" i="20"/>
  <c r="N435" i="20"/>
  <c r="N436" i="20"/>
  <c r="N437" i="20"/>
  <c r="N438" i="20"/>
  <c r="N439" i="20"/>
  <c r="N440" i="20"/>
  <c r="N441" i="20"/>
  <c r="N442" i="20"/>
  <c r="N443" i="20"/>
  <c r="N444" i="20"/>
  <c r="N445" i="20"/>
  <c r="N446" i="20"/>
  <c r="N447" i="20"/>
  <c r="N448" i="20"/>
  <c r="N449" i="20"/>
  <c r="N450" i="20"/>
  <c r="N451" i="20"/>
  <c r="N452" i="20"/>
  <c r="N453" i="20"/>
  <c r="N454" i="20"/>
  <c r="N455" i="20"/>
  <c r="N456" i="20"/>
  <c r="N457" i="20"/>
  <c r="N458" i="20"/>
  <c r="N459" i="20"/>
  <c r="N460" i="20"/>
  <c r="N461" i="20"/>
  <c r="N462" i="20"/>
  <c r="N463" i="20"/>
  <c r="N464" i="20"/>
  <c r="N465" i="20"/>
  <c r="N466" i="20"/>
  <c r="N467" i="20"/>
  <c r="N468" i="20"/>
  <c r="N469" i="20"/>
  <c r="N470" i="20"/>
  <c r="N471" i="20"/>
  <c r="N472" i="20"/>
  <c r="N473" i="20"/>
  <c r="N474" i="20"/>
  <c r="N475" i="20"/>
  <c r="N476" i="20"/>
  <c r="N477" i="20"/>
  <c r="N478" i="20"/>
  <c r="N479" i="20"/>
  <c r="N480" i="20"/>
  <c r="N481" i="20"/>
  <c r="N482" i="20"/>
  <c r="N483" i="20"/>
  <c r="N484" i="20"/>
  <c r="N485" i="20"/>
  <c r="N486" i="20"/>
  <c r="N487" i="20"/>
  <c r="N488" i="20"/>
  <c r="N489" i="20"/>
  <c r="N490" i="20"/>
  <c r="N491" i="20"/>
  <c r="N492" i="20"/>
  <c r="N493" i="20"/>
  <c r="N494" i="20"/>
  <c r="N495" i="20"/>
  <c r="N496" i="20"/>
  <c r="N497" i="20"/>
  <c r="N498" i="20"/>
  <c r="N499" i="20"/>
  <c r="N500" i="20"/>
  <c r="N501" i="20"/>
  <c r="N502" i="20"/>
  <c r="N503" i="20"/>
  <c r="N504" i="20"/>
  <c r="N505" i="20"/>
  <c r="N506" i="20"/>
  <c r="N507" i="20"/>
  <c r="N508" i="20"/>
  <c r="N509" i="20"/>
  <c r="N510" i="20"/>
  <c r="N511" i="20"/>
  <c r="N512" i="20"/>
  <c r="N513" i="20"/>
  <c r="N514" i="20"/>
  <c r="N515" i="20"/>
  <c r="N516" i="20"/>
  <c r="N517" i="20"/>
  <c r="N518" i="20"/>
  <c r="N519" i="20"/>
  <c r="N520" i="20"/>
  <c r="N521" i="20"/>
  <c r="N522" i="20"/>
  <c r="N523" i="20"/>
  <c r="N524" i="20"/>
  <c r="N525" i="20"/>
  <c r="N526" i="20"/>
  <c r="N527" i="20"/>
  <c r="N528" i="20"/>
  <c r="N529" i="20"/>
  <c r="N530" i="20"/>
  <c r="N531" i="20"/>
  <c r="N532" i="20"/>
  <c r="N533" i="20"/>
  <c r="N534" i="20"/>
  <c r="N535" i="20"/>
  <c r="N536" i="20"/>
  <c r="N537" i="20"/>
  <c r="N538" i="20"/>
  <c r="N539" i="20"/>
  <c r="N540" i="20"/>
  <c r="N541" i="20"/>
  <c r="N542" i="20"/>
  <c r="N543" i="20"/>
  <c r="N544" i="20"/>
  <c r="N545" i="20"/>
  <c r="N546" i="20"/>
  <c r="N547" i="20"/>
  <c r="N548" i="20"/>
  <c r="N549" i="20"/>
  <c r="N550" i="20"/>
  <c r="N551" i="20"/>
  <c r="N552" i="20"/>
  <c r="N553" i="20"/>
  <c r="N554" i="20"/>
  <c r="N555" i="20"/>
  <c r="N556" i="20"/>
  <c r="N557" i="20"/>
  <c r="N558" i="20"/>
  <c r="N559" i="20"/>
  <c r="N560" i="20"/>
  <c r="N561" i="20"/>
  <c r="N562" i="20"/>
  <c r="N563" i="20"/>
  <c r="N564" i="20"/>
  <c r="N565" i="20"/>
  <c r="N566" i="20"/>
  <c r="N567" i="20"/>
  <c r="N568" i="20"/>
  <c r="N569" i="20"/>
  <c r="N570" i="20"/>
  <c r="N571" i="20"/>
  <c r="N572" i="20"/>
  <c r="N573" i="20"/>
  <c r="N574" i="20"/>
  <c r="N575" i="20"/>
  <c r="N576" i="20"/>
  <c r="N577" i="20"/>
  <c r="N578" i="20"/>
  <c r="N579" i="20"/>
  <c r="N580" i="20"/>
  <c r="N581" i="20"/>
  <c r="N582" i="20"/>
  <c r="N583" i="20"/>
  <c r="N584" i="20"/>
  <c r="N585" i="20"/>
  <c r="N586" i="20"/>
  <c r="N587" i="20"/>
  <c r="N588" i="20"/>
  <c r="N589" i="20"/>
  <c r="N590" i="20"/>
  <c r="N591" i="20"/>
  <c r="N592" i="20"/>
  <c r="N593" i="20"/>
  <c r="N594" i="20"/>
  <c r="N595" i="20"/>
  <c r="N596" i="20"/>
  <c r="N597" i="20"/>
  <c r="N598" i="20"/>
  <c r="N599" i="20"/>
  <c r="N600" i="20"/>
  <c r="N601" i="20"/>
  <c r="N602" i="20"/>
  <c r="N603" i="20"/>
  <c r="N604" i="20"/>
  <c r="N605" i="20"/>
  <c r="N606" i="20"/>
  <c r="N607" i="20"/>
  <c r="N608" i="20"/>
  <c r="N609" i="20"/>
  <c r="N610" i="20"/>
  <c r="N611" i="20"/>
  <c r="N612" i="20"/>
  <c r="N613" i="20"/>
  <c r="N614" i="20"/>
  <c r="N615" i="20"/>
  <c r="N616" i="20"/>
  <c r="N617" i="20"/>
  <c r="N618" i="20"/>
  <c r="N619" i="20"/>
  <c r="N620" i="20"/>
  <c r="N621" i="20"/>
  <c r="N622" i="20"/>
  <c r="N623" i="20"/>
  <c r="N624" i="20"/>
  <c r="N625" i="20"/>
  <c r="N626" i="20"/>
  <c r="N627" i="20"/>
  <c r="N628" i="20"/>
  <c r="N629" i="20"/>
  <c r="N630" i="20"/>
  <c r="N631" i="20"/>
  <c r="N632" i="20"/>
  <c r="N633" i="20"/>
  <c r="N634" i="20"/>
  <c r="N635" i="20"/>
  <c r="N636" i="20"/>
  <c r="N637" i="20"/>
  <c r="N638" i="20"/>
  <c r="N639" i="20"/>
  <c r="N640" i="20"/>
  <c r="N641" i="20"/>
  <c r="M4" i="20"/>
  <c r="M5" i="20"/>
  <c r="M6" i="20"/>
  <c r="M7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M34" i="20"/>
  <c r="M35" i="20"/>
  <c r="M36" i="20"/>
  <c r="M37" i="20"/>
  <c r="M38" i="20"/>
  <c r="M39" i="20"/>
  <c r="M40" i="20"/>
  <c r="M41" i="20"/>
  <c r="M42" i="20"/>
  <c r="M43" i="20"/>
  <c r="M44" i="20"/>
  <c r="M45" i="20"/>
  <c r="M46" i="20"/>
  <c r="M47" i="20"/>
  <c r="M48" i="20"/>
  <c r="M49" i="20"/>
  <c r="M50" i="20"/>
  <c r="M51" i="20"/>
  <c r="M52" i="20"/>
  <c r="M53" i="20"/>
  <c r="M54" i="20"/>
  <c r="M55" i="20"/>
  <c r="M56" i="20"/>
  <c r="M57" i="20"/>
  <c r="M58" i="20"/>
  <c r="M59" i="20"/>
  <c r="M60" i="20"/>
  <c r="M61" i="20"/>
  <c r="M62" i="20"/>
  <c r="M63" i="20"/>
  <c r="M64" i="20"/>
  <c r="M65" i="20"/>
  <c r="M66" i="20"/>
  <c r="M67" i="20"/>
  <c r="M68" i="20"/>
  <c r="M69" i="20"/>
  <c r="M70" i="20"/>
  <c r="M71" i="20"/>
  <c r="M72" i="20"/>
  <c r="M73" i="20"/>
  <c r="M74" i="20"/>
  <c r="M75" i="20"/>
  <c r="M76" i="20"/>
  <c r="M77" i="20"/>
  <c r="M78" i="20"/>
  <c r="M79" i="20"/>
  <c r="M80" i="20"/>
  <c r="M81" i="20"/>
  <c r="M82" i="20"/>
  <c r="M83" i="20"/>
  <c r="M84" i="20"/>
  <c r="M85" i="20"/>
  <c r="M86" i="20"/>
  <c r="M87" i="20"/>
  <c r="M88" i="20"/>
  <c r="M89" i="20"/>
  <c r="M90" i="20"/>
  <c r="M91" i="20"/>
  <c r="M92" i="20"/>
  <c r="M93" i="20"/>
  <c r="M94" i="20"/>
  <c r="M95" i="20"/>
  <c r="M96" i="20"/>
  <c r="M97" i="20"/>
  <c r="M98" i="20"/>
  <c r="M99" i="20"/>
  <c r="M100" i="20"/>
  <c r="M101" i="20"/>
  <c r="M102" i="20"/>
  <c r="M103" i="20"/>
  <c r="M104" i="20"/>
  <c r="M105" i="20"/>
  <c r="M106" i="20"/>
  <c r="M107" i="20"/>
  <c r="M108" i="20"/>
  <c r="M109" i="20"/>
  <c r="M110" i="20"/>
  <c r="M111" i="20"/>
  <c r="M112" i="20"/>
  <c r="M113" i="20"/>
  <c r="M114" i="20"/>
  <c r="M115" i="20"/>
  <c r="M116" i="20"/>
  <c r="M117" i="20"/>
  <c r="M118" i="20"/>
  <c r="M119" i="20"/>
  <c r="M120" i="20"/>
  <c r="M121" i="20"/>
  <c r="M122" i="20"/>
  <c r="M123" i="20"/>
  <c r="M124" i="20"/>
  <c r="M125" i="20"/>
  <c r="M126" i="20"/>
  <c r="M127" i="20"/>
  <c r="M128" i="20"/>
  <c r="M129" i="20"/>
  <c r="M130" i="20"/>
  <c r="M131" i="20"/>
  <c r="M132" i="20"/>
  <c r="M133" i="20"/>
  <c r="M134" i="20"/>
  <c r="M135" i="20"/>
  <c r="M136" i="20"/>
  <c r="M137" i="20"/>
  <c r="M138" i="20"/>
  <c r="M139" i="20"/>
  <c r="M140" i="20"/>
  <c r="M141" i="20"/>
  <c r="M142" i="20"/>
  <c r="M143" i="20"/>
  <c r="M144" i="20"/>
  <c r="M145" i="20"/>
  <c r="M146" i="20"/>
  <c r="M147" i="20"/>
  <c r="M148" i="20"/>
  <c r="M149" i="20"/>
  <c r="M150" i="20"/>
  <c r="M151" i="20"/>
  <c r="M152" i="20"/>
  <c r="M153" i="20"/>
  <c r="M154" i="20"/>
  <c r="M155" i="20"/>
  <c r="M156" i="20"/>
  <c r="M157" i="20"/>
  <c r="M158" i="20"/>
  <c r="M159" i="20"/>
  <c r="M160" i="20"/>
  <c r="M161" i="20"/>
  <c r="M162" i="20"/>
  <c r="M163" i="20"/>
  <c r="M164" i="20"/>
  <c r="M165" i="20"/>
  <c r="M166" i="20"/>
  <c r="M167" i="20"/>
  <c r="M168" i="20"/>
  <c r="M169" i="20"/>
  <c r="M170" i="20"/>
  <c r="M171" i="20"/>
  <c r="M172" i="20"/>
  <c r="M173" i="20"/>
  <c r="M174" i="20"/>
  <c r="M175" i="20"/>
  <c r="M176" i="20"/>
  <c r="M177" i="20"/>
  <c r="M178" i="20"/>
  <c r="M179" i="20"/>
  <c r="M180" i="20"/>
  <c r="M181" i="20"/>
  <c r="M182" i="20"/>
  <c r="M183" i="20"/>
  <c r="M184" i="20"/>
  <c r="M185" i="20"/>
  <c r="M186" i="20"/>
  <c r="M187" i="20"/>
  <c r="M188" i="20"/>
  <c r="M189" i="20"/>
  <c r="M190" i="20"/>
  <c r="M191" i="20"/>
  <c r="M192" i="20"/>
  <c r="M193" i="20"/>
  <c r="M194" i="20"/>
  <c r="M195" i="20"/>
  <c r="M196" i="20"/>
  <c r="M197" i="20"/>
  <c r="M198" i="20"/>
  <c r="M199" i="20"/>
  <c r="M200" i="20"/>
  <c r="M201" i="20"/>
  <c r="M202" i="20"/>
  <c r="M203" i="20"/>
  <c r="M204" i="20"/>
  <c r="M205" i="20"/>
  <c r="M206" i="20"/>
  <c r="M207" i="20"/>
  <c r="M208" i="20"/>
  <c r="M209" i="20"/>
  <c r="M210" i="20"/>
  <c r="M211" i="20"/>
  <c r="M212" i="20"/>
  <c r="M213" i="20"/>
  <c r="M214" i="20"/>
  <c r="M215" i="20"/>
  <c r="M216" i="20"/>
  <c r="M217" i="20"/>
  <c r="M218" i="20"/>
  <c r="M219" i="20"/>
  <c r="M220" i="20"/>
  <c r="M221" i="20"/>
  <c r="M222" i="20"/>
  <c r="M223" i="20"/>
  <c r="M224" i="20"/>
  <c r="M225" i="20"/>
  <c r="M226" i="20"/>
  <c r="M227" i="20"/>
  <c r="M228" i="20"/>
  <c r="M229" i="20"/>
  <c r="M230" i="20"/>
  <c r="M231" i="20"/>
  <c r="M232" i="20"/>
  <c r="M233" i="20"/>
  <c r="M234" i="20"/>
  <c r="M235" i="20"/>
  <c r="M236" i="20"/>
  <c r="M237" i="20"/>
  <c r="M238" i="20"/>
  <c r="M239" i="20"/>
  <c r="M240" i="20"/>
  <c r="M241" i="20"/>
  <c r="M242" i="20"/>
  <c r="M243" i="20"/>
  <c r="M244" i="20"/>
  <c r="M245" i="20"/>
  <c r="M246" i="20"/>
  <c r="M247" i="20"/>
  <c r="M248" i="20"/>
  <c r="M249" i="20"/>
  <c r="M250" i="20"/>
  <c r="M251" i="20"/>
  <c r="M252" i="20"/>
  <c r="M253" i="20"/>
  <c r="M254" i="20"/>
  <c r="M255" i="20"/>
  <c r="M256" i="20"/>
  <c r="M257" i="20"/>
  <c r="M258" i="20"/>
  <c r="M259" i="20"/>
  <c r="M260" i="20"/>
  <c r="M261" i="20"/>
  <c r="M262" i="20"/>
  <c r="M263" i="20"/>
  <c r="M264" i="20"/>
  <c r="M265" i="20"/>
  <c r="M266" i="20"/>
  <c r="M267" i="20"/>
  <c r="M268" i="20"/>
  <c r="M269" i="20"/>
  <c r="M270" i="20"/>
  <c r="M271" i="20"/>
  <c r="M272" i="20"/>
  <c r="M273" i="20"/>
  <c r="M274" i="20"/>
  <c r="M275" i="20"/>
  <c r="M276" i="20"/>
  <c r="M277" i="20"/>
  <c r="M278" i="20"/>
  <c r="M279" i="20"/>
  <c r="M280" i="20"/>
  <c r="M281" i="20"/>
  <c r="M282" i="20"/>
  <c r="M283" i="20"/>
  <c r="M284" i="20"/>
  <c r="M285" i="20"/>
  <c r="M286" i="20"/>
  <c r="M287" i="20"/>
  <c r="M288" i="20"/>
  <c r="M289" i="20"/>
  <c r="M290" i="20"/>
  <c r="M291" i="20"/>
  <c r="M292" i="20"/>
  <c r="M293" i="20"/>
  <c r="M294" i="20"/>
  <c r="M295" i="20"/>
  <c r="M296" i="20"/>
  <c r="M297" i="20"/>
  <c r="M298" i="20"/>
  <c r="M299" i="20"/>
  <c r="M300" i="20"/>
  <c r="M301" i="20"/>
  <c r="M302" i="20"/>
  <c r="M303" i="20"/>
  <c r="M304" i="20"/>
  <c r="M305" i="20"/>
  <c r="M306" i="20"/>
  <c r="M307" i="20"/>
  <c r="M308" i="20"/>
  <c r="M309" i="20"/>
  <c r="M310" i="20"/>
  <c r="M311" i="20"/>
  <c r="M312" i="20"/>
  <c r="M313" i="20"/>
  <c r="M314" i="20"/>
  <c r="M315" i="20"/>
  <c r="M316" i="20"/>
  <c r="M317" i="20"/>
  <c r="M318" i="20"/>
  <c r="M319" i="20"/>
  <c r="M320" i="20"/>
  <c r="M321" i="20"/>
  <c r="M322" i="20"/>
  <c r="M323" i="20"/>
  <c r="M324" i="20"/>
  <c r="M325" i="20"/>
  <c r="M326" i="20"/>
  <c r="M327" i="20"/>
  <c r="M328" i="20"/>
  <c r="M329" i="20"/>
  <c r="M330" i="20"/>
  <c r="M331" i="20"/>
  <c r="M332" i="20"/>
  <c r="M333" i="20"/>
  <c r="M334" i="20"/>
  <c r="M335" i="20"/>
  <c r="M336" i="20"/>
  <c r="M337" i="20"/>
  <c r="M338" i="20"/>
  <c r="M339" i="20"/>
  <c r="M340" i="20"/>
  <c r="M341" i="20"/>
  <c r="M342" i="20"/>
  <c r="M343" i="20"/>
  <c r="M344" i="20"/>
  <c r="M345" i="20"/>
  <c r="M346" i="20"/>
  <c r="M347" i="20"/>
  <c r="M348" i="20"/>
  <c r="M349" i="20"/>
  <c r="M350" i="20"/>
  <c r="M351" i="20"/>
  <c r="M352" i="20"/>
  <c r="M353" i="20"/>
  <c r="M354" i="20"/>
  <c r="M355" i="20"/>
  <c r="M356" i="20"/>
  <c r="M357" i="20"/>
  <c r="M358" i="20"/>
  <c r="M359" i="20"/>
  <c r="M360" i="20"/>
  <c r="M361" i="20"/>
  <c r="M362" i="20"/>
  <c r="M363" i="20"/>
  <c r="M364" i="20"/>
  <c r="M365" i="20"/>
  <c r="M366" i="20"/>
  <c r="M367" i="20"/>
  <c r="M368" i="20"/>
  <c r="M369" i="20"/>
  <c r="M370" i="20"/>
  <c r="M371" i="20"/>
  <c r="M372" i="20"/>
  <c r="M373" i="20"/>
  <c r="M374" i="20"/>
  <c r="M375" i="20"/>
  <c r="M376" i="20"/>
  <c r="M377" i="20"/>
  <c r="M378" i="20"/>
  <c r="M379" i="20"/>
  <c r="M380" i="20"/>
  <c r="M381" i="20"/>
  <c r="M382" i="20"/>
  <c r="M383" i="20"/>
  <c r="M384" i="20"/>
  <c r="M385" i="20"/>
  <c r="M386" i="20"/>
  <c r="M387" i="20"/>
  <c r="M388" i="20"/>
  <c r="M389" i="20"/>
  <c r="M390" i="20"/>
  <c r="M391" i="20"/>
  <c r="M392" i="20"/>
  <c r="M393" i="20"/>
  <c r="M394" i="20"/>
  <c r="M395" i="20"/>
  <c r="M396" i="20"/>
  <c r="M397" i="20"/>
  <c r="M398" i="20"/>
  <c r="M399" i="20"/>
  <c r="M400" i="20"/>
  <c r="M401" i="20"/>
  <c r="M402" i="20"/>
  <c r="M403" i="20"/>
  <c r="M404" i="20"/>
  <c r="M405" i="20"/>
  <c r="M406" i="20"/>
  <c r="M407" i="20"/>
  <c r="M408" i="20"/>
  <c r="M409" i="20"/>
  <c r="M410" i="20"/>
  <c r="M411" i="20"/>
  <c r="M412" i="20"/>
  <c r="M413" i="20"/>
  <c r="M414" i="20"/>
  <c r="M415" i="20"/>
  <c r="M416" i="20"/>
  <c r="M417" i="20"/>
  <c r="M418" i="20"/>
  <c r="M419" i="20"/>
  <c r="M420" i="20"/>
  <c r="M421" i="20"/>
  <c r="M422" i="20"/>
  <c r="M423" i="20"/>
  <c r="M424" i="20"/>
  <c r="M425" i="20"/>
  <c r="M426" i="20"/>
  <c r="M427" i="20"/>
  <c r="M428" i="20"/>
  <c r="M429" i="20"/>
  <c r="M430" i="20"/>
  <c r="M431" i="20"/>
  <c r="M432" i="20"/>
  <c r="M433" i="20"/>
  <c r="M434" i="20"/>
  <c r="M435" i="20"/>
  <c r="M436" i="20"/>
  <c r="M437" i="20"/>
  <c r="M438" i="20"/>
  <c r="M439" i="20"/>
  <c r="M440" i="20"/>
  <c r="M441" i="20"/>
  <c r="M442" i="20"/>
  <c r="M443" i="20"/>
  <c r="M444" i="20"/>
  <c r="M445" i="20"/>
  <c r="M446" i="20"/>
  <c r="M447" i="20"/>
  <c r="M448" i="20"/>
  <c r="M449" i="20"/>
  <c r="M450" i="20"/>
  <c r="M451" i="20"/>
  <c r="M452" i="20"/>
  <c r="M453" i="20"/>
  <c r="M454" i="20"/>
  <c r="M455" i="20"/>
  <c r="M456" i="20"/>
  <c r="M457" i="20"/>
  <c r="M458" i="20"/>
  <c r="M459" i="20"/>
  <c r="M460" i="20"/>
  <c r="M461" i="20"/>
  <c r="M462" i="20"/>
  <c r="M463" i="20"/>
  <c r="M464" i="20"/>
  <c r="M465" i="20"/>
  <c r="M466" i="20"/>
  <c r="M467" i="20"/>
  <c r="M468" i="20"/>
  <c r="M469" i="20"/>
  <c r="M470" i="20"/>
  <c r="M471" i="20"/>
  <c r="M472" i="20"/>
  <c r="M473" i="20"/>
  <c r="M474" i="20"/>
  <c r="M475" i="20"/>
  <c r="M476" i="20"/>
  <c r="M477" i="20"/>
  <c r="M478" i="20"/>
  <c r="M479" i="20"/>
  <c r="M480" i="20"/>
  <c r="M481" i="20"/>
  <c r="M482" i="20"/>
  <c r="M483" i="20"/>
  <c r="M484" i="20"/>
  <c r="M485" i="20"/>
  <c r="M486" i="20"/>
  <c r="M487" i="20"/>
  <c r="M488" i="20"/>
  <c r="M489" i="20"/>
  <c r="M490" i="20"/>
  <c r="M491" i="20"/>
  <c r="M492" i="20"/>
  <c r="M493" i="20"/>
  <c r="M494" i="20"/>
  <c r="M495" i="20"/>
  <c r="M496" i="20"/>
  <c r="M497" i="20"/>
  <c r="M498" i="20"/>
  <c r="M499" i="20"/>
  <c r="M500" i="20"/>
  <c r="M501" i="20"/>
  <c r="M502" i="20"/>
  <c r="M503" i="20"/>
  <c r="M504" i="20"/>
  <c r="M505" i="20"/>
  <c r="M506" i="20"/>
  <c r="M507" i="20"/>
  <c r="M508" i="20"/>
  <c r="M509" i="20"/>
  <c r="M510" i="20"/>
  <c r="M511" i="20"/>
  <c r="M512" i="20"/>
  <c r="M513" i="20"/>
  <c r="M514" i="20"/>
  <c r="M515" i="20"/>
  <c r="M516" i="20"/>
  <c r="M517" i="20"/>
  <c r="M518" i="20"/>
  <c r="M519" i="20"/>
  <c r="M520" i="20"/>
  <c r="M521" i="20"/>
  <c r="M522" i="20"/>
  <c r="M523" i="20"/>
  <c r="M524" i="20"/>
  <c r="M525" i="20"/>
  <c r="M526" i="20"/>
  <c r="M527" i="20"/>
  <c r="M528" i="20"/>
  <c r="M529" i="20"/>
  <c r="M530" i="20"/>
  <c r="M531" i="20"/>
  <c r="M532" i="20"/>
  <c r="M533" i="20"/>
  <c r="M534" i="20"/>
  <c r="M535" i="20"/>
  <c r="M536" i="20"/>
  <c r="M537" i="20"/>
  <c r="M538" i="20"/>
  <c r="M539" i="20"/>
  <c r="M540" i="20"/>
  <c r="M541" i="20"/>
  <c r="M542" i="20"/>
  <c r="M543" i="20"/>
  <c r="M544" i="20"/>
  <c r="M545" i="20"/>
  <c r="M546" i="20"/>
  <c r="M547" i="20"/>
  <c r="M548" i="20"/>
  <c r="M549" i="20"/>
  <c r="M550" i="20"/>
  <c r="M551" i="20"/>
  <c r="M552" i="20"/>
  <c r="M553" i="20"/>
  <c r="M554" i="20"/>
  <c r="M555" i="20"/>
  <c r="M556" i="20"/>
  <c r="M557" i="20"/>
  <c r="M558" i="20"/>
  <c r="M559" i="20"/>
  <c r="M560" i="20"/>
  <c r="M561" i="20"/>
  <c r="M562" i="20"/>
  <c r="M563" i="20"/>
  <c r="M564" i="20"/>
  <c r="M565" i="20"/>
  <c r="M566" i="20"/>
  <c r="M567" i="20"/>
  <c r="M568" i="20"/>
  <c r="M569" i="20"/>
  <c r="M570" i="20"/>
  <c r="M571" i="20"/>
  <c r="M572" i="20"/>
  <c r="M573" i="20"/>
  <c r="M574" i="20"/>
  <c r="M575" i="20"/>
  <c r="M576" i="20"/>
  <c r="M577" i="20"/>
  <c r="M578" i="20"/>
  <c r="M579" i="20"/>
  <c r="M580" i="20"/>
  <c r="M581" i="20"/>
  <c r="M582" i="20"/>
  <c r="M583" i="20"/>
  <c r="M584" i="20"/>
  <c r="M585" i="20"/>
  <c r="M586" i="20"/>
  <c r="M587" i="20"/>
  <c r="M588" i="20"/>
  <c r="M589" i="20"/>
  <c r="M590" i="20"/>
  <c r="M591" i="20"/>
  <c r="M592" i="20"/>
  <c r="M593" i="20"/>
  <c r="M594" i="20"/>
  <c r="M595" i="20"/>
  <c r="M596" i="20"/>
  <c r="M597" i="20"/>
  <c r="M598" i="20"/>
  <c r="M599" i="20"/>
  <c r="M600" i="20"/>
  <c r="M601" i="20"/>
  <c r="M602" i="20"/>
  <c r="M603" i="20"/>
  <c r="M604" i="20"/>
  <c r="M605" i="20"/>
  <c r="M606" i="20"/>
  <c r="M607" i="20"/>
  <c r="M608" i="20"/>
  <c r="M609" i="20"/>
  <c r="M610" i="20"/>
  <c r="M611" i="20"/>
  <c r="M612" i="20"/>
  <c r="M613" i="20"/>
  <c r="M614" i="20"/>
  <c r="M615" i="20"/>
  <c r="M616" i="20"/>
  <c r="M617" i="20"/>
  <c r="M618" i="20"/>
  <c r="M619" i="20"/>
  <c r="M620" i="20"/>
  <c r="M621" i="20"/>
  <c r="M622" i="20"/>
  <c r="M623" i="20"/>
  <c r="M624" i="20"/>
  <c r="M625" i="20"/>
  <c r="M626" i="20"/>
  <c r="M627" i="20"/>
  <c r="M628" i="20"/>
  <c r="M629" i="20"/>
  <c r="M630" i="20"/>
  <c r="M631" i="20"/>
  <c r="M632" i="20"/>
  <c r="M633" i="20"/>
  <c r="M634" i="20"/>
  <c r="M635" i="20"/>
  <c r="M636" i="20"/>
  <c r="M637" i="20"/>
  <c r="M638" i="20"/>
  <c r="M639" i="20"/>
  <c r="M640" i="20"/>
  <c r="M641" i="20"/>
  <c r="P4" i="20"/>
  <c r="P5" i="20"/>
  <c r="P6" i="20"/>
  <c r="P7" i="20"/>
  <c r="P8" i="20"/>
  <c r="P9" i="20"/>
  <c r="P10" i="20"/>
  <c r="P11" i="20"/>
  <c r="P12" i="20"/>
  <c r="P13" i="20"/>
  <c r="P14" i="20"/>
  <c r="P15" i="20"/>
  <c r="P16" i="20"/>
  <c r="P17" i="20"/>
  <c r="P18" i="20"/>
  <c r="P19" i="20"/>
  <c r="P20" i="20"/>
  <c r="P21" i="20"/>
  <c r="P22" i="20"/>
  <c r="P23" i="20"/>
  <c r="P24" i="20"/>
  <c r="P25" i="20"/>
  <c r="P26" i="20"/>
  <c r="P27" i="20"/>
  <c r="P28" i="20"/>
  <c r="P29" i="20"/>
  <c r="P30" i="20"/>
  <c r="P31" i="20"/>
  <c r="P32" i="20"/>
  <c r="P33" i="20"/>
  <c r="P34" i="20"/>
  <c r="P35" i="20"/>
  <c r="P36" i="20"/>
  <c r="P37" i="20"/>
  <c r="P38" i="20"/>
  <c r="P39" i="20"/>
  <c r="P40" i="20"/>
  <c r="P41" i="20"/>
  <c r="P42" i="20"/>
  <c r="P43" i="20"/>
  <c r="P44" i="20"/>
  <c r="P45" i="20"/>
  <c r="P46" i="20"/>
  <c r="P47" i="20"/>
  <c r="P48" i="20"/>
  <c r="P49" i="20"/>
  <c r="P50" i="20"/>
  <c r="P51" i="20"/>
  <c r="P52" i="20"/>
  <c r="P53" i="20"/>
  <c r="P54" i="20"/>
  <c r="P55" i="20"/>
  <c r="P56" i="20"/>
  <c r="P57" i="20"/>
  <c r="P58" i="20"/>
  <c r="P59" i="20"/>
  <c r="P60" i="20"/>
  <c r="P61" i="20"/>
  <c r="P62" i="20"/>
  <c r="P63" i="20"/>
  <c r="P64" i="20"/>
  <c r="P65" i="20"/>
  <c r="P66" i="20"/>
  <c r="P67" i="20"/>
  <c r="P68" i="20"/>
  <c r="P69" i="20"/>
  <c r="P70" i="20"/>
  <c r="P71" i="20"/>
  <c r="P72" i="20"/>
  <c r="P73" i="20"/>
  <c r="P74" i="20"/>
  <c r="P75" i="20"/>
  <c r="P76" i="20"/>
  <c r="P77" i="20"/>
  <c r="P78" i="20"/>
  <c r="P79" i="20"/>
  <c r="P80" i="20"/>
  <c r="P81" i="20"/>
  <c r="P82" i="20"/>
  <c r="P83" i="20"/>
  <c r="P84" i="20"/>
  <c r="P85" i="20"/>
  <c r="P86" i="20"/>
  <c r="P87" i="20"/>
  <c r="P88" i="20"/>
  <c r="P89" i="20"/>
  <c r="P90" i="20"/>
  <c r="P91" i="20"/>
  <c r="P92" i="20"/>
  <c r="P93" i="20"/>
  <c r="P94" i="20"/>
  <c r="P95" i="20"/>
  <c r="P96" i="20"/>
  <c r="P97" i="20"/>
  <c r="P98" i="20"/>
  <c r="P99" i="20"/>
  <c r="P100" i="20"/>
  <c r="P101" i="20"/>
  <c r="P102" i="20"/>
  <c r="P103" i="20"/>
  <c r="P104" i="20"/>
  <c r="P105" i="20"/>
  <c r="P106" i="20"/>
  <c r="P107" i="20"/>
  <c r="P108" i="20"/>
  <c r="P109" i="20"/>
  <c r="P110" i="20"/>
  <c r="P111" i="20"/>
  <c r="P112" i="20"/>
  <c r="P113" i="20"/>
  <c r="P114" i="20"/>
  <c r="P115" i="20"/>
  <c r="P116" i="20"/>
  <c r="P117" i="20"/>
  <c r="P118" i="20"/>
  <c r="P119" i="20"/>
  <c r="P120" i="20"/>
  <c r="P121" i="20"/>
  <c r="P122" i="20"/>
  <c r="P123" i="20"/>
  <c r="P124" i="20"/>
  <c r="P125" i="20"/>
  <c r="P126" i="20"/>
  <c r="P127" i="20"/>
  <c r="P128" i="20"/>
  <c r="P129" i="20"/>
  <c r="P130" i="20"/>
  <c r="P131" i="20"/>
  <c r="P132" i="20"/>
  <c r="P133" i="20"/>
  <c r="P134" i="20"/>
  <c r="P135" i="20"/>
  <c r="P136" i="20"/>
  <c r="P137" i="20"/>
  <c r="P138" i="20"/>
  <c r="P139" i="20"/>
  <c r="P140" i="20"/>
  <c r="P141" i="20"/>
  <c r="P142" i="20"/>
  <c r="P143" i="20"/>
  <c r="P144" i="20"/>
  <c r="P145" i="20"/>
  <c r="P146" i="20"/>
  <c r="P147" i="20"/>
  <c r="P148" i="20"/>
  <c r="P149" i="20"/>
  <c r="P150" i="20"/>
  <c r="P151" i="20"/>
  <c r="P152" i="20"/>
  <c r="P153" i="20"/>
  <c r="P154" i="20"/>
  <c r="P155" i="20"/>
  <c r="P156" i="20"/>
  <c r="P157" i="20"/>
  <c r="P158" i="20"/>
  <c r="P159" i="20"/>
  <c r="P160" i="20"/>
  <c r="P161" i="20"/>
  <c r="P162" i="20"/>
  <c r="P163" i="20"/>
  <c r="P164" i="20"/>
  <c r="P165" i="20"/>
  <c r="P166" i="20"/>
  <c r="P167" i="20"/>
  <c r="P168" i="20"/>
  <c r="P169" i="20"/>
  <c r="P170" i="20"/>
  <c r="P171" i="20"/>
  <c r="P172" i="20"/>
  <c r="P173" i="20"/>
  <c r="P174" i="20"/>
  <c r="P175" i="20"/>
  <c r="P176" i="20"/>
  <c r="P177" i="20"/>
  <c r="P178" i="20"/>
  <c r="P179" i="20"/>
  <c r="P180" i="20"/>
  <c r="P181" i="20"/>
  <c r="P182" i="20"/>
  <c r="P183" i="20"/>
  <c r="P184" i="20"/>
  <c r="P185" i="20"/>
  <c r="P186" i="20"/>
  <c r="P187" i="20"/>
  <c r="P188" i="20"/>
  <c r="P189" i="20"/>
  <c r="P190" i="20"/>
  <c r="P191" i="20"/>
  <c r="P192" i="20"/>
  <c r="P193" i="20"/>
  <c r="P194" i="20"/>
  <c r="P195" i="20"/>
  <c r="P196" i="20"/>
  <c r="P197" i="20"/>
  <c r="P198" i="20"/>
  <c r="P199" i="20"/>
  <c r="P200" i="20"/>
  <c r="P201" i="20"/>
  <c r="P202" i="20"/>
  <c r="P203" i="20"/>
  <c r="P204" i="20"/>
  <c r="P205" i="20"/>
  <c r="P206" i="20"/>
  <c r="P207" i="20"/>
  <c r="P208" i="20"/>
  <c r="P209" i="20"/>
  <c r="P210" i="20"/>
  <c r="P211" i="20"/>
  <c r="P212" i="20"/>
  <c r="P213" i="20"/>
  <c r="P214" i="20"/>
  <c r="P215" i="20"/>
  <c r="P216" i="20"/>
  <c r="P217" i="20"/>
  <c r="P218" i="20"/>
  <c r="P219" i="20"/>
  <c r="P220" i="20"/>
  <c r="P221" i="20"/>
  <c r="P222" i="20"/>
  <c r="P223" i="20"/>
  <c r="P224" i="20"/>
  <c r="P225" i="20"/>
  <c r="P226" i="20"/>
  <c r="P227" i="20"/>
  <c r="P228" i="20"/>
  <c r="P229" i="20"/>
  <c r="P230" i="20"/>
  <c r="P231" i="20"/>
  <c r="P232" i="20"/>
  <c r="P233" i="20"/>
  <c r="P234" i="20"/>
  <c r="P235" i="20"/>
  <c r="P236" i="20"/>
  <c r="P237" i="20"/>
  <c r="P238" i="20"/>
  <c r="P239" i="20"/>
  <c r="P240" i="20"/>
  <c r="P241" i="20"/>
  <c r="P242" i="20"/>
  <c r="P243" i="20"/>
  <c r="P244" i="20"/>
  <c r="P245" i="20"/>
  <c r="P246" i="20"/>
  <c r="P247" i="20"/>
  <c r="P248" i="20"/>
  <c r="P249" i="20"/>
  <c r="P250" i="20"/>
  <c r="P251" i="20"/>
  <c r="P252" i="20"/>
  <c r="P253" i="20"/>
  <c r="P254" i="20"/>
  <c r="P255" i="20"/>
  <c r="P256" i="20"/>
  <c r="P257" i="20"/>
  <c r="P258" i="20"/>
  <c r="P259" i="20"/>
  <c r="P260" i="20"/>
  <c r="P261" i="20"/>
  <c r="P262" i="20"/>
  <c r="P263" i="20"/>
  <c r="P264" i="20"/>
  <c r="P265" i="20"/>
  <c r="P266" i="20"/>
  <c r="P267" i="20"/>
  <c r="P268" i="20"/>
  <c r="P269" i="20"/>
  <c r="P270" i="20"/>
  <c r="P271" i="20"/>
  <c r="P272" i="20"/>
  <c r="P273" i="20"/>
  <c r="P274" i="20"/>
  <c r="P275" i="20"/>
  <c r="P276" i="20"/>
  <c r="P277" i="20"/>
  <c r="P278" i="20"/>
  <c r="P279" i="20"/>
  <c r="P280" i="20"/>
  <c r="P281" i="20"/>
  <c r="P282" i="20"/>
  <c r="P283" i="20"/>
  <c r="P284" i="20"/>
  <c r="P285" i="20"/>
  <c r="P286" i="20"/>
  <c r="P287" i="20"/>
  <c r="P288" i="20"/>
  <c r="P289" i="20"/>
  <c r="P290" i="20"/>
  <c r="P291" i="20"/>
  <c r="P292" i="20"/>
  <c r="P293" i="20"/>
  <c r="P294" i="20"/>
  <c r="P295" i="20"/>
  <c r="P296" i="20"/>
  <c r="P297" i="20"/>
  <c r="P298" i="20"/>
  <c r="P299" i="20"/>
  <c r="P300" i="20"/>
  <c r="P301" i="20"/>
  <c r="P302" i="20"/>
  <c r="P303" i="20"/>
  <c r="P304" i="20"/>
  <c r="P305" i="20"/>
  <c r="P306" i="20"/>
  <c r="P307" i="20"/>
  <c r="P308" i="20"/>
  <c r="P309" i="20"/>
  <c r="P310" i="20"/>
  <c r="P311" i="20"/>
  <c r="P312" i="20"/>
  <c r="P313" i="20"/>
  <c r="P314" i="20"/>
  <c r="P315" i="20"/>
  <c r="P316" i="20"/>
  <c r="P317" i="20"/>
  <c r="P318" i="20"/>
  <c r="P319" i="20"/>
  <c r="P320" i="20"/>
  <c r="P321" i="20"/>
  <c r="P322" i="20"/>
  <c r="P323" i="20"/>
  <c r="P324" i="20"/>
  <c r="P325" i="20"/>
  <c r="P326" i="20"/>
  <c r="P327" i="20"/>
  <c r="P328" i="20"/>
  <c r="P329" i="20"/>
  <c r="P330" i="20"/>
  <c r="P331" i="20"/>
  <c r="P332" i="20"/>
  <c r="P333" i="20"/>
  <c r="P334" i="20"/>
  <c r="P335" i="20"/>
  <c r="P336" i="20"/>
  <c r="P337" i="20"/>
  <c r="P338" i="20"/>
  <c r="P339" i="20"/>
  <c r="P340" i="20"/>
  <c r="P341" i="20"/>
  <c r="P342" i="20"/>
  <c r="P343" i="20"/>
  <c r="P344" i="20"/>
  <c r="P345" i="20"/>
  <c r="P346" i="20"/>
  <c r="P347" i="20"/>
  <c r="P348" i="20"/>
  <c r="P349" i="20"/>
  <c r="P350" i="20"/>
  <c r="P351" i="20"/>
  <c r="P352" i="20"/>
  <c r="P353" i="20"/>
  <c r="P354" i="20"/>
  <c r="P355" i="20"/>
  <c r="P356" i="20"/>
  <c r="P357" i="20"/>
  <c r="P358" i="20"/>
  <c r="P359" i="20"/>
  <c r="P360" i="20"/>
  <c r="P361" i="20"/>
  <c r="P362" i="20"/>
  <c r="P363" i="20"/>
  <c r="P364" i="20"/>
  <c r="P365" i="20"/>
  <c r="P366" i="20"/>
  <c r="P367" i="20"/>
  <c r="P368" i="20"/>
  <c r="P369" i="20"/>
  <c r="P370" i="20"/>
  <c r="P371" i="20"/>
  <c r="P372" i="20"/>
  <c r="P373" i="20"/>
  <c r="P374" i="20"/>
  <c r="P375" i="20"/>
  <c r="P376" i="20"/>
  <c r="P377" i="20"/>
  <c r="P378" i="20"/>
  <c r="P379" i="20"/>
  <c r="P380" i="20"/>
  <c r="P381" i="20"/>
  <c r="P382" i="20"/>
  <c r="P383" i="20"/>
  <c r="P384" i="20"/>
  <c r="P385" i="20"/>
  <c r="P386" i="20"/>
  <c r="P387" i="20"/>
  <c r="P388" i="20"/>
  <c r="P389" i="20"/>
  <c r="P390" i="20"/>
  <c r="P391" i="20"/>
  <c r="P392" i="20"/>
  <c r="P393" i="20"/>
  <c r="P394" i="20"/>
  <c r="P395" i="20"/>
  <c r="P396" i="20"/>
  <c r="P397" i="20"/>
  <c r="P398" i="20"/>
  <c r="P399" i="20"/>
  <c r="P400" i="20"/>
  <c r="P401" i="20"/>
  <c r="P402" i="20"/>
  <c r="P403" i="20"/>
  <c r="P404" i="20"/>
  <c r="P405" i="20"/>
  <c r="P406" i="20"/>
  <c r="P407" i="20"/>
  <c r="P408" i="20"/>
  <c r="P409" i="20"/>
  <c r="P410" i="20"/>
  <c r="P411" i="20"/>
  <c r="P412" i="20"/>
  <c r="P413" i="20"/>
  <c r="P414" i="20"/>
  <c r="P415" i="20"/>
  <c r="P416" i="20"/>
  <c r="P417" i="20"/>
  <c r="P418" i="20"/>
  <c r="P419" i="20"/>
  <c r="P420" i="20"/>
  <c r="P421" i="20"/>
  <c r="P422" i="20"/>
  <c r="P423" i="20"/>
  <c r="P424" i="20"/>
  <c r="P425" i="20"/>
  <c r="P426" i="20"/>
  <c r="P427" i="20"/>
  <c r="P428" i="20"/>
  <c r="P429" i="20"/>
  <c r="P430" i="20"/>
  <c r="P431" i="20"/>
  <c r="P432" i="20"/>
  <c r="P433" i="20"/>
  <c r="P434" i="20"/>
  <c r="P435" i="20"/>
  <c r="P436" i="20"/>
  <c r="P437" i="20"/>
  <c r="P438" i="20"/>
  <c r="P439" i="20"/>
  <c r="P440" i="20"/>
  <c r="P441" i="20"/>
  <c r="P442" i="20"/>
  <c r="P443" i="20"/>
  <c r="P444" i="20"/>
  <c r="P445" i="20"/>
  <c r="P446" i="20"/>
  <c r="P447" i="20"/>
  <c r="P448" i="20"/>
  <c r="P449" i="20"/>
  <c r="P450" i="20"/>
  <c r="P451" i="20"/>
  <c r="P452" i="20"/>
  <c r="P453" i="20"/>
  <c r="P454" i="20"/>
  <c r="P455" i="20"/>
  <c r="P456" i="20"/>
  <c r="P457" i="20"/>
  <c r="P458" i="20"/>
  <c r="P459" i="20"/>
  <c r="P460" i="20"/>
  <c r="P461" i="20"/>
  <c r="P462" i="20"/>
  <c r="P463" i="20"/>
  <c r="P464" i="20"/>
  <c r="P465" i="20"/>
  <c r="P466" i="20"/>
  <c r="P467" i="20"/>
  <c r="P468" i="20"/>
  <c r="P469" i="20"/>
  <c r="P470" i="20"/>
  <c r="P471" i="20"/>
  <c r="P472" i="20"/>
  <c r="P473" i="20"/>
  <c r="P474" i="20"/>
  <c r="P475" i="20"/>
  <c r="P476" i="20"/>
  <c r="P477" i="20"/>
  <c r="P478" i="20"/>
  <c r="P479" i="20"/>
  <c r="P480" i="20"/>
  <c r="P481" i="20"/>
  <c r="P482" i="20"/>
  <c r="P483" i="20"/>
  <c r="P484" i="20"/>
  <c r="P485" i="20"/>
  <c r="P486" i="20"/>
  <c r="P487" i="20"/>
  <c r="P488" i="20"/>
  <c r="P489" i="20"/>
  <c r="P490" i="20"/>
  <c r="P491" i="20"/>
  <c r="P492" i="20"/>
  <c r="P493" i="20"/>
  <c r="P494" i="20"/>
  <c r="P495" i="20"/>
  <c r="P496" i="20"/>
  <c r="P497" i="20"/>
  <c r="P498" i="20"/>
  <c r="P499" i="20"/>
  <c r="P500" i="20"/>
  <c r="P501" i="20"/>
  <c r="P502" i="20"/>
  <c r="P503" i="20"/>
  <c r="P504" i="20"/>
  <c r="P505" i="20"/>
  <c r="P506" i="20"/>
  <c r="P507" i="20"/>
  <c r="P508" i="20"/>
  <c r="P509" i="20"/>
  <c r="P510" i="20"/>
  <c r="P511" i="20"/>
  <c r="P512" i="20"/>
  <c r="P513" i="20"/>
  <c r="P514" i="20"/>
  <c r="P515" i="20"/>
  <c r="P516" i="20"/>
  <c r="P517" i="20"/>
  <c r="P518" i="20"/>
  <c r="P519" i="20"/>
  <c r="P520" i="20"/>
  <c r="P521" i="20"/>
  <c r="P522" i="20"/>
  <c r="P523" i="20"/>
  <c r="P524" i="20"/>
  <c r="P525" i="20"/>
  <c r="P526" i="20"/>
  <c r="P527" i="20"/>
  <c r="P528" i="20"/>
  <c r="P529" i="20"/>
  <c r="P530" i="20"/>
  <c r="P531" i="20"/>
  <c r="P532" i="20"/>
  <c r="P533" i="20"/>
  <c r="P534" i="20"/>
  <c r="P535" i="20"/>
  <c r="P536" i="20"/>
  <c r="P537" i="20"/>
  <c r="P538" i="20"/>
  <c r="P539" i="20"/>
  <c r="P540" i="20"/>
  <c r="P541" i="20"/>
  <c r="P542" i="20"/>
  <c r="P543" i="20"/>
  <c r="P544" i="20"/>
  <c r="P545" i="20"/>
  <c r="P546" i="20"/>
  <c r="P547" i="20"/>
  <c r="P548" i="20"/>
  <c r="P549" i="20"/>
  <c r="P550" i="20"/>
  <c r="P551" i="20"/>
  <c r="P552" i="20"/>
  <c r="P553" i="20"/>
  <c r="P554" i="20"/>
  <c r="P555" i="20"/>
  <c r="P556" i="20"/>
  <c r="P557" i="20"/>
  <c r="P558" i="20"/>
  <c r="P559" i="20"/>
  <c r="P560" i="20"/>
  <c r="P561" i="20"/>
  <c r="P562" i="20"/>
  <c r="P563" i="20"/>
  <c r="P564" i="20"/>
  <c r="P565" i="20"/>
  <c r="P566" i="20"/>
  <c r="P567" i="20"/>
  <c r="P568" i="20"/>
  <c r="P569" i="20"/>
  <c r="P570" i="20"/>
  <c r="P571" i="20"/>
  <c r="P572" i="20"/>
  <c r="P573" i="20"/>
  <c r="P574" i="20"/>
  <c r="P575" i="20"/>
  <c r="P576" i="20"/>
  <c r="P577" i="20"/>
  <c r="P578" i="20"/>
  <c r="P579" i="20"/>
  <c r="P580" i="20"/>
  <c r="P581" i="20"/>
  <c r="P582" i="20"/>
  <c r="P583" i="20"/>
  <c r="P584" i="20"/>
  <c r="P585" i="20"/>
  <c r="P586" i="20"/>
  <c r="P587" i="20"/>
  <c r="P588" i="20"/>
  <c r="P589" i="20"/>
  <c r="P590" i="20"/>
  <c r="P591" i="20"/>
  <c r="P592" i="20"/>
  <c r="P593" i="20"/>
  <c r="P594" i="20"/>
  <c r="P595" i="20"/>
  <c r="P596" i="20"/>
  <c r="P597" i="20"/>
  <c r="P598" i="20"/>
  <c r="P599" i="20"/>
  <c r="P600" i="20"/>
  <c r="P601" i="20"/>
  <c r="P602" i="20"/>
  <c r="P603" i="20"/>
  <c r="P604" i="20"/>
  <c r="P605" i="20"/>
  <c r="P606" i="20"/>
  <c r="P607" i="20"/>
  <c r="P608" i="20"/>
  <c r="P609" i="20"/>
  <c r="P610" i="20"/>
  <c r="P611" i="20"/>
  <c r="P612" i="20"/>
  <c r="P613" i="20"/>
  <c r="P614" i="20"/>
  <c r="P615" i="20"/>
  <c r="P616" i="20"/>
  <c r="P617" i="20"/>
  <c r="P618" i="20"/>
  <c r="P619" i="20"/>
  <c r="P620" i="20"/>
  <c r="P621" i="20"/>
  <c r="P622" i="20"/>
  <c r="P623" i="20"/>
  <c r="P624" i="20"/>
  <c r="P625" i="20"/>
  <c r="P626" i="20"/>
  <c r="P627" i="20"/>
  <c r="P628" i="20"/>
  <c r="P629" i="20"/>
  <c r="P630" i="20"/>
  <c r="P631" i="20"/>
  <c r="P632" i="20"/>
  <c r="P633" i="20"/>
  <c r="P634" i="20"/>
  <c r="P635" i="20"/>
  <c r="P636" i="20"/>
  <c r="P637" i="20"/>
  <c r="P638" i="20"/>
  <c r="P639" i="20"/>
  <c r="P640" i="20"/>
  <c r="P641" i="20"/>
  <c r="O4" i="20"/>
  <c r="O5" i="20"/>
  <c r="O6" i="20"/>
  <c r="O7" i="20"/>
  <c r="O8" i="20"/>
  <c r="O9" i="20"/>
  <c r="O10" i="20"/>
  <c r="O11" i="20"/>
  <c r="O12" i="20"/>
  <c r="O13" i="20"/>
  <c r="O14" i="20"/>
  <c r="O15" i="20"/>
  <c r="O16" i="20"/>
  <c r="O17" i="20"/>
  <c r="O18" i="20"/>
  <c r="O19" i="20"/>
  <c r="O20" i="20"/>
  <c r="O21" i="20"/>
  <c r="O22" i="20"/>
  <c r="O23" i="20"/>
  <c r="O24" i="20"/>
  <c r="O25" i="20"/>
  <c r="O26" i="20"/>
  <c r="O27" i="20"/>
  <c r="O28" i="20"/>
  <c r="O29" i="20"/>
  <c r="O30" i="20"/>
  <c r="O31" i="20"/>
  <c r="O32" i="20"/>
  <c r="O33" i="20"/>
  <c r="O34" i="20"/>
  <c r="O35" i="20"/>
  <c r="O36" i="20"/>
  <c r="O37" i="20"/>
  <c r="O38" i="20"/>
  <c r="O39" i="20"/>
  <c r="O40" i="20"/>
  <c r="O41" i="20"/>
  <c r="O42" i="20"/>
  <c r="O43" i="20"/>
  <c r="O44" i="20"/>
  <c r="O45" i="20"/>
  <c r="O46" i="20"/>
  <c r="O47" i="20"/>
  <c r="O48" i="20"/>
  <c r="O49" i="20"/>
  <c r="O50" i="20"/>
  <c r="O51" i="20"/>
  <c r="O52" i="20"/>
  <c r="O53" i="20"/>
  <c r="O54" i="20"/>
  <c r="O55" i="20"/>
  <c r="O56" i="20"/>
  <c r="O57" i="20"/>
  <c r="O58" i="20"/>
  <c r="O59" i="20"/>
  <c r="O60" i="20"/>
  <c r="O61" i="20"/>
  <c r="O62" i="20"/>
  <c r="O63" i="20"/>
  <c r="O64" i="20"/>
  <c r="O65" i="20"/>
  <c r="O66" i="20"/>
  <c r="O67" i="20"/>
  <c r="O68" i="20"/>
  <c r="O69" i="20"/>
  <c r="O70" i="20"/>
  <c r="O71" i="20"/>
  <c r="O72" i="20"/>
  <c r="O73" i="20"/>
  <c r="O74" i="20"/>
  <c r="O75" i="20"/>
  <c r="O76" i="20"/>
  <c r="O77" i="20"/>
  <c r="O78" i="20"/>
  <c r="O79" i="20"/>
  <c r="O80" i="20"/>
  <c r="O81" i="20"/>
  <c r="O82" i="20"/>
  <c r="O83" i="20"/>
  <c r="O84" i="20"/>
  <c r="O85" i="20"/>
  <c r="O86" i="20"/>
  <c r="O87" i="20"/>
  <c r="O88" i="20"/>
  <c r="O89" i="20"/>
  <c r="O90" i="20"/>
  <c r="O91" i="20"/>
  <c r="O92" i="20"/>
  <c r="O93" i="20"/>
  <c r="O94" i="20"/>
  <c r="O95" i="20"/>
  <c r="O96" i="20"/>
  <c r="O97" i="20"/>
  <c r="O98" i="20"/>
  <c r="O99" i="20"/>
  <c r="O100" i="20"/>
  <c r="O101" i="20"/>
  <c r="O102" i="20"/>
  <c r="O103" i="20"/>
  <c r="O104" i="20"/>
  <c r="O105" i="20"/>
  <c r="O106" i="20"/>
  <c r="O107" i="20"/>
  <c r="O108" i="20"/>
  <c r="O109" i="20"/>
  <c r="O110" i="20"/>
  <c r="O111" i="20"/>
  <c r="O112" i="20"/>
  <c r="O113" i="20"/>
  <c r="O114" i="20"/>
  <c r="O115" i="20"/>
  <c r="O116" i="20"/>
  <c r="O117" i="20"/>
  <c r="O118" i="20"/>
  <c r="O119" i="20"/>
  <c r="O120" i="20"/>
  <c r="O121" i="20"/>
  <c r="O122" i="20"/>
  <c r="O123" i="20"/>
  <c r="O124" i="20"/>
  <c r="O125" i="20"/>
  <c r="O126" i="20"/>
  <c r="O127" i="20"/>
  <c r="O128" i="20"/>
  <c r="O129" i="20"/>
  <c r="O130" i="20"/>
  <c r="O131" i="20"/>
  <c r="O132" i="20"/>
  <c r="O133" i="20"/>
  <c r="O134" i="20"/>
  <c r="O135" i="20"/>
  <c r="O136" i="20"/>
  <c r="O137" i="20"/>
  <c r="O138" i="20"/>
  <c r="O139" i="20"/>
  <c r="O140" i="20"/>
  <c r="O141" i="20"/>
  <c r="O142" i="20"/>
  <c r="O143" i="20"/>
  <c r="O144" i="20"/>
  <c r="O145" i="20"/>
  <c r="O146" i="20"/>
  <c r="O147" i="20"/>
  <c r="O148" i="20"/>
  <c r="O149" i="20"/>
  <c r="O150" i="20"/>
  <c r="O151" i="20"/>
  <c r="O152" i="20"/>
  <c r="O153" i="20"/>
  <c r="O154" i="20"/>
  <c r="O155" i="20"/>
  <c r="O156" i="20"/>
  <c r="O157" i="20"/>
  <c r="O158" i="20"/>
  <c r="O159" i="20"/>
  <c r="O160" i="20"/>
  <c r="O161" i="20"/>
  <c r="O162" i="20"/>
  <c r="O163" i="20"/>
  <c r="O164" i="20"/>
  <c r="O165" i="20"/>
  <c r="O166" i="20"/>
  <c r="O167" i="20"/>
  <c r="O168" i="20"/>
  <c r="O169" i="20"/>
  <c r="O170" i="20"/>
  <c r="O171" i="20"/>
  <c r="O172" i="20"/>
  <c r="O173" i="20"/>
  <c r="O174" i="20"/>
  <c r="O175" i="20"/>
  <c r="O176" i="20"/>
  <c r="O177" i="20"/>
  <c r="O178" i="20"/>
  <c r="O179" i="20"/>
  <c r="O180" i="20"/>
  <c r="O181" i="20"/>
  <c r="O182" i="20"/>
  <c r="O183" i="20"/>
  <c r="O184" i="20"/>
  <c r="O185" i="20"/>
  <c r="O186" i="20"/>
  <c r="O187" i="20"/>
  <c r="O188" i="20"/>
  <c r="O189" i="20"/>
  <c r="O190" i="20"/>
  <c r="O191" i="20"/>
  <c r="O192" i="20"/>
  <c r="O193" i="20"/>
  <c r="O194" i="20"/>
  <c r="O195" i="20"/>
  <c r="O196" i="20"/>
  <c r="O197" i="20"/>
  <c r="O198" i="20"/>
  <c r="O199" i="20"/>
  <c r="O200" i="20"/>
  <c r="O201" i="20"/>
  <c r="O202" i="20"/>
  <c r="O203" i="20"/>
  <c r="O204" i="20"/>
  <c r="O205" i="20"/>
  <c r="O206" i="20"/>
  <c r="O207" i="20"/>
  <c r="O208" i="20"/>
  <c r="O209" i="20"/>
  <c r="O210" i="20"/>
  <c r="O211" i="20"/>
  <c r="O212" i="20"/>
  <c r="O213" i="20"/>
  <c r="O214" i="20"/>
  <c r="O215" i="20"/>
  <c r="O216" i="20"/>
  <c r="O217" i="20"/>
  <c r="O218" i="20"/>
  <c r="O219" i="20"/>
  <c r="O220" i="20"/>
  <c r="O221" i="20"/>
  <c r="O222" i="20"/>
  <c r="O223" i="20"/>
  <c r="O224" i="20"/>
  <c r="O225" i="20"/>
  <c r="O226" i="20"/>
  <c r="O227" i="20"/>
  <c r="O228" i="20"/>
  <c r="O229" i="20"/>
  <c r="O230" i="20"/>
  <c r="O231" i="20"/>
  <c r="O232" i="20"/>
  <c r="O233" i="20"/>
  <c r="O234" i="20"/>
  <c r="O235" i="20"/>
  <c r="O236" i="20"/>
  <c r="O237" i="20"/>
  <c r="O238" i="20"/>
  <c r="O239" i="20"/>
  <c r="O240" i="20"/>
  <c r="O241" i="20"/>
  <c r="O242" i="20"/>
  <c r="O243" i="20"/>
  <c r="O244" i="20"/>
  <c r="O245" i="20"/>
  <c r="O246" i="20"/>
  <c r="O247" i="20"/>
  <c r="O248" i="20"/>
  <c r="O249" i="20"/>
  <c r="O250" i="20"/>
  <c r="O251" i="20"/>
  <c r="O252" i="20"/>
  <c r="O253" i="20"/>
  <c r="O254" i="20"/>
  <c r="O255" i="20"/>
  <c r="O256" i="20"/>
  <c r="O257" i="20"/>
  <c r="O258" i="20"/>
  <c r="O259" i="20"/>
  <c r="O260" i="20"/>
  <c r="O261" i="20"/>
  <c r="O262" i="20"/>
  <c r="O263" i="20"/>
  <c r="O264" i="20"/>
  <c r="O265" i="20"/>
  <c r="O266" i="20"/>
  <c r="O267" i="20"/>
  <c r="O268" i="20"/>
  <c r="O269" i="20"/>
  <c r="O270" i="20"/>
  <c r="O271" i="20"/>
  <c r="O272" i="20"/>
  <c r="O273" i="20"/>
  <c r="O274" i="20"/>
  <c r="O275" i="20"/>
  <c r="O276" i="20"/>
  <c r="O277" i="20"/>
  <c r="O278" i="20"/>
  <c r="O279" i="20"/>
  <c r="O280" i="20"/>
  <c r="O281" i="20"/>
  <c r="O282" i="20"/>
  <c r="O283" i="20"/>
  <c r="O284" i="20"/>
  <c r="O285" i="20"/>
  <c r="O286" i="20"/>
  <c r="O287" i="20"/>
  <c r="O288" i="20"/>
  <c r="O289" i="20"/>
  <c r="O290" i="20"/>
  <c r="O291" i="20"/>
  <c r="O292" i="20"/>
  <c r="O293" i="20"/>
  <c r="O294" i="20"/>
  <c r="O295" i="20"/>
  <c r="O296" i="20"/>
  <c r="O297" i="20"/>
  <c r="O298" i="20"/>
  <c r="O299" i="20"/>
  <c r="O300" i="20"/>
  <c r="O301" i="20"/>
  <c r="O302" i="20"/>
  <c r="O303" i="20"/>
  <c r="O304" i="20"/>
  <c r="O305" i="20"/>
  <c r="O306" i="20"/>
  <c r="O307" i="20"/>
  <c r="O308" i="20"/>
  <c r="O309" i="20"/>
  <c r="O310" i="20"/>
  <c r="O311" i="20"/>
  <c r="O312" i="20"/>
  <c r="O313" i="20"/>
  <c r="O314" i="20"/>
  <c r="O315" i="20"/>
  <c r="O316" i="20"/>
  <c r="O317" i="20"/>
  <c r="O318" i="20"/>
  <c r="O319" i="20"/>
  <c r="O320" i="20"/>
  <c r="O321" i="20"/>
  <c r="O322" i="20"/>
  <c r="O323" i="20"/>
  <c r="O324" i="20"/>
  <c r="O325" i="20"/>
  <c r="O326" i="20"/>
  <c r="O327" i="20"/>
  <c r="O328" i="20"/>
  <c r="O329" i="20"/>
  <c r="O330" i="20"/>
  <c r="O331" i="20"/>
  <c r="O332" i="20"/>
  <c r="O333" i="20"/>
  <c r="O334" i="20"/>
  <c r="O335" i="20"/>
  <c r="O336" i="20"/>
  <c r="O337" i="20"/>
  <c r="O338" i="20"/>
  <c r="O339" i="20"/>
  <c r="O340" i="20"/>
  <c r="O341" i="20"/>
  <c r="O342" i="20"/>
  <c r="O343" i="20"/>
  <c r="O344" i="20"/>
  <c r="O345" i="20"/>
  <c r="O346" i="20"/>
  <c r="O347" i="20"/>
  <c r="O348" i="20"/>
  <c r="O349" i="20"/>
  <c r="O350" i="20"/>
  <c r="O351" i="20"/>
  <c r="O352" i="20"/>
  <c r="O353" i="20"/>
  <c r="O354" i="20"/>
  <c r="O355" i="20"/>
  <c r="O356" i="20"/>
  <c r="O357" i="20"/>
  <c r="O358" i="20"/>
  <c r="O359" i="20"/>
  <c r="O360" i="20"/>
  <c r="O361" i="20"/>
  <c r="O362" i="20"/>
  <c r="O363" i="20"/>
  <c r="O364" i="20"/>
  <c r="O365" i="20"/>
  <c r="O366" i="20"/>
  <c r="O367" i="20"/>
  <c r="O368" i="20"/>
  <c r="O369" i="20"/>
  <c r="O370" i="20"/>
  <c r="O371" i="20"/>
  <c r="O372" i="20"/>
  <c r="O373" i="20"/>
  <c r="O374" i="20"/>
  <c r="O375" i="20"/>
  <c r="O376" i="20"/>
  <c r="O377" i="20"/>
  <c r="O378" i="20"/>
  <c r="O379" i="20"/>
  <c r="O380" i="20"/>
  <c r="O381" i="20"/>
  <c r="O382" i="20"/>
  <c r="O383" i="20"/>
  <c r="O384" i="20"/>
  <c r="O385" i="20"/>
  <c r="O386" i="20"/>
  <c r="O387" i="20"/>
  <c r="O388" i="20"/>
  <c r="O389" i="20"/>
  <c r="O390" i="20"/>
  <c r="O391" i="20"/>
  <c r="O392" i="20"/>
  <c r="O393" i="20"/>
  <c r="O394" i="20"/>
  <c r="O395" i="20"/>
  <c r="O396" i="20"/>
  <c r="O397" i="20"/>
  <c r="O398" i="20"/>
  <c r="O399" i="20"/>
  <c r="O400" i="20"/>
  <c r="O401" i="20"/>
  <c r="O402" i="20"/>
  <c r="O403" i="20"/>
  <c r="O404" i="20"/>
  <c r="O405" i="20"/>
  <c r="O406" i="20"/>
  <c r="O407" i="20"/>
  <c r="O408" i="20"/>
  <c r="O409" i="20"/>
  <c r="O410" i="20"/>
  <c r="O411" i="20"/>
  <c r="O412" i="20"/>
  <c r="O413" i="20"/>
  <c r="O414" i="20"/>
  <c r="O415" i="20"/>
  <c r="O416" i="20"/>
  <c r="O417" i="20"/>
  <c r="O418" i="20"/>
  <c r="O419" i="20"/>
  <c r="O420" i="20"/>
  <c r="O421" i="20"/>
  <c r="O422" i="20"/>
  <c r="O423" i="20"/>
  <c r="O424" i="20"/>
  <c r="O425" i="20"/>
  <c r="O426" i="20"/>
  <c r="O427" i="20"/>
  <c r="O428" i="20"/>
  <c r="O429" i="20"/>
  <c r="O430" i="20"/>
  <c r="O431" i="20"/>
  <c r="O432" i="20"/>
  <c r="O433" i="20"/>
  <c r="O434" i="20"/>
  <c r="O435" i="20"/>
  <c r="O436" i="20"/>
  <c r="O437" i="20"/>
  <c r="O438" i="20"/>
  <c r="O439" i="20"/>
  <c r="O440" i="20"/>
  <c r="O441" i="20"/>
  <c r="O442" i="20"/>
  <c r="O443" i="20"/>
  <c r="O444" i="20"/>
  <c r="O445" i="20"/>
  <c r="O446" i="20"/>
  <c r="O447" i="20"/>
  <c r="O448" i="20"/>
  <c r="O449" i="20"/>
  <c r="O450" i="20"/>
  <c r="O451" i="20"/>
  <c r="O452" i="20"/>
  <c r="O453" i="20"/>
  <c r="O454" i="20"/>
  <c r="O455" i="20"/>
  <c r="O456" i="20"/>
  <c r="O457" i="20"/>
  <c r="O458" i="20"/>
  <c r="O459" i="20"/>
  <c r="O460" i="20"/>
  <c r="O461" i="20"/>
  <c r="O462" i="20"/>
  <c r="O463" i="20"/>
  <c r="O464" i="20"/>
  <c r="O465" i="20"/>
  <c r="O466" i="20"/>
  <c r="O467" i="20"/>
  <c r="O468" i="20"/>
  <c r="O469" i="20"/>
  <c r="O470" i="20"/>
  <c r="O471" i="20"/>
  <c r="O472" i="20"/>
  <c r="O473" i="20"/>
  <c r="O474" i="20"/>
  <c r="O475" i="20"/>
  <c r="O476" i="20"/>
  <c r="O477" i="20"/>
  <c r="O478" i="20"/>
  <c r="O479" i="20"/>
  <c r="O480" i="20"/>
  <c r="O481" i="20"/>
  <c r="O482" i="20"/>
  <c r="O483" i="20"/>
  <c r="O484" i="20"/>
  <c r="O485" i="20"/>
  <c r="O486" i="20"/>
  <c r="O487" i="20"/>
  <c r="O488" i="20"/>
  <c r="O489" i="20"/>
  <c r="O490" i="20"/>
  <c r="O491" i="20"/>
  <c r="O492" i="20"/>
  <c r="O493" i="20"/>
  <c r="O494" i="20"/>
  <c r="O495" i="20"/>
  <c r="O496" i="20"/>
  <c r="O497" i="20"/>
  <c r="O498" i="20"/>
  <c r="O499" i="20"/>
  <c r="O500" i="20"/>
  <c r="O501" i="20"/>
  <c r="O502" i="20"/>
  <c r="O503" i="20"/>
  <c r="O504" i="20"/>
  <c r="O505" i="20"/>
  <c r="O506" i="20"/>
  <c r="O507" i="20"/>
  <c r="O508" i="20"/>
  <c r="O509" i="20"/>
  <c r="O510" i="20"/>
  <c r="O511" i="20"/>
  <c r="O512" i="20"/>
  <c r="O513" i="20"/>
  <c r="O514" i="20"/>
  <c r="O515" i="20"/>
  <c r="O516" i="20"/>
  <c r="O517" i="20"/>
  <c r="O518" i="20"/>
  <c r="O519" i="20"/>
  <c r="O520" i="20"/>
  <c r="O521" i="20"/>
  <c r="O522" i="20"/>
  <c r="O523" i="20"/>
  <c r="O524" i="20"/>
  <c r="O525" i="20"/>
  <c r="O526" i="20"/>
  <c r="O527" i="20"/>
  <c r="O528" i="20"/>
  <c r="O529" i="20"/>
  <c r="O530" i="20"/>
  <c r="O531" i="20"/>
  <c r="O532" i="20"/>
  <c r="O533" i="20"/>
  <c r="O534" i="20"/>
  <c r="O535" i="20"/>
  <c r="O536" i="20"/>
  <c r="O537" i="20"/>
  <c r="O538" i="20"/>
  <c r="O539" i="20"/>
  <c r="O540" i="20"/>
  <c r="O541" i="20"/>
  <c r="O542" i="20"/>
  <c r="O543" i="20"/>
  <c r="O544" i="20"/>
  <c r="O545" i="20"/>
  <c r="O546" i="20"/>
  <c r="O547" i="20"/>
  <c r="O548" i="20"/>
  <c r="O549" i="20"/>
  <c r="O550" i="20"/>
  <c r="O551" i="20"/>
  <c r="O552" i="20"/>
  <c r="O553" i="20"/>
  <c r="O554" i="20"/>
  <c r="O555" i="20"/>
  <c r="O556" i="20"/>
  <c r="O557" i="20"/>
  <c r="O558" i="20"/>
  <c r="O559" i="20"/>
  <c r="O560" i="20"/>
  <c r="O561" i="20"/>
  <c r="O562" i="20"/>
  <c r="O563" i="20"/>
  <c r="O564" i="20"/>
  <c r="O565" i="20"/>
  <c r="O566" i="20"/>
  <c r="O567" i="20"/>
  <c r="O568" i="20"/>
  <c r="O569" i="20"/>
  <c r="O570" i="20"/>
  <c r="O571" i="20"/>
  <c r="O572" i="20"/>
  <c r="O573" i="20"/>
  <c r="O574" i="20"/>
  <c r="O575" i="20"/>
  <c r="O576" i="20"/>
  <c r="O577" i="20"/>
  <c r="O578" i="20"/>
  <c r="O579" i="20"/>
  <c r="O580" i="20"/>
  <c r="O581" i="20"/>
  <c r="O582" i="20"/>
  <c r="O583" i="20"/>
  <c r="O584" i="20"/>
  <c r="O585" i="20"/>
  <c r="O586" i="20"/>
  <c r="O587" i="20"/>
  <c r="O588" i="20"/>
  <c r="O589" i="20"/>
  <c r="O590" i="20"/>
  <c r="O591" i="20"/>
  <c r="O592" i="20"/>
  <c r="O593" i="20"/>
  <c r="O594" i="20"/>
  <c r="O595" i="20"/>
  <c r="O596" i="20"/>
  <c r="O597" i="20"/>
  <c r="O598" i="20"/>
  <c r="O599" i="20"/>
  <c r="O600" i="20"/>
  <c r="O601" i="20"/>
  <c r="O602" i="20"/>
  <c r="O603" i="20"/>
  <c r="O604" i="20"/>
  <c r="O605" i="20"/>
  <c r="O606" i="20"/>
  <c r="O607" i="20"/>
  <c r="O608" i="20"/>
  <c r="O609" i="20"/>
  <c r="O610" i="20"/>
  <c r="O611" i="20"/>
  <c r="O612" i="20"/>
  <c r="O613" i="20"/>
  <c r="O614" i="20"/>
  <c r="O615" i="20"/>
  <c r="O616" i="20"/>
  <c r="O617" i="20"/>
  <c r="O618" i="20"/>
  <c r="O619" i="20"/>
  <c r="O620" i="20"/>
  <c r="O621" i="20"/>
  <c r="O622" i="20"/>
  <c r="O623" i="20"/>
  <c r="O624" i="20"/>
  <c r="O625" i="20"/>
  <c r="O626" i="20"/>
  <c r="O627" i="20"/>
  <c r="O628" i="20"/>
  <c r="O629" i="20"/>
  <c r="O630" i="20"/>
  <c r="O631" i="20"/>
  <c r="O632" i="20"/>
  <c r="O633" i="20"/>
  <c r="O634" i="20"/>
  <c r="O635" i="20"/>
  <c r="O636" i="20"/>
  <c r="O637" i="20"/>
  <c r="O638" i="20"/>
  <c r="O639" i="20"/>
  <c r="O640" i="20"/>
  <c r="O641" i="20"/>
  <c r="P4" i="19"/>
  <c r="P5" i="19"/>
  <c r="P6" i="19"/>
  <c r="P7" i="19"/>
  <c r="P8" i="19"/>
  <c r="P9" i="19"/>
  <c r="P10" i="19"/>
  <c r="P11" i="19"/>
  <c r="P12" i="19"/>
  <c r="P13" i="19"/>
  <c r="P14" i="19"/>
  <c r="P15" i="19"/>
  <c r="P16" i="19"/>
  <c r="P17" i="19"/>
  <c r="P18" i="19"/>
  <c r="P19" i="19"/>
  <c r="P20" i="19"/>
  <c r="P21" i="19"/>
  <c r="P22" i="19"/>
  <c r="P23" i="19"/>
  <c r="P24" i="19"/>
  <c r="P25" i="19"/>
  <c r="P26" i="19"/>
  <c r="P27" i="19"/>
  <c r="P28" i="19"/>
  <c r="P29" i="19"/>
  <c r="P30" i="19"/>
  <c r="P31" i="19"/>
  <c r="P32" i="19"/>
  <c r="P33" i="19"/>
  <c r="P34" i="19"/>
  <c r="P35" i="19"/>
  <c r="P36" i="19"/>
  <c r="P37" i="19"/>
  <c r="P38" i="19"/>
  <c r="P39" i="19"/>
  <c r="P40" i="19"/>
  <c r="P41" i="19"/>
  <c r="P42" i="19"/>
  <c r="P43" i="19"/>
  <c r="P44" i="19"/>
  <c r="P45" i="19"/>
  <c r="P46" i="19"/>
  <c r="P47" i="19"/>
  <c r="P48" i="19"/>
  <c r="P49" i="19"/>
  <c r="P50" i="19"/>
  <c r="P51" i="19"/>
  <c r="P52" i="19"/>
  <c r="P53" i="19"/>
  <c r="P54" i="19"/>
  <c r="P55" i="19"/>
  <c r="P56" i="19"/>
  <c r="P57" i="19"/>
  <c r="P58" i="19"/>
  <c r="P59" i="19"/>
  <c r="P60" i="19"/>
  <c r="P61" i="19"/>
  <c r="P62" i="19"/>
  <c r="P63" i="19"/>
  <c r="P64" i="19"/>
  <c r="P65" i="19"/>
  <c r="P66" i="19"/>
  <c r="P67" i="19"/>
  <c r="P68" i="19"/>
  <c r="P69" i="19"/>
  <c r="P70" i="19"/>
  <c r="P71" i="19"/>
  <c r="P72" i="19"/>
  <c r="P73" i="19"/>
  <c r="P74" i="19"/>
  <c r="P75" i="19"/>
  <c r="P76" i="19"/>
  <c r="P77" i="19"/>
  <c r="P78" i="19"/>
  <c r="P79" i="19"/>
  <c r="P80" i="19"/>
  <c r="P81" i="19"/>
  <c r="P82" i="19"/>
  <c r="P83" i="19"/>
  <c r="P84" i="19"/>
  <c r="P85" i="19"/>
  <c r="P86" i="19"/>
  <c r="P87" i="19"/>
  <c r="P88" i="19"/>
  <c r="P89" i="19"/>
  <c r="P90" i="19"/>
  <c r="P91" i="19"/>
  <c r="P92" i="19"/>
  <c r="P93" i="19"/>
  <c r="P94" i="19"/>
  <c r="P95" i="19"/>
  <c r="P96" i="19"/>
  <c r="P97" i="19"/>
  <c r="P98" i="19"/>
  <c r="P99" i="19"/>
  <c r="P100" i="19"/>
  <c r="P101" i="19"/>
  <c r="P102" i="19"/>
  <c r="P103" i="19"/>
  <c r="P104" i="19"/>
  <c r="P105" i="19"/>
  <c r="P106" i="19"/>
  <c r="P107" i="19"/>
  <c r="P108" i="19"/>
  <c r="P109" i="19"/>
  <c r="P110" i="19"/>
  <c r="P111" i="19"/>
  <c r="P112" i="19"/>
  <c r="P113" i="19"/>
  <c r="P114" i="19"/>
  <c r="P115" i="19"/>
  <c r="P116" i="19"/>
  <c r="P117" i="19"/>
  <c r="P118" i="19"/>
  <c r="P119" i="19"/>
  <c r="P120" i="19"/>
  <c r="P121" i="19"/>
  <c r="P122" i="19"/>
  <c r="P123" i="19"/>
  <c r="P124" i="19"/>
  <c r="P125" i="19"/>
  <c r="P126" i="19"/>
  <c r="P127" i="19"/>
  <c r="P128" i="19"/>
  <c r="P129" i="19"/>
  <c r="P130" i="19"/>
  <c r="P131" i="19"/>
  <c r="P132" i="19"/>
  <c r="P133" i="19"/>
  <c r="P134" i="19"/>
  <c r="P135" i="19"/>
  <c r="P136" i="19"/>
  <c r="P137" i="19"/>
  <c r="P138" i="19"/>
  <c r="P139" i="19"/>
  <c r="P140" i="19"/>
  <c r="P141" i="19"/>
  <c r="P142" i="19"/>
  <c r="P143" i="19"/>
  <c r="P144" i="19"/>
  <c r="P145" i="19"/>
  <c r="P146" i="19"/>
  <c r="P147" i="19"/>
  <c r="P148" i="19"/>
  <c r="P149" i="19"/>
  <c r="P150" i="19"/>
  <c r="P151" i="19"/>
  <c r="P152" i="19"/>
  <c r="P153" i="19"/>
  <c r="P154" i="19"/>
  <c r="P155" i="19"/>
  <c r="P156" i="19"/>
  <c r="P157" i="19"/>
  <c r="P158" i="19"/>
  <c r="P159" i="19"/>
  <c r="P160" i="19"/>
  <c r="P161" i="19"/>
  <c r="P162" i="19"/>
  <c r="P163" i="19"/>
  <c r="P164" i="19"/>
  <c r="P165" i="19"/>
  <c r="P166" i="19"/>
  <c r="P167" i="19"/>
  <c r="P168" i="19"/>
  <c r="P169" i="19"/>
  <c r="P170" i="19"/>
  <c r="P171" i="19"/>
  <c r="P172" i="19"/>
  <c r="P173" i="19"/>
  <c r="P174" i="19"/>
  <c r="P175" i="19"/>
  <c r="P176" i="19"/>
  <c r="P177" i="19"/>
  <c r="P178" i="19"/>
  <c r="P179" i="19"/>
  <c r="P180" i="19"/>
  <c r="P181" i="19"/>
  <c r="P182" i="19"/>
  <c r="P183" i="19"/>
  <c r="P184" i="19"/>
  <c r="P185" i="19"/>
  <c r="P186" i="19"/>
  <c r="P187" i="19"/>
  <c r="P188" i="19"/>
  <c r="P189" i="19"/>
  <c r="P190" i="19"/>
  <c r="P191" i="19"/>
  <c r="P192" i="19"/>
  <c r="P193" i="19"/>
  <c r="P194" i="19"/>
  <c r="P195" i="19"/>
  <c r="P196" i="19"/>
  <c r="P197" i="19"/>
  <c r="P198" i="19"/>
  <c r="P199" i="19"/>
  <c r="P200" i="19"/>
  <c r="P201" i="19"/>
  <c r="P202" i="19"/>
  <c r="P203" i="19"/>
  <c r="P204" i="19"/>
  <c r="P205" i="19"/>
  <c r="P206" i="19"/>
  <c r="P207" i="19"/>
  <c r="P208" i="19"/>
  <c r="P209" i="19"/>
  <c r="P210" i="19"/>
  <c r="P211" i="19"/>
  <c r="P212" i="19"/>
  <c r="P213" i="19"/>
  <c r="P214" i="19"/>
  <c r="P215" i="19"/>
  <c r="P216" i="19"/>
  <c r="P217" i="19"/>
  <c r="P218" i="19"/>
  <c r="P219" i="19"/>
  <c r="P220" i="19"/>
  <c r="P221" i="19"/>
  <c r="P222" i="19"/>
  <c r="P223" i="19"/>
  <c r="P224" i="19"/>
  <c r="P225" i="19"/>
  <c r="P226" i="19"/>
  <c r="P227" i="19"/>
  <c r="P228" i="19"/>
  <c r="P229" i="19"/>
  <c r="P230" i="19"/>
  <c r="P231" i="19"/>
  <c r="P232" i="19"/>
  <c r="P233" i="19"/>
  <c r="P234" i="19"/>
  <c r="P235" i="19"/>
  <c r="P236" i="19"/>
  <c r="P237" i="19"/>
  <c r="P238" i="19"/>
  <c r="P239" i="19"/>
  <c r="P240" i="19"/>
  <c r="P241" i="19"/>
  <c r="P242" i="19"/>
  <c r="P243" i="19"/>
  <c r="P244" i="19"/>
  <c r="P245" i="19"/>
  <c r="P246" i="19"/>
  <c r="P247" i="19"/>
  <c r="P248" i="19"/>
  <c r="P249" i="19"/>
  <c r="P250" i="19"/>
  <c r="P251" i="19"/>
  <c r="P252" i="19"/>
  <c r="P253" i="19"/>
  <c r="P254" i="19"/>
  <c r="P255" i="19"/>
  <c r="P256" i="19"/>
  <c r="P257" i="19"/>
  <c r="P258" i="19"/>
  <c r="P259" i="19"/>
  <c r="P260" i="19"/>
  <c r="P261" i="19"/>
  <c r="P262" i="19"/>
  <c r="P263" i="19"/>
  <c r="P264" i="19"/>
  <c r="P265" i="19"/>
  <c r="P266" i="19"/>
  <c r="P267" i="19"/>
  <c r="P268" i="19"/>
  <c r="P269" i="19"/>
  <c r="P270" i="19"/>
  <c r="P271" i="19"/>
  <c r="P272" i="19"/>
  <c r="P273" i="19"/>
  <c r="P274" i="19"/>
  <c r="P275" i="19"/>
  <c r="P276" i="19"/>
  <c r="P277" i="19"/>
  <c r="P278" i="19"/>
  <c r="P279" i="19"/>
  <c r="P280" i="19"/>
  <c r="P281" i="19"/>
  <c r="P282" i="19"/>
  <c r="P283" i="19"/>
  <c r="P284" i="19"/>
  <c r="P285" i="19"/>
  <c r="P286" i="19"/>
  <c r="P287" i="19"/>
  <c r="P288" i="19"/>
  <c r="P289" i="19"/>
  <c r="P290" i="19"/>
  <c r="P291" i="19"/>
  <c r="P292" i="19"/>
  <c r="P293" i="19"/>
  <c r="P294" i="19"/>
  <c r="P295" i="19"/>
  <c r="P296" i="19"/>
  <c r="P297" i="19"/>
  <c r="P298" i="19"/>
  <c r="P299" i="19"/>
  <c r="P300" i="19"/>
  <c r="P301" i="19"/>
  <c r="P302" i="19"/>
  <c r="P303" i="19"/>
  <c r="P304" i="19"/>
  <c r="P305" i="19"/>
  <c r="P306" i="19"/>
  <c r="P307" i="19"/>
  <c r="P308" i="19"/>
  <c r="P309" i="19"/>
  <c r="P310" i="19"/>
  <c r="P311" i="19"/>
  <c r="P312" i="19"/>
  <c r="P313" i="19"/>
  <c r="P314" i="19"/>
  <c r="P315" i="19"/>
  <c r="P316" i="19"/>
  <c r="P317" i="19"/>
  <c r="P318" i="19"/>
  <c r="P319" i="19"/>
  <c r="P320" i="19"/>
  <c r="P321" i="19"/>
  <c r="P322" i="19"/>
  <c r="P323" i="19"/>
  <c r="P324" i="19"/>
  <c r="P325" i="19"/>
  <c r="P326" i="19"/>
  <c r="P327" i="19"/>
  <c r="P328" i="19"/>
  <c r="P329" i="19"/>
  <c r="P330" i="19"/>
  <c r="P331" i="19"/>
  <c r="P332" i="19"/>
  <c r="P333" i="19"/>
  <c r="P334" i="19"/>
  <c r="P335" i="19"/>
  <c r="P336" i="19"/>
  <c r="P337" i="19"/>
  <c r="P338" i="19"/>
  <c r="P339" i="19"/>
  <c r="P340" i="19"/>
  <c r="P341" i="19"/>
  <c r="P342" i="19"/>
  <c r="P343" i="19"/>
  <c r="P344" i="19"/>
  <c r="P345" i="19"/>
  <c r="P346" i="19"/>
  <c r="P347" i="19"/>
  <c r="P348" i="19"/>
  <c r="P349" i="19"/>
  <c r="P350" i="19"/>
  <c r="P351" i="19"/>
  <c r="P352" i="19"/>
  <c r="P353" i="19"/>
  <c r="P354" i="19"/>
  <c r="P355" i="19"/>
  <c r="P356" i="19"/>
  <c r="P357" i="19"/>
  <c r="P358" i="19"/>
  <c r="P359" i="19"/>
  <c r="P360" i="19"/>
  <c r="P361" i="19"/>
  <c r="P362" i="19"/>
  <c r="P363" i="19"/>
  <c r="P364" i="19"/>
  <c r="P365" i="19"/>
  <c r="P366" i="19"/>
  <c r="P367" i="19"/>
  <c r="P368" i="19"/>
  <c r="P369" i="19"/>
  <c r="P370" i="19"/>
  <c r="P371" i="19"/>
  <c r="P372" i="19"/>
  <c r="P373" i="19"/>
  <c r="P374" i="19"/>
  <c r="P375" i="19"/>
  <c r="P376" i="19"/>
  <c r="P377" i="19"/>
  <c r="P378" i="19"/>
  <c r="P379" i="19"/>
  <c r="P380" i="19"/>
  <c r="P381" i="19"/>
  <c r="P382" i="19"/>
  <c r="P383" i="19"/>
  <c r="P384" i="19"/>
  <c r="P385" i="19"/>
  <c r="P386" i="19"/>
  <c r="P387" i="19"/>
  <c r="P388" i="19"/>
  <c r="P389" i="19"/>
  <c r="P390" i="19"/>
  <c r="P391" i="19"/>
  <c r="P392" i="19"/>
  <c r="P393" i="19"/>
  <c r="P394" i="19"/>
  <c r="P395" i="19"/>
  <c r="P396" i="19"/>
  <c r="P397" i="19"/>
  <c r="P398" i="19"/>
  <c r="P399" i="19"/>
  <c r="P400" i="19"/>
  <c r="P401" i="19"/>
  <c r="P402" i="19"/>
  <c r="P403" i="19"/>
  <c r="P404" i="19"/>
  <c r="P405" i="19"/>
  <c r="P406" i="19"/>
  <c r="P407" i="19"/>
  <c r="P408" i="19"/>
  <c r="P409" i="19"/>
  <c r="P410" i="19"/>
  <c r="P411" i="19"/>
  <c r="P412" i="19"/>
  <c r="P413" i="19"/>
  <c r="P414" i="19"/>
  <c r="P415" i="19"/>
  <c r="P416" i="19"/>
  <c r="P417" i="19"/>
  <c r="P418" i="19"/>
  <c r="P419" i="19"/>
  <c r="P420" i="19"/>
  <c r="P421" i="19"/>
  <c r="P422" i="19"/>
  <c r="P423" i="19"/>
  <c r="P424" i="19"/>
  <c r="P425" i="19"/>
  <c r="P426" i="19"/>
  <c r="P427" i="19"/>
  <c r="P428" i="19"/>
  <c r="P429" i="19"/>
  <c r="P430" i="19"/>
  <c r="P431" i="19"/>
  <c r="P432" i="19"/>
  <c r="P433" i="19"/>
  <c r="P434" i="19"/>
  <c r="P435" i="19"/>
  <c r="P436" i="19"/>
  <c r="P437" i="19"/>
  <c r="P438" i="19"/>
  <c r="P439" i="19"/>
  <c r="P440" i="19"/>
  <c r="P441" i="19"/>
  <c r="P442" i="19"/>
  <c r="P443" i="19"/>
  <c r="P444" i="19"/>
  <c r="P445" i="19"/>
  <c r="P446" i="19"/>
  <c r="P447" i="19"/>
  <c r="P448" i="19"/>
  <c r="P449" i="19"/>
  <c r="P450" i="19"/>
  <c r="P451" i="19"/>
  <c r="P452" i="19"/>
  <c r="P453" i="19"/>
  <c r="P454" i="19"/>
  <c r="P455" i="19"/>
  <c r="P456" i="19"/>
  <c r="P457" i="19"/>
  <c r="P458" i="19"/>
  <c r="P459" i="19"/>
  <c r="P460" i="19"/>
  <c r="P461" i="19"/>
  <c r="P462" i="19"/>
  <c r="P463" i="19"/>
  <c r="P464" i="19"/>
  <c r="P465" i="19"/>
  <c r="P466" i="19"/>
  <c r="P467" i="19"/>
  <c r="P468" i="19"/>
  <c r="P469" i="19"/>
  <c r="P470" i="19"/>
  <c r="P471" i="19"/>
  <c r="P472" i="19"/>
  <c r="P473" i="19"/>
  <c r="P474" i="19"/>
  <c r="P475" i="19"/>
  <c r="P476" i="19"/>
  <c r="P477" i="19"/>
  <c r="P478" i="19"/>
  <c r="P479" i="19"/>
  <c r="P480" i="19"/>
  <c r="P481" i="19"/>
  <c r="P482" i="19"/>
  <c r="P483" i="19"/>
  <c r="P484" i="19"/>
  <c r="P485" i="19"/>
  <c r="P486" i="19"/>
  <c r="P487" i="19"/>
  <c r="P488" i="19"/>
  <c r="P489" i="19"/>
  <c r="P490" i="19"/>
  <c r="P491" i="19"/>
  <c r="P492" i="19"/>
  <c r="P493" i="19"/>
  <c r="P494" i="19"/>
  <c r="P495" i="19"/>
  <c r="P496" i="19"/>
  <c r="P497" i="19"/>
  <c r="P498" i="19"/>
  <c r="P499" i="19"/>
  <c r="P500" i="19"/>
  <c r="P501" i="19"/>
  <c r="P502" i="19"/>
  <c r="P503" i="19"/>
  <c r="P504" i="19"/>
  <c r="P505" i="19"/>
  <c r="P506" i="19"/>
  <c r="P507" i="19"/>
  <c r="P508" i="19"/>
  <c r="P509" i="19"/>
  <c r="P510" i="19"/>
  <c r="P511" i="19"/>
  <c r="P512" i="19"/>
  <c r="P513" i="19"/>
  <c r="P514" i="19"/>
  <c r="P515" i="19"/>
  <c r="P516" i="19"/>
  <c r="P517" i="19"/>
  <c r="P518" i="19"/>
  <c r="P519" i="19"/>
  <c r="P520" i="19"/>
  <c r="P521" i="19"/>
  <c r="P522" i="19"/>
  <c r="P523" i="19"/>
  <c r="P524" i="19"/>
  <c r="P525" i="19"/>
  <c r="P526" i="19"/>
  <c r="P527" i="19"/>
  <c r="P528" i="19"/>
  <c r="P529" i="19"/>
  <c r="P530" i="19"/>
  <c r="P531" i="19"/>
  <c r="P532" i="19"/>
  <c r="P533" i="19"/>
  <c r="P534" i="19"/>
  <c r="P535" i="19"/>
  <c r="P536" i="19"/>
  <c r="P537" i="19"/>
  <c r="P538" i="19"/>
  <c r="P539" i="19"/>
  <c r="P540" i="19"/>
  <c r="P541" i="19"/>
  <c r="P542" i="19"/>
  <c r="P543" i="19"/>
  <c r="P544" i="19"/>
  <c r="P545" i="19"/>
  <c r="P546" i="19"/>
  <c r="P547" i="19"/>
  <c r="P548" i="19"/>
  <c r="P549" i="19"/>
  <c r="P550" i="19"/>
  <c r="P551" i="19"/>
  <c r="P552" i="19"/>
  <c r="P553" i="19"/>
  <c r="P554" i="19"/>
  <c r="P555" i="19"/>
  <c r="P556" i="19"/>
  <c r="P557" i="19"/>
  <c r="P558" i="19"/>
  <c r="P559" i="19"/>
  <c r="P560" i="19"/>
  <c r="P561" i="19"/>
  <c r="P562" i="19"/>
  <c r="P563" i="19"/>
  <c r="P564" i="19"/>
  <c r="P565" i="19"/>
  <c r="P566" i="19"/>
  <c r="P567" i="19"/>
  <c r="P568" i="19"/>
  <c r="P569" i="19"/>
  <c r="P570" i="19"/>
  <c r="P571" i="19"/>
  <c r="P572" i="19"/>
  <c r="P573" i="19"/>
  <c r="P574" i="19"/>
  <c r="P575" i="19"/>
  <c r="P576" i="19"/>
  <c r="P577" i="19"/>
  <c r="P578" i="19"/>
  <c r="P579" i="19"/>
  <c r="P580" i="19"/>
  <c r="P581" i="19"/>
  <c r="P582" i="19"/>
  <c r="P583" i="19"/>
  <c r="P584" i="19"/>
  <c r="P585" i="19"/>
  <c r="P586" i="19"/>
  <c r="P587" i="19"/>
  <c r="P588" i="19"/>
  <c r="P589" i="19"/>
  <c r="P590" i="19"/>
  <c r="P591" i="19"/>
  <c r="P592" i="19"/>
  <c r="P593" i="19"/>
  <c r="P594" i="19"/>
  <c r="P595" i="19"/>
  <c r="P596" i="19"/>
  <c r="P597" i="19"/>
  <c r="P598" i="19"/>
  <c r="P599" i="19"/>
  <c r="P600" i="19"/>
  <c r="P601" i="19"/>
  <c r="P602" i="19"/>
  <c r="P603" i="19"/>
  <c r="P604" i="19"/>
  <c r="P605" i="19"/>
  <c r="P606" i="19"/>
  <c r="P607" i="19"/>
  <c r="P608" i="19"/>
  <c r="P609" i="19"/>
  <c r="P610" i="19"/>
  <c r="P611" i="19"/>
  <c r="P612" i="19"/>
  <c r="P613" i="19"/>
  <c r="P614" i="19"/>
  <c r="P615" i="19"/>
  <c r="P616" i="19"/>
  <c r="P617" i="19"/>
  <c r="P618" i="19"/>
  <c r="P619" i="19"/>
  <c r="P620" i="19"/>
  <c r="P621" i="19"/>
  <c r="P622" i="19"/>
  <c r="P623" i="19"/>
  <c r="P624" i="19"/>
  <c r="P625" i="19"/>
  <c r="P626" i="19"/>
  <c r="P627" i="19"/>
  <c r="P628" i="19"/>
  <c r="P629" i="19"/>
  <c r="P630" i="19"/>
  <c r="P631" i="19"/>
  <c r="P632" i="19"/>
  <c r="P633" i="19"/>
  <c r="P634" i="19"/>
  <c r="P635" i="19"/>
  <c r="P636" i="19"/>
  <c r="P637" i="19"/>
  <c r="P638" i="19"/>
  <c r="P639" i="19"/>
  <c r="P640" i="19"/>
  <c r="P641" i="19"/>
  <c r="P642" i="19"/>
  <c r="P643" i="19"/>
  <c r="P644" i="19"/>
  <c r="P645" i="19"/>
  <c r="P646" i="19"/>
  <c r="P647" i="19"/>
  <c r="P648" i="19"/>
  <c r="P649" i="19"/>
  <c r="P650" i="19"/>
  <c r="P651" i="19"/>
  <c r="P652" i="19"/>
  <c r="P653" i="19"/>
  <c r="P654" i="19"/>
  <c r="P655" i="19"/>
  <c r="P656" i="19"/>
  <c r="P657" i="19"/>
  <c r="P658" i="19"/>
  <c r="P659" i="19"/>
  <c r="P660" i="19"/>
  <c r="P661" i="19"/>
  <c r="P662" i="19"/>
  <c r="P663" i="19"/>
  <c r="O4" i="19"/>
  <c r="O5" i="19"/>
  <c r="O6" i="19"/>
  <c r="O7" i="19"/>
  <c r="O8" i="19"/>
  <c r="O9" i="19"/>
  <c r="O10" i="19"/>
  <c r="O11" i="19"/>
  <c r="O12" i="19"/>
  <c r="O13" i="19"/>
  <c r="O14" i="19"/>
  <c r="O15" i="19"/>
  <c r="O16" i="19"/>
  <c r="O17" i="19"/>
  <c r="O18" i="19"/>
  <c r="O19" i="19"/>
  <c r="O20" i="19"/>
  <c r="O21" i="19"/>
  <c r="O22" i="19"/>
  <c r="O23" i="19"/>
  <c r="O24" i="19"/>
  <c r="O25" i="19"/>
  <c r="O26" i="19"/>
  <c r="O27" i="19"/>
  <c r="O28" i="19"/>
  <c r="O29" i="19"/>
  <c r="O30" i="19"/>
  <c r="O31" i="19"/>
  <c r="O32" i="19"/>
  <c r="O33" i="19"/>
  <c r="O34" i="19"/>
  <c r="O35" i="19"/>
  <c r="O36" i="19"/>
  <c r="O37" i="19"/>
  <c r="O38" i="19"/>
  <c r="O39" i="19"/>
  <c r="O40" i="19"/>
  <c r="O41" i="19"/>
  <c r="O42" i="19"/>
  <c r="O43" i="19"/>
  <c r="O44" i="19"/>
  <c r="O45" i="19"/>
  <c r="O46" i="19"/>
  <c r="O47" i="19"/>
  <c r="O48" i="19"/>
  <c r="O49" i="19"/>
  <c r="O50" i="19"/>
  <c r="O51" i="19"/>
  <c r="O52" i="19"/>
  <c r="O53" i="19"/>
  <c r="O54" i="19"/>
  <c r="O55" i="19"/>
  <c r="O56" i="19"/>
  <c r="O57" i="19"/>
  <c r="O58" i="19"/>
  <c r="O59" i="19"/>
  <c r="O60" i="19"/>
  <c r="O61" i="19"/>
  <c r="O62" i="19"/>
  <c r="O63" i="19"/>
  <c r="O64" i="19"/>
  <c r="O65" i="19"/>
  <c r="O66" i="19"/>
  <c r="O67" i="19"/>
  <c r="O68" i="19"/>
  <c r="O69" i="19"/>
  <c r="O70" i="19"/>
  <c r="O71" i="19"/>
  <c r="O72" i="19"/>
  <c r="O73" i="19"/>
  <c r="O74" i="19"/>
  <c r="O75" i="19"/>
  <c r="O76" i="19"/>
  <c r="O77" i="19"/>
  <c r="O78" i="19"/>
  <c r="O79" i="19"/>
  <c r="O80" i="19"/>
  <c r="O81" i="19"/>
  <c r="O82" i="19"/>
  <c r="O83" i="19"/>
  <c r="O84" i="19"/>
  <c r="O85" i="19"/>
  <c r="O86" i="19"/>
  <c r="O87" i="19"/>
  <c r="O88" i="19"/>
  <c r="O89" i="19"/>
  <c r="O90" i="19"/>
  <c r="O91" i="19"/>
  <c r="O92" i="19"/>
  <c r="O93" i="19"/>
  <c r="O94" i="19"/>
  <c r="O95" i="19"/>
  <c r="O96" i="19"/>
  <c r="O97" i="19"/>
  <c r="O98" i="19"/>
  <c r="O99" i="19"/>
  <c r="O100" i="19"/>
  <c r="O101" i="19"/>
  <c r="O102" i="19"/>
  <c r="O103" i="19"/>
  <c r="O104" i="19"/>
  <c r="O105" i="19"/>
  <c r="O106" i="19"/>
  <c r="O107" i="19"/>
  <c r="O108" i="19"/>
  <c r="O109" i="19"/>
  <c r="O110" i="19"/>
  <c r="O111" i="19"/>
  <c r="O112" i="19"/>
  <c r="O113" i="19"/>
  <c r="O114" i="19"/>
  <c r="O115" i="19"/>
  <c r="O116" i="19"/>
  <c r="O117" i="19"/>
  <c r="O118" i="19"/>
  <c r="O119" i="19"/>
  <c r="O120" i="19"/>
  <c r="O121" i="19"/>
  <c r="O122" i="19"/>
  <c r="O123" i="19"/>
  <c r="O124" i="19"/>
  <c r="O125" i="19"/>
  <c r="O126" i="19"/>
  <c r="O127" i="19"/>
  <c r="O128" i="19"/>
  <c r="O129" i="19"/>
  <c r="O130" i="19"/>
  <c r="O131" i="19"/>
  <c r="O132" i="19"/>
  <c r="O133" i="19"/>
  <c r="O134" i="19"/>
  <c r="O135" i="19"/>
  <c r="O136" i="19"/>
  <c r="O137" i="19"/>
  <c r="O138" i="19"/>
  <c r="O139" i="19"/>
  <c r="O140" i="19"/>
  <c r="O141" i="19"/>
  <c r="O142" i="19"/>
  <c r="O143" i="19"/>
  <c r="O144" i="19"/>
  <c r="O145" i="19"/>
  <c r="O146" i="19"/>
  <c r="O147" i="19"/>
  <c r="O148" i="19"/>
  <c r="O149" i="19"/>
  <c r="O150" i="19"/>
  <c r="O151" i="19"/>
  <c r="O152" i="19"/>
  <c r="O153" i="19"/>
  <c r="O154" i="19"/>
  <c r="O155" i="19"/>
  <c r="O156" i="19"/>
  <c r="O157" i="19"/>
  <c r="O158" i="19"/>
  <c r="O159" i="19"/>
  <c r="O160" i="19"/>
  <c r="O161" i="19"/>
  <c r="O162" i="19"/>
  <c r="O163" i="19"/>
  <c r="O164" i="19"/>
  <c r="O165" i="19"/>
  <c r="O166" i="19"/>
  <c r="O167" i="19"/>
  <c r="O168" i="19"/>
  <c r="O169" i="19"/>
  <c r="O170" i="19"/>
  <c r="O171" i="19"/>
  <c r="O172" i="19"/>
  <c r="O173" i="19"/>
  <c r="O174" i="19"/>
  <c r="O175" i="19"/>
  <c r="O176" i="19"/>
  <c r="O177" i="19"/>
  <c r="O178" i="19"/>
  <c r="O179" i="19"/>
  <c r="O180" i="19"/>
  <c r="O181" i="19"/>
  <c r="O182" i="19"/>
  <c r="O183" i="19"/>
  <c r="O184" i="19"/>
  <c r="O185" i="19"/>
  <c r="O186" i="19"/>
  <c r="O187" i="19"/>
  <c r="O188" i="19"/>
  <c r="O189" i="19"/>
  <c r="O190" i="19"/>
  <c r="O191" i="19"/>
  <c r="O192" i="19"/>
  <c r="O193" i="19"/>
  <c r="O194" i="19"/>
  <c r="O195" i="19"/>
  <c r="O196" i="19"/>
  <c r="O197" i="19"/>
  <c r="O198" i="19"/>
  <c r="O199" i="19"/>
  <c r="O200" i="19"/>
  <c r="O201" i="19"/>
  <c r="O202" i="19"/>
  <c r="O203" i="19"/>
  <c r="O204" i="19"/>
  <c r="O205" i="19"/>
  <c r="O206" i="19"/>
  <c r="O207" i="19"/>
  <c r="O208" i="19"/>
  <c r="O209" i="19"/>
  <c r="O210" i="19"/>
  <c r="O211" i="19"/>
  <c r="O212" i="19"/>
  <c r="O213" i="19"/>
  <c r="O214" i="19"/>
  <c r="O215" i="19"/>
  <c r="O216" i="19"/>
  <c r="O217" i="19"/>
  <c r="O218" i="19"/>
  <c r="O219" i="19"/>
  <c r="O220" i="19"/>
  <c r="O221" i="19"/>
  <c r="O222" i="19"/>
  <c r="O223" i="19"/>
  <c r="O224" i="19"/>
  <c r="O225" i="19"/>
  <c r="O226" i="19"/>
  <c r="O227" i="19"/>
  <c r="O228" i="19"/>
  <c r="O229" i="19"/>
  <c r="O230" i="19"/>
  <c r="O231" i="19"/>
  <c r="O232" i="19"/>
  <c r="O233" i="19"/>
  <c r="O234" i="19"/>
  <c r="O235" i="19"/>
  <c r="O236" i="19"/>
  <c r="O237" i="19"/>
  <c r="O238" i="19"/>
  <c r="O239" i="19"/>
  <c r="O240" i="19"/>
  <c r="O241" i="19"/>
  <c r="O242" i="19"/>
  <c r="O243" i="19"/>
  <c r="O244" i="19"/>
  <c r="O245" i="19"/>
  <c r="O246" i="19"/>
  <c r="O247" i="19"/>
  <c r="O248" i="19"/>
  <c r="O249" i="19"/>
  <c r="O250" i="19"/>
  <c r="O251" i="19"/>
  <c r="O252" i="19"/>
  <c r="O253" i="19"/>
  <c r="O254" i="19"/>
  <c r="O255" i="19"/>
  <c r="O256" i="19"/>
  <c r="O257" i="19"/>
  <c r="O258" i="19"/>
  <c r="O259" i="19"/>
  <c r="O260" i="19"/>
  <c r="O261" i="19"/>
  <c r="O262" i="19"/>
  <c r="O263" i="19"/>
  <c r="O264" i="19"/>
  <c r="O265" i="19"/>
  <c r="O266" i="19"/>
  <c r="O267" i="19"/>
  <c r="O268" i="19"/>
  <c r="O269" i="19"/>
  <c r="O270" i="19"/>
  <c r="O271" i="19"/>
  <c r="O272" i="19"/>
  <c r="O273" i="19"/>
  <c r="O274" i="19"/>
  <c r="O275" i="19"/>
  <c r="O276" i="19"/>
  <c r="O277" i="19"/>
  <c r="O278" i="19"/>
  <c r="O279" i="19"/>
  <c r="O280" i="19"/>
  <c r="O281" i="19"/>
  <c r="O282" i="19"/>
  <c r="O283" i="19"/>
  <c r="O284" i="19"/>
  <c r="O285" i="19"/>
  <c r="O286" i="19"/>
  <c r="O287" i="19"/>
  <c r="O288" i="19"/>
  <c r="O289" i="19"/>
  <c r="O290" i="19"/>
  <c r="O291" i="19"/>
  <c r="O292" i="19"/>
  <c r="O293" i="19"/>
  <c r="O294" i="19"/>
  <c r="O295" i="19"/>
  <c r="O296" i="19"/>
  <c r="O297" i="19"/>
  <c r="O298" i="19"/>
  <c r="O299" i="19"/>
  <c r="O300" i="19"/>
  <c r="O301" i="19"/>
  <c r="O302" i="19"/>
  <c r="O303" i="19"/>
  <c r="O304" i="19"/>
  <c r="O305" i="19"/>
  <c r="O306" i="19"/>
  <c r="O307" i="19"/>
  <c r="O308" i="19"/>
  <c r="O309" i="19"/>
  <c r="O310" i="19"/>
  <c r="O311" i="19"/>
  <c r="O312" i="19"/>
  <c r="O313" i="19"/>
  <c r="O314" i="19"/>
  <c r="O315" i="19"/>
  <c r="O316" i="19"/>
  <c r="O317" i="19"/>
  <c r="O318" i="19"/>
  <c r="O319" i="19"/>
  <c r="O320" i="19"/>
  <c r="O321" i="19"/>
  <c r="O322" i="19"/>
  <c r="O323" i="19"/>
  <c r="O324" i="19"/>
  <c r="O325" i="19"/>
  <c r="O326" i="19"/>
  <c r="O327" i="19"/>
  <c r="O328" i="19"/>
  <c r="O329" i="19"/>
  <c r="O330" i="19"/>
  <c r="O331" i="19"/>
  <c r="O332" i="19"/>
  <c r="O333" i="19"/>
  <c r="O334" i="19"/>
  <c r="O335" i="19"/>
  <c r="O336" i="19"/>
  <c r="O337" i="19"/>
  <c r="O338" i="19"/>
  <c r="O339" i="19"/>
  <c r="O340" i="19"/>
  <c r="O341" i="19"/>
  <c r="O342" i="19"/>
  <c r="O343" i="19"/>
  <c r="O344" i="19"/>
  <c r="O345" i="19"/>
  <c r="O346" i="19"/>
  <c r="O347" i="19"/>
  <c r="O348" i="19"/>
  <c r="O349" i="19"/>
  <c r="O350" i="19"/>
  <c r="O351" i="19"/>
  <c r="O352" i="19"/>
  <c r="O353" i="19"/>
  <c r="O354" i="19"/>
  <c r="O355" i="19"/>
  <c r="O356" i="19"/>
  <c r="O357" i="19"/>
  <c r="O358" i="19"/>
  <c r="O359" i="19"/>
  <c r="O360" i="19"/>
  <c r="O361" i="19"/>
  <c r="O362" i="19"/>
  <c r="O363" i="19"/>
  <c r="O364" i="19"/>
  <c r="O365" i="19"/>
  <c r="O366" i="19"/>
  <c r="O367" i="19"/>
  <c r="O368" i="19"/>
  <c r="O369" i="19"/>
  <c r="O370" i="19"/>
  <c r="O371" i="19"/>
  <c r="O372" i="19"/>
  <c r="O373" i="19"/>
  <c r="O374" i="19"/>
  <c r="O375" i="19"/>
  <c r="O376" i="19"/>
  <c r="O377" i="19"/>
  <c r="O378" i="19"/>
  <c r="O379" i="19"/>
  <c r="O380" i="19"/>
  <c r="O381" i="19"/>
  <c r="O382" i="19"/>
  <c r="O383" i="19"/>
  <c r="O384" i="19"/>
  <c r="O385" i="19"/>
  <c r="O386" i="19"/>
  <c r="O387" i="19"/>
  <c r="O388" i="19"/>
  <c r="O389" i="19"/>
  <c r="O390" i="19"/>
  <c r="O391" i="19"/>
  <c r="O392" i="19"/>
  <c r="O393" i="19"/>
  <c r="O394" i="19"/>
  <c r="O395" i="19"/>
  <c r="O396" i="19"/>
  <c r="O397" i="19"/>
  <c r="O398" i="19"/>
  <c r="O399" i="19"/>
  <c r="O400" i="19"/>
  <c r="O401" i="19"/>
  <c r="O402" i="19"/>
  <c r="O403" i="19"/>
  <c r="O404" i="19"/>
  <c r="O405" i="19"/>
  <c r="O406" i="19"/>
  <c r="O407" i="19"/>
  <c r="O408" i="19"/>
  <c r="O409" i="19"/>
  <c r="O410" i="19"/>
  <c r="O411" i="19"/>
  <c r="O412" i="19"/>
  <c r="O413" i="19"/>
  <c r="O414" i="19"/>
  <c r="O415" i="19"/>
  <c r="O416" i="19"/>
  <c r="O417" i="19"/>
  <c r="O418" i="19"/>
  <c r="O419" i="19"/>
  <c r="O420" i="19"/>
  <c r="O421" i="19"/>
  <c r="O422" i="19"/>
  <c r="O423" i="19"/>
  <c r="O424" i="19"/>
  <c r="O425" i="19"/>
  <c r="O426" i="19"/>
  <c r="O427" i="19"/>
  <c r="O428" i="19"/>
  <c r="O429" i="19"/>
  <c r="O430" i="19"/>
  <c r="O431" i="19"/>
  <c r="O432" i="19"/>
  <c r="O433" i="19"/>
  <c r="O434" i="19"/>
  <c r="O435" i="19"/>
  <c r="O436" i="19"/>
  <c r="O437" i="19"/>
  <c r="O438" i="19"/>
  <c r="O439" i="19"/>
  <c r="O440" i="19"/>
  <c r="O441" i="19"/>
  <c r="O442" i="19"/>
  <c r="O443" i="19"/>
  <c r="O444" i="19"/>
  <c r="O445" i="19"/>
  <c r="O446" i="19"/>
  <c r="O447" i="19"/>
  <c r="O448" i="19"/>
  <c r="O449" i="19"/>
  <c r="O450" i="19"/>
  <c r="O451" i="19"/>
  <c r="O452" i="19"/>
  <c r="O453" i="19"/>
  <c r="O454" i="19"/>
  <c r="O455" i="19"/>
  <c r="O456" i="19"/>
  <c r="O457" i="19"/>
  <c r="O458" i="19"/>
  <c r="O459" i="19"/>
  <c r="O460" i="19"/>
  <c r="O461" i="19"/>
  <c r="O462" i="19"/>
  <c r="O463" i="19"/>
  <c r="O464" i="19"/>
  <c r="O465" i="19"/>
  <c r="O466" i="19"/>
  <c r="O467" i="19"/>
  <c r="O468" i="19"/>
  <c r="O469" i="19"/>
  <c r="O470" i="19"/>
  <c r="O471" i="19"/>
  <c r="O472" i="19"/>
  <c r="O473" i="19"/>
  <c r="O474" i="19"/>
  <c r="O475" i="19"/>
  <c r="O476" i="19"/>
  <c r="O477" i="19"/>
  <c r="O478" i="19"/>
  <c r="O479" i="19"/>
  <c r="O480" i="19"/>
  <c r="O481" i="19"/>
  <c r="O482" i="19"/>
  <c r="O483" i="19"/>
  <c r="O484" i="19"/>
  <c r="O485" i="19"/>
  <c r="O486" i="19"/>
  <c r="O487" i="19"/>
  <c r="O488" i="19"/>
  <c r="O489" i="19"/>
  <c r="O490" i="19"/>
  <c r="O491" i="19"/>
  <c r="O492" i="19"/>
  <c r="O493" i="19"/>
  <c r="O494" i="19"/>
  <c r="O495" i="19"/>
  <c r="O496" i="19"/>
  <c r="O497" i="19"/>
  <c r="O498" i="19"/>
  <c r="O499" i="19"/>
  <c r="O500" i="19"/>
  <c r="O501" i="19"/>
  <c r="O502" i="19"/>
  <c r="O503" i="19"/>
  <c r="O504" i="19"/>
  <c r="O505" i="19"/>
  <c r="O506" i="19"/>
  <c r="O507" i="19"/>
  <c r="O508" i="19"/>
  <c r="O509" i="19"/>
  <c r="O510" i="19"/>
  <c r="O511" i="19"/>
  <c r="O512" i="19"/>
  <c r="O513" i="19"/>
  <c r="O514" i="19"/>
  <c r="O515" i="19"/>
  <c r="O516" i="19"/>
  <c r="O517" i="19"/>
  <c r="O518" i="19"/>
  <c r="O519" i="19"/>
  <c r="O520" i="19"/>
  <c r="O521" i="19"/>
  <c r="O522" i="19"/>
  <c r="O523" i="19"/>
  <c r="O524" i="19"/>
  <c r="O525" i="19"/>
  <c r="O526" i="19"/>
  <c r="O527" i="19"/>
  <c r="O528" i="19"/>
  <c r="O529" i="19"/>
  <c r="O530" i="19"/>
  <c r="O531" i="19"/>
  <c r="O532" i="19"/>
  <c r="O533" i="19"/>
  <c r="O534" i="19"/>
  <c r="O535" i="19"/>
  <c r="O536" i="19"/>
  <c r="O537" i="19"/>
  <c r="O538" i="19"/>
  <c r="O539" i="19"/>
  <c r="O540" i="19"/>
  <c r="O541" i="19"/>
  <c r="O542" i="19"/>
  <c r="O543" i="19"/>
  <c r="O544" i="19"/>
  <c r="O545" i="19"/>
  <c r="O546" i="19"/>
  <c r="O547" i="19"/>
  <c r="O548" i="19"/>
  <c r="O549" i="19"/>
  <c r="O550" i="19"/>
  <c r="O551" i="19"/>
  <c r="O552" i="19"/>
  <c r="O553" i="19"/>
  <c r="O554" i="19"/>
  <c r="O555" i="19"/>
  <c r="O556" i="19"/>
  <c r="O557" i="19"/>
  <c r="O558" i="19"/>
  <c r="O559" i="19"/>
  <c r="O560" i="19"/>
  <c r="O561" i="19"/>
  <c r="O562" i="19"/>
  <c r="O563" i="19"/>
  <c r="O564" i="19"/>
  <c r="O565" i="19"/>
  <c r="O566" i="19"/>
  <c r="O567" i="19"/>
  <c r="O568" i="19"/>
  <c r="O569" i="19"/>
  <c r="O570" i="19"/>
  <c r="O571" i="19"/>
  <c r="O572" i="19"/>
  <c r="O573" i="19"/>
  <c r="O574" i="19"/>
  <c r="O575" i="19"/>
  <c r="O576" i="19"/>
  <c r="O577" i="19"/>
  <c r="O578" i="19"/>
  <c r="O579" i="19"/>
  <c r="O580" i="19"/>
  <c r="O581" i="19"/>
  <c r="O582" i="19"/>
  <c r="O583" i="19"/>
  <c r="O584" i="19"/>
  <c r="O585" i="19"/>
  <c r="O586" i="19"/>
  <c r="O587" i="19"/>
  <c r="O588" i="19"/>
  <c r="O589" i="19"/>
  <c r="O590" i="19"/>
  <c r="O591" i="19"/>
  <c r="O592" i="19"/>
  <c r="O593" i="19"/>
  <c r="O594" i="19"/>
  <c r="O595" i="19"/>
  <c r="O596" i="19"/>
  <c r="O597" i="19"/>
  <c r="O598" i="19"/>
  <c r="O599" i="19"/>
  <c r="O600" i="19"/>
  <c r="O601" i="19"/>
  <c r="O602" i="19"/>
  <c r="O603" i="19"/>
  <c r="O604" i="19"/>
  <c r="O605" i="19"/>
  <c r="O606" i="19"/>
  <c r="O607" i="19"/>
  <c r="O608" i="19"/>
  <c r="O609" i="19"/>
  <c r="O610" i="19"/>
  <c r="O611" i="19"/>
  <c r="O612" i="19"/>
  <c r="O613" i="19"/>
  <c r="O614" i="19"/>
  <c r="O615" i="19"/>
  <c r="O616" i="19"/>
  <c r="O617" i="19"/>
  <c r="O618" i="19"/>
  <c r="O619" i="19"/>
  <c r="O620" i="19"/>
  <c r="O621" i="19"/>
  <c r="O622" i="19"/>
  <c r="O623" i="19"/>
  <c r="O624" i="19"/>
  <c r="O625" i="19"/>
  <c r="O626" i="19"/>
  <c r="O627" i="19"/>
  <c r="O628" i="19"/>
  <c r="O629" i="19"/>
  <c r="O630" i="19"/>
  <c r="O631" i="19"/>
  <c r="O632" i="19"/>
  <c r="O633" i="19"/>
  <c r="O634" i="19"/>
  <c r="O635" i="19"/>
  <c r="O636" i="19"/>
  <c r="O637" i="19"/>
  <c r="O638" i="19"/>
  <c r="O639" i="19"/>
  <c r="O640" i="19"/>
  <c r="O641" i="19"/>
  <c r="O642" i="19"/>
  <c r="O643" i="19"/>
  <c r="O644" i="19"/>
  <c r="O645" i="19"/>
  <c r="O646" i="19"/>
  <c r="O647" i="19"/>
  <c r="O648" i="19"/>
  <c r="O649" i="19"/>
  <c r="O650" i="19"/>
  <c r="O651" i="19"/>
  <c r="O652" i="19"/>
  <c r="O653" i="19"/>
  <c r="O654" i="19"/>
  <c r="O655" i="19"/>
  <c r="O656" i="19"/>
  <c r="O657" i="19"/>
  <c r="O658" i="19"/>
  <c r="O659" i="19"/>
  <c r="O660" i="19"/>
  <c r="O661" i="19"/>
  <c r="O662" i="19"/>
  <c r="O663" i="19"/>
  <c r="N4" i="19"/>
  <c r="N5" i="19"/>
  <c r="N6" i="19"/>
  <c r="N7" i="19"/>
  <c r="N8" i="19"/>
  <c r="N9" i="19"/>
  <c r="N10" i="19"/>
  <c r="N11" i="19"/>
  <c r="N12" i="19"/>
  <c r="N13" i="19"/>
  <c r="N14" i="19"/>
  <c r="N15" i="19"/>
  <c r="N16" i="19"/>
  <c r="N17" i="19"/>
  <c r="N18" i="19"/>
  <c r="N19" i="19"/>
  <c r="N20" i="19"/>
  <c r="N21" i="19"/>
  <c r="N22" i="19"/>
  <c r="N23" i="19"/>
  <c r="N24" i="19"/>
  <c r="N25" i="19"/>
  <c r="N26" i="19"/>
  <c r="N27" i="19"/>
  <c r="N28" i="19"/>
  <c r="N29" i="19"/>
  <c r="N30" i="19"/>
  <c r="N31" i="19"/>
  <c r="N32" i="19"/>
  <c r="N33" i="19"/>
  <c r="N34" i="19"/>
  <c r="N35" i="19"/>
  <c r="N36" i="19"/>
  <c r="N37" i="19"/>
  <c r="N38" i="19"/>
  <c r="N39" i="19"/>
  <c r="N40" i="19"/>
  <c r="N41" i="19"/>
  <c r="N42" i="19"/>
  <c r="N43" i="19"/>
  <c r="N44" i="19"/>
  <c r="N45" i="19"/>
  <c r="N46" i="19"/>
  <c r="N47" i="19"/>
  <c r="N48" i="19"/>
  <c r="N49" i="19"/>
  <c r="N50" i="19"/>
  <c r="N51" i="19"/>
  <c r="N52" i="19"/>
  <c r="N53" i="19"/>
  <c r="N54" i="19"/>
  <c r="N55" i="19"/>
  <c r="N56" i="19"/>
  <c r="N57" i="19"/>
  <c r="N58" i="19"/>
  <c r="N59" i="19"/>
  <c r="N60" i="19"/>
  <c r="N61" i="19"/>
  <c r="N62" i="19"/>
  <c r="N63" i="19"/>
  <c r="N64" i="19"/>
  <c r="N65" i="19"/>
  <c r="N66" i="19"/>
  <c r="N67" i="19"/>
  <c r="N68" i="19"/>
  <c r="N69" i="19"/>
  <c r="N70" i="19"/>
  <c r="N71" i="19"/>
  <c r="N72" i="19"/>
  <c r="N73" i="19"/>
  <c r="N74" i="19"/>
  <c r="N75" i="19"/>
  <c r="N76" i="19"/>
  <c r="N77" i="19"/>
  <c r="N78" i="19"/>
  <c r="N79" i="19"/>
  <c r="N80" i="19"/>
  <c r="N81" i="19"/>
  <c r="N82" i="19"/>
  <c r="N83" i="19"/>
  <c r="N84" i="19"/>
  <c r="N85" i="19"/>
  <c r="N86" i="19"/>
  <c r="N87" i="19"/>
  <c r="N88" i="19"/>
  <c r="N89" i="19"/>
  <c r="N90" i="19"/>
  <c r="N91" i="19"/>
  <c r="N92" i="19"/>
  <c r="N93" i="19"/>
  <c r="N94" i="19"/>
  <c r="N95" i="19"/>
  <c r="N96" i="19"/>
  <c r="N97" i="19"/>
  <c r="N98" i="19"/>
  <c r="N99" i="19"/>
  <c r="N100" i="19"/>
  <c r="N101" i="19"/>
  <c r="N102" i="19"/>
  <c r="N103" i="19"/>
  <c r="N104" i="19"/>
  <c r="N105" i="19"/>
  <c r="N106" i="19"/>
  <c r="N107" i="19"/>
  <c r="N108" i="19"/>
  <c r="N109" i="19"/>
  <c r="N110" i="19"/>
  <c r="N111" i="19"/>
  <c r="N112" i="19"/>
  <c r="N113" i="19"/>
  <c r="N114" i="19"/>
  <c r="N115" i="19"/>
  <c r="N116" i="19"/>
  <c r="N117" i="19"/>
  <c r="N118" i="19"/>
  <c r="N119" i="19"/>
  <c r="N120" i="19"/>
  <c r="N121" i="19"/>
  <c r="N122" i="19"/>
  <c r="N123" i="19"/>
  <c r="N124" i="19"/>
  <c r="N125" i="19"/>
  <c r="N126" i="19"/>
  <c r="N127" i="19"/>
  <c r="N128" i="19"/>
  <c r="N129" i="19"/>
  <c r="N130" i="19"/>
  <c r="N131" i="19"/>
  <c r="N132" i="19"/>
  <c r="N133" i="19"/>
  <c r="N134" i="19"/>
  <c r="N135" i="19"/>
  <c r="N136" i="19"/>
  <c r="N137" i="19"/>
  <c r="N138" i="19"/>
  <c r="N139" i="19"/>
  <c r="N140" i="19"/>
  <c r="N141" i="19"/>
  <c r="N142" i="19"/>
  <c r="N143" i="19"/>
  <c r="N144" i="19"/>
  <c r="N145" i="19"/>
  <c r="N146" i="19"/>
  <c r="N147" i="19"/>
  <c r="N148" i="19"/>
  <c r="N149" i="19"/>
  <c r="N150" i="19"/>
  <c r="N151" i="19"/>
  <c r="N152" i="19"/>
  <c r="N153" i="19"/>
  <c r="N154" i="19"/>
  <c r="N155" i="19"/>
  <c r="N156" i="19"/>
  <c r="N157" i="19"/>
  <c r="N158" i="19"/>
  <c r="N159" i="19"/>
  <c r="N160" i="19"/>
  <c r="N161" i="19"/>
  <c r="N162" i="19"/>
  <c r="N163" i="19"/>
  <c r="N164" i="19"/>
  <c r="N165" i="19"/>
  <c r="N166" i="19"/>
  <c r="N167" i="19"/>
  <c r="N168" i="19"/>
  <c r="N169" i="19"/>
  <c r="N170" i="19"/>
  <c r="N171" i="19"/>
  <c r="N172" i="19"/>
  <c r="N173" i="19"/>
  <c r="N174" i="19"/>
  <c r="N175" i="19"/>
  <c r="N176" i="19"/>
  <c r="N177" i="19"/>
  <c r="N178" i="19"/>
  <c r="N179" i="19"/>
  <c r="N180" i="19"/>
  <c r="N181" i="19"/>
  <c r="N182" i="19"/>
  <c r="N183" i="19"/>
  <c r="N184" i="19"/>
  <c r="N185" i="19"/>
  <c r="N186" i="19"/>
  <c r="N187" i="19"/>
  <c r="N188" i="19"/>
  <c r="N189" i="19"/>
  <c r="N190" i="19"/>
  <c r="N191" i="19"/>
  <c r="N192" i="19"/>
  <c r="N193" i="19"/>
  <c r="N194" i="19"/>
  <c r="N195" i="19"/>
  <c r="N196" i="19"/>
  <c r="N197" i="19"/>
  <c r="N198" i="19"/>
  <c r="N199" i="19"/>
  <c r="N200" i="19"/>
  <c r="N201" i="19"/>
  <c r="N202" i="19"/>
  <c r="N203" i="19"/>
  <c r="N204" i="19"/>
  <c r="N205" i="19"/>
  <c r="N206" i="19"/>
  <c r="N207" i="19"/>
  <c r="N208" i="19"/>
  <c r="N209" i="19"/>
  <c r="N210" i="19"/>
  <c r="N211" i="19"/>
  <c r="N212" i="19"/>
  <c r="N213" i="19"/>
  <c r="N214" i="19"/>
  <c r="N215" i="19"/>
  <c r="N216" i="19"/>
  <c r="N217" i="19"/>
  <c r="N218" i="19"/>
  <c r="N219" i="19"/>
  <c r="N220" i="19"/>
  <c r="N221" i="19"/>
  <c r="N222" i="19"/>
  <c r="N223" i="19"/>
  <c r="N224" i="19"/>
  <c r="N225" i="19"/>
  <c r="N226" i="19"/>
  <c r="N227" i="19"/>
  <c r="N228" i="19"/>
  <c r="N229" i="19"/>
  <c r="N230" i="19"/>
  <c r="N231" i="19"/>
  <c r="N232" i="19"/>
  <c r="N233" i="19"/>
  <c r="N234" i="19"/>
  <c r="N235" i="19"/>
  <c r="N236" i="19"/>
  <c r="N237" i="19"/>
  <c r="N238" i="19"/>
  <c r="N239" i="19"/>
  <c r="N240" i="19"/>
  <c r="N241" i="19"/>
  <c r="N242" i="19"/>
  <c r="N243" i="19"/>
  <c r="N244" i="19"/>
  <c r="N245" i="19"/>
  <c r="N246" i="19"/>
  <c r="N247" i="19"/>
  <c r="N248" i="19"/>
  <c r="N249" i="19"/>
  <c r="N250" i="19"/>
  <c r="N251" i="19"/>
  <c r="N252" i="19"/>
  <c r="N253" i="19"/>
  <c r="N254" i="19"/>
  <c r="N255" i="19"/>
  <c r="N256" i="19"/>
  <c r="N257" i="19"/>
  <c r="N258" i="19"/>
  <c r="N259" i="19"/>
  <c r="N260" i="19"/>
  <c r="N261" i="19"/>
  <c r="N262" i="19"/>
  <c r="N263" i="19"/>
  <c r="N264" i="19"/>
  <c r="N265" i="19"/>
  <c r="N266" i="19"/>
  <c r="N267" i="19"/>
  <c r="N268" i="19"/>
  <c r="N269" i="19"/>
  <c r="N270" i="19"/>
  <c r="N271" i="19"/>
  <c r="N272" i="19"/>
  <c r="N273" i="19"/>
  <c r="N274" i="19"/>
  <c r="N275" i="19"/>
  <c r="N276" i="19"/>
  <c r="N277" i="19"/>
  <c r="N278" i="19"/>
  <c r="N279" i="19"/>
  <c r="N280" i="19"/>
  <c r="N281" i="19"/>
  <c r="N282" i="19"/>
  <c r="N283" i="19"/>
  <c r="N284" i="19"/>
  <c r="N285" i="19"/>
  <c r="N286" i="19"/>
  <c r="N287" i="19"/>
  <c r="N288" i="19"/>
  <c r="N289" i="19"/>
  <c r="N290" i="19"/>
  <c r="N291" i="19"/>
  <c r="N292" i="19"/>
  <c r="N293" i="19"/>
  <c r="N294" i="19"/>
  <c r="N295" i="19"/>
  <c r="N296" i="19"/>
  <c r="N297" i="19"/>
  <c r="N298" i="19"/>
  <c r="N299" i="19"/>
  <c r="N300" i="19"/>
  <c r="N301" i="19"/>
  <c r="N302" i="19"/>
  <c r="N303" i="19"/>
  <c r="N304" i="19"/>
  <c r="N305" i="19"/>
  <c r="N306" i="19"/>
  <c r="N307" i="19"/>
  <c r="N308" i="19"/>
  <c r="N309" i="19"/>
  <c r="N310" i="19"/>
  <c r="N311" i="19"/>
  <c r="N312" i="19"/>
  <c r="N313" i="19"/>
  <c r="N314" i="19"/>
  <c r="N315" i="19"/>
  <c r="N316" i="19"/>
  <c r="N317" i="19"/>
  <c r="N318" i="19"/>
  <c r="N319" i="19"/>
  <c r="N320" i="19"/>
  <c r="N321" i="19"/>
  <c r="N322" i="19"/>
  <c r="N323" i="19"/>
  <c r="N324" i="19"/>
  <c r="N325" i="19"/>
  <c r="N326" i="19"/>
  <c r="N327" i="19"/>
  <c r="N328" i="19"/>
  <c r="N329" i="19"/>
  <c r="N330" i="19"/>
  <c r="N331" i="19"/>
  <c r="N332" i="19"/>
  <c r="N333" i="19"/>
  <c r="N334" i="19"/>
  <c r="N335" i="19"/>
  <c r="N336" i="19"/>
  <c r="N337" i="19"/>
  <c r="N338" i="19"/>
  <c r="N339" i="19"/>
  <c r="N340" i="19"/>
  <c r="N341" i="19"/>
  <c r="N342" i="19"/>
  <c r="N343" i="19"/>
  <c r="N344" i="19"/>
  <c r="N345" i="19"/>
  <c r="N346" i="19"/>
  <c r="N347" i="19"/>
  <c r="N348" i="19"/>
  <c r="N349" i="19"/>
  <c r="N350" i="19"/>
  <c r="N351" i="19"/>
  <c r="N352" i="19"/>
  <c r="N353" i="19"/>
  <c r="N354" i="19"/>
  <c r="N355" i="19"/>
  <c r="N356" i="19"/>
  <c r="N357" i="19"/>
  <c r="N358" i="19"/>
  <c r="N359" i="19"/>
  <c r="N360" i="19"/>
  <c r="N361" i="19"/>
  <c r="N362" i="19"/>
  <c r="N363" i="19"/>
  <c r="N364" i="19"/>
  <c r="N365" i="19"/>
  <c r="N366" i="19"/>
  <c r="N367" i="19"/>
  <c r="N368" i="19"/>
  <c r="N369" i="19"/>
  <c r="N370" i="19"/>
  <c r="N371" i="19"/>
  <c r="N372" i="19"/>
  <c r="N373" i="19"/>
  <c r="N374" i="19"/>
  <c r="N375" i="19"/>
  <c r="N376" i="19"/>
  <c r="N377" i="19"/>
  <c r="N378" i="19"/>
  <c r="N379" i="19"/>
  <c r="N380" i="19"/>
  <c r="N381" i="19"/>
  <c r="N382" i="19"/>
  <c r="N383" i="19"/>
  <c r="N384" i="19"/>
  <c r="N385" i="19"/>
  <c r="N386" i="19"/>
  <c r="N387" i="19"/>
  <c r="N388" i="19"/>
  <c r="N389" i="19"/>
  <c r="N390" i="19"/>
  <c r="N391" i="19"/>
  <c r="N392" i="19"/>
  <c r="N393" i="19"/>
  <c r="N394" i="19"/>
  <c r="N395" i="19"/>
  <c r="N396" i="19"/>
  <c r="N397" i="19"/>
  <c r="N398" i="19"/>
  <c r="N399" i="19"/>
  <c r="N400" i="19"/>
  <c r="N401" i="19"/>
  <c r="N402" i="19"/>
  <c r="N403" i="19"/>
  <c r="N404" i="19"/>
  <c r="N405" i="19"/>
  <c r="N406" i="19"/>
  <c r="N407" i="19"/>
  <c r="N408" i="19"/>
  <c r="N409" i="19"/>
  <c r="N410" i="19"/>
  <c r="N411" i="19"/>
  <c r="N412" i="19"/>
  <c r="N413" i="19"/>
  <c r="N414" i="19"/>
  <c r="N415" i="19"/>
  <c r="N416" i="19"/>
  <c r="N417" i="19"/>
  <c r="N418" i="19"/>
  <c r="N419" i="19"/>
  <c r="N420" i="19"/>
  <c r="N421" i="19"/>
  <c r="N422" i="19"/>
  <c r="N423" i="19"/>
  <c r="N424" i="19"/>
  <c r="N425" i="19"/>
  <c r="N426" i="19"/>
  <c r="N427" i="19"/>
  <c r="N428" i="19"/>
  <c r="N429" i="19"/>
  <c r="N430" i="19"/>
  <c r="N431" i="19"/>
  <c r="N432" i="19"/>
  <c r="N433" i="19"/>
  <c r="N434" i="19"/>
  <c r="N435" i="19"/>
  <c r="N436" i="19"/>
  <c r="N437" i="19"/>
  <c r="N438" i="19"/>
  <c r="N439" i="19"/>
  <c r="N440" i="19"/>
  <c r="N441" i="19"/>
  <c r="N442" i="19"/>
  <c r="N443" i="19"/>
  <c r="N444" i="19"/>
  <c r="N445" i="19"/>
  <c r="N446" i="19"/>
  <c r="N447" i="19"/>
  <c r="N448" i="19"/>
  <c r="N449" i="19"/>
  <c r="N450" i="19"/>
  <c r="N451" i="19"/>
  <c r="N452" i="19"/>
  <c r="N453" i="19"/>
  <c r="N454" i="19"/>
  <c r="N455" i="19"/>
  <c r="N456" i="19"/>
  <c r="N457" i="19"/>
  <c r="N458" i="19"/>
  <c r="N459" i="19"/>
  <c r="N460" i="19"/>
  <c r="N461" i="19"/>
  <c r="N462" i="19"/>
  <c r="N463" i="19"/>
  <c r="N464" i="19"/>
  <c r="N465" i="19"/>
  <c r="N466" i="19"/>
  <c r="N467" i="19"/>
  <c r="N468" i="19"/>
  <c r="N469" i="19"/>
  <c r="N470" i="19"/>
  <c r="N471" i="19"/>
  <c r="N472" i="19"/>
  <c r="N473" i="19"/>
  <c r="N474" i="19"/>
  <c r="N475" i="19"/>
  <c r="N476" i="19"/>
  <c r="N477" i="19"/>
  <c r="N478" i="19"/>
  <c r="N479" i="19"/>
  <c r="N480" i="19"/>
  <c r="N481" i="19"/>
  <c r="N482" i="19"/>
  <c r="N483" i="19"/>
  <c r="N484" i="19"/>
  <c r="N485" i="19"/>
  <c r="N486" i="19"/>
  <c r="N487" i="19"/>
  <c r="N488" i="19"/>
  <c r="N489" i="19"/>
  <c r="N490" i="19"/>
  <c r="N491" i="19"/>
  <c r="N492" i="19"/>
  <c r="N493" i="19"/>
  <c r="N494" i="19"/>
  <c r="N495" i="19"/>
  <c r="N496" i="19"/>
  <c r="N497" i="19"/>
  <c r="N498" i="19"/>
  <c r="N499" i="19"/>
  <c r="N500" i="19"/>
  <c r="N501" i="19"/>
  <c r="N502" i="19"/>
  <c r="N503" i="19"/>
  <c r="N504" i="19"/>
  <c r="N505" i="19"/>
  <c r="N506" i="19"/>
  <c r="N507" i="19"/>
  <c r="N508" i="19"/>
  <c r="N509" i="19"/>
  <c r="N510" i="19"/>
  <c r="N511" i="19"/>
  <c r="N512" i="19"/>
  <c r="N513" i="19"/>
  <c r="N514" i="19"/>
  <c r="N515" i="19"/>
  <c r="N516" i="19"/>
  <c r="N517" i="19"/>
  <c r="N518" i="19"/>
  <c r="N519" i="19"/>
  <c r="N520" i="19"/>
  <c r="N521" i="19"/>
  <c r="N522" i="19"/>
  <c r="N523" i="19"/>
  <c r="N524" i="19"/>
  <c r="N525" i="19"/>
  <c r="N526" i="19"/>
  <c r="N527" i="19"/>
  <c r="N528" i="19"/>
  <c r="N529" i="19"/>
  <c r="N530" i="19"/>
  <c r="N531" i="19"/>
  <c r="N532" i="19"/>
  <c r="N533" i="19"/>
  <c r="N534" i="19"/>
  <c r="N535" i="19"/>
  <c r="N536" i="19"/>
  <c r="N537" i="19"/>
  <c r="N538" i="19"/>
  <c r="N539" i="19"/>
  <c r="N540" i="19"/>
  <c r="N541" i="19"/>
  <c r="N542" i="19"/>
  <c r="N543" i="19"/>
  <c r="N544" i="19"/>
  <c r="N545" i="19"/>
  <c r="N546" i="19"/>
  <c r="N547" i="19"/>
  <c r="N548" i="19"/>
  <c r="N549" i="19"/>
  <c r="N550" i="19"/>
  <c r="N551" i="19"/>
  <c r="N552" i="19"/>
  <c r="N553" i="19"/>
  <c r="N554" i="19"/>
  <c r="N555" i="19"/>
  <c r="N556" i="19"/>
  <c r="N557" i="19"/>
  <c r="N558" i="19"/>
  <c r="N559" i="19"/>
  <c r="N560" i="19"/>
  <c r="N561" i="19"/>
  <c r="N562" i="19"/>
  <c r="N563" i="19"/>
  <c r="N564" i="19"/>
  <c r="N565" i="19"/>
  <c r="N566" i="19"/>
  <c r="N567" i="19"/>
  <c r="N568" i="19"/>
  <c r="N569" i="19"/>
  <c r="N570" i="19"/>
  <c r="N571" i="19"/>
  <c r="N572" i="19"/>
  <c r="N573" i="19"/>
  <c r="N574" i="19"/>
  <c r="N575" i="19"/>
  <c r="N576" i="19"/>
  <c r="N577" i="19"/>
  <c r="N578" i="19"/>
  <c r="N579" i="19"/>
  <c r="N580" i="19"/>
  <c r="N581" i="19"/>
  <c r="N582" i="19"/>
  <c r="N583" i="19"/>
  <c r="N584" i="19"/>
  <c r="N585" i="19"/>
  <c r="N586" i="19"/>
  <c r="N587" i="19"/>
  <c r="N588" i="19"/>
  <c r="N589" i="19"/>
  <c r="N590" i="19"/>
  <c r="N591" i="19"/>
  <c r="N592" i="19"/>
  <c r="N593" i="19"/>
  <c r="N594" i="19"/>
  <c r="N595" i="19"/>
  <c r="N596" i="19"/>
  <c r="N597" i="19"/>
  <c r="N598" i="19"/>
  <c r="N599" i="19"/>
  <c r="N600" i="19"/>
  <c r="N601" i="19"/>
  <c r="N602" i="19"/>
  <c r="N603" i="19"/>
  <c r="N604" i="19"/>
  <c r="N605" i="19"/>
  <c r="N606" i="19"/>
  <c r="N607" i="19"/>
  <c r="N608" i="19"/>
  <c r="N609" i="19"/>
  <c r="N610" i="19"/>
  <c r="N611" i="19"/>
  <c r="N612" i="19"/>
  <c r="N613" i="19"/>
  <c r="N614" i="19"/>
  <c r="N615" i="19"/>
  <c r="N616" i="19"/>
  <c r="N617" i="19"/>
  <c r="N618" i="19"/>
  <c r="N619" i="19"/>
  <c r="N620" i="19"/>
  <c r="N621" i="19"/>
  <c r="N622" i="19"/>
  <c r="N623" i="19"/>
  <c r="N624" i="19"/>
  <c r="N625" i="19"/>
  <c r="N626" i="19"/>
  <c r="N627" i="19"/>
  <c r="N628" i="19"/>
  <c r="N629" i="19"/>
  <c r="N630" i="19"/>
  <c r="N631" i="19"/>
  <c r="N632" i="19"/>
  <c r="N633" i="19"/>
  <c r="N634" i="19"/>
  <c r="N635" i="19"/>
  <c r="N636" i="19"/>
  <c r="N637" i="19"/>
  <c r="N638" i="19"/>
  <c r="N639" i="19"/>
  <c r="N640" i="19"/>
  <c r="N641" i="19"/>
  <c r="N642" i="19"/>
  <c r="N643" i="19"/>
  <c r="N644" i="19"/>
  <c r="N645" i="19"/>
  <c r="N646" i="19"/>
  <c r="N647" i="19"/>
  <c r="N648" i="19"/>
  <c r="N649" i="19"/>
  <c r="N650" i="19"/>
  <c r="N651" i="19"/>
  <c r="N652" i="19"/>
  <c r="N653" i="19"/>
  <c r="N654" i="19"/>
  <c r="N655" i="19"/>
  <c r="N656" i="19"/>
  <c r="N657" i="19"/>
  <c r="N658" i="19"/>
  <c r="N659" i="19"/>
  <c r="N660" i="19"/>
  <c r="N661" i="19"/>
  <c r="N662" i="19"/>
  <c r="N663" i="19"/>
  <c r="M4" i="19"/>
  <c r="M5" i="19"/>
  <c r="M6" i="19"/>
  <c r="M7" i="19"/>
  <c r="M8" i="19"/>
  <c r="M9" i="19"/>
  <c r="M10" i="19"/>
  <c r="M11" i="19"/>
  <c r="M1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M45" i="19"/>
  <c r="M46" i="19"/>
  <c r="M47" i="19"/>
  <c r="M48" i="19"/>
  <c r="M49" i="19"/>
  <c r="M50" i="19"/>
  <c r="M51" i="19"/>
  <c r="M52" i="19"/>
  <c r="M53" i="19"/>
  <c r="M54" i="19"/>
  <c r="M55" i="19"/>
  <c r="M56" i="19"/>
  <c r="M57" i="19"/>
  <c r="M58" i="19"/>
  <c r="M59" i="19"/>
  <c r="M60" i="19"/>
  <c r="M61" i="19"/>
  <c r="M62" i="19"/>
  <c r="M63" i="19"/>
  <c r="M64" i="19"/>
  <c r="M65" i="19"/>
  <c r="M66" i="19"/>
  <c r="M67" i="19"/>
  <c r="M68" i="19"/>
  <c r="M69" i="19"/>
  <c r="M70" i="19"/>
  <c r="M71" i="19"/>
  <c r="M72" i="19"/>
  <c r="M73" i="19"/>
  <c r="M74" i="19"/>
  <c r="M75" i="19"/>
  <c r="M76" i="19"/>
  <c r="M77" i="19"/>
  <c r="M78" i="19"/>
  <c r="M79" i="19"/>
  <c r="M80" i="19"/>
  <c r="M81" i="19"/>
  <c r="M82" i="19"/>
  <c r="M83" i="19"/>
  <c r="M84" i="19"/>
  <c r="M85" i="19"/>
  <c r="M86" i="19"/>
  <c r="M87" i="19"/>
  <c r="M88" i="19"/>
  <c r="M89" i="19"/>
  <c r="M90" i="19"/>
  <c r="M91" i="19"/>
  <c r="M92" i="19"/>
  <c r="M93" i="19"/>
  <c r="M94" i="19"/>
  <c r="M95" i="19"/>
  <c r="M96" i="19"/>
  <c r="M97" i="19"/>
  <c r="M98" i="19"/>
  <c r="M99" i="19"/>
  <c r="M100" i="19"/>
  <c r="M101" i="19"/>
  <c r="M102" i="19"/>
  <c r="M103" i="19"/>
  <c r="M104" i="19"/>
  <c r="M105" i="19"/>
  <c r="M106" i="19"/>
  <c r="M107" i="19"/>
  <c r="M108" i="19"/>
  <c r="M109" i="19"/>
  <c r="M110" i="19"/>
  <c r="M111" i="19"/>
  <c r="M112" i="19"/>
  <c r="M113" i="19"/>
  <c r="M114" i="19"/>
  <c r="M115" i="19"/>
  <c r="M116" i="19"/>
  <c r="M117" i="19"/>
  <c r="M118" i="19"/>
  <c r="M119" i="19"/>
  <c r="M120" i="19"/>
  <c r="M121" i="19"/>
  <c r="M122" i="19"/>
  <c r="M123" i="19"/>
  <c r="M124" i="19"/>
  <c r="M125" i="19"/>
  <c r="M126" i="19"/>
  <c r="M127" i="19"/>
  <c r="M128" i="19"/>
  <c r="M129" i="19"/>
  <c r="M130" i="19"/>
  <c r="M131" i="19"/>
  <c r="M132" i="19"/>
  <c r="M133" i="19"/>
  <c r="M134" i="19"/>
  <c r="M135" i="19"/>
  <c r="M136" i="19"/>
  <c r="M137" i="19"/>
  <c r="M138" i="19"/>
  <c r="M139" i="19"/>
  <c r="M140" i="19"/>
  <c r="M141" i="19"/>
  <c r="M142" i="19"/>
  <c r="M143" i="19"/>
  <c r="M144" i="19"/>
  <c r="M145" i="19"/>
  <c r="M146" i="19"/>
  <c r="M147" i="19"/>
  <c r="M148" i="19"/>
  <c r="M149" i="19"/>
  <c r="M150" i="19"/>
  <c r="M151" i="19"/>
  <c r="M152" i="19"/>
  <c r="M153" i="19"/>
  <c r="M154" i="19"/>
  <c r="M155" i="19"/>
  <c r="M156" i="19"/>
  <c r="M157" i="19"/>
  <c r="M158" i="19"/>
  <c r="M159" i="19"/>
  <c r="M160" i="19"/>
  <c r="M161" i="19"/>
  <c r="M162" i="19"/>
  <c r="M163" i="19"/>
  <c r="M164" i="19"/>
  <c r="M165" i="19"/>
  <c r="M166" i="19"/>
  <c r="M167" i="19"/>
  <c r="M168" i="19"/>
  <c r="M169" i="19"/>
  <c r="M170" i="19"/>
  <c r="M171" i="19"/>
  <c r="M172" i="19"/>
  <c r="M173" i="19"/>
  <c r="M174" i="19"/>
  <c r="M175" i="19"/>
  <c r="M176" i="19"/>
  <c r="M177" i="19"/>
  <c r="M178" i="19"/>
  <c r="M179" i="19"/>
  <c r="M180" i="19"/>
  <c r="M181" i="19"/>
  <c r="M182" i="19"/>
  <c r="M183" i="19"/>
  <c r="M184" i="19"/>
  <c r="M185" i="19"/>
  <c r="M186" i="19"/>
  <c r="M187" i="19"/>
  <c r="M188" i="19"/>
  <c r="M189" i="19"/>
  <c r="M190" i="19"/>
  <c r="M191" i="19"/>
  <c r="M192" i="19"/>
  <c r="M193" i="19"/>
  <c r="M194" i="19"/>
  <c r="M195" i="19"/>
  <c r="M196" i="19"/>
  <c r="M197" i="19"/>
  <c r="M198" i="19"/>
  <c r="M199" i="19"/>
  <c r="M200" i="19"/>
  <c r="M201" i="19"/>
  <c r="M202" i="19"/>
  <c r="M203" i="19"/>
  <c r="M204" i="19"/>
  <c r="M205" i="19"/>
  <c r="M206" i="19"/>
  <c r="M207" i="19"/>
  <c r="M208" i="19"/>
  <c r="M209" i="19"/>
  <c r="M210" i="19"/>
  <c r="M211" i="19"/>
  <c r="M212" i="19"/>
  <c r="M213" i="19"/>
  <c r="M214" i="19"/>
  <c r="M215" i="19"/>
  <c r="M216" i="19"/>
  <c r="M217" i="19"/>
  <c r="M218" i="19"/>
  <c r="M219" i="19"/>
  <c r="M220" i="19"/>
  <c r="M221" i="19"/>
  <c r="M222" i="19"/>
  <c r="M223" i="19"/>
  <c r="M224" i="19"/>
  <c r="M225" i="19"/>
  <c r="M226" i="19"/>
  <c r="M227" i="19"/>
  <c r="M228" i="19"/>
  <c r="M229" i="19"/>
  <c r="M230" i="19"/>
  <c r="M231" i="19"/>
  <c r="M232" i="19"/>
  <c r="M233" i="19"/>
  <c r="M234" i="19"/>
  <c r="M235" i="19"/>
  <c r="M236" i="19"/>
  <c r="M237" i="19"/>
  <c r="M238" i="19"/>
  <c r="M239" i="19"/>
  <c r="M240" i="19"/>
  <c r="M241" i="19"/>
  <c r="M242" i="19"/>
  <c r="M243" i="19"/>
  <c r="M244" i="19"/>
  <c r="M245" i="19"/>
  <c r="M246" i="19"/>
  <c r="M247" i="19"/>
  <c r="M248" i="19"/>
  <c r="M249" i="19"/>
  <c r="M250" i="19"/>
  <c r="M251" i="19"/>
  <c r="M252" i="19"/>
  <c r="M253" i="19"/>
  <c r="M254" i="19"/>
  <c r="M255" i="19"/>
  <c r="M256" i="19"/>
  <c r="M257" i="19"/>
  <c r="M258" i="19"/>
  <c r="M259" i="19"/>
  <c r="M260" i="19"/>
  <c r="M261" i="19"/>
  <c r="M262" i="19"/>
  <c r="M263" i="19"/>
  <c r="M264" i="19"/>
  <c r="M265" i="19"/>
  <c r="M266" i="19"/>
  <c r="M267" i="19"/>
  <c r="M268" i="19"/>
  <c r="M269" i="19"/>
  <c r="M270" i="19"/>
  <c r="M271" i="19"/>
  <c r="M272" i="19"/>
  <c r="M273" i="19"/>
  <c r="M274" i="19"/>
  <c r="M275" i="19"/>
  <c r="M276" i="19"/>
  <c r="M277" i="19"/>
  <c r="M278" i="19"/>
  <c r="M279" i="19"/>
  <c r="M280" i="19"/>
  <c r="M281" i="19"/>
  <c r="M282" i="19"/>
  <c r="M283" i="19"/>
  <c r="M284" i="19"/>
  <c r="M285" i="19"/>
  <c r="M286" i="19"/>
  <c r="M287" i="19"/>
  <c r="M288" i="19"/>
  <c r="M289" i="19"/>
  <c r="M290" i="19"/>
  <c r="M291" i="19"/>
  <c r="M292" i="19"/>
  <c r="M293" i="19"/>
  <c r="M294" i="19"/>
  <c r="M295" i="19"/>
  <c r="M296" i="19"/>
  <c r="M297" i="19"/>
  <c r="M298" i="19"/>
  <c r="M299" i="19"/>
  <c r="M300" i="19"/>
  <c r="M301" i="19"/>
  <c r="M302" i="19"/>
  <c r="M303" i="19"/>
  <c r="M304" i="19"/>
  <c r="M305" i="19"/>
  <c r="M306" i="19"/>
  <c r="M307" i="19"/>
  <c r="M308" i="19"/>
  <c r="M309" i="19"/>
  <c r="M310" i="19"/>
  <c r="M311" i="19"/>
  <c r="M312" i="19"/>
  <c r="M313" i="19"/>
  <c r="M314" i="19"/>
  <c r="M315" i="19"/>
  <c r="M316" i="19"/>
  <c r="M317" i="19"/>
  <c r="M318" i="19"/>
  <c r="M319" i="19"/>
  <c r="M320" i="19"/>
  <c r="M321" i="19"/>
  <c r="M322" i="19"/>
  <c r="M323" i="19"/>
  <c r="M324" i="19"/>
  <c r="M325" i="19"/>
  <c r="M326" i="19"/>
  <c r="M327" i="19"/>
  <c r="M328" i="19"/>
  <c r="M329" i="19"/>
  <c r="M330" i="19"/>
  <c r="M331" i="19"/>
  <c r="M332" i="19"/>
  <c r="M333" i="19"/>
  <c r="M334" i="19"/>
  <c r="M335" i="19"/>
  <c r="M336" i="19"/>
  <c r="M337" i="19"/>
  <c r="M338" i="19"/>
  <c r="M339" i="19"/>
  <c r="M340" i="19"/>
  <c r="M341" i="19"/>
  <c r="M342" i="19"/>
  <c r="M343" i="19"/>
  <c r="M344" i="19"/>
  <c r="M345" i="19"/>
  <c r="M346" i="19"/>
  <c r="M347" i="19"/>
  <c r="M348" i="19"/>
  <c r="M349" i="19"/>
  <c r="M350" i="19"/>
  <c r="M351" i="19"/>
  <c r="M352" i="19"/>
  <c r="M353" i="19"/>
  <c r="M354" i="19"/>
  <c r="M355" i="19"/>
  <c r="M356" i="19"/>
  <c r="M357" i="19"/>
  <c r="M358" i="19"/>
  <c r="M359" i="19"/>
  <c r="M360" i="19"/>
  <c r="M361" i="19"/>
  <c r="M362" i="19"/>
  <c r="M363" i="19"/>
  <c r="M364" i="19"/>
  <c r="M365" i="19"/>
  <c r="M366" i="19"/>
  <c r="M367" i="19"/>
  <c r="M368" i="19"/>
  <c r="M369" i="19"/>
  <c r="M370" i="19"/>
  <c r="M371" i="19"/>
  <c r="M372" i="19"/>
  <c r="M373" i="19"/>
  <c r="M374" i="19"/>
  <c r="M375" i="19"/>
  <c r="M376" i="19"/>
  <c r="M377" i="19"/>
  <c r="M378" i="19"/>
  <c r="M379" i="19"/>
  <c r="M380" i="19"/>
  <c r="M381" i="19"/>
  <c r="M382" i="19"/>
  <c r="M383" i="19"/>
  <c r="M384" i="19"/>
  <c r="M385" i="19"/>
  <c r="M386" i="19"/>
  <c r="M387" i="19"/>
  <c r="M388" i="19"/>
  <c r="M389" i="19"/>
  <c r="M390" i="19"/>
  <c r="M391" i="19"/>
  <c r="M392" i="19"/>
  <c r="M393" i="19"/>
  <c r="M394" i="19"/>
  <c r="M395" i="19"/>
  <c r="M396" i="19"/>
  <c r="M397" i="19"/>
  <c r="M398" i="19"/>
  <c r="M399" i="19"/>
  <c r="M400" i="19"/>
  <c r="M401" i="19"/>
  <c r="M402" i="19"/>
  <c r="M403" i="19"/>
  <c r="M404" i="19"/>
  <c r="M405" i="19"/>
  <c r="M406" i="19"/>
  <c r="M407" i="19"/>
  <c r="M408" i="19"/>
  <c r="M409" i="19"/>
  <c r="M410" i="19"/>
  <c r="M411" i="19"/>
  <c r="M412" i="19"/>
  <c r="M413" i="19"/>
  <c r="M414" i="19"/>
  <c r="M415" i="19"/>
  <c r="M416" i="19"/>
  <c r="M417" i="19"/>
  <c r="M418" i="19"/>
  <c r="M419" i="19"/>
  <c r="M420" i="19"/>
  <c r="M421" i="19"/>
  <c r="M422" i="19"/>
  <c r="M423" i="19"/>
  <c r="M424" i="19"/>
  <c r="M425" i="19"/>
  <c r="M426" i="19"/>
  <c r="M427" i="19"/>
  <c r="M428" i="19"/>
  <c r="M429" i="19"/>
  <c r="M430" i="19"/>
  <c r="M431" i="19"/>
  <c r="M432" i="19"/>
  <c r="M433" i="19"/>
  <c r="M434" i="19"/>
  <c r="M435" i="19"/>
  <c r="M436" i="19"/>
  <c r="M437" i="19"/>
  <c r="M438" i="19"/>
  <c r="M439" i="19"/>
  <c r="M440" i="19"/>
  <c r="M441" i="19"/>
  <c r="M442" i="19"/>
  <c r="M443" i="19"/>
  <c r="M444" i="19"/>
  <c r="M445" i="19"/>
  <c r="M446" i="19"/>
  <c r="M447" i="19"/>
  <c r="M448" i="19"/>
  <c r="M449" i="19"/>
  <c r="M450" i="19"/>
  <c r="M451" i="19"/>
  <c r="M452" i="19"/>
  <c r="M453" i="19"/>
  <c r="M454" i="19"/>
  <c r="M455" i="19"/>
  <c r="M456" i="19"/>
  <c r="M457" i="19"/>
  <c r="M458" i="19"/>
  <c r="M459" i="19"/>
  <c r="M460" i="19"/>
  <c r="M461" i="19"/>
  <c r="M462" i="19"/>
  <c r="M463" i="19"/>
  <c r="M464" i="19"/>
  <c r="M465" i="19"/>
  <c r="M466" i="19"/>
  <c r="M467" i="19"/>
  <c r="M468" i="19"/>
  <c r="M469" i="19"/>
  <c r="M470" i="19"/>
  <c r="M471" i="19"/>
  <c r="M472" i="19"/>
  <c r="M473" i="19"/>
  <c r="M474" i="19"/>
  <c r="M475" i="19"/>
  <c r="M476" i="19"/>
  <c r="M477" i="19"/>
  <c r="M478" i="19"/>
  <c r="M479" i="19"/>
  <c r="M480" i="19"/>
  <c r="M481" i="19"/>
  <c r="M482" i="19"/>
  <c r="M483" i="19"/>
  <c r="M484" i="19"/>
  <c r="M485" i="19"/>
  <c r="M486" i="19"/>
  <c r="M487" i="19"/>
  <c r="M488" i="19"/>
  <c r="M489" i="19"/>
  <c r="M490" i="19"/>
  <c r="M491" i="19"/>
  <c r="M492" i="19"/>
  <c r="M493" i="19"/>
  <c r="M494" i="19"/>
  <c r="M495" i="19"/>
  <c r="M496" i="19"/>
  <c r="M497" i="19"/>
  <c r="M498" i="19"/>
  <c r="M499" i="19"/>
  <c r="M500" i="19"/>
  <c r="M501" i="19"/>
  <c r="M502" i="19"/>
  <c r="M503" i="19"/>
  <c r="M504" i="19"/>
  <c r="M505" i="19"/>
  <c r="M506" i="19"/>
  <c r="M507" i="19"/>
  <c r="M508" i="19"/>
  <c r="M509" i="19"/>
  <c r="M510" i="19"/>
  <c r="M511" i="19"/>
  <c r="M512" i="19"/>
  <c r="M513" i="19"/>
  <c r="M514" i="19"/>
  <c r="M515" i="19"/>
  <c r="M516" i="19"/>
  <c r="M517" i="19"/>
  <c r="M518" i="19"/>
  <c r="M519" i="19"/>
  <c r="M520" i="19"/>
  <c r="M521" i="19"/>
  <c r="M522" i="19"/>
  <c r="M523" i="19"/>
  <c r="M524" i="19"/>
  <c r="M525" i="19"/>
  <c r="M526" i="19"/>
  <c r="M527" i="19"/>
  <c r="M528" i="19"/>
  <c r="M529" i="19"/>
  <c r="M530" i="19"/>
  <c r="M531" i="19"/>
  <c r="M532" i="19"/>
  <c r="M533" i="19"/>
  <c r="M534" i="19"/>
  <c r="M535" i="19"/>
  <c r="M536" i="19"/>
  <c r="M537" i="19"/>
  <c r="M538" i="19"/>
  <c r="M539" i="19"/>
  <c r="M540" i="19"/>
  <c r="M541" i="19"/>
  <c r="M542" i="19"/>
  <c r="M543" i="19"/>
  <c r="M544" i="19"/>
  <c r="M545" i="19"/>
  <c r="M546" i="19"/>
  <c r="M547" i="19"/>
  <c r="M548" i="19"/>
  <c r="M549" i="19"/>
  <c r="M550" i="19"/>
  <c r="M551" i="19"/>
  <c r="M552" i="19"/>
  <c r="M553" i="19"/>
  <c r="M554" i="19"/>
  <c r="M555" i="19"/>
  <c r="M556" i="19"/>
  <c r="M557" i="19"/>
  <c r="M558" i="19"/>
  <c r="M559" i="19"/>
  <c r="M560" i="19"/>
  <c r="M561" i="19"/>
  <c r="M562" i="19"/>
  <c r="M563" i="19"/>
  <c r="M564" i="19"/>
  <c r="M565" i="19"/>
  <c r="M566" i="19"/>
  <c r="M567" i="19"/>
  <c r="M568" i="19"/>
  <c r="M569" i="19"/>
  <c r="M570" i="19"/>
  <c r="M571" i="19"/>
  <c r="M572" i="19"/>
  <c r="M573" i="19"/>
  <c r="M574" i="19"/>
  <c r="M575" i="19"/>
  <c r="M576" i="19"/>
  <c r="M577" i="19"/>
  <c r="M578" i="19"/>
  <c r="M579" i="19"/>
  <c r="M580" i="19"/>
  <c r="M581" i="19"/>
  <c r="M582" i="19"/>
  <c r="M583" i="19"/>
  <c r="M584" i="19"/>
  <c r="M585" i="19"/>
  <c r="M586" i="19"/>
  <c r="M587" i="19"/>
  <c r="M588" i="19"/>
  <c r="M589" i="19"/>
  <c r="M590" i="19"/>
  <c r="M591" i="19"/>
  <c r="M592" i="19"/>
  <c r="M593" i="19"/>
  <c r="M594" i="19"/>
  <c r="M595" i="19"/>
  <c r="M596" i="19"/>
  <c r="M597" i="19"/>
  <c r="M598" i="19"/>
  <c r="M599" i="19"/>
  <c r="M600" i="19"/>
  <c r="M601" i="19"/>
  <c r="M602" i="19"/>
  <c r="M603" i="19"/>
  <c r="M604" i="19"/>
  <c r="M605" i="19"/>
  <c r="M606" i="19"/>
  <c r="M607" i="19"/>
  <c r="M608" i="19"/>
  <c r="M609" i="19"/>
  <c r="M610" i="19"/>
  <c r="M611" i="19"/>
  <c r="M612" i="19"/>
  <c r="M613" i="19"/>
  <c r="M614" i="19"/>
  <c r="M615" i="19"/>
  <c r="M616" i="19"/>
  <c r="M617" i="19"/>
  <c r="M618" i="19"/>
  <c r="M619" i="19"/>
  <c r="M620" i="19"/>
  <c r="M621" i="19"/>
  <c r="M622" i="19"/>
  <c r="M623" i="19"/>
  <c r="M624" i="19"/>
  <c r="M625" i="19"/>
  <c r="M626" i="19"/>
  <c r="M627" i="19"/>
  <c r="M628" i="19"/>
  <c r="M629" i="19"/>
  <c r="M630" i="19"/>
  <c r="M631" i="19"/>
  <c r="M632" i="19"/>
  <c r="M633" i="19"/>
  <c r="M634" i="19"/>
  <c r="M635" i="19"/>
  <c r="M636" i="19"/>
  <c r="M637" i="19"/>
  <c r="M638" i="19"/>
  <c r="M639" i="19"/>
  <c r="M640" i="19"/>
  <c r="M641" i="19"/>
  <c r="M642" i="19"/>
  <c r="M643" i="19"/>
  <c r="M644" i="19"/>
  <c r="M645" i="19"/>
  <c r="M646" i="19"/>
  <c r="M647" i="19"/>
  <c r="M648" i="19"/>
  <c r="M649" i="19"/>
  <c r="M650" i="19"/>
  <c r="M651" i="19"/>
  <c r="M652" i="19"/>
  <c r="M653" i="19"/>
  <c r="M654" i="19"/>
  <c r="M655" i="19"/>
  <c r="M656" i="19"/>
  <c r="M657" i="19"/>
  <c r="M658" i="19"/>
  <c r="M659" i="19"/>
  <c r="M660" i="19"/>
  <c r="M661" i="19"/>
  <c r="M662" i="19"/>
  <c r="M663" i="19"/>
  <c r="P4" i="18"/>
  <c r="P5" i="18"/>
  <c r="P6" i="18"/>
  <c r="P7" i="18"/>
  <c r="P8" i="18"/>
  <c r="P9" i="18"/>
  <c r="P10" i="18"/>
  <c r="P11" i="18"/>
  <c r="P12" i="18"/>
  <c r="P13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29" i="18"/>
  <c r="P30" i="18"/>
  <c r="P31" i="18"/>
  <c r="P32" i="18"/>
  <c r="P33" i="18"/>
  <c r="P34" i="18"/>
  <c r="P35" i="18"/>
  <c r="P36" i="18"/>
  <c r="P37" i="18"/>
  <c r="P38" i="18"/>
  <c r="P39" i="18"/>
  <c r="P40" i="18"/>
  <c r="P41" i="18"/>
  <c r="P42" i="18"/>
  <c r="P43" i="18"/>
  <c r="P44" i="18"/>
  <c r="P45" i="18"/>
  <c r="P46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8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4" i="18"/>
  <c r="P95" i="18"/>
  <c r="P96" i="18"/>
  <c r="P97" i="18"/>
  <c r="P98" i="18"/>
  <c r="P99" i="18"/>
  <c r="P100" i="18"/>
  <c r="P101" i="18"/>
  <c r="P102" i="18"/>
  <c r="P103" i="18"/>
  <c r="P104" i="18"/>
  <c r="P105" i="18"/>
  <c r="P106" i="18"/>
  <c r="P107" i="18"/>
  <c r="P108" i="18"/>
  <c r="P109" i="18"/>
  <c r="P110" i="18"/>
  <c r="P111" i="18"/>
  <c r="P112" i="18"/>
  <c r="P113" i="18"/>
  <c r="P114" i="18"/>
  <c r="P115" i="18"/>
  <c r="P116" i="18"/>
  <c r="P117" i="18"/>
  <c r="P118" i="18"/>
  <c r="P119" i="18"/>
  <c r="P120" i="18"/>
  <c r="P121" i="18"/>
  <c r="P122" i="18"/>
  <c r="P123" i="18"/>
  <c r="P124" i="18"/>
  <c r="P125" i="18"/>
  <c r="P126" i="18"/>
  <c r="P127" i="18"/>
  <c r="P128" i="18"/>
  <c r="P129" i="18"/>
  <c r="P130" i="18"/>
  <c r="P131" i="18"/>
  <c r="P132" i="18"/>
  <c r="P133" i="18"/>
  <c r="P134" i="18"/>
  <c r="P135" i="18"/>
  <c r="P136" i="18"/>
  <c r="P137" i="18"/>
  <c r="P138" i="18"/>
  <c r="P139" i="18"/>
  <c r="P140" i="18"/>
  <c r="P141" i="18"/>
  <c r="P142" i="18"/>
  <c r="P143" i="18"/>
  <c r="P144" i="18"/>
  <c r="P145" i="18"/>
  <c r="P146" i="18"/>
  <c r="P147" i="18"/>
  <c r="P148" i="18"/>
  <c r="P149" i="18"/>
  <c r="P150" i="18"/>
  <c r="P151" i="18"/>
  <c r="P152" i="18"/>
  <c r="P153" i="18"/>
  <c r="P154" i="18"/>
  <c r="P155" i="18"/>
  <c r="P156" i="18"/>
  <c r="P157" i="18"/>
  <c r="P158" i="18"/>
  <c r="P159" i="18"/>
  <c r="O4" i="18"/>
  <c r="O5" i="18"/>
  <c r="O6" i="18"/>
  <c r="O7" i="18"/>
  <c r="O8" i="18"/>
  <c r="O9" i="18"/>
  <c r="O10" i="18"/>
  <c r="O11" i="18"/>
  <c r="O12" i="18"/>
  <c r="O13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29" i="18"/>
  <c r="O30" i="18"/>
  <c r="O31" i="18"/>
  <c r="O32" i="18"/>
  <c r="O33" i="18"/>
  <c r="O34" i="18"/>
  <c r="O35" i="18"/>
  <c r="O36" i="18"/>
  <c r="O37" i="18"/>
  <c r="O38" i="18"/>
  <c r="O39" i="18"/>
  <c r="O40" i="18"/>
  <c r="O41" i="18"/>
  <c r="O42" i="18"/>
  <c r="O43" i="18"/>
  <c r="O44" i="18"/>
  <c r="O45" i="18"/>
  <c r="O46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8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4" i="18"/>
  <c r="O95" i="18"/>
  <c r="O96" i="18"/>
  <c r="O97" i="18"/>
  <c r="O98" i="18"/>
  <c r="O99" i="18"/>
  <c r="O100" i="18"/>
  <c r="O101" i="18"/>
  <c r="O102" i="18"/>
  <c r="O103" i="18"/>
  <c r="O104" i="18"/>
  <c r="O105" i="18"/>
  <c r="O106" i="18"/>
  <c r="O107" i="18"/>
  <c r="O108" i="18"/>
  <c r="O109" i="18"/>
  <c r="O110" i="18"/>
  <c r="O111" i="18"/>
  <c r="O112" i="18"/>
  <c r="O113" i="18"/>
  <c r="O114" i="18"/>
  <c r="O115" i="18"/>
  <c r="O116" i="18"/>
  <c r="O117" i="18"/>
  <c r="O118" i="18"/>
  <c r="O119" i="18"/>
  <c r="O120" i="18"/>
  <c r="O121" i="18"/>
  <c r="O122" i="18"/>
  <c r="O123" i="18"/>
  <c r="O124" i="18"/>
  <c r="O125" i="18"/>
  <c r="O126" i="18"/>
  <c r="O127" i="18"/>
  <c r="O128" i="18"/>
  <c r="O129" i="18"/>
  <c r="O130" i="18"/>
  <c r="O131" i="18"/>
  <c r="O132" i="18"/>
  <c r="O133" i="18"/>
  <c r="O134" i="18"/>
  <c r="O135" i="18"/>
  <c r="O136" i="18"/>
  <c r="O137" i="18"/>
  <c r="O138" i="18"/>
  <c r="O139" i="18"/>
  <c r="O140" i="18"/>
  <c r="O141" i="18"/>
  <c r="O142" i="18"/>
  <c r="O143" i="18"/>
  <c r="O144" i="18"/>
  <c r="O145" i="18"/>
  <c r="O146" i="18"/>
  <c r="O147" i="18"/>
  <c r="O148" i="18"/>
  <c r="O149" i="18"/>
  <c r="O150" i="18"/>
  <c r="O151" i="18"/>
  <c r="O152" i="18"/>
  <c r="O153" i="18"/>
  <c r="O154" i="18"/>
  <c r="O155" i="18"/>
  <c r="O156" i="18"/>
  <c r="O157" i="18"/>
  <c r="O158" i="18"/>
  <c r="O159" i="18"/>
  <c r="N4" i="18"/>
  <c r="N5" i="18"/>
  <c r="N6" i="18"/>
  <c r="N7" i="18"/>
  <c r="N8" i="18"/>
  <c r="N9" i="18"/>
  <c r="N10" i="18"/>
  <c r="N11" i="18"/>
  <c r="N12" i="18"/>
  <c r="N13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29" i="18"/>
  <c r="N30" i="18"/>
  <c r="N31" i="18"/>
  <c r="N32" i="18"/>
  <c r="N33" i="18"/>
  <c r="N34" i="18"/>
  <c r="N35" i="18"/>
  <c r="N36" i="18"/>
  <c r="N37" i="18"/>
  <c r="N38" i="18"/>
  <c r="N39" i="18"/>
  <c r="N40" i="18"/>
  <c r="N41" i="18"/>
  <c r="N42" i="18"/>
  <c r="N43" i="18"/>
  <c r="N44" i="18"/>
  <c r="N45" i="18"/>
  <c r="N46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N70" i="18"/>
  <c r="N71" i="18"/>
  <c r="N72" i="18"/>
  <c r="N73" i="18"/>
  <c r="N74" i="18"/>
  <c r="N75" i="18"/>
  <c r="N76" i="18"/>
  <c r="N77" i="18"/>
  <c r="N78" i="18"/>
  <c r="N79" i="18"/>
  <c r="N80" i="18"/>
  <c r="N81" i="18"/>
  <c r="N82" i="18"/>
  <c r="N83" i="18"/>
  <c r="N84" i="18"/>
  <c r="N85" i="18"/>
  <c r="N86" i="18"/>
  <c r="N87" i="18"/>
  <c r="N88" i="18"/>
  <c r="N89" i="18"/>
  <c r="N90" i="18"/>
  <c r="N91" i="18"/>
  <c r="N92" i="18"/>
  <c r="N93" i="18"/>
  <c r="N94" i="18"/>
  <c r="N95" i="18"/>
  <c r="N96" i="18"/>
  <c r="N97" i="18"/>
  <c r="N98" i="18"/>
  <c r="N99" i="18"/>
  <c r="N100" i="18"/>
  <c r="N101" i="18"/>
  <c r="N102" i="18"/>
  <c r="N103" i="18"/>
  <c r="N104" i="18"/>
  <c r="N105" i="18"/>
  <c r="N106" i="18"/>
  <c r="N107" i="18"/>
  <c r="N108" i="18"/>
  <c r="N109" i="18"/>
  <c r="N110" i="18"/>
  <c r="N111" i="18"/>
  <c r="N112" i="18"/>
  <c r="N113" i="18"/>
  <c r="N114" i="18"/>
  <c r="N115" i="18"/>
  <c r="N116" i="18"/>
  <c r="N117" i="18"/>
  <c r="N118" i="18"/>
  <c r="N119" i="18"/>
  <c r="N120" i="18"/>
  <c r="N121" i="18"/>
  <c r="N122" i="18"/>
  <c r="N123" i="18"/>
  <c r="N124" i="18"/>
  <c r="N125" i="18"/>
  <c r="N126" i="18"/>
  <c r="N127" i="18"/>
  <c r="N128" i="18"/>
  <c r="N129" i="18"/>
  <c r="N130" i="18"/>
  <c r="N131" i="18"/>
  <c r="N132" i="18"/>
  <c r="N133" i="18"/>
  <c r="N134" i="18"/>
  <c r="N135" i="18"/>
  <c r="N136" i="18"/>
  <c r="N137" i="18"/>
  <c r="N138" i="18"/>
  <c r="N139" i="18"/>
  <c r="N140" i="18"/>
  <c r="N141" i="18"/>
  <c r="N142" i="18"/>
  <c r="N143" i="18"/>
  <c r="N144" i="18"/>
  <c r="N145" i="18"/>
  <c r="N146" i="18"/>
  <c r="N147" i="18"/>
  <c r="N148" i="18"/>
  <c r="N149" i="18"/>
  <c r="N150" i="18"/>
  <c r="N151" i="18"/>
  <c r="N152" i="18"/>
  <c r="N153" i="18"/>
  <c r="N154" i="18"/>
  <c r="N155" i="18"/>
  <c r="N156" i="18"/>
  <c r="N157" i="18"/>
  <c r="N158" i="18"/>
  <c r="N159" i="18"/>
  <c r="M4" i="18"/>
  <c r="M5" i="18"/>
  <c r="M6" i="18"/>
  <c r="M7" i="18"/>
  <c r="M8" i="18"/>
  <c r="M9" i="18"/>
  <c r="M10" i="18"/>
  <c r="M11" i="18"/>
  <c r="M12" i="18"/>
  <c r="M13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29" i="18"/>
  <c r="M30" i="18"/>
  <c r="M31" i="18"/>
  <c r="M32" i="18"/>
  <c r="M33" i="18"/>
  <c r="M34" i="18"/>
  <c r="M35" i="18"/>
  <c r="M36" i="18"/>
  <c r="M37" i="18"/>
  <c r="M38" i="18"/>
  <c r="M39" i="18"/>
  <c r="M40" i="18"/>
  <c r="M41" i="18"/>
  <c r="M42" i="18"/>
  <c r="M43" i="18"/>
  <c r="M44" i="18"/>
  <c r="M45" i="18"/>
  <c r="M46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8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4" i="18"/>
  <c r="M95" i="18"/>
  <c r="M96" i="18"/>
  <c r="M97" i="18"/>
  <c r="M98" i="18"/>
  <c r="M99" i="18"/>
  <c r="M100" i="18"/>
  <c r="M101" i="18"/>
  <c r="M102" i="18"/>
  <c r="M103" i="18"/>
  <c r="M104" i="18"/>
  <c r="M105" i="18"/>
  <c r="M106" i="18"/>
  <c r="M107" i="18"/>
  <c r="M108" i="18"/>
  <c r="M109" i="18"/>
  <c r="M110" i="18"/>
  <c r="M111" i="18"/>
  <c r="M112" i="18"/>
  <c r="M113" i="18"/>
  <c r="M114" i="18"/>
  <c r="M115" i="18"/>
  <c r="M116" i="18"/>
  <c r="M117" i="18"/>
  <c r="M118" i="18"/>
  <c r="M119" i="18"/>
  <c r="M120" i="18"/>
  <c r="M121" i="18"/>
  <c r="M122" i="18"/>
  <c r="M123" i="18"/>
  <c r="M124" i="18"/>
  <c r="M125" i="18"/>
  <c r="M126" i="18"/>
  <c r="M127" i="18"/>
  <c r="M128" i="18"/>
  <c r="M129" i="18"/>
  <c r="M130" i="18"/>
  <c r="M131" i="18"/>
  <c r="M132" i="18"/>
  <c r="M133" i="18"/>
  <c r="M134" i="18"/>
  <c r="M135" i="18"/>
  <c r="M136" i="18"/>
  <c r="M137" i="18"/>
  <c r="M138" i="18"/>
  <c r="M139" i="18"/>
  <c r="M140" i="18"/>
  <c r="M141" i="18"/>
  <c r="M142" i="18"/>
  <c r="M143" i="18"/>
  <c r="M144" i="18"/>
  <c r="M145" i="18"/>
  <c r="M146" i="18"/>
  <c r="M147" i="18"/>
  <c r="M148" i="18"/>
  <c r="M149" i="18"/>
  <c r="M150" i="18"/>
  <c r="M151" i="18"/>
  <c r="M152" i="18"/>
  <c r="M153" i="18"/>
  <c r="M154" i="18"/>
  <c r="M155" i="18"/>
  <c r="M156" i="18"/>
  <c r="M157" i="18"/>
  <c r="M158" i="18"/>
  <c r="M159" i="18"/>
  <c r="P440" i="15"/>
  <c r="O440" i="15"/>
  <c r="N440" i="15"/>
  <c r="M440" i="15"/>
  <c r="P439" i="15"/>
  <c r="O439" i="15"/>
  <c r="N439" i="15"/>
  <c r="M439" i="15"/>
  <c r="P438" i="15"/>
  <c r="O438" i="15"/>
  <c r="N438" i="15"/>
  <c r="M438" i="15"/>
  <c r="P437" i="15"/>
  <c r="O437" i="15"/>
  <c r="N437" i="15"/>
  <c r="M437" i="15"/>
  <c r="P436" i="15"/>
  <c r="O436" i="15"/>
  <c r="N436" i="15"/>
  <c r="M436" i="15"/>
  <c r="P435" i="15"/>
  <c r="O435" i="15"/>
  <c r="N435" i="15"/>
  <c r="M435" i="15"/>
  <c r="P434" i="15"/>
  <c r="O434" i="15"/>
  <c r="N434" i="15"/>
  <c r="M434" i="15"/>
  <c r="P433" i="15"/>
  <c r="O433" i="15"/>
  <c r="N433" i="15"/>
  <c r="M433" i="15"/>
  <c r="P432" i="15"/>
  <c r="O432" i="15"/>
  <c r="N432" i="15"/>
  <c r="M432" i="15"/>
  <c r="P431" i="15"/>
  <c r="O431" i="15"/>
  <c r="N431" i="15"/>
  <c r="M431" i="15"/>
  <c r="P430" i="15"/>
  <c r="O430" i="15"/>
  <c r="N430" i="15"/>
  <c r="M430" i="15"/>
  <c r="P429" i="15"/>
  <c r="O429" i="15"/>
  <c r="N429" i="15"/>
  <c r="M429" i="15"/>
  <c r="N218" i="17"/>
  <c r="M218" i="17"/>
  <c r="N217" i="17"/>
  <c r="M217" i="17"/>
  <c r="N216" i="17"/>
  <c r="M216" i="17"/>
  <c r="N215" i="17"/>
  <c r="M215" i="17"/>
  <c r="N214" i="17"/>
  <c r="M214" i="17"/>
  <c r="N213" i="17"/>
  <c r="M213" i="17"/>
  <c r="N212" i="17"/>
  <c r="M212" i="17"/>
  <c r="N211" i="17"/>
  <c r="M211" i="17"/>
  <c r="N210" i="17"/>
  <c r="M210" i="17"/>
  <c r="N209" i="17"/>
  <c r="M209" i="17"/>
  <c r="N208" i="17"/>
  <c r="M208" i="17"/>
  <c r="N207" i="17"/>
  <c r="M207" i="17"/>
  <c r="N206" i="17"/>
  <c r="M206" i="17"/>
  <c r="N205" i="17"/>
  <c r="M205" i="17"/>
  <c r="N204" i="17"/>
  <c r="M204" i="17"/>
  <c r="N203" i="17"/>
  <c r="M203" i="17"/>
  <c r="N202" i="17"/>
  <c r="M202" i="17"/>
  <c r="N201" i="17"/>
  <c r="M201" i="17"/>
  <c r="N200" i="17"/>
  <c r="M200" i="17"/>
  <c r="N199" i="17"/>
  <c r="M199" i="17"/>
  <c r="N198" i="17"/>
  <c r="M198" i="17"/>
  <c r="N197" i="17"/>
  <c r="M197" i="17"/>
  <c r="N196" i="17"/>
  <c r="M196" i="17"/>
  <c r="N195" i="17"/>
  <c r="M195" i="17"/>
  <c r="N194" i="17"/>
  <c r="M194" i="17"/>
  <c r="N193" i="17"/>
  <c r="M193" i="17"/>
  <c r="N192" i="17"/>
  <c r="M192" i="17"/>
  <c r="N191" i="17"/>
  <c r="M191" i="17"/>
  <c r="N190" i="17"/>
  <c r="M190" i="17"/>
  <c r="N189" i="17"/>
  <c r="M189" i="17"/>
  <c r="N188" i="17"/>
  <c r="M188" i="17"/>
  <c r="N187" i="17"/>
  <c r="M187" i="17"/>
  <c r="N186" i="17"/>
  <c r="M186" i="17"/>
  <c r="N185" i="17"/>
  <c r="M185" i="17"/>
  <c r="N184" i="17"/>
  <c r="M184" i="17"/>
  <c r="N183" i="17"/>
  <c r="M183" i="17"/>
  <c r="N182" i="17"/>
  <c r="M182" i="17"/>
  <c r="N181" i="17"/>
  <c r="M181" i="17"/>
  <c r="N180" i="17"/>
  <c r="M180" i="17"/>
  <c r="N179" i="17"/>
  <c r="M179" i="17"/>
  <c r="N178" i="17"/>
  <c r="M178" i="17"/>
  <c r="N177" i="17"/>
  <c r="M177" i="17"/>
  <c r="N176" i="17"/>
  <c r="M176" i="17"/>
  <c r="N175" i="17"/>
  <c r="M175" i="17"/>
  <c r="N174" i="17"/>
  <c r="M174" i="17"/>
  <c r="N173" i="17"/>
  <c r="M173" i="17"/>
  <c r="N172" i="17"/>
  <c r="M172" i="17"/>
  <c r="N171" i="17"/>
  <c r="M171" i="17"/>
  <c r="N170" i="17"/>
  <c r="M170" i="17"/>
  <c r="N169" i="17"/>
  <c r="M169" i="17"/>
  <c r="N168" i="17"/>
  <c r="M168" i="17"/>
  <c r="N167" i="17"/>
  <c r="M167" i="17"/>
  <c r="N166" i="17"/>
  <c r="M166" i="17"/>
  <c r="N165" i="17"/>
  <c r="M165" i="17"/>
  <c r="N164" i="17"/>
  <c r="M164" i="17"/>
  <c r="N163" i="17"/>
  <c r="M163" i="17"/>
  <c r="N162" i="17"/>
  <c r="M162" i="17"/>
  <c r="N161" i="17"/>
  <c r="M161" i="17"/>
  <c r="N160" i="17"/>
  <c r="M160" i="17"/>
  <c r="N159" i="17"/>
  <c r="M159" i="17"/>
  <c r="N158" i="17"/>
  <c r="M158" i="17"/>
  <c r="N157" i="17"/>
  <c r="M157" i="17"/>
  <c r="N156" i="17"/>
  <c r="M156" i="17"/>
  <c r="N155" i="17"/>
  <c r="M155" i="17"/>
  <c r="N154" i="17"/>
  <c r="M154" i="17"/>
  <c r="N153" i="17"/>
  <c r="M153" i="17"/>
  <c r="N152" i="17"/>
  <c r="M152" i="17"/>
  <c r="N151" i="17"/>
  <c r="M151" i="17"/>
  <c r="N150" i="17"/>
  <c r="M150" i="17"/>
  <c r="N149" i="17"/>
  <c r="M149" i="17"/>
  <c r="N148" i="17"/>
  <c r="M148" i="17"/>
  <c r="N147" i="17"/>
  <c r="M147" i="17"/>
  <c r="N146" i="17"/>
  <c r="M146" i="17"/>
  <c r="N145" i="17"/>
  <c r="M145" i="17"/>
  <c r="N144" i="17"/>
  <c r="M144" i="17"/>
  <c r="N143" i="17"/>
  <c r="M143" i="17"/>
  <c r="N142" i="17"/>
  <c r="M142" i="17"/>
  <c r="N141" i="17"/>
  <c r="M141" i="17"/>
  <c r="N140" i="17"/>
  <c r="M140" i="17"/>
  <c r="N139" i="17"/>
  <c r="M139" i="17"/>
  <c r="N138" i="17"/>
  <c r="M138" i="17"/>
  <c r="N137" i="17"/>
  <c r="M137" i="17"/>
  <c r="N136" i="17"/>
  <c r="M136" i="17"/>
  <c r="N135" i="17"/>
  <c r="M135" i="17"/>
  <c r="N134" i="17"/>
  <c r="M134" i="17"/>
  <c r="N133" i="17"/>
  <c r="M133" i="17"/>
  <c r="N132" i="17"/>
  <c r="M132" i="17"/>
  <c r="N131" i="17"/>
  <c r="M131" i="17"/>
  <c r="N130" i="17"/>
  <c r="M130" i="17"/>
  <c r="N129" i="17"/>
  <c r="M129" i="17"/>
  <c r="N128" i="17"/>
  <c r="M128" i="17"/>
  <c r="N127" i="17"/>
  <c r="M127" i="17"/>
  <c r="N126" i="17"/>
  <c r="M126" i="17"/>
  <c r="N125" i="17"/>
  <c r="M125" i="17"/>
  <c r="N124" i="17"/>
  <c r="M124" i="17"/>
  <c r="N123" i="17"/>
  <c r="M123" i="17"/>
  <c r="N122" i="17"/>
  <c r="M122" i="17"/>
  <c r="N121" i="17"/>
  <c r="M121" i="17"/>
  <c r="N120" i="17"/>
  <c r="M120" i="17"/>
  <c r="N119" i="17"/>
  <c r="M119" i="17"/>
  <c r="N118" i="17"/>
  <c r="M118" i="17"/>
  <c r="N117" i="17"/>
  <c r="M117" i="17"/>
  <c r="N116" i="17"/>
  <c r="M116" i="17"/>
  <c r="N115" i="17"/>
  <c r="M115" i="17"/>
  <c r="N114" i="17"/>
  <c r="M114" i="17"/>
  <c r="N113" i="17"/>
  <c r="M113" i="17"/>
  <c r="N112" i="17"/>
  <c r="M112" i="17"/>
  <c r="N111" i="17"/>
  <c r="M111" i="17"/>
  <c r="N110" i="17"/>
  <c r="M110" i="17"/>
  <c r="N109" i="17"/>
  <c r="M109" i="17"/>
  <c r="N108" i="17"/>
  <c r="M108" i="17"/>
  <c r="N107" i="17"/>
  <c r="M107" i="17"/>
  <c r="N106" i="17"/>
  <c r="M106" i="17"/>
  <c r="N105" i="17"/>
  <c r="M105" i="17"/>
  <c r="N104" i="17"/>
  <c r="M104" i="17"/>
  <c r="N103" i="17"/>
  <c r="M103" i="17"/>
  <c r="N102" i="17"/>
  <c r="M102" i="17"/>
  <c r="N101" i="17"/>
  <c r="M101" i="17"/>
  <c r="N100" i="17"/>
  <c r="M100" i="17"/>
  <c r="N99" i="17"/>
  <c r="M99" i="17"/>
  <c r="N98" i="17"/>
  <c r="M98" i="17"/>
  <c r="N97" i="17"/>
  <c r="M97" i="17"/>
  <c r="N96" i="17"/>
  <c r="M96" i="17"/>
  <c r="N95" i="17"/>
  <c r="M95" i="17"/>
  <c r="N94" i="17"/>
  <c r="M94" i="17"/>
  <c r="N93" i="17"/>
  <c r="M93" i="17"/>
  <c r="N92" i="17"/>
  <c r="M92" i="17"/>
  <c r="N91" i="17"/>
  <c r="M91" i="17"/>
  <c r="N90" i="17"/>
  <c r="M90" i="17"/>
  <c r="N89" i="17"/>
  <c r="M89" i="17"/>
  <c r="N88" i="17"/>
  <c r="M88" i="17"/>
  <c r="N87" i="17"/>
  <c r="M87" i="17"/>
  <c r="N86" i="17"/>
  <c r="M86" i="17"/>
  <c r="N85" i="17"/>
  <c r="M85" i="17"/>
  <c r="N84" i="17"/>
  <c r="M84" i="17"/>
  <c r="N83" i="17"/>
  <c r="M83" i="17"/>
  <c r="N82" i="17"/>
  <c r="M82" i="17"/>
  <c r="N81" i="17"/>
  <c r="M81" i="17"/>
  <c r="N80" i="17"/>
  <c r="M80" i="17"/>
  <c r="N79" i="17"/>
  <c r="M79" i="17"/>
  <c r="N78" i="17"/>
  <c r="M78" i="17"/>
  <c r="N77" i="17"/>
  <c r="M77" i="17"/>
  <c r="N76" i="17"/>
  <c r="M76" i="17"/>
  <c r="N75" i="17"/>
  <c r="M75" i="17"/>
  <c r="N74" i="17"/>
  <c r="M74" i="17"/>
  <c r="N73" i="17"/>
  <c r="M73" i="17"/>
  <c r="N72" i="17"/>
  <c r="M72" i="17"/>
  <c r="N71" i="17"/>
  <c r="M71" i="17"/>
  <c r="N70" i="17"/>
  <c r="M70" i="17"/>
  <c r="N69" i="17"/>
  <c r="M69" i="17"/>
  <c r="N68" i="17"/>
  <c r="M68" i="17"/>
  <c r="N67" i="17"/>
  <c r="M67" i="17"/>
  <c r="N66" i="17"/>
  <c r="M66" i="17"/>
  <c r="N65" i="17"/>
  <c r="M65" i="17"/>
  <c r="N64" i="17"/>
  <c r="M64" i="17"/>
  <c r="N63" i="17"/>
  <c r="M63" i="17"/>
  <c r="N62" i="17"/>
  <c r="M62" i="17"/>
  <c r="N61" i="17"/>
  <c r="M61" i="17"/>
  <c r="N60" i="17"/>
  <c r="M60" i="17"/>
  <c r="N59" i="17"/>
  <c r="M59" i="17"/>
  <c r="N58" i="17"/>
  <c r="M58" i="17"/>
  <c r="N57" i="17"/>
  <c r="M57" i="17"/>
  <c r="N56" i="17"/>
  <c r="M56" i="17"/>
  <c r="N55" i="17"/>
  <c r="M55" i="17"/>
  <c r="N54" i="17"/>
  <c r="M54" i="17"/>
  <c r="N53" i="17"/>
  <c r="M53" i="17"/>
  <c r="N52" i="17"/>
  <c r="M52" i="17"/>
  <c r="N51" i="17"/>
  <c r="M51" i="17"/>
  <c r="N50" i="17"/>
  <c r="M50" i="17"/>
  <c r="N49" i="17"/>
  <c r="M49" i="17"/>
  <c r="N48" i="17"/>
  <c r="M48" i="17"/>
  <c r="N47" i="17"/>
  <c r="M47" i="17"/>
  <c r="N46" i="17"/>
  <c r="M46" i="17"/>
  <c r="N45" i="17"/>
  <c r="M45" i="17"/>
  <c r="N44" i="17"/>
  <c r="M44" i="17"/>
  <c r="N43" i="17"/>
  <c r="M43" i="17"/>
  <c r="N42" i="17"/>
  <c r="M42" i="17"/>
  <c r="N41" i="17"/>
  <c r="M41" i="17"/>
  <c r="N40" i="17"/>
  <c r="M40" i="17"/>
  <c r="N39" i="17"/>
  <c r="M39" i="17"/>
  <c r="N38" i="17"/>
  <c r="M38" i="17"/>
  <c r="N37" i="17"/>
  <c r="M37" i="17"/>
  <c r="N36" i="17"/>
  <c r="M36" i="17"/>
  <c r="N35" i="17"/>
  <c r="M35" i="17"/>
  <c r="N34" i="17"/>
  <c r="M34" i="17"/>
  <c r="N33" i="17"/>
  <c r="M33" i="17"/>
  <c r="N32" i="17"/>
  <c r="M32" i="17"/>
  <c r="N31" i="17"/>
  <c r="M31" i="17"/>
  <c r="N30" i="17"/>
  <c r="M30" i="17"/>
  <c r="N29" i="17"/>
  <c r="M29" i="17"/>
  <c r="N28" i="17"/>
  <c r="M28" i="17"/>
  <c r="N27" i="17"/>
  <c r="M27" i="17"/>
  <c r="N26" i="17"/>
  <c r="M26" i="17"/>
  <c r="N25" i="17"/>
  <c r="M25" i="17"/>
  <c r="N24" i="17"/>
  <c r="M24" i="17"/>
  <c r="N23" i="17"/>
  <c r="M23" i="17"/>
  <c r="N22" i="17"/>
  <c r="M22" i="17"/>
  <c r="N21" i="17"/>
  <c r="M21" i="17"/>
  <c r="N20" i="17"/>
  <c r="M20" i="17"/>
  <c r="N19" i="17"/>
  <c r="M19" i="17"/>
  <c r="N18" i="17"/>
  <c r="M18" i="17"/>
  <c r="N17" i="17"/>
  <c r="M17" i="17"/>
  <c r="N16" i="17"/>
  <c r="M16" i="17"/>
  <c r="N15" i="17"/>
  <c r="M15" i="17"/>
  <c r="N14" i="17"/>
  <c r="M14" i="17"/>
  <c r="N13" i="17"/>
  <c r="M13" i="17"/>
  <c r="N12" i="17"/>
  <c r="M12" i="17"/>
  <c r="N11" i="17"/>
  <c r="M11" i="17"/>
  <c r="N10" i="17"/>
  <c r="M10" i="17"/>
  <c r="N9" i="17"/>
  <c r="M9" i="17"/>
  <c r="N8" i="17"/>
  <c r="M8" i="17"/>
  <c r="N7" i="17"/>
  <c r="M7" i="17"/>
  <c r="N6" i="17"/>
  <c r="M6" i="17"/>
  <c r="N5" i="17"/>
  <c r="M5" i="17"/>
  <c r="N4" i="17"/>
  <c r="M4" i="17"/>
  <c r="P218" i="17"/>
  <c r="O218" i="17"/>
  <c r="P217" i="17"/>
  <c r="O217" i="17"/>
  <c r="P216" i="17"/>
  <c r="O216" i="17"/>
  <c r="P215" i="17"/>
  <c r="O215" i="17"/>
  <c r="P214" i="17"/>
  <c r="O214" i="17"/>
  <c r="P213" i="17"/>
  <c r="O213" i="17"/>
  <c r="P212" i="17"/>
  <c r="O212" i="17"/>
  <c r="P211" i="17"/>
  <c r="O211" i="17"/>
  <c r="P210" i="17"/>
  <c r="O210" i="17"/>
  <c r="P209" i="17"/>
  <c r="O209" i="17"/>
  <c r="P208" i="17"/>
  <c r="O208" i="17"/>
  <c r="P207" i="17"/>
  <c r="O207" i="17"/>
  <c r="P206" i="17"/>
  <c r="O206" i="17"/>
  <c r="P205" i="17"/>
  <c r="O205" i="17"/>
  <c r="P204" i="17"/>
  <c r="O204" i="17"/>
  <c r="P203" i="17"/>
  <c r="O203" i="17"/>
  <c r="P202" i="17"/>
  <c r="O202" i="17"/>
  <c r="P201" i="17"/>
  <c r="O201" i="17"/>
  <c r="P200" i="17"/>
  <c r="O200" i="17"/>
  <c r="P199" i="17"/>
  <c r="O199" i="17"/>
  <c r="P198" i="17"/>
  <c r="O198" i="17"/>
  <c r="P197" i="17"/>
  <c r="O197" i="17"/>
  <c r="P196" i="17"/>
  <c r="O196" i="17"/>
  <c r="P195" i="17"/>
  <c r="O195" i="17"/>
  <c r="P194" i="17"/>
  <c r="O194" i="17"/>
  <c r="P193" i="17"/>
  <c r="O193" i="17"/>
  <c r="P192" i="17"/>
  <c r="O192" i="17"/>
  <c r="P191" i="17"/>
  <c r="O191" i="17"/>
  <c r="P190" i="17"/>
  <c r="O190" i="17"/>
  <c r="P189" i="17"/>
  <c r="O189" i="17"/>
  <c r="P188" i="17"/>
  <c r="O188" i="17"/>
  <c r="P187" i="17"/>
  <c r="O187" i="17"/>
  <c r="P186" i="17"/>
  <c r="O186" i="17"/>
  <c r="P185" i="17"/>
  <c r="O185" i="17"/>
  <c r="P184" i="17"/>
  <c r="O184" i="17"/>
  <c r="P183" i="17"/>
  <c r="O183" i="17"/>
  <c r="P182" i="17"/>
  <c r="O182" i="17"/>
  <c r="P181" i="17"/>
  <c r="O181" i="17"/>
  <c r="P180" i="17"/>
  <c r="O180" i="17"/>
  <c r="P179" i="17"/>
  <c r="O179" i="17"/>
  <c r="P178" i="17"/>
  <c r="O178" i="17"/>
  <c r="P177" i="17"/>
  <c r="O177" i="17"/>
  <c r="P176" i="17"/>
  <c r="O176" i="17"/>
  <c r="P175" i="17"/>
  <c r="O175" i="17"/>
  <c r="P174" i="17"/>
  <c r="O174" i="17"/>
  <c r="P173" i="17"/>
  <c r="O173" i="17"/>
  <c r="P172" i="17"/>
  <c r="O172" i="17"/>
  <c r="P171" i="17"/>
  <c r="O171" i="17"/>
  <c r="P170" i="17"/>
  <c r="O170" i="17"/>
  <c r="P169" i="17"/>
  <c r="O169" i="17"/>
  <c r="P168" i="17"/>
  <c r="O168" i="17"/>
  <c r="P167" i="17"/>
  <c r="O167" i="17"/>
  <c r="P166" i="17"/>
  <c r="O166" i="17"/>
  <c r="P165" i="17"/>
  <c r="O165" i="17"/>
  <c r="P164" i="17"/>
  <c r="O164" i="17"/>
  <c r="P163" i="17"/>
  <c r="O163" i="17"/>
  <c r="P162" i="17"/>
  <c r="O162" i="17"/>
  <c r="P161" i="17"/>
  <c r="O161" i="17"/>
  <c r="P160" i="17"/>
  <c r="O160" i="17"/>
  <c r="P159" i="17"/>
  <c r="O159" i="17"/>
  <c r="P158" i="17"/>
  <c r="O158" i="17"/>
  <c r="P157" i="17"/>
  <c r="O157" i="17"/>
  <c r="P156" i="17"/>
  <c r="O156" i="17"/>
  <c r="P155" i="17"/>
  <c r="O155" i="17"/>
  <c r="P154" i="17"/>
  <c r="O154" i="17"/>
  <c r="P153" i="17"/>
  <c r="O153" i="17"/>
  <c r="P152" i="17"/>
  <c r="O152" i="17"/>
  <c r="P151" i="17"/>
  <c r="O151" i="17"/>
  <c r="P150" i="17"/>
  <c r="O150" i="17"/>
  <c r="P149" i="17"/>
  <c r="O149" i="17"/>
  <c r="P148" i="17"/>
  <c r="O148" i="17"/>
  <c r="P147" i="17"/>
  <c r="O147" i="17"/>
  <c r="P146" i="17"/>
  <c r="O146" i="17"/>
  <c r="P145" i="17"/>
  <c r="O145" i="17"/>
  <c r="P144" i="17"/>
  <c r="O144" i="17"/>
  <c r="P143" i="17"/>
  <c r="O143" i="17"/>
  <c r="P142" i="17"/>
  <c r="O142" i="17"/>
  <c r="P141" i="17"/>
  <c r="O141" i="17"/>
  <c r="P140" i="17"/>
  <c r="O140" i="17"/>
  <c r="P139" i="17"/>
  <c r="O139" i="17"/>
  <c r="P138" i="17"/>
  <c r="O138" i="17"/>
  <c r="P137" i="17"/>
  <c r="O137" i="17"/>
  <c r="P136" i="17"/>
  <c r="O136" i="17"/>
  <c r="P135" i="17"/>
  <c r="O135" i="17"/>
  <c r="P134" i="17"/>
  <c r="O134" i="17"/>
  <c r="P133" i="17"/>
  <c r="O133" i="17"/>
  <c r="P132" i="17"/>
  <c r="O132" i="17"/>
  <c r="P131" i="17"/>
  <c r="O131" i="17"/>
  <c r="P130" i="17"/>
  <c r="O130" i="17"/>
  <c r="P129" i="17"/>
  <c r="O129" i="17"/>
  <c r="P128" i="17"/>
  <c r="O128" i="17"/>
  <c r="P127" i="17"/>
  <c r="O127" i="17"/>
  <c r="P126" i="17"/>
  <c r="O126" i="17"/>
  <c r="P125" i="17"/>
  <c r="O125" i="17"/>
  <c r="P124" i="17"/>
  <c r="O124" i="17"/>
  <c r="P123" i="17"/>
  <c r="O123" i="17"/>
  <c r="P122" i="17"/>
  <c r="O122" i="17"/>
  <c r="P121" i="17"/>
  <c r="O121" i="17"/>
  <c r="P120" i="17"/>
  <c r="O120" i="17"/>
  <c r="P119" i="17"/>
  <c r="O119" i="17"/>
  <c r="P118" i="17"/>
  <c r="O118" i="17"/>
  <c r="P117" i="17"/>
  <c r="O117" i="17"/>
  <c r="P116" i="17"/>
  <c r="O116" i="17"/>
  <c r="P115" i="17"/>
  <c r="O115" i="17"/>
  <c r="P114" i="17"/>
  <c r="O114" i="17"/>
  <c r="P113" i="17"/>
  <c r="O113" i="17"/>
  <c r="P112" i="17"/>
  <c r="O112" i="17"/>
  <c r="P111" i="17"/>
  <c r="O111" i="17"/>
  <c r="P110" i="17"/>
  <c r="O110" i="17"/>
  <c r="P109" i="17"/>
  <c r="O109" i="17"/>
  <c r="P108" i="17"/>
  <c r="O108" i="17"/>
  <c r="P107" i="17"/>
  <c r="O107" i="17"/>
  <c r="P106" i="17"/>
  <c r="O106" i="17"/>
  <c r="P105" i="17"/>
  <c r="O105" i="17"/>
  <c r="P104" i="17"/>
  <c r="O104" i="17"/>
  <c r="P103" i="17"/>
  <c r="O103" i="17"/>
  <c r="P102" i="17"/>
  <c r="O102" i="17"/>
  <c r="P101" i="17"/>
  <c r="O101" i="17"/>
  <c r="P100" i="17"/>
  <c r="O100" i="17"/>
  <c r="P99" i="17"/>
  <c r="O99" i="17"/>
  <c r="P98" i="17"/>
  <c r="O98" i="17"/>
  <c r="P97" i="17"/>
  <c r="O97" i="17"/>
  <c r="P96" i="17"/>
  <c r="O96" i="17"/>
  <c r="P95" i="17"/>
  <c r="O95" i="17"/>
  <c r="P94" i="17"/>
  <c r="O94" i="17"/>
  <c r="P93" i="17"/>
  <c r="O93" i="17"/>
  <c r="P92" i="17"/>
  <c r="O92" i="17"/>
  <c r="P91" i="17"/>
  <c r="O91" i="17"/>
  <c r="P90" i="17"/>
  <c r="O90" i="17"/>
  <c r="P89" i="17"/>
  <c r="O89" i="17"/>
  <c r="P88" i="17"/>
  <c r="O88" i="17"/>
  <c r="P87" i="17"/>
  <c r="O87" i="17"/>
  <c r="P86" i="17"/>
  <c r="O86" i="17"/>
  <c r="P85" i="17"/>
  <c r="O85" i="17"/>
  <c r="P84" i="17"/>
  <c r="O84" i="17"/>
  <c r="P83" i="17"/>
  <c r="O83" i="17"/>
  <c r="P82" i="17"/>
  <c r="O82" i="17"/>
  <c r="P81" i="17"/>
  <c r="O81" i="17"/>
  <c r="P80" i="17"/>
  <c r="O80" i="17"/>
  <c r="P79" i="17"/>
  <c r="O79" i="17"/>
  <c r="P78" i="17"/>
  <c r="O78" i="17"/>
  <c r="P77" i="17"/>
  <c r="O77" i="17"/>
  <c r="P76" i="17"/>
  <c r="O76" i="17"/>
  <c r="P75" i="17"/>
  <c r="O75" i="17"/>
  <c r="P74" i="17"/>
  <c r="O74" i="17"/>
  <c r="P73" i="17"/>
  <c r="O73" i="17"/>
  <c r="P72" i="17"/>
  <c r="O72" i="17"/>
  <c r="P71" i="17"/>
  <c r="O71" i="17"/>
  <c r="P70" i="17"/>
  <c r="O70" i="17"/>
  <c r="P69" i="17"/>
  <c r="O69" i="17"/>
  <c r="P68" i="17"/>
  <c r="O68" i="17"/>
  <c r="P67" i="17"/>
  <c r="O67" i="17"/>
  <c r="P66" i="17"/>
  <c r="O66" i="17"/>
  <c r="P65" i="17"/>
  <c r="O65" i="17"/>
  <c r="P64" i="17"/>
  <c r="O64" i="17"/>
  <c r="P63" i="17"/>
  <c r="O63" i="17"/>
  <c r="P62" i="17"/>
  <c r="O62" i="17"/>
  <c r="P61" i="17"/>
  <c r="O61" i="17"/>
  <c r="P60" i="17"/>
  <c r="O60" i="17"/>
  <c r="P59" i="17"/>
  <c r="O59" i="17"/>
  <c r="P58" i="17"/>
  <c r="O58" i="17"/>
  <c r="P57" i="17"/>
  <c r="O57" i="17"/>
  <c r="P56" i="17"/>
  <c r="O56" i="17"/>
  <c r="P55" i="17"/>
  <c r="O55" i="17"/>
  <c r="P54" i="17"/>
  <c r="O54" i="17"/>
  <c r="P53" i="17"/>
  <c r="O53" i="17"/>
  <c r="P52" i="17"/>
  <c r="O52" i="17"/>
  <c r="P51" i="17"/>
  <c r="O51" i="17"/>
  <c r="P50" i="17"/>
  <c r="O50" i="17"/>
  <c r="P49" i="17"/>
  <c r="O49" i="17"/>
  <c r="P48" i="17"/>
  <c r="O48" i="17"/>
  <c r="P47" i="17"/>
  <c r="O47" i="17"/>
  <c r="P46" i="17"/>
  <c r="O46" i="17"/>
  <c r="P45" i="17"/>
  <c r="O45" i="17"/>
  <c r="P44" i="17"/>
  <c r="O44" i="17"/>
  <c r="P43" i="17"/>
  <c r="O43" i="17"/>
  <c r="P42" i="17"/>
  <c r="O42" i="17"/>
  <c r="P41" i="17"/>
  <c r="O41" i="17"/>
  <c r="P40" i="17"/>
  <c r="O40" i="17"/>
  <c r="P39" i="17"/>
  <c r="O39" i="17"/>
  <c r="P38" i="17"/>
  <c r="O38" i="17"/>
  <c r="P37" i="17"/>
  <c r="O37" i="17"/>
  <c r="P36" i="17"/>
  <c r="O36" i="17"/>
  <c r="P35" i="17"/>
  <c r="O35" i="17"/>
  <c r="P34" i="17"/>
  <c r="O34" i="17"/>
  <c r="P33" i="17"/>
  <c r="O33" i="17"/>
  <c r="P32" i="17"/>
  <c r="O32" i="17"/>
  <c r="P31" i="17"/>
  <c r="O31" i="17"/>
  <c r="P30" i="17"/>
  <c r="O30" i="17"/>
  <c r="P29" i="17"/>
  <c r="O29" i="17"/>
  <c r="P28" i="17"/>
  <c r="O28" i="17"/>
  <c r="P27" i="17"/>
  <c r="O27" i="17"/>
  <c r="P26" i="17"/>
  <c r="O26" i="17"/>
  <c r="P25" i="17"/>
  <c r="O25" i="17"/>
  <c r="P24" i="17"/>
  <c r="O24" i="17"/>
  <c r="P23" i="17"/>
  <c r="O23" i="17"/>
  <c r="P22" i="17"/>
  <c r="O22" i="17"/>
  <c r="P21" i="17"/>
  <c r="O21" i="17"/>
  <c r="P20" i="17"/>
  <c r="O20" i="17"/>
  <c r="P19" i="17"/>
  <c r="O19" i="17"/>
  <c r="P18" i="17"/>
  <c r="O18" i="17"/>
  <c r="P17" i="17"/>
  <c r="O17" i="17"/>
  <c r="P16" i="17"/>
  <c r="O16" i="17"/>
  <c r="P15" i="17"/>
  <c r="O15" i="17"/>
  <c r="P14" i="17"/>
  <c r="O14" i="17"/>
  <c r="P13" i="17"/>
  <c r="O13" i="17"/>
  <c r="P12" i="17"/>
  <c r="O12" i="17"/>
  <c r="P11" i="17"/>
  <c r="O11" i="17"/>
  <c r="P10" i="17"/>
  <c r="O10" i="17"/>
  <c r="P9" i="17"/>
  <c r="O9" i="17"/>
  <c r="P8" i="17"/>
  <c r="O8" i="17"/>
  <c r="P7" i="17"/>
  <c r="O7" i="17"/>
  <c r="P6" i="17"/>
  <c r="O6" i="17"/>
  <c r="P5" i="17"/>
  <c r="O5" i="17"/>
  <c r="P4" i="17"/>
  <c r="O4" i="17"/>
  <c r="N428" i="15"/>
  <c r="M428" i="15"/>
  <c r="N427" i="15"/>
  <c r="M427" i="15"/>
  <c r="N426" i="15"/>
  <c r="M426" i="15"/>
  <c r="N425" i="15"/>
  <c r="M425" i="15"/>
  <c r="N424" i="15"/>
  <c r="M424" i="15"/>
  <c r="N423" i="15"/>
  <c r="M423" i="15"/>
  <c r="N422" i="15"/>
  <c r="M422" i="15"/>
  <c r="N421" i="15"/>
  <c r="M421" i="15"/>
  <c r="N420" i="15"/>
  <c r="M420" i="15"/>
  <c r="N419" i="15"/>
  <c r="M419" i="15"/>
  <c r="N418" i="15"/>
  <c r="M418" i="15"/>
  <c r="N417" i="15"/>
  <c r="M417" i="15"/>
  <c r="N416" i="15"/>
  <c r="M416" i="15"/>
  <c r="N415" i="15"/>
  <c r="M415" i="15"/>
  <c r="N414" i="15"/>
  <c r="M414" i="15"/>
  <c r="N413" i="15"/>
  <c r="M413" i="15"/>
  <c r="N412" i="15"/>
  <c r="M412" i="15"/>
  <c r="N411" i="15"/>
  <c r="M411" i="15"/>
  <c r="N410" i="15"/>
  <c r="M410" i="15"/>
  <c r="N409" i="15"/>
  <c r="M409" i="15"/>
  <c r="N408" i="15"/>
  <c r="M408" i="15"/>
  <c r="N407" i="15"/>
  <c r="M407" i="15"/>
  <c r="N406" i="15"/>
  <c r="M406" i="15"/>
  <c r="N405" i="15"/>
  <c r="M405" i="15"/>
  <c r="N404" i="15"/>
  <c r="M404" i="15"/>
  <c r="N403" i="15"/>
  <c r="M403" i="15"/>
  <c r="N402" i="15"/>
  <c r="M402" i="15"/>
  <c r="N401" i="15"/>
  <c r="M401" i="15"/>
  <c r="N400" i="15"/>
  <c r="M400" i="15"/>
  <c r="N399" i="15"/>
  <c r="M399" i="15"/>
  <c r="N398" i="15"/>
  <c r="M398" i="15"/>
  <c r="N397" i="15"/>
  <c r="M397" i="15"/>
  <c r="N396" i="15"/>
  <c r="M396" i="15"/>
  <c r="N395" i="15"/>
  <c r="M395" i="15"/>
  <c r="N394" i="15"/>
  <c r="M394" i="15"/>
  <c r="N393" i="15"/>
  <c r="M393" i="15"/>
  <c r="N392" i="15"/>
  <c r="M392" i="15"/>
  <c r="N391" i="15"/>
  <c r="M391" i="15"/>
  <c r="N390" i="15"/>
  <c r="M390" i="15"/>
  <c r="N389" i="15"/>
  <c r="M389" i="15"/>
  <c r="N388" i="15"/>
  <c r="M388" i="15"/>
  <c r="N387" i="15"/>
  <c r="M387" i="15"/>
  <c r="N386" i="15"/>
  <c r="M386" i="15"/>
  <c r="N385" i="15"/>
  <c r="M385" i="15"/>
  <c r="N384" i="15"/>
  <c r="M384" i="15"/>
  <c r="N383" i="15"/>
  <c r="M383" i="15"/>
  <c r="N382" i="15"/>
  <c r="M382" i="15"/>
  <c r="N381" i="15"/>
  <c r="M381" i="15"/>
  <c r="N380" i="15"/>
  <c r="M380" i="15"/>
  <c r="N379" i="15"/>
  <c r="M379" i="15"/>
  <c r="N378" i="15"/>
  <c r="M378" i="15"/>
  <c r="N377" i="15"/>
  <c r="M377" i="15"/>
  <c r="N376" i="15"/>
  <c r="M376" i="15"/>
  <c r="N375" i="15"/>
  <c r="M375" i="15"/>
  <c r="N374" i="15"/>
  <c r="M374" i="15"/>
  <c r="N373" i="15"/>
  <c r="M373" i="15"/>
  <c r="N372" i="15"/>
  <c r="M372" i="15"/>
  <c r="N371" i="15"/>
  <c r="M371" i="15"/>
  <c r="N370" i="15"/>
  <c r="M370" i="15"/>
  <c r="N369" i="15"/>
  <c r="M369" i="15"/>
  <c r="N368" i="15"/>
  <c r="M368" i="15"/>
  <c r="N367" i="15"/>
  <c r="M367" i="15"/>
  <c r="N366" i="15"/>
  <c r="M366" i="15"/>
  <c r="N365" i="15"/>
  <c r="M365" i="15"/>
  <c r="N364" i="15"/>
  <c r="M364" i="15"/>
  <c r="N363" i="15"/>
  <c r="M363" i="15"/>
  <c r="N362" i="15"/>
  <c r="M362" i="15"/>
  <c r="N361" i="15"/>
  <c r="M361" i="15"/>
  <c r="N360" i="15"/>
  <c r="M360" i="15"/>
  <c r="N359" i="15"/>
  <c r="M359" i="15"/>
  <c r="N358" i="15"/>
  <c r="M358" i="15"/>
  <c r="N357" i="15"/>
  <c r="M357" i="15"/>
  <c r="N356" i="15"/>
  <c r="M356" i="15"/>
  <c r="N355" i="15"/>
  <c r="M355" i="15"/>
  <c r="N354" i="15"/>
  <c r="M354" i="15"/>
  <c r="N353" i="15"/>
  <c r="M353" i="15"/>
  <c r="N352" i="15"/>
  <c r="M352" i="15"/>
  <c r="N351" i="15"/>
  <c r="M351" i="15"/>
  <c r="N350" i="15"/>
  <c r="M350" i="15"/>
  <c r="N349" i="15"/>
  <c r="M349" i="15"/>
  <c r="N348" i="15"/>
  <c r="M348" i="15"/>
  <c r="N347" i="15"/>
  <c r="M347" i="15"/>
  <c r="N346" i="15"/>
  <c r="M346" i="15"/>
  <c r="N345" i="15"/>
  <c r="M345" i="15"/>
  <c r="N344" i="15"/>
  <c r="M344" i="15"/>
  <c r="N343" i="15"/>
  <c r="M343" i="15"/>
  <c r="N342" i="15"/>
  <c r="M342" i="15"/>
  <c r="N341" i="15"/>
  <c r="M341" i="15"/>
  <c r="N340" i="15"/>
  <c r="M340" i="15"/>
  <c r="N339" i="15"/>
  <c r="M339" i="15"/>
  <c r="N338" i="15"/>
  <c r="M338" i="15"/>
  <c r="N337" i="15"/>
  <c r="M337" i="15"/>
  <c r="N336" i="15"/>
  <c r="M336" i="15"/>
  <c r="N335" i="15"/>
  <c r="M335" i="15"/>
  <c r="N334" i="15"/>
  <c r="M334" i="15"/>
  <c r="N333" i="15"/>
  <c r="M333" i="15"/>
  <c r="N332" i="15"/>
  <c r="M332" i="15"/>
  <c r="N331" i="15"/>
  <c r="M331" i="15"/>
  <c r="N330" i="15"/>
  <c r="M330" i="15"/>
  <c r="N329" i="15"/>
  <c r="M329" i="15"/>
  <c r="N328" i="15"/>
  <c r="M328" i="15"/>
  <c r="N327" i="15"/>
  <c r="M327" i="15"/>
  <c r="N326" i="15"/>
  <c r="M326" i="15"/>
  <c r="N325" i="15"/>
  <c r="M325" i="15"/>
  <c r="N324" i="15"/>
  <c r="M324" i="15"/>
  <c r="N323" i="15"/>
  <c r="M323" i="15"/>
  <c r="N322" i="15"/>
  <c r="M322" i="15"/>
  <c r="N321" i="15"/>
  <c r="M321" i="15"/>
  <c r="N320" i="15"/>
  <c r="M320" i="15"/>
  <c r="N319" i="15"/>
  <c r="M319" i="15"/>
  <c r="N318" i="15"/>
  <c r="M318" i="15"/>
  <c r="N317" i="15"/>
  <c r="M317" i="15"/>
  <c r="N316" i="15"/>
  <c r="M316" i="15"/>
  <c r="N315" i="15"/>
  <c r="M315" i="15"/>
  <c r="N314" i="15"/>
  <c r="M314" i="15"/>
  <c r="N313" i="15"/>
  <c r="M313" i="15"/>
  <c r="N312" i="15"/>
  <c r="M312" i="15"/>
  <c r="N311" i="15"/>
  <c r="M311" i="15"/>
  <c r="N310" i="15"/>
  <c r="M310" i="15"/>
  <c r="N309" i="15"/>
  <c r="M309" i="15"/>
  <c r="N308" i="15"/>
  <c r="M308" i="15"/>
  <c r="N307" i="15"/>
  <c r="M307" i="15"/>
  <c r="N306" i="15"/>
  <c r="M306" i="15"/>
  <c r="N305" i="15"/>
  <c r="M305" i="15"/>
  <c r="N304" i="15"/>
  <c r="M304" i="15"/>
  <c r="N303" i="15"/>
  <c r="M303" i="15"/>
  <c r="N302" i="15"/>
  <c r="M302" i="15"/>
  <c r="N301" i="15"/>
  <c r="M301" i="15"/>
  <c r="N300" i="15"/>
  <c r="M300" i="15"/>
  <c r="N299" i="15"/>
  <c r="M299" i="15"/>
  <c r="N298" i="15"/>
  <c r="M298" i="15"/>
  <c r="N297" i="15"/>
  <c r="M297" i="15"/>
  <c r="N296" i="15"/>
  <c r="M296" i="15"/>
  <c r="N295" i="15"/>
  <c r="M295" i="15"/>
  <c r="N294" i="15"/>
  <c r="M294" i="15"/>
  <c r="N293" i="15"/>
  <c r="M293" i="15"/>
  <c r="N292" i="15"/>
  <c r="M292" i="15"/>
  <c r="N291" i="15"/>
  <c r="M291" i="15"/>
  <c r="N290" i="15"/>
  <c r="M290" i="15"/>
  <c r="N289" i="15"/>
  <c r="M289" i="15"/>
  <c r="N288" i="15"/>
  <c r="M288" i="15"/>
  <c r="N287" i="15"/>
  <c r="M287" i="15"/>
  <c r="N286" i="15"/>
  <c r="M286" i="15"/>
  <c r="N285" i="15"/>
  <c r="M285" i="15"/>
  <c r="N284" i="15"/>
  <c r="M284" i="15"/>
  <c r="N283" i="15"/>
  <c r="M283" i="15"/>
  <c r="N282" i="15"/>
  <c r="M282" i="15"/>
  <c r="N281" i="15"/>
  <c r="M281" i="15"/>
  <c r="N280" i="15"/>
  <c r="M280" i="15"/>
  <c r="N279" i="15"/>
  <c r="M279" i="15"/>
  <c r="N278" i="15"/>
  <c r="M278" i="15"/>
  <c r="N277" i="15"/>
  <c r="M277" i="15"/>
  <c r="N276" i="15"/>
  <c r="M276" i="15"/>
  <c r="N275" i="15"/>
  <c r="M275" i="15"/>
  <c r="N274" i="15"/>
  <c r="M274" i="15"/>
  <c r="N273" i="15"/>
  <c r="M273" i="15"/>
  <c r="N272" i="15"/>
  <c r="M272" i="15"/>
  <c r="N271" i="15"/>
  <c r="M271" i="15"/>
  <c r="N270" i="15"/>
  <c r="M270" i="15"/>
  <c r="N269" i="15"/>
  <c r="M269" i="15"/>
  <c r="N268" i="15"/>
  <c r="M268" i="15"/>
  <c r="N267" i="15"/>
  <c r="M267" i="15"/>
  <c r="N266" i="15"/>
  <c r="M266" i="15"/>
  <c r="N265" i="15"/>
  <c r="M265" i="15"/>
  <c r="N264" i="15"/>
  <c r="M264" i="15"/>
  <c r="N263" i="15"/>
  <c r="M263" i="15"/>
  <c r="N262" i="15"/>
  <c r="M262" i="15"/>
  <c r="N261" i="15"/>
  <c r="M261" i="15"/>
  <c r="N260" i="15"/>
  <c r="M260" i="15"/>
  <c r="N259" i="15"/>
  <c r="M259" i="15"/>
  <c r="N258" i="15"/>
  <c r="M258" i="15"/>
  <c r="N257" i="15"/>
  <c r="M257" i="15"/>
  <c r="N256" i="15"/>
  <c r="M256" i="15"/>
  <c r="N255" i="15"/>
  <c r="M255" i="15"/>
  <c r="N254" i="15"/>
  <c r="M254" i="15"/>
  <c r="N253" i="15"/>
  <c r="M253" i="15"/>
  <c r="N252" i="15"/>
  <c r="M252" i="15"/>
  <c r="N251" i="15"/>
  <c r="M251" i="15"/>
  <c r="N250" i="15"/>
  <c r="M250" i="15"/>
  <c r="N249" i="15"/>
  <c r="M249" i="15"/>
  <c r="N248" i="15"/>
  <c r="M248" i="15"/>
  <c r="N247" i="15"/>
  <c r="M247" i="15"/>
  <c r="N246" i="15"/>
  <c r="M246" i="15"/>
  <c r="N245" i="15"/>
  <c r="M245" i="15"/>
  <c r="N244" i="15"/>
  <c r="M244" i="15"/>
  <c r="N243" i="15"/>
  <c r="M243" i="15"/>
  <c r="N242" i="15"/>
  <c r="M242" i="15"/>
  <c r="N241" i="15"/>
  <c r="M241" i="15"/>
  <c r="N240" i="15"/>
  <c r="M240" i="15"/>
  <c r="N239" i="15"/>
  <c r="M239" i="15"/>
  <c r="N238" i="15"/>
  <c r="M238" i="15"/>
  <c r="N237" i="15"/>
  <c r="M237" i="15"/>
  <c r="N236" i="15"/>
  <c r="M236" i="15"/>
  <c r="N235" i="15"/>
  <c r="M235" i="15"/>
  <c r="N234" i="15"/>
  <c r="M234" i="15"/>
  <c r="N233" i="15"/>
  <c r="M233" i="15"/>
  <c r="N232" i="15"/>
  <c r="M232" i="15"/>
  <c r="N231" i="15"/>
  <c r="M231" i="15"/>
  <c r="N230" i="15"/>
  <c r="M230" i="15"/>
  <c r="N229" i="15"/>
  <c r="M229" i="15"/>
  <c r="N228" i="15"/>
  <c r="M228" i="15"/>
  <c r="N227" i="15"/>
  <c r="M227" i="15"/>
  <c r="N226" i="15"/>
  <c r="M226" i="15"/>
  <c r="N225" i="15"/>
  <c r="M225" i="15"/>
  <c r="N224" i="15"/>
  <c r="M224" i="15"/>
  <c r="N223" i="15"/>
  <c r="M223" i="15"/>
  <c r="N222" i="15"/>
  <c r="M222" i="15"/>
  <c r="N221" i="15"/>
  <c r="M221" i="15"/>
  <c r="N220" i="15"/>
  <c r="M220" i="15"/>
  <c r="N219" i="15"/>
  <c r="M219" i="15"/>
  <c r="N218" i="15"/>
  <c r="M218" i="15"/>
  <c r="N217" i="15"/>
  <c r="M217" i="15"/>
  <c r="N216" i="15"/>
  <c r="M216" i="15"/>
  <c r="N215" i="15"/>
  <c r="M215" i="15"/>
  <c r="N214" i="15"/>
  <c r="M214" i="15"/>
  <c r="N213" i="15"/>
  <c r="M213" i="15"/>
  <c r="N212" i="15"/>
  <c r="M212" i="15"/>
  <c r="N211" i="15"/>
  <c r="M211" i="15"/>
  <c r="N210" i="15"/>
  <c r="M210" i="15"/>
  <c r="N209" i="15"/>
  <c r="M209" i="15"/>
  <c r="N208" i="15"/>
  <c r="M208" i="15"/>
  <c r="N207" i="15"/>
  <c r="M207" i="15"/>
  <c r="N206" i="15"/>
  <c r="M206" i="15"/>
  <c r="N205" i="15"/>
  <c r="M205" i="15"/>
  <c r="N204" i="15"/>
  <c r="M204" i="15"/>
  <c r="N203" i="15"/>
  <c r="M203" i="15"/>
  <c r="N202" i="15"/>
  <c r="M202" i="15"/>
  <c r="N201" i="15"/>
  <c r="M201" i="15"/>
  <c r="N200" i="15"/>
  <c r="M200" i="15"/>
  <c r="N199" i="15"/>
  <c r="M199" i="15"/>
  <c r="N198" i="15"/>
  <c r="M198" i="15"/>
  <c r="N197" i="15"/>
  <c r="M197" i="15"/>
  <c r="N196" i="15"/>
  <c r="M196" i="15"/>
  <c r="N195" i="15"/>
  <c r="M195" i="15"/>
  <c r="N194" i="15"/>
  <c r="M194" i="15"/>
  <c r="N193" i="15"/>
  <c r="M193" i="15"/>
  <c r="N192" i="15"/>
  <c r="M192" i="15"/>
  <c r="N191" i="15"/>
  <c r="M191" i="15"/>
  <c r="N190" i="15"/>
  <c r="M190" i="15"/>
  <c r="N189" i="15"/>
  <c r="M189" i="15"/>
  <c r="N188" i="15"/>
  <c r="M188" i="15"/>
  <c r="N187" i="15"/>
  <c r="M187" i="15"/>
  <c r="N186" i="15"/>
  <c r="M186" i="15"/>
  <c r="N185" i="15"/>
  <c r="M185" i="15"/>
  <c r="N184" i="15"/>
  <c r="M184" i="15"/>
  <c r="N183" i="15"/>
  <c r="M183" i="15"/>
  <c r="N182" i="15"/>
  <c r="M182" i="15"/>
  <c r="N181" i="15"/>
  <c r="M181" i="15"/>
  <c r="N180" i="15"/>
  <c r="M180" i="15"/>
  <c r="N179" i="15"/>
  <c r="M179" i="15"/>
  <c r="N178" i="15"/>
  <c r="M178" i="15"/>
  <c r="N177" i="15"/>
  <c r="M177" i="15"/>
  <c r="N176" i="15"/>
  <c r="M176" i="15"/>
  <c r="N175" i="15"/>
  <c r="M175" i="15"/>
  <c r="N174" i="15"/>
  <c r="M174" i="15"/>
  <c r="N173" i="15"/>
  <c r="M173" i="15"/>
  <c r="N172" i="15"/>
  <c r="M172" i="15"/>
  <c r="N171" i="15"/>
  <c r="M171" i="15"/>
  <c r="N170" i="15"/>
  <c r="M170" i="15"/>
  <c r="N169" i="15"/>
  <c r="M169" i="15"/>
  <c r="N168" i="15"/>
  <c r="M168" i="15"/>
  <c r="N167" i="15"/>
  <c r="M167" i="15"/>
  <c r="N166" i="15"/>
  <c r="M166" i="15"/>
  <c r="N165" i="15"/>
  <c r="M165" i="15"/>
  <c r="N164" i="15"/>
  <c r="M164" i="15"/>
  <c r="N163" i="15"/>
  <c r="M163" i="15"/>
  <c r="N162" i="15"/>
  <c r="M162" i="15"/>
  <c r="N161" i="15"/>
  <c r="M161" i="15"/>
  <c r="N160" i="15"/>
  <c r="M160" i="15"/>
  <c r="N159" i="15"/>
  <c r="M159" i="15"/>
  <c r="N158" i="15"/>
  <c r="M158" i="15"/>
  <c r="N157" i="15"/>
  <c r="M157" i="15"/>
  <c r="N156" i="15"/>
  <c r="M156" i="15"/>
  <c r="N155" i="15"/>
  <c r="M155" i="15"/>
  <c r="N154" i="15"/>
  <c r="M154" i="15"/>
  <c r="N153" i="15"/>
  <c r="M153" i="15"/>
  <c r="N152" i="15"/>
  <c r="M152" i="15"/>
  <c r="N151" i="15"/>
  <c r="M151" i="15"/>
  <c r="N150" i="15"/>
  <c r="M150" i="15"/>
  <c r="N149" i="15"/>
  <c r="M149" i="15"/>
  <c r="N148" i="15"/>
  <c r="M148" i="15"/>
  <c r="N147" i="15"/>
  <c r="M147" i="15"/>
  <c r="N146" i="15"/>
  <c r="M146" i="15"/>
  <c r="N145" i="15"/>
  <c r="M145" i="15"/>
  <c r="N144" i="15"/>
  <c r="M144" i="15"/>
  <c r="N143" i="15"/>
  <c r="M143" i="15"/>
  <c r="N142" i="15"/>
  <c r="M142" i="15"/>
  <c r="N141" i="15"/>
  <c r="M141" i="15"/>
  <c r="N140" i="15"/>
  <c r="M140" i="15"/>
  <c r="N139" i="15"/>
  <c r="M139" i="15"/>
  <c r="N138" i="15"/>
  <c r="M138" i="15"/>
  <c r="N137" i="15"/>
  <c r="M137" i="15"/>
  <c r="N136" i="15"/>
  <c r="M136" i="15"/>
  <c r="N135" i="15"/>
  <c r="M135" i="15"/>
  <c r="N134" i="15"/>
  <c r="M134" i="15"/>
  <c r="N133" i="15"/>
  <c r="M133" i="15"/>
  <c r="N132" i="15"/>
  <c r="M132" i="15"/>
  <c r="N131" i="15"/>
  <c r="M131" i="15"/>
  <c r="N130" i="15"/>
  <c r="M130" i="15"/>
  <c r="N129" i="15"/>
  <c r="M129" i="15"/>
  <c r="N128" i="15"/>
  <c r="M128" i="15"/>
  <c r="N127" i="15"/>
  <c r="M127" i="15"/>
  <c r="N126" i="15"/>
  <c r="M126" i="15"/>
  <c r="N125" i="15"/>
  <c r="M125" i="15"/>
  <c r="N124" i="15"/>
  <c r="M124" i="15"/>
  <c r="N123" i="15"/>
  <c r="M123" i="15"/>
  <c r="N122" i="15"/>
  <c r="M122" i="15"/>
  <c r="N121" i="15"/>
  <c r="M121" i="15"/>
  <c r="N120" i="15"/>
  <c r="M120" i="15"/>
  <c r="N119" i="15"/>
  <c r="M119" i="15"/>
  <c r="N118" i="15"/>
  <c r="M118" i="15"/>
  <c r="N117" i="15"/>
  <c r="M117" i="15"/>
  <c r="N116" i="15"/>
  <c r="M116" i="15"/>
  <c r="N115" i="15"/>
  <c r="M115" i="15"/>
  <c r="N114" i="15"/>
  <c r="M114" i="15"/>
  <c r="N113" i="15"/>
  <c r="M113" i="15"/>
  <c r="N112" i="15"/>
  <c r="M112" i="15"/>
  <c r="N111" i="15"/>
  <c r="M111" i="15"/>
  <c r="N110" i="15"/>
  <c r="M110" i="15"/>
  <c r="N109" i="15"/>
  <c r="M109" i="15"/>
  <c r="N108" i="15"/>
  <c r="M108" i="15"/>
  <c r="N107" i="15"/>
  <c r="M107" i="15"/>
  <c r="N106" i="15"/>
  <c r="M106" i="15"/>
  <c r="N105" i="15"/>
  <c r="M105" i="15"/>
  <c r="N104" i="15"/>
  <c r="M104" i="15"/>
  <c r="N103" i="15"/>
  <c r="M103" i="15"/>
  <c r="N102" i="15"/>
  <c r="M102" i="15"/>
  <c r="N101" i="15"/>
  <c r="M101" i="15"/>
  <c r="N100" i="15"/>
  <c r="M100" i="15"/>
  <c r="N99" i="15"/>
  <c r="M99" i="15"/>
  <c r="N98" i="15"/>
  <c r="M98" i="15"/>
  <c r="N97" i="15"/>
  <c r="M97" i="15"/>
  <c r="N96" i="15"/>
  <c r="M96" i="15"/>
  <c r="N95" i="15"/>
  <c r="M95" i="15"/>
  <c r="N94" i="15"/>
  <c r="M94" i="15"/>
  <c r="N93" i="15"/>
  <c r="M93" i="15"/>
  <c r="N92" i="15"/>
  <c r="M92" i="15"/>
  <c r="N91" i="15"/>
  <c r="M91" i="15"/>
  <c r="N90" i="15"/>
  <c r="M90" i="15"/>
  <c r="N89" i="15"/>
  <c r="M89" i="15"/>
  <c r="N88" i="15"/>
  <c r="M88" i="15"/>
  <c r="N87" i="15"/>
  <c r="M87" i="15"/>
  <c r="N86" i="15"/>
  <c r="M86" i="15"/>
  <c r="N85" i="15"/>
  <c r="M85" i="15"/>
  <c r="N84" i="15"/>
  <c r="M84" i="15"/>
  <c r="N83" i="15"/>
  <c r="M83" i="15"/>
  <c r="N82" i="15"/>
  <c r="M82" i="15"/>
  <c r="N81" i="15"/>
  <c r="M81" i="15"/>
  <c r="N80" i="15"/>
  <c r="M80" i="15"/>
  <c r="N79" i="15"/>
  <c r="M79" i="15"/>
  <c r="N78" i="15"/>
  <c r="M78" i="15"/>
  <c r="N77" i="15"/>
  <c r="M77" i="15"/>
  <c r="N76" i="15"/>
  <c r="M76" i="15"/>
  <c r="N75" i="15"/>
  <c r="M75" i="15"/>
  <c r="N74" i="15"/>
  <c r="M74" i="15"/>
  <c r="N73" i="15"/>
  <c r="M73" i="15"/>
  <c r="N72" i="15"/>
  <c r="M72" i="15"/>
  <c r="N71" i="15"/>
  <c r="M71" i="15"/>
  <c r="N70" i="15"/>
  <c r="M70" i="15"/>
  <c r="N69" i="15"/>
  <c r="M69" i="15"/>
  <c r="N68" i="15"/>
  <c r="M68" i="15"/>
  <c r="N67" i="15"/>
  <c r="M67" i="15"/>
  <c r="N66" i="15"/>
  <c r="M66" i="15"/>
  <c r="N65" i="15"/>
  <c r="M65" i="15"/>
  <c r="N64" i="15"/>
  <c r="M64" i="15"/>
  <c r="N63" i="15"/>
  <c r="M63" i="15"/>
  <c r="N62" i="15"/>
  <c r="M62" i="15"/>
  <c r="N61" i="15"/>
  <c r="M61" i="15"/>
  <c r="N60" i="15"/>
  <c r="M60" i="15"/>
  <c r="N59" i="15"/>
  <c r="M59" i="15"/>
  <c r="N58" i="15"/>
  <c r="M58" i="15"/>
  <c r="N57" i="15"/>
  <c r="M57" i="15"/>
  <c r="N56" i="15"/>
  <c r="M56" i="15"/>
  <c r="N55" i="15"/>
  <c r="M55" i="15"/>
  <c r="N54" i="15"/>
  <c r="M54" i="15"/>
  <c r="N53" i="15"/>
  <c r="M53" i="15"/>
  <c r="N52" i="15"/>
  <c r="M52" i="15"/>
  <c r="N51" i="15"/>
  <c r="M51" i="15"/>
  <c r="N50" i="15"/>
  <c r="M50" i="15"/>
  <c r="N49" i="15"/>
  <c r="M49" i="15"/>
  <c r="N48" i="15"/>
  <c r="M48" i="15"/>
  <c r="N47" i="15"/>
  <c r="M47" i="15"/>
  <c r="N46" i="15"/>
  <c r="M46" i="15"/>
  <c r="N45" i="15"/>
  <c r="M45" i="15"/>
  <c r="N44" i="15"/>
  <c r="M44" i="15"/>
  <c r="N43" i="15"/>
  <c r="M43" i="15"/>
  <c r="N42" i="15"/>
  <c r="M42" i="15"/>
  <c r="N41" i="15"/>
  <c r="M41" i="15"/>
  <c r="N40" i="15"/>
  <c r="M40" i="15"/>
  <c r="N39" i="15"/>
  <c r="M39" i="15"/>
  <c r="N38" i="15"/>
  <c r="M38" i="15"/>
  <c r="N37" i="15"/>
  <c r="M37" i="15"/>
  <c r="N36" i="15"/>
  <c r="M36" i="15"/>
  <c r="N35" i="15"/>
  <c r="M35" i="15"/>
  <c r="N34" i="15"/>
  <c r="M34" i="15"/>
  <c r="N33" i="15"/>
  <c r="M33" i="15"/>
  <c r="N32" i="15"/>
  <c r="M32" i="15"/>
  <c r="N31" i="15"/>
  <c r="M31" i="15"/>
  <c r="N30" i="15"/>
  <c r="M30" i="15"/>
  <c r="N29" i="15"/>
  <c r="M29" i="15"/>
  <c r="N28" i="15"/>
  <c r="M28" i="15"/>
  <c r="N27" i="15"/>
  <c r="M27" i="15"/>
  <c r="N26" i="15"/>
  <c r="M26" i="15"/>
  <c r="N25" i="15"/>
  <c r="M25" i="15"/>
  <c r="N24" i="15"/>
  <c r="M24" i="15"/>
  <c r="N23" i="15"/>
  <c r="M23" i="15"/>
  <c r="N22" i="15"/>
  <c r="M22" i="15"/>
  <c r="N21" i="15"/>
  <c r="M21" i="15"/>
  <c r="N20" i="15"/>
  <c r="M20" i="15"/>
  <c r="N19" i="15"/>
  <c r="M19" i="15"/>
  <c r="N18" i="15"/>
  <c r="M18" i="15"/>
  <c r="N17" i="15"/>
  <c r="M17" i="15"/>
  <c r="N16" i="15"/>
  <c r="M16" i="15"/>
  <c r="N15" i="15"/>
  <c r="M15" i="15"/>
  <c r="N14" i="15"/>
  <c r="M14" i="15"/>
  <c r="N13" i="15"/>
  <c r="M13" i="15"/>
  <c r="N12" i="15"/>
  <c r="M12" i="15"/>
  <c r="N11" i="15"/>
  <c r="M11" i="15"/>
  <c r="N10" i="15"/>
  <c r="M10" i="15"/>
  <c r="N9" i="15"/>
  <c r="M9" i="15"/>
  <c r="N8" i="15"/>
  <c r="M8" i="15"/>
  <c r="N7" i="15"/>
  <c r="M7" i="15"/>
  <c r="N6" i="15"/>
  <c r="M6" i="15"/>
  <c r="N5" i="15"/>
  <c r="M5" i="15"/>
  <c r="N4" i="15"/>
  <c r="M4" i="15"/>
  <c r="P428" i="15"/>
  <c r="O428" i="15"/>
  <c r="P427" i="15"/>
  <c r="O427" i="15"/>
  <c r="P426" i="15"/>
  <c r="O426" i="15"/>
  <c r="P425" i="15"/>
  <c r="O425" i="15"/>
  <c r="P424" i="15"/>
  <c r="O424" i="15"/>
  <c r="P423" i="15"/>
  <c r="O423" i="15"/>
  <c r="P422" i="15"/>
  <c r="O422" i="15"/>
  <c r="P421" i="15"/>
  <c r="O421" i="15"/>
  <c r="P420" i="15"/>
  <c r="O420" i="15"/>
  <c r="P419" i="15"/>
  <c r="O419" i="15"/>
  <c r="P418" i="15"/>
  <c r="O418" i="15"/>
  <c r="P417" i="15"/>
  <c r="O417" i="15"/>
  <c r="P416" i="15"/>
  <c r="O416" i="15"/>
  <c r="P415" i="15"/>
  <c r="O415" i="15"/>
  <c r="P414" i="15"/>
  <c r="O414" i="15"/>
  <c r="P413" i="15"/>
  <c r="O413" i="15"/>
  <c r="P412" i="15"/>
  <c r="O412" i="15"/>
  <c r="P411" i="15"/>
  <c r="O411" i="15"/>
  <c r="P410" i="15"/>
  <c r="O410" i="15"/>
  <c r="P409" i="15"/>
  <c r="O409" i="15"/>
  <c r="P408" i="15"/>
  <c r="O408" i="15"/>
  <c r="P407" i="15"/>
  <c r="O407" i="15"/>
  <c r="P406" i="15"/>
  <c r="O406" i="15"/>
  <c r="P405" i="15"/>
  <c r="O405" i="15"/>
  <c r="P404" i="15"/>
  <c r="O404" i="15"/>
  <c r="P403" i="15"/>
  <c r="O403" i="15"/>
  <c r="P402" i="15"/>
  <c r="O402" i="15"/>
  <c r="P401" i="15"/>
  <c r="O401" i="15"/>
  <c r="P400" i="15"/>
  <c r="O400" i="15"/>
  <c r="P399" i="15"/>
  <c r="O399" i="15"/>
  <c r="P398" i="15"/>
  <c r="O398" i="15"/>
  <c r="P397" i="15"/>
  <c r="O397" i="15"/>
  <c r="P396" i="15"/>
  <c r="O396" i="15"/>
  <c r="P395" i="15"/>
  <c r="O395" i="15"/>
  <c r="P394" i="15"/>
  <c r="O394" i="15"/>
  <c r="P393" i="15"/>
  <c r="O393" i="15"/>
  <c r="P392" i="15"/>
  <c r="O392" i="15"/>
  <c r="P391" i="15"/>
  <c r="O391" i="15"/>
  <c r="P390" i="15"/>
  <c r="O390" i="15"/>
  <c r="P389" i="15"/>
  <c r="O389" i="15"/>
  <c r="P388" i="15"/>
  <c r="O388" i="15"/>
  <c r="P387" i="15"/>
  <c r="O387" i="15"/>
  <c r="P386" i="15"/>
  <c r="O386" i="15"/>
  <c r="P385" i="15"/>
  <c r="O385" i="15"/>
  <c r="P384" i="15"/>
  <c r="O384" i="15"/>
  <c r="P383" i="15"/>
  <c r="O383" i="15"/>
  <c r="P382" i="15"/>
  <c r="O382" i="15"/>
  <c r="P381" i="15"/>
  <c r="O381" i="15"/>
  <c r="P380" i="15"/>
  <c r="O380" i="15"/>
  <c r="P379" i="15"/>
  <c r="O379" i="15"/>
  <c r="P378" i="15"/>
  <c r="O378" i="15"/>
  <c r="P377" i="15"/>
  <c r="O377" i="15"/>
  <c r="P376" i="15"/>
  <c r="O376" i="15"/>
  <c r="P375" i="15"/>
  <c r="O375" i="15"/>
  <c r="P374" i="15"/>
  <c r="O374" i="15"/>
  <c r="P373" i="15"/>
  <c r="O373" i="15"/>
  <c r="P372" i="15"/>
  <c r="O372" i="15"/>
  <c r="P371" i="15"/>
  <c r="O371" i="15"/>
  <c r="P370" i="15"/>
  <c r="O370" i="15"/>
  <c r="P369" i="15"/>
  <c r="O369" i="15"/>
  <c r="P368" i="15"/>
  <c r="O368" i="15"/>
  <c r="P367" i="15"/>
  <c r="O367" i="15"/>
  <c r="P366" i="15"/>
  <c r="O366" i="15"/>
  <c r="P365" i="15"/>
  <c r="O365" i="15"/>
  <c r="P364" i="15"/>
  <c r="O364" i="15"/>
  <c r="P363" i="15"/>
  <c r="O363" i="15"/>
  <c r="P362" i="15"/>
  <c r="O362" i="15"/>
  <c r="P361" i="15"/>
  <c r="O361" i="15"/>
  <c r="P360" i="15"/>
  <c r="O360" i="15"/>
  <c r="P359" i="15"/>
  <c r="O359" i="15"/>
  <c r="P358" i="15"/>
  <c r="O358" i="15"/>
  <c r="P357" i="15"/>
  <c r="O357" i="15"/>
  <c r="P356" i="15"/>
  <c r="O356" i="15"/>
  <c r="P355" i="15"/>
  <c r="O355" i="15"/>
  <c r="P354" i="15"/>
  <c r="O354" i="15"/>
  <c r="P353" i="15"/>
  <c r="O353" i="15"/>
  <c r="P352" i="15"/>
  <c r="O352" i="15"/>
  <c r="P351" i="15"/>
  <c r="O351" i="15"/>
  <c r="P350" i="15"/>
  <c r="O350" i="15"/>
  <c r="P349" i="15"/>
  <c r="O349" i="15"/>
  <c r="P348" i="15"/>
  <c r="O348" i="15"/>
  <c r="P347" i="15"/>
  <c r="O347" i="15"/>
  <c r="P346" i="15"/>
  <c r="O346" i="15"/>
  <c r="P345" i="15"/>
  <c r="O345" i="15"/>
  <c r="P344" i="15"/>
  <c r="O344" i="15"/>
  <c r="P343" i="15"/>
  <c r="O343" i="15"/>
  <c r="P342" i="15"/>
  <c r="O342" i="15"/>
  <c r="P341" i="15"/>
  <c r="O341" i="15"/>
  <c r="P340" i="15"/>
  <c r="O340" i="15"/>
  <c r="P339" i="15"/>
  <c r="O339" i="15"/>
  <c r="P338" i="15"/>
  <c r="O338" i="15"/>
  <c r="P337" i="15"/>
  <c r="O337" i="15"/>
  <c r="P336" i="15"/>
  <c r="O336" i="15"/>
  <c r="P335" i="15"/>
  <c r="O335" i="15"/>
  <c r="P334" i="15"/>
  <c r="O334" i="15"/>
  <c r="P333" i="15"/>
  <c r="O333" i="15"/>
  <c r="P332" i="15"/>
  <c r="O332" i="15"/>
  <c r="P331" i="15"/>
  <c r="O331" i="15"/>
  <c r="P330" i="15"/>
  <c r="O330" i="15"/>
  <c r="P329" i="15"/>
  <c r="O329" i="15"/>
  <c r="P328" i="15"/>
  <c r="O328" i="15"/>
  <c r="P327" i="15"/>
  <c r="O327" i="15"/>
  <c r="P326" i="15"/>
  <c r="O326" i="15"/>
  <c r="P325" i="15"/>
  <c r="O325" i="15"/>
  <c r="P324" i="15"/>
  <c r="O324" i="15"/>
  <c r="P323" i="15"/>
  <c r="O323" i="15"/>
  <c r="P322" i="15"/>
  <c r="O322" i="15"/>
  <c r="P321" i="15"/>
  <c r="O321" i="15"/>
  <c r="P320" i="15"/>
  <c r="O320" i="15"/>
  <c r="P319" i="15"/>
  <c r="O319" i="15"/>
  <c r="P318" i="15"/>
  <c r="O318" i="15"/>
  <c r="P317" i="15"/>
  <c r="O317" i="15"/>
  <c r="P316" i="15"/>
  <c r="O316" i="15"/>
  <c r="P315" i="15"/>
  <c r="O315" i="15"/>
  <c r="P314" i="15"/>
  <c r="O314" i="15"/>
  <c r="P313" i="15"/>
  <c r="O313" i="15"/>
  <c r="P312" i="15"/>
  <c r="O312" i="15"/>
  <c r="P311" i="15"/>
  <c r="O311" i="15"/>
  <c r="P310" i="15"/>
  <c r="O310" i="15"/>
  <c r="P309" i="15"/>
  <c r="O309" i="15"/>
  <c r="P308" i="15"/>
  <c r="O308" i="15"/>
  <c r="P307" i="15"/>
  <c r="O307" i="15"/>
  <c r="P306" i="15"/>
  <c r="O306" i="15"/>
  <c r="P305" i="15"/>
  <c r="O305" i="15"/>
  <c r="P304" i="15"/>
  <c r="O304" i="15"/>
  <c r="P303" i="15"/>
  <c r="O303" i="15"/>
  <c r="P302" i="15"/>
  <c r="O302" i="15"/>
  <c r="P301" i="15"/>
  <c r="O301" i="15"/>
  <c r="P300" i="15"/>
  <c r="O300" i="15"/>
  <c r="P299" i="15"/>
  <c r="O299" i="15"/>
  <c r="P298" i="15"/>
  <c r="O298" i="15"/>
  <c r="P297" i="15"/>
  <c r="O297" i="15"/>
  <c r="P296" i="15"/>
  <c r="O296" i="15"/>
  <c r="P295" i="15"/>
  <c r="O295" i="15"/>
  <c r="P294" i="15"/>
  <c r="O294" i="15"/>
  <c r="P293" i="15"/>
  <c r="O293" i="15"/>
  <c r="P292" i="15"/>
  <c r="O292" i="15"/>
  <c r="P291" i="15"/>
  <c r="O291" i="15"/>
  <c r="P290" i="15"/>
  <c r="O290" i="15"/>
  <c r="P289" i="15"/>
  <c r="O289" i="15"/>
  <c r="P288" i="15"/>
  <c r="O288" i="15"/>
  <c r="P287" i="15"/>
  <c r="O287" i="15"/>
  <c r="P286" i="15"/>
  <c r="O286" i="15"/>
  <c r="P285" i="15"/>
  <c r="O285" i="15"/>
  <c r="P284" i="15"/>
  <c r="O284" i="15"/>
  <c r="P283" i="15"/>
  <c r="O283" i="15"/>
  <c r="P282" i="15"/>
  <c r="O282" i="15"/>
  <c r="P281" i="15"/>
  <c r="O281" i="15"/>
  <c r="P280" i="15"/>
  <c r="O280" i="15"/>
  <c r="P279" i="15"/>
  <c r="O279" i="15"/>
  <c r="P278" i="15"/>
  <c r="O278" i="15"/>
  <c r="P277" i="15"/>
  <c r="O277" i="15"/>
  <c r="P276" i="15"/>
  <c r="O276" i="15"/>
  <c r="P275" i="15"/>
  <c r="O275" i="15"/>
  <c r="P274" i="15"/>
  <c r="O274" i="15"/>
  <c r="P273" i="15"/>
  <c r="O273" i="15"/>
  <c r="P272" i="15"/>
  <c r="O272" i="15"/>
  <c r="P271" i="15"/>
  <c r="O271" i="15"/>
  <c r="P270" i="15"/>
  <c r="O270" i="15"/>
  <c r="P269" i="15"/>
  <c r="O269" i="15"/>
  <c r="P268" i="15"/>
  <c r="O268" i="15"/>
  <c r="P267" i="15"/>
  <c r="O267" i="15"/>
  <c r="P266" i="15"/>
  <c r="O266" i="15"/>
  <c r="P265" i="15"/>
  <c r="O265" i="15"/>
  <c r="P264" i="15"/>
  <c r="O264" i="15"/>
  <c r="P263" i="15"/>
  <c r="O263" i="15"/>
  <c r="P262" i="15"/>
  <c r="O262" i="15"/>
  <c r="P261" i="15"/>
  <c r="O261" i="15"/>
  <c r="P260" i="15"/>
  <c r="O260" i="15"/>
  <c r="P259" i="15"/>
  <c r="O259" i="15"/>
  <c r="P258" i="15"/>
  <c r="O258" i="15"/>
  <c r="P257" i="15"/>
  <c r="O257" i="15"/>
  <c r="P256" i="15"/>
  <c r="O256" i="15"/>
  <c r="P255" i="15"/>
  <c r="O255" i="15"/>
  <c r="P254" i="15"/>
  <c r="O254" i="15"/>
  <c r="P253" i="15"/>
  <c r="O253" i="15"/>
  <c r="P252" i="15"/>
  <c r="O252" i="15"/>
  <c r="P251" i="15"/>
  <c r="O251" i="15"/>
  <c r="P250" i="15"/>
  <c r="O250" i="15"/>
  <c r="P249" i="15"/>
  <c r="O249" i="15"/>
  <c r="P248" i="15"/>
  <c r="O248" i="15"/>
  <c r="P247" i="15"/>
  <c r="O247" i="15"/>
  <c r="P246" i="15"/>
  <c r="O246" i="15"/>
  <c r="P245" i="15"/>
  <c r="O245" i="15"/>
  <c r="P244" i="15"/>
  <c r="O244" i="15"/>
  <c r="P243" i="15"/>
  <c r="O243" i="15"/>
  <c r="P242" i="15"/>
  <c r="O242" i="15"/>
  <c r="P241" i="15"/>
  <c r="O241" i="15"/>
  <c r="P240" i="15"/>
  <c r="O240" i="15"/>
  <c r="P239" i="15"/>
  <c r="O239" i="15"/>
  <c r="P238" i="15"/>
  <c r="O238" i="15"/>
  <c r="P237" i="15"/>
  <c r="O237" i="15"/>
  <c r="P236" i="15"/>
  <c r="O236" i="15"/>
  <c r="P235" i="15"/>
  <c r="O235" i="15"/>
  <c r="P234" i="15"/>
  <c r="O234" i="15"/>
  <c r="P233" i="15"/>
  <c r="O233" i="15"/>
  <c r="P232" i="15"/>
  <c r="O232" i="15"/>
  <c r="P231" i="15"/>
  <c r="O231" i="15"/>
  <c r="P230" i="15"/>
  <c r="O230" i="15"/>
  <c r="P229" i="15"/>
  <c r="O229" i="15"/>
  <c r="P228" i="15"/>
  <c r="O228" i="15"/>
  <c r="P227" i="15"/>
  <c r="O227" i="15"/>
  <c r="P226" i="15"/>
  <c r="O226" i="15"/>
  <c r="P225" i="15"/>
  <c r="O225" i="15"/>
  <c r="P224" i="15"/>
  <c r="O224" i="15"/>
  <c r="P223" i="15"/>
  <c r="O223" i="15"/>
  <c r="P222" i="15"/>
  <c r="O222" i="15"/>
  <c r="P221" i="15"/>
  <c r="O221" i="15"/>
  <c r="P220" i="15"/>
  <c r="O220" i="15"/>
  <c r="P219" i="15"/>
  <c r="O219" i="15"/>
  <c r="P218" i="15"/>
  <c r="O218" i="15"/>
  <c r="P217" i="15"/>
  <c r="O217" i="15"/>
  <c r="P216" i="15"/>
  <c r="O216" i="15"/>
  <c r="P215" i="15"/>
  <c r="O215" i="15"/>
  <c r="P214" i="15"/>
  <c r="O214" i="15"/>
  <c r="P213" i="15"/>
  <c r="O213" i="15"/>
  <c r="P212" i="15"/>
  <c r="O212" i="15"/>
  <c r="P211" i="15"/>
  <c r="O211" i="15"/>
  <c r="P210" i="15"/>
  <c r="O210" i="15"/>
  <c r="P209" i="15"/>
  <c r="O209" i="15"/>
  <c r="P208" i="15"/>
  <c r="O208" i="15"/>
  <c r="P207" i="15"/>
  <c r="O207" i="15"/>
  <c r="P206" i="15"/>
  <c r="O206" i="15"/>
  <c r="P205" i="15"/>
  <c r="O205" i="15"/>
  <c r="P204" i="15"/>
  <c r="O204" i="15"/>
  <c r="P203" i="15"/>
  <c r="O203" i="15"/>
  <c r="P202" i="15"/>
  <c r="O202" i="15"/>
  <c r="P201" i="15"/>
  <c r="O201" i="15"/>
  <c r="P200" i="15"/>
  <c r="O200" i="15"/>
  <c r="P199" i="15"/>
  <c r="O199" i="15"/>
  <c r="P198" i="15"/>
  <c r="O198" i="15"/>
  <c r="P197" i="15"/>
  <c r="O197" i="15"/>
  <c r="P196" i="15"/>
  <c r="O196" i="15"/>
  <c r="P195" i="15"/>
  <c r="O195" i="15"/>
  <c r="P194" i="15"/>
  <c r="O194" i="15"/>
  <c r="P193" i="15"/>
  <c r="O193" i="15"/>
  <c r="P192" i="15"/>
  <c r="O192" i="15"/>
  <c r="P191" i="15"/>
  <c r="O191" i="15"/>
  <c r="P190" i="15"/>
  <c r="O190" i="15"/>
  <c r="P189" i="15"/>
  <c r="O189" i="15"/>
  <c r="P188" i="15"/>
  <c r="O188" i="15"/>
  <c r="P187" i="15"/>
  <c r="O187" i="15"/>
  <c r="P186" i="15"/>
  <c r="O186" i="15"/>
  <c r="P185" i="15"/>
  <c r="O185" i="15"/>
  <c r="P184" i="15"/>
  <c r="O184" i="15"/>
  <c r="P183" i="15"/>
  <c r="O183" i="15"/>
  <c r="P182" i="15"/>
  <c r="O182" i="15"/>
  <c r="P181" i="15"/>
  <c r="O181" i="15"/>
  <c r="P180" i="15"/>
  <c r="O180" i="15"/>
  <c r="P179" i="15"/>
  <c r="O179" i="15"/>
  <c r="P178" i="15"/>
  <c r="O178" i="15"/>
  <c r="P177" i="15"/>
  <c r="O177" i="15"/>
  <c r="P176" i="15"/>
  <c r="O176" i="15"/>
  <c r="P175" i="15"/>
  <c r="O175" i="15"/>
  <c r="P174" i="15"/>
  <c r="O174" i="15"/>
  <c r="P173" i="15"/>
  <c r="O173" i="15"/>
  <c r="P172" i="15"/>
  <c r="O172" i="15"/>
  <c r="P171" i="15"/>
  <c r="O171" i="15"/>
  <c r="P170" i="15"/>
  <c r="O170" i="15"/>
  <c r="P169" i="15"/>
  <c r="O169" i="15"/>
  <c r="P168" i="15"/>
  <c r="O168" i="15"/>
  <c r="P167" i="15"/>
  <c r="O167" i="15"/>
  <c r="P166" i="15"/>
  <c r="O166" i="15"/>
  <c r="P165" i="15"/>
  <c r="O165" i="15"/>
  <c r="P164" i="15"/>
  <c r="O164" i="15"/>
  <c r="P163" i="15"/>
  <c r="O163" i="15"/>
  <c r="P162" i="15"/>
  <c r="O162" i="15"/>
  <c r="P161" i="15"/>
  <c r="O161" i="15"/>
  <c r="P160" i="15"/>
  <c r="O160" i="15"/>
  <c r="P159" i="15"/>
  <c r="O159" i="15"/>
  <c r="P158" i="15"/>
  <c r="O158" i="15"/>
  <c r="P157" i="15"/>
  <c r="O157" i="15"/>
  <c r="P156" i="15"/>
  <c r="O156" i="15"/>
  <c r="P155" i="15"/>
  <c r="O155" i="15"/>
  <c r="P154" i="15"/>
  <c r="O154" i="15"/>
  <c r="P153" i="15"/>
  <c r="O153" i="15"/>
  <c r="P152" i="15"/>
  <c r="O152" i="15"/>
  <c r="P151" i="15"/>
  <c r="O151" i="15"/>
  <c r="P150" i="15"/>
  <c r="O150" i="15"/>
  <c r="P149" i="15"/>
  <c r="O149" i="15"/>
  <c r="P148" i="15"/>
  <c r="O148" i="15"/>
  <c r="P147" i="15"/>
  <c r="O147" i="15"/>
  <c r="P146" i="15"/>
  <c r="O146" i="15"/>
  <c r="P145" i="15"/>
  <c r="O145" i="15"/>
  <c r="P144" i="15"/>
  <c r="O144" i="15"/>
  <c r="P143" i="15"/>
  <c r="O143" i="15"/>
  <c r="P142" i="15"/>
  <c r="O142" i="15"/>
  <c r="P141" i="15"/>
  <c r="O141" i="15"/>
  <c r="P140" i="15"/>
  <c r="O140" i="15"/>
  <c r="P139" i="15"/>
  <c r="O139" i="15"/>
  <c r="P138" i="15"/>
  <c r="O138" i="15"/>
  <c r="P137" i="15"/>
  <c r="O137" i="15"/>
  <c r="P136" i="15"/>
  <c r="O136" i="15"/>
  <c r="P135" i="15"/>
  <c r="O135" i="15"/>
  <c r="P134" i="15"/>
  <c r="O134" i="15"/>
  <c r="P133" i="15"/>
  <c r="O133" i="15"/>
  <c r="P132" i="15"/>
  <c r="O132" i="15"/>
  <c r="P131" i="15"/>
  <c r="O131" i="15"/>
  <c r="P130" i="15"/>
  <c r="O130" i="15"/>
  <c r="P129" i="15"/>
  <c r="O129" i="15"/>
  <c r="P128" i="15"/>
  <c r="O128" i="15"/>
  <c r="P127" i="15"/>
  <c r="O127" i="15"/>
  <c r="P126" i="15"/>
  <c r="O126" i="15"/>
  <c r="P125" i="15"/>
  <c r="O125" i="15"/>
  <c r="P124" i="15"/>
  <c r="O124" i="15"/>
  <c r="P123" i="15"/>
  <c r="O123" i="15"/>
  <c r="P122" i="15"/>
  <c r="O122" i="15"/>
  <c r="P121" i="15"/>
  <c r="O121" i="15"/>
  <c r="P120" i="15"/>
  <c r="O120" i="15"/>
  <c r="P119" i="15"/>
  <c r="O119" i="15"/>
  <c r="P118" i="15"/>
  <c r="O118" i="15"/>
  <c r="P117" i="15"/>
  <c r="O117" i="15"/>
  <c r="P116" i="15"/>
  <c r="O116" i="15"/>
  <c r="P115" i="15"/>
  <c r="O115" i="15"/>
  <c r="P114" i="15"/>
  <c r="O114" i="15"/>
  <c r="P113" i="15"/>
  <c r="O113" i="15"/>
  <c r="P112" i="15"/>
  <c r="O112" i="15"/>
  <c r="P111" i="15"/>
  <c r="O111" i="15"/>
  <c r="P110" i="15"/>
  <c r="O110" i="15"/>
  <c r="P109" i="15"/>
  <c r="O109" i="15"/>
  <c r="P108" i="15"/>
  <c r="O108" i="15"/>
  <c r="P107" i="15"/>
  <c r="O107" i="15"/>
  <c r="P106" i="15"/>
  <c r="O106" i="15"/>
  <c r="P105" i="15"/>
  <c r="O105" i="15"/>
  <c r="P104" i="15"/>
  <c r="O104" i="15"/>
  <c r="P103" i="15"/>
  <c r="O103" i="15"/>
  <c r="P102" i="15"/>
  <c r="O102" i="15"/>
  <c r="P101" i="15"/>
  <c r="O101" i="15"/>
  <c r="P100" i="15"/>
  <c r="O100" i="15"/>
  <c r="P99" i="15"/>
  <c r="O99" i="15"/>
  <c r="P98" i="15"/>
  <c r="O98" i="15"/>
  <c r="P97" i="15"/>
  <c r="O97" i="15"/>
  <c r="P96" i="15"/>
  <c r="O96" i="15"/>
  <c r="P95" i="15"/>
  <c r="O95" i="15"/>
  <c r="P94" i="15"/>
  <c r="O94" i="15"/>
  <c r="P93" i="15"/>
  <c r="O93" i="15"/>
  <c r="P92" i="15"/>
  <c r="O92" i="15"/>
  <c r="P91" i="15"/>
  <c r="O91" i="15"/>
  <c r="P90" i="15"/>
  <c r="O90" i="15"/>
  <c r="P89" i="15"/>
  <c r="O89" i="15"/>
  <c r="P88" i="15"/>
  <c r="O88" i="15"/>
  <c r="P87" i="15"/>
  <c r="O87" i="15"/>
  <c r="P86" i="15"/>
  <c r="O86" i="15"/>
  <c r="P85" i="15"/>
  <c r="O85" i="15"/>
  <c r="P84" i="15"/>
  <c r="O84" i="15"/>
  <c r="P83" i="15"/>
  <c r="O83" i="15"/>
  <c r="P82" i="15"/>
  <c r="O82" i="15"/>
  <c r="P81" i="15"/>
  <c r="O81" i="15"/>
  <c r="P80" i="15"/>
  <c r="O80" i="15"/>
  <c r="P79" i="15"/>
  <c r="O79" i="15"/>
  <c r="P78" i="15"/>
  <c r="O78" i="15"/>
  <c r="P77" i="15"/>
  <c r="O77" i="15"/>
  <c r="P76" i="15"/>
  <c r="O76" i="15"/>
  <c r="P75" i="15"/>
  <c r="O75" i="15"/>
  <c r="P74" i="15"/>
  <c r="O74" i="15"/>
  <c r="P73" i="15"/>
  <c r="O73" i="15"/>
  <c r="P72" i="15"/>
  <c r="O72" i="15"/>
  <c r="P71" i="15"/>
  <c r="O71" i="15"/>
  <c r="P70" i="15"/>
  <c r="O70" i="15"/>
  <c r="P69" i="15"/>
  <c r="O69" i="15"/>
  <c r="P68" i="15"/>
  <c r="O68" i="15"/>
  <c r="P67" i="15"/>
  <c r="O67" i="15"/>
  <c r="P66" i="15"/>
  <c r="O66" i="15"/>
  <c r="P65" i="15"/>
  <c r="O65" i="15"/>
  <c r="P64" i="15"/>
  <c r="O64" i="15"/>
  <c r="P63" i="15"/>
  <c r="O63" i="15"/>
  <c r="P62" i="15"/>
  <c r="O62" i="15"/>
  <c r="P61" i="15"/>
  <c r="O61" i="15"/>
  <c r="P60" i="15"/>
  <c r="O60" i="15"/>
  <c r="P59" i="15"/>
  <c r="O59" i="15"/>
  <c r="P58" i="15"/>
  <c r="O58" i="15"/>
  <c r="P57" i="15"/>
  <c r="O57" i="15"/>
  <c r="P56" i="15"/>
  <c r="O56" i="15"/>
  <c r="P55" i="15"/>
  <c r="O55" i="15"/>
  <c r="P54" i="15"/>
  <c r="O54" i="15"/>
  <c r="P53" i="15"/>
  <c r="O53" i="15"/>
  <c r="P52" i="15"/>
  <c r="O52" i="15"/>
  <c r="P51" i="15"/>
  <c r="O51" i="15"/>
  <c r="P50" i="15"/>
  <c r="O50" i="15"/>
  <c r="P49" i="15"/>
  <c r="O49" i="15"/>
  <c r="P48" i="15"/>
  <c r="O48" i="15"/>
  <c r="P47" i="15"/>
  <c r="O47" i="15"/>
  <c r="P46" i="15"/>
  <c r="O46" i="15"/>
  <c r="P45" i="15"/>
  <c r="O45" i="15"/>
  <c r="P44" i="15"/>
  <c r="O44" i="15"/>
  <c r="P43" i="15"/>
  <c r="O43" i="15"/>
  <c r="P42" i="15"/>
  <c r="O42" i="15"/>
  <c r="P41" i="15"/>
  <c r="O41" i="15"/>
  <c r="P40" i="15"/>
  <c r="O40" i="15"/>
  <c r="P39" i="15"/>
  <c r="O39" i="15"/>
  <c r="P38" i="15"/>
  <c r="O38" i="15"/>
  <c r="P37" i="15"/>
  <c r="O37" i="15"/>
  <c r="P36" i="15"/>
  <c r="O36" i="15"/>
  <c r="P35" i="15"/>
  <c r="O35" i="15"/>
  <c r="P34" i="15"/>
  <c r="O34" i="15"/>
  <c r="P33" i="15"/>
  <c r="O33" i="15"/>
  <c r="P32" i="15"/>
  <c r="O32" i="15"/>
  <c r="P31" i="15"/>
  <c r="O31" i="15"/>
  <c r="P30" i="15"/>
  <c r="O30" i="15"/>
  <c r="P29" i="15"/>
  <c r="O29" i="15"/>
  <c r="P28" i="15"/>
  <c r="O28" i="15"/>
  <c r="P27" i="15"/>
  <c r="O27" i="15"/>
  <c r="P26" i="15"/>
  <c r="O26" i="15"/>
  <c r="P25" i="15"/>
  <c r="O25" i="15"/>
  <c r="P24" i="15"/>
  <c r="O24" i="15"/>
  <c r="P23" i="15"/>
  <c r="O23" i="15"/>
  <c r="P22" i="15"/>
  <c r="O22" i="15"/>
  <c r="P21" i="15"/>
  <c r="O21" i="15"/>
  <c r="P20" i="15"/>
  <c r="O20" i="15"/>
  <c r="P19" i="15"/>
  <c r="O19" i="15"/>
  <c r="P18" i="15"/>
  <c r="O18" i="15"/>
  <c r="P17" i="15"/>
  <c r="O17" i="15"/>
  <c r="P16" i="15"/>
  <c r="O16" i="15"/>
  <c r="P15" i="15"/>
  <c r="O15" i="15"/>
  <c r="P14" i="15"/>
  <c r="O14" i="15"/>
  <c r="P13" i="15"/>
  <c r="O13" i="15"/>
  <c r="P12" i="15"/>
  <c r="O12" i="15"/>
  <c r="P11" i="15"/>
  <c r="O11" i="15"/>
  <c r="P10" i="15"/>
  <c r="O10" i="15"/>
  <c r="P9" i="15"/>
  <c r="O9" i="15"/>
  <c r="P8" i="15"/>
  <c r="O8" i="15"/>
  <c r="P7" i="15"/>
  <c r="O7" i="15"/>
  <c r="P6" i="15"/>
  <c r="O6" i="15"/>
  <c r="P5" i="15"/>
  <c r="O5" i="15"/>
  <c r="P4" i="15"/>
  <c r="O4" i="15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M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P4" i="2"/>
  <c r="P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O4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L430" i="2"/>
  <c r="V4" i="17"/>
  <c r="AA4" i="17"/>
  <c r="V5" i="17"/>
  <c r="AA5" i="17"/>
  <c r="V6" i="17"/>
  <c r="AA6" i="17"/>
  <c r="V7" i="17"/>
  <c r="AA7" i="17"/>
  <c r="V8" i="17"/>
  <c r="V9" i="17"/>
  <c r="AA9" i="17"/>
  <c r="V10" i="17"/>
  <c r="V11" i="17"/>
  <c r="AA11" i="17"/>
  <c r="V12" i="17"/>
  <c r="AA12" i="17"/>
  <c r="V13" i="17"/>
  <c r="AA13" i="17"/>
  <c r="V14" i="17"/>
  <c r="V15" i="17"/>
  <c r="AA15" i="17"/>
  <c r="V16" i="17"/>
  <c r="AA16" i="17"/>
  <c r="V17" i="17"/>
  <c r="AA17" i="17"/>
  <c r="V18" i="17"/>
  <c r="AA18" i="17"/>
  <c r="V19" i="17"/>
  <c r="AA19" i="17"/>
  <c r="V20" i="17"/>
  <c r="V21" i="17"/>
  <c r="AA21" i="17"/>
  <c r="V22" i="17"/>
  <c r="V23" i="17"/>
  <c r="V24" i="17"/>
  <c r="AA24" i="17"/>
  <c r="V25" i="17"/>
  <c r="AA25" i="17"/>
  <c r="V26" i="17"/>
  <c r="AA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AA39" i="17"/>
  <c r="V40" i="17"/>
  <c r="V41" i="17"/>
  <c r="V42" i="17"/>
  <c r="AA42" i="17"/>
  <c r="V43" i="17"/>
  <c r="AA43" i="17"/>
  <c r="V44" i="17"/>
  <c r="AA44" i="17"/>
  <c r="V45" i="17"/>
  <c r="AA45" i="17"/>
  <c r="V46" i="17"/>
  <c r="AA46" i="17"/>
  <c r="V47" i="17"/>
  <c r="V48" i="17"/>
  <c r="AA48" i="17"/>
  <c r="V49" i="17"/>
  <c r="AA49" i="17"/>
  <c r="V50" i="17"/>
  <c r="V51" i="17"/>
  <c r="AA51" i="17"/>
  <c r="V52" i="17"/>
  <c r="V53" i="17"/>
  <c r="AA53" i="17"/>
  <c r="V54" i="17"/>
  <c r="V55" i="17"/>
  <c r="V56" i="17"/>
  <c r="V57" i="17"/>
  <c r="V58" i="17"/>
  <c r="V59" i="17"/>
  <c r="V60" i="17"/>
  <c r="V61" i="17"/>
  <c r="V62" i="17"/>
  <c r="V63" i="17"/>
  <c r="V64" i="17"/>
  <c r="AA64" i="17"/>
  <c r="V65" i="17"/>
  <c r="AA65" i="17"/>
  <c r="V66" i="17"/>
  <c r="AA66" i="17"/>
  <c r="V67" i="17"/>
  <c r="AA67" i="17"/>
  <c r="V68" i="17"/>
  <c r="V69" i="17"/>
  <c r="V70" i="17"/>
  <c r="AA70" i="17"/>
  <c r="V71" i="17"/>
  <c r="V72" i="17"/>
  <c r="AA72" i="17"/>
  <c r="V73" i="17"/>
  <c r="AA73" i="17"/>
  <c r="V74" i="17"/>
  <c r="V75" i="17"/>
  <c r="AA75" i="17"/>
  <c r="V76" i="17"/>
  <c r="V77" i="17"/>
  <c r="AA77" i="17"/>
  <c r="V78" i="17"/>
  <c r="AA78" i="17"/>
  <c r="V79" i="17"/>
  <c r="AA79" i="17"/>
  <c r="V80" i="17"/>
  <c r="V81" i="17"/>
  <c r="AA81" i="17"/>
  <c r="V82" i="17"/>
  <c r="V83" i="17"/>
  <c r="V84" i="17"/>
  <c r="AA84" i="17"/>
  <c r="V85" i="17"/>
  <c r="AA85" i="17"/>
  <c r="V86" i="17"/>
  <c r="V87" i="17"/>
  <c r="V88" i="17"/>
  <c r="AA88" i="17"/>
  <c r="V89" i="17"/>
  <c r="V90" i="17"/>
  <c r="AA90" i="17"/>
  <c r="V91" i="17"/>
  <c r="V92" i="17"/>
  <c r="V93" i="17"/>
  <c r="AA93" i="17"/>
  <c r="V94" i="17"/>
  <c r="V95" i="17"/>
  <c r="V96" i="17"/>
  <c r="V97" i="17"/>
  <c r="V98" i="17"/>
  <c r="AA98" i="17"/>
  <c r="V99" i="17"/>
  <c r="AA99" i="17"/>
  <c r="V100" i="17"/>
  <c r="AA100" i="17"/>
  <c r="V101" i="17"/>
  <c r="AA101" i="17"/>
  <c r="V102" i="17"/>
  <c r="AA102" i="17"/>
  <c r="V103" i="17"/>
  <c r="V104" i="17"/>
  <c r="AA104" i="17"/>
  <c r="V105" i="17"/>
  <c r="AA105" i="17"/>
  <c r="V106" i="17"/>
  <c r="V107" i="17"/>
  <c r="V108" i="17"/>
  <c r="V109" i="17"/>
  <c r="AA109" i="17"/>
  <c r="V110" i="17"/>
  <c r="V111" i="17"/>
  <c r="V112" i="17"/>
  <c r="V113" i="17"/>
  <c r="V114" i="17"/>
  <c r="V115" i="17"/>
  <c r="AA115" i="17"/>
  <c r="V116" i="17"/>
  <c r="V117" i="17"/>
  <c r="AA117" i="17"/>
  <c r="V118" i="17"/>
  <c r="V119" i="17"/>
  <c r="AA119" i="17"/>
  <c r="V120" i="17"/>
  <c r="V121" i="17"/>
  <c r="V122" i="17"/>
  <c r="AA122" i="17"/>
  <c r="V123" i="17"/>
  <c r="AA123" i="17"/>
  <c r="V124" i="17"/>
  <c r="V125" i="17"/>
  <c r="AA125" i="17"/>
  <c r="V126" i="17"/>
  <c r="AA126" i="17"/>
  <c r="V127" i="17"/>
  <c r="AA127" i="17"/>
  <c r="V128" i="17"/>
  <c r="AA128" i="17"/>
  <c r="V129" i="17"/>
  <c r="AA129" i="17"/>
  <c r="V130" i="17"/>
  <c r="AA130" i="17"/>
  <c r="V131" i="17"/>
  <c r="V132" i="17"/>
  <c r="AA132" i="17"/>
  <c r="V133" i="17"/>
  <c r="V134" i="17"/>
  <c r="V135" i="17"/>
  <c r="V136" i="17"/>
  <c r="V137" i="17"/>
  <c r="V138" i="17"/>
  <c r="V139" i="17"/>
  <c r="V140" i="17"/>
  <c r="V141" i="17"/>
  <c r="AA141" i="17"/>
  <c r="V142" i="17"/>
  <c r="V143" i="17"/>
  <c r="V144" i="17"/>
  <c r="V145" i="17"/>
  <c r="V146" i="17"/>
  <c r="AA146" i="17"/>
  <c r="V147" i="17"/>
  <c r="V148" i="17"/>
  <c r="AA148" i="17"/>
  <c r="V149" i="17"/>
  <c r="V150" i="17"/>
  <c r="V151" i="17"/>
  <c r="AA151" i="17"/>
  <c r="V152" i="17"/>
  <c r="V153" i="17"/>
  <c r="V154" i="17"/>
  <c r="V155" i="17"/>
  <c r="V156" i="17"/>
  <c r="V157" i="17"/>
  <c r="V158" i="17"/>
  <c r="V159" i="17"/>
  <c r="AA159" i="17"/>
  <c r="V160" i="17"/>
  <c r="AA160" i="17"/>
  <c r="V161" i="17"/>
  <c r="AA161" i="17"/>
  <c r="V162" i="17"/>
  <c r="V163" i="17"/>
  <c r="AA163" i="17"/>
  <c r="V164" i="17"/>
  <c r="AA164" i="17"/>
  <c r="V165" i="17"/>
  <c r="V166" i="17"/>
  <c r="AA166" i="17"/>
  <c r="V167" i="17"/>
  <c r="AA167" i="17"/>
  <c r="V168" i="17"/>
  <c r="AA168" i="17"/>
  <c r="V169" i="17"/>
  <c r="V170" i="17"/>
  <c r="AA170" i="17"/>
  <c r="V171" i="17"/>
  <c r="AA171" i="17"/>
  <c r="V172" i="17"/>
  <c r="AA172" i="17"/>
  <c r="V173" i="17"/>
  <c r="AA173" i="17"/>
  <c r="V174" i="17"/>
  <c r="V175" i="17"/>
  <c r="AA175" i="17"/>
  <c r="V176" i="17"/>
  <c r="AA176" i="17"/>
  <c r="V177" i="17"/>
  <c r="AA177" i="17"/>
  <c r="V178" i="17"/>
  <c r="V179" i="17"/>
  <c r="V180" i="17"/>
  <c r="V181" i="17"/>
  <c r="AA181" i="17"/>
  <c r="V182" i="17"/>
  <c r="V183" i="17"/>
  <c r="AA183" i="17"/>
  <c r="V184" i="17"/>
  <c r="V185" i="17"/>
  <c r="AA185" i="17"/>
  <c r="V186" i="17"/>
  <c r="V187" i="17"/>
  <c r="V188" i="17"/>
  <c r="V189" i="17"/>
  <c r="AA189" i="17"/>
  <c r="V190" i="17"/>
  <c r="V191" i="17"/>
  <c r="V192" i="17"/>
  <c r="AA192" i="17"/>
  <c r="V193" i="17"/>
  <c r="V194" i="17"/>
  <c r="AA194" i="17"/>
  <c r="V195" i="17"/>
  <c r="V196" i="17"/>
  <c r="AA196" i="17"/>
  <c r="V197" i="17"/>
  <c r="AA197" i="17"/>
  <c r="V198" i="17"/>
  <c r="AA198" i="17"/>
  <c r="V199" i="17"/>
  <c r="AA199" i="17"/>
  <c r="V200" i="17"/>
  <c r="AA200" i="17"/>
  <c r="V201" i="17"/>
  <c r="AA201" i="17"/>
  <c r="V202" i="17"/>
  <c r="V203" i="17"/>
  <c r="AA203" i="17"/>
  <c r="V204" i="17"/>
  <c r="AA204" i="17"/>
  <c r="V205" i="17"/>
  <c r="V206" i="17"/>
  <c r="V207" i="17"/>
  <c r="AA207" i="17"/>
  <c r="V208" i="17"/>
  <c r="AA208" i="17"/>
  <c r="V209" i="17"/>
  <c r="V210" i="17"/>
  <c r="AA210" i="17"/>
  <c r="V211" i="17"/>
  <c r="AA211" i="17"/>
  <c r="V212" i="17"/>
  <c r="V213" i="17"/>
  <c r="V214" i="17"/>
  <c r="V215" i="17"/>
  <c r="V216" i="17"/>
  <c r="V217" i="17"/>
  <c r="V218" i="17"/>
  <c r="AA218" i="17"/>
  <c r="G440" i="15"/>
  <c r="F440" i="15"/>
  <c r="G439" i="15"/>
  <c r="F439" i="15"/>
  <c r="G438" i="15"/>
  <c r="F438" i="15"/>
  <c r="G437" i="15"/>
  <c r="F437" i="15"/>
  <c r="G436" i="15"/>
  <c r="F436" i="15"/>
  <c r="G435" i="15"/>
  <c r="F435" i="15"/>
  <c r="G434" i="15"/>
  <c r="F434" i="15"/>
  <c r="G433" i="15"/>
  <c r="F433" i="15"/>
  <c r="G432" i="15"/>
  <c r="F432" i="15"/>
  <c r="G431" i="15"/>
  <c r="F431" i="15"/>
  <c r="G430" i="15"/>
  <c r="F430" i="15"/>
  <c r="G429" i="15"/>
  <c r="F429" i="15"/>
  <c r="H436" i="2"/>
  <c r="H437" i="2"/>
  <c r="H438" i="2"/>
  <c r="H439" i="2"/>
  <c r="H440" i="2"/>
  <c r="H441" i="2"/>
  <c r="F5" i="2"/>
  <c r="F6" i="2"/>
  <c r="G6" i="2"/>
  <c r="F28" i="2"/>
  <c r="F4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G4" i="2"/>
  <c r="G5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K430" i="2"/>
  <c r="L431" i="2"/>
  <c r="F27" i="15"/>
  <c r="G27" i="15"/>
  <c r="F103" i="15"/>
  <c r="F149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99" i="15"/>
  <c r="F100" i="15"/>
  <c r="F101" i="15"/>
  <c r="F102" i="15"/>
  <c r="F104" i="15"/>
  <c r="F105" i="15"/>
  <c r="F106" i="15"/>
  <c r="F107" i="15"/>
  <c r="F108" i="15"/>
  <c r="F109" i="15"/>
  <c r="F110" i="15"/>
  <c r="F111" i="15"/>
  <c r="F112" i="15"/>
  <c r="F113" i="15"/>
  <c r="F114" i="15"/>
  <c r="F115" i="15"/>
  <c r="F116" i="15"/>
  <c r="F117" i="15"/>
  <c r="F118" i="15"/>
  <c r="F119" i="15"/>
  <c r="F120" i="15"/>
  <c r="F121" i="15"/>
  <c r="F122" i="15"/>
  <c r="F123" i="15"/>
  <c r="F124" i="15"/>
  <c r="F125" i="15"/>
  <c r="F126" i="15"/>
  <c r="F127" i="15"/>
  <c r="F128" i="15"/>
  <c r="F129" i="15"/>
  <c r="F130" i="15"/>
  <c r="F131" i="15"/>
  <c r="F132" i="15"/>
  <c r="F133" i="15"/>
  <c r="F134" i="15"/>
  <c r="F135" i="15"/>
  <c r="F136" i="15"/>
  <c r="F137" i="15"/>
  <c r="F138" i="15"/>
  <c r="F139" i="15"/>
  <c r="F140" i="15"/>
  <c r="F141" i="15"/>
  <c r="F142" i="15"/>
  <c r="F143" i="15"/>
  <c r="F144" i="15"/>
  <c r="F145" i="15"/>
  <c r="F146" i="15"/>
  <c r="F147" i="15"/>
  <c r="F148" i="15"/>
  <c r="F150" i="15"/>
  <c r="F151" i="15"/>
  <c r="F152" i="15"/>
  <c r="F153" i="15"/>
  <c r="F154" i="15"/>
  <c r="F155" i="15"/>
  <c r="F156" i="15"/>
  <c r="F157" i="15"/>
  <c r="F158" i="15"/>
  <c r="F159" i="15"/>
  <c r="F160" i="15"/>
  <c r="F161" i="15"/>
  <c r="F162" i="15"/>
  <c r="F163" i="15"/>
  <c r="F164" i="15"/>
  <c r="F165" i="15"/>
  <c r="F166" i="15"/>
  <c r="F167" i="15"/>
  <c r="F168" i="15"/>
  <c r="F169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F211" i="15"/>
  <c r="F212" i="15"/>
  <c r="F213" i="15"/>
  <c r="F214" i="15"/>
  <c r="F215" i="15"/>
  <c r="F216" i="15"/>
  <c r="F217" i="15"/>
  <c r="F218" i="15"/>
  <c r="F219" i="15"/>
  <c r="F220" i="15"/>
  <c r="F221" i="15"/>
  <c r="F222" i="15"/>
  <c r="F223" i="15"/>
  <c r="F224" i="15"/>
  <c r="F225" i="15"/>
  <c r="F226" i="15"/>
  <c r="F227" i="15"/>
  <c r="F228" i="15"/>
  <c r="F229" i="15"/>
  <c r="F230" i="15"/>
  <c r="F231" i="15"/>
  <c r="F232" i="15"/>
  <c r="F233" i="15"/>
  <c r="F234" i="15"/>
  <c r="F235" i="15"/>
  <c r="F236" i="15"/>
  <c r="F237" i="15"/>
  <c r="F238" i="15"/>
  <c r="F239" i="15"/>
  <c r="F240" i="15"/>
  <c r="F241" i="15"/>
  <c r="F242" i="15"/>
  <c r="F243" i="15"/>
  <c r="F244" i="15"/>
  <c r="F245" i="15"/>
  <c r="F246" i="15"/>
  <c r="F247" i="15"/>
  <c r="F248" i="15"/>
  <c r="F249" i="15"/>
  <c r="F250" i="15"/>
  <c r="F251" i="15"/>
  <c r="F252" i="15"/>
  <c r="F253" i="15"/>
  <c r="F254" i="15"/>
  <c r="F255" i="15"/>
  <c r="F256" i="15"/>
  <c r="F257" i="15"/>
  <c r="F258" i="15"/>
  <c r="F259" i="15"/>
  <c r="F260" i="15"/>
  <c r="F261" i="15"/>
  <c r="F262" i="15"/>
  <c r="F263" i="15"/>
  <c r="F264" i="15"/>
  <c r="F265" i="15"/>
  <c r="F266" i="15"/>
  <c r="F267" i="15"/>
  <c r="F268" i="15"/>
  <c r="F269" i="15"/>
  <c r="F270" i="15"/>
  <c r="F271" i="15"/>
  <c r="F272" i="15"/>
  <c r="F273" i="15"/>
  <c r="F274" i="15"/>
  <c r="F275" i="15"/>
  <c r="F276" i="15"/>
  <c r="F277" i="15"/>
  <c r="F278" i="15"/>
  <c r="F279" i="15"/>
  <c r="F280" i="15"/>
  <c r="F281" i="15"/>
  <c r="F282" i="15"/>
  <c r="F283" i="15"/>
  <c r="F284" i="15"/>
  <c r="F285" i="15"/>
  <c r="F286" i="15"/>
  <c r="F287" i="15"/>
  <c r="F288" i="15"/>
  <c r="F289" i="15"/>
  <c r="F290" i="15"/>
  <c r="F291" i="15"/>
  <c r="F292" i="15"/>
  <c r="F293" i="15"/>
  <c r="F294" i="15"/>
  <c r="F295" i="15"/>
  <c r="F296" i="15"/>
  <c r="F297" i="15"/>
  <c r="F298" i="15"/>
  <c r="F299" i="15"/>
  <c r="F300" i="15"/>
  <c r="F301" i="15"/>
  <c r="F302" i="15"/>
  <c r="F303" i="15"/>
  <c r="F304" i="15"/>
  <c r="F305" i="15"/>
  <c r="F306" i="15"/>
  <c r="F307" i="15"/>
  <c r="F308" i="15"/>
  <c r="F309" i="15"/>
  <c r="F310" i="15"/>
  <c r="F311" i="15"/>
  <c r="F312" i="15"/>
  <c r="F313" i="15"/>
  <c r="F314" i="15"/>
  <c r="F315" i="15"/>
  <c r="F316" i="15"/>
  <c r="F317" i="15"/>
  <c r="F318" i="15"/>
  <c r="F319" i="15"/>
  <c r="F320" i="15"/>
  <c r="F321" i="15"/>
  <c r="F322" i="15"/>
  <c r="F323" i="15"/>
  <c r="F324" i="15"/>
  <c r="F325" i="15"/>
  <c r="F326" i="15"/>
  <c r="F327" i="15"/>
  <c r="F328" i="15"/>
  <c r="F329" i="15"/>
  <c r="F330" i="15"/>
  <c r="F331" i="15"/>
  <c r="F332" i="15"/>
  <c r="F333" i="15"/>
  <c r="F334" i="15"/>
  <c r="F335" i="15"/>
  <c r="F336" i="15"/>
  <c r="F337" i="15"/>
  <c r="F338" i="15"/>
  <c r="F339" i="15"/>
  <c r="F340" i="15"/>
  <c r="F341" i="15"/>
  <c r="F342" i="15"/>
  <c r="F343" i="15"/>
  <c r="F344" i="15"/>
  <c r="F345" i="15"/>
  <c r="F346" i="15"/>
  <c r="F347" i="15"/>
  <c r="F348" i="15"/>
  <c r="F349" i="15"/>
  <c r="F350" i="15"/>
  <c r="F351" i="15"/>
  <c r="F352" i="15"/>
  <c r="F353" i="15"/>
  <c r="F354" i="15"/>
  <c r="F355" i="15"/>
  <c r="F356" i="15"/>
  <c r="F357" i="15"/>
  <c r="F358" i="15"/>
  <c r="F359" i="15"/>
  <c r="F360" i="15"/>
  <c r="F361" i="15"/>
  <c r="F362" i="15"/>
  <c r="F363" i="15"/>
  <c r="F364" i="15"/>
  <c r="F365" i="15"/>
  <c r="F366" i="15"/>
  <c r="F367" i="15"/>
  <c r="F368" i="15"/>
  <c r="F369" i="15"/>
  <c r="F370" i="15"/>
  <c r="F371" i="15"/>
  <c r="F372" i="15"/>
  <c r="F373" i="15"/>
  <c r="F374" i="15"/>
  <c r="F375" i="15"/>
  <c r="F376" i="15"/>
  <c r="F377" i="15"/>
  <c r="F378" i="15"/>
  <c r="F379" i="15"/>
  <c r="F380" i="15"/>
  <c r="F381" i="15"/>
  <c r="F382" i="15"/>
  <c r="F383" i="15"/>
  <c r="F384" i="15"/>
  <c r="F385" i="15"/>
  <c r="F386" i="15"/>
  <c r="F387" i="15"/>
  <c r="F388" i="15"/>
  <c r="F389" i="15"/>
  <c r="F390" i="15"/>
  <c r="F391" i="15"/>
  <c r="F392" i="15"/>
  <c r="F393" i="15"/>
  <c r="F394" i="15"/>
  <c r="F395" i="15"/>
  <c r="F396" i="15"/>
  <c r="F397" i="15"/>
  <c r="F398" i="15"/>
  <c r="F399" i="15"/>
  <c r="F400" i="15"/>
  <c r="F401" i="15"/>
  <c r="F402" i="15"/>
  <c r="F403" i="15"/>
  <c r="F404" i="15"/>
  <c r="F405" i="15"/>
  <c r="F406" i="15"/>
  <c r="F407" i="15"/>
  <c r="F408" i="15"/>
  <c r="F409" i="15"/>
  <c r="F410" i="15"/>
  <c r="F411" i="15"/>
  <c r="F412" i="15"/>
  <c r="F413" i="15"/>
  <c r="F414" i="15"/>
  <c r="F415" i="15"/>
  <c r="F416" i="15"/>
  <c r="F417" i="15"/>
  <c r="F418" i="15"/>
  <c r="F419" i="15"/>
  <c r="F421" i="15"/>
  <c r="F422" i="15"/>
  <c r="F423" i="15"/>
  <c r="F424" i="15"/>
  <c r="F425" i="15"/>
  <c r="F426" i="15"/>
  <c r="F427" i="15"/>
  <c r="F428" i="15"/>
  <c r="G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319" i="15"/>
  <c r="G320" i="15"/>
  <c r="G321" i="15"/>
  <c r="G322" i="15"/>
  <c r="G323" i="15"/>
  <c r="G324" i="15"/>
  <c r="G325" i="15"/>
  <c r="G326" i="15"/>
  <c r="G327" i="15"/>
  <c r="G328" i="15"/>
  <c r="G329" i="15"/>
  <c r="G330" i="15"/>
  <c r="G331" i="15"/>
  <c r="G332" i="15"/>
  <c r="G333" i="15"/>
  <c r="G334" i="15"/>
  <c r="G335" i="15"/>
  <c r="G336" i="15"/>
  <c r="G337" i="15"/>
  <c r="G338" i="15"/>
  <c r="G339" i="15"/>
  <c r="G340" i="15"/>
  <c r="G341" i="15"/>
  <c r="G342" i="15"/>
  <c r="G343" i="15"/>
  <c r="G344" i="15"/>
  <c r="G345" i="15"/>
  <c r="G346" i="15"/>
  <c r="G347" i="15"/>
  <c r="G348" i="15"/>
  <c r="G349" i="15"/>
  <c r="G350" i="15"/>
  <c r="G351" i="15"/>
  <c r="G352" i="15"/>
  <c r="G353" i="15"/>
  <c r="G354" i="15"/>
  <c r="G355" i="15"/>
  <c r="G356" i="15"/>
  <c r="G357" i="15"/>
  <c r="G358" i="15"/>
  <c r="G359" i="15"/>
  <c r="G360" i="15"/>
  <c r="G361" i="15"/>
  <c r="G362" i="15"/>
  <c r="G363" i="15"/>
  <c r="G364" i="15"/>
  <c r="G365" i="15"/>
  <c r="G366" i="15"/>
  <c r="G367" i="15"/>
  <c r="G368" i="15"/>
  <c r="G369" i="15"/>
  <c r="G370" i="15"/>
  <c r="G371" i="15"/>
  <c r="G372" i="15"/>
  <c r="G373" i="15"/>
  <c r="G374" i="15"/>
  <c r="G375" i="15"/>
  <c r="G376" i="15"/>
  <c r="G377" i="15"/>
  <c r="G378" i="15"/>
  <c r="G379" i="15"/>
  <c r="G380" i="15"/>
  <c r="G381" i="15"/>
  <c r="G382" i="15"/>
  <c r="G383" i="15"/>
  <c r="G384" i="15"/>
  <c r="G385" i="15"/>
  <c r="G386" i="15"/>
  <c r="G387" i="15"/>
  <c r="G388" i="15"/>
  <c r="G389" i="15"/>
  <c r="G390" i="15"/>
  <c r="G391" i="15"/>
  <c r="G392" i="15"/>
  <c r="G393" i="15"/>
  <c r="G394" i="15"/>
  <c r="G395" i="15"/>
  <c r="G396" i="15"/>
  <c r="G397" i="15"/>
  <c r="G398" i="15"/>
  <c r="G399" i="15"/>
  <c r="G400" i="15"/>
  <c r="G401" i="15"/>
  <c r="G402" i="15"/>
  <c r="G403" i="15"/>
  <c r="G404" i="15"/>
  <c r="G405" i="15"/>
  <c r="G406" i="15"/>
  <c r="G407" i="15"/>
  <c r="G408" i="15"/>
  <c r="G409" i="15"/>
  <c r="G410" i="15"/>
  <c r="G411" i="15"/>
  <c r="G412" i="15"/>
  <c r="G413" i="15"/>
  <c r="G414" i="15"/>
  <c r="G415" i="15"/>
  <c r="G416" i="15"/>
  <c r="G417" i="15"/>
  <c r="G418" i="15"/>
  <c r="G419" i="15"/>
  <c r="G420" i="15"/>
  <c r="G421" i="15"/>
  <c r="G422" i="15"/>
  <c r="G423" i="15"/>
  <c r="G424" i="15"/>
  <c r="G425" i="15"/>
  <c r="G426" i="15"/>
  <c r="G427" i="15"/>
  <c r="G428" i="15"/>
  <c r="K455" i="15"/>
  <c r="K219" i="17"/>
  <c r="F25" i="17"/>
  <c r="F59" i="17"/>
  <c r="F76" i="17"/>
  <c r="G76" i="17"/>
  <c r="F4" i="17"/>
  <c r="F5" i="17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200" i="17"/>
  <c r="F201" i="17"/>
  <c r="F202" i="17"/>
  <c r="F203" i="17"/>
  <c r="F204" i="17"/>
  <c r="F205" i="17"/>
  <c r="F206" i="17"/>
  <c r="F207" i="17"/>
  <c r="F208" i="17"/>
  <c r="F209" i="17"/>
  <c r="F210" i="17"/>
  <c r="F211" i="17"/>
  <c r="F212" i="17"/>
  <c r="F213" i="17"/>
  <c r="F214" i="17"/>
  <c r="F215" i="17"/>
  <c r="F216" i="17"/>
  <c r="F217" i="17"/>
  <c r="F218" i="17"/>
  <c r="G4" i="17"/>
  <c r="G5" i="17"/>
  <c r="G6" i="17"/>
  <c r="G7" i="17"/>
  <c r="G8" i="17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69" i="17"/>
  <c r="G70" i="17"/>
  <c r="G71" i="17"/>
  <c r="G72" i="17"/>
  <c r="G73" i="17"/>
  <c r="G74" i="17"/>
  <c r="G75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97" i="17"/>
  <c r="G98" i="17"/>
  <c r="G99" i="17"/>
  <c r="G100" i="17"/>
  <c r="G101" i="17"/>
  <c r="G102" i="17"/>
  <c r="G103" i="17"/>
  <c r="G104" i="17"/>
  <c r="G105" i="17"/>
  <c r="G106" i="17"/>
  <c r="G107" i="17"/>
  <c r="G108" i="17"/>
  <c r="G109" i="17"/>
  <c r="G110" i="17"/>
  <c r="G111" i="17"/>
  <c r="G112" i="17"/>
  <c r="G113" i="17"/>
  <c r="G114" i="17"/>
  <c r="G115" i="17"/>
  <c r="G116" i="17"/>
  <c r="G117" i="17"/>
  <c r="G118" i="17"/>
  <c r="G119" i="17"/>
  <c r="G120" i="17"/>
  <c r="G121" i="17"/>
  <c r="G122" i="17"/>
  <c r="G123" i="17"/>
  <c r="G124" i="17"/>
  <c r="G125" i="17"/>
  <c r="G126" i="17"/>
  <c r="G127" i="17"/>
  <c r="G128" i="17"/>
  <c r="G129" i="17"/>
  <c r="G130" i="17"/>
  <c r="G131" i="17"/>
  <c r="G132" i="17"/>
  <c r="G133" i="17"/>
  <c r="G134" i="17"/>
  <c r="G135" i="17"/>
  <c r="G136" i="17"/>
  <c r="G137" i="17"/>
  <c r="G138" i="17"/>
  <c r="G139" i="17"/>
  <c r="G140" i="17"/>
  <c r="G141" i="17"/>
  <c r="G142" i="17"/>
  <c r="G143" i="17"/>
  <c r="G144" i="17"/>
  <c r="G145" i="17"/>
  <c r="G146" i="17"/>
  <c r="G147" i="17"/>
  <c r="G148" i="17"/>
  <c r="G149" i="17"/>
  <c r="G150" i="17"/>
  <c r="G151" i="17"/>
  <c r="G152" i="17"/>
  <c r="G153" i="17"/>
  <c r="G154" i="17"/>
  <c r="G155" i="17"/>
  <c r="G156" i="17"/>
  <c r="G157" i="17"/>
  <c r="G158" i="17"/>
  <c r="G159" i="17"/>
  <c r="G160" i="17"/>
  <c r="G161" i="17"/>
  <c r="G162" i="17"/>
  <c r="G163" i="17"/>
  <c r="G164" i="17"/>
  <c r="G165" i="17"/>
  <c r="G166" i="17"/>
  <c r="G167" i="17"/>
  <c r="G168" i="17"/>
  <c r="G169" i="17"/>
  <c r="G170" i="17"/>
  <c r="G171" i="17"/>
  <c r="G172" i="17"/>
  <c r="G173" i="17"/>
  <c r="G174" i="17"/>
  <c r="G175" i="17"/>
  <c r="G176" i="17"/>
  <c r="G177" i="17"/>
  <c r="G178" i="17"/>
  <c r="G179" i="17"/>
  <c r="G180" i="17"/>
  <c r="G181" i="17"/>
  <c r="G182" i="17"/>
  <c r="G183" i="17"/>
  <c r="G184" i="17"/>
  <c r="G185" i="17"/>
  <c r="G186" i="17"/>
  <c r="G187" i="17"/>
  <c r="G188" i="17"/>
  <c r="G189" i="17"/>
  <c r="G190" i="17"/>
  <c r="G191" i="17"/>
  <c r="G192" i="17"/>
  <c r="G193" i="17"/>
  <c r="G194" i="17"/>
  <c r="G195" i="17"/>
  <c r="G196" i="17"/>
  <c r="G197" i="17"/>
  <c r="G198" i="17"/>
  <c r="G199" i="17"/>
  <c r="G200" i="17"/>
  <c r="G201" i="17"/>
  <c r="G202" i="17"/>
  <c r="G203" i="17"/>
  <c r="G204" i="17"/>
  <c r="G205" i="17"/>
  <c r="G206" i="17"/>
  <c r="G207" i="17"/>
  <c r="G208" i="17"/>
  <c r="G209" i="17"/>
  <c r="G210" i="17"/>
  <c r="G211" i="17"/>
  <c r="G212" i="17"/>
  <c r="G213" i="17"/>
  <c r="G214" i="17"/>
  <c r="G215" i="17"/>
  <c r="G216" i="17"/>
  <c r="G217" i="17"/>
  <c r="G218" i="17"/>
  <c r="F14" i="18"/>
  <c r="F110" i="18"/>
  <c r="K160" i="18"/>
  <c r="L164" i="18"/>
  <c r="L161" i="18"/>
  <c r="F11" i="19"/>
  <c r="F45" i="19"/>
  <c r="F46" i="19"/>
  <c r="F118" i="19"/>
  <c r="K664" i="19"/>
  <c r="F4" i="19"/>
  <c r="F5" i="19"/>
  <c r="F6" i="19"/>
  <c r="F7" i="19"/>
  <c r="F8" i="19"/>
  <c r="F9" i="19"/>
  <c r="F10" i="19"/>
  <c r="F12" i="19"/>
  <c r="F13" i="19"/>
  <c r="F14" i="19"/>
  <c r="F15" i="19"/>
  <c r="F16" i="19"/>
  <c r="F17" i="19"/>
  <c r="F18" i="19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7" i="19"/>
  <c r="F48" i="19"/>
  <c r="F49" i="19"/>
  <c r="F50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65" i="19"/>
  <c r="F66" i="19"/>
  <c r="F67" i="19"/>
  <c r="F68" i="19"/>
  <c r="F69" i="19"/>
  <c r="F70" i="19"/>
  <c r="F71" i="19"/>
  <c r="F72" i="19"/>
  <c r="F73" i="19"/>
  <c r="F74" i="19"/>
  <c r="F75" i="19"/>
  <c r="F76" i="19"/>
  <c r="F77" i="19"/>
  <c r="F78" i="19"/>
  <c r="F79" i="19"/>
  <c r="F80" i="19"/>
  <c r="F81" i="19"/>
  <c r="F82" i="19"/>
  <c r="F83" i="19"/>
  <c r="F84" i="19"/>
  <c r="F85" i="19"/>
  <c r="F86" i="19"/>
  <c r="F87" i="19"/>
  <c r="F88" i="19"/>
  <c r="F89" i="19"/>
  <c r="F90" i="19"/>
  <c r="F91" i="19"/>
  <c r="F92" i="19"/>
  <c r="F93" i="19"/>
  <c r="F94" i="19"/>
  <c r="F95" i="19"/>
  <c r="F96" i="19"/>
  <c r="F97" i="19"/>
  <c r="F98" i="19"/>
  <c r="F99" i="19"/>
  <c r="F100" i="19"/>
  <c r="F101" i="19"/>
  <c r="F102" i="19"/>
  <c r="F103" i="19"/>
  <c r="F104" i="19"/>
  <c r="F105" i="19"/>
  <c r="F106" i="19"/>
  <c r="F107" i="19"/>
  <c r="F108" i="19"/>
  <c r="F109" i="19"/>
  <c r="F110" i="19"/>
  <c r="F111" i="19"/>
  <c r="F112" i="19"/>
  <c r="F113" i="19"/>
  <c r="F114" i="19"/>
  <c r="F115" i="19"/>
  <c r="F116" i="19"/>
  <c r="F117" i="19"/>
  <c r="F119" i="19"/>
  <c r="F120" i="19"/>
  <c r="F121" i="19"/>
  <c r="F122" i="19"/>
  <c r="F123" i="19"/>
  <c r="F124" i="19"/>
  <c r="F125" i="19"/>
  <c r="F126" i="19"/>
  <c r="F127" i="19"/>
  <c r="F128" i="19"/>
  <c r="F129" i="19"/>
  <c r="F130" i="19"/>
  <c r="F131" i="19"/>
  <c r="F132" i="19"/>
  <c r="F133" i="19"/>
  <c r="F134" i="19"/>
  <c r="F135" i="19"/>
  <c r="F136" i="19"/>
  <c r="F137" i="19"/>
  <c r="F138" i="19"/>
  <c r="F139" i="19"/>
  <c r="F140" i="19"/>
  <c r="F141" i="19"/>
  <c r="F142" i="19"/>
  <c r="F143" i="19"/>
  <c r="F144" i="19"/>
  <c r="F145" i="19"/>
  <c r="F146" i="19"/>
  <c r="F147" i="19"/>
  <c r="F148" i="19"/>
  <c r="F149" i="19"/>
  <c r="F150" i="19"/>
  <c r="F151" i="19"/>
  <c r="F152" i="19"/>
  <c r="F153" i="19"/>
  <c r="F154" i="19"/>
  <c r="F155" i="19"/>
  <c r="F156" i="19"/>
  <c r="F157" i="19"/>
  <c r="F158" i="19"/>
  <c r="F159" i="19"/>
  <c r="F160" i="19"/>
  <c r="F161" i="19"/>
  <c r="F162" i="19"/>
  <c r="F163" i="19"/>
  <c r="F164" i="19"/>
  <c r="F165" i="19"/>
  <c r="F166" i="19"/>
  <c r="F167" i="19"/>
  <c r="F168" i="19"/>
  <c r="F169" i="19"/>
  <c r="F170" i="19"/>
  <c r="F171" i="19"/>
  <c r="F172" i="19"/>
  <c r="F173" i="19"/>
  <c r="F174" i="19"/>
  <c r="F175" i="19"/>
  <c r="F176" i="19"/>
  <c r="F177" i="19"/>
  <c r="F178" i="19"/>
  <c r="F179" i="19"/>
  <c r="F180" i="19"/>
  <c r="F181" i="19"/>
  <c r="F182" i="19"/>
  <c r="F183" i="19"/>
  <c r="F184" i="19"/>
  <c r="F185" i="19"/>
  <c r="F186" i="19"/>
  <c r="F187" i="19"/>
  <c r="F188" i="19"/>
  <c r="F189" i="19"/>
  <c r="F190" i="19"/>
  <c r="F191" i="19"/>
  <c r="F192" i="19"/>
  <c r="F193" i="19"/>
  <c r="F194" i="19"/>
  <c r="F195" i="19"/>
  <c r="F196" i="19"/>
  <c r="F197" i="19"/>
  <c r="F198" i="19"/>
  <c r="F199" i="19"/>
  <c r="F200" i="19"/>
  <c r="F201" i="19"/>
  <c r="F202" i="19"/>
  <c r="F203" i="19"/>
  <c r="F204" i="19"/>
  <c r="F205" i="19"/>
  <c r="F206" i="19"/>
  <c r="F207" i="19"/>
  <c r="F208" i="19"/>
  <c r="F209" i="19"/>
  <c r="F210" i="19"/>
  <c r="F211" i="19"/>
  <c r="F212" i="19"/>
  <c r="F213" i="19"/>
  <c r="F214" i="19"/>
  <c r="F215" i="19"/>
  <c r="F216" i="19"/>
  <c r="F217" i="19"/>
  <c r="F218" i="19"/>
  <c r="F219" i="19"/>
  <c r="F220" i="19"/>
  <c r="F221" i="19"/>
  <c r="F222" i="19"/>
  <c r="F223" i="19"/>
  <c r="F224" i="19"/>
  <c r="F225" i="19"/>
  <c r="F226" i="19"/>
  <c r="F227" i="19"/>
  <c r="F228" i="19"/>
  <c r="F229" i="19"/>
  <c r="F230" i="19"/>
  <c r="F231" i="19"/>
  <c r="F232" i="19"/>
  <c r="F233" i="19"/>
  <c r="F234" i="19"/>
  <c r="F235" i="19"/>
  <c r="F236" i="19"/>
  <c r="F237" i="19"/>
  <c r="F238" i="19"/>
  <c r="F239" i="19"/>
  <c r="F240" i="19"/>
  <c r="F241" i="19"/>
  <c r="F242" i="19"/>
  <c r="F243" i="19"/>
  <c r="F244" i="19"/>
  <c r="F245" i="19"/>
  <c r="F246" i="19"/>
  <c r="F247" i="19"/>
  <c r="F248" i="19"/>
  <c r="F249" i="19"/>
  <c r="F250" i="19"/>
  <c r="F251" i="19"/>
  <c r="F252" i="19"/>
  <c r="F253" i="19"/>
  <c r="F254" i="19"/>
  <c r="F255" i="19"/>
  <c r="F256" i="19"/>
  <c r="F257" i="19"/>
  <c r="F258" i="19"/>
  <c r="F259" i="19"/>
  <c r="F260" i="19"/>
  <c r="F261" i="19"/>
  <c r="F262" i="19"/>
  <c r="F263" i="19"/>
  <c r="F264" i="19"/>
  <c r="F265" i="19"/>
  <c r="F266" i="19"/>
  <c r="F267" i="19"/>
  <c r="F268" i="19"/>
  <c r="F269" i="19"/>
  <c r="F270" i="19"/>
  <c r="F271" i="19"/>
  <c r="F272" i="19"/>
  <c r="F273" i="19"/>
  <c r="F274" i="19"/>
  <c r="F275" i="19"/>
  <c r="F276" i="19"/>
  <c r="F277" i="19"/>
  <c r="F278" i="19"/>
  <c r="F279" i="19"/>
  <c r="F280" i="19"/>
  <c r="F281" i="19"/>
  <c r="F282" i="19"/>
  <c r="F283" i="19"/>
  <c r="F284" i="19"/>
  <c r="F285" i="19"/>
  <c r="F286" i="19"/>
  <c r="F287" i="19"/>
  <c r="F288" i="19"/>
  <c r="F289" i="19"/>
  <c r="F290" i="19"/>
  <c r="F291" i="19"/>
  <c r="F292" i="19"/>
  <c r="F293" i="19"/>
  <c r="F294" i="19"/>
  <c r="F295" i="19"/>
  <c r="F296" i="19"/>
  <c r="F297" i="19"/>
  <c r="F298" i="19"/>
  <c r="F299" i="19"/>
  <c r="F300" i="19"/>
  <c r="F301" i="19"/>
  <c r="F302" i="19"/>
  <c r="F303" i="19"/>
  <c r="F304" i="19"/>
  <c r="F305" i="19"/>
  <c r="F306" i="19"/>
  <c r="F307" i="19"/>
  <c r="F308" i="19"/>
  <c r="F309" i="19"/>
  <c r="F310" i="19"/>
  <c r="F311" i="19"/>
  <c r="F312" i="19"/>
  <c r="F313" i="19"/>
  <c r="F314" i="19"/>
  <c r="F315" i="19"/>
  <c r="F316" i="19"/>
  <c r="F317" i="19"/>
  <c r="F318" i="19"/>
  <c r="F319" i="19"/>
  <c r="F320" i="19"/>
  <c r="F321" i="19"/>
  <c r="F322" i="19"/>
  <c r="F323" i="19"/>
  <c r="F324" i="19"/>
  <c r="F325" i="19"/>
  <c r="F326" i="19"/>
  <c r="F327" i="19"/>
  <c r="F328" i="19"/>
  <c r="F329" i="19"/>
  <c r="F330" i="19"/>
  <c r="F331" i="19"/>
  <c r="F332" i="19"/>
  <c r="F333" i="19"/>
  <c r="F334" i="19"/>
  <c r="F335" i="19"/>
  <c r="F336" i="19"/>
  <c r="F337" i="19"/>
  <c r="F338" i="19"/>
  <c r="F339" i="19"/>
  <c r="F340" i="19"/>
  <c r="F341" i="19"/>
  <c r="F342" i="19"/>
  <c r="F343" i="19"/>
  <c r="F344" i="19"/>
  <c r="F345" i="19"/>
  <c r="F346" i="19"/>
  <c r="F347" i="19"/>
  <c r="F348" i="19"/>
  <c r="F349" i="19"/>
  <c r="F350" i="19"/>
  <c r="F351" i="19"/>
  <c r="F352" i="19"/>
  <c r="F353" i="19"/>
  <c r="F354" i="19"/>
  <c r="F355" i="19"/>
  <c r="F356" i="19"/>
  <c r="F357" i="19"/>
  <c r="F358" i="19"/>
  <c r="F359" i="19"/>
  <c r="F360" i="19"/>
  <c r="F361" i="19"/>
  <c r="F362" i="19"/>
  <c r="F363" i="19"/>
  <c r="F364" i="19"/>
  <c r="F365" i="19"/>
  <c r="F366" i="19"/>
  <c r="F367" i="19"/>
  <c r="F368" i="19"/>
  <c r="F369" i="19"/>
  <c r="F370" i="19"/>
  <c r="F371" i="19"/>
  <c r="F372" i="19"/>
  <c r="F373" i="19"/>
  <c r="F374" i="19"/>
  <c r="F375" i="19"/>
  <c r="F376" i="19"/>
  <c r="F377" i="19"/>
  <c r="F378" i="19"/>
  <c r="F379" i="19"/>
  <c r="F380" i="19"/>
  <c r="F381" i="19"/>
  <c r="F382" i="19"/>
  <c r="F383" i="19"/>
  <c r="F384" i="19"/>
  <c r="F385" i="19"/>
  <c r="F386" i="19"/>
  <c r="F387" i="19"/>
  <c r="F388" i="19"/>
  <c r="F389" i="19"/>
  <c r="F390" i="19"/>
  <c r="F391" i="19"/>
  <c r="F392" i="19"/>
  <c r="F393" i="19"/>
  <c r="F394" i="19"/>
  <c r="F395" i="19"/>
  <c r="F396" i="19"/>
  <c r="F397" i="19"/>
  <c r="F398" i="19"/>
  <c r="F399" i="19"/>
  <c r="F400" i="19"/>
  <c r="F401" i="19"/>
  <c r="F402" i="19"/>
  <c r="F403" i="19"/>
  <c r="F404" i="19"/>
  <c r="F405" i="19"/>
  <c r="F406" i="19"/>
  <c r="F407" i="19"/>
  <c r="F408" i="19"/>
  <c r="F409" i="19"/>
  <c r="F410" i="19"/>
  <c r="F411" i="19"/>
  <c r="F412" i="19"/>
  <c r="F413" i="19"/>
  <c r="F414" i="19"/>
  <c r="F415" i="19"/>
  <c r="F416" i="19"/>
  <c r="F417" i="19"/>
  <c r="F418" i="19"/>
  <c r="F419" i="19"/>
  <c r="F420" i="19"/>
  <c r="F421" i="19"/>
  <c r="F422" i="19"/>
  <c r="F423" i="19"/>
  <c r="F424" i="19"/>
  <c r="F425" i="19"/>
  <c r="F426" i="19"/>
  <c r="F427" i="19"/>
  <c r="F428" i="19"/>
  <c r="G4" i="19"/>
  <c r="G5" i="19"/>
  <c r="G6" i="19"/>
  <c r="G7" i="19"/>
  <c r="G8" i="19"/>
  <c r="G9" i="19"/>
  <c r="G10" i="19"/>
  <c r="G11" i="19"/>
  <c r="G12" i="19"/>
  <c r="G13" i="19"/>
  <c r="G14" i="19"/>
  <c r="G15" i="19"/>
  <c r="G16" i="19"/>
  <c r="G17" i="19"/>
  <c r="G18" i="19"/>
  <c r="G19" i="19"/>
  <c r="G20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57" i="19"/>
  <c r="G58" i="19"/>
  <c r="G59" i="19"/>
  <c r="G60" i="19"/>
  <c r="G61" i="19"/>
  <c r="G62" i="19"/>
  <c r="G63" i="19"/>
  <c r="G64" i="19"/>
  <c r="G65" i="19"/>
  <c r="G66" i="19"/>
  <c r="G67" i="19"/>
  <c r="G68" i="19"/>
  <c r="G69" i="19"/>
  <c r="G70" i="19"/>
  <c r="G71" i="19"/>
  <c r="G72" i="19"/>
  <c r="G73" i="19"/>
  <c r="G74" i="19"/>
  <c r="G75" i="19"/>
  <c r="G76" i="19"/>
  <c r="G77" i="19"/>
  <c r="G78" i="19"/>
  <c r="G79" i="19"/>
  <c r="G80" i="19"/>
  <c r="G81" i="19"/>
  <c r="G82" i="19"/>
  <c r="G83" i="19"/>
  <c r="G84" i="19"/>
  <c r="G85" i="19"/>
  <c r="G86" i="19"/>
  <c r="G87" i="19"/>
  <c r="G88" i="19"/>
  <c r="G89" i="19"/>
  <c r="G90" i="19"/>
  <c r="G91" i="19"/>
  <c r="G92" i="19"/>
  <c r="G93" i="19"/>
  <c r="G94" i="19"/>
  <c r="G95" i="19"/>
  <c r="G96" i="19"/>
  <c r="G97" i="19"/>
  <c r="G98" i="19"/>
  <c r="G99" i="19"/>
  <c r="G100" i="19"/>
  <c r="G101" i="19"/>
  <c r="G102" i="19"/>
  <c r="G103" i="19"/>
  <c r="G104" i="19"/>
  <c r="G105" i="19"/>
  <c r="G106" i="19"/>
  <c r="G107" i="19"/>
  <c r="G108" i="19"/>
  <c r="G109" i="19"/>
  <c r="G110" i="19"/>
  <c r="G111" i="19"/>
  <c r="G112" i="19"/>
  <c r="G113" i="19"/>
  <c r="G114" i="19"/>
  <c r="G115" i="19"/>
  <c r="G116" i="19"/>
  <c r="G117" i="19"/>
  <c r="G118" i="19"/>
  <c r="G119" i="19"/>
  <c r="G120" i="19"/>
  <c r="G121" i="19"/>
  <c r="G122" i="19"/>
  <c r="G123" i="19"/>
  <c r="G124" i="19"/>
  <c r="G125" i="19"/>
  <c r="G126" i="19"/>
  <c r="G127" i="19"/>
  <c r="G128" i="19"/>
  <c r="G129" i="19"/>
  <c r="G130" i="19"/>
  <c r="G131" i="19"/>
  <c r="G132" i="19"/>
  <c r="G133" i="19"/>
  <c r="G134" i="19"/>
  <c r="G135" i="19"/>
  <c r="G136" i="19"/>
  <c r="G137" i="19"/>
  <c r="G138" i="19"/>
  <c r="G139" i="19"/>
  <c r="G140" i="19"/>
  <c r="G141" i="19"/>
  <c r="G142" i="19"/>
  <c r="G143" i="19"/>
  <c r="G144" i="19"/>
  <c r="G145" i="19"/>
  <c r="G146" i="19"/>
  <c r="G147" i="19"/>
  <c r="G148" i="19"/>
  <c r="G149" i="19"/>
  <c r="G150" i="19"/>
  <c r="G151" i="19"/>
  <c r="G152" i="19"/>
  <c r="G169" i="19"/>
  <c r="G221" i="19"/>
  <c r="G256" i="19"/>
  <c r="G286" i="19"/>
  <c r="G153" i="19"/>
  <c r="G154" i="19"/>
  <c r="G155" i="19"/>
  <c r="G156" i="19"/>
  <c r="G157" i="19"/>
  <c r="G158" i="19"/>
  <c r="G159" i="19"/>
  <c r="G160" i="19"/>
  <c r="G161" i="19"/>
  <c r="G162" i="19"/>
  <c r="G163" i="19"/>
  <c r="G164" i="19"/>
  <c r="G165" i="19"/>
  <c r="G166" i="19"/>
  <c r="G167" i="19"/>
  <c r="G168" i="19"/>
  <c r="G170" i="19"/>
  <c r="G171" i="19"/>
  <c r="G172" i="19"/>
  <c r="G173" i="19"/>
  <c r="G174" i="19"/>
  <c r="G175" i="19"/>
  <c r="G176" i="19"/>
  <c r="G177" i="19"/>
  <c r="G178" i="19"/>
  <c r="G179" i="19"/>
  <c r="G180" i="19"/>
  <c r="G181" i="19"/>
  <c r="G182" i="19"/>
  <c r="G183" i="19"/>
  <c r="G184" i="19"/>
  <c r="G185" i="19"/>
  <c r="G186" i="19"/>
  <c r="G187" i="19"/>
  <c r="G188" i="19"/>
  <c r="G189" i="19"/>
  <c r="G190" i="19"/>
  <c r="G191" i="19"/>
  <c r="G192" i="19"/>
  <c r="G193" i="19"/>
  <c r="G194" i="19"/>
  <c r="G195" i="19"/>
  <c r="G196" i="19"/>
  <c r="G197" i="19"/>
  <c r="G198" i="19"/>
  <c r="G199" i="19"/>
  <c r="G200" i="19"/>
  <c r="G201" i="19"/>
  <c r="G202" i="19"/>
  <c r="G203" i="19"/>
  <c r="G204" i="19"/>
  <c r="G205" i="19"/>
  <c r="G206" i="19"/>
  <c r="G207" i="19"/>
  <c r="G208" i="19"/>
  <c r="G209" i="19"/>
  <c r="G210" i="19"/>
  <c r="G211" i="19"/>
  <c r="G212" i="19"/>
  <c r="G213" i="19"/>
  <c r="G214" i="19"/>
  <c r="G215" i="19"/>
  <c r="G216" i="19"/>
  <c r="G217" i="19"/>
  <c r="G218" i="19"/>
  <c r="G219" i="19"/>
  <c r="G220" i="19"/>
  <c r="G222" i="19"/>
  <c r="G223" i="19"/>
  <c r="G224" i="19"/>
  <c r="G225" i="19"/>
  <c r="G226" i="19"/>
  <c r="G227" i="19"/>
  <c r="G228" i="19"/>
  <c r="G229" i="19"/>
  <c r="G230" i="19"/>
  <c r="G231" i="19"/>
  <c r="G232" i="19"/>
  <c r="G233" i="19"/>
  <c r="G234" i="19"/>
  <c r="G235" i="19"/>
  <c r="G236" i="19"/>
  <c r="G237" i="19"/>
  <c r="G238" i="19"/>
  <c r="G239" i="19"/>
  <c r="G240" i="19"/>
  <c r="G241" i="19"/>
  <c r="G242" i="19"/>
  <c r="G243" i="19"/>
  <c r="G244" i="19"/>
  <c r="G245" i="19"/>
  <c r="G246" i="19"/>
  <c r="G247" i="19"/>
  <c r="G248" i="19"/>
  <c r="G249" i="19"/>
  <c r="G250" i="19"/>
  <c r="G251" i="19"/>
  <c r="G252" i="19"/>
  <c r="G253" i="19"/>
  <c r="G254" i="19"/>
  <c r="G255" i="19"/>
  <c r="G257" i="19"/>
  <c r="G258" i="19"/>
  <c r="G259" i="19"/>
  <c r="G260" i="19"/>
  <c r="G261" i="19"/>
  <c r="G262" i="19"/>
  <c r="G263" i="19"/>
  <c r="G264" i="19"/>
  <c r="G265" i="19"/>
  <c r="G266" i="19"/>
  <c r="G267" i="19"/>
  <c r="G268" i="19"/>
  <c r="G269" i="19"/>
  <c r="G270" i="19"/>
  <c r="G271" i="19"/>
  <c r="G272" i="19"/>
  <c r="G273" i="19"/>
  <c r="G274" i="19"/>
  <c r="G275" i="19"/>
  <c r="G276" i="19"/>
  <c r="G277" i="19"/>
  <c r="G278" i="19"/>
  <c r="G279" i="19"/>
  <c r="G280" i="19"/>
  <c r="G281" i="19"/>
  <c r="G282" i="19"/>
  <c r="G283" i="19"/>
  <c r="G284" i="19"/>
  <c r="G285" i="19"/>
  <c r="G287" i="19"/>
  <c r="G288" i="19"/>
  <c r="G289" i="19"/>
  <c r="G290" i="19"/>
  <c r="G291" i="19"/>
  <c r="G292" i="19"/>
  <c r="G293" i="19"/>
  <c r="G294" i="19"/>
  <c r="G295" i="19"/>
  <c r="G296" i="19"/>
  <c r="G297" i="19"/>
  <c r="G298" i="19"/>
  <c r="G299" i="19"/>
  <c r="G300" i="19"/>
  <c r="G301" i="19"/>
  <c r="G302" i="19"/>
  <c r="G303" i="19"/>
  <c r="G304" i="19"/>
  <c r="G305" i="19"/>
  <c r="G306" i="19"/>
  <c r="G307" i="19"/>
  <c r="G308" i="19"/>
  <c r="G309" i="19"/>
  <c r="G310" i="19"/>
  <c r="G311" i="19"/>
  <c r="G312" i="19"/>
  <c r="G313" i="19"/>
  <c r="G314" i="19"/>
  <c r="G315" i="19"/>
  <c r="G316" i="19"/>
  <c r="G317" i="19"/>
  <c r="G318" i="19"/>
  <c r="G319" i="19"/>
  <c r="G320" i="19"/>
  <c r="G321" i="19"/>
  <c r="G322" i="19"/>
  <c r="G323" i="19"/>
  <c r="G324" i="19"/>
  <c r="G325" i="19"/>
  <c r="G326" i="19"/>
  <c r="G327" i="19"/>
  <c r="G328" i="19"/>
  <c r="G329" i="19"/>
  <c r="G330" i="19"/>
  <c r="G331" i="19"/>
  <c r="G332" i="19"/>
  <c r="G333" i="19"/>
  <c r="G334" i="19"/>
  <c r="G335" i="19"/>
  <c r="G336" i="19"/>
  <c r="G337" i="19"/>
  <c r="G338" i="19"/>
  <c r="G339" i="19"/>
  <c r="G340" i="19"/>
  <c r="G341" i="19"/>
  <c r="G342" i="19"/>
  <c r="G343" i="19"/>
  <c r="G344" i="19"/>
  <c r="G345" i="19"/>
  <c r="G346" i="19"/>
  <c r="G347" i="19"/>
  <c r="G348" i="19"/>
  <c r="G349" i="19"/>
  <c r="G350" i="19"/>
  <c r="G351" i="19"/>
  <c r="G352" i="19"/>
  <c r="G353" i="19"/>
  <c r="G354" i="19"/>
  <c r="G355" i="19"/>
  <c r="G356" i="19"/>
  <c r="G357" i="19"/>
  <c r="G358" i="19"/>
  <c r="G359" i="19"/>
  <c r="G360" i="19"/>
  <c r="G361" i="19"/>
  <c r="G362" i="19"/>
  <c r="G363" i="19"/>
  <c r="G364" i="19"/>
  <c r="G365" i="19"/>
  <c r="G366" i="19"/>
  <c r="G367" i="19"/>
  <c r="G368" i="19"/>
  <c r="G369" i="19"/>
  <c r="G370" i="19"/>
  <c r="G371" i="19"/>
  <c r="G372" i="19"/>
  <c r="G373" i="19"/>
  <c r="G374" i="19"/>
  <c r="G375" i="19"/>
  <c r="G376" i="19"/>
  <c r="G377" i="19"/>
  <c r="G378" i="19"/>
  <c r="G379" i="19"/>
  <c r="G380" i="19"/>
  <c r="G381" i="19"/>
  <c r="G382" i="19"/>
  <c r="G383" i="19"/>
  <c r="G384" i="19"/>
  <c r="G385" i="19"/>
  <c r="G386" i="19"/>
  <c r="G387" i="19"/>
  <c r="G388" i="19"/>
  <c r="G389" i="19"/>
  <c r="G390" i="19"/>
  <c r="G391" i="19"/>
  <c r="G392" i="19"/>
  <c r="G393" i="19"/>
  <c r="G394" i="19"/>
  <c r="G395" i="19"/>
  <c r="G396" i="19"/>
  <c r="G397" i="19"/>
  <c r="G398" i="19"/>
  <c r="G399" i="19"/>
  <c r="G400" i="19"/>
  <c r="G401" i="19"/>
  <c r="G402" i="19"/>
  <c r="G403" i="19"/>
  <c r="G404" i="19"/>
  <c r="G405" i="19"/>
  <c r="G406" i="19"/>
  <c r="G407" i="19"/>
  <c r="G408" i="19"/>
  <c r="G409" i="19"/>
  <c r="G410" i="19"/>
  <c r="G411" i="19"/>
  <c r="G412" i="19"/>
  <c r="G413" i="19"/>
  <c r="G414" i="19"/>
  <c r="G415" i="19"/>
  <c r="G416" i="19"/>
  <c r="G417" i="19"/>
  <c r="G418" i="19"/>
  <c r="G419" i="19"/>
  <c r="G420" i="19"/>
  <c r="G421" i="19"/>
  <c r="G422" i="19"/>
  <c r="G423" i="19"/>
  <c r="G424" i="19"/>
  <c r="G425" i="19"/>
  <c r="G426" i="19"/>
  <c r="G427" i="19"/>
  <c r="G428" i="19"/>
  <c r="L664" i="19"/>
  <c r="L665" i="19"/>
  <c r="L668" i="19"/>
  <c r="F11" i="20"/>
  <c r="F14" i="20"/>
  <c r="G14" i="20"/>
  <c r="F24" i="20"/>
  <c r="G24" i="20"/>
  <c r="F4" i="20"/>
  <c r="F5" i="20"/>
  <c r="F6" i="20"/>
  <c r="F7" i="20"/>
  <c r="F8" i="20"/>
  <c r="F9" i="20"/>
  <c r="F10" i="20"/>
  <c r="F12" i="20"/>
  <c r="F13" i="20"/>
  <c r="F15" i="20"/>
  <c r="F16" i="20"/>
  <c r="F17" i="20"/>
  <c r="F18" i="20"/>
  <c r="F19" i="20"/>
  <c r="F20" i="20"/>
  <c r="F21" i="20"/>
  <c r="F22" i="20"/>
  <c r="F23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G4" i="20"/>
  <c r="G5" i="20"/>
  <c r="G6" i="20"/>
  <c r="G7" i="20"/>
  <c r="G8" i="20"/>
  <c r="G9" i="20"/>
  <c r="G10" i="20"/>
  <c r="G11" i="20"/>
  <c r="G12" i="20"/>
  <c r="G13" i="20"/>
  <c r="G15" i="20"/>
  <c r="G16" i="20"/>
  <c r="G17" i="20"/>
  <c r="G18" i="20"/>
  <c r="G19" i="20"/>
  <c r="G20" i="20"/>
  <c r="G21" i="20"/>
  <c r="G22" i="20"/>
  <c r="G23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L644" i="20"/>
  <c r="K642" i="20"/>
  <c r="L643" i="20"/>
  <c r="L642" i="20"/>
  <c r="K335" i="21"/>
  <c r="L336" i="21"/>
  <c r="F34" i="21"/>
  <c r="G34" i="21"/>
  <c r="F216" i="21"/>
  <c r="G216" i="21"/>
  <c r="F4" i="21"/>
  <c r="F5" i="21"/>
  <c r="F6" i="21"/>
  <c r="F7" i="21"/>
  <c r="F8" i="21"/>
  <c r="F9" i="21"/>
  <c r="F10" i="21"/>
  <c r="F11" i="21"/>
  <c r="F12" i="21"/>
  <c r="F13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47" i="21"/>
  <c r="F48" i="21"/>
  <c r="F49" i="21"/>
  <c r="F50" i="21"/>
  <c r="F51" i="21"/>
  <c r="F52" i="21"/>
  <c r="F53" i="21"/>
  <c r="F54" i="21"/>
  <c r="F55" i="21"/>
  <c r="F56" i="21"/>
  <c r="F57" i="21"/>
  <c r="F58" i="21"/>
  <c r="F59" i="21"/>
  <c r="F60" i="21"/>
  <c r="F61" i="21"/>
  <c r="F62" i="21"/>
  <c r="F63" i="21"/>
  <c r="F64" i="21"/>
  <c r="F65" i="21"/>
  <c r="F66" i="21"/>
  <c r="F67" i="21"/>
  <c r="F68" i="21"/>
  <c r="F69" i="21"/>
  <c r="F70" i="21"/>
  <c r="F71" i="21"/>
  <c r="F72" i="21"/>
  <c r="F73" i="21"/>
  <c r="F74" i="21"/>
  <c r="F75" i="21"/>
  <c r="F76" i="21"/>
  <c r="F77" i="21"/>
  <c r="F78" i="21"/>
  <c r="F79" i="21"/>
  <c r="F80" i="21"/>
  <c r="F81" i="21"/>
  <c r="F82" i="21"/>
  <c r="F83" i="21"/>
  <c r="F84" i="21"/>
  <c r="F85" i="21"/>
  <c r="F86" i="21"/>
  <c r="F87" i="21"/>
  <c r="F88" i="21"/>
  <c r="F89" i="21"/>
  <c r="F90" i="21"/>
  <c r="F91" i="21"/>
  <c r="F92" i="21"/>
  <c r="F93" i="21"/>
  <c r="F94" i="21"/>
  <c r="F95" i="21"/>
  <c r="F96" i="21"/>
  <c r="F97" i="21"/>
  <c r="F98" i="21"/>
  <c r="F99" i="21"/>
  <c r="F100" i="21"/>
  <c r="F101" i="21"/>
  <c r="F102" i="21"/>
  <c r="F103" i="21"/>
  <c r="F104" i="21"/>
  <c r="F105" i="21"/>
  <c r="F106" i="21"/>
  <c r="F107" i="21"/>
  <c r="F108" i="21"/>
  <c r="F109" i="21"/>
  <c r="F110" i="21"/>
  <c r="F111" i="21"/>
  <c r="F112" i="21"/>
  <c r="F113" i="21"/>
  <c r="F114" i="21"/>
  <c r="F115" i="21"/>
  <c r="F116" i="21"/>
  <c r="F117" i="21"/>
  <c r="F118" i="21"/>
  <c r="F119" i="21"/>
  <c r="F120" i="21"/>
  <c r="F121" i="21"/>
  <c r="F122" i="21"/>
  <c r="F123" i="21"/>
  <c r="F124" i="21"/>
  <c r="F125" i="21"/>
  <c r="F126" i="21"/>
  <c r="F127" i="21"/>
  <c r="F128" i="21"/>
  <c r="F129" i="21"/>
  <c r="F130" i="21"/>
  <c r="F131" i="21"/>
  <c r="F132" i="21"/>
  <c r="F133" i="21"/>
  <c r="F134" i="21"/>
  <c r="F135" i="21"/>
  <c r="F136" i="21"/>
  <c r="F137" i="21"/>
  <c r="F138" i="21"/>
  <c r="F139" i="21"/>
  <c r="F140" i="21"/>
  <c r="F141" i="21"/>
  <c r="F142" i="21"/>
  <c r="F143" i="21"/>
  <c r="F144" i="21"/>
  <c r="F145" i="21"/>
  <c r="F146" i="21"/>
  <c r="F147" i="21"/>
  <c r="F148" i="21"/>
  <c r="F149" i="21"/>
  <c r="F150" i="21"/>
  <c r="F151" i="21"/>
  <c r="F152" i="21"/>
  <c r="F153" i="21"/>
  <c r="F154" i="21"/>
  <c r="F155" i="21"/>
  <c r="F156" i="21"/>
  <c r="F157" i="21"/>
  <c r="F158" i="21"/>
  <c r="F159" i="21"/>
  <c r="F160" i="21"/>
  <c r="F161" i="21"/>
  <c r="F162" i="21"/>
  <c r="F163" i="21"/>
  <c r="F164" i="21"/>
  <c r="F165" i="21"/>
  <c r="F166" i="21"/>
  <c r="F167" i="21"/>
  <c r="F168" i="21"/>
  <c r="F169" i="21"/>
  <c r="F170" i="21"/>
  <c r="F171" i="21"/>
  <c r="F172" i="21"/>
  <c r="F173" i="21"/>
  <c r="F174" i="21"/>
  <c r="F175" i="21"/>
  <c r="F176" i="21"/>
  <c r="F177" i="21"/>
  <c r="F178" i="21"/>
  <c r="F179" i="21"/>
  <c r="F180" i="21"/>
  <c r="F181" i="21"/>
  <c r="F182" i="21"/>
  <c r="F183" i="21"/>
  <c r="F184" i="21"/>
  <c r="F185" i="21"/>
  <c r="F186" i="21"/>
  <c r="F187" i="21"/>
  <c r="F188" i="21"/>
  <c r="F189" i="21"/>
  <c r="F190" i="21"/>
  <c r="F191" i="21"/>
  <c r="F192" i="21"/>
  <c r="F193" i="21"/>
  <c r="F194" i="21"/>
  <c r="F195" i="21"/>
  <c r="F196" i="21"/>
  <c r="F197" i="21"/>
  <c r="F198" i="21"/>
  <c r="F199" i="21"/>
  <c r="F200" i="21"/>
  <c r="F201" i="21"/>
  <c r="F202" i="21"/>
  <c r="F203" i="21"/>
  <c r="F204" i="21"/>
  <c r="F205" i="21"/>
  <c r="F206" i="21"/>
  <c r="F207" i="21"/>
  <c r="F208" i="21"/>
  <c r="F209" i="21"/>
  <c r="F210" i="21"/>
  <c r="F211" i="21"/>
  <c r="F212" i="21"/>
  <c r="F213" i="21"/>
  <c r="F214" i="21"/>
  <c r="F215" i="21"/>
  <c r="F217" i="21"/>
  <c r="F241" i="21"/>
  <c r="G241" i="21"/>
  <c r="F304" i="21"/>
  <c r="F305" i="21"/>
  <c r="F218" i="21"/>
  <c r="F219" i="21"/>
  <c r="F220" i="21"/>
  <c r="F221" i="21"/>
  <c r="F222" i="21"/>
  <c r="F223" i="21"/>
  <c r="F224" i="21"/>
  <c r="F225" i="21"/>
  <c r="F226" i="21"/>
  <c r="F227" i="21"/>
  <c r="F228" i="21"/>
  <c r="F229" i="21"/>
  <c r="F230" i="21"/>
  <c r="F231" i="21"/>
  <c r="F232" i="21"/>
  <c r="F233" i="21"/>
  <c r="F234" i="21"/>
  <c r="F235" i="21"/>
  <c r="F236" i="21"/>
  <c r="F237" i="21"/>
  <c r="F238" i="21"/>
  <c r="F239" i="21"/>
  <c r="F240" i="21"/>
  <c r="F242" i="21"/>
  <c r="F243" i="21"/>
  <c r="F244" i="21"/>
  <c r="F245" i="21"/>
  <c r="F246" i="21"/>
  <c r="F247" i="21"/>
  <c r="F248" i="21"/>
  <c r="F249" i="21"/>
  <c r="F250" i="21"/>
  <c r="F251" i="21"/>
  <c r="F252" i="21"/>
  <c r="F253" i="21"/>
  <c r="F254" i="21"/>
  <c r="F255" i="21"/>
  <c r="F256" i="21"/>
  <c r="F257" i="21"/>
  <c r="F258" i="21"/>
  <c r="F259" i="21"/>
  <c r="F260" i="21"/>
  <c r="F261" i="21"/>
  <c r="F262" i="21"/>
  <c r="F263" i="21"/>
  <c r="F264" i="21"/>
  <c r="F265" i="21"/>
  <c r="F266" i="21"/>
  <c r="F267" i="21"/>
  <c r="F268" i="21"/>
  <c r="F269" i="21"/>
  <c r="F270" i="21"/>
  <c r="F271" i="21"/>
  <c r="F272" i="21"/>
  <c r="F273" i="21"/>
  <c r="F274" i="21"/>
  <c r="F275" i="21"/>
  <c r="F276" i="21"/>
  <c r="F277" i="21"/>
  <c r="F278" i="21"/>
  <c r="F279" i="21"/>
  <c r="F280" i="21"/>
  <c r="F281" i="21"/>
  <c r="F282" i="21"/>
  <c r="F283" i="21"/>
  <c r="F284" i="21"/>
  <c r="F285" i="21"/>
  <c r="F286" i="21"/>
  <c r="F287" i="21"/>
  <c r="F288" i="21"/>
  <c r="F289" i="21"/>
  <c r="F290" i="21"/>
  <c r="F291" i="21"/>
  <c r="F292" i="21"/>
  <c r="F293" i="21"/>
  <c r="F294" i="21"/>
  <c r="F295" i="21"/>
  <c r="F296" i="21"/>
  <c r="F297" i="21"/>
  <c r="F298" i="21"/>
  <c r="F299" i="21"/>
  <c r="F300" i="21"/>
  <c r="F301" i="21"/>
  <c r="F302" i="21"/>
  <c r="F303" i="21"/>
  <c r="F306" i="21"/>
  <c r="F307" i="21"/>
  <c r="F308" i="21"/>
  <c r="F309" i="21"/>
  <c r="F310" i="21"/>
  <c r="F311" i="21"/>
  <c r="F312" i="21"/>
  <c r="F313" i="21"/>
  <c r="F314" i="21"/>
  <c r="F315" i="21"/>
  <c r="F316" i="21"/>
  <c r="F317" i="21"/>
  <c r="F318" i="21"/>
  <c r="F319" i="21"/>
  <c r="F320" i="21"/>
  <c r="F321" i="21"/>
  <c r="F322" i="21"/>
  <c r="F323" i="21"/>
  <c r="F324" i="21"/>
  <c r="F325" i="21"/>
  <c r="F326" i="21"/>
  <c r="F327" i="21"/>
  <c r="F328" i="21"/>
  <c r="F329" i="21"/>
  <c r="F330" i="21"/>
  <c r="F331" i="21"/>
  <c r="F332" i="21"/>
  <c r="F333" i="21"/>
  <c r="F334" i="21"/>
  <c r="F335" i="21"/>
  <c r="F336" i="21"/>
  <c r="G4" i="21"/>
  <c r="G5" i="21"/>
  <c r="G6" i="21"/>
  <c r="G7" i="21"/>
  <c r="G8" i="21"/>
  <c r="G9" i="21"/>
  <c r="G10" i="21"/>
  <c r="G11" i="21"/>
  <c r="G12" i="21"/>
  <c r="G13" i="21"/>
  <c r="G14" i="21"/>
  <c r="G15" i="21"/>
  <c r="G16" i="21"/>
  <c r="G17" i="21"/>
  <c r="G18" i="21"/>
  <c r="G19" i="21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G70" i="21"/>
  <c r="G71" i="21"/>
  <c r="G72" i="21"/>
  <c r="G73" i="21"/>
  <c r="G74" i="21"/>
  <c r="G75" i="21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7" i="21"/>
  <c r="G98" i="21"/>
  <c r="G99" i="21"/>
  <c r="G100" i="21"/>
  <c r="G101" i="21"/>
  <c r="G102" i="21"/>
  <c r="G103" i="21"/>
  <c r="G104" i="21"/>
  <c r="G105" i="21"/>
  <c r="G106" i="21"/>
  <c r="G107" i="21"/>
  <c r="G108" i="21"/>
  <c r="G109" i="21"/>
  <c r="G110" i="21"/>
  <c r="G111" i="21"/>
  <c r="G112" i="21"/>
  <c r="G113" i="21"/>
  <c r="G114" i="21"/>
  <c r="G115" i="21"/>
  <c r="G116" i="21"/>
  <c r="G117" i="21"/>
  <c r="G118" i="21"/>
  <c r="G119" i="21"/>
  <c r="G120" i="21"/>
  <c r="G121" i="21"/>
  <c r="G122" i="21"/>
  <c r="G123" i="21"/>
  <c r="G124" i="21"/>
  <c r="G125" i="21"/>
  <c r="G126" i="21"/>
  <c r="G127" i="21"/>
  <c r="G128" i="21"/>
  <c r="G129" i="21"/>
  <c r="G130" i="21"/>
  <c r="G131" i="21"/>
  <c r="G132" i="21"/>
  <c r="G133" i="21"/>
  <c r="G134" i="21"/>
  <c r="G135" i="21"/>
  <c r="G136" i="21"/>
  <c r="G137" i="21"/>
  <c r="G138" i="21"/>
  <c r="G139" i="21"/>
  <c r="G140" i="21"/>
  <c r="G141" i="21"/>
  <c r="G142" i="21"/>
  <c r="G143" i="21"/>
  <c r="G144" i="21"/>
  <c r="G145" i="21"/>
  <c r="G146" i="21"/>
  <c r="G147" i="21"/>
  <c r="G148" i="21"/>
  <c r="G149" i="21"/>
  <c r="G150" i="21"/>
  <c r="G151" i="21"/>
  <c r="G152" i="21"/>
  <c r="G153" i="21"/>
  <c r="G154" i="21"/>
  <c r="G155" i="21"/>
  <c r="G156" i="21"/>
  <c r="G157" i="21"/>
  <c r="G158" i="21"/>
  <c r="G159" i="21"/>
  <c r="G160" i="21"/>
  <c r="G161" i="21"/>
  <c r="G162" i="21"/>
  <c r="G163" i="21"/>
  <c r="G164" i="21"/>
  <c r="G165" i="21"/>
  <c r="G166" i="21"/>
  <c r="G167" i="21"/>
  <c r="G168" i="21"/>
  <c r="G169" i="21"/>
  <c r="G170" i="21"/>
  <c r="G171" i="21"/>
  <c r="G172" i="21"/>
  <c r="G173" i="21"/>
  <c r="G174" i="21"/>
  <c r="G175" i="21"/>
  <c r="G176" i="21"/>
  <c r="G177" i="21"/>
  <c r="G178" i="21"/>
  <c r="G179" i="21"/>
  <c r="G180" i="21"/>
  <c r="G181" i="21"/>
  <c r="G182" i="21"/>
  <c r="G183" i="21"/>
  <c r="G184" i="21"/>
  <c r="G185" i="21"/>
  <c r="G186" i="21"/>
  <c r="G187" i="21"/>
  <c r="G188" i="21"/>
  <c r="G189" i="21"/>
  <c r="G190" i="21"/>
  <c r="G191" i="21"/>
  <c r="G192" i="21"/>
  <c r="G193" i="21"/>
  <c r="G194" i="21"/>
  <c r="G195" i="21"/>
  <c r="G196" i="21"/>
  <c r="G197" i="21"/>
  <c r="G198" i="21"/>
  <c r="G199" i="21"/>
  <c r="G200" i="21"/>
  <c r="G201" i="21"/>
  <c r="G202" i="21"/>
  <c r="G203" i="21"/>
  <c r="G204" i="21"/>
  <c r="G205" i="21"/>
  <c r="G206" i="21"/>
  <c r="G207" i="21"/>
  <c r="G208" i="21"/>
  <c r="G209" i="21"/>
  <c r="G210" i="21"/>
  <c r="G211" i="21"/>
  <c r="G212" i="21"/>
  <c r="G213" i="21"/>
  <c r="G214" i="21"/>
  <c r="G215" i="21"/>
  <c r="G217" i="21"/>
  <c r="G218" i="21"/>
  <c r="G219" i="21"/>
  <c r="G220" i="21"/>
  <c r="G221" i="21"/>
  <c r="G222" i="21"/>
  <c r="G223" i="21"/>
  <c r="G224" i="21"/>
  <c r="G225" i="21"/>
  <c r="G226" i="21"/>
  <c r="G227" i="21"/>
  <c r="G228" i="21"/>
  <c r="G229" i="21"/>
  <c r="G230" i="21"/>
  <c r="G231" i="21"/>
  <c r="G232" i="21"/>
  <c r="G233" i="21"/>
  <c r="G234" i="21"/>
  <c r="G235" i="21"/>
  <c r="G236" i="21"/>
  <c r="G237" i="21"/>
  <c r="G238" i="21"/>
  <c r="G239" i="21"/>
  <c r="G240" i="21"/>
  <c r="G242" i="21"/>
  <c r="G243" i="21"/>
  <c r="G244" i="21"/>
  <c r="G245" i="21"/>
  <c r="G246" i="21"/>
  <c r="G247" i="21"/>
  <c r="G248" i="21"/>
  <c r="G249" i="21"/>
  <c r="G250" i="21"/>
  <c r="G251" i="21"/>
  <c r="G252" i="21"/>
  <c r="G253" i="21"/>
  <c r="G254" i="21"/>
  <c r="G255" i="21"/>
  <c r="G256" i="21"/>
  <c r="G257" i="21"/>
  <c r="G258" i="21"/>
  <c r="G259" i="21"/>
  <c r="G260" i="21"/>
  <c r="G261" i="21"/>
  <c r="G262" i="21"/>
  <c r="G263" i="21"/>
  <c r="G264" i="21"/>
  <c r="G265" i="21"/>
  <c r="G266" i="21"/>
  <c r="G267" i="21"/>
  <c r="G268" i="21"/>
  <c r="G269" i="21"/>
  <c r="G270" i="21"/>
  <c r="G271" i="21"/>
  <c r="G272" i="21"/>
  <c r="G273" i="21"/>
  <c r="G274" i="21"/>
  <c r="G275" i="21"/>
  <c r="G276" i="21"/>
  <c r="G277" i="21"/>
  <c r="G278" i="21"/>
  <c r="G279" i="21"/>
  <c r="G280" i="21"/>
  <c r="G281" i="21"/>
  <c r="G282" i="21"/>
  <c r="G283" i="21"/>
  <c r="G284" i="21"/>
  <c r="G285" i="21"/>
  <c r="G286" i="21"/>
  <c r="G287" i="21"/>
  <c r="G288" i="21"/>
  <c r="G289" i="21"/>
  <c r="G290" i="21"/>
  <c r="G291" i="21"/>
  <c r="G292" i="21"/>
  <c r="G293" i="21"/>
  <c r="G294" i="21"/>
  <c r="G295" i="21"/>
  <c r="G296" i="21"/>
  <c r="G297" i="21"/>
  <c r="G298" i="21"/>
  <c r="G299" i="21"/>
  <c r="G300" i="21"/>
  <c r="G301" i="21"/>
  <c r="G302" i="21"/>
  <c r="G303" i="21"/>
  <c r="G304" i="21"/>
  <c r="G305" i="21"/>
  <c r="G306" i="21"/>
  <c r="G307" i="21"/>
  <c r="G308" i="21"/>
  <c r="G309" i="21"/>
  <c r="G310" i="21"/>
  <c r="G311" i="21"/>
  <c r="G312" i="21"/>
  <c r="G313" i="21"/>
  <c r="G314" i="21"/>
  <c r="G315" i="21"/>
  <c r="G316" i="21"/>
  <c r="G317" i="21"/>
  <c r="G318" i="21"/>
  <c r="G319" i="21"/>
  <c r="G320" i="21"/>
  <c r="G321" i="21"/>
  <c r="G322" i="21"/>
  <c r="G323" i="21"/>
  <c r="G324" i="21"/>
  <c r="G325" i="21"/>
  <c r="G326" i="21"/>
  <c r="G327" i="21"/>
  <c r="G328" i="21"/>
  <c r="G329" i="21"/>
  <c r="G330" i="21"/>
  <c r="G331" i="21"/>
  <c r="G332" i="21"/>
  <c r="G333" i="21"/>
  <c r="G334" i="21"/>
  <c r="G335" i="21"/>
  <c r="G336" i="21"/>
  <c r="L335" i="21"/>
  <c r="L339" i="21"/>
  <c r="F63" i="22"/>
  <c r="G63" i="22"/>
  <c r="F78" i="22"/>
  <c r="F94" i="22"/>
  <c r="F97" i="22"/>
  <c r="F110" i="22"/>
  <c r="F138" i="22"/>
  <c r="F4" i="22"/>
  <c r="F5" i="22"/>
  <c r="F6" i="22"/>
  <c r="F7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6" i="22"/>
  <c r="F27" i="22"/>
  <c r="F28" i="22"/>
  <c r="F29" i="22"/>
  <c r="F30" i="22"/>
  <c r="F31" i="22"/>
  <c r="F32" i="22"/>
  <c r="F33" i="22"/>
  <c r="F34" i="22"/>
  <c r="F35" i="22"/>
  <c r="F36" i="22"/>
  <c r="F37" i="22"/>
  <c r="F38" i="22"/>
  <c r="F39" i="22"/>
  <c r="F40" i="22"/>
  <c r="F41" i="22"/>
  <c r="F42" i="22"/>
  <c r="F43" i="22"/>
  <c r="F44" i="22"/>
  <c r="F45" i="22"/>
  <c r="F46" i="22"/>
  <c r="F47" i="22"/>
  <c r="F48" i="22"/>
  <c r="F49" i="22"/>
  <c r="F50" i="22"/>
  <c r="F51" i="22"/>
  <c r="F52" i="22"/>
  <c r="F53" i="22"/>
  <c r="F54" i="22"/>
  <c r="F55" i="22"/>
  <c r="F56" i="22"/>
  <c r="F57" i="22"/>
  <c r="F58" i="22"/>
  <c r="F59" i="22"/>
  <c r="F60" i="22"/>
  <c r="F61" i="22"/>
  <c r="F62" i="22"/>
  <c r="F64" i="22"/>
  <c r="F65" i="22"/>
  <c r="F66" i="22"/>
  <c r="F67" i="22"/>
  <c r="F68" i="22"/>
  <c r="F69" i="22"/>
  <c r="F70" i="22"/>
  <c r="F71" i="22"/>
  <c r="F72" i="22"/>
  <c r="F73" i="22"/>
  <c r="F74" i="22"/>
  <c r="F75" i="22"/>
  <c r="F76" i="22"/>
  <c r="F77" i="22"/>
  <c r="F79" i="22"/>
  <c r="F80" i="22"/>
  <c r="F81" i="22"/>
  <c r="F82" i="22"/>
  <c r="F83" i="22"/>
  <c r="F84" i="22"/>
  <c r="F85" i="22"/>
  <c r="F86" i="22"/>
  <c r="F87" i="22"/>
  <c r="F88" i="22"/>
  <c r="F89" i="22"/>
  <c r="F90" i="22"/>
  <c r="F91" i="22"/>
  <c r="F92" i="22"/>
  <c r="F93" i="22"/>
  <c r="F95" i="22"/>
  <c r="F96" i="22"/>
  <c r="F98" i="22"/>
  <c r="F99" i="22"/>
  <c r="F100" i="22"/>
  <c r="F101" i="22"/>
  <c r="F102" i="22"/>
  <c r="F103" i="22"/>
  <c r="F104" i="22"/>
  <c r="F105" i="22"/>
  <c r="F106" i="22"/>
  <c r="F107" i="22"/>
  <c r="F108" i="22"/>
  <c r="F109" i="22"/>
  <c r="F111" i="22"/>
  <c r="F112" i="22"/>
  <c r="F113" i="22"/>
  <c r="F114" i="22"/>
  <c r="F115" i="22"/>
  <c r="F116" i="22"/>
  <c r="F117" i="22"/>
  <c r="F118" i="22"/>
  <c r="F119" i="22"/>
  <c r="F120" i="22"/>
  <c r="F121" i="22"/>
  <c r="F122" i="22"/>
  <c r="F123" i="22"/>
  <c r="F124" i="22"/>
  <c r="F125" i="22"/>
  <c r="F126" i="22"/>
  <c r="F127" i="22"/>
  <c r="F128" i="22"/>
  <c r="F129" i="22"/>
  <c r="F130" i="22"/>
  <c r="F131" i="22"/>
  <c r="F132" i="22"/>
  <c r="F133" i="22"/>
  <c r="F134" i="22"/>
  <c r="F135" i="22"/>
  <c r="F136" i="22"/>
  <c r="F137" i="22"/>
  <c r="F139" i="22"/>
  <c r="F140" i="22"/>
  <c r="F141" i="22"/>
  <c r="F142" i="22"/>
  <c r="F143" i="22"/>
  <c r="F144" i="22"/>
  <c r="F145" i="22"/>
  <c r="F146" i="22"/>
  <c r="F147" i="22"/>
  <c r="F148" i="22"/>
  <c r="F149" i="22"/>
  <c r="F150" i="22"/>
  <c r="F151" i="22"/>
  <c r="F152" i="22"/>
  <c r="F153" i="22"/>
  <c r="F154" i="22"/>
  <c r="F155" i="22"/>
  <c r="F156" i="22"/>
  <c r="F157" i="22"/>
  <c r="F158" i="22"/>
  <c r="F159" i="22"/>
  <c r="F160" i="22"/>
  <c r="F161" i="22"/>
  <c r="F162" i="22"/>
  <c r="F163" i="22"/>
  <c r="F164" i="22"/>
  <c r="F165" i="22"/>
  <c r="F166" i="22"/>
  <c r="F167" i="22"/>
  <c r="F168" i="22"/>
  <c r="F169" i="22"/>
  <c r="F170" i="22"/>
  <c r="F171" i="22"/>
  <c r="F172" i="22"/>
  <c r="F173" i="22"/>
  <c r="F174" i="22"/>
  <c r="F175" i="22"/>
  <c r="F176" i="22"/>
  <c r="F177" i="22"/>
  <c r="F178" i="22"/>
  <c r="F179" i="22"/>
  <c r="F180" i="22"/>
  <c r="F181" i="22"/>
  <c r="F182" i="22"/>
  <c r="F183" i="22"/>
  <c r="F184" i="22"/>
  <c r="F185" i="22"/>
  <c r="F186" i="22"/>
  <c r="F187" i="22"/>
  <c r="F188" i="22"/>
  <c r="F189" i="22"/>
  <c r="F190" i="22"/>
  <c r="F191" i="22"/>
  <c r="F192" i="22"/>
  <c r="F193" i="22"/>
  <c r="F194" i="22"/>
  <c r="F195" i="22"/>
  <c r="F196" i="22"/>
  <c r="F197" i="22"/>
  <c r="F198" i="22"/>
  <c r="F199" i="22"/>
  <c r="F200" i="22"/>
  <c r="F201" i="22"/>
  <c r="F202" i="22"/>
  <c r="F203" i="22"/>
  <c r="F204" i="22"/>
  <c r="F205" i="22"/>
  <c r="F206" i="22"/>
  <c r="F207" i="22"/>
  <c r="F208" i="22"/>
  <c r="F209" i="22"/>
  <c r="F210" i="22"/>
  <c r="F211" i="22"/>
  <c r="F212" i="22"/>
  <c r="F213" i="22"/>
  <c r="F214" i="22"/>
  <c r="F215" i="22"/>
  <c r="F216" i="22"/>
  <c r="F217" i="22"/>
  <c r="F218" i="22"/>
  <c r="F219" i="22"/>
  <c r="F220" i="22"/>
  <c r="F221" i="22"/>
  <c r="F222" i="22"/>
  <c r="F223" i="22"/>
  <c r="F224" i="22"/>
  <c r="F225" i="22"/>
  <c r="F226" i="22"/>
  <c r="F227" i="22"/>
  <c r="F228" i="22"/>
  <c r="F229" i="22"/>
  <c r="F230" i="22"/>
  <c r="F231" i="22"/>
  <c r="F232" i="22"/>
  <c r="F233" i="22"/>
  <c r="F234" i="22"/>
  <c r="F235" i="22"/>
  <c r="F236" i="22"/>
  <c r="F237" i="22"/>
  <c r="F238" i="22"/>
  <c r="F239" i="22"/>
  <c r="F240" i="22"/>
  <c r="F241" i="22"/>
  <c r="F242" i="22"/>
  <c r="F243" i="22"/>
  <c r="F244" i="22"/>
  <c r="F245" i="22"/>
  <c r="F246" i="22"/>
  <c r="F247" i="22"/>
  <c r="F248" i="22"/>
  <c r="F249" i="22"/>
  <c r="F250" i="22"/>
  <c r="F251" i="22"/>
  <c r="F252" i="22"/>
  <c r="F253" i="22"/>
  <c r="F254" i="22"/>
  <c r="F255" i="22"/>
  <c r="F256" i="22"/>
  <c r="F257" i="22"/>
  <c r="F258" i="22"/>
  <c r="F259" i="22"/>
  <c r="F260" i="22"/>
  <c r="F261" i="22"/>
  <c r="F262" i="22"/>
  <c r="F263" i="22"/>
  <c r="F264" i="22"/>
  <c r="F265" i="22"/>
  <c r="F266" i="22"/>
  <c r="F267" i="22"/>
  <c r="F268" i="22"/>
  <c r="F269" i="22"/>
  <c r="F270" i="22"/>
  <c r="F271" i="22"/>
  <c r="F272" i="22"/>
  <c r="F273" i="22"/>
  <c r="F274" i="22"/>
  <c r="F275" i="22"/>
  <c r="F276" i="22"/>
  <c r="F277" i="22"/>
  <c r="F278" i="22"/>
  <c r="F279" i="22"/>
  <c r="F280" i="22"/>
  <c r="F281" i="22"/>
  <c r="F282" i="22"/>
  <c r="F283" i="22"/>
  <c r="F284" i="22"/>
  <c r="F285" i="22"/>
  <c r="F286" i="22"/>
  <c r="F287" i="22"/>
  <c r="F288" i="22"/>
  <c r="F289" i="22"/>
  <c r="F290" i="22"/>
  <c r="F291" i="22"/>
  <c r="F292" i="22"/>
  <c r="F293" i="22"/>
  <c r="F294" i="22"/>
  <c r="F295" i="22"/>
  <c r="F296" i="22"/>
  <c r="F297" i="22"/>
  <c r="F298" i="22"/>
  <c r="F299" i="22"/>
  <c r="F300" i="22"/>
  <c r="F301" i="22"/>
  <c r="F302" i="22"/>
  <c r="F303" i="22"/>
  <c r="F304" i="22"/>
  <c r="F305" i="22"/>
  <c r="F306" i="22"/>
  <c r="F307" i="22"/>
  <c r="F308" i="22"/>
  <c r="F309" i="22"/>
  <c r="F310" i="22"/>
  <c r="F311" i="22"/>
  <c r="F312" i="22"/>
  <c r="F313" i="22"/>
  <c r="F314" i="22"/>
  <c r="F315" i="22"/>
  <c r="F316" i="22"/>
  <c r="F317" i="22"/>
  <c r="F318" i="22"/>
  <c r="F319" i="22"/>
  <c r="F320" i="22"/>
  <c r="F321" i="22"/>
  <c r="F322" i="22"/>
  <c r="F323" i="22"/>
  <c r="F324" i="22"/>
  <c r="F325" i="22"/>
  <c r="F326" i="22"/>
  <c r="F327" i="22"/>
  <c r="F328" i="22"/>
  <c r="F329" i="22"/>
  <c r="F330" i="22"/>
  <c r="F331" i="22"/>
  <c r="F332" i="22"/>
  <c r="F333" i="22"/>
  <c r="F334" i="22"/>
  <c r="F335" i="22"/>
  <c r="F336" i="22"/>
  <c r="F337" i="22"/>
  <c r="F338" i="22"/>
  <c r="F339" i="22"/>
  <c r="F340" i="22"/>
  <c r="F341" i="22"/>
  <c r="F342" i="22"/>
  <c r="F343" i="22"/>
  <c r="F344" i="22"/>
  <c r="F345" i="22"/>
  <c r="F346" i="22"/>
  <c r="F347" i="22"/>
  <c r="F348" i="22"/>
  <c r="F349" i="22"/>
  <c r="F350" i="22"/>
  <c r="F351" i="22"/>
  <c r="F352" i="22"/>
  <c r="F353" i="22"/>
  <c r="F354" i="22"/>
  <c r="F355" i="22"/>
  <c r="F356" i="22"/>
  <c r="F357" i="22"/>
  <c r="F358" i="22"/>
  <c r="F359" i="22"/>
  <c r="F360" i="22"/>
  <c r="F361" i="22"/>
  <c r="F362" i="22"/>
  <c r="F363" i="22"/>
  <c r="F364" i="22"/>
  <c r="F365" i="22"/>
  <c r="F366" i="22"/>
  <c r="F367" i="22"/>
  <c r="F368" i="22"/>
  <c r="F369" i="22"/>
  <c r="F370" i="22"/>
  <c r="F371" i="22"/>
  <c r="F372" i="22"/>
  <c r="F373" i="22"/>
  <c r="F374" i="22"/>
  <c r="F375" i="22"/>
  <c r="F376" i="22"/>
  <c r="F377" i="22"/>
  <c r="F378" i="22"/>
  <c r="F379" i="22"/>
  <c r="F380" i="22"/>
  <c r="F381" i="22"/>
  <c r="F382" i="22"/>
  <c r="F383" i="22"/>
  <c r="F384" i="22"/>
  <c r="F385" i="22"/>
  <c r="F386" i="22"/>
  <c r="F387" i="22"/>
  <c r="F388" i="22"/>
  <c r="F389" i="22"/>
  <c r="F390" i="22"/>
  <c r="F391" i="22"/>
  <c r="F392" i="22"/>
  <c r="F393" i="22"/>
  <c r="F394" i="22"/>
  <c r="F395" i="22"/>
  <c r="F396" i="22"/>
  <c r="F397" i="22"/>
  <c r="F398" i="22"/>
  <c r="F399" i="22"/>
  <c r="F400" i="22"/>
  <c r="F401" i="22"/>
  <c r="F402" i="22"/>
  <c r="F403" i="22"/>
  <c r="F404" i="22"/>
  <c r="F405" i="22"/>
  <c r="F406" i="22"/>
  <c r="F407" i="22"/>
  <c r="F408" i="22"/>
  <c r="F409" i="22"/>
  <c r="F410" i="22"/>
  <c r="F411" i="22"/>
  <c r="F412" i="22"/>
  <c r="F413" i="22"/>
  <c r="F414" i="22"/>
  <c r="F415" i="22"/>
  <c r="F416" i="22"/>
  <c r="F417" i="22"/>
  <c r="F418" i="22"/>
  <c r="F419" i="22"/>
  <c r="F420" i="22"/>
  <c r="F421" i="22"/>
  <c r="F422" i="22"/>
  <c r="F423" i="22"/>
  <c r="F424" i="22"/>
  <c r="F425" i="22"/>
  <c r="F426" i="22"/>
  <c r="F427" i="22"/>
  <c r="F428" i="22"/>
  <c r="F429" i="22"/>
  <c r="F430" i="22"/>
  <c r="F431" i="22"/>
  <c r="F432" i="22"/>
  <c r="F433" i="22"/>
  <c r="F434" i="22"/>
  <c r="F435" i="22"/>
  <c r="F436" i="22"/>
  <c r="F437" i="22"/>
  <c r="F438" i="22"/>
  <c r="F439" i="22"/>
  <c r="F440" i="22"/>
  <c r="F441" i="22"/>
  <c r="F442" i="22"/>
  <c r="F443" i="22"/>
  <c r="F444" i="22"/>
  <c r="F445" i="22"/>
  <c r="F446" i="22"/>
  <c r="F447" i="22"/>
  <c r="F448" i="22"/>
  <c r="F449" i="22"/>
  <c r="F450" i="22"/>
  <c r="F451" i="22"/>
  <c r="F452" i="22"/>
  <c r="F453" i="22"/>
  <c r="F454" i="22"/>
  <c r="F455" i="22"/>
  <c r="F456" i="22"/>
  <c r="F457" i="22"/>
  <c r="F458" i="22"/>
  <c r="F459" i="22"/>
  <c r="F460" i="22"/>
  <c r="F461" i="22"/>
  <c r="F462" i="22"/>
  <c r="F463" i="22"/>
  <c r="F464" i="22"/>
  <c r="F465" i="22"/>
  <c r="F466" i="22"/>
  <c r="F467" i="22"/>
  <c r="F468" i="22"/>
  <c r="F469" i="22"/>
  <c r="F470" i="22"/>
  <c r="F471" i="22"/>
  <c r="F472" i="22"/>
  <c r="F473" i="22"/>
  <c r="F474" i="22"/>
  <c r="F475" i="22"/>
  <c r="F476" i="22"/>
  <c r="F477" i="22"/>
  <c r="F478" i="22"/>
  <c r="F479" i="22"/>
  <c r="F480" i="22"/>
  <c r="F481" i="22"/>
  <c r="F482" i="22"/>
  <c r="F483" i="22"/>
  <c r="F484" i="22"/>
  <c r="F485" i="22"/>
  <c r="F486" i="22"/>
  <c r="F487" i="22"/>
  <c r="F488" i="22"/>
  <c r="F489" i="22"/>
  <c r="F490" i="22"/>
  <c r="F491" i="22"/>
  <c r="F492" i="22"/>
  <c r="F493" i="22"/>
  <c r="F494" i="22"/>
  <c r="F495" i="22"/>
  <c r="F496" i="22"/>
  <c r="F497" i="22"/>
  <c r="F498" i="22"/>
  <c r="F499" i="22"/>
  <c r="F500" i="22"/>
  <c r="F501" i="22"/>
  <c r="F502" i="22"/>
  <c r="F503" i="22"/>
  <c r="F504" i="22"/>
  <c r="F505" i="22"/>
  <c r="F506" i="22"/>
  <c r="G4" i="22"/>
  <c r="G5" i="22"/>
  <c r="G6" i="22"/>
  <c r="G7" i="22"/>
  <c r="G8" i="22"/>
  <c r="G9" i="22"/>
  <c r="G10" i="22"/>
  <c r="G11" i="22"/>
  <c r="G12" i="22"/>
  <c r="G13" i="22"/>
  <c r="G14" i="22"/>
  <c r="G15" i="22"/>
  <c r="G16" i="22"/>
  <c r="G17" i="22"/>
  <c r="G18" i="22"/>
  <c r="G19" i="22"/>
  <c r="G20" i="22"/>
  <c r="G21" i="22"/>
  <c r="G22" i="22"/>
  <c r="G23" i="22"/>
  <c r="G24" i="22"/>
  <c r="G25" i="22"/>
  <c r="G26" i="22"/>
  <c r="G27" i="22"/>
  <c r="G28" i="22"/>
  <c r="G29" i="22"/>
  <c r="G30" i="22"/>
  <c r="G31" i="22"/>
  <c r="G32" i="22"/>
  <c r="G33" i="22"/>
  <c r="G34" i="22"/>
  <c r="G35" i="22"/>
  <c r="G36" i="22"/>
  <c r="G37" i="22"/>
  <c r="G38" i="22"/>
  <c r="G39" i="22"/>
  <c r="G40" i="22"/>
  <c r="G41" i="22"/>
  <c r="G42" i="22"/>
  <c r="G43" i="22"/>
  <c r="G44" i="22"/>
  <c r="G45" i="22"/>
  <c r="G46" i="22"/>
  <c r="G47" i="22"/>
  <c r="G48" i="22"/>
  <c r="G49" i="22"/>
  <c r="G50" i="22"/>
  <c r="G51" i="22"/>
  <c r="G52" i="22"/>
  <c r="G53" i="22"/>
  <c r="G54" i="22"/>
  <c r="G55" i="22"/>
  <c r="G56" i="22"/>
  <c r="G57" i="22"/>
  <c r="G58" i="22"/>
  <c r="G59" i="22"/>
  <c r="G60" i="22"/>
  <c r="G61" i="22"/>
  <c r="G62" i="22"/>
  <c r="G64" i="22"/>
  <c r="G65" i="22"/>
  <c r="G66" i="22"/>
  <c r="G67" i="22"/>
  <c r="G68" i="22"/>
  <c r="G69" i="22"/>
  <c r="G70" i="22"/>
  <c r="G71" i="22"/>
  <c r="G72" i="22"/>
  <c r="G73" i="22"/>
  <c r="G74" i="22"/>
  <c r="G75" i="22"/>
  <c r="G76" i="22"/>
  <c r="G77" i="22"/>
  <c r="G78" i="22"/>
  <c r="G79" i="22"/>
  <c r="G80" i="22"/>
  <c r="G81" i="22"/>
  <c r="G82" i="22"/>
  <c r="G83" i="22"/>
  <c r="G84" i="22"/>
  <c r="G85" i="22"/>
  <c r="G86" i="22"/>
  <c r="G87" i="22"/>
  <c r="G88" i="22"/>
  <c r="G89" i="22"/>
  <c r="G90" i="22"/>
  <c r="G91" i="22"/>
  <c r="G92" i="22"/>
  <c r="G93" i="22"/>
  <c r="G94" i="22"/>
  <c r="G95" i="22"/>
  <c r="G96" i="22"/>
  <c r="G97" i="22"/>
  <c r="G98" i="22"/>
  <c r="G99" i="22"/>
  <c r="G100" i="22"/>
  <c r="G101" i="22"/>
  <c r="G102" i="22"/>
  <c r="G103" i="22"/>
  <c r="G104" i="22"/>
  <c r="G105" i="22"/>
  <c r="G106" i="22"/>
  <c r="G107" i="22"/>
  <c r="G108" i="22"/>
  <c r="G109" i="22"/>
  <c r="G110" i="22"/>
  <c r="G111" i="22"/>
  <c r="G112" i="22"/>
  <c r="G113" i="22"/>
  <c r="G114" i="22"/>
  <c r="G115" i="22"/>
  <c r="G116" i="22"/>
  <c r="G117" i="22"/>
  <c r="G118" i="22"/>
  <c r="G119" i="22"/>
  <c r="G120" i="22"/>
  <c r="G121" i="22"/>
  <c r="G122" i="22"/>
  <c r="G123" i="22"/>
  <c r="G124" i="22"/>
  <c r="G125" i="22"/>
  <c r="G126" i="22"/>
  <c r="G127" i="22"/>
  <c r="G128" i="22"/>
  <c r="G129" i="22"/>
  <c r="G130" i="22"/>
  <c r="G131" i="22"/>
  <c r="G132" i="22"/>
  <c r="G133" i="22"/>
  <c r="G134" i="22"/>
  <c r="G135" i="22"/>
  <c r="G136" i="22"/>
  <c r="G137" i="22"/>
  <c r="G138" i="22"/>
  <c r="G139" i="22"/>
  <c r="G140" i="22"/>
  <c r="G141" i="22"/>
  <c r="G142" i="22"/>
  <c r="G143" i="22"/>
  <c r="G144" i="22"/>
  <c r="G145" i="22"/>
  <c r="G146" i="22"/>
  <c r="G147" i="22"/>
  <c r="G148" i="22"/>
  <c r="G149" i="22"/>
  <c r="G150" i="22"/>
  <c r="G151" i="22"/>
  <c r="G152" i="22"/>
  <c r="G153" i="22"/>
  <c r="G154" i="22"/>
  <c r="G155" i="22"/>
  <c r="G156" i="22"/>
  <c r="G157" i="22"/>
  <c r="G158" i="22"/>
  <c r="G159" i="22"/>
  <c r="G160" i="22"/>
  <c r="G161" i="22"/>
  <c r="G162" i="22"/>
  <c r="G163" i="22"/>
  <c r="G164" i="22"/>
  <c r="G165" i="22"/>
  <c r="G166" i="22"/>
  <c r="G167" i="22"/>
  <c r="G168" i="22"/>
  <c r="G169" i="22"/>
  <c r="G170" i="22"/>
  <c r="G171" i="22"/>
  <c r="G172" i="22"/>
  <c r="G173" i="22"/>
  <c r="G174" i="22"/>
  <c r="G175" i="22"/>
  <c r="G176" i="22"/>
  <c r="G177" i="22"/>
  <c r="G178" i="22"/>
  <c r="G179" i="22"/>
  <c r="G180" i="22"/>
  <c r="G181" i="22"/>
  <c r="G182" i="22"/>
  <c r="G183" i="22"/>
  <c r="G184" i="22"/>
  <c r="G185" i="22"/>
  <c r="G186" i="22"/>
  <c r="G187" i="22"/>
  <c r="G188" i="22"/>
  <c r="G189" i="22"/>
  <c r="G190" i="22"/>
  <c r="G191" i="22"/>
  <c r="G192" i="22"/>
  <c r="G193" i="22"/>
  <c r="G194" i="22"/>
  <c r="G195" i="22"/>
  <c r="G196" i="22"/>
  <c r="G197" i="22"/>
  <c r="G198" i="22"/>
  <c r="G199" i="22"/>
  <c r="G200" i="22"/>
  <c r="G201" i="22"/>
  <c r="G202" i="22"/>
  <c r="G203" i="22"/>
  <c r="G204" i="22"/>
  <c r="G205" i="22"/>
  <c r="G206" i="22"/>
  <c r="G207" i="22"/>
  <c r="G208" i="22"/>
  <c r="G209" i="22"/>
  <c r="G210" i="22"/>
  <c r="G211" i="22"/>
  <c r="G212" i="22"/>
  <c r="G213" i="22"/>
  <c r="G214" i="22"/>
  <c r="G215" i="22"/>
  <c r="G216" i="22"/>
  <c r="G217" i="22"/>
  <c r="G218" i="22"/>
  <c r="G219" i="22"/>
  <c r="G220" i="22"/>
  <c r="G221" i="22"/>
  <c r="G222" i="22"/>
  <c r="G223" i="22"/>
  <c r="G224" i="22"/>
  <c r="G225" i="22"/>
  <c r="G226" i="22"/>
  <c r="G227" i="22"/>
  <c r="G228" i="22"/>
  <c r="G229" i="22"/>
  <c r="G230" i="22"/>
  <c r="G231" i="22"/>
  <c r="G232" i="22"/>
  <c r="G233" i="22"/>
  <c r="G234" i="22"/>
  <c r="G235" i="22"/>
  <c r="G236" i="22"/>
  <c r="G237" i="22"/>
  <c r="G238" i="22"/>
  <c r="G239" i="22"/>
  <c r="G240" i="22"/>
  <c r="G241" i="22"/>
  <c r="G242" i="22"/>
  <c r="G243" i="22"/>
  <c r="G244" i="22"/>
  <c r="G245" i="22"/>
  <c r="G246" i="22"/>
  <c r="G247" i="22"/>
  <c r="G248" i="22"/>
  <c r="G249" i="22"/>
  <c r="G250" i="22"/>
  <c r="G251" i="22"/>
  <c r="G252" i="22"/>
  <c r="G253" i="22"/>
  <c r="G254" i="22"/>
  <c r="G255" i="22"/>
  <c r="G256" i="22"/>
  <c r="G257" i="22"/>
  <c r="G258" i="22"/>
  <c r="G259" i="22"/>
  <c r="G260" i="22"/>
  <c r="G261" i="22"/>
  <c r="G262" i="22"/>
  <c r="G263" i="22"/>
  <c r="G264" i="22"/>
  <c r="G265" i="22"/>
  <c r="G266" i="22"/>
  <c r="G267" i="22"/>
  <c r="G268" i="22"/>
  <c r="G269" i="22"/>
  <c r="G270" i="22"/>
  <c r="G271" i="22"/>
  <c r="G272" i="22"/>
  <c r="G273" i="22"/>
  <c r="G274" i="22"/>
  <c r="G275" i="22"/>
  <c r="G276" i="22"/>
  <c r="G277" i="22"/>
  <c r="G278" i="22"/>
  <c r="G279" i="22"/>
  <c r="G280" i="22"/>
  <c r="G281" i="22"/>
  <c r="G282" i="22"/>
  <c r="G283" i="22"/>
  <c r="G284" i="22"/>
  <c r="G285" i="22"/>
  <c r="G286" i="22"/>
  <c r="G287" i="22"/>
  <c r="G288" i="22"/>
  <c r="G289" i="22"/>
  <c r="G290" i="22"/>
  <c r="G291" i="22"/>
  <c r="G292" i="22"/>
  <c r="G293" i="22"/>
  <c r="G294" i="22"/>
  <c r="G295" i="22"/>
  <c r="G296" i="22"/>
  <c r="G297" i="22"/>
  <c r="G298" i="22"/>
  <c r="G299" i="22"/>
  <c r="G300" i="22"/>
  <c r="G301" i="22"/>
  <c r="G302" i="22"/>
  <c r="G303" i="22"/>
  <c r="G304" i="22"/>
  <c r="G305" i="22"/>
  <c r="G306" i="22"/>
  <c r="G307" i="22"/>
  <c r="G308" i="22"/>
  <c r="G309" i="22"/>
  <c r="G310" i="22"/>
  <c r="G311" i="22"/>
  <c r="G312" i="22"/>
  <c r="G313" i="22"/>
  <c r="G314" i="22"/>
  <c r="G315" i="22"/>
  <c r="G316" i="22"/>
  <c r="G317" i="22"/>
  <c r="G318" i="22"/>
  <c r="G319" i="22"/>
  <c r="G320" i="22"/>
  <c r="G321" i="22"/>
  <c r="G322" i="22"/>
  <c r="G323" i="22"/>
  <c r="G324" i="22"/>
  <c r="G325" i="22"/>
  <c r="G326" i="22"/>
  <c r="G327" i="22"/>
  <c r="G328" i="22"/>
  <c r="G329" i="22"/>
  <c r="G330" i="22"/>
  <c r="G331" i="22"/>
  <c r="G332" i="22"/>
  <c r="G333" i="22"/>
  <c r="G334" i="22"/>
  <c r="G335" i="22"/>
  <c r="G336" i="22"/>
  <c r="G337" i="22"/>
  <c r="G338" i="22"/>
  <c r="G339" i="22"/>
  <c r="G340" i="22"/>
  <c r="G341" i="22"/>
  <c r="G342" i="22"/>
  <c r="G343" i="22"/>
  <c r="G344" i="22"/>
  <c r="G345" i="22"/>
  <c r="G346" i="22"/>
  <c r="G347" i="22"/>
  <c r="G348" i="22"/>
  <c r="G349" i="22"/>
  <c r="G350" i="22"/>
  <c r="G351" i="22"/>
  <c r="G352" i="22"/>
  <c r="G353" i="22"/>
  <c r="G354" i="22"/>
  <c r="G355" i="22"/>
  <c r="G356" i="22"/>
  <c r="G357" i="22"/>
  <c r="G358" i="22"/>
  <c r="G359" i="22"/>
  <c r="G360" i="22"/>
  <c r="G361" i="22"/>
  <c r="G362" i="22"/>
  <c r="G363" i="22"/>
  <c r="G364" i="22"/>
  <c r="G365" i="22"/>
  <c r="G366" i="22"/>
  <c r="G367" i="22"/>
  <c r="G368" i="22"/>
  <c r="G369" i="22"/>
  <c r="G370" i="22"/>
  <c r="G371" i="22"/>
  <c r="G372" i="22"/>
  <c r="G373" i="22"/>
  <c r="G374" i="22"/>
  <c r="G375" i="22"/>
  <c r="G376" i="22"/>
  <c r="G377" i="22"/>
  <c r="G378" i="22"/>
  <c r="G379" i="22"/>
  <c r="G380" i="22"/>
  <c r="G381" i="22"/>
  <c r="G382" i="22"/>
  <c r="G383" i="22"/>
  <c r="G384" i="22"/>
  <c r="G385" i="22"/>
  <c r="G386" i="22"/>
  <c r="G387" i="22"/>
  <c r="G388" i="22"/>
  <c r="G389" i="22"/>
  <c r="G390" i="22"/>
  <c r="G391" i="22"/>
  <c r="G392" i="22"/>
  <c r="G393" i="22"/>
  <c r="G394" i="22"/>
  <c r="G395" i="22"/>
  <c r="G396" i="22"/>
  <c r="G397" i="22"/>
  <c r="G398" i="22"/>
  <c r="G399" i="22"/>
  <c r="G400" i="22"/>
  <c r="G401" i="22"/>
  <c r="G402" i="22"/>
  <c r="G403" i="22"/>
  <c r="G404" i="22"/>
  <c r="G405" i="22"/>
  <c r="G406" i="22"/>
  <c r="G407" i="22"/>
  <c r="G408" i="22"/>
  <c r="G409" i="22"/>
  <c r="G410" i="22"/>
  <c r="G411" i="22"/>
  <c r="G412" i="22"/>
  <c r="G413" i="22"/>
  <c r="G414" i="22"/>
  <c r="G415" i="22"/>
  <c r="G416" i="22"/>
  <c r="G417" i="22"/>
  <c r="G418" i="22"/>
  <c r="G419" i="22"/>
  <c r="G420" i="22"/>
  <c r="G421" i="22"/>
  <c r="G422" i="22"/>
  <c r="G423" i="22"/>
  <c r="G424" i="22"/>
  <c r="G425" i="22"/>
  <c r="G426" i="22"/>
  <c r="G427" i="22"/>
  <c r="G428" i="22"/>
  <c r="G429" i="22"/>
  <c r="G430" i="22"/>
  <c r="G431" i="22"/>
  <c r="G432" i="22"/>
  <c r="G433" i="22"/>
  <c r="G434" i="22"/>
  <c r="G435" i="22"/>
  <c r="G436" i="22"/>
  <c r="G437" i="22"/>
  <c r="G438" i="22"/>
  <c r="G439" i="22"/>
  <c r="G440" i="22"/>
  <c r="G441" i="22"/>
  <c r="G442" i="22"/>
  <c r="G443" i="22"/>
  <c r="G444" i="22"/>
  <c r="G445" i="22"/>
  <c r="G446" i="22"/>
  <c r="G447" i="22"/>
  <c r="G448" i="22"/>
  <c r="G449" i="22"/>
  <c r="G450" i="22"/>
  <c r="G451" i="22"/>
  <c r="G452" i="22"/>
  <c r="G453" i="22"/>
  <c r="G454" i="22"/>
  <c r="G455" i="22"/>
  <c r="G456" i="22"/>
  <c r="G457" i="22"/>
  <c r="G458" i="22"/>
  <c r="G459" i="22"/>
  <c r="G460" i="22"/>
  <c r="G461" i="22"/>
  <c r="G462" i="22"/>
  <c r="G463" i="22"/>
  <c r="G464" i="22"/>
  <c r="G465" i="22"/>
  <c r="G466" i="22"/>
  <c r="G467" i="22"/>
  <c r="G468" i="22"/>
  <c r="G469" i="22"/>
  <c r="G470" i="22"/>
  <c r="G471" i="22"/>
  <c r="G472" i="22"/>
  <c r="G473" i="22"/>
  <c r="G474" i="22"/>
  <c r="G475" i="22"/>
  <c r="G476" i="22"/>
  <c r="G477" i="22"/>
  <c r="G478" i="22"/>
  <c r="G479" i="22"/>
  <c r="G480" i="22"/>
  <c r="G481" i="22"/>
  <c r="G482" i="22"/>
  <c r="G483" i="22"/>
  <c r="G484" i="22"/>
  <c r="G485" i="22"/>
  <c r="G486" i="22"/>
  <c r="G487" i="22"/>
  <c r="G488" i="22"/>
  <c r="G489" i="22"/>
  <c r="G490" i="22"/>
  <c r="G491" i="22"/>
  <c r="G492" i="22"/>
  <c r="G493" i="22"/>
  <c r="G494" i="22"/>
  <c r="G495" i="22"/>
  <c r="G496" i="22"/>
  <c r="G497" i="22"/>
  <c r="G498" i="22"/>
  <c r="G499" i="22"/>
  <c r="G500" i="22"/>
  <c r="G501" i="22"/>
  <c r="G502" i="22"/>
  <c r="G503" i="22"/>
  <c r="G504" i="22"/>
  <c r="G505" i="22"/>
  <c r="G506" i="22"/>
  <c r="L511" i="22"/>
  <c r="K508" i="22"/>
  <c r="L508" i="22"/>
  <c r="L509" i="22"/>
  <c r="F11" i="23"/>
  <c r="F16" i="23"/>
  <c r="F138" i="23"/>
  <c r="F139" i="23"/>
  <c r="K458" i="23"/>
  <c r="F4" i="23"/>
  <c r="F5" i="23"/>
  <c r="F6" i="23"/>
  <c r="F7" i="23"/>
  <c r="F8" i="23"/>
  <c r="F9" i="23"/>
  <c r="F10" i="23"/>
  <c r="F12" i="23"/>
  <c r="F13" i="23"/>
  <c r="F14" i="23"/>
  <c r="F15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29" i="23"/>
  <c r="F30" i="23"/>
  <c r="F31" i="23"/>
  <c r="F32" i="23"/>
  <c r="F33" i="23"/>
  <c r="F34" i="23"/>
  <c r="F35" i="23"/>
  <c r="F36" i="23"/>
  <c r="F37" i="23"/>
  <c r="F38" i="23"/>
  <c r="F39" i="23"/>
  <c r="F40" i="23"/>
  <c r="F41" i="23"/>
  <c r="F42" i="23"/>
  <c r="F43" i="23"/>
  <c r="F44" i="23"/>
  <c r="F45" i="23"/>
  <c r="F46" i="23"/>
  <c r="F47" i="23"/>
  <c r="F48" i="23"/>
  <c r="F49" i="23"/>
  <c r="F50" i="23"/>
  <c r="F51" i="23"/>
  <c r="F52" i="23"/>
  <c r="F53" i="23"/>
  <c r="F54" i="23"/>
  <c r="F55" i="23"/>
  <c r="F56" i="23"/>
  <c r="F57" i="23"/>
  <c r="F58" i="23"/>
  <c r="F59" i="23"/>
  <c r="F60" i="23"/>
  <c r="F61" i="23"/>
  <c r="F62" i="23"/>
  <c r="F63" i="23"/>
  <c r="F64" i="23"/>
  <c r="F65" i="23"/>
  <c r="F66" i="23"/>
  <c r="F67" i="23"/>
  <c r="F68" i="23"/>
  <c r="F69" i="23"/>
  <c r="F70" i="23"/>
  <c r="F71" i="23"/>
  <c r="F72" i="23"/>
  <c r="F73" i="23"/>
  <c r="F74" i="23"/>
  <c r="F75" i="23"/>
  <c r="F76" i="23"/>
  <c r="F77" i="23"/>
  <c r="F78" i="23"/>
  <c r="F79" i="23"/>
  <c r="F80" i="23"/>
  <c r="F81" i="23"/>
  <c r="F82" i="23"/>
  <c r="F83" i="23"/>
  <c r="F84" i="23"/>
  <c r="F85" i="23"/>
  <c r="F86" i="23"/>
  <c r="F87" i="23"/>
  <c r="F88" i="23"/>
  <c r="F89" i="23"/>
  <c r="F90" i="23"/>
  <c r="F91" i="23"/>
  <c r="F92" i="23"/>
  <c r="F93" i="23"/>
  <c r="F94" i="23"/>
  <c r="F95" i="23"/>
  <c r="F96" i="23"/>
  <c r="F97" i="23"/>
  <c r="F98" i="23"/>
  <c r="F99" i="23"/>
  <c r="F100" i="23"/>
  <c r="F101" i="23"/>
  <c r="F102" i="23"/>
  <c r="F103" i="23"/>
  <c r="F104" i="23"/>
  <c r="F105" i="23"/>
  <c r="F106" i="23"/>
  <c r="F107" i="23"/>
  <c r="F108" i="23"/>
  <c r="F109" i="23"/>
  <c r="F110" i="23"/>
  <c r="F111" i="23"/>
  <c r="F112" i="23"/>
  <c r="F113" i="23"/>
  <c r="F114" i="23"/>
  <c r="F115" i="23"/>
  <c r="F116" i="23"/>
  <c r="F117" i="23"/>
  <c r="F118" i="23"/>
  <c r="F119" i="23"/>
  <c r="F120" i="23"/>
  <c r="F121" i="23"/>
  <c r="F122" i="23"/>
  <c r="F123" i="23"/>
  <c r="F124" i="23"/>
  <c r="F125" i="23"/>
  <c r="F126" i="23"/>
  <c r="F127" i="23"/>
  <c r="F128" i="23"/>
  <c r="F129" i="23"/>
  <c r="F130" i="23"/>
  <c r="F131" i="23"/>
  <c r="F132" i="23"/>
  <c r="F133" i="23"/>
  <c r="F134" i="23"/>
  <c r="F135" i="23"/>
  <c r="F136" i="23"/>
  <c r="F137" i="23"/>
  <c r="F140" i="23"/>
  <c r="F141" i="23"/>
  <c r="F142" i="23"/>
  <c r="F143" i="23"/>
  <c r="F144" i="23"/>
  <c r="F145" i="23"/>
  <c r="F146" i="23"/>
  <c r="F147" i="23"/>
  <c r="F148" i="23"/>
  <c r="F149" i="23"/>
  <c r="F150" i="23"/>
  <c r="F151" i="23"/>
  <c r="F152" i="23"/>
  <c r="F153" i="23"/>
  <c r="F154" i="23"/>
  <c r="F155" i="23"/>
  <c r="F156" i="23"/>
  <c r="F157" i="23"/>
  <c r="F158" i="23"/>
  <c r="F159" i="23"/>
  <c r="F160" i="23"/>
  <c r="F161" i="23"/>
  <c r="F162" i="23"/>
  <c r="F163" i="23"/>
  <c r="F164" i="23"/>
  <c r="F165" i="23"/>
  <c r="F166" i="23"/>
  <c r="F167" i="23"/>
  <c r="F168" i="23"/>
  <c r="F169" i="23"/>
  <c r="F170" i="23"/>
  <c r="F171" i="23"/>
  <c r="F172" i="23"/>
  <c r="F173" i="23"/>
  <c r="F174" i="23"/>
  <c r="F175" i="23"/>
  <c r="F176" i="23"/>
  <c r="F177" i="23"/>
  <c r="F178" i="23"/>
  <c r="F179" i="23"/>
  <c r="F180" i="23"/>
  <c r="F181" i="23"/>
  <c r="F182" i="23"/>
  <c r="F183" i="23"/>
  <c r="F184" i="23"/>
  <c r="F185" i="23"/>
  <c r="F186" i="23"/>
  <c r="F187" i="23"/>
  <c r="F188" i="23"/>
  <c r="F189" i="23"/>
  <c r="F190" i="23"/>
  <c r="F191" i="23"/>
  <c r="F192" i="23"/>
  <c r="F193" i="23"/>
  <c r="F194" i="23"/>
  <c r="F195" i="23"/>
  <c r="F196" i="23"/>
  <c r="F197" i="23"/>
  <c r="F198" i="23"/>
  <c r="F199" i="23"/>
  <c r="F200" i="23"/>
  <c r="F201" i="23"/>
  <c r="F202" i="23"/>
  <c r="F203" i="23"/>
  <c r="F204" i="23"/>
  <c r="F205" i="23"/>
  <c r="F206" i="23"/>
  <c r="F207" i="23"/>
  <c r="F208" i="23"/>
  <c r="F209" i="23"/>
  <c r="F210" i="23"/>
  <c r="F211" i="23"/>
  <c r="F212" i="23"/>
  <c r="F213" i="23"/>
  <c r="F214" i="23"/>
  <c r="F215" i="23"/>
  <c r="F216" i="23"/>
  <c r="F217" i="23"/>
  <c r="F218" i="23"/>
  <c r="F219" i="23"/>
  <c r="F220" i="23"/>
  <c r="F221" i="23"/>
  <c r="F222" i="23"/>
  <c r="F223" i="23"/>
  <c r="F224" i="23"/>
  <c r="F225" i="23"/>
  <c r="F226" i="23"/>
  <c r="F227" i="23"/>
  <c r="F228" i="23"/>
  <c r="F229" i="23"/>
  <c r="F230" i="23"/>
  <c r="F231" i="23"/>
  <c r="F232" i="23"/>
  <c r="F233" i="23"/>
  <c r="F234" i="23"/>
  <c r="F235" i="23"/>
  <c r="F236" i="23"/>
  <c r="F237" i="23"/>
  <c r="F238" i="23"/>
  <c r="F239" i="23"/>
  <c r="F240" i="23"/>
  <c r="F241" i="23"/>
  <c r="F242" i="23"/>
  <c r="F243" i="23"/>
  <c r="F244" i="23"/>
  <c r="F245" i="23"/>
  <c r="F246" i="23"/>
  <c r="F247" i="23"/>
  <c r="F248" i="23"/>
  <c r="F249" i="23"/>
  <c r="F250" i="23"/>
  <c r="F251" i="23"/>
  <c r="F252" i="23"/>
  <c r="F253" i="23"/>
  <c r="F254" i="23"/>
  <c r="F255" i="23"/>
  <c r="F256" i="23"/>
  <c r="F257" i="23"/>
  <c r="F258" i="23"/>
  <c r="F259" i="23"/>
  <c r="F260" i="23"/>
  <c r="F261" i="23"/>
  <c r="F262" i="23"/>
  <c r="F263" i="23"/>
  <c r="F264" i="23"/>
  <c r="F265" i="23"/>
  <c r="F266" i="23"/>
  <c r="F267" i="23"/>
  <c r="F268" i="23"/>
  <c r="F269" i="23"/>
  <c r="F270" i="23"/>
  <c r="F271" i="23"/>
  <c r="F272" i="23"/>
  <c r="F273" i="23"/>
  <c r="F274" i="23"/>
  <c r="F275" i="23"/>
  <c r="F276" i="23"/>
  <c r="F277" i="23"/>
  <c r="F278" i="23"/>
  <c r="F279" i="23"/>
  <c r="F280" i="23"/>
  <c r="F281" i="23"/>
  <c r="F282" i="23"/>
  <c r="F283" i="23"/>
  <c r="F284" i="23"/>
  <c r="F285" i="23"/>
  <c r="F286" i="23"/>
  <c r="F287" i="23"/>
  <c r="F288" i="23"/>
  <c r="F289" i="23"/>
  <c r="F290" i="23"/>
  <c r="F291" i="23"/>
  <c r="F292" i="23"/>
  <c r="F293" i="23"/>
  <c r="F294" i="23"/>
  <c r="F295" i="23"/>
  <c r="F296" i="23"/>
  <c r="F297" i="23"/>
  <c r="F298" i="23"/>
  <c r="F299" i="23"/>
  <c r="F300" i="23"/>
  <c r="F301" i="23"/>
  <c r="F302" i="23"/>
  <c r="F303" i="23"/>
  <c r="F304" i="23"/>
  <c r="F305" i="23"/>
  <c r="F306" i="23"/>
  <c r="F307" i="23"/>
  <c r="F308" i="23"/>
  <c r="F309" i="23"/>
  <c r="F310" i="23"/>
  <c r="F311" i="23"/>
  <c r="F312" i="23"/>
  <c r="F313" i="23"/>
  <c r="F314" i="23"/>
  <c r="F315" i="23"/>
  <c r="F316" i="23"/>
  <c r="F317" i="23"/>
  <c r="F318" i="23"/>
  <c r="F319" i="23"/>
  <c r="F320" i="23"/>
  <c r="F321" i="23"/>
  <c r="F322" i="23"/>
  <c r="F323" i="23"/>
  <c r="F324" i="23"/>
  <c r="F325" i="23"/>
  <c r="F326" i="23"/>
  <c r="F327" i="23"/>
  <c r="F328" i="23"/>
  <c r="F329" i="23"/>
  <c r="F330" i="23"/>
  <c r="F331" i="23"/>
  <c r="F332" i="23"/>
  <c r="F333" i="23"/>
  <c r="F334" i="23"/>
  <c r="F335" i="23"/>
  <c r="F336" i="23"/>
  <c r="F337" i="23"/>
  <c r="F338" i="23"/>
  <c r="F339" i="23"/>
  <c r="F340" i="23"/>
  <c r="F341" i="23"/>
  <c r="F342" i="23"/>
  <c r="F343" i="23"/>
  <c r="F344" i="23"/>
  <c r="F345" i="23"/>
  <c r="F346" i="23"/>
  <c r="F347" i="23"/>
  <c r="F348" i="23"/>
  <c r="F349" i="23"/>
  <c r="F350" i="23"/>
  <c r="F351" i="23"/>
  <c r="F352" i="23"/>
  <c r="F353" i="23"/>
  <c r="F354" i="23"/>
  <c r="F355" i="23"/>
  <c r="F356" i="23"/>
  <c r="F357" i="23"/>
  <c r="F358" i="23"/>
  <c r="F359" i="23"/>
  <c r="F360" i="23"/>
  <c r="F361" i="23"/>
  <c r="F362" i="23"/>
  <c r="F363" i="23"/>
  <c r="F364" i="23"/>
  <c r="F365" i="23"/>
  <c r="F366" i="23"/>
  <c r="F367" i="23"/>
  <c r="F368" i="23"/>
  <c r="F369" i="23"/>
  <c r="F370" i="23"/>
  <c r="F371" i="23"/>
  <c r="F372" i="23"/>
  <c r="F373" i="23"/>
  <c r="F374" i="23"/>
  <c r="F375" i="23"/>
  <c r="F376" i="23"/>
  <c r="F377" i="23"/>
  <c r="F378" i="23"/>
  <c r="F379" i="23"/>
  <c r="F380" i="23"/>
  <c r="F381" i="23"/>
  <c r="F382" i="23"/>
  <c r="F383" i="23"/>
  <c r="F384" i="23"/>
  <c r="F385" i="23"/>
  <c r="F386" i="23"/>
  <c r="F387" i="23"/>
  <c r="F388" i="23"/>
  <c r="F389" i="23"/>
  <c r="F390" i="23"/>
  <c r="F391" i="23"/>
  <c r="F392" i="23"/>
  <c r="F393" i="23"/>
  <c r="F394" i="23"/>
  <c r="F395" i="23"/>
  <c r="F396" i="23"/>
  <c r="F397" i="23"/>
  <c r="F398" i="23"/>
  <c r="F399" i="23"/>
  <c r="F400" i="23"/>
  <c r="F401" i="23"/>
  <c r="F402" i="23"/>
  <c r="F403" i="23"/>
  <c r="F404" i="23"/>
  <c r="F405" i="23"/>
  <c r="F406" i="23"/>
  <c r="F407" i="23"/>
  <c r="F408" i="23"/>
  <c r="F409" i="23"/>
  <c r="F410" i="23"/>
  <c r="F411" i="23"/>
  <c r="F412" i="23"/>
  <c r="F413" i="23"/>
  <c r="F414" i="23"/>
  <c r="F415" i="23"/>
  <c r="F416" i="23"/>
  <c r="F417" i="23"/>
  <c r="F418" i="23"/>
  <c r="F419" i="23"/>
  <c r="F420" i="23"/>
  <c r="F421" i="23"/>
  <c r="F422" i="23"/>
  <c r="F423" i="23"/>
  <c r="F424" i="23"/>
  <c r="F425" i="23"/>
  <c r="F426" i="23"/>
  <c r="F427" i="23"/>
  <c r="F428" i="23"/>
  <c r="G4" i="23"/>
  <c r="G5" i="23"/>
  <c r="G6" i="23"/>
  <c r="G7" i="23"/>
  <c r="G8" i="23"/>
  <c r="G9" i="23"/>
  <c r="G10" i="23"/>
  <c r="G11" i="23"/>
  <c r="G12" i="23"/>
  <c r="G13" i="23"/>
  <c r="G14" i="23"/>
  <c r="G15" i="23"/>
  <c r="G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29" i="23"/>
  <c r="G30" i="23"/>
  <c r="G31" i="23"/>
  <c r="G32" i="23"/>
  <c r="G33" i="23"/>
  <c r="G34" i="23"/>
  <c r="G35" i="23"/>
  <c r="G36" i="23"/>
  <c r="G37" i="23"/>
  <c r="G38" i="23"/>
  <c r="G39" i="23"/>
  <c r="G40" i="23"/>
  <c r="G41" i="23"/>
  <c r="G42" i="23"/>
  <c r="G43" i="23"/>
  <c r="G44" i="23"/>
  <c r="G45" i="23"/>
  <c r="G46" i="23"/>
  <c r="G47" i="23"/>
  <c r="G48" i="23"/>
  <c r="G49" i="23"/>
  <c r="G50" i="23"/>
  <c r="G51" i="23"/>
  <c r="G52" i="23"/>
  <c r="G53" i="23"/>
  <c r="G54" i="23"/>
  <c r="G55" i="23"/>
  <c r="G56" i="23"/>
  <c r="G57" i="23"/>
  <c r="G58" i="23"/>
  <c r="G59" i="23"/>
  <c r="G60" i="23"/>
  <c r="G61" i="23"/>
  <c r="G62" i="23"/>
  <c r="G63" i="23"/>
  <c r="G64" i="23"/>
  <c r="G65" i="23"/>
  <c r="G66" i="23"/>
  <c r="G67" i="23"/>
  <c r="G68" i="23"/>
  <c r="G69" i="23"/>
  <c r="G70" i="23"/>
  <c r="G71" i="23"/>
  <c r="G72" i="23"/>
  <c r="G73" i="23"/>
  <c r="G74" i="23"/>
  <c r="G75" i="23"/>
  <c r="G76" i="23"/>
  <c r="G77" i="23"/>
  <c r="G78" i="23"/>
  <c r="G79" i="23"/>
  <c r="G80" i="23"/>
  <c r="G81" i="23"/>
  <c r="G82" i="23"/>
  <c r="G83" i="23"/>
  <c r="G84" i="23"/>
  <c r="G85" i="23"/>
  <c r="G86" i="23"/>
  <c r="G87" i="23"/>
  <c r="G88" i="23"/>
  <c r="G89" i="23"/>
  <c r="G90" i="23"/>
  <c r="G91" i="23"/>
  <c r="G92" i="23"/>
  <c r="G93" i="23"/>
  <c r="G94" i="23"/>
  <c r="G95" i="23"/>
  <c r="G96" i="23"/>
  <c r="G97" i="23"/>
  <c r="G98" i="23"/>
  <c r="G99" i="23"/>
  <c r="G100" i="23"/>
  <c r="G101" i="23"/>
  <c r="G102" i="23"/>
  <c r="G103" i="23"/>
  <c r="G104" i="23"/>
  <c r="G105" i="23"/>
  <c r="G106" i="23"/>
  <c r="G107" i="23"/>
  <c r="G108" i="23"/>
  <c r="G109" i="23"/>
  <c r="G110" i="23"/>
  <c r="G111" i="23"/>
  <c r="G112" i="23"/>
  <c r="G113" i="23"/>
  <c r="G114" i="23"/>
  <c r="G115" i="23"/>
  <c r="G116" i="23"/>
  <c r="G117" i="23"/>
  <c r="G118" i="23"/>
  <c r="G119" i="23"/>
  <c r="G120" i="23"/>
  <c r="G121" i="23"/>
  <c r="G122" i="23"/>
  <c r="G123" i="23"/>
  <c r="G124" i="23"/>
  <c r="G125" i="23"/>
  <c r="G126" i="23"/>
  <c r="G127" i="23"/>
  <c r="G128" i="23"/>
  <c r="G129" i="23"/>
  <c r="G130" i="23"/>
  <c r="G131" i="23"/>
  <c r="G132" i="23"/>
  <c r="G133" i="23"/>
  <c r="G134" i="23"/>
  <c r="G135" i="23"/>
  <c r="G136" i="23"/>
  <c r="G137" i="23"/>
  <c r="G138" i="23"/>
  <c r="G139" i="23"/>
  <c r="G140" i="23"/>
  <c r="G141" i="23"/>
  <c r="G142" i="23"/>
  <c r="G143" i="23"/>
  <c r="G144" i="23"/>
  <c r="G145" i="23"/>
  <c r="G146" i="23"/>
  <c r="G147" i="23"/>
  <c r="G148" i="23"/>
  <c r="G149" i="23"/>
  <c r="G150" i="23"/>
  <c r="G151" i="23"/>
  <c r="G152" i="23"/>
  <c r="G153" i="23"/>
  <c r="G154" i="23"/>
  <c r="G155" i="23"/>
  <c r="G156" i="23"/>
  <c r="G157" i="23"/>
  <c r="G158" i="23"/>
  <c r="G159" i="23"/>
  <c r="G160" i="23"/>
  <c r="G161" i="23"/>
  <c r="G162" i="23"/>
  <c r="G163" i="23"/>
  <c r="G164" i="23"/>
  <c r="G165" i="23"/>
  <c r="G166" i="23"/>
  <c r="G167" i="23"/>
  <c r="G168" i="23"/>
  <c r="G169" i="23"/>
  <c r="G170" i="23"/>
  <c r="G171" i="23"/>
  <c r="G172" i="23"/>
  <c r="G173" i="23"/>
  <c r="G174" i="23"/>
  <c r="G175" i="23"/>
  <c r="G176" i="23"/>
  <c r="G177" i="23"/>
  <c r="G178" i="23"/>
  <c r="G179" i="23"/>
  <c r="G180" i="23"/>
  <c r="G181" i="23"/>
  <c r="G182" i="23"/>
  <c r="G183" i="23"/>
  <c r="G184" i="23"/>
  <c r="G185" i="23"/>
  <c r="G186" i="23"/>
  <c r="G187" i="23"/>
  <c r="G188" i="23"/>
  <c r="G189" i="23"/>
  <c r="G190" i="23"/>
  <c r="G191" i="23"/>
  <c r="G192" i="23"/>
  <c r="G193" i="23"/>
  <c r="G194" i="23"/>
  <c r="G195" i="23"/>
  <c r="G196" i="23"/>
  <c r="G197" i="23"/>
  <c r="G198" i="23"/>
  <c r="G199" i="23"/>
  <c r="G200" i="23"/>
  <c r="G201" i="23"/>
  <c r="G202" i="23"/>
  <c r="G203" i="23"/>
  <c r="G204" i="23"/>
  <c r="G205" i="23"/>
  <c r="G206" i="23"/>
  <c r="G207" i="23"/>
  <c r="G208" i="23"/>
  <c r="G209" i="23"/>
  <c r="G210" i="23"/>
  <c r="G211" i="23"/>
  <c r="G212" i="23"/>
  <c r="G213" i="23"/>
  <c r="G214" i="23"/>
  <c r="G215" i="23"/>
  <c r="G216" i="23"/>
  <c r="G217" i="23"/>
  <c r="G218" i="23"/>
  <c r="G219" i="23"/>
  <c r="G220" i="23"/>
  <c r="G221" i="23"/>
  <c r="G222" i="23"/>
  <c r="G223" i="23"/>
  <c r="G224" i="23"/>
  <c r="G225" i="23"/>
  <c r="G226" i="23"/>
  <c r="G227" i="23"/>
  <c r="G228" i="23"/>
  <c r="G229" i="23"/>
  <c r="G230" i="23"/>
  <c r="G231" i="23"/>
  <c r="G232" i="23"/>
  <c r="G233" i="23"/>
  <c r="G234" i="23"/>
  <c r="G235" i="23"/>
  <c r="G236" i="23"/>
  <c r="G237" i="23"/>
  <c r="G238" i="23"/>
  <c r="G239" i="23"/>
  <c r="G240" i="23"/>
  <c r="G241" i="23"/>
  <c r="G242" i="23"/>
  <c r="G243" i="23"/>
  <c r="G244" i="23"/>
  <c r="G245" i="23"/>
  <c r="G246" i="23"/>
  <c r="G247" i="23"/>
  <c r="G248" i="23"/>
  <c r="G249" i="23"/>
  <c r="G250" i="23"/>
  <c r="G251" i="23"/>
  <c r="G252" i="23"/>
  <c r="G253" i="23"/>
  <c r="G254" i="23"/>
  <c r="G255" i="23"/>
  <c r="G256" i="23"/>
  <c r="G257" i="23"/>
  <c r="G258" i="23"/>
  <c r="G259" i="23"/>
  <c r="G260" i="23"/>
  <c r="G261" i="23"/>
  <c r="G262" i="23"/>
  <c r="G263" i="23"/>
  <c r="G264" i="23"/>
  <c r="G265" i="23"/>
  <c r="G266" i="23"/>
  <c r="G267" i="23"/>
  <c r="G268" i="23"/>
  <c r="G269" i="23"/>
  <c r="G270" i="23"/>
  <c r="G271" i="23"/>
  <c r="G272" i="23"/>
  <c r="G273" i="23"/>
  <c r="G274" i="23"/>
  <c r="G275" i="23"/>
  <c r="G276" i="23"/>
  <c r="G277" i="23"/>
  <c r="G278" i="23"/>
  <c r="G279" i="23"/>
  <c r="G280" i="23"/>
  <c r="G281" i="23"/>
  <c r="G282" i="23"/>
  <c r="G283" i="23"/>
  <c r="G284" i="23"/>
  <c r="G285" i="23"/>
  <c r="G286" i="23"/>
  <c r="G287" i="23"/>
  <c r="G288" i="23"/>
  <c r="G289" i="23"/>
  <c r="G290" i="23"/>
  <c r="G291" i="23"/>
  <c r="G292" i="23"/>
  <c r="G293" i="23"/>
  <c r="G294" i="23"/>
  <c r="G295" i="23"/>
  <c r="G296" i="23"/>
  <c r="G297" i="23"/>
  <c r="G298" i="23"/>
  <c r="G299" i="23"/>
  <c r="G300" i="23"/>
  <c r="G301" i="23"/>
  <c r="G302" i="23"/>
  <c r="G303" i="23"/>
  <c r="G304" i="23"/>
  <c r="G305" i="23"/>
  <c r="G306" i="23"/>
  <c r="G307" i="23"/>
  <c r="G308" i="23"/>
  <c r="G309" i="23"/>
  <c r="G310" i="23"/>
  <c r="G311" i="23"/>
  <c r="G312" i="23"/>
  <c r="G313" i="23"/>
  <c r="G314" i="23"/>
  <c r="G315" i="23"/>
  <c r="G316" i="23"/>
  <c r="G317" i="23"/>
  <c r="G318" i="23"/>
  <c r="G319" i="23"/>
  <c r="G320" i="23"/>
  <c r="G321" i="23"/>
  <c r="G322" i="23"/>
  <c r="G323" i="23"/>
  <c r="G324" i="23"/>
  <c r="G325" i="23"/>
  <c r="G326" i="23"/>
  <c r="G327" i="23"/>
  <c r="G328" i="23"/>
  <c r="G329" i="23"/>
  <c r="G330" i="23"/>
  <c r="G331" i="23"/>
  <c r="G332" i="23"/>
  <c r="G333" i="23"/>
  <c r="G334" i="23"/>
  <c r="G335" i="23"/>
  <c r="G336" i="23"/>
  <c r="G337" i="23"/>
  <c r="G338" i="23"/>
  <c r="G339" i="23"/>
  <c r="G340" i="23"/>
  <c r="G341" i="23"/>
  <c r="G342" i="23"/>
  <c r="G343" i="23"/>
  <c r="G344" i="23"/>
  <c r="G345" i="23"/>
  <c r="G346" i="23"/>
  <c r="G347" i="23"/>
  <c r="G348" i="23"/>
  <c r="G349" i="23"/>
  <c r="G350" i="23"/>
  <c r="G351" i="23"/>
  <c r="G352" i="23"/>
  <c r="G353" i="23"/>
  <c r="G354" i="23"/>
  <c r="G355" i="23"/>
  <c r="G356" i="23"/>
  <c r="G357" i="23"/>
  <c r="G358" i="23"/>
  <c r="G359" i="23"/>
  <c r="G360" i="23"/>
  <c r="G361" i="23"/>
  <c r="G362" i="23"/>
  <c r="G363" i="23"/>
  <c r="G364" i="23"/>
  <c r="G365" i="23"/>
  <c r="G366" i="23"/>
  <c r="G367" i="23"/>
  <c r="G368" i="23"/>
  <c r="G369" i="23"/>
  <c r="G370" i="23"/>
  <c r="G371" i="23"/>
  <c r="G372" i="23"/>
  <c r="G373" i="23"/>
  <c r="G374" i="23"/>
  <c r="G375" i="23"/>
  <c r="G376" i="23"/>
  <c r="G377" i="23"/>
  <c r="G378" i="23"/>
  <c r="G379" i="23"/>
  <c r="G380" i="23"/>
  <c r="G381" i="23"/>
  <c r="G382" i="23"/>
  <c r="G383" i="23"/>
  <c r="G384" i="23"/>
  <c r="G385" i="23"/>
  <c r="G386" i="23"/>
  <c r="G387" i="23"/>
  <c r="G388" i="23"/>
  <c r="G389" i="23"/>
  <c r="G390" i="23"/>
  <c r="G391" i="23"/>
  <c r="G392" i="23"/>
  <c r="G393" i="23"/>
  <c r="G394" i="23"/>
  <c r="G395" i="23"/>
  <c r="G396" i="23"/>
  <c r="G397" i="23"/>
  <c r="G398" i="23"/>
  <c r="G399" i="23"/>
  <c r="G400" i="23"/>
  <c r="G401" i="23"/>
  <c r="G402" i="23"/>
  <c r="G403" i="23"/>
  <c r="G404" i="23"/>
  <c r="G405" i="23"/>
  <c r="G406" i="23"/>
  <c r="G407" i="23"/>
  <c r="G408" i="23"/>
  <c r="G409" i="23"/>
  <c r="G410" i="23"/>
  <c r="G411" i="23"/>
  <c r="G412" i="23"/>
  <c r="G413" i="23"/>
  <c r="G414" i="23"/>
  <c r="G415" i="23"/>
  <c r="G416" i="23"/>
  <c r="G417" i="23"/>
  <c r="G418" i="23"/>
  <c r="G419" i="23"/>
  <c r="G420" i="23"/>
  <c r="G421" i="23"/>
  <c r="G422" i="23"/>
  <c r="G423" i="23"/>
  <c r="G424" i="23"/>
  <c r="G425" i="23"/>
  <c r="G426" i="23"/>
  <c r="G427" i="23"/>
  <c r="G428" i="23"/>
  <c r="L458" i="23"/>
  <c r="L459" i="23"/>
  <c r="L462" i="23"/>
  <c r="F16" i="24"/>
  <c r="G16" i="24"/>
  <c r="F211" i="24"/>
  <c r="G211" i="24"/>
  <c r="F219" i="24"/>
  <c r="F223" i="24"/>
  <c r="F227" i="24"/>
  <c r="K353" i="24"/>
  <c r="F4" i="24"/>
  <c r="F5" i="24"/>
  <c r="F6" i="24"/>
  <c r="F7" i="24"/>
  <c r="F8" i="24"/>
  <c r="F9" i="24"/>
  <c r="F10" i="24"/>
  <c r="F11" i="24"/>
  <c r="F12" i="24"/>
  <c r="F13" i="24"/>
  <c r="F14" i="24"/>
  <c r="F15" i="24"/>
  <c r="F17" i="24"/>
  <c r="F18" i="24"/>
  <c r="F19" i="24"/>
  <c r="F20" i="24"/>
  <c r="F21" i="24"/>
  <c r="F22" i="24"/>
  <c r="F23" i="24"/>
  <c r="F24" i="24"/>
  <c r="F25" i="24"/>
  <c r="F26" i="24"/>
  <c r="F27" i="24"/>
  <c r="F28" i="24"/>
  <c r="F29" i="24"/>
  <c r="F30" i="24"/>
  <c r="F31" i="24"/>
  <c r="F32" i="24"/>
  <c r="F33" i="24"/>
  <c r="F34" i="24"/>
  <c r="F35" i="24"/>
  <c r="F36" i="24"/>
  <c r="F37" i="24"/>
  <c r="F38" i="24"/>
  <c r="F39" i="24"/>
  <c r="F40" i="24"/>
  <c r="F41" i="24"/>
  <c r="F42" i="24"/>
  <c r="F43" i="24"/>
  <c r="F44" i="24"/>
  <c r="F45" i="24"/>
  <c r="F46" i="24"/>
  <c r="F47" i="24"/>
  <c r="F48" i="24"/>
  <c r="F49" i="24"/>
  <c r="F50" i="24"/>
  <c r="F51" i="24"/>
  <c r="F52" i="24"/>
  <c r="F53" i="24"/>
  <c r="F54" i="24"/>
  <c r="F55" i="24"/>
  <c r="F56" i="24"/>
  <c r="F57" i="24"/>
  <c r="F58" i="24"/>
  <c r="F59" i="24"/>
  <c r="F60" i="24"/>
  <c r="F61" i="24"/>
  <c r="F62" i="24"/>
  <c r="F63" i="24"/>
  <c r="F64" i="24"/>
  <c r="F65" i="24"/>
  <c r="F66" i="24"/>
  <c r="F67" i="24"/>
  <c r="F68" i="24"/>
  <c r="F69" i="24"/>
  <c r="F70" i="24"/>
  <c r="F71" i="24"/>
  <c r="F72" i="24"/>
  <c r="F73" i="24"/>
  <c r="F74" i="24"/>
  <c r="F75" i="24"/>
  <c r="F76" i="24"/>
  <c r="F77" i="24"/>
  <c r="F78" i="24"/>
  <c r="F79" i="24"/>
  <c r="F80" i="24"/>
  <c r="F81" i="24"/>
  <c r="F82" i="24"/>
  <c r="F83" i="24"/>
  <c r="F84" i="24"/>
  <c r="F85" i="24"/>
  <c r="F86" i="24"/>
  <c r="F87" i="24"/>
  <c r="F88" i="24"/>
  <c r="F89" i="24"/>
  <c r="F90" i="24"/>
  <c r="F91" i="24"/>
  <c r="F92" i="24"/>
  <c r="F93" i="24"/>
  <c r="F94" i="24"/>
  <c r="F95" i="24"/>
  <c r="F96" i="24"/>
  <c r="F97" i="24"/>
  <c r="F98" i="24"/>
  <c r="F99" i="24"/>
  <c r="F100" i="24"/>
  <c r="F101" i="24"/>
  <c r="F102" i="24"/>
  <c r="F103" i="24"/>
  <c r="F104" i="24"/>
  <c r="F105" i="24"/>
  <c r="F106" i="24"/>
  <c r="F107" i="24"/>
  <c r="F108" i="24"/>
  <c r="F109" i="24"/>
  <c r="F110" i="24"/>
  <c r="F111" i="24"/>
  <c r="F112" i="24"/>
  <c r="F113" i="24"/>
  <c r="F114" i="24"/>
  <c r="F115" i="24"/>
  <c r="F116" i="24"/>
  <c r="F117" i="24"/>
  <c r="F118" i="24"/>
  <c r="F119" i="24"/>
  <c r="F120" i="24"/>
  <c r="F121" i="24"/>
  <c r="F122" i="24"/>
  <c r="F123" i="24"/>
  <c r="F124" i="24"/>
  <c r="F125" i="24"/>
  <c r="F126" i="24"/>
  <c r="F127" i="24"/>
  <c r="F128" i="24"/>
  <c r="F129" i="24"/>
  <c r="F130" i="24"/>
  <c r="F131" i="24"/>
  <c r="F132" i="24"/>
  <c r="F133" i="24"/>
  <c r="F134" i="24"/>
  <c r="F135" i="24"/>
  <c r="F136" i="24"/>
  <c r="F137" i="24"/>
  <c r="F138" i="24"/>
  <c r="F139" i="24"/>
  <c r="F140" i="24"/>
  <c r="F141" i="24"/>
  <c r="F142" i="24"/>
  <c r="F143" i="24"/>
  <c r="F144" i="24"/>
  <c r="F145" i="24"/>
  <c r="F146" i="24"/>
  <c r="F147" i="24"/>
  <c r="F148" i="24"/>
  <c r="F149" i="24"/>
  <c r="F150" i="24"/>
  <c r="F151" i="24"/>
  <c r="F152" i="24"/>
  <c r="F153" i="24"/>
  <c r="F154" i="24"/>
  <c r="F155" i="24"/>
  <c r="F156" i="24"/>
  <c r="F157" i="24"/>
  <c r="F158" i="24"/>
  <c r="F159" i="24"/>
  <c r="F160" i="24"/>
  <c r="F161" i="24"/>
  <c r="F162" i="24"/>
  <c r="F163" i="24"/>
  <c r="F164" i="24"/>
  <c r="F165" i="24"/>
  <c r="F166" i="24"/>
  <c r="F167" i="24"/>
  <c r="F168" i="24"/>
  <c r="F169" i="24"/>
  <c r="F170" i="24"/>
  <c r="F171" i="24"/>
  <c r="F172" i="24"/>
  <c r="F173" i="24"/>
  <c r="F174" i="24"/>
  <c r="F175" i="24"/>
  <c r="F176" i="24"/>
  <c r="F177" i="24"/>
  <c r="F178" i="24"/>
  <c r="F179" i="24"/>
  <c r="F180" i="24"/>
  <c r="F181" i="24"/>
  <c r="F182" i="24"/>
  <c r="F183" i="24"/>
  <c r="F184" i="24"/>
  <c r="F185" i="24"/>
  <c r="F186" i="24"/>
  <c r="F187" i="24"/>
  <c r="F188" i="24"/>
  <c r="F189" i="24"/>
  <c r="F190" i="24"/>
  <c r="F191" i="24"/>
  <c r="F192" i="24"/>
  <c r="F193" i="24"/>
  <c r="F194" i="24"/>
  <c r="F195" i="24"/>
  <c r="F196" i="24"/>
  <c r="F197" i="24"/>
  <c r="F198" i="24"/>
  <c r="F199" i="24"/>
  <c r="F200" i="24"/>
  <c r="F201" i="24"/>
  <c r="F202" i="24"/>
  <c r="F203" i="24"/>
  <c r="F204" i="24"/>
  <c r="F205" i="24"/>
  <c r="F206" i="24"/>
  <c r="F207" i="24"/>
  <c r="F208" i="24"/>
  <c r="F209" i="24"/>
  <c r="F210" i="24"/>
  <c r="F212" i="24"/>
  <c r="F213" i="24"/>
  <c r="F214" i="24"/>
  <c r="F215" i="24"/>
  <c r="F216" i="24"/>
  <c r="F217" i="24"/>
  <c r="F218" i="24"/>
  <c r="F220" i="24"/>
  <c r="F221" i="24"/>
  <c r="F222" i="24"/>
  <c r="F224" i="24"/>
  <c r="F225" i="24"/>
  <c r="F226" i="24"/>
  <c r="F228" i="24"/>
  <c r="F229" i="24"/>
  <c r="F230" i="24"/>
  <c r="F231" i="24"/>
  <c r="F232" i="24"/>
  <c r="F233" i="24"/>
  <c r="F234" i="24"/>
  <c r="F235" i="24"/>
  <c r="F236" i="24"/>
  <c r="F237" i="24"/>
  <c r="F238" i="24"/>
  <c r="F239" i="24"/>
  <c r="F240" i="24"/>
  <c r="F241" i="24"/>
  <c r="F242" i="24"/>
  <c r="F243" i="24"/>
  <c r="F244" i="24"/>
  <c r="F245" i="24"/>
  <c r="F246" i="24"/>
  <c r="F247" i="24"/>
  <c r="F248" i="24"/>
  <c r="F249" i="24"/>
  <c r="F250" i="24"/>
  <c r="F251" i="24"/>
  <c r="F252" i="24"/>
  <c r="F253" i="24"/>
  <c r="F254" i="24"/>
  <c r="F255" i="24"/>
  <c r="F256" i="24"/>
  <c r="F257" i="24"/>
  <c r="F258" i="24"/>
  <c r="F259" i="24"/>
  <c r="F260" i="24"/>
  <c r="F261" i="24"/>
  <c r="F262" i="24"/>
  <c r="F263" i="24"/>
  <c r="F264" i="24"/>
  <c r="F265" i="24"/>
  <c r="F266" i="24"/>
  <c r="F267" i="24"/>
  <c r="F268" i="24"/>
  <c r="F269" i="24"/>
  <c r="F270" i="24"/>
  <c r="F271" i="24"/>
  <c r="F272" i="24"/>
  <c r="F273" i="24"/>
  <c r="F274" i="24"/>
  <c r="F275" i="24"/>
  <c r="F276" i="24"/>
  <c r="F277" i="24"/>
  <c r="F278" i="24"/>
  <c r="F279" i="24"/>
  <c r="F280" i="24"/>
  <c r="F281" i="24"/>
  <c r="F282" i="24"/>
  <c r="F283" i="24"/>
  <c r="F284" i="24"/>
  <c r="F285" i="24"/>
  <c r="F286" i="24"/>
  <c r="F287" i="24"/>
  <c r="F288" i="24"/>
  <c r="F289" i="24"/>
  <c r="F290" i="24"/>
  <c r="F291" i="24"/>
  <c r="F292" i="24"/>
  <c r="F293" i="24"/>
  <c r="F294" i="24"/>
  <c r="F295" i="24"/>
  <c r="F296" i="24"/>
  <c r="F297" i="24"/>
  <c r="F298" i="24"/>
  <c r="F299" i="24"/>
  <c r="F300" i="24"/>
  <c r="F301" i="24"/>
  <c r="F302" i="24"/>
  <c r="F303" i="24"/>
  <c r="F304" i="24"/>
  <c r="F305" i="24"/>
  <c r="F306" i="24"/>
  <c r="F307" i="24"/>
  <c r="F308" i="24"/>
  <c r="F309" i="24"/>
  <c r="F310" i="24"/>
  <c r="F311" i="24"/>
  <c r="F312" i="24"/>
  <c r="F313" i="24"/>
  <c r="F314" i="24"/>
  <c r="F315" i="24"/>
  <c r="F316" i="24"/>
  <c r="F317" i="24"/>
  <c r="F318" i="24"/>
  <c r="F319" i="24"/>
  <c r="F320" i="24"/>
  <c r="F321" i="24"/>
  <c r="F322" i="24"/>
  <c r="F323" i="24"/>
  <c r="F324" i="24"/>
  <c r="F325" i="24"/>
  <c r="F326" i="24"/>
  <c r="F327" i="24"/>
  <c r="F328" i="24"/>
  <c r="F329" i="24"/>
  <c r="F330" i="24"/>
  <c r="F331" i="24"/>
  <c r="F332" i="24"/>
  <c r="F333" i="24"/>
  <c r="F334" i="24"/>
  <c r="F335" i="24"/>
  <c r="F336" i="24"/>
  <c r="F337" i="24"/>
  <c r="F338" i="24"/>
  <c r="F339" i="24"/>
  <c r="F340" i="24"/>
  <c r="F341" i="24"/>
  <c r="F342" i="24"/>
  <c r="F343" i="24"/>
  <c r="F344" i="24"/>
  <c r="F345" i="24"/>
  <c r="F346" i="24"/>
  <c r="F347" i="24"/>
  <c r="F348" i="24"/>
  <c r="F349" i="24"/>
  <c r="F350" i="24"/>
  <c r="F351" i="24"/>
  <c r="G4" i="24"/>
  <c r="G5" i="24"/>
  <c r="G6" i="24"/>
  <c r="G7" i="24"/>
  <c r="G8" i="24"/>
  <c r="G9" i="24"/>
  <c r="G10" i="24"/>
  <c r="G11" i="24"/>
  <c r="G12" i="24"/>
  <c r="G13" i="24"/>
  <c r="G14" i="24"/>
  <c r="G15" i="24"/>
  <c r="G17" i="24"/>
  <c r="G18" i="24"/>
  <c r="G19" i="24"/>
  <c r="G20" i="24"/>
  <c r="G21" i="24"/>
  <c r="G22" i="24"/>
  <c r="G23" i="24"/>
  <c r="G24" i="24"/>
  <c r="G25" i="24"/>
  <c r="G26" i="24"/>
  <c r="G27" i="24"/>
  <c r="G28" i="24"/>
  <c r="G29" i="24"/>
  <c r="G30" i="24"/>
  <c r="G31" i="24"/>
  <c r="G32" i="24"/>
  <c r="G33" i="24"/>
  <c r="G34" i="24"/>
  <c r="G35" i="24"/>
  <c r="G36" i="24"/>
  <c r="G37" i="24"/>
  <c r="G38" i="24"/>
  <c r="G39" i="24"/>
  <c r="G40" i="24"/>
  <c r="G41" i="24"/>
  <c r="G42" i="24"/>
  <c r="G43" i="24"/>
  <c r="G44" i="24"/>
  <c r="G45" i="24"/>
  <c r="G46" i="24"/>
  <c r="G47" i="24"/>
  <c r="G48" i="24"/>
  <c r="G49" i="24"/>
  <c r="G50" i="24"/>
  <c r="G51" i="24"/>
  <c r="G52" i="24"/>
  <c r="G53" i="24"/>
  <c r="G54" i="24"/>
  <c r="G55" i="24"/>
  <c r="G56" i="24"/>
  <c r="G57" i="24"/>
  <c r="G58" i="24"/>
  <c r="G59" i="24"/>
  <c r="G60" i="24"/>
  <c r="G61" i="24"/>
  <c r="G62" i="24"/>
  <c r="G63" i="24"/>
  <c r="G64" i="24"/>
  <c r="G65" i="24"/>
  <c r="G66" i="24"/>
  <c r="G67" i="24"/>
  <c r="G68" i="24"/>
  <c r="G69" i="24"/>
  <c r="G70" i="24"/>
  <c r="G71" i="24"/>
  <c r="G72" i="24"/>
  <c r="G73" i="24"/>
  <c r="G74" i="24"/>
  <c r="G75" i="24"/>
  <c r="G76" i="24"/>
  <c r="G77" i="24"/>
  <c r="G78" i="24"/>
  <c r="G79" i="24"/>
  <c r="G80" i="24"/>
  <c r="G81" i="24"/>
  <c r="G82" i="24"/>
  <c r="G83" i="24"/>
  <c r="G84" i="24"/>
  <c r="G85" i="24"/>
  <c r="G86" i="24"/>
  <c r="G87" i="24"/>
  <c r="G88" i="24"/>
  <c r="G89" i="24"/>
  <c r="G90" i="24"/>
  <c r="G91" i="24"/>
  <c r="G92" i="24"/>
  <c r="G93" i="24"/>
  <c r="G94" i="24"/>
  <c r="G95" i="24"/>
  <c r="G96" i="24"/>
  <c r="G97" i="24"/>
  <c r="G98" i="24"/>
  <c r="G99" i="24"/>
  <c r="G100" i="24"/>
  <c r="G101" i="24"/>
  <c r="G102" i="24"/>
  <c r="G103" i="24"/>
  <c r="G104" i="24"/>
  <c r="G105" i="24"/>
  <c r="G106" i="24"/>
  <c r="G107" i="24"/>
  <c r="G108" i="24"/>
  <c r="G109" i="24"/>
  <c r="G110" i="24"/>
  <c r="G111" i="24"/>
  <c r="G112" i="24"/>
  <c r="G113" i="24"/>
  <c r="G114" i="24"/>
  <c r="G115" i="24"/>
  <c r="G116" i="24"/>
  <c r="G117" i="24"/>
  <c r="G118" i="24"/>
  <c r="G119" i="24"/>
  <c r="G120" i="24"/>
  <c r="G121" i="24"/>
  <c r="G122" i="24"/>
  <c r="G123" i="24"/>
  <c r="G124" i="24"/>
  <c r="G125" i="24"/>
  <c r="G126" i="24"/>
  <c r="G127" i="24"/>
  <c r="G128" i="24"/>
  <c r="G129" i="24"/>
  <c r="G130" i="24"/>
  <c r="G131" i="24"/>
  <c r="G132" i="24"/>
  <c r="G133" i="24"/>
  <c r="G134" i="24"/>
  <c r="G135" i="24"/>
  <c r="G136" i="24"/>
  <c r="G137" i="24"/>
  <c r="G138" i="24"/>
  <c r="G139" i="24"/>
  <c r="G140" i="24"/>
  <c r="G141" i="24"/>
  <c r="G142" i="24"/>
  <c r="G143" i="24"/>
  <c r="G144" i="24"/>
  <c r="G145" i="24"/>
  <c r="G146" i="24"/>
  <c r="G147" i="24"/>
  <c r="G148" i="24"/>
  <c r="G149" i="24"/>
  <c r="G150" i="24"/>
  <c r="G151" i="24"/>
  <c r="G152" i="24"/>
  <c r="G153" i="24"/>
  <c r="G154" i="24"/>
  <c r="G155" i="24"/>
  <c r="G156" i="24"/>
  <c r="G157" i="24"/>
  <c r="G158" i="24"/>
  <c r="G159" i="24"/>
  <c r="G160" i="24"/>
  <c r="G161" i="24"/>
  <c r="G162" i="24"/>
  <c r="G163" i="24"/>
  <c r="G164" i="24"/>
  <c r="G165" i="24"/>
  <c r="G166" i="24"/>
  <c r="G167" i="24"/>
  <c r="G168" i="24"/>
  <c r="G169" i="24"/>
  <c r="G170" i="24"/>
  <c r="G171" i="24"/>
  <c r="G172" i="24"/>
  <c r="G173" i="24"/>
  <c r="G174" i="24"/>
  <c r="G175" i="24"/>
  <c r="G176" i="24"/>
  <c r="G177" i="24"/>
  <c r="G178" i="24"/>
  <c r="G179" i="24"/>
  <c r="G180" i="24"/>
  <c r="G181" i="24"/>
  <c r="G182" i="24"/>
  <c r="G183" i="24"/>
  <c r="G184" i="24"/>
  <c r="G185" i="24"/>
  <c r="G186" i="24"/>
  <c r="G187" i="24"/>
  <c r="G188" i="24"/>
  <c r="G189" i="24"/>
  <c r="G190" i="24"/>
  <c r="G191" i="24"/>
  <c r="G192" i="24"/>
  <c r="G193" i="24"/>
  <c r="G194" i="24"/>
  <c r="G195" i="24"/>
  <c r="G196" i="24"/>
  <c r="G197" i="24"/>
  <c r="G198" i="24"/>
  <c r="G199" i="24"/>
  <c r="G200" i="24"/>
  <c r="G201" i="24"/>
  <c r="G202" i="24"/>
  <c r="G203" i="24"/>
  <c r="G204" i="24"/>
  <c r="G205" i="24"/>
  <c r="G206" i="24"/>
  <c r="G207" i="24"/>
  <c r="G208" i="24"/>
  <c r="G209" i="24"/>
  <c r="G210" i="24"/>
  <c r="G212" i="24"/>
  <c r="G213" i="24"/>
  <c r="G214" i="24"/>
  <c r="G215" i="24"/>
  <c r="G216" i="24"/>
  <c r="G217" i="24"/>
  <c r="G218" i="24"/>
  <c r="G219" i="24"/>
  <c r="G220" i="24"/>
  <c r="G221" i="24"/>
  <c r="G222" i="24"/>
  <c r="G223" i="24"/>
  <c r="G224" i="24"/>
  <c r="G225" i="24"/>
  <c r="G226" i="24"/>
  <c r="G227" i="24"/>
  <c r="G228" i="24"/>
  <c r="G229" i="24"/>
  <c r="G230" i="24"/>
  <c r="G231" i="24"/>
  <c r="G232" i="24"/>
  <c r="G233" i="24"/>
  <c r="G234" i="24"/>
  <c r="G235" i="24"/>
  <c r="G236" i="24"/>
  <c r="G237" i="24"/>
  <c r="G238" i="24"/>
  <c r="G239" i="24"/>
  <c r="G240" i="24"/>
  <c r="G241" i="24"/>
  <c r="G242" i="24"/>
  <c r="G243" i="24"/>
  <c r="G244" i="24"/>
  <c r="G245" i="24"/>
  <c r="G246" i="24"/>
  <c r="G247" i="24"/>
  <c r="G248" i="24"/>
  <c r="G249" i="24"/>
  <c r="G250" i="24"/>
  <c r="G251" i="24"/>
  <c r="G252" i="24"/>
  <c r="G253" i="24"/>
  <c r="G254" i="24"/>
  <c r="G255" i="24"/>
  <c r="G256" i="24"/>
  <c r="G257" i="24"/>
  <c r="G258" i="24"/>
  <c r="G259" i="24"/>
  <c r="G260" i="24"/>
  <c r="G261" i="24"/>
  <c r="G262" i="24"/>
  <c r="G263" i="24"/>
  <c r="G264" i="24"/>
  <c r="G265" i="24"/>
  <c r="G266" i="24"/>
  <c r="G267" i="24"/>
  <c r="G268" i="24"/>
  <c r="G269" i="24"/>
  <c r="G270" i="24"/>
  <c r="G271" i="24"/>
  <c r="G272" i="24"/>
  <c r="G273" i="24"/>
  <c r="G274" i="24"/>
  <c r="G275" i="24"/>
  <c r="G276" i="24"/>
  <c r="G277" i="24"/>
  <c r="G278" i="24"/>
  <c r="G279" i="24"/>
  <c r="G280" i="24"/>
  <c r="G281" i="24"/>
  <c r="G282" i="24"/>
  <c r="G283" i="24"/>
  <c r="G284" i="24"/>
  <c r="G285" i="24"/>
  <c r="G286" i="24"/>
  <c r="G287" i="24"/>
  <c r="G288" i="24"/>
  <c r="G289" i="24"/>
  <c r="G290" i="24"/>
  <c r="G291" i="24"/>
  <c r="G292" i="24"/>
  <c r="G293" i="24"/>
  <c r="G294" i="24"/>
  <c r="G295" i="24"/>
  <c r="G296" i="24"/>
  <c r="G297" i="24"/>
  <c r="G298" i="24"/>
  <c r="G299" i="24"/>
  <c r="G300" i="24"/>
  <c r="G301" i="24"/>
  <c r="G302" i="24"/>
  <c r="G303" i="24"/>
  <c r="G304" i="24"/>
  <c r="G305" i="24"/>
  <c r="G306" i="24"/>
  <c r="G307" i="24"/>
  <c r="G308" i="24"/>
  <c r="G309" i="24"/>
  <c r="G310" i="24"/>
  <c r="G311" i="24"/>
  <c r="G312" i="24"/>
  <c r="G313" i="24"/>
  <c r="G314" i="24"/>
  <c r="G315" i="24"/>
  <c r="G316" i="24"/>
  <c r="G317" i="24"/>
  <c r="G318" i="24"/>
  <c r="G319" i="24"/>
  <c r="G320" i="24"/>
  <c r="G321" i="24"/>
  <c r="G322" i="24"/>
  <c r="G323" i="24"/>
  <c r="G324" i="24"/>
  <c r="G325" i="24"/>
  <c r="G326" i="24"/>
  <c r="G327" i="24"/>
  <c r="G328" i="24"/>
  <c r="G329" i="24"/>
  <c r="G330" i="24"/>
  <c r="G331" i="24"/>
  <c r="G332" i="24"/>
  <c r="G333" i="24"/>
  <c r="G334" i="24"/>
  <c r="G335" i="24"/>
  <c r="G336" i="24"/>
  <c r="G337" i="24"/>
  <c r="G338" i="24"/>
  <c r="G339" i="24"/>
  <c r="G340" i="24"/>
  <c r="G341" i="24"/>
  <c r="G342" i="24"/>
  <c r="G343" i="24"/>
  <c r="G344" i="24"/>
  <c r="G345" i="24"/>
  <c r="G346" i="24"/>
  <c r="G347" i="24"/>
  <c r="G348" i="24"/>
  <c r="G349" i="24"/>
  <c r="G350" i="24"/>
  <c r="G351" i="24"/>
  <c r="L353" i="24"/>
  <c r="L354" i="24"/>
  <c r="L357" i="24"/>
  <c r="F16" i="25"/>
  <c r="G16" i="25"/>
  <c r="F17" i="25"/>
  <c r="G17" i="25"/>
  <c r="F36" i="25"/>
  <c r="K82" i="25"/>
  <c r="F4" i="25"/>
  <c r="F5" i="25"/>
  <c r="F6" i="25"/>
  <c r="F7" i="25"/>
  <c r="F8" i="25"/>
  <c r="F9" i="25"/>
  <c r="F10" i="25"/>
  <c r="F11" i="25"/>
  <c r="F12" i="25"/>
  <c r="F13" i="25"/>
  <c r="F14" i="25"/>
  <c r="F15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G4" i="25"/>
  <c r="G5" i="25"/>
  <c r="G6" i="25"/>
  <c r="G7" i="25"/>
  <c r="G8" i="25"/>
  <c r="G9" i="25"/>
  <c r="G10" i="25"/>
  <c r="G11" i="25"/>
  <c r="G12" i="25"/>
  <c r="G13" i="25"/>
  <c r="G14" i="25"/>
  <c r="G15" i="25"/>
  <c r="G18" i="25"/>
  <c r="G19" i="25"/>
  <c r="G20" i="25"/>
  <c r="G21" i="25"/>
  <c r="G22" i="25"/>
  <c r="G23" i="25"/>
  <c r="G24" i="25"/>
  <c r="G25" i="25"/>
  <c r="G26" i="25"/>
  <c r="G27" i="25"/>
  <c r="G28" i="25"/>
  <c r="G29" i="25"/>
  <c r="G30" i="25"/>
  <c r="G31" i="25"/>
  <c r="G32" i="25"/>
  <c r="G33" i="25"/>
  <c r="G34" i="25"/>
  <c r="G35" i="25"/>
  <c r="G36" i="25"/>
  <c r="G37" i="25"/>
  <c r="G38" i="25"/>
  <c r="G39" i="25"/>
  <c r="G40" i="25"/>
  <c r="G41" i="25"/>
  <c r="G42" i="25"/>
  <c r="G43" i="25"/>
  <c r="G44" i="25"/>
  <c r="G45" i="25"/>
  <c r="G46" i="25"/>
  <c r="G47" i="25"/>
  <c r="G48" i="25"/>
  <c r="G49" i="25"/>
  <c r="G50" i="25"/>
  <c r="G51" i="25"/>
  <c r="G52" i="25"/>
  <c r="G53" i="25"/>
  <c r="G54" i="25"/>
  <c r="G55" i="25"/>
  <c r="G56" i="25"/>
  <c r="G57" i="25"/>
  <c r="G58" i="25"/>
  <c r="G59" i="25"/>
  <c r="G60" i="25"/>
  <c r="G61" i="25"/>
  <c r="G62" i="25"/>
  <c r="G63" i="25"/>
  <c r="G64" i="25"/>
  <c r="G65" i="25"/>
  <c r="G66" i="25"/>
  <c r="G67" i="25"/>
  <c r="G68" i="25"/>
  <c r="G69" i="25"/>
  <c r="G70" i="25"/>
  <c r="G71" i="25"/>
  <c r="G72" i="25"/>
  <c r="G73" i="25"/>
  <c r="G74" i="25"/>
  <c r="G75" i="25"/>
  <c r="G76" i="25"/>
  <c r="G77" i="25"/>
  <c r="G78" i="25"/>
  <c r="G79" i="25"/>
  <c r="G80" i="25"/>
  <c r="L82" i="25"/>
  <c r="L83" i="25"/>
  <c r="L86" i="25"/>
  <c r="F8" i="26"/>
  <c r="F13" i="26"/>
  <c r="F17" i="26"/>
  <c r="F18" i="26"/>
  <c r="F24" i="26"/>
  <c r="F31" i="26"/>
  <c r="F34" i="26"/>
  <c r="F36" i="26"/>
  <c r="G4" i="26"/>
  <c r="G5" i="26"/>
  <c r="G6" i="26"/>
  <c r="G7" i="26"/>
  <c r="G8" i="26"/>
  <c r="G9" i="26"/>
  <c r="G10" i="26"/>
  <c r="G11" i="26"/>
  <c r="G12" i="26"/>
  <c r="G13" i="26"/>
  <c r="G14" i="26"/>
  <c r="G15" i="26"/>
  <c r="G16" i="26"/>
  <c r="G17" i="26"/>
  <c r="G18" i="26"/>
  <c r="G19" i="26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L42" i="26"/>
  <c r="F4" i="26"/>
  <c r="F5" i="26"/>
  <c r="F6" i="26"/>
  <c r="F7" i="26"/>
  <c r="F9" i="26"/>
  <c r="F10" i="26"/>
  <c r="F11" i="26"/>
  <c r="F12" i="26"/>
  <c r="F14" i="26"/>
  <c r="F15" i="26"/>
  <c r="F16" i="26"/>
  <c r="F19" i="26"/>
  <c r="F20" i="26"/>
  <c r="F21" i="26"/>
  <c r="F22" i="26"/>
  <c r="F23" i="26"/>
  <c r="F25" i="26"/>
  <c r="F26" i="26"/>
  <c r="F27" i="26"/>
  <c r="F28" i="26"/>
  <c r="F29" i="26"/>
  <c r="F30" i="26"/>
  <c r="F32" i="26"/>
  <c r="F33" i="26"/>
  <c r="F35" i="26"/>
  <c r="F37" i="26"/>
  <c r="F38" i="26"/>
  <c r="K39" i="26"/>
  <c r="L43" i="26"/>
  <c r="G14" i="18"/>
  <c r="G110" i="18"/>
  <c r="L338" i="21"/>
  <c r="L355" i="24"/>
  <c r="L85" i="25"/>
  <c r="G428" i="21"/>
  <c r="F428" i="21"/>
  <c r="G427" i="21"/>
  <c r="F427" i="21"/>
  <c r="G426" i="21"/>
  <c r="F426" i="21"/>
  <c r="G425" i="21"/>
  <c r="F425" i="21"/>
  <c r="G424" i="21"/>
  <c r="F424" i="21"/>
  <c r="G423" i="21"/>
  <c r="F423" i="21"/>
  <c r="G422" i="21"/>
  <c r="F422" i="21"/>
  <c r="G421" i="21"/>
  <c r="F421" i="21"/>
  <c r="G420" i="21"/>
  <c r="F420" i="21"/>
  <c r="G419" i="21"/>
  <c r="F419" i="21"/>
  <c r="G418" i="21"/>
  <c r="F418" i="21"/>
  <c r="G417" i="21"/>
  <c r="F417" i="21"/>
  <c r="G416" i="21"/>
  <c r="F416" i="21"/>
  <c r="G415" i="21"/>
  <c r="F415" i="21"/>
  <c r="G414" i="21"/>
  <c r="F414" i="21"/>
  <c r="G413" i="21"/>
  <c r="F413" i="21"/>
  <c r="G412" i="21"/>
  <c r="F412" i="21"/>
  <c r="G411" i="21"/>
  <c r="F411" i="21"/>
  <c r="G410" i="21"/>
  <c r="F410" i="21"/>
  <c r="G409" i="21"/>
  <c r="F409" i="21"/>
  <c r="G408" i="21"/>
  <c r="F408" i="21"/>
  <c r="G407" i="21"/>
  <c r="F407" i="21"/>
  <c r="G406" i="21"/>
  <c r="F406" i="21"/>
  <c r="G405" i="21"/>
  <c r="F405" i="21"/>
  <c r="G404" i="21"/>
  <c r="F404" i="21"/>
  <c r="G403" i="21"/>
  <c r="F403" i="21"/>
  <c r="G402" i="21"/>
  <c r="F402" i="21"/>
  <c r="G401" i="21"/>
  <c r="F401" i="21"/>
  <c r="G400" i="21"/>
  <c r="F400" i="21"/>
  <c r="G399" i="21"/>
  <c r="F399" i="21"/>
  <c r="G398" i="21"/>
  <c r="F398" i="21"/>
  <c r="G397" i="21"/>
  <c r="F397" i="21"/>
  <c r="G396" i="21"/>
  <c r="F396" i="21"/>
  <c r="G395" i="21"/>
  <c r="F395" i="21"/>
  <c r="G394" i="21"/>
  <c r="F394" i="21"/>
  <c r="G393" i="21"/>
  <c r="F393" i="21"/>
  <c r="G392" i="21"/>
  <c r="F392" i="21"/>
  <c r="G391" i="21"/>
  <c r="F391" i="21"/>
  <c r="G390" i="21"/>
  <c r="F390" i="21"/>
  <c r="G389" i="21"/>
  <c r="F389" i="21"/>
  <c r="G388" i="21"/>
  <c r="F388" i="21"/>
  <c r="G387" i="21"/>
  <c r="F387" i="21"/>
  <c r="G386" i="21"/>
  <c r="F386" i="21"/>
  <c r="G385" i="21"/>
  <c r="F385" i="21"/>
  <c r="G384" i="21"/>
  <c r="F384" i="21"/>
  <c r="G383" i="21"/>
  <c r="F383" i="21"/>
  <c r="G382" i="21"/>
  <c r="F382" i="21"/>
  <c r="G381" i="21"/>
  <c r="F381" i="21"/>
  <c r="G380" i="21"/>
  <c r="F380" i="21"/>
  <c r="G379" i="21"/>
  <c r="F379" i="21"/>
  <c r="G378" i="21"/>
  <c r="F378" i="21"/>
  <c r="G377" i="21"/>
  <c r="F377" i="21"/>
  <c r="G376" i="21"/>
  <c r="F376" i="21"/>
  <c r="G375" i="21"/>
  <c r="F375" i="21"/>
  <c r="G374" i="21"/>
  <c r="F374" i="21"/>
  <c r="G373" i="21"/>
  <c r="F373" i="21"/>
  <c r="G372" i="21"/>
  <c r="F372" i="21"/>
  <c r="G371" i="21"/>
  <c r="F371" i="21"/>
  <c r="G370" i="21"/>
  <c r="F370" i="21"/>
  <c r="G369" i="21"/>
  <c r="F369" i="21"/>
  <c r="G368" i="21"/>
  <c r="F368" i="21"/>
  <c r="G367" i="21"/>
  <c r="F367" i="21"/>
  <c r="G366" i="21"/>
  <c r="F366" i="21"/>
  <c r="G365" i="21"/>
  <c r="F365" i="21"/>
  <c r="G364" i="21"/>
  <c r="F364" i="21"/>
  <c r="G363" i="21"/>
  <c r="F363" i="21"/>
  <c r="G362" i="21"/>
  <c r="F362" i="21"/>
  <c r="G361" i="21"/>
  <c r="F361" i="21"/>
  <c r="G360" i="21"/>
  <c r="F360" i="21"/>
  <c r="G359" i="21"/>
  <c r="F359" i="21"/>
  <c r="G358" i="21"/>
  <c r="F358" i="21"/>
  <c r="G357" i="21"/>
  <c r="F357" i="21"/>
  <c r="G356" i="21"/>
  <c r="F356" i="21"/>
  <c r="G355" i="21"/>
  <c r="F355" i="21"/>
  <c r="G354" i="21"/>
  <c r="F354" i="21"/>
  <c r="G353" i="21"/>
  <c r="F353" i="21"/>
  <c r="G352" i="21"/>
  <c r="F352" i="21"/>
  <c r="G351" i="21"/>
  <c r="F351" i="21"/>
  <c r="G350" i="21"/>
  <c r="F350" i="21"/>
  <c r="G349" i="21"/>
  <c r="F349" i="21"/>
  <c r="G348" i="21"/>
  <c r="F348" i="21"/>
  <c r="G347" i="21"/>
  <c r="F347" i="21"/>
  <c r="G346" i="21"/>
  <c r="F346" i="21"/>
  <c r="G345" i="21"/>
  <c r="F345" i="21"/>
  <c r="G344" i="21"/>
  <c r="F344" i="21"/>
  <c r="G343" i="21"/>
  <c r="F343" i="21"/>
  <c r="G342" i="21"/>
  <c r="F342" i="21"/>
  <c r="G341" i="21"/>
  <c r="F341" i="21"/>
  <c r="G340" i="21"/>
  <c r="F340" i="21"/>
  <c r="G339" i="21"/>
  <c r="F339" i="21"/>
  <c r="G338" i="21"/>
  <c r="F338" i="21"/>
  <c r="G337" i="21"/>
  <c r="F337" i="21"/>
  <c r="G428" i="18"/>
  <c r="F428" i="18"/>
  <c r="G427" i="18"/>
  <c r="F427" i="18"/>
  <c r="G426" i="18"/>
  <c r="F426" i="18"/>
  <c r="G425" i="18"/>
  <c r="F425" i="18"/>
  <c r="G424" i="18"/>
  <c r="F424" i="18"/>
  <c r="G423" i="18"/>
  <c r="F423" i="18"/>
  <c r="G422" i="18"/>
  <c r="F422" i="18"/>
  <c r="G421" i="18"/>
  <c r="F421" i="18"/>
  <c r="G420" i="18"/>
  <c r="F420" i="18"/>
  <c r="G419" i="18"/>
  <c r="F419" i="18"/>
  <c r="G418" i="18"/>
  <c r="F418" i="18"/>
  <c r="G417" i="18"/>
  <c r="F417" i="18"/>
  <c r="G416" i="18"/>
  <c r="F416" i="18"/>
  <c r="G415" i="18"/>
  <c r="F415" i="18"/>
  <c r="G414" i="18"/>
  <c r="F414" i="18"/>
  <c r="G413" i="18"/>
  <c r="F413" i="18"/>
  <c r="G412" i="18"/>
  <c r="F412" i="18"/>
  <c r="G411" i="18"/>
  <c r="F411" i="18"/>
  <c r="G410" i="18"/>
  <c r="F410" i="18"/>
  <c r="G409" i="18"/>
  <c r="F409" i="18"/>
  <c r="G408" i="18"/>
  <c r="F408" i="18"/>
  <c r="G407" i="18"/>
  <c r="F407" i="18"/>
  <c r="G406" i="18"/>
  <c r="F406" i="18"/>
  <c r="G405" i="18"/>
  <c r="F405" i="18"/>
  <c r="G404" i="18"/>
  <c r="F404" i="18"/>
  <c r="G403" i="18"/>
  <c r="F403" i="18"/>
  <c r="G402" i="18"/>
  <c r="F402" i="18"/>
  <c r="G401" i="18"/>
  <c r="F401" i="18"/>
  <c r="G400" i="18"/>
  <c r="F400" i="18"/>
  <c r="G399" i="18"/>
  <c r="F399" i="18"/>
  <c r="G398" i="18"/>
  <c r="F398" i="18"/>
  <c r="G397" i="18"/>
  <c r="F397" i="18"/>
  <c r="G396" i="18"/>
  <c r="F396" i="18"/>
  <c r="G395" i="18"/>
  <c r="F395" i="18"/>
  <c r="G394" i="18"/>
  <c r="F394" i="18"/>
  <c r="G393" i="18"/>
  <c r="F393" i="18"/>
  <c r="G392" i="18"/>
  <c r="F392" i="18"/>
  <c r="G391" i="18"/>
  <c r="F391" i="18"/>
  <c r="G390" i="18"/>
  <c r="F390" i="18"/>
  <c r="G389" i="18"/>
  <c r="F389" i="18"/>
  <c r="G388" i="18"/>
  <c r="F388" i="18"/>
  <c r="G387" i="18"/>
  <c r="F387" i="18"/>
  <c r="G386" i="18"/>
  <c r="F386" i="18"/>
  <c r="G385" i="18"/>
  <c r="F385" i="18"/>
  <c r="G384" i="18"/>
  <c r="F384" i="18"/>
  <c r="G383" i="18"/>
  <c r="F383" i="18"/>
  <c r="G382" i="18"/>
  <c r="F382" i="18"/>
  <c r="G381" i="18"/>
  <c r="F381" i="18"/>
  <c r="G380" i="18"/>
  <c r="F380" i="18"/>
  <c r="G379" i="18"/>
  <c r="F379" i="18"/>
  <c r="G378" i="18"/>
  <c r="F378" i="18"/>
  <c r="G377" i="18"/>
  <c r="F377" i="18"/>
  <c r="G376" i="18"/>
  <c r="F376" i="18"/>
  <c r="G375" i="18"/>
  <c r="F375" i="18"/>
  <c r="G374" i="18"/>
  <c r="F374" i="18"/>
  <c r="G373" i="18"/>
  <c r="F373" i="18"/>
  <c r="G372" i="18"/>
  <c r="F372" i="18"/>
  <c r="G371" i="18"/>
  <c r="F371" i="18"/>
  <c r="G370" i="18"/>
  <c r="F370" i="18"/>
  <c r="G369" i="18"/>
  <c r="F369" i="18"/>
  <c r="G368" i="18"/>
  <c r="F368" i="18"/>
  <c r="G367" i="18"/>
  <c r="F367" i="18"/>
  <c r="G366" i="18"/>
  <c r="F366" i="18"/>
  <c r="G365" i="18"/>
  <c r="F365" i="18"/>
  <c r="G364" i="18"/>
  <c r="F364" i="18"/>
  <c r="G363" i="18"/>
  <c r="F363" i="18"/>
  <c r="G362" i="18"/>
  <c r="F362" i="18"/>
  <c r="G361" i="18"/>
  <c r="F361" i="18"/>
  <c r="G360" i="18"/>
  <c r="F360" i="18"/>
  <c r="G359" i="18"/>
  <c r="F359" i="18"/>
  <c r="G358" i="18"/>
  <c r="F358" i="18"/>
  <c r="G357" i="18"/>
  <c r="F357" i="18"/>
  <c r="G356" i="18"/>
  <c r="F356" i="18"/>
  <c r="G355" i="18"/>
  <c r="F355" i="18"/>
  <c r="G354" i="18"/>
  <c r="F354" i="18"/>
  <c r="G353" i="18"/>
  <c r="F353" i="18"/>
  <c r="G352" i="18"/>
  <c r="F352" i="18"/>
  <c r="G351" i="18"/>
  <c r="F351" i="18"/>
  <c r="G350" i="18"/>
  <c r="F350" i="18"/>
  <c r="G349" i="18"/>
  <c r="F349" i="18"/>
  <c r="G348" i="18"/>
  <c r="F348" i="18"/>
  <c r="G347" i="18"/>
  <c r="F347" i="18"/>
  <c r="G346" i="18"/>
  <c r="F346" i="18"/>
  <c r="G345" i="18"/>
  <c r="F345" i="18"/>
  <c r="G344" i="18"/>
  <c r="F344" i="18"/>
  <c r="G343" i="18"/>
  <c r="F343" i="18"/>
  <c r="G342" i="18"/>
  <c r="F342" i="18"/>
  <c r="G341" i="18"/>
  <c r="F341" i="18"/>
  <c r="G340" i="18"/>
  <c r="F340" i="18"/>
  <c r="G339" i="18"/>
  <c r="F339" i="18"/>
  <c r="G338" i="18"/>
  <c r="F338" i="18"/>
  <c r="G337" i="18"/>
  <c r="F337" i="18"/>
  <c r="G336" i="18"/>
  <c r="F336" i="18"/>
  <c r="G335" i="18"/>
  <c r="F335" i="18"/>
  <c r="G334" i="18"/>
  <c r="F334" i="18"/>
  <c r="G333" i="18"/>
  <c r="F333" i="18"/>
  <c r="G332" i="18"/>
  <c r="F332" i="18"/>
  <c r="G331" i="18"/>
  <c r="F331" i="18"/>
  <c r="G330" i="18"/>
  <c r="F330" i="18"/>
  <c r="G329" i="18"/>
  <c r="F329" i="18"/>
  <c r="G328" i="18"/>
  <c r="F328" i="18"/>
  <c r="G327" i="18"/>
  <c r="F327" i="18"/>
  <c r="G326" i="18"/>
  <c r="F326" i="18"/>
  <c r="G325" i="18"/>
  <c r="F325" i="18"/>
  <c r="G324" i="18"/>
  <c r="F324" i="18"/>
  <c r="G323" i="18"/>
  <c r="F323" i="18"/>
  <c r="G322" i="18"/>
  <c r="F322" i="18"/>
  <c r="G321" i="18"/>
  <c r="F321" i="18"/>
  <c r="G320" i="18"/>
  <c r="F320" i="18"/>
  <c r="G319" i="18"/>
  <c r="F319" i="18"/>
  <c r="G318" i="18"/>
  <c r="F318" i="18"/>
  <c r="G317" i="18"/>
  <c r="F317" i="18"/>
  <c r="G316" i="18"/>
  <c r="F316" i="18"/>
  <c r="G315" i="18"/>
  <c r="F315" i="18"/>
  <c r="G314" i="18"/>
  <c r="F314" i="18"/>
  <c r="G313" i="18"/>
  <c r="F313" i="18"/>
  <c r="G312" i="18"/>
  <c r="F312" i="18"/>
  <c r="G311" i="18"/>
  <c r="F311" i="18"/>
  <c r="G310" i="18"/>
  <c r="F310" i="18"/>
  <c r="G309" i="18"/>
  <c r="F309" i="18"/>
  <c r="G308" i="18"/>
  <c r="F308" i="18"/>
  <c r="G307" i="18"/>
  <c r="F307" i="18"/>
  <c r="G306" i="18"/>
  <c r="F306" i="18"/>
  <c r="G305" i="18"/>
  <c r="F305" i="18"/>
  <c r="G304" i="18"/>
  <c r="F304" i="18"/>
  <c r="G303" i="18"/>
  <c r="F303" i="18"/>
  <c r="G302" i="18"/>
  <c r="F302" i="18"/>
  <c r="G301" i="18"/>
  <c r="F301" i="18"/>
  <c r="G300" i="18"/>
  <c r="F300" i="18"/>
  <c r="G299" i="18"/>
  <c r="F299" i="18"/>
  <c r="G298" i="18"/>
  <c r="F298" i="18"/>
  <c r="G297" i="18"/>
  <c r="F297" i="18"/>
  <c r="G296" i="18"/>
  <c r="F296" i="18"/>
  <c r="G295" i="18"/>
  <c r="F295" i="18"/>
  <c r="G294" i="18"/>
  <c r="F294" i="18"/>
  <c r="G293" i="18"/>
  <c r="F293" i="18"/>
  <c r="G292" i="18"/>
  <c r="F292" i="18"/>
  <c r="G291" i="18"/>
  <c r="F291" i="18"/>
  <c r="G290" i="18"/>
  <c r="F290" i="18"/>
  <c r="G289" i="18"/>
  <c r="F289" i="18"/>
  <c r="G288" i="18"/>
  <c r="F288" i="18"/>
  <c r="G287" i="18"/>
  <c r="F287" i="18"/>
  <c r="G286" i="18"/>
  <c r="F286" i="18"/>
  <c r="G285" i="18"/>
  <c r="F285" i="18"/>
  <c r="G284" i="18"/>
  <c r="F284" i="18"/>
  <c r="G283" i="18"/>
  <c r="F283" i="18"/>
  <c r="G282" i="18"/>
  <c r="F282" i="18"/>
  <c r="G281" i="18"/>
  <c r="F281" i="18"/>
  <c r="G280" i="18"/>
  <c r="F280" i="18"/>
  <c r="G279" i="18"/>
  <c r="F279" i="18"/>
  <c r="G278" i="18"/>
  <c r="F278" i="18"/>
  <c r="G277" i="18"/>
  <c r="F277" i="18"/>
  <c r="G276" i="18"/>
  <c r="F276" i="18"/>
  <c r="G275" i="18"/>
  <c r="F275" i="18"/>
  <c r="G274" i="18"/>
  <c r="F274" i="18"/>
  <c r="G273" i="18"/>
  <c r="F273" i="18"/>
  <c r="G272" i="18"/>
  <c r="F272" i="18"/>
  <c r="G271" i="18"/>
  <c r="F271" i="18"/>
  <c r="G270" i="18"/>
  <c r="F270" i="18"/>
  <c r="G269" i="18"/>
  <c r="F269" i="18"/>
  <c r="G268" i="18"/>
  <c r="F268" i="18"/>
  <c r="G267" i="18"/>
  <c r="F267" i="18"/>
  <c r="G266" i="18"/>
  <c r="F266" i="18"/>
  <c r="G265" i="18"/>
  <c r="F265" i="18"/>
  <c r="G264" i="18"/>
  <c r="F264" i="18"/>
  <c r="G263" i="18"/>
  <c r="F263" i="18"/>
  <c r="G262" i="18"/>
  <c r="F262" i="18"/>
  <c r="G261" i="18"/>
  <c r="F261" i="18"/>
  <c r="G260" i="18"/>
  <c r="F260" i="18"/>
  <c r="G259" i="18"/>
  <c r="F259" i="18"/>
  <c r="G258" i="18"/>
  <c r="F258" i="18"/>
  <c r="G257" i="18"/>
  <c r="F257" i="18"/>
  <c r="G256" i="18"/>
  <c r="F256" i="18"/>
  <c r="G255" i="18"/>
  <c r="F255" i="18"/>
  <c r="G254" i="18"/>
  <c r="F254" i="18"/>
  <c r="G253" i="18"/>
  <c r="F253" i="18"/>
  <c r="G252" i="18"/>
  <c r="F252" i="18"/>
  <c r="G251" i="18"/>
  <c r="F251" i="18"/>
  <c r="G250" i="18"/>
  <c r="F250" i="18"/>
  <c r="G249" i="18"/>
  <c r="F249" i="18"/>
  <c r="G248" i="18"/>
  <c r="F248" i="18"/>
  <c r="G247" i="18"/>
  <c r="F247" i="18"/>
  <c r="G246" i="18"/>
  <c r="F246" i="18"/>
  <c r="G245" i="18"/>
  <c r="F245" i="18"/>
  <c r="G244" i="18"/>
  <c r="F244" i="18"/>
  <c r="G243" i="18"/>
  <c r="F243" i="18"/>
  <c r="G242" i="18"/>
  <c r="F242" i="18"/>
  <c r="G241" i="18"/>
  <c r="F241" i="18"/>
  <c r="G240" i="18"/>
  <c r="F240" i="18"/>
  <c r="G239" i="18"/>
  <c r="F239" i="18"/>
  <c r="G238" i="18"/>
  <c r="F238" i="18"/>
  <c r="G237" i="18"/>
  <c r="F237" i="18"/>
  <c r="G236" i="18"/>
  <c r="F236" i="18"/>
  <c r="G235" i="18"/>
  <c r="F235" i="18"/>
  <c r="G234" i="18"/>
  <c r="F234" i="18"/>
  <c r="G233" i="18"/>
  <c r="F233" i="18"/>
  <c r="G232" i="18"/>
  <c r="F232" i="18"/>
  <c r="G231" i="18"/>
  <c r="F231" i="18"/>
  <c r="G230" i="18"/>
  <c r="F230" i="18"/>
  <c r="G229" i="18"/>
  <c r="F229" i="18"/>
  <c r="G228" i="18"/>
  <c r="F228" i="18"/>
  <c r="G227" i="18"/>
  <c r="F227" i="18"/>
  <c r="G226" i="18"/>
  <c r="F226" i="18"/>
  <c r="G225" i="18"/>
  <c r="F225" i="18"/>
  <c r="G224" i="18"/>
  <c r="F224" i="18"/>
  <c r="G223" i="18"/>
  <c r="F223" i="18"/>
  <c r="G222" i="18"/>
  <c r="F222" i="18"/>
  <c r="G221" i="18"/>
  <c r="F221" i="18"/>
  <c r="G220" i="18"/>
  <c r="F220" i="18"/>
  <c r="G219" i="18"/>
  <c r="F219" i="18"/>
  <c r="G218" i="18"/>
  <c r="F218" i="18"/>
  <c r="G217" i="18"/>
  <c r="F217" i="18"/>
  <c r="G216" i="18"/>
  <c r="F216" i="18"/>
  <c r="G215" i="18"/>
  <c r="F215" i="18"/>
  <c r="G214" i="18"/>
  <c r="F214" i="18"/>
  <c r="G213" i="18"/>
  <c r="F213" i="18"/>
  <c r="G212" i="18"/>
  <c r="F212" i="18"/>
  <c r="G211" i="18"/>
  <c r="F211" i="18"/>
  <c r="G210" i="18"/>
  <c r="F210" i="18"/>
  <c r="G209" i="18"/>
  <c r="F209" i="18"/>
  <c r="G208" i="18"/>
  <c r="F208" i="18"/>
  <c r="G207" i="18"/>
  <c r="F207" i="18"/>
  <c r="G206" i="18"/>
  <c r="F206" i="18"/>
  <c r="G205" i="18"/>
  <c r="F205" i="18"/>
  <c r="G204" i="18"/>
  <c r="F204" i="18"/>
  <c r="G203" i="18"/>
  <c r="F203" i="18"/>
  <c r="G202" i="18"/>
  <c r="F202" i="18"/>
  <c r="G201" i="18"/>
  <c r="F201" i="18"/>
  <c r="G200" i="18"/>
  <c r="F200" i="18"/>
  <c r="G199" i="18"/>
  <c r="F199" i="18"/>
  <c r="G198" i="18"/>
  <c r="F198" i="18"/>
  <c r="G197" i="18"/>
  <c r="F197" i="18"/>
  <c r="G196" i="18"/>
  <c r="F196" i="18"/>
  <c r="G195" i="18"/>
  <c r="F195" i="18"/>
  <c r="G194" i="18"/>
  <c r="F194" i="18"/>
  <c r="G193" i="18"/>
  <c r="F193" i="18"/>
  <c r="G192" i="18"/>
  <c r="F192" i="18"/>
  <c r="G191" i="18"/>
  <c r="F191" i="18"/>
  <c r="G190" i="18"/>
  <c r="F190" i="18"/>
  <c r="G189" i="18"/>
  <c r="F189" i="18"/>
  <c r="G188" i="18"/>
  <c r="F188" i="18"/>
  <c r="G187" i="18"/>
  <c r="F187" i="18"/>
  <c r="G186" i="18"/>
  <c r="F186" i="18"/>
  <c r="G185" i="18"/>
  <c r="F185" i="18"/>
  <c r="G184" i="18"/>
  <c r="F184" i="18"/>
  <c r="G183" i="18"/>
  <c r="F183" i="18"/>
  <c r="G182" i="18"/>
  <c r="F182" i="18"/>
  <c r="G181" i="18"/>
  <c r="F181" i="18"/>
  <c r="G180" i="18"/>
  <c r="F180" i="18"/>
  <c r="G179" i="18"/>
  <c r="F179" i="18"/>
  <c r="G178" i="18"/>
  <c r="F178" i="18"/>
  <c r="G177" i="18"/>
  <c r="F177" i="18"/>
  <c r="G176" i="18"/>
  <c r="F176" i="18"/>
  <c r="G175" i="18"/>
  <c r="F175" i="18"/>
  <c r="G174" i="18"/>
  <c r="F174" i="18"/>
  <c r="G173" i="18"/>
  <c r="F173" i="18"/>
  <c r="G172" i="18"/>
  <c r="F172" i="18"/>
  <c r="G171" i="18"/>
  <c r="F171" i="18"/>
  <c r="G170" i="18"/>
  <c r="F170" i="18"/>
  <c r="G169" i="18"/>
  <c r="F169" i="18"/>
  <c r="G168" i="18"/>
  <c r="F168" i="18"/>
  <c r="G167" i="18"/>
  <c r="F167" i="18"/>
  <c r="G166" i="18"/>
  <c r="F166" i="18"/>
  <c r="G165" i="18"/>
  <c r="F165" i="18"/>
  <c r="G164" i="18"/>
  <c r="F164" i="18"/>
  <c r="G163" i="18"/>
  <c r="F163" i="18"/>
  <c r="G162" i="18"/>
  <c r="F162" i="18"/>
  <c r="G161" i="18"/>
  <c r="F161" i="18"/>
  <c r="G160" i="18"/>
  <c r="F160" i="18"/>
  <c r="G159" i="18"/>
  <c r="F159" i="18"/>
  <c r="G158" i="18"/>
  <c r="F158" i="18"/>
  <c r="G157" i="18"/>
  <c r="F157" i="18"/>
  <c r="G156" i="18"/>
  <c r="F156" i="18"/>
  <c r="G155" i="18"/>
  <c r="F155" i="18"/>
  <c r="G154" i="18"/>
  <c r="F154" i="18"/>
  <c r="G153" i="18"/>
  <c r="F153" i="18"/>
  <c r="G152" i="18"/>
  <c r="F152" i="18"/>
  <c r="G151" i="18"/>
  <c r="F151" i="18"/>
  <c r="G150" i="18"/>
  <c r="F150" i="18"/>
  <c r="G149" i="18"/>
  <c r="F149" i="18"/>
  <c r="G148" i="18"/>
  <c r="F148" i="18"/>
  <c r="G147" i="18"/>
  <c r="F147" i="18"/>
  <c r="G146" i="18"/>
  <c r="F146" i="18"/>
  <c r="G145" i="18"/>
  <c r="F145" i="18"/>
  <c r="G144" i="18"/>
  <c r="F144" i="18"/>
  <c r="G143" i="18"/>
  <c r="F143" i="18"/>
  <c r="G142" i="18"/>
  <c r="F142" i="18"/>
  <c r="G141" i="18"/>
  <c r="F141" i="18"/>
  <c r="G140" i="18"/>
  <c r="F140" i="18"/>
  <c r="G139" i="18"/>
  <c r="F139" i="18"/>
  <c r="G138" i="18"/>
  <c r="F138" i="18"/>
  <c r="G137" i="18"/>
  <c r="F137" i="18"/>
  <c r="G136" i="18"/>
  <c r="F136" i="18"/>
  <c r="G135" i="18"/>
  <c r="F135" i="18"/>
  <c r="G134" i="18"/>
  <c r="F134" i="18"/>
  <c r="G133" i="18"/>
  <c r="F133" i="18"/>
  <c r="G132" i="18"/>
  <c r="F132" i="18"/>
  <c r="G131" i="18"/>
  <c r="F131" i="18"/>
  <c r="G130" i="18"/>
  <c r="F130" i="18"/>
  <c r="G129" i="18"/>
  <c r="F129" i="18"/>
  <c r="G128" i="18"/>
  <c r="F128" i="18"/>
  <c r="G127" i="18"/>
  <c r="F127" i="18"/>
  <c r="G126" i="18"/>
  <c r="F126" i="18"/>
  <c r="G125" i="18"/>
  <c r="F125" i="18"/>
  <c r="G124" i="18"/>
  <c r="F124" i="18"/>
  <c r="G123" i="18"/>
  <c r="F123" i="18"/>
  <c r="G122" i="18"/>
  <c r="F122" i="18"/>
  <c r="G121" i="18"/>
  <c r="F121" i="18"/>
  <c r="G120" i="18"/>
  <c r="F120" i="18"/>
  <c r="G119" i="18"/>
  <c r="F119" i="18"/>
  <c r="G118" i="18"/>
  <c r="F118" i="18"/>
  <c r="G117" i="18"/>
  <c r="F117" i="18"/>
  <c r="G116" i="18"/>
  <c r="F116" i="18"/>
  <c r="G115" i="18"/>
  <c r="F115" i="18"/>
  <c r="G114" i="18"/>
  <c r="F114" i="18"/>
  <c r="G113" i="18"/>
  <c r="F113" i="18"/>
  <c r="G112" i="18"/>
  <c r="F112" i="18"/>
  <c r="G111" i="18"/>
  <c r="F111" i="18"/>
  <c r="G109" i="18"/>
  <c r="F109" i="18"/>
  <c r="G108" i="18"/>
  <c r="F108" i="18"/>
  <c r="G107" i="18"/>
  <c r="F107" i="18"/>
  <c r="G106" i="18"/>
  <c r="F106" i="18"/>
  <c r="G105" i="18"/>
  <c r="F105" i="18"/>
  <c r="G104" i="18"/>
  <c r="F104" i="18"/>
  <c r="G103" i="18"/>
  <c r="F103" i="18"/>
  <c r="G102" i="18"/>
  <c r="F102" i="18"/>
  <c r="G101" i="18"/>
  <c r="F101" i="18"/>
  <c r="G100" i="18"/>
  <c r="F100" i="18"/>
  <c r="G99" i="18"/>
  <c r="F99" i="18"/>
  <c r="G98" i="18"/>
  <c r="F98" i="18"/>
  <c r="G97" i="18"/>
  <c r="F97" i="18"/>
  <c r="G96" i="18"/>
  <c r="F96" i="18"/>
  <c r="G95" i="18"/>
  <c r="F95" i="18"/>
  <c r="G94" i="18"/>
  <c r="F94" i="18"/>
  <c r="G93" i="18"/>
  <c r="F93" i="18"/>
  <c r="G92" i="18"/>
  <c r="F92" i="18"/>
  <c r="G91" i="18"/>
  <c r="F91" i="18"/>
  <c r="G90" i="18"/>
  <c r="F90" i="18"/>
  <c r="G89" i="18"/>
  <c r="F89" i="18"/>
  <c r="G88" i="18"/>
  <c r="F88" i="18"/>
  <c r="G87" i="18"/>
  <c r="F87" i="18"/>
  <c r="G86" i="18"/>
  <c r="F86" i="18"/>
  <c r="G85" i="18"/>
  <c r="F85" i="18"/>
  <c r="G84" i="18"/>
  <c r="F84" i="18"/>
  <c r="G83" i="18"/>
  <c r="F83" i="18"/>
  <c r="G82" i="18"/>
  <c r="F82" i="18"/>
  <c r="G81" i="18"/>
  <c r="F81" i="18"/>
  <c r="G80" i="18"/>
  <c r="F80" i="18"/>
  <c r="G79" i="18"/>
  <c r="F79" i="18"/>
  <c r="G78" i="18"/>
  <c r="F78" i="18"/>
  <c r="G77" i="18"/>
  <c r="F77" i="18"/>
  <c r="G76" i="18"/>
  <c r="F76" i="18"/>
  <c r="G75" i="18"/>
  <c r="F75" i="18"/>
  <c r="G74" i="18"/>
  <c r="F74" i="18"/>
  <c r="G73" i="18"/>
  <c r="F73" i="18"/>
  <c r="G72" i="18"/>
  <c r="F72" i="18"/>
  <c r="G71" i="18"/>
  <c r="F71" i="18"/>
  <c r="G70" i="18"/>
  <c r="F70" i="18"/>
  <c r="G69" i="18"/>
  <c r="F69" i="18"/>
  <c r="G68" i="18"/>
  <c r="F68" i="18"/>
  <c r="G67" i="18"/>
  <c r="F67" i="18"/>
  <c r="G66" i="18"/>
  <c r="F66" i="18"/>
  <c r="G65" i="18"/>
  <c r="F65" i="18"/>
  <c r="G64" i="18"/>
  <c r="F64" i="18"/>
  <c r="G63" i="18"/>
  <c r="F63" i="18"/>
  <c r="G62" i="18"/>
  <c r="F62" i="18"/>
  <c r="G61" i="18"/>
  <c r="F61" i="18"/>
  <c r="G60" i="18"/>
  <c r="F60" i="18"/>
  <c r="G59" i="18"/>
  <c r="F59" i="18"/>
  <c r="G58" i="18"/>
  <c r="F58" i="18"/>
  <c r="G57" i="18"/>
  <c r="F57" i="18"/>
  <c r="G56" i="18"/>
  <c r="F56" i="18"/>
  <c r="G55" i="18"/>
  <c r="F55" i="18"/>
  <c r="G54" i="18"/>
  <c r="F54" i="18"/>
  <c r="G53" i="18"/>
  <c r="F53" i="18"/>
  <c r="G52" i="18"/>
  <c r="F52" i="18"/>
  <c r="G51" i="18"/>
  <c r="F51" i="18"/>
  <c r="G50" i="18"/>
  <c r="F50" i="18"/>
  <c r="G49" i="18"/>
  <c r="F49" i="18"/>
  <c r="G48" i="18"/>
  <c r="F48" i="18"/>
  <c r="G47" i="18"/>
  <c r="F47" i="18"/>
  <c r="G46" i="18"/>
  <c r="F46" i="18"/>
  <c r="G45" i="18"/>
  <c r="F45" i="18"/>
  <c r="G44" i="18"/>
  <c r="F44" i="18"/>
  <c r="G43" i="18"/>
  <c r="F43" i="18"/>
  <c r="G42" i="18"/>
  <c r="F42" i="18"/>
  <c r="G41" i="18"/>
  <c r="F41" i="18"/>
  <c r="G40" i="18"/>
  <c r="F40" i="18"/>
  <c r="G39" i="18"/>
  <c r="F39" i="18"/>
  <c r="G38" i="18"/>
  <c r="F38" i="18"/>
  <c r="G37" i="18"/>
  <c r="F37" i="18"/>
  <c r="G36" i="18"/>
  <c r="F36" i="18"/>
  <c r="G35" i="18"/>
  <c r="F35" i="18"/>
  <c r="G34" i="18"/>
  <c r="F34" i="18"/>
  <c r="G33" i="18"/>
  <c r="F33" i="18"/>
  <c r="G32" i="18"/>
  <c r="F32" i="18"/>
  <c r="G31" i="18"/>
  <c r="F31" i="18"/>
  <c r="G30" i="18"/>
  <c r="F30" i="18"/>
  <c r="G29" i="18"/>
  <c r="F29" i="18"/>
  <c r="G28" i="18"/>
  <c r="F28" i="18"/>
  <c r="G27" i="18"/>
  <c r="F27" i="18"/>
  <c r="G26" i="18"/>
  <c r="F26" i="18"/>
  <c r="G25" i="18"/>
  <c r="F25" i="18"/>
  <c r="G24" i="18"/>
  <c r="F24" i="18"/>
  <c r="G23" i="18"/>
  <c r="F23" i="18"/>
  <c r="G22" i="18"/>
  <c r="F22" i="18"/>
  <c r="G21" i="18"/>
  <c r="F21" i="18"/>
  <c r="G20" i="18"/>
  <c r="F20" i="18"/>
  <c r="G19" i="18"/>
  <c r="F19" i="18"/>
  <c r="G18" i="18"/>
  <c r="F18" i="18"/>
  <c r="G17" i="18"/>
  <c r="F17" i="18"/>
  <c r="G16" i="18"/>
  <c r="F16" i="18"/>
  <c r="G15" i="18"/>
  <c r="F15" i="18"/>
  <c r="G13" i="18"/>
  <c r="F13" i="18"/>
  <c r="G12" i="18"/>
  <c r="F12" i="18"/>
  <c r="G11" i="18"/>
  <c r="F11" i="18"/>
  <c r="G10" i="18"/>
  <c r="F10" i="18"/>
  <c r="G9" i="18"/>
  <c r="F9" i="18"/>
  <c r="G8" i="18"/>
  <c r="F8" i="18"/>
  <c r="G7" i="18"/>
  <c r="F7" i="18"/>
  <c r="G6" i="18"/>
  <c r="F6" i="18"/>
  <c r="G5" i="18"/>
  <c r="F5" i="18"/>
  <c r="G4" i="18"/>
  <c r="F4" i="18"/>
  <c r="F420" i="15"/>
  <c r="F6" i="15"/>
  <c r="F5" i="15"/>
  <c r="G4" i="15"/>
  <c r="F4" i="15"/>
  <c r="L40" i="26"/>
  <c r="L39" i="26"/>
  <c r="L160" i="18"/>
  <c r="L456" i="15"/>
  <c r="L455" i="15"/>
  <c r="AF38" i="26"/>
  <c r="V38" i="26"/>
  <c r="AA38" i="26"/>
  <c r="Q38" i="26"/>
  <c r="AF37" i="26"/>
  <c r="V37" i="26"/>
  <c r="AA37" i="26"/>
  <c r="Q37" i="26"/>
  <c r="AF36" i="26"/>
  <c r="V36" i="26"/>
  <c r="AA36" i="26"/>
  <c r="Q36" i="26"/>
  <c r="AF35" i="26"/>
  <c r="V35" i="26"/>
  <c r="AA35" i="26"/>
  <c r="Q35" i="26"/>
  <c r="AF34" i="26"/>
  <c r="V34" i="26"/>
  <c r="AA34" i="26"/>
  <c r="Q34" i="26"/>
  <c r="AF33" i="26"/>
  <c r="V33" i="26"/>
  <c r="AA33" i="26"/>
  <c r="Q33" i="26"/>
  <c r="AF32" i="26"/>
  <c r="V32" i="26"/>
  <c r="AA32" i="26"/>
  <c r="Q32" i="26"/>
  <c r="AF31" i="26"/>
  <c r="V31" i="26"/>
  <c r="AA31" i="26"/>
  <c r="Q31" i="26"/>
  <c r="AF30" i="26"/>
  <c r="V30" i="26"/>
  <c r="AA30" i="26"/>
  <c r="Q30" i="26"/>
  <c r="AF29" i="26"/>
  <c r="V29" i="26"/>
  <c r="AA29" i="26"/>
  <c r="Q29" i="26"/>
  <c r="AF28" i="26"/>
  <c r="V28" i="26"/>
  <c r="AA28" i="26"/>
  <c r="Q28" i="26"/>
  <c r="AF27" i="26"/>
  <c r="V27" i="26"/>
  <c r="AA27" i="26"/>
  <c r="Q27" i="26"/>
  <c r="AF26" i="26"/>
  <c r="V26" i="26"/>
  <c r="AA26" i="26"/>
  <c r="Q26" i="26"/>
  <c r="AF25" i="26"/>
  <c r="V25" i="26"/>
  <c r="AA25" i="26"/>
  <c r="Q25" i="26"/>
  <c r="AF24" i="26"/>
  <c r="V24" i="26"/>
  <c r="AA24" i="26"/>
  <c r="Q24" i="26"/>
  <c r="AF23" i="26"/>
  <c r="V23" i="26"/>
  <c r="AA23" i="26"/>
  <c r="Q23" i="26"/>
  <c r="AF22" i="26"/>
  <c r="V22" i="26"/>
  <c r="AA22" i="26"/>
  <c r="Q22" i="26"/>
  <c r="AF21" i="26"/>
  <c r="V21" i="26"/>
  <c r="AA21" i="26"/>
  <c r="Q21" i="26"/>
  <c r="AF20" i="26"/>
  <c r="V20" i="26"/>
  <c r="AA20" i="26"/>
  <c r="Q20" i="26"/>
  <c r="AF19" i="26"/>
  <c r="V19" i="26"/>
  <c r="AA19" i="26"/>
  <c r="Q19" i="26"/>
  <c r="AF18" i="26"/>
  <c r="V18" i="26"/>
  <c r="AA18" i="26"/>
  <c r="Q18" i="26"/>
  <c r="AF17" i="26"/>
  <c r="V17" i="26"/>
  <c r="AA17" i="26"/>
  <c r="Q17" i="26"/>
  <c r="AF16" i="26"/>
  <c r="V16" i="26"/>
  <c r="AA16" i="26"/>
  <c r="Q16" i="26"/>
  <c r="AF15" i="26"/>
  <c r="V15" i="26"/>
  <c r="AA15" i="26"/>
  <c r="Q15" i="26"/>
  <c r="AF14" i="26"/>
  <c r="V14" i="26"/>
  <c r="AA14" i="26"/>
  <c r="Q14" i="26"/>
  <c r="AF13" i="26"/>
  <c r="V13" i="26"/>
  <c r="AA13" i="26"/>
  <c r="Q13" i="26"/>
  <c r="AF12" i="26"/>
  <c r="V12" i="26"/>
  <c r="AA12" i="26"/>
  <c r="Q12" i="26"/>
  <c r="AF11" i="26"/>
  <c r="V11" i="26"/>
  <c r="AA11" i="26"/>
  <c r="Q11" i="26"/>
  <c r="AF10" i="26"/>
  <c r="V10" i="26"/>
  <c r="AA10" i="26"/>
  <c r="Q10" i="26"/>
  <c r="AF9" i="26"/>
  <c r="V9" i="26"/>
  <c r="AA9" i="26"/>
  <c r="Q9" i="26"/>
  <c r="AF8" i="26"/>
  <c r="V8" i="26"/>
  <c r="AA8" i="26"/>
  <c r="Q8" i="26"/>
  <c r="AF7" i="26"/>
  <c r="V7" i="26"/>
  <c r="AA7" i="26"/>
  <c r="Q7" i="26"/>
  <c r="AF6" i="26"/>
  <c r="V6" i="26"/>
  <c r="AA6" i="26"/>
  <c r="Q6" i="26"/>
  <c r="AF5" i="26"/>
  <c r="V5" i="26"/>
  <c r="AA5" i="26"/>
  <c r="Q5" i="26"/>
  <c r="AF4" i="26"/>
  <c r="V4" i="26"/>
  <c r="AA4" i="26"/>
  <c r="Q4" i="26"/>
  <c r="AF351" i="24"/>
  <c r="V351" i="24"/>
  <c r="AA351" i="24"/>
  <c r="Q351" i="24"/>
  <c r="AF350" i="24"/>
  <c r="V350" i="24"/>
  <c r="AA350" i="24"/>
  <c r="Q350" i="24"/>
  <c r="AF349" i="24"/>
  <c r="V349" i="24"/>
  <c r="AA349" i="24"/>
  <c r="Q349" i="24"/>
  <c r="AF348" i="24"/>
  <c r="V348" i="24"/>
  <c r="AA348" i="24"/>
  <c r="Q348" i="24"/>
  <c r="AF347" i="24"/>
  <c r="V347" i="24"/>
  <c r="AA347" i="24"/>
  <c r="Q347" i="24"/>
  <c r="AF346" i="24"/>
  <c r="V346" i="24"/>
  <c r="AA346" i="24"/>
  <c r="Q346" i="24"/>
  <c r="AF345" i="24"/>
  <c r="V345" i="24"/>
  <c r="AA345" i="24"/>
  <c r="Q345" i="24"/>
  <c r="AF344" i="24"/>
  <c r="V344" i="24"/>
  <c r="AA344" i="24"/>
  <c r="Q344" i="24"/>
  <c r="AF343" i="24"/>
  <c r="V343" i="24"/>
  <c r="AA343" i="24"/>
  <c r="Q343" i="24"/>
  <c r="AF342" i="24"/>
  <c r="V342" i="24"/>
  <c r="AA342" i="24"/>
  <c r="Q342" i="24"/>
  <c r="AF341" i="24"/>
  <c r="V341" i="24"/>
  <c r="AA341" i="24"/>
  <c r="Q341" i="24"/>
  <c r="AF340" i="24"/>
  <c r="V340" i="24"/>
  <c r="AA340" i="24"/>
  <c r="Q340" i="24"/>
  <c r="AF339" i="24"/>
  <c r="V339" i="24"/>
  <c r="AA339" i="24"/>
  <c r="Q339" i="24"/>
  <c r="AF338" i="24"/>
  <c r="V338" i="24"/>
  <c r="AA338" i="24"/>
  <c r="Q338" i="24"/>
  <c r="AF337" i="24"/>
  <c r="V337" i="24"/>
  <c r="AA337" i="24"/>
  <c r="Q337" i="24"/>
  <c r="AF336" i="24"/>
  <c r="V336" i="24"/>
  <c r="AA336" i="24"/>
  <c r="Q336" i="24"/>
  <c r="AF335" i="24"/>
  <c r="V335" i="24"/>
  <c r="AA335" i="24"/>
  <c r="Q335" i="24"/>
  <c r="AF334" i="24"/>
  <c r="V334" i="24"/>
  <c r="AA334" i="24"/>
  <c r="Q334" i="24"/>
  <c r="AF333" i="24"/>
  <c r="V333" i="24"/>
  <c r="AA333" i="24"/>
  <c r="Q333" i="24"/>
  <c r="AF332" i="24"/>
  <c r="V332" i="24"/>
  <c r="AA332" i="24"/>
  <c r="Q332" i="24"/>
  <c r="AF331" i="24"/>
  <c r="V331" i="24"/>
  <c r="AA331" i="24"/>
  <c r="Q331" i="24"/>
  <c r="AF330" i="24"/>
  <c r="V330" i="24"/>
  <c r="AA330" i="24"/>
  <c r="Q330" i="24"/>
  <c r="AF329" i="24"/>
  <c r="V329" i="24"/>
  <c r="AA329" i="24"/>
  <c r="Q329" i="24"/>
  <c r="AF328" i="24"/>
  <c r="V328" i="24"/>
  <c r="AA328" i="24"/>
  <c r="Q328" i="24"/>
  <c r="AF327" i="24"/>
  <c r="V327" i="24"/>
  <c r="AA327" i="24"/>
  <c r="Q327" i="24"/>
  <c r="AF326" i="24"/>
  <c r="V326" i="24"/>
  <c r="AA326" i="24"/>
  <c r="Q326" i="24"/>
  <c r="AF325" i="24"/>
  <c r="V325" i="24"/>
  <c r="AA325" i="24"/>
  <c r="Q325" i="24"/>
  <c r="AF324" i="24"/>
  <c r="V324" i="24"/>
  <c r="AA324" i="24"/>
  <c r="Q324" i="24"/>
  <c r="AF323" i="24"/>
  <c r="V323" i="24"/>
  <c r="AA323" i="24"/>
  <c r="Q323" i="24"/>
  <c r="AF322" i="24"/>
  <c r="V322" i="24"/>
  <c r="AA322" i="24"/>
  <c r="Q322" i="24"/>
  <c r="AF321" i="24"/>
  <c r="V321" i="24"/>
  <c r="AA321" i="24"/>
  <c r="Q321" i="24"/>
  <c r="AF320" i="24"/>
  <c r="V320" i="24"/>
  <c r="AA320" i="24"/>
  <c r="Q320" i="24"/>
  <c r="AF319" i="24"/>
  <c r="V319" i="24"/>
  <c r="AA319" i="24"/>
  <c r="Q319" i="24"/>
  <c r="AF318" i="24"/>
  <c r="V318" i="24"/>
  <c r="AA318" i="24"/>
  <c r="Q318" i="24"/>
  <c r="AF317" i="24"/>
  <c r="V317" i="24"/>
  <c r="AA317" i="24"/>
  <c r="Q317" i="24"/>
  <c r="AF316" i="24"/>
  <c r="V316" i="24"/>
  <c r="AA316" i="24"/>
  <c r="Q316" i="24"/>
  <c r="AF315" i="24"/>
  <c r="V315" i="24"/>
  <c r="AA315" i="24"/>
  <c r="Q315" i="24"/>
  <c r="AF314" i="24"/>
  <c r="V314" i="24"/>
  <c r="AA314" i="24"/>
  <c r="Q314" i="24"/>
  <c r="AF313" i="24"/>
  <c r="V313" i="24"/>
  <c r="AA313" i="24"/>
  <c r="Q313" i="24"/>
  <c r="AF312" i="24"/>
  <c r="V312" i="24"/>
  <c r="AA312" i="24"/>
  <c r="Q312" i="24"/>
  <c r="AF311" i="24"/>
  <c r="V311" i="24"/>
  <c r="AA311" i="24"/>
  <c r="Q311" i="24"/>
  <c r="AF310" i="24"/>
  <c r="V310" i="24"/>
  <c r="AA310" i="24"/>
  <c r="Q310" i="24"/>
  <c r="AF309" i="24"/>
  <c r="V309" i="24"/>
  <c r="AA309" i="24"/>
  <c r="Q309" i="24"/>
  <c r="AF308" i="24"/>
  <c r="V308" i="24"/>
  <c r="AA308" i="24"/>
  <c r="Q308" i="24"/>
  <c r="AF307" i="24"/>
  <c r="V307" i="24"/>
  <c r="AA307" i="24"/>
  <c r="Q307" i="24"/>
  <c r="AF306" i="24"/>
  <c r="V306" i="24"/>
  <c r="AA306" i="24"/>
  <c r="Q306" i="24"/>
  <c r="AF305" i="24"/>
  <c r="V305" i="24"/>
  <c r="AA305" i="24"/>
  <c r="Q305" i="24"/>
  <c r="AF304" i="24"/>
  <c r="V304" i="24"/>
  <c r="AA304" i="24"/>
  <c r="Q304" i="24"/>
  <c r="AF303" i="24"/>
  <c r="V303" i="24"/>
  <c r="AA303" i="24"/>
  <c r="Q303" i="24"/>
  <c r="AF302" i="24"/>
  <c r="V302" i="24"/>
  <c r="AA302" i="24"/>
  <c r="Q302" i="24"/>
  <c r="AF301" i="24"/>
  <c r="V301" i="24"/>
  <c r="AA301" i="24"/>
  <c r="Q301" i="24"/>
  <c r="AF300" i="24"/>
  <c r="V300" i="24"/>
  <c r="AA300" i="24"/>
  <c r="Q300" i="24"/>
  <c r="AF299" i="24"/>
  <c r="V299" i="24"/>
  <c r="AA299" i="24"/>
  <c r="Q299" i="24"/>
  <c r="AF298" i="24"/>
  <c r="V298" i="24"/>
  <c r="AA298" i="24"/>
  <c r="Q298" i="24"/>
  <c r="AF297" i="24"/>
  <c r="V297" i="24"/>
  <c r="AA297" i="24"/>
  <c r="Q297" i="24"/>
  <c r="AF296" i="24"/>
  <c r="V296" i="24"/>
  <c r="AA296" i="24"/>
  <c r="Q296" i="24"/>
  <c r="AF295" i="24"/>
  <c r="V295" i="24"/>
  <c r="AA295" i="24"/>
  <c r="Q295" i="24"/>
  <c r="AF294" i="24"/>
  <c r="V294" i="24"/>
  <c r="AA294" i="24"/>
  <c r="Q294" i="24"/>
  <c r="AF293" i="24"/>
  <c r="V293" i="24"/>
  <c r="AA293" i="24"/>
  <c r="Q293" i="24"/>
  <c r="AF292" i="24"/>
  <c r="V292" i="24"/>
  <c r="AA292" i="24"/>
  <c r="Q292" i="24"/>
  <c r="AF291" i="24"/>
  <c r="V291" i="24"/>
  <c r="AA291" i="24"/>
  <c r="Q291" i="24"/>
  <c r="AF290" i="24"/>
  <c r="V290" i="24"/>
  <c r="AA290" i="24"/>
  <c r="Q290" i="24"/>
  <c r="AF289" i="24"/>
  <c r="V289" i="24"/>
  <c r="AA289" i="24"/>
  <c r="Q289" i="24"/>
  <c r="AF288" i="24"/>
  <c r="V288" i="24"/>
  <c r="AA288" i="24"/>
  <c r="Q288" i="24"/>
  <c r="AF287" i="24"/>
  <c r="V287" i="24"/>
  <c r="AA287" i="24"/>
  <c r="Q287" i="24"/>
  <c r="AF286" i="24"/>
  <c r="V286" i="24"/>
  <c r="AA286" i="24"/>
  <c r="Q286" i="24"/>
  <c r="AF285" i="24"/>
  <c r="V285" i="24"/>
  <c r="AA285" i="24"/>
  <c r="Q285" i="24"/>
  <c r="AF284" i="24"/>
  <c r="V284" i="24"/>
  <c r="AA284" i="24"/>
  <c r="Q284" i="24"/>
  <c r="AF283" i="24"/>
  <c r="V283" i="24"/>
  <c r="AA283" i="24"/>
  <c r="Q283" i="24"/>
  <c r="AF282" i="24"/>
  <c r="V282" i="24"/>
  <c r="AA282" i="24"/>
  <c r="Q282" i="24"/>
  <c r="AF281" i="24"/>
  <c r="V281" i="24"/>
  <c r="AA281" i="24"/>
  <c r="Q281" i="24"/>
  <c r="AF280" i="24"/>
  <c r="V280" i="24"/>
  <c r="AA280" i="24"/>
  <c r="Q280" i="24"/>
  <c r="AF279" i="24"/>
  <c r="V279" i="24"/>
  <c r="AA279" i="24"/>
  <c r="Q279" i="24"/>
  <c r="AF278" i="24"/>
  <c r="V278" i="24"/>
  <c r="AA278" i="24"/>
  <c r="Q278" i="24"/>
  <c r="AF277" i="24"/>
  <c r="V277" i="24"/>
  <c r="AA277" i="24"/>
  <c r="Q277" i="24"/>
  <c r="AF276" i="24"/>
  <c r="V276" i="24"/>
  <c r="AA276" i="24"/>
  <c r="Q276" i="24"/>
  <c r="AF275" i="24"/>
  <c r="V275" i="24"/>
  <c r="AA275" i="24"/>
  <c r="Q275" i="24"/>
  <c r="AF274" i="24"/>
  <c r="V274" i="24"/>
  <c r="AA274" i="24"/>
  <c r="Q274" i="24"/>
  <c r="AF273" i="24"/>
  <c r="V273" i="24"/>
  <c r="AA273" i="24"/>
  <c r="Q273" i="24"/>
  <c r="AF272" i="24"/>
  <c r="V272" i="24"/>
  <c r="AA272" i="24"/>
  <c r="Q272" i="24"/>
  <c r="AF271" i="24"/>
  <c r="V271" i="24"/>
  <c r="AA271" i="24"/>
  <c r="Q271" i="24"/>
  <c r="AF270" i="24"/>
  <c r="V270" i="24"/>
  <c r="AA270" i="24"/>
  <c r="Q270" i="24"/>
  <c r="AF269" i="24"/>
  <c r="V269" i="24"/>
  <c r="AA269" i="24"/>
  <c r="Q269" i="24"/>
  <c r="AF268" i="24"/>
  <c r="V268" i="24"/>
  <c r="AA268" i="24"/>
  <c r="Q268" i="24"/>
  <c r="AF267" i="24"/>
  <c r="V267" i="24"/>
  <c r="AA267" i="24"/>
  <c r="Q267" i="24"/>
  <c r="AF266" i="24"/>
  <c r="V266" i="24"/>
  <c r="AA266" i="24"/>
  <c r="Q266" i="24"/>
  <c r="AF265" i="24"/>
  <c r="V265" i="24"/>
  <c r="AA265" i="24"/>
  <c r="Q265" i="24"/>
  <c r="AF264" i="24"/>
  <c r="V264" i="24"/>
  <c r="AA264" i="24"/>
  <c r="Q264" i="24"/>
  <c r="AF263" i="24"/>
  <c r="V263" i="24"/>
  <c r="AA263" i="24"/>
  <c r="Q263" i="24"/>
  <c r="AF262" i="24"/>
  <c r="V262" i="24"/>
  <c r="AA262" i="24"/>
  <c r="Q262" i="24"/>
  <c r="AF261" i="24"/>
  <c r="V261" i="24"/>
  <c r="AA261" i="24"/>
  <c r="Q261" i="24"/>
  <c r="AF260" i="24"/>
  <c r="V260" i="24"/>
  <c r="AA260" i="24"/>
  <c r="Q260" i="24"/>
  <c r="AF259" i="24"/>
  <c r="V259" i="24"/>
  <c r="AA259" i="24"/>
  <c r="Q259" i="24"/>
  <c r="AF258" i="24"/>
  <c r="V258" i="24"/>
  <c r="AA258" i="24"/>
  <c r="Q258" i="24"/>
  <c r="AF257" i="24"/>
  <c r="V257" i="24"/>
  <c r="AA257" i="24"/>
  <c r="Q257" i="24"/>
  <c r="AF256" i="24"/>
  <c r="V256" i="24"/>
  <c r="AA256" i="24"/>
  <c r="Q256" i="24"/>
  <c r="AF255" i="24"/>
  <c r="V255" i="24"/>
  <c r="AA255" i="24"/>
  <c r="Q255" i="24"/>
  <c r="AF254" i="24"/>
  <c r="V254" i="24"/>
  <c r="AA254" i="24"/>
  <c r="Q254" i="24"/>
  <c r="AF253" i="24"/>
  <c r="V253" i="24"/>
  <c r="AA253" i="24"/>
  <c r="Q253" i="24"/>
  <c r="AF252" i="24"/>
  <c r="V252" i="24"/>
  <c r="AA252" i="24"/>
  <c r="Q252" i="24"/>
  <c r="AF251" i="24"/>
  <c r="V251" i="24"/>
  <c r="AA251" i="24"/>
  <c r="Q251" i="24"/>
  <c r="AF250" i="24"/>
  <c r="V250" i="24"/>
  <c r="AA250" i="24"/>
  <c r="Q250" i="24"/>
  <c r="AF249" i="24"/>
  <c r="V249" i="24"/>
  <c r="AA249" i="24"/>
  <c r="Q249" i="24"/>
  <c r="AF248" i="24"/>
  <c r="V248" i="24"/>
  <c r="AA248" i="24"/>
  <c r="Q248" i="24"/>
  <c r="AF247" i="24"/>
  <c r="V247" i="24"/>
  <c r="AA247" i="24"/>
  <c r="Q247" i="24"/>
  <c r="AF246" i="24"/>
  <c r="V246" i="24"/>
  <c r="AA246" i="24"/>
  <c r="Q246" i="24"/>
  <c r="AF245" i="24"/>
  <c r="V245" i="24"/>
  <c r="AA245" i="24"/>
  <c r="Q245" i="24"/>
  <c r="AF244" i="24"/>
  <c r="V244" i="24"/>
  <c r="AA244" i="24"/>
  <c r="Q244" i="24"/>
  <c r="AF243" i="24"/>
  <c r="V243" i="24"/>
  <c r="AA243" i="24"/>
  <c r="Q243" i="24"/>
  <c r="AF242" i="24"/>
  <c r="V242" i="24"/>
  <c r="AA242" i="24"/>
  <c r="Q242" i="24"/>
  <c r="AF241" i="24"/>
  <c r="V241" i="24"/>
  <c r="AA241" i="24"/>
  <c r="Q241" i="24"/>
  <c r="AF240" i="24"/>
  <c r="V240" i="24"/>
  <c r="AA240" i="24"/>
  <c r="Q240" i="24"/>
  <c r="AF239" i="24"/>
  <c r="V239" i="24"/>
  <c r="AA239" i="24"/>
  <c r="Q239" i="24"/>
  <c r="AF238" i="24"/>
  <c r="V238" i="24"/>
  <c r="AA238" i="24"/>
  <c r="Q238" i="24"/>
  <c r="AF237" i="24"/>
  <c r="V237" i="24"/>
  <c r="AA237" i="24"/>
  <c r="Q237" i="24"/>
  <c r="AF236" i="24"/>
  <c r="V236" i="24"/>
  <c r="AA236" i="24"/>
  <c r="Q236" i="24"/>
  <c r="AF235" i="24"/>
  <c r="V235" i="24"/>
  <c r="AA235" i="24"/>
  <c r="Q235" i="24"/>
  <c r="AF234" i="24"/>
  <c r="V234" i="24"/>
  <c r="AA234" i="24"/>
  <c r="Q234" i="24"/>
  <c r="AF233" i="24"/>
  <c r="V233" i="24"/>
  <c r="AA233" i="24"/>
  <c r="Q233" i="24"/>
  <c r="AF232" i="24"/>
  <c r="V232" i="24"/>
  <c r="AA232" i="24"/>
  <c r="Q232" i="24"/>
  <c r="AF231" i="24"/>
  <c r="V231" i="24"/>
  <c r="AA231" i="24"/>
  <c r="Q231" i="24"/>
  <c r="AF230" i="24"/>
  <c r="V230" i="24"/>
  <c r="AA230" i="24"/>
  <c r="Q230" i="24"/>
  <c r="AF229" i="24"/>
  <c r="V229" i="24"/>
  <c r="AA229" i="24"/>
  <c r="Q229" i="24"/>
  <c r="AF228" i="24"/>
  <c r="V228" i="24"/>
  <c r="AA228" i="24"/>
  <c r="Q228" i="24"/>
  <c r="AF227" i="24"/>
  <c r="V227" i="24"/>
  <c r="AA227" i="24"/>
  <c r="Q227" i="24"/>
  <c r="AF226" i="24"/>
  <c r="V226" i="24"/>
  <c r="AA226" i="24"/>
  <c r="Q226" i="24"/>
  <c r="AF225" i="24"/>
  <c r="V225" i="24"/>
  <c r="AA225" i="24"/>
  <c r="Q225" i="24"/>
  <c r="AF224" i="24"/>
  <c r="V224" i="24"/>
  <c r="AA224" i="24"/>
  <c r="Q224" i="24"/>
  <c r="AF223" i="24"/>
  <c r="V223" i="24"/>
  <c r="AA223" i="24"/>
  <c r="Q223" i="24"/>
  <c r="AF222" i="24"/>
  <c r="V222" i="24"/>
  <c r="AA222" i="24"/>
  <c r="Q222" i="24"/>
  <c r="AF221" i="24"/>
  <c r="V221" i="24"/>
  <c r="AA221" i="24"/>
  <c r="Q221" i="24"/>
  <c r="AF220" i="24"/>
  <c r="V220" i="24"/>
  <c r="AA220" i="24"/>
  <c r="Q220" i="24"/>
  <c r="AF219" i="24"/>
  <c r="V219" i="24"/>
  <c r="AA219" i="24"/>
  <c r="Q219" i="24"/>
  <c r="AF218" i="24"/>
  <c r="V218" i="24"/>
  <c r="AA218" i="24"/>
  <c r="Q218" i="24"/>
  <c r="AF217" i="24"/>
  <c r="V217" i="24"/>
  <c r="AA217" i="24"/>
  <c r="Q217" i="24"/>
  <c r="AF216" i="24"/>
  <c r="V216" i="24"/>
  <c r="AA216" i="24"/>
  <c r="Q216" i="24"/>
  <c r="AF215" i="24"/>
  <c r="V215" i="24"/>
  <c r="AA215" i="24"/>
  <c r="Q215" i="24"/>
  <c r="AF214" i="24"/>
  <c r="V214" i="24"/>
  <c r="AA214" i="24"/>
  <c r="Q214" i="24"/>
  <c r="AF213" i="24"/>
  <c r="V213" i="24"/>
  <c r="AA213" i="24"/>
  <c r="Q213" i="24"/>
  <c r="AF212" i="24"/>
  <c r="V212" i="24"/>
  <c r="AA212" i="24"/>
  <c r="Q212" i="24"/>
  <c r="AF211" i="24"/>
  <c r="V211" i="24"/>
  <c r="AA211" i="24"/>
  <c r="Q211" i="24"/>
  <c r="AF210" i="24"/>
  <c r="V210" i="24"/>
  <c r="AA210" i="24"/>
  <c r="Q210" i="24"/>
  <c r="AF209" i="24"/>
  <c r="V209" i="24"/>
  <c r="AA209" i="24"/>
  <c r="Q209" i="24"/>
  <c r="AF208" i="24"/>
  <c r="V208" i="24"/>
  <c r="AA208" i="24"/>
  <c r="Q208" i="24"/>
  <c r="AF207" i="24"/>
  <c r="V207" i="24"/>
  <c r="AA207" i="24"/>
  <c r="Q207" i="24"/>
  <c r="AF206" i="24"/>
  <c r="V206" i="24"/>
  <c r="AA206" i="24"/>
  <c r="Q206" i="24"/>
  <c r="AF205" i="24"/>
  <c r="V205" i="24"/>
  <c r="AA205" i="24"/>
  <c r="Q205" i="24"/>
  <c r="AF204" i="24"/>
  <c r="V204" i="24"/>
  <c r="AA204" i="24"/>
  <c r="Q204" i="24"/>
  <c r="AF203" i="24"/>
  <c r="V203" i="24"/>
  <c r="AA203" i="24"/>
  <c r="Q203" i="24"/>
  <c r="AF202" i="24"/>
  <c r="V202" i="24"/>
  <c r="AA202" i="24"/>
  <c r="Q202" i="24"/>
  <c r="AF201" i="24"/>
  <c r="V201" i="24"/>
  <c r="AA201" i="24"/>
  <c r="Q201" i="24"/>
  <c r="AF200" i="24"/>
  <c r="V200" i="24"/>
  <c r="AA200" i="24"/>
  <c r="Q200" i="24"/>
  <c r="AF199" i="24"/>
  <c r="V199" i="24"/>
  <c r="AA199" i="24"/>
  <c r="Q199" i="24"/>
  <c r="AF198" i="24"/>
  <c r="V198" i="24"/>
  <c r="AA198" i="24"/>
  <c r="Q198" i="24"/>
  <c r="AF197" i="24"/>
  <c r="V197" i="24"/>
  <c r="AA197" i="24"/>
  <c r="Q197" i="24"/>
  <c r="AF196" i="24"/>
  <c r="V196" i="24"/>
  <c r="AA196" i="24"/>
  <c r="Q196" i="24"/>
  <c r="AF195" i="24"/>
  <c r="V195" i="24"/>
  <c r="AA195" i="24"/>
  <c r="Q195" i="24"/>
  <c r="AF194" i="24"/>
  <c r="V194" i="24"/>
  <c r="AA194" i="24"/>
  <c r="Q194" i="24"/>
  <c r="AF193" i="24"/>
  <c r="V193" i="24"/>
  <c r="AA193" i="24"/>
  <c r="Q193" i="24"/>
  <c r="AF192" i="24"/>
  <c r="V192" i="24"/>
  <c r="AA192" i="24"/>
  <c r="Q192" i="24"/>
  <c r="AF191" i="24"/>
  <c r="V191" i="24"/>
  <c r="AA191" i="24"/>
  <c r="Q191" i="24"/>
  <c r="AF190" i="24"/>
  <c r="V190" i="24"/>
  <c r="AA190" i="24"/>
  <c r="Q190" i="24"/>
  <c r="AF189" i="24"/>
  <c r="V189" i="24"/>
  <c r="AA189" i="24"/>
  <c r="Q189" i="24"/>
  <c r="AF188" i="24"/>
  <c r="V188" i="24"/>
  <c r="AA188" i="24"/>
  <c r="Q188" i="24"/>
  <c r="AF187" i="24"/>
  <c r="V187" i="24"/>
  <c r="AA187" i="24"/>
  <c r="Q187" i="24"/>
  <c r="AF186" i="24"/>
  <c r="V186" i="24"/>
  <c r="AA186" i="24"/>
  <c r="Q186" i="24"/>
  <c r="AF185" i="24"/>
  <c r="V185" i="24"/>
  <c r="AA185" i="24"/>
  <c r="Q185" i="24"/>
  <c r="AF184" i="24"/>
  <c r="V184" i="24"/>
  <c r="AA184" i="24"/>
  <c r="Q184" i="24"/>
  <c r="AF183" i="24"/>
  <c r="V183" i="24"/>
  <c r="AA183" i="24"/>
  <c r="Q183" i="24"/>
  <c r="AF182" i="24"/>
  <c r="V182" i="24"/>
  <c r="AA182" i="24"/>
  <c r="Q182" i="24"/>
  <c r="AF181" i="24"/>
  <c r="V181" i="24"/>
  <c r="AA181" i="24"/>
  <c r="Q181" i="24"/>
  <c r="AF180" i="24"/>
  <c r="V180" i="24"/>
  <c r="AA180" i="24"/>
  <c r="Q180" i="24"/>
  <c r="AF179" i="24"/>
  <c r="V179" i="24"/>
  <c r="AA179" i="24"/>
  <c r="Q179" i="24"/>
  <c r="AF178" i="24"/>
  <c r="V178" i="24"/>
  <c r="AA178" i="24"/>
  <c r="Q178" i="24"/>
  <c r="AF177" i="24"/>
  <c r="V177" i="24"/>
  <c r="AA177" i="24"/>
  <c r="Q177" i="24"/>
  <c r="AF176" i="24"/>
  <c r="V176" i="24"/>
  <c r="AA176" i="24"/>
  <c r="Q176" i="24"/>
  <c r="AF175" i="24"/>
  <c r="V175" i="24"/>
  <c r="AA175" i="24"/>
  <c r="Q175" i="24"/>
  <c r="AF174" i="24"/>
  <c r="V174" i="24"/>
  <c r="AA174" i="24"/>
  <c r="Q174" i="24"/>
  <c r="AF173" i="24"/>
  <c r="V173" i="24"/>
  <c r="AA173" i="24"/>
  <c r="Q173" i="24"/>
  <c r="AF172" i="24"/>
  <c r="V172" i="24"/>
  <c r="AA172" i="24"/>
  <c r="Q172" i="24"/>
  <c r="AF171" i="24"/>
  <c r="V171" i="24"/>
  <c r="AA171" i="24"/>
  <c r="Q171" i="24"/>
  <c r="AF170" i="24"/>
  <c r="V170" i="24"/>
  <c r="AA170" i="24"/>
  <c r="Q170" i="24"/>
  <c r="AF169" i="24"/>
  <c r="V169" i="24"/>
  <c r="AA169" i="24"/>
  <c r="Q169" i="24"/>
  <c r="AF168" i="24"/>
  <c r="V168" i="24"/>
  <c r="AA168" i="24"/>
  <c r="Q168" i="24"/>
  <c r="AF167" i="24"/>
  <c r="V167" i="24"/>
  <c r="AA167" i="24"/>
  <c r="Q167" i="24"/>
  <c r="AF166" i="24"/>
  <c r="V166" i="24"/>
  <c r="AA166" i="24"/>
  <c r="Q166" i="24"/>
  <c r="AF165" i="24"/>
  <c r="V165" i="24"/>
  <c r="AA165" i="24"/>
  <c r="Q165" i="24"/>
  <c r="AF164" i="24"/>
  <c r="V164" i="24"/>
  <c r="AA164" i="24"/>
  <c r="Q164" i="24"/>
  <c r="AF163" i="24"/>
  <c r="V163" i="24"/>
  <c r="AA163" i="24"/>
  <c r="Q163" i="24"/>
  <c r="AF162" i="24"/>
  <c r="V162" i="24"/>
  <c r="AA162" i="24"/>
  <c r="Q162" i="24"/>
  <c r="AF161" i="24"/>
  <c r="V161" i="24"/>
  <c r="AA161" i="24"/>
  <c r="Q161" i="24"/>
  <c r="AF160" i="24"/>
  <c r="V160" i="24"/>
  <c r="AA160" i="24"/>
  <c r="Q160" i="24"/>
  <c r="AF159" i="24"/>
  <c r="V159" i="24"/>
  <c r="AA159" i="24"/>
  <c r="Q159" i="24"/>
  <c r="AF158" i="24"/>
  <c r="V158" i="24"/>
  <c r="AA158" i="24"/>
  <c r="Q158" i="24"/>
  <c r="AF157" i="24"/>
  <c r="V157" i="24"/>
  <c r="AA157" i="24"/>
  <c r="Q157" i="24"/>
  <c r="AF156" i="24"/>
  <c r="V156" i="24"/>
  <c r="AA156" i="24"/>
  <c r="Q156" i="24"/>
  <c r="AF155" i="24"/>
  <c r="V155" i="24"/>
  <c r="AA155" i="24"/>
  <c r="Q155" i="24"/>
  <c r="AF154" i="24"/>
  <c r="V154" i="24"/>
  <c r="AA154" i="24"/>
  <c r="Q154" i="24"/>
  <c r="AF153" i="24"/>
  <c r="V153" i="24"/>
  <c r="AA153" i="24"/>
  <c r="Q153" i="24"/>
  <c r="AF152" i="24"/>
  <c r="V152" i="24"/>
  <c r="AA152" i="24"/>
  <c r="Q152" i="24"/>
  <c r="AF151" i="24"/>
  <c r="V151" i="24"/>
  <c r="AA151" i="24"/>
  <c r="Q151" i="24"/>
  <c r="AF150" i="24"/>
  <c r="V150" i="24"/>
  <c r="AA150" i="24"/>
  <c r="Q150" i="24"/>
  <c r="AF149" i="24"/>
  <c r="V149" i="24"/>
  <c r="AA149" i="24"/>
  <c r="Q149" i="24"/>
  <c r="AF148" i="24"/>
  <c r="V148" i="24"/>
  <c r="AA148" i="24"/>
  <c r="Q148" i="24"/>
  <c r="AF147" i="24"/>
  <c r="V147" i="24"/>
  <c r="AA147" i="24"/>
  <c r="Q147" i="24"/>
  <c r="AF146" i="24"/>
  <c r="V146" i="24"/>
  <c r="AA146" i="24"/>
  <c r="Q146" i="24"/>
  <c r="AF145" i="24"/>
  <c r="V145" i="24"/>
  <c r="AA145" i="24"/>
  <c r="Q145" i="24"/>
  <c r="AF144" i="24"/>
  <c r="V144" i="24"/>
  <c r="AA144" i="24"/>
  <c r="Q144" i="24"/>
  <c r="AF143" i="24"/>
  <c r="V143" i="24"/>
  <c r="AA143" i="24"/>
  <c r="Q143" i="24"/>
  <c r="AF142" i="24"/>
  <c r="V142" i="24"/>
  <c r="AA142" i="24"/>
  <c r="Q142" i="24"/>
  <c r="AF141" i="24"/>
  <c r="V141" i="24"/>
  <c r="AA141" i="24"/>
  <c r="Q141" i="24"/>
  <c r="AF140" i="24"/>
  <c r="V140" i="24"/>
  <c r="AA140" i="24"/>
  <c r="Q140" i="24"/>
  <c r="AF139" i="24"/>
  <c r="V139" i="24"/>
  <c r="AA139" i="24"/>
  <c r="Q139" i="24"/>
  <c r="AF138" i="24"/>
  <c r="V138" i="24"/>
  <c r="AA138" i="24"/>
  <c r="Q138" i="24"/>
  <c r="AF137" i="24"/>
  <c r="V137" i="24"/>
  <c r="AA137" i="24"/>
  <c r="Q137" i="24"/>
  <c r="AF136" i="24"/>
  <c r="V136" i="24"/>
  <c r="AA136" i="24"/>
  <c r="Q136" i="24"/>
  <c r="AF135" i="24"/>
  <c r="V135" i="24"/>
  <c r="AA135" i="24"/>
  <c r="Q135" i="24"/>
  <c r="AF134" i="24"/>
  <c r="V134" i="24"/>
  <c r="AA134" i="24"/>
  <c r="Q134" i="24"/>
  <c r="AF133" i="24"/>
  <c r="V133" i="24"/>
  <c r="AA133" i="24"/>
  <c r="Q133" i="24"/>
  <c r="AF132" i="24"/>
  <c r="V132" i="24"/>
  <c r="AA132" i="24"/>
  <c r="Q132" i="24"/>
  <c r="AF131" i="24"/>
  <c r="V131" i="24"/>
  <c r="AA131" i="24"/>
  <c r="Q131" i="24"/>
  <c r="AF130" i="24"/>
  <c r="V130" i="24"/>
  <c r="AA130" i="24"/>
  <c r="Q130" i="24"/>
  <c r="AF129" i="24"/>
  <c r="V129" i="24"/>
  <c r="AA129" i="24"/>
  <c r="Q129" i="24"/>
  <c r="AF128" i="24"/>
  <c r="V128" i="24"/>
  <c r="AA128" i="24"/>
  <c r="Q128" i="24"/>
  <c r="AF127" i="24"/>
  <c r="V127" i="24"/>
  <c r="AA127" i="24"/>
  <c r="Q127" i="24"/>
  <c r="AF126" i="24"/>
  <c r="V126" i="24"/>
  <c r="AA126" i="24"/>
  <c r="Q126" i="24"/>
  <c r="AF125" i="24"/>
  <c r="V125" i="24"/>
  <c r="AA125" i="24"/>
  <c r="Q125" i="24"/>
  <c r="AF124" i="24"/>
  <c r="V124" i="24"/>
  <c r="AA124" i="24"/>
  <c r="Q124" i="24"/>
  <c r="AF123" i="24"/>
  <c r="V123" i="24"/>
  <c r="AA123" i="24"/>
  <c r="Q123" i="24"/>
  <c r="AF122" i="24"/>
  <c r="V122" i="24"/>
  <c r="AA122" i="24"/>
  <c r="Q122" i="24"/>
  <c r="AF121" i="24"/>
  <c r="V121" i="24"/>
  <c r="AA121" i="24"/>
  <c r="Q121" i="24"/>
  <c r="AF120" i="24"/>
  <c r="V120" i="24"/>
  <c r="AA120" i="24"/>
  <c r="Q120" i="24"/>
  <c r="AF119" i="24"/>
  <c r="V119" i="24"/>
  <c r="AA119" i="24"/>
  <c r="Q119" i="24"/>
  <c r="AF118" i="24"/>
  <c r="V118" i="24"/>
  <c r="AA118" i="24"/>
  <c r="Q118" i="24"/>
  <c r="AF117" i="24"/>
  <c r="V117" i="24"/>
  <c r="AA117" i="24"/>
  <c r="Q117" i="24"/>
  <c r="AF116" i="24"/>
  <c r="V116" i="24"/>
  <c r="AA116" i="24"/>
  <c r="Q116" i="24"/>
  <c r="AF115" i="24"/>
  <c r="V115" i="24"/>
  <c r="AA115" i="24"/>
  <c r="Q115" i="24"/>
  <c r="AF114" i="24"/>
  <c r="V114" i="24"/>
  <c r="AA114" i="24"/>
  <c r="Q114" i="24"/>
  <c r="AF113" i="24"/>
  <c r="V113" i="24"/>
  <c r="AA113" i="24"/>
  <c r="Q113" i="24"/>
  <c r="AF112" i="24"/>
  <c r="V112" i="24"/>
  <c r="AA112" i="24"/>
  <c r="Q112" i="24"/>
  <c r="AF111" i="24"/>
  <c r="V111" i="24"/>
  <c r="AA111" i="24"/>
  <c r="Q111" i="24"/>
  <c r="AF110" i="24"/>
  <c r="V110" i="24"/>
  <c r="AA110" i="24"/>
  <c r="Q110" i="24"/>
  <c r="AF109" i="24"/>
  <c r="V109" i="24"/>
  <c r="AA109" i="24"/>
  <c r="Q109" i="24"/>
  <c r="AF108" i="24"/>
  <c r="V108" i="24"/>
  <c r="AA108" i="24"/>
  <c r="Q108" i="24"/>
  <c r="AF107" i="24"/>
  <c r="V107" i="24"/>
  <c r="AA107" i="24"/>
  <c r="Q107" i="24"/>
  <c r="AF106" i="24"/>
  <c r="V106" i="24"/>
  <c r="AA106" i="24"/>
  <c r="Q106" i="24"/>
  <c r="AF105" i="24"/>
  <c r="V105" i="24"/>
  <c r="AA105" i="24"/>
  <c r="Q105" i="24"/>
  <c r="AF104" i="24"/>
  <c r="V104" i="24"/>
  <c r="AA104" i="24"/>
  <c r="Q104" i="24"/>
  <c r="AF103" i="24"/>
  <c r="V103" i="24"/>
  <c r="AA103" i="24"/>
  <c r="Q103" i="24"/>
  <c r="AF102" i="24"/>
  <c r="V102" i="24"/>
  <c r="AA102" i="24"/>
  <c r="Q102" i="24"/>
  <c r="AF101" i="24"/>
  <c r="V101" i="24"/>
  <c r="AA101" i="24"/>
  <c r="Q101" i="24"/>
  <c r="AF100" i="24"/>
  <c r="V100" i="24"/>
  <c r="AA100" i="24"/>
  <c r="Q100" i="24"/>
  <c r="AF99" i="24"/>
  <c r="V99" i="24"/>
  <c r="AA99" i="24"/>
  <c r="Q99" i="24"/>
  <c r="AF98" i="24"/>
  <c r="V98" i="24"/>
  <c r="AA98" i="24"/>
  <c r="Q98" i="24"/>
  <c r="AF97" i="24"/>
  <c r="V97" i="24"/>
  <c r="AA97" i="24"/>
  <c r="Q97" i="24"/>
  <c r="AF96" i="24"/>
  <c r="V96" i="24"/>
  <c r="AA96" i="24"/>
  <c r="Q96" i="24"/>
  <c r="AF95" i="24"/>
  <c r="V95" i="24"/>
  <c r="AA95" i="24"/>
  <c r="Q95" i="24"/>
  <c r="AF94" i="24"/>
  <c r="V94" i="24"/>
  <c r="AA94" i="24"/>
  <c r="Q94" i="24"/>
  <c r="AF93" i="24"/>
  <c r="V93" i="24"/>
  <c r="AA93" i="24"/>
  <c r="Q93" i="24"/>
  <c r="AF92" i="24"/>
  <c r="V92" i="24"/>
  <c r="AA92" i="24"/>
  <c r="Q92" i="24"/>
  <c r="AF91" i="24"/>
  <c r="V91" i="24"/>
  <c r="AA91" i="24"/>
  <c r="Q91" i="24"/>
  <c r="AF90" i="24"/>
  <c r="V90" i="24"/>
  <c r="AA90" i="24"/>
  <c r="Q90" i="24"/>
  <c r="AF89" i="24"/>
  <c r="V89" i="24"/>
  <c r="AA89" i="24"/>
  <c r="Q89" i="24"/>
  <c r="AF88" i="24"/>
  <c r="V88" i="24"/>
  <c r="AA88" i="24"/>
  <c r="Q88" i="24"/>
  <c r="AF87" i="24"/>
  <c r="V87" i="24"/>
  <c r="AA87" i="24"/>
  <c r="Q87" i="24"/>
  <c r="AF86" i="24"/>
  <c r="V86" i="24"/>
  <c r="AA86" i="24"/>
  <c r="Q86" i="24"/>
  <c r="AF85" i="24"/>
  <c r="V85" i="24"/>
  <c r="AA85" i="24"/>
  <c r="Q85" i="24"/>
  <c r="AF84" i="24"/>
  <c r="V84" i="24"/>
  <c r="AA84" i="24"/>
  <c r="Q84" i="24"/>
  <c r="AF83" i="24"/>
  <c r="V83" i="24"/>
  <c r="AA83" i="24"/>
  <c r="Q83" i="24"/>
  <c r="AF82" i="24"/>
  <c r="V82" i="24"/>
  <c r="AA82" i="24"/>
  <c r="Q82" i="24"/>
  <c r="AF81" i="24"/>
  <c r="V81" i="24"/>
  <c r="AA81" i="24"/>
  <c r="Q81" i="24"/>
  <c r="AF80" i="24"/>
  <c r="V80" i="24"/>
  <c r="AA80" i="24"/>
  <c r="Q80" i="24"/>
  <c r="AF79" i="24"/>
  <c r="V79" i="24"/>
  <c r="AA79" i="24"/>
  <c r="Q79" i="24"/>
  <c r="AF78" i="24"/>
  <c r="V78" i="24"/>
  <c r="AA78" i="24"/>
  <c r="Q78" i="24"/>
  <c r="AF77" i="24"/>
  <c r="V77" i="24"/>
  <c r="AA77" i="24"/>
  <c r="Q77" i="24"/>
  <c r="AF76" i="24"/>
  <c r="V76" i="24"/>
  <c r="AA76" i="24"/>
  <c r="Q76" i="24"/>
  <c r="AF75" i="24"/>
  <c r="V75" i="24"/>
  <c r="AA75" i="24"/>
  <c r="Q75" i="24"/>
  <c r="AF74" i="24"/>
  <c r="V74" i="24"/>
  <c r="AA74" i="24"/>
  <c r="Q74" i="24"/>
  <c r="AF73" i="24"/>
  <c r="V73" i="24"/>
  <c r="AA73" i="24"/>
  <c r="Q73" i="24"/>
  <c r="AF72" i="24"/>
  <c r="V72" i="24"/>
  <c r="AA72" i="24"/>
  <c r="Q72" i="24"/>
  <c r="AF71" i="24"/>
  <c r="V71" i="24"/>
  <c r="AA71" i="24"/>
  <c r="Q71" i="24"/>
  <c r="AF70" i="24"/>
  <c r="V70" i="24"/>
  <c r="AA70" i="24"/>
  <c r="Q70" i="24"/>
  <c r="AF69" i="24"/>
  <c r="V69" i="24"/>
  <c r="AA69" i="24"/>
  <c r="Q69" i="24"/>
  <c r="AF68" i="24"/>
  <c r="V68" i="24"/>
  <c r="AA68" i="24"/>
  <c r="Q68" i="24"/>
  <c r="AF67" i="24"/>
  <c r="V67" i="24"/>
  <c r="AA67" i="24"/>
  <c r="Q67" i="24"/>
  <c r="AF66" i="24"/>
  <c r="V66" i="24"/>
  <c r="AA66" i="24"/>
  <c r="Q66" i="24"/>
  <c r="AF65" i="24"/>
  <c r="V65" i="24"/>
  <c r="AA65" i="24"/>
  <c r="Q65" i="24"/>
  <c r="AF64" i="24"/>
  <c r="V64" i="24"/>
  <c r="AA64" i="24"/>
  <c r="Q64" i="24"/>
  <c r="AF63" i="24"/>
  <c r="V63" i="24"/>
  <c r="AA63" i="24"/>
  <c r="Q63" i="24"/>
  <c r="AF62" i="24"/>
  <c r="V62" i="24"/>
  <c r="AA62" i="24"/>
  <c r="Q62" i="24"/>
  <c r="AF61" i="24"/>
  <c r="V61" i="24"/>
  <c r="AA61" i="24"/>
  <c r="Q61" i="24"/>
  <c r="AF60" i="24"/>
  <c r="V60" i="24"/>
  <c r="AA60" i="24"/>
  <c r="Q60" i="24"/>
  <c r="AF59" i="24"/>
  <c r="V59" i="24"/>
  <c r="AA59" i="24"/>
  <c r="Q59" i="24"/>
  <c r="AF58" i="24"/>
  <c r="V58" i="24"/>
  <c r="AA58" i="24"/>
  <c r="Q58" i="24"/>
  <c r="AF57" i="24"/>
  <c r="V57" i="24"/>
  <c r="AA57" i="24"/>
  <c r="Q57" i="24"/>
  <c r="AF56" i="24"/>
  <c r="V56" i="24"/>
  <c r="AA56" i="24"/>
  <c r="Q56" i="24"/>
  <c r="AF55" i="24"/>
  <c r="V55" i="24"/>
  <c r="AA55" i="24"/>
  <c r="Q55" i="24"/>
  <c r="AF54" i="24"/>
  <c r="V54" i="24"/>
  <c r="AA54" i="24"/>
  <c r="Q54" i="24"/>
  <c r="AF53" i="24"/>
  <c r="V53" i="24"/>
  <c r="AA53" i="24"/>
  <c r="Q53" i="24"/>
  <c r="AF52" i="24"/>
  <c r="V52" i="24"/>
  <c r="AA52" i="24"/>
  <c r="Q52" i="24"/>
  <c r="AF51" i="24"/>
  <c r="V51" i="24"/>
  <c r="AA51" i="24"/>
  <c r="Q51" i="24"/>
  <c r="AF50" i="24"/>
  <c r="V50" i="24"/>
  <c r="AA50" i="24"/>
  <c r="Q50" i="24"/>
  <c r="AF49" i="24"/>
  <c r="V49" i="24"/>
  <c r="AA49" i="24"/>
  <c r="Q49" i="24"/>
  <c r="AF48" i="24"/>
  <c r="V48" i="24"/>
  <c r="AA48" i="24"/>
  <c r="Q48" i="24"/>
  <c r="AF47" i="24"/>
  <c r="V47" i="24"/>
  <c r="AA47" i="24"/>
  <c r="Q47" i="24"/>
  <c r="AF46" i="24"/>
  <c r="V46" i="24"/>
  <c r="AA46" i="24"/>
  <c r="Q46" i="24"/>
  <c r="AF45" i="24"/>
  <c r="V45" i="24"/>
  <c r="AA45" i="24"/>
  <c r="Q45" i="24"/>
  <c r="AF44" i="24"/>
  <c r="V44" i="24"/>
  <c r="AA44" i="24"/>
  <c r="Q44" i="24"/>
  <c r="AF43" i="24"/>
  <c r="V43" i="24"/>
  <c r="AA43" i="24"/>
  <c r="Q43" i="24"/>
  <c r="AF42" i="24"/>
  <c r="V42" i="24"/>
  <c r="AA42" i="24"/>
  <c r="Q42" i="24"/>
  <c r="AF41" i="24"/>
  <c r="V41" i="24"/>
  <c r="AA41" i="24"/>
  <c r="Q41" i="24"/>
  <c r="AF40" i="24"/>
  <c r="V40" i="24"/>
  <c r="AA40" i="24"/>
  <c r="Q40" i="24"/>
  <c r="AF39" i="24"/>
  <c r="V39" i="24"/>
  <c r="AA39" i="24"/>
  <c r="Q39" i="24"/>
  <c r="AF38" i="24"/>
  <c r="V38" i="24"/>
  <c r="AA38" i="24"/>
  <c r="Q38" i="24"/>
  <c r="AF37" i="24"/>
  <c r="V37" i="24"/>
  <c r="AA37" i="24"/>
  <c r="Q37" i="24"/>
  <c r="AF36" i="24"/>
  <c r="V36" i="24"/>
  <c r="AA36" i="24"/>
  <c r="Q36" i="24"/>
  <c r="AF35" i="24"/>
  <c r="V35" i="24"/>
  <c r="AA35" i="24"/>
  <c r="Q35" i="24"/>
  <c r="AF34" i="24"/>
  <c r="V34" i="24"/>
  <c r="AA34" i="24"/>
  <c r="Q34" i="24"/>
  <c r="AF33" i="24"/>
  <c r="V33" i="24"/>
  <c r="AA33" i="24"/>
  <c r="Q33" i="24"/>
  <c r="AF32" i="24"/>
  <c r="V32" i="24"/>
  <c r="AA32" i="24"/>
  <c r="Q32" i="24"/>
  <c r="AF31" i="24"/>
  <c r="V31" i="24"/>
  <c r="AA31" i="24"/>
  <c r="Q31" i="24"/>
  <c r="AF30" i="24"/>
  <c r="V30" i="24"/>
  <c r="AA30" i="24"/>
  <c r="Q30" i="24"/>
  <c r="AF29" i="24"/>
  <c r="V29" i="24"/>
  <c r="AA29" i="24"/>
  <c r="Q29" i="24"/>
  <c r="AF28" i="24"/>
  <c r="V28" i="24"/>
  <c r="AA28" i="24"/>
  <c r="Q28" i="24"/>
  <c r="AF27" i="24"/>
  <c r="V27" i="24"/>
  <c r="AA27" i="24"/>
  <c r="Q27" i="24"/>
  <c r="AF26" i="24"/>
  <c r="V26" i="24"/>
  <c r="AA26" i="24"/>
  <c r="Q26" i="24"/>
  <c r="AF25" i="24"/>
  <c r="V25" i="24"/>
  <c r="AA25" i="24"/>
  <c r="Q25" i="24"/>
  <c r="AF24" i="24"/>
  <c r="V24" i="24"/>
  <c r="AA24" i="24"/>
  <c r="Q24" i="24"/>
  <c r="AF23" i="24"/>
  <c r="V23" i="24"/>
  <c r="AA23" i="24"/>
  <c r="Q23" i="24"/>
  <c r="AF22" i="24"/>
  <c r="V22" i="24"/>
  <c r="AA22" i="24"/>
  <c r="Q22" i="24"/>
  <c r="AF21" i="24"/>
  <c r="V21" i="24"/>
  <c r="AA21" i="24"/>
  <c r="Q21" i="24"/>
  <c r="AF20" i="24"/>
  <c r="V20" i="24"/>
  <c r="AA20" i="24"/>
  <c r="Q20" i="24"/>
  <c r="AF19" i="24"/>
  <c r="V19" i="24"/>
  <c r="AA19" i="24"/>
  <c r="Q19" i="24"/>
  <c r="AF18" i="24"/>
  <c r="V18" i="24"/>
  <c r="AA18" i="24"/>
  <c r="Q18" i="24"/>
  <c r="AF17" i="24"/>
  <c r="V17" i="24"/>
  <c r="AA17" i="24"/>
  <c r="Q17" i="24"/>
  <c r="AF16" i="24"/>
  <c r="V16" i="24"/>
  <c r="AA16" i="24"/>
  <c r="Q16" i="24"/>
  <c r="AF15" i="24"/>
  <c r="V15" i="24"/>
  <c r="AA15" i="24"/>
  <c r="Q15" i="24"/>
  <c r="AF14" i="24"/>
  <c r="V14" i="24"/>
  <c r="AA14" i="24"/>
  <c r="Q14" i="24"/>
  <c r="AF13" i="24"/>
  <c r="V13" i="24"/>
  <c r="AA13" i="24"/>
  <c r="Q13" i="24"/>
  <c r="AF12" i="24"/>
  <c r="V12" i="24"/>
  <c r="AA12" i="24"/>
  <c r="Q12" i="24"/>
  <c r="AF11" i="24"/>
  <c r="V11" i="24"/>
  <c r="AA11" i="24"/>
  <c r="Q11" i="24"/>
  <c r="AF10" i="24"/>
  <c r="V10" i="24"/>
  <c r="AA10" i="24"/>
  <c r="Q10" i="24"/>
  <c r="AF9" i="24"/>
  <c r="V9" i="24"/>
  <c r="AA9" i="24"/>
  <c r="Q9" i="24"/>
  <c r="AF8" i="24"/>
  <c r="V8" i="24"/>
  <c r="AA8" i="24"/>
  <c r="Q8" i="24"/>
  <c r="AF7" i="24"/>
  <c r="V7" i="24"/>
  <c r="AA7" i="24"/>
  <c r="Q7" i="24"/>
  <c r="AF6" i="24"/>
  <c r="V6" i="24"/>
  <c r="AA6" i="24"/>
  <c r="Q6" i="24"/>
  <c r="AF5" i="24"/>
  <c r="V5" i="24"/>
  <c r="AA5" i="24"/>
  <c r="Q5" i="24"/>
  <c r="AF4" i="24"/>
  <c r="V4" i="24"/>
  <c r="AA4" i="24"/>
  <c r="Q4" i="24"/>
  <c r="AF456" i="23"/>
  <c r="Q456" i="23"/>
  <c r="AF455" i="23"/>
  <c r="Q455" i="23"/>
  <c r="AF454" i="23"/>
  <c r="Q454" i="23"/>
  <c r="AF453" i="23"/>
  <c r="Q453" i="23"/>
  <c r="AF452" i="23"/>
  <c r="Q452" i="23"/>
  <c r="AF451" i="23"/>
  <c r="Q451" i="23"/>
  <c r="AF450" i="23"/>
  <c r="Q450" i="23"/>
  <c r="AF449" i="23"/>
  <c r="Q449" i="23"/>
  <c r="AF448" i="23"/>
  <c r="Q448" i="23"/>
  <c r="AF447" i="23"/>
  <c r="Q447" i="23"/>
  <c r="AF446" i="23"/>
  <c r="Q446" i="23"/>
  <c r="AF445" i="23"/>
  <c r="Q445" i="23"/>
  <c r="AF444" i="23"/>
  <c r="Q444" i="23"/>
  <c r="AF443" i="23"/>
  <c r="Q443" i="23"/>
  <c r="AF442" i="23"/>
  <c r="Q442" i="23"/>
  <c r="AF441" i="23"/>
  <c r="Q441" i="23"/>
  <c r="AF440" i="23"/>
  <c r="Q440" i="23"/>
  <c r="AF439" i="23"/>
  <c r="Q439" i="23"/>
  <c r="AF438" i="23"/>
  <c r="Q438" i="23"/>
  <c r="AF437" i="23"/>
  <c r="Q437" i="23"/>
  <c r="AF436" i="23"/>
  <c r="Q436" i="23"/>
  <c r="AF435" i="23"/>
  <c r="Q435" i="23"/>
  <c r="AF434" i="23"/>
  <c r="Q434" i="23"/>
  <c r="AF433" i="23"/>
  <c r="Q433" i="23"/>
  <c r="AF432" i="23"/>
  <c r="Q432" i="23"/>
  <c r="AF431" i="23"/>
  <c r="Q431" i="23"/>
  <c r="AF430" i="23"/>
  <c r="Q430" i="23"/>
  <c r="AF429" i="23"/>
  <c r="Q429" i="23"/>
  <c r="AF428" i="23"/>
  <c r="Q428" i="23"/>
  <c r="AF427" i="23"/>
  <c r="Q427" i="23"/>
  <c r="AF426" i="23"/>
  <c r="Q426" i="23"/>
  <c r="AF425" i="23"/>
  <c r="Q425" i="23"/>
  <c r="AF424" i="23"/>
  <c r="Q424" i="23"/>
  <c r="AF423" i="23"/>
  <c r="Q423" i="23"/>
  <c r="AF422" i="23"/>
  <c r="Q422" i="23"/>
  <c r="AF421" i="23"/>
  <c r="Q421" i="23"/>
  <c r="AF420" i="23"/>
  <c r="Q420" i="23"/>
  <c r="AF419" i="23"/>
  <c r="Q419" i="23"/>
  <c r="AF418" i="23"/>
  <c r="Q418" i="23"/>
  <c r="AF417" i="23"/>
  <c r="Q417" i="23"/>
  <c r="AF416" i="23"/>
  <c r="Q416" i="23"/>
  <c r="AF415" i="23"/>
  <c r="Q415" i="23"/>
  <c r="AF414" i="23"/>
  <c r="Q414" i="23"/>
  <c r="AF413" i="23"/>
  <c r="Q413" i="23"/>
  <c r="AF412" i="23"/>
  <c r="Q412" i="23"/>
  <c r="AF411" i="23"/>
  <c r="Q411" i="23"/>
  <c r="AF410" i="23"/>
  <c r="Q410" i="23"/>
  <c r="AF409" i="23"/>
  <c r="Q409" i="23"/>
  <c r="AF408" i="23"/>
  <c r="Q408" i="23"/>
  <c r="AF407" i="23"/>
  <c r="Q407" i="23"/>
  <c r="AF406" i="23"/>
  <c r="Q406" i="23"/>
  <c r="AF405" i="23"/>
  <c r="Q405" i="23"/>
  <c r="AF404" i="23"/>
  <c r="Q404" i="23"/>
  <c r="AF403" i="23"/>
  <c r="Q403" i="23"/>
  <c r="AF402" i="23"/>
  <c r="Q402" i="23"/>
  <c r="AF401" i="23"/>
  <c r="Q401" i="23"/>
  <c r="AF400" i="23"/>
  <c r="Q400" i="23"/>
  <c r="AF399" i="23"/>
  <c r="Q399" i="23"/>
  <c r="AF398" i="23"/>
  <c r="Q398" i="23"/>
  <c r="AF397" i="23"/>
  <c r="Q397" i="23"/>
  <c r="AF396" i="23"/>
  <c r="Q396" i="23"/>
  <c r="AF395" i="23"/>
  <c r="Q395" i="23"/>
  <c r="AF394" i="23"/>
  <c r="Q394" i="23"/>
  <c r="AF393" i="23"/>
  <c r="Q393" i="23"/>
  <c r="AF392" i="23"/>
  <c r="Q392" i="23"/>
  <c r="AF391" i="23"/>
  <c r="Q391" i="23"/>
  <c r="AF390" i="23"/>
  <c r="Q390" i="23"/>
  <c r="AF389" i="23"/>
  <c r="Q389" i="23"/>
  <c r="AF388" i="23"/>
  <c r="Q388" i="23"/>
  <c r="AF387" i="23"/>
  <c r="Q387" i="23"/>
  <c r="AF386" i="23"/>
  <c r="Q386" i="23"/>
  <c r="AF385" i="23"/>
  <c r="Q385" i="23"/>
  <c r="AF384" i="23"/>
  <c r="Q384" i="23"/>
  <c r="AF383" i="23"/>
  <c r="Q383" i="23"/>
  <c r="AF382" i="23"/>
  <c r="Q382" i="23"/>
  <c r="AF381" i="23"/>
  <c r="Q381" i="23"/>
  <c r="AF380" i="23"/>
  <c r="Q380" i="23"/>
  <c r="AF379" i="23"/>
  <c r="Q379" i="23"/>
  <c r="AF378" i="23"/>
  <c r="Q378" i="23"/>
  <c r="AF377" i="23"/>
  <c r="Q377" i="23"/>
  <c r="AF376" i="23"/>
  <c r="Q376" i="23"/>
  <c r="AF375" i="23"/>
  <c r="Q375" i="23"/>
  <c r="AF374" i="23"/>
  <c r="Q374" i="23"/>
  <c r="AF373" i="23"/>
  <c r="Q373" i="23"/>
  <c r="AF372" i="23"/>
  <c r="Q372" i="23"/>
  <c r="AF371" i="23"/>
  <c r="Q371" i="23"/>
  <c r="AF370" i="23"/>
  <c r="Q370" i="23"/>
  <c r="AF369" i="23"/>
  <c r="Q369" i="23"/>
  <c r="AF368" i="23"/>
  <c r="Q368" i="23"/>
  <c r="AF367" i="23"/>
  <c r="Q367" i="23"/>
  <c r="AF366" i="23"/>
  <c r="Q366" i="23"/>
  <c r="AF365" i="23"/>
  <c r="Q365" i="23"/>
  <c r="AF364" i="23"/>
  <c r="Q364" i="23"/>
  <c r="AF363" i="23"/>
  <c r="Q363" i="23"/>
  <c r="AF362" i="23"/>
  <c r="Q362" i="23"/>
  <c r="AF361" i="23"/>
  <c r="Q361" i="23"/>
  <c r="AF360" i="23"/>
  <c r="Q360" i="23"/>
  <c r="AF359" i="23"/>
  <c r="Q359" i="23"/>
  <c r="AF358" i="23"/>
  <c r="Q358" i="23"/>
  <c r="AF357" i="23"/>
  <c r="Q357" i="23"/>
  <c r="AF356" i="23"/>
  <c r="Q356" i="23"/>
  <c r="AF355" i="23"/>
  <c r="Q355" i="23"/>
  <c r="AF354" i="23"/>
  <c r="Q354" i="23"/>
  <c r="AF353" i="23"/>
  <c r="Q353" i="23"/>
  <c r="AF352" i="23"/>
  <c r="Q352" i="23"/>
  <c r="AF351" i="23"/>
  <c r="Q351" i="23"/>
  <c r="AF350" i="23"/>
  <c r="Q350" i="23"/>
  <c r="AF349" i="23"/>
  <c r="Q349" i="23"/>
  <c r="AF348" i="23"/>
  <c r="Q348" i="23"/>
  <c r="AF347" i="23"/>
  <c r="Q347" i="23"/>
  <c r="AF346" i="23"/>
  <c r="Q346" i="23"/>
  <c r="AF345" i="23"/>
  <c r="Q345" i="23"/>
  <c r="AF344" i="23"/>
  <c r="Q344" i="23"/>
  <c r="AF343" i="23"/>
  <c r="Q343" i="23"/>
  <c r="AF342" i="23"/>
  <c r="Q342" i="23"/>
  <c r="AF341" i="23"/>
  <c r="Q341" i="23"/>
  <c r="AF340" i="23"/>
  <c r="Q340" i="23"/>
  <c r="AF339" i="23"/>
  <c r="Q339" i="23"/>
  <c r="AF338" i="23"/>
  <c r="Q338" i="23"/>
  <c r="AF337" i="23"/>
  <c r="Q337" i="23"/>
  <c r="AF336" i="23"/>
  <c r="Q336" i="23"/>
  <c r="AF335" i="23"/>
  <c r="Q335" i="23"/>
  <c r="AF334" i="23"/>
  <c r="Q334" i="23"/>
  <c r="AF333" i="23"/>
  <c r="Q333" i="23"/>
  <c r="AF332" i="23"/>
  <c r="Q332" i="23"/>
  <c r="AF331" i="23"/>
  <c r="Q331" i="23"/>
  <c r="AF330" i="23"/>
  <c r="Q330" i="23"/>
  <c r="AF329" i="23"/>
  <c r="Q329" i="23"/>
  <c r="AF328" i="23"/>
  <c r="Q328" i="23"/>
  <c r="AF327" i="23"/>
  <c r="Q327" i="23"/>
  <c r="AF326" i="23"/>
  <c r="Q326" i="23"/>
  <c r="AF325" i="23"/>
  <c r="Q325" i="23"/>
  <c r="AF324" i="23"/>
  <c r="Q324" i="23"/>
  <c r="AF323" i="23"/>
  <c r="Q323" i="23"/>
  <c r="AF322" i="23"/>
  <c r="Q322" i="23"/>
  <c r="AF321" i="23"/>
  <c r="Q321" i="23"/>
  <c r="AF320" i="23"/>
  <c r="Q320" i="23"/>
  <c r="AF319" i="23"/>
  <c r="Q319" i="23"/>
  <c r="AF318" i="23"/>
  <c r="Q318" i="23"/>
  <c r="AF317" i="23"/>
  <c r="Q317" i="23"/>
  <c r="AF316" i="23"/>
  <c r="Q316" i="23"/>
  <c r="AF315" i="23"/>
  <c r="Q315" i="23"/>
  <c r="AF314" i="23"/>
  <c r="Q314" i="23"/>
  <c r="AF313" i="23"/>
  <c r="Q313" i="23"/>
  <c r="AF312" i="23"/>
  <c r="Q312" i="23"/>
  <c r="AF311" i="23"/>
  <c r="Q311" i="23"/>
  <c r="AF310" i="23"/>
  <c r="Q310" i="23"/>
  <c r="AF309" i="23"/>
  <c r="Q309" i="23"/>
  <c r="AF308" i="23"/>
  <c r="Q308" i="23"/>
  <c r="AF307" i="23"/>
  <c r="Q307" i="23"/>
  <c r="AF306" i="23"/>
  <c r="Q306" i="23"/>
  <c r="AF305" i="23"/>
  <c r="Q305" i="23"/>
  <c r="AF304" i="23"/>
  <c r="Q304" i="23"/>
  <c r="AF303" i="23"/>
  <c r="Q303" i="23"/>
  <c r="AF302" i="23"/>
  <c r="Q302" i="23"/>
  <c r="AF301" i="23"/>
  <c r="Q301" i="23"/>
  <c r="AF300" i="23"/>
  <c r="Q300" i="23"/>
  <c r="AF299" i="23"/>
  <c r="Q299" i="23"/>
  <c r="AF298" i="23"/>
  <c r="Q298" i="23"/>
  <c r="AF297" i="23"/>
  <c r="Q297" i="23"/>
  <c r="AF296" i="23"/>
  <c r="Q296" i="23"/>
  <c r="AF295" i="23"/>
  <c r="Q295" i="23"/>
  <c r="AF294" i="23"/>
  <c r="Q294" i="23"/>
  <c r="AF293" i="23"/>
  <c r="Q293" i="23"/>
  <c r="AF292" i="23"/>
  <c r="Q292" i="23"/>
  <c r="AF291" i="23"/>
  <c r="Q291" i="23"/>
  <c r="AF290" i="23"/>
  <c r="Q290" i="23"/>
  <c r="AF289" i="23"/>
  <c r="Q289" i="23"/>
  <c r="AF288" i="23"/>
  <c r="Q288" i="23"/>
  <c r="AF287" i="23"/>
  <c r="Q287" i="23"/>
  <c r="AF286" i="23"/>
  <c r="Q286" i="23"/>
  <c r="AF285" i="23"/>
  <c r="Q285" i="23"/>
  <c r="AF284" i="23"/>
  <c r="Q284" i="23"/>
  <c r="AF283" i="23"/>
  <c r="Q283" i="23"/>
  <c r="AF282" i="23"/>
  <c r="Q282" i="23"/>
  <c r="AF281" i="23"/>
  <c r="Q281" i="23"/>
  <c r="AF280" i="23"/>
  <c r="Q280" i="23"/>
  <c r="AF279" i="23"/>
  <c r="Q279" i="23"/>
  <c r="AF278" i="23"/>
  <c r="Q278" i="23"/>
  <c r="AF277" i="23"/>
  <c r="Q277" i="23"/>
  <c r="AF276" i="23"/>
  <c r="Q276" i="23"/>
  <c r="AF275" i="23"/>
  <c r="Q275" i="23"/>
  <c r="AF274" i="23"/>
  <c r="Q274" i="23"/>
  <c r="AF273" i="23"/>
  <c r="Q273" i="23"/>
  <c r="AF272" i="23"/>
  <c r="Q272" i="23"/>
  <c r="AF271" i="23"/>
  <c r="Q271" i="23"/>
  <c r="AF270" i="23"/>
  <c r="Q270" i="23"/>
  <c r="AF269" i="23"/>
  <c r="Q269" i="23"/>
  <c r="AF268" i="23"/>
  <c r="Q268" i="23"/>
  <c r="AF267" i="23"/>
  <c r="Q267" i="23"/>
  <c r="AF266" i="23"/>
  <c r="Q266" i="23"/>
  <c r="AF265" i="23"/>
  <c r="Q265" i="23"/>
  <c r="AF264" i="23"/>
  <c r="Q264" i="23"/>
  <c r="AF263" i="23"/>
  <c r="Q263" i="23"/>
  <c r="AF262" i="23"/>
  <c r="Q262" i="23"/>
  <c r="AF261" i="23"/>
  <c r="Q261" i="23"/>
  <c r="AF260" i="23"/>
  <c r="Q260" i="23"/>
  <c r="AF259" i="23"/>
  <c r="Q259" i="23"/>
  <c r="AF258" i="23"/>
  <c r="Q258" i="23"/>
  <c r="AF257" i="23"/>
  <c r="Q257" i="23"/>
  <c r="AF256" i="23"/>
  <c r="Q256" i="23"/>
  <c r="AF255" i="23"/>
  <c r="Q255" i="23"/>
  <c r="AF254" i="23"/>
  <c r="Q254" i="23"/>
  <c r="AF253" i="23"/>
  <c r="Q253" i="23"/>
  <c r="AF252" i="23"/>
  <c r="Q252" i="23"/>
  <c r="AF251" i="23"/>
  <c r="Q251" i="23"/>
  <c r="AF250" i="23"/>
  <c r="Q250" i="23"/>
  <c r="AF249" i="23"/>
  <c r="Q249" i="23"/>
  <c r="AF248" i="23"/>
  <c r="Q248" i="23"/>
  <c r="AF247" i="23"/>
  <c r="Q247" i="23"/>
  <c r="AF246" i="23"/>
  <c r="Q246" i="23"/>
  <c r="AF245" i="23"/>
  <c r="Q245" i="23"/>
  <c r="AF244" i="23"/>
  <c r="Q244" i="23"/>
  <c r="AF243" i="23"/>
  <c r="Q243" i="23"/>
  <c r="AF242" i="23"/>
  <c r="Q242" i="23"/>
  <c r="AF241" i="23"/>
  <c r="Q241" i="23"/>
  <c r="AF240" i="23"/>
  <c r="Q240" i="23"/>
  <c r="AF239" i="23"/>
  <c r="Q239" i="23"/>
  <c r="AF238" i="23"/>
  <c r="Q238" i="23"/>
  <c r="AF237" i="23"/>
  <c r="Q237" i="23"/>
  <c r="AF236" i="23"/>
  <c r="Q236" i="23"/>
  <c r="AF235" i="23"/>
  <c r="Q235" i="23"/>
  <c r="AF234" i="23"/>
  <c r="Q234" i="23"/>
  <c r="AF233" i="23"/>
  <c r="Q233" i="23"/>
  <c r="AF232" i="23"/>
  <c r="Q232" i="23"/>
  <c r="AF231" i="23"/>
  <c r="Q231" i="23"/>
  <c r="AF230" i="23"/>
  <c r="Q230" i="23"/>
  <c r="AF229" i="23"/>
  <c r="Q229" i="23"/>
  <c r="AF228" i="23"/>
  <c r="Q228" i="23"/>
  <c r="AF227" i="23"/>
  <c r="Q227" i="23"/>
  <c r="AF226" i="23"/>
  <c r="Q226" i="23"/>
  <c r="AF225" i="23"/>
  <c r="Q225" i="23"/>
  <c r="AF224" i="23"/>
  <c r="Q224" i="23"/>
  <c r="AF223" i="23"/>
  <c r="Q223" i="23"/>
  <c r="AF222" i="23"/>
  <c r="Q222" i="23"/>
  <c r="AF221" i="23"/>
  <c r="Q221" i="23"/>
  <c r="AF220" i="23"/>
  <c r="Q220" i="23"/>
  <c r="AF219" i="23"/>
  <c r="Q219" i="23"/>
  <c r="AF218" i="23"/>
  <c r="Q218" i="23"/>
  <c r="AF217" i="23"/>
  <c r="Q217" i="23"/>
  <c r="AF216" i="23"/>
  <c r="Q216" i="23"/>
  <c r="AF215" i="23"/>
  <c r="Q215" i="23"/>
  <c r="AF214" i="23"/>
  <c r="Q214" i="23"/>
  <c r="AF213" i="23"/>
  <c r="Q213" i="23"/>
  <c r="AF212" i="23"/>
  <c r="Q212" i="23"/>
  <c r="AF211" i="23"/>
  <c r="Q211" i="23"/>
  <c r="AF210" i="23"/>
  <c r="Q210" i="23"/>
  <c r="AF209" i="23"/>
  <c r="Q209" i="23"/>
  <c r="AF208" i="23"/>
  <c r="Q208" i="23"/>
  <c r="AF207" i="23"/>
  <c r="Q207" i="23"/>
  <c r="AF206" i="23"/>
  <c r="Q206" i="23"/>
  <c r="AF205" i="23"/>
  <c r="Q205" i="23"/>
  <c r="AF204" i="23"/>
  <c r="Q204" i="23"/>
  <c r="AF203" i="23"/>
  <c r="Q203" i="23"/>
  <c r="AF202" i="23"/>
  <c r="Q202" i="23"/>
  <c r="AF201" i="23"/>
  <c r="Q201" i="23"/>
  <c r="AF200" i="23"/>
  <c r="Q200" i="23"/>
  <c r="AF199" i="23"/>
  <c r="Q199" i="23"/>
  <c r="AF198" i="23"/>
  <c r="Q198" i="23"/>
  <c r="AF197" i="23"/>
  <c r="Q197" i="23"/>
  <c r="AF196" i="23"/>
  <c r="Q196" i="23"/>
  <c r="AF195" i="23"/>
  <c r="Q195" i="23"/>
  <c r="AF194" i="23"/>
  <c r="Q194" i="23"/>
  <c r="AF193" i="23"/>
  <c r="Q193" i="23"/>
  <c r="AF192" i="23"/>
  <c r="Q192" i="23"/>
  <c r="AF191" i="23"/>
  <c r="Q191" i="23"/>
  <c r="AF190" i="23"/>
  <c r="Q190" i="23"/>
  <c r="AF189" i="23"/>
  <c r="Q189" i="23"/>
  <c r="AF188" i="23"/>
  <c r="Q188" i="23"/>
  <c r="AF187" i="23"/>
  <c r="Q187" i="23"/>
  <c r="AF186" i="23"/>
  <c r="Q186" i="23"/>
  <c r="AF185" i="23"/>
  <c r="Q185" i="23"/>
  <c r="AF184" i="23"/>
  <c r="Q184" i="23"/>
  <c r="AF183" i="23"/>
  <c r="Q183" i="23"/>
  <c r="AF182" i="23"/>
  <c r="Q182" i="23"/>
  <c r="AF181" i="23"/>
  <c r="Q181" i="23"/>
  <c r="AF180" i="23"/>
  <c r="Q180" i="23"/>
  <c r="AF179" i="23"/>
  <c r="Q179" i="23"/>
  <c r="AF178" i="23"/>
  <c r="Q178" i="23"/>
  <c r="AF177" i="23"/>
  <c r="Q177" i="23"/>
  <c r="AF176" i="23"/>
  <c r="Q176" i="23"/>
  <c r="AF175" i="23"/>
  <c r="Q175" i="23"/>
  <c r="AF174" i="23"/>
  <c r="Q174" i="23"/>
  <c r="AF173" i="23"/>
  <c r="Q173" i="23"/>
  <c r="AF172" i="23"/>
  <c r="Q172" i="23"/>
  <c r="AF171" i="23"/>
  <c r="Q171" i="23"/>
  <c r="AF170" i="23"/>
  <c r="Q170" i="23"/>
  <c r="AF169" i="23"/>
  <c r="Q169" i="23"/>
  <c r="AF168" i="23"/>
  <c r="Q168" i="23"/>
  <c r="AF167" i="23"/>
  <c r="Q167" i="23"/>
  <c r="AF166" i="23"/>
  <c r="Q166" i="23"/>
  <c r="AF165" i="23"/>
  <c r="Q165" i="23"/>
  <c r="AF164" i="23"/>
  <c r="Q164" i="23"/>
  <c r="AF163" i="23"/>
  <c r="Q163" i="23"/>
  <c r="AF162" i="23"/>
  <c r="Q162" i="23"/>
  <c r="AF161" i="23"/>
  <c r="Q161" i="23"/>
  <c r="AF160" i="23"/>
  <c r="Q160" i="23"/>
  <c r="AF159" i="23"/>
  <c r="Q159" i="23"/>
  <c r="AF158" i="23"/>
  <c r="Q158" i="23"/>
  <c r="AF157" i="23"/>
  <c r="Q157" i="23"/>
  <c r="AF156" i="23"/>
  <c r="Q156" i="23"/>
  <c r="AF155" i="23"/>
  <c r="Q155" i="23"/>
  <c r="AF154" i="23"/>
  <c r="Q154" i="23"/>
  <c r="AF153" i="23"/>
  <c r="Q153" i="23"/>
  <c r="AF152" i="23"/>
  <c r="Q152" i="23"/>
  <c r="AF151" i="23"/>
  <c r="Q151" i="23"/>
  <c r="AF150" i="23"/>
  <c r="Q150" i="23"/>
  <c r="AF149" i="23"/>
  <c r="Q149" i="23"/>
  <c r="AF148" i="23"/>
  <c r="Q148" i="23"/>
  <c r="AF147" i="23"/>
  <c r="Q147" i="23"/>
  <c r="AF146" i="23"/>
  <c r="Q146" i="23"/>
  <c r="AF145" i="23"/>
  <c r="Q145" i="23"/>
  <c r="AF144" i="23"/>
  <c r="Q144" i="23"/>
  <c r="AF143" i="23"/>
  <c r="Q143" i="23"/>
  <c r="AF142" i="23"/>
  <c r="Q142" i="23"/>
  <c r="AF141" i="23"/>
  <c r="Q141" i="23"/>
  <c r="AF140" i="23"/>
  <c r="Q140" i="23"/>
  <c r="AF139" i="23"/>
  <c r="Q139" i="23"/>
  <c r="AF138" i="23"/>
  <c r="Q138" i="23"/>
  <c r="AF137" i="23"/>
  <c r="Q137" i="23"/>
  <c r="AF136" i="23"/>
  <c r="Q136" i="23"/>
  <c r="AF135" i="23"/>
  <c r="Q135" i="23"/>
  <c r="AF134" i="23"/>
  <c r="Q134" i="23"/>
  <c r="AF133" i="23"/>
  <c r="Q133" i="23"/>
  <c r="AF132" i="23"/>
  <c r="Q132" i="23"/>
  <c r="AF131" i="23"/>
  <c r="Q131" i="23"/>
  <c r="AF130" i="23"/>
  <c r="Q130" i="23"/>
  <c r="AF129" i="23"/>
  <c r="Q129" i="23"/>
  <c r="AF128" i="23"/>
  <c r="Q128" i="23"/>
  <c r="AF127" i="23"/>
  <c r="Q127" i="23"/>
  <c r="AF126" i="23"/>
  <c r="Q126" i="23"/>
  <c r="AF125" i="23"/>
  <c r="Q125" i="23"/>
  <c r="AF124" i="23"/>
  <c r="Q124" i="23"/>
  <c r="AF123" i="23"/>
  <c r="Q123" i="23"/>
  <c r="AF122" i="23"/>
  <c r="Q122" i="23"/>
  <c r="AF121" i="23"/>
  <c r="Q121" i="23"/>
  <c r="AF120" i="23"/>
  <c r="Q120" i="23"/>
  <c r="AF119" i="23"/>
  <c r="Q119" i="23"/>
  <c r="AF118" i="23"/>
  <c r="Q118" i="23"/>
  <c r="AF117" i="23"/>
  <c r="Q117" i="23"/>
  <c r="AF116" i="23"/>
  <c r="Q116" i="23"/>
  <c r="AF115" i="23"/>
  <c r="Q115" i="23"/>
  <c r="AF114" i="23"/>
  <c r="Q114" i="23"/>
  <c r="AF113" i="23"/>
  <c r="Q113" i="23"/>
  <c r="AF112" i="23"/>
  <c r="Q112" i="23"/>
  <c r="AF111" i="23"/>
  <c r="Q111" i="23"/>
  <c r="AF110" i="23"/>
  <c r="Q110" i="23"/>
  <c r="AF109" i="23"/>
  <c r="Q109" i="23"/>
  <c r="AF108" i="23"/>
  <c r="Q108" i="23"/>
  <c r="AF107" i="23"/>
  <c r="Q107" i="23"/>
  <c r="AF106" i="23"/>
  <c r="Q106" i="23"/>
  <c r="AF105" i="23"/>
  <c r="Q105" i="23"/>
  <c r="AF104" i="23"/>
  <c r="Q104" i="23"/>
  <c r="AF103" i="23"/>
  <c r="Q103" i="23"/>
  <c r="AF102" i="23"/>
  <c r="Q102" i="23"/>
  <c r="AF101" i="23"/>
  <c r="Q101" i="23"/>
  <c r="AF100" i="23"/>
  <c r="Q100" i="23"/>
  <c r="AF99" i="23"/>
  <c r="Q99" i="23"/>
  <c r="AF98" i="23"/>
  <c r="Q98" i="23"/>
  <c r="AF97" i="23"/>
  <c r="Q97" i="23"/>
  <c r="AF96" i="23"/>
  <c r="Q96" i="23"/>
  <c r="AF95" i="23"/>
  <c r="Q95" i="23"/>
  <c r="AF94" i="23"/>
  <c r="Q94" i="23"/>
  <c r="AF93" i="23"/>
  <c r="Q93" i="23"/>
  <c r="AF92" i="23"/>
  <c r="Q92" i="23"/>
  <c r="AF91" i="23"/>
  <c r="Q91" i="23"/>
  <c r="AF90" i="23"/>
  <c r="Q90" i="23"/>
  <c r="AF89" i="23"/>
  <c r="Q89" i="23"/>
  <c r="AF88" i="23"/>
  <c r="Q88" i="23"/>
  <c r="AF87" i="23"/>
  <c r="Q87" i="23"/>
  <c r="AF86" i="23"/>
  <c r="Q86" i="23"/>
  <c r="AF85" i="23"/>
  <c r="Q85" i="23"/>
  <c r="AF84" i="23"/>
  <c r="Q84" i="23"/>
  <c r="AF83" i="23"/>
  <c r="Q83" i="23"/>
  <c r="AF82" i="23"/>
  <c r="Q82" i="23"/>
  <c r="AF81" i="23"/>
  <c r="Q81" i="23"/>
  <c r="AF80" i="23"/>
  <c r="Q80" i="23"/>
  <c r="AF79" i="23"/>
  <c r="Q79" i="23"/>
  <c r="AF78" i="23"/>
  <c r="Q78" i="23"/>
  <c r="AF77" i="23"/>
  <c r="Q77" i="23"/>
  <c r="AF76" i="23"/>
  <c r="Q76" i="23"/>
  <c r="AF75" i="23"/>
  <c r="Q75" i="23"/>
  <c r="AF74" i="23"/>
  <c r="Q74" i="23"/>
  <c r="AF73" i="23"/>
  <c r="Q73" i="23"/>
  <c r="AF72" i="23"/>
  <c r="Q72" i="23"/>
  <c r="AF71" i="23"/>
  <c r="Q71" i="23"/>
  <c r="AF70" i="23"/>
  <c r="Q70" i="23"/>
  <c r="AF69" i="23"/>
  <c r="Q69" i="23"/>
  <c r="AF68" i="23"/>
  <c r="Q68" i="23"/>
  <c r="AF67" i="23"/>
  <c r="Q67" i="23"/>
  <c r="AF66" i="23"/>
  <c r="Q66" i="23"/>
  <c r="AF65" i="23"/>
  <c r="Q65" i="23"/>
  <c r="AF64" i="23"/>
  <c r="Q64" i="23"/>
  <c r="AF63" i="23"/>
  <c r="Q63" i="23"/>
  <c r="AF62" i="23"/>
  <c r="Q62" i="23"/>
  <c r="AF61" i="23"/>
  <c r="Q61" i="23"/>
  <c r="AF60" i="23"/>
  <c r="Q60" i="23"/>
  <c r="AF59" i="23"/>
  <c r="Q59" i="23"/>
  <c r="AF58" i="23"/>
  <c r="Q58" i="23"/>
  <c r="AF57" i="23"/>
  <c r="Q57" i="23"/>
  <c r="AF56" i="23"/>
  <c r="Q56" i="23"/>
  <c r="AF55" i="23"/>
  <c r="Q55" i="23"/>
  <c r="AF54" i="23"/>
  <c r="Q54" i="23"/>
  <c r="AF53" i="23"/>
  <c r="Q53" i="23"/>
  <c r="AF52" i="23"/>
  <c r="Q52" i="23"/>
  <c r="AF51" i="23"/>
  <c r="Q51" i="23"/>
  <c r="AF50" i="23"/>
  <c r="Q50" i="23"/>
  <c r="AF49" i="23"/>
  <c r="Q49" i="23"/>
  <c r="AF48" i="23"/>
  <c r="Q48" i="23"/>
  <c r="AF47" i="23"/>
  <c r="Q47" i="23"/>
  <c r="AF46" i="23"/>
  <c r="Q46" i="23"/>
  <c r="AF45" i="23"/>
  <c r="Q45" i="23"/>
  <c r="AF44" i="23"/>
  <c r="Q44" i="23"/>
  <c r="AF43" i="23"/>
  <c r="Q43" i="23"/>
  <c r="AF42" i="23"/>
  <c r="Q42" i="23"/>
  <c r="AF41" i="23"/>
  <c r="Q41" i="23"/>
  <c r="AF40" i="23"/>
  <c r="Q40" i="23"/>
  <c r="AF39" i="23"/>
  <c r="Q39" i="23"/>
  <c r="AF38" i="23"/>
  <c r="Q38" i="23"/>
  <c r="AF37" i="23"/>
  <c r="Q37" i="23"/>
  <c r="AF36" i="23"/>
  <c r="Q36" i="23"/>
  <c r="AF35" i="23"/>
  <c r="Q35" i="23"/>
  <c r="AF34" i="23"/>
  <c r="Q34" i="23"/>
  <c r="AF33" i="23"/>
  <c r="Q33" i="23"/>
  <c r="AF32" i="23"/>
  <c r="Q32" i="23"/>
  <c r="AF31" i="23"/>
  <c r="Q31" i="23"/>
  <c r="AF30" i="23"/>
  <c r="Q30" i="23"/>
  <c r="AF29" i="23"/>
  <c r="Q29" i="23"/>
  <c r="AF28" i="23"/>
  <c r="Q28" i="23"/>
  <c r="AF27" i="23"/>
  <c r="Q27" i="23"/>
  <c r="AF26" i="23"/>
  <c r="Q26" i="23"/>
  <c r="AF25" i="23"/>
  <c r="Q25" i="23"/>
  <c r="AF24" i="23"/>
  <c r="Q24" i="23"/>
  <c r="AF23" i="23"/>
  <c r="Q23" i="23"/>
  <c r="AF22" i="23"/>
  <c r="Q22" i="23"/>
  <c r="AF21" i="23"/>
  <c r="Q21" i="23"/>
  <c r="AF20" i="23"/>
  <c r="Q20" i="23"/>
  <c r="AF19" i="23"/>
  <c r="Q19" i="23"/>
  <c r="AF18" i="23"/>
  <c r="Q18" i="23"/>
  <c r="AF17" i="23"/>
  <c r="Q17" i="23"/>
  <c r="AF16" i="23"/>
  <c r="Q16" i="23"/>
  <c r="AF15" i="23"/>
  <c r="Q15" i="23"/>
  <c r="AF14" i="23"/>
  <c r="Q14" i="23"/>
  <c r="AF13" i="23"/>
  <c r="Q13" i="23"/>
  <c r="AF12" i="23"/>
  <c r="Q12" i="23"/>
  <c r="AF11" i="23"/>
  <c r="Q11" i="23"/>
  <c r="AF10" i="23"/>
  <c r="Q10" i="23"/>
  <c r="AF9" i="23"/>
  <c r="Q9" i="23"/>
  <c r="AF8" i="23"/>
  <c r="Q8" i="23"/>
  <c r="AF7" i="23"/>
  <c r="AF6" i="23"/>
  <c r="Q6" i="23"/>
  <c r="AF5" i="23"/>
  <c r="Q5" i="23"/>
  <c r="AF4" i="23"/>
  <c r="Q4" i="23"/>
  <c r="AF506" i="22"/>
  <c r="V506" i="22"/>
  <c r="AA506" i="22"/>
  <c r="Q506" i="22"/>
  <c r="AF505" i="22"/>
  <c r="V505" i="22"/>
  <c r="AA505" i="22"/>
  <c r="Q505" i="22"/>
  <c r="AF504" i="22"/>
  <c r="V504" i="22"/>
  <c r="AA504" i="22"/>
  <c r="Q504" i="22"/>
  <c r="AF503" i="22"/>
  <c r="V503" i="22"/>
  <c r="AA503" i="22"/>
  <c r="Q503" i="22"/>
  <c r="AF502" i="22"/>
  <c r="V502" i="22"/>
  <c r="AA502" i="22"/>
  <c r="Q502" i="22"/>
  <c r="AF501" i="22"/>
  <c r="V501" i="22"/>
  <c r="AA501" i="22"/>
  <c r="Q501" i="22"/>
  <c r="AF500" i="22"/>
  <c r="V500" i="22"/>
  <c r="AA500" i="22"/>
  <c r="Q500" i="22"/>
  <c r="AF499" i="22"/>
  <c r="V499" i="22"/>
  <c r="AA499" i="22"/>
  <c r="Q499" i="22"/>
  <c r="AF498" i="22"/>
  <c r="V498" i="22"/>
  <c r="AA498" i="22"/>
  <c r="Q498" i="22"/>
  <c r="AF497" i="22"/>
  <c r="V497" i="22"/>
  <c r="AA497" i="22"/>
  <c r="Q497" i="22"/>
  <c r="AF496" i="22"/>
  <c r="V496" i="22"/>
  <c r="AA496" i="22"/>
  <c r="Q496" i="22"/>
  <c r="AF495" i="22"/>
  <c r="V495" i="22"/>
  <c r="AA495" i="22"/>
  <c r="Q495" i="22"/>
  <c r="AF494" i="22"/>
  <c r="V494" i="22"/>
  <c r="AA494" i="22"/>
  <c r="Q494" i="22"/>
  <c r="AF493" i="22"/>
  <c r="V493" i="22"/>
  <c r="AA493" i="22"/>
  <c r="Q493" i="22"/>
  <c r="AF492" i="22"/>
  <c r="V492" i="22"/>
  <c r="AA492" i="22"/>
  <c r="Q492" i="22"/>
  <c r="AF491" i="22"/>
  <c r="V491" i="22"/>
  <c r="AA491" i="22"/>
  <c r="Q491" i="22"/>
  <c r="AF490" i="22"/>
  <c r="V490" i="22"/>
  <c r="AA490" i="22"/>
  <c r="Q490" i="22"/>
  <c r="AF489" i="22"/>
  <c r="V489" i="22"/>
  <c r="AA489" i="22"/>
  <c r="Q489" i="22"/>
  <c r="AF488" i="22"/>
  <c r="V488" i="22"/>
  <c r="AA488" i="22"/>
  <c r="Q488" i="22"/>
  <c r="AF487" i="22"/>
  <c r="V487" i="22"/>
  <c r="AA487" i="22"/>
  <c r="Q487" i="22"/>
  <c r="AF486" i="22"/>
  <c r="V486" i="22"/>
  <c r="AA486" i="22"/>
  <c r="Q486" i="22"/>
  <c r="AF485" i="22"/>
  <c r="V485" i="22"/>
  <c r="AA485" i="22"/>
  <c r="Q485" i="22"/>
  <c r="AF484" i="22"/>
  <c r="V484" i="22"/>
  <c r="AA484" i="22"/>
  <c r="Q484" i="22"/>
  <c r="AF483" i="22"/>
  <c r="V483" i="22"/>
  <c r="AA483" i="22"/>
  <c r="Q483" i="22"/>
  <c r="AF482" i="22"/>
  <c r="V482" i="22"/>
  <c r="AA482" i="22"/>
  <c r="Q482" i="22"/>
  <c r="AF481" i="22"/>
  <c r="V481" i="22"/>
  <c r="AA481" i="22"/>
  <c r="Q481" i="22"/>
  <c r="AF480" i="22"/>
  <c r="V480" i="22"/>
  <c r="AA480" i="22"/>
  <c r="Q480" i="22"/>
  <c r="AF479" i="22"/>
  <c r="V479" i="22"/>
  <c r="AA479" i="22"/>
  <c r="Q479" i="22"/>
  <c r="AF478" i="22"/>
  <c r="V478" i="22"/>
  <c r="AA478" i="22"/>
  <c r="Q478" i="22"/>
  <c r="AF477" i="22"/>
  <c r="V477" i="22"/>
  <c r="AA477" i="22"/>
  <c r="Q477" i="22"/>
  <c r="AF476" i="22"/>
  <c r="V476" i="22"/>
  <c r="AA476" i="22"/>
  <c r="Q476" i="22"/>
  <c r="AF475" i="22"/>
  <c r="V475" i="22"/>
  <c r="AA475" i="22"/>
  <c r="Q475" i="22"/>
  <c r="AF474" i="22"/>
  <c r="V474" i="22"/>
  <c r="AA474" i="22"/>
  <c r="Q474" i="22"/>
  <c r="AF473" i="22"/>
  <c r="V473" i="22"/>
  <c r="AA473" i="22"/>
  <c r="Q473" i="22"/>
  <c r="AF472" i="22"/>
  <c r="V472" i="22"/>
  <c r="AA472" i="22"/>
  <c r="Q472" i="22"/>
  <c r="AF471" i="22"/>
  <c r="V471" i="22"/>
  <c r="AA471" i="22"/>
  <c r="Q471" i="22"/>
  <c r="AF470" i="22"/>
  <c r="V470" i="22"/>
  <c r="AA470" i="22"/>
  <c r="Q470" i="22"/>
  <c r="AF469" i="22"/>
  <c r="V469" i="22"/>
  <c r="AA469" i="22"/>
  <c r="Q469" i="22"/>
  <c r="AF468" i="22"/>
  <c r="V468" i="22"/>
  <c r="AA468" i="22"/>
  <c r="Q468" i="22"/>
  <c r="AF467" i="22"/>
  <c r="V467" i="22"/>
  <c r="AA467" i="22"/>
  <c r="Q467" i="22"/>
  <c r="AF466" i="22"/>
  <c r="V466" i="22"/>
  <c r="AA466" i="22"/>
  <c r="Q466" i="22"/>
  <c r="AF465" i="22"/>
  <c r="V465" i="22"/>
  <c r="AA465" i="22"/>
  <c r="Q465" i="22"/>
  <c r="AF464" i="22"/>
  <c r="V464" i="22"/>
  <c r="AA464" i="22"/>
  <c r="Q464" i="22"/>
  <c r="AF463" i="22"/>
  <c r="V463" i="22"/>
  <c r="AA463" i="22"/>
  <c r="Q463" i="22"/>
  <c r="AF462" i="22"/>
  <c r="V462" i="22"/>
  <c r="AA462" i="22"/>
  <c r="Q462" i="22"/>
  <c r="AF461" i="22"/>
  <c r="V461" i="22"/>
  <c r="AA461" i="22"/>
  <c r="Q461" i="22"/>
  <c r="AF460" i="22"/>
  <c r="V460" i="22"/>
  <c r="AA460" i="22"/>
  <c r="Q460" i="22"/>
  <c r="AF459" i="22"/>
  <c r="V459" i="22"/>
  <c r="AA459" i="22"/>
  <c r="Q459" i="22"/>
  <c r="AF458" i="22"/>
  <c r="V458" i="22"/>
  <c r="AA458" i="22"/>
  <c r="Q458" i="22"/>
  <c r="AF457" i="22"/>
  <c r="V457" i="22"/>
  <c r="AA457" i="22"/>
  <c r="Q457" i="22"/>
  <c r="AF456" i="22"/>
  <c r="V456" i="22"/>
  <c r="AA456" i="22"/>
  <c r="Q456" i="22"/>
  <c r="AF455" i="22"/>
  <c r="V455" i="22"/>
  <c r="AA455" i="22"/>
  <c r="Q455" i="22"/>
  <c r="AF454" i="22"/>
  <c r="V454" i="22"/>
  <c r="AA454" i="22"/>
  <c r="Q454" i="22"/>
  <c r="AF453" i="22"/>
  <c r="V453" i="22"/>
  <c r="AA453" i="22"/>
  <c r="Q453" i="22"/>
  <c r="AF452" i="22"/>
  <c r="V452" i="22"/>
  <c r="AA452" i="22"/>
  <c r="Q452" i="22"/>
  <c r="AF451" i="22"/>
  <c r="V451" i="22"/>
  <c r="AA451" i="22"/>
  <c r="Q451" i="22"/>
  <c r="AF450" i="22"/>
  <c r="V450" i="22"/>
  <c r="AA450" i="22"/>
  <c r="Q450" i="22"/>
  <c r="AF449" i="22"/>
  <c r="V449" i="22"/>
  <c r="AA449" i="22"/>
  <c r="Q449" i="22"/>
  <c r="AF448" i="22"/>
  <c r="V448" i="22"/>
  <c r="AA448" i="22"/>
  <c r="Q448" i="22"/>
  <c r="AF447" i="22"/>
  <c r="V447" i="22"/>
  <c r="AA447" i="22"/>
  <c r="Q447" i="22"/>
  <c r="AF446" i="22"/>
  <c r="V446" i="22"/>
  <c r="AA446" i="22"/>
  <c r="Q446" i="22"/>
  <c r="AF445" i="22"/>
  <c r="V445" i="22"/>
  <c r="AA445" i="22"/>
  <c r="Q445" i="22"/>
  <c r="AF444" i="22"/>
  <c r="V444" i="22"/>
  <c r="AA444" i="22"/>
  <c r="Q444" i="22"/>
  <c r="AF443" i="22"/>
  <c r="V443" i="22"/>
  <c r="AA443" i="22"/>
  <c r="Q443" i="22"/>
  <c r="AF442" i="22"/>
  <c r="V442" i="22"/>
  <c r="AA442" i="22"/>
  <c r="Q442" i="22"/>
  <c r="AF441" i="22"/>
  <c r="V441" i="22"/>
  <c r="AA441" i="22"/>
  <c r="Q441" i="22"/>
  <c r="AF440" i="22"/>
  <c r="V440" i="22"/>
  <c r="AA440" i="22"/>
  <c r="Q440" i="22"/>
  <c r="AF439" i="22"/>
  <c r="V439" i="22"/>
  <c r="AA439" i="22"/>
  <c r="Q439" i="22"/>
  <c r="AF438" i="22"/>
  <c r="V438" i="22"/>
  <c r="AA438" i="22"/>
  <c r="Q438" i="22"/>
  <c r="AF437" i="22"/>
  <c r="V437" i="22"/>
  <c r="AA437" i="22"/>
  <c r="Q437" i="22"/>
  <c r="AF436" i="22"/>
  <c r="V436" i="22"/>
  <c r="AA436" i="22"/>
  <c r="Q436" i="22"/>
  <c r="AF435" i="22"/>
  <c r="V435" i="22"/>
  <c r="AA435" i="22"/>
  <c r="Q435" i="22"/>
  <c r="AF434" i="22"/>
  <c r="V434" i="22"/>
  <c r="AA434" i="22"/>
  <c r="Q434" i="22"/>
  <c r="AF433" i="22"/>
  <c r="V433" i="22"/>
  <c r="AA433" i="22"/>
  <c r="Q433" i="22"/>
  <c r="AF432" i="22"/>
  <c r="V432" i="22"/>
  <c r="AA432" i="22"/>
  <c r="Q432" i="22"/>
  <c r="AF431" i="22"/>
  <c r="V431" i="22"/>
  <c r="AA431" i="22"/>
  <c r="Q431" i="22"/>
  <c r="AF430" i="22"/>
  <c r="V430" i="22"/>
  <c r="AA430" i="22"/>
  <c r="Q430" i="22"/>
  <c r="AF429" i="22"/>
  <c r="V429" i="22"/>
  <c r="AA429" i="22"/>
  <c r="Q429" i="22"/>
  <c r="AF428" i="22"/>
  <c r="V428" i="22"/>
  <c r="AA428" i="22"/>
  <c r="Q428" i="22"/>
  <c r="AF427" i="22"/>
  <c r="V427" i="22"/>
  <c r="AA427" i="22"/>
  <c r="Q427" i="22"/>
  <c r="AF426" i="22"/>
  <c r="V426" i="22"/>
  <c r="AA426" i="22"/>
  <c r="Q426" i="22"/>
  <c r="AF425" i="22"/>
  <c r="V425" i="22"/>
  <c r="AA425" i="22"/>
  <c r="Q425" i="22"/>
  <c r="AF424" i="22"/>
  <c r="V424" i="22"/>
  <c r="AA424" i="22"/>
  <c r="Q424" i="22"/>
  <c r="AF423" i="22"/>
  <c r="V423" i="22"/>
  <c r="AA423" i="22"/>
  <c r="Q423" i="22"/>
  <c r="AF422" i="22"/>
  <c r="V422" i="22"/>
  <c r="AA422" i="22"/>
  <c r="Q422" i="22"/>
  <c r="AF421" i="22"/>
  <c r="V421" i="22"/>
  <c r="AA421" i="22"/>
  <c r="Q421" i="22"/>
  <c r="AF420" i="22"/>
  <c r="V420" i="22"/>
  <c r="AA420" i="22"/>
  <c r="Q420" i="22"/>
  <c r="AF419" i="22"/>
  <c r="V419" i="22"/>
  <c r="AA419" i="22"/>
  <c r="Q419" i="22"/>
  <c r="AF418" i="22"/>
  <c r="V418" i="22"/>
  <c r="AA418" i="22"/>
  <c r="Q418" i="22"/>
  <c r="AF417" i="22"/>
  <c r="V417" i="22"/>
  <c r="AA417" i="22"/>
  <c r="Q417" i="22"/>
  <c r="AF416" i="22"/>
  <c r="V416" i="22"/>
  <c r="AA416" i="22"/>
  <c r="Q416" i="22"/>
  <c r="AF415" i="22"/>
  <c r="V415" i="22"/>
  <c r="AA415" i="22"/>
  <c r="Q415" i="22"/>
  <c r="AF414" i="22"/>
  <c r="V414" i="22"/>
  <c r="AA414" i="22"/>
  <c r="Q414" i="22"/>
  <c r="AF413" i="22"/>
  <c r="V413" i="22"/>
  <c r="AA413" i="22"/>
  <c r="Q413" i="22"/>
  <c r="AF412" i="22"/>
  <c r="V412" i="22"/>
  <c r="AA412" i="22"/>
  <c r="Q412" i="22"/>
  <c r="AF411" i="22"/>
  <c r="V411" i="22"/>
  <c r="AA411" i="22"/>
  <c r="Q411" i="22"/>
  <c r="AF410" i="22"/>
  <c r="V410" i="22"/>
  <c r="AA410" i="22"/>
  <c r="Q410" i="22"/>
  <c r="AF409" i="22"/>
  <c r="V409" i="22"/>
  <c r="AA409" i="22"/>
  <c r="Q409" i="22"/>
  <c r="AF408" i="22"/>
  <c r="V408" i="22"/>
  <c r="AA408" i="22"/>
  <c r="Q408" i="22"/>
  <c r="AF407" i="22"/>
  <c r="V407" i="22"/>
  <c r="AA407" i="22"/>
  <c r="Q407" i="22"/>
  <c r="AF406" i="22"/>
  <c r="V406" i="22"/>
  <c r="AA406" i="22"/>
  <c r="Q406" i="22"/>
  <c r="AF405" i="22"/>
  <c r="V405" i="22"/>
  <c r="AA405" i="22"/>
  <c r="Q405" i="22"/>
  <c r="AF404" i="22"/>
  <c r="V404" i="22"/>
  <c r="AA404" i="22"/>
  <c r="Q404" i="22"/>
  <c r="AF403" i="22"/>
  <c r="V403" i="22"/>
  <c r="AA403" i="22"/>
  <c r="Q403" i="22"/>
  <c r="AF402" i="22"/>
  <c r="V402" i="22"/>
  <c r="AA402" i="22"/>
  <c r="Q402" i="22"/>
  <c r="AF401" i="22"/>
  <c r="V401" i="22"/>
  <c r="AA401" i="22"/>
  <c r="Q401" i="22"/>
  <c r="AF400" i="22"/>
  <c r="V400" i="22"/>
  <c r="AA400" i="22"/>
  <c r="Q400" i="22"/>
  <c r="AF399" i="22"/>
  <c r="V399" i="22"/>
  <c r="AA399" i="22"/>
  <c r="Q399" i="22"/>
  <c r="AF398" i="22"/>
  <c r="V398" i="22"/>
  <c r="AA398" i="22"/>
  <c r="Q398" i="22"/>
  <c r="AF397" i="22"/>
  <c r="V397" i="22"/>
  <c r="AA397" i="22"/>
  <c r="Q397" i="22"/>
  <c r="AF396" i="22"/>
  <c r="V396" i="22"/>
  <c r="AA396" i="22"/>
  <c r="Q396" i="22"/>
  <c r="AF395" i="22"/>
  <c r="V395" i="22"/>
  <c r="AA395" i="22"/>
  <c r="Q395" i="22"/>
  <c r="AF394" i="22"/>
  <c r="V394" i="22"/>
  <c r="AA394" i="22"/>
  <c r="Q394" i="22"/>
  <c r="AF393" i="22"/>
  <c r="V393" i="22"/>
  <c r="AA393" i="22"/>
  <c r="Q393" i="22"/>
  <c r="AF392" i="22"/>
  <c r="V392" i="22"/>
  <c r="AA392" i="22"/>
  <c r="Q392" i="22"/>
  <c r="AF391" i="22"/>
  <c r="V391" i="22"/>
  <c r="AA391" i="22"/>
  <c r="Q391" i="22"/>
  <c r="AF390" i="22"/>
  <c r="V390" i="22"/>
  <c r="AA390" i="22"/>
  <c r="Q390" i="22"/>
  <c r="AF389" i="22"/>
  <c r="V389" i="22"/>
  <c r="AA389" i="22"/>
  <c r="Q389" i="22"/>
  <c r="AF388" i="22"/>
  <c r="V388" i="22"/>
  <c r="AA388" i="22"/>
  <c r="Q388" i="22"/>
  <c r="AF387" i="22"/>
  <c r="V387" i="22"/>
  <c r="AA387" i="22"/>
  <c r="Q387" i="22"/>
  <c r="AF386" i="22"/>
  <c r="V386" i="22"/>
  <c r="AA386" i="22"/>
  <c r="Q386" i="22"/>
  <c r="AF385" i="22"/>
  <c r="V385" i="22"/>
  <c r="AA385" i="22"/>
  <c r="Q385" i="22"/>
  <c r="AF384" i="22"/>
  <c r="V384" i="22"/>
  <c r="AA384" i="22"/>
  <c r="Q384" i="22"/>
  <c r="AF383" i="22"/>
  <c r="V383" i="22"/>
  <c r="AA383" i="22"/>
  <c r="Q383" i="22"/>
  <c r="AF382" i="22"/>
  <c r="V382" i="22"/>
  <c r="AA382" i="22"/>
  <c r="Q382" i="22"/>
  <c r="AF381" i="22"/>
  <c r="V381" i="22"/>
  <c r="AA381" i="22"/>
  <c r="Q381" i="22"/>
  <c r="AF380" i="22"/>
  <c r="V380" i="22"/>
  <c r="AA380" i="22"/>
  <c r="Q380" i="22"/>
  <c r="AF379" i="22"/>
  <c r="V379" i="22"/>
  <c r="AA379" i="22"/>
  <c r="Q379" i="22"/>
  <c r="AF378" i="22"/>
  <c r="V378" i="22"/>
  <c r="AA378" i="22"/>
  <c r="Q378" i="22"/>
  <c r="AF377" i="22"/>
  <c r="V377" i="22"/>
  <c r="AA377" i="22"/>
  <c r="Q377" i="22"/>
  <c r="AF376" i="22"/>
  <c r="V376" i="22"/>
  <c r="AA376" i="22"/>
  <c r="Q376" i="22"/>
  <c r="AF375" i="22"/>
  <c r="V375" i="22"/>
  <c r="AA375" i="22"/>
  <c r="Q375" i="22"/>
  <c r="AF374" i="22"/>
  <c r="V374" i="22"/>
  <c r="AA374" i="22"/>
  <c r="Q374" i="22"/>
  <c r="AF373" i="22"/>
  <c r="V373" i="22"/>
  <c r="AA373" i="22"/>
  <c r="Q373" i="22"/>
  <c r="AF372" i="22"/>
  <c r="V372" i="22"/>
  <c r="AA372" i="22"/>
  <c r="Q372" i="22"/>
  <c r="AF371" i="22"/>
  <c r="V371" i="22"/>
  <c r="AA371" i="22"/>
  <c r="Q371" i="22"/>
  <c r="AF370" i="22"/>
  <c r="V370" i="22"/>
  <c r="AA370" i="22"/>
  <c r="Q370" i="22"/>
  <c r="AF369" i="22"/>
  <c r="V369" i="22"/>
  <c r="AA369" i="22"/>
  <c r="Q369" i="22"/>
  <c r="AF368" i="22"/>
  <c r="V368" i="22"/>
  <c r="AA368" i="22"/>
  <c r="Q368" i="22"/>
  <c r="AF367" i="22"/>
  <c r="V367" i="22"/>
  <c r="AA367" i="22"/>
  <c r="Q367" i="22"/>
  <c r="AF366" i="22"/>
  <c r="V366" i="22"/>
  <c r="AA366" i="22"/>
  <c r="Q366" i="22"/>
  <c r="AF365" i="22"/>
  <c r="V365" i="22"/>
  <c r="AA365" i="22"/>
  <c r="Q365" i="22"/>
  <c r="AF364" i="22"/>
  <c r="V364" i="22"/>
  <c r="AA364" i="22"/>
  <c r="Q364" i="22"/>
  <c r="AF363" i="22"/>
  <c r="V363" i="22"/>
  <c r="AA363" i="22"/>
  <c r="Q363" i="22"/>
  <c r="AF362" i="22"/>
  <c r="V362" i="22"/>
  <c r="AA362" i="22"/>
  <c r="Q362" i="22"/>
  <c r="AF361" i="22"/>
  <c r="V361" i="22"/>
  <c r="AA361" i="22"/>
  <c r="Q361" i="22"/>
  <c r="AF360" i="22"/>
  <c r="V360" i="22"/>
  <c r="AA360" i="22"/>
  <c r="Q360" i="22"/>
  <c r="AF359" i="22"/>
  <c r="V359" i="22"/>
  <c r="AA359" i="22"/>
  <c r="Q359" i="22"/>
  <c r="AF358" i="22"/>
  <c r="V358" i="22"/>
  <c r="AA358" i="22"/>
  <c r="Q358" i="22"/>
  <c r="AF357" i="22"/>
  <c r="V357" i="22"/>
  <c r="AA357" i="22"/>
  <c r="Q357" i="22"/>
  <c r="AF356" i="22"/>
  <c r="V356" i="22"/>
  <c r="AA356" i="22"/>
  <c r="Q356" i="22"/>
  <c r="AF355" i="22"/>
  <c r="V355" i="22"/>
  <c r="AA355" i="22"/>
  <c r="Q355" i="22"/>
  <c r="AF354" i="22"/>
  <c r="V354" i="22"/>
  <c r="AA354" i="22"/>
  <c r="Q354" i="22"/>
  <c r="AF353" i="22"/>
  <c r="V353" i="22"/>
  <c r="AA353" i="22"/>
  <c r="Q353" i="22"/>
  <c r="AF352" i="22"/>
  <c r="V352" i="22"/>
  <c r="AA352" i="22"/>
  <c r="Q352" i="22"/>
  <c r="AF351" i="22"/>
  <c r="V351" i="22"/>
  <c r="AA351" i="22"/>
  <c r="Q351" i="22"/>
  <c r="AF350" i="22"/>
  <c r="V350" i="22"/>
  <c r="AA350" i="22"/>
  <c r="Q350" i="22"/>
  <c r="AF349" i="22"/>
  <c r="V349" i="22"/>
  <c r="AA349" i="22"/>
  <c r="Q349" i="22"/>
  <c r="AF348" i="22"/>
  <c r="V348" i="22"/>
  <c r="AA348" i="22"/>
  <c r="Q348" i="22"/>
  <c r="AF347" i="22"/>
  <c r="V347" i="22"/>
  <c r="AA347" i="22"/>
  <c r="Q347" i="22"/>
  <c r="AF346" i="22"/>
  <c r="V346" i="22"/>
  <c r="AA346" i="22"/>
  <c r="Q346" i="22"/>
  <c r="AF345" i="22"/>
  <c r="V345" i="22"/>
  <c r="AA345" i="22"/>
  <c r="Q345" i="22"/>
  <c r="AF344" i="22"/>
  <c r="V344" i="22"/>
  <c r="AA344" i="22"/>
  <c r="Q344" i="22"/>
  <c r="AF343" i="22"/>
  <c r="V343" i="22"/>
  <c r="AA343" i="22"/>
  <c r="Q343" i="22"/>
  <c r="AF342" i="22"/>
  <c r="V342" i="22"/>
  <c r="AA342" i="22"/>
  <c r="Q342" i="22"/>
  <c r="AF341" i="22"/>
  <c r="V341" i="22"/>
  <c r="AA341" i="22"/>
  <c r="Q341" i="22"/>
  <c r="AF340" i="22"/>
  <c r="V340" i="22"/>
  <c r="AA340" i="22"/>
  <c r="Q340" i="22"/>
  <c r="AF339" i="22"/>
  <c r="V339" i="22"/>
  <c r="AA339" i="22"/>
  <c r="Q339" i="22"/>
  <c r="AF338" i="22"/>
  <c r="V338" i="22"/>
  <c r="AA338" i="22"/>
  <c r="Q338" i="22"/>
  <c r="AF337" i="22"/>
  <c r="V337" i="22"/>
  <c r="AA337" i="22"/>
  <c r="Q337" i="22"/>
  <c r="AF336" i="22"/>
  <c r="V336" i="22"/>
  <c r="AA336" i="22"/>
  <c r="Q336" i="22"/>
  <c r="AF335" i="22"/>
  <c r="V335" i="22"/>
  <c r="AA335" i="22"/>
  <c r="Q335" i="22"/>
  <c r="AF334" i="22"/>
  <c r="V334" i="22"/>
  <c r="AA334" i="22"/>
  <c r="Q334" i="22"/>
  <c r="AF333" i="22"/>
  <c r="V333" i="22"/>
  <c r="AA333" i="22"/>
  <c r="Q333" i="22"/>
  <c r="AF332" i="22"/>
  <c r="V332" i="22"/>
  <c r="AA332" i="22"/>
  <c r="Q332" i="22"/>
  <c r="AF331" i="22"/>
  <c r="V331" i="22"/>
  <c r="AA331" i="22"/>
  <c r="Q331" i="22"/>
  <c r="AF330" i="22"/>
  <c r="V330" i="22"/>
  <c r="AA330" i="22"/>
  <c r="Q330" i="22"/>
  <c r="AF329" i="22"/>
  <c r="V329" i="22"/>
  <c r="AA329" i="22"/>
  <c r="Q329" i="22"/>
  <c r="AF328" i="22"/>
  <c r="V328" i="22"/>
  <c r="AA328" i="22"/>
  <c r="Q328" i="22"/>
  <c r="AF327" i="22"/>
  <c r="V327" i="22"/>
  <c r="AA327" i="22"/>
  <c r="Q327" i="22"/>
  <c r="AF326" i="22"/>
  <c r="V326" i="22"/>
  <c r="AA326" i="22"/>
  <c r="Q326" i="22"/>
  <c r="AF325" i="22"/>
  <c r="V325" i="22"/>
  <c r="AA325" i="22"/>
  <c r="Q325" i="22"/>
  <c r="AF324" i="22"/>
  <c r="V324" i="22"/>
  <c r="AA324" i="22"/>
  <c r="Q324" i="22"/>
  <c r="AF323" i="22"/>
  <c r="V323" i="22"/>
  <c r="AA323" i="22"/>
  <c r="Q323" i="22"/>
  <c r="AF322" i="22"/>
  <c r="V322" i="22"/>
  <c r="AA322" i="22"/>
  <c r="Q322" i="22"/>
  <c r="AF321" i="22"/>
  <c r="V321" i="22"/>
  <c r="AA321" i="22"/>
  <c r="Q321" i="22"/>
  <c r="AF320" i="22"/>
  <c r="V320" i="22"/>
  <c r="AA320" i="22"/>
  <c r="Q320" i="22"/>
  <c r="AF319" i="22"/>
  <c r="V319" i="22"/>
  <c r="AA319" i="22"/>
  <c r="Q319" i="22"/>
  <c r="AF318" i="22"/>
  <c r="V318" i="22"/>
  <c r="AA318" i="22"/>
  <c r="Q318" i="22"/>
  <c r="AF317" i="22"/>
  <c r="V317" i="22"/>
  <c r="AA317" i="22"/>
  <c r="Q317" i="22"/>
  <c r="AF316" i="22"/>
  <c r="V316" i="22"/>
  <c r="AA316" i="22"/>
  <c r="Q316" i="22"/>
  <c r="AF315" i="22"/>
  <c r="V315" i="22"/>
  <c r="AA315" i="22"/>
  <c r="Q315" i="22"/>
  <c r="AF314" i="22"/>
  <c r="V314" i="22"/>
  <c r="AA314" i="22"/>
  <c r="Q314" i="22"/>
  <c r="AF313" i="22"/>
  <c r="V313" i="22"/>
  <c r="AA313" i="22"/>
  <c r="Q313" i="22"/>
  <c r="AF312" i="22"/>
  <c r="V312" i="22"/>
  <c r="AA312" i="22"/>
  <c r="Q312" i="22"/>
  <c r="AF311" i="22"/>
  <c r="V311" i="22"/>
  <c r="AA311" i="22"/>
  <c r="Q311" i="22"/>
  <c r="AF310" i="22"/>
  <c r="V310" i="22"/>
  <c r="AA310" i="22"/>
  <c r="Q310" i="22"/>
  <c r="AF309" i="22"/>
  <c r="V309" i="22"/>
  <c r="AA309" i="22"/>
  <c r="Q309" i="22"/>
  <c r="AF308" i="22"/>
  <c r="V308" i="22"/>
  <c r="AA308" i="22"/>
  <c r="Q308" i="22"/>
  <c r="AF307" i="22"/>
  <c r="V307" i="22"/>
  <c r="AA307" i="22"/>
  <c r="Q307" i="22"/>
  <c r="AF306" i="22"/>
  <c r="V306" i="22"/>
  <c r="AA306" i="22"/>
  <c r="Q306" i="22"/>
  <c r="AF305" i="22"/>
  <c r="V305" i="22"/>
  <c r="AA305" i="22"/>
  <c r="Q305" i="22"/>
  <c r="AF304" i="22"/>
  <c r="V304" i="22"/>
  <c r="AA304" i="22"/>
  <c r="Q304" i="22"/>
  <c r="AF303" i="22"/>
  <c r="V303" i="22"/>
  <c r="AA303" i="22"/>
  <c r="Q303" i="22"/>
  <c r="AF302" i="22"/>
  <c r="V302" i="22"/>
  <c r="AA302" i="22"/>
  <c r="Q302" i="22"/>
  <c r="AF301" i="22"/>
  <c r="V301" i="22"/>
  <c r="AA301" i="22"/>
  <c r="Q301" i="22"/>
  <c r="AF300" i="22"/>
  <c r="V300" i="22"/>
  <c r="AA300" i="22"/>
  <c r="Q300" i="22"/>
  <c r="AF299" i="22"/>
  <c r="V299" i="22"/>
  <c r="AA299" i="22"/>
  <c r="Q299" i="22"/>
  <c r="AF298" i="22"/>
  <c r="V298" i="22"/>
  <c r="AA298" i="22"/>
  <c r="Q298" i="22"/>
  <c r="AF297" i="22"/>
  <c r="V297" i="22"/>
  <c r="AA297" i="22"/>
  <c r="Q297" i="22"/>
  <c r="AF296" i="22"/>
  <c r="V296" i="22"/>
  <c r="AA296" i="22"/>
  <c r="Q296" i="22"/>
  <c r="AF295" i="22"/>
  <c r="V295" i="22"/>
  <c r="AA295" i="22"/>
  <c r="Q295" i="22"/>
  <c r="AF294" i="22"/>
  <c r="V294" i="22"/>
  <c r="AA294" i="22"/>
  <c r="Q294" i="22"/>
  <c r="AF293" i="22"/>
  <c r="V293" i="22"/>
  <c r="AA293" i="22"/>
  <c r="Q293" i="22"/>
  <c r="AF292" i="22"/>
  <c r="V292" i="22"/>
  <c r="AA292" i="22"/>
  <c r="Q292" i="22"/>
  <c r="AF291" i="22"/>
  <c r="V291" i="22"/>
  <c r="AA291" i="22"/>
  <c r="Q291" i="22"/>
  <c r="AF290" i="22"/>
  <c r="V290" i="22"/>
  <c r="AA290" i="22"/>
  <c r="Q290" i="22"/>
  <c r="AF289" i="22"/>
  <c r="V289" i="22"/>
  <c r="AA289" i="22"/>
  <c r="Q289" i="22"/>
  <c r="AF288" i="22"/>
  <c r="V288" i="22"/>
  <c r="AA288" i="22"/>
  <c r="Q288" i="22"/>
  <c r="AF287" i="22"/>
  <c r="V287" i="22"/>
  <c r="AA287" i="22"/>
  <c r="Q287" i="22"/>
  <c r="AF286" i="22"/>
  <c r="V286" i="22"/>
  <c r="AA286" i="22"/>
  <c r="Q286" i="22"/>
  <c r="AF285" i="22"/>
  <c r="V285" i="22"/>
  <c r="AA285" i="22"/>
  <c r="Q285" i="22"/>
  <c r="AF284" i="22"/>
  <c r="V284" i="22"/>
  <c r="AA284" i="22"/>
  <c r="Q284" i="22"/>
  <c r="AF283" i="22"/>
  <c r="V283" i="22"/>
  <c r="AA283" i="22"/>
  <c r="Q283" i="22"/>
  <c r="AF282" i="22"/>
  <c r="V282" i="22"/>
  <c r="AA282" i="22"/>
  <c r="Q282" i="22"/>
  <c r="AF281" i="22"/>
  <c r="V281" i="22"/>
  <c r="AA281" i="22"/>
  <c r="Q281" i="22"/>
  <c r="AF280" i="22"/>
  <c r="V280" i="22"/>
  <c r="AA280" i="22"/>
  <c r="Q280" i="22"/>
  <c r="AF279" i="22"/>
  <c r="V279" i="22"/>
  <c r="AA279" i="22"/>
  <c r="Q279" i="22"/>
  <c r="AF278" i="22"/>
  <c r="V278" i="22"/>
  <c r="AA278" i="22"/>
  <c r="Q278" i="22"/>
  <c r="AF277" i="22"/>
  <c r="V277" i="22"/>
  <c r="AA277" i="22"/>
  <c r="Q277" i="22"/>
  <c r="AF276" i="22"/>
  <c r="V276" i="22"/>
  <c r="AA276" i="22"/>
  <c r="Q276" i="22"/>
  <c r="AF275" i="22"/>
  <c r="V275" i="22"/>
  <c r="AA275" i="22"/>
  <c r="Q275" i="22"/>
  <c r="AF274" i="22"/>
  <c r="V274" i="22"/>
  <c r="AA274" i="22"/>
  <c r="Q274" i="22"/>
  <c r="AF273" i="22"/>
  <c r="V273" i="22"/>
  <c r="AA273" i="22"/>
  <c r="Q273" i="22"/>
  <c r="AF272" i="22"/>
  <c r="V272" i="22"/>
  <c r="AA272" i="22"/>
  <c r="Q272" i="22"/>
  <c r="AF271" i="22"/>
  <c r="V271" i="22"/>
  <c r="AA271" i="22"/>
  <c r="Q271" i="22"/>
  <c r="AF270" i="22"/>
  <c r="V270" i="22"/>
  <c r="AA270" i="22"/>
  <c r="Q270" i="22"/>
  <c r="AF269" i="22"/>
  <c r="V269" i="22"/>
  <c r="AA269" i="22"/>
  <c r="Q269" i="22"/>
  <c r="AF268" i="22"/>
  <c r="V268" i="22"/>
  <c r="AA268" i="22"/>
  <c r="Q268" i="22"/>
  <c r="AF267" i="22"/>
  <c r="V267" i="22"/>
  <c r="AA267" i="22"/>
  <c r="Q267" i="22"/>
  <c r="AF266" i="22"/>
  <c r="V266" i="22"/>
  <c r="AA266" i="22"/>
  <c r="Q266" i="22"/>
  <c r="AF265" i="22"/>
  <c r="V265" i="22"/>
  <c r="AA265" i="22"/>
  <c r="Q265" i="22"/>
  <c r="AF264" i="22"/>
  <c r="V264" i="22"/>
  <c r="AA264" i="22"/>
  <c r="Q264" i="22"/>
  <c r="AF263" i="22"/>
  <c r="V263" i="22"/>
  <c r="AA263" i="22"/>
  <c r="Q263" i="22"/>
  <c r="AF262" i="22"/>
  <c r="V262" i="22"/>
  <c r="AA262" i="22"/>
  <c r="Q262" i="22"/>
  <c r="AF261" i="22"/>
  <c r="V261" i="22"/>
  <c r="AA261" i="22"/>
  <c r="Q261" i="22"/>
  <c r="AF260" i="22"/>
  <c r="V260" i="22"/>
  <c r="AA260" i="22"/>
  <c r="Q260" i="22"/>
  <c r="AF259" i="22"/>
  <c r="V259" i="22"/>
  <c r="AA259" i="22"/>
  <c r="Q259" i="22"/>
  <c r="AF258" i="22"/>
  <c r="V258" i="22"/>
  <c r="AA258" i="22"/>
  <c r="Q258" i="22"/>
  <c r="AF257" i="22"/>
  <c r="V257" i="22"/>
  <c r="AA257" i="22"/>
  <c r="Q257" i="22"/>
  <c r="AF256" i="22"/>
  <c r="V256" i="22"/>
  <c r="AA256" i="22"/>
  <c r="Q256" i="22"/>
  <c r="AF255" i="22"/>
  <c r="V255" i="22"/>
  <c r="AA255" i="22"/>
  <c r="Q255" i="22"/>
  <c r="AF254" i="22"/>
  <c r="V254" i="22"/>
  <c r="AA254" i="22"/>
  <c r="Q254" i="22"/>
  <c r="AF253" i="22"/>
  <c r="V253" i="22"/>
  <c r="AA253" i="22"/>
  <c r="Q253" i="22"/>
  <c r="AF252" i="22"/>
  <c r="V252" i="22"/>
  <c r="AA252" i="22"/>
  <c r="Q252" i="22"/>
  <c r="AF251" i="22"/>
  <c r="V251" i="22"/>
  <c r="AA251" i="22"/>
  <c r="Q251" i="22"/>
  <c r="AF250" i="22"/>
  <c r="V250" i="22"/>
  <c r="AA250" i="22"/>
  <c r="Q250" i="22"/>
  <c r="AF249" i="22"/>
  <c r="V249" i="22"/>
  <c r="AA249" i="22"/>
  <c r="Q249" i="22"/>
  <c r="AF248" i="22"/>
  <c r="V248" i="22"/>
  <c r="AA248" i="22"/>
  <c r="Q248" i="22"/>
  <c r="AF247" i="22"/>
  <c r="V247" i="22"/>
  <c r="AA247" i="22"/>
  <c r="Q247" i="22"/>
  <c r="AF246" i="22"/>
  <c r="V246" i="22"/>
  <c r="AA246" i="22"/>
  <c r="Q246" i="22"/>
  <c r="AF245" i="22"/>
  <c r="V245" i="22"/>
  <c r="AA245" i="22"/>
  <c r="Q245" i="22"/>
  <c r="AF244" i="22"/>
  <c r="V244" i="22"/>
  <c r="AA244" i="22"/>
  <c r="Q244" i="22"/>
  <c r="AF243" i="22"/>
  <c r="V243" i="22"/>
  <c r="AA243" i="22"/>
  <c r="Q243" i="22"/>
  <c r="AF242" i="22"/>
  <c r="V242" i="22"/>
  <c r="AA242" i="22"/>
  <c r="Q242" i="22"/>
  <c r="AF241" i="22"/>
  <c r="V241" i="22"/>
  <c r="AA241" i="22"/>
  <c r="Q241" i="22"/>
  <c r="AF240" i="22"/>
  <c r="V240" i="22"/>
  <c r="AA240" i="22"/>
  <c r="Q240" i="22"/>
  <c r="AF239" i="22"/>
  <c r="V239" i="22"/>
  <c r="AA239" i="22"/>
  <c r="Q239" i="22"/>
  <c r="AF238" i="22"/>
  <c r="V238" i="22"/>
  <c r="AA238" i="22"/>
  <c r="Q238" i="22"/>
  <c r="AF237" i="22"/>
  <c r="V237" i="22"/>
  <c r="AA237" i="22"/>
  <c r="Q237" i="22"/>
  <c r="AF236" i="22"/>
  <c r="V236" i="22"/>
  <c r="AA236" i="22"/>
  <c r="Q236" i="22"/>
  <c r="AF235" i="22"/>
  <c r="V235" i="22"/>
  <c r="AA235" i="22"/>
  <c r="Q235" i="22"/>
  <c r="AF234" i="22"/>
  <c r="V234" i="22"/>
  <c r="AA234" i="22"/>
  <c r="Q234" i="22"/>
  <c r="AF233" i="22"/>
  <c r="V233" i="22"/>
  <c r="AA233" i="22"/>
  <c r="Q233" i="22"/>
  <c r="AF232" i="22"/>
  <c r="V232" i="22"/>
  <c r="AA232" i="22"/>
  <c r="Q232" i="22"/>
  <c r="AF231" i="22"/>
  <c r="V231" i="22"/>
  <c r="AA231" i="22"/>
  <c r="Q231" i="22"/>
  <c r="AF230" i="22"/>
  <c r="V230" i="22"/>
  <c r="AA230" i="22"/>
  <c r="Q230" i="22"/>
  <c r="AF229" i="22"/>
  <c r="V229" i="22"/>
  <c r="AA229" i="22"/>
  <c r="Q229" i="22"/>
  <c r="AF228" i="22"/>
  <c r="V228" i="22"/>
  <c r="AA228" i="22"/>
  <c r="Q228" i="22"/>
  <c r="AF227" i="22"/>
  <c r="V227" i="22"/>
  <c r="AA227" i="22"/>
  <c r="Q227" i="22"/>
  <c r="AF226" i="22"/>
  <c r="V226" i="22"/>
  <c r="AA226" i="22"/>
  <c r="Q226" i="22"/>
  <c r="AF225" i="22"/>
  <c r="V225" i="22"/>
  <c r="AA225" i="22"/>
  <c r="Q225" i="22"/>
  <c r="AF224" i="22"/>
  <c r="V224" i="22"/>
  <c r="AA224" i="22"/>
  <c r="Q224" i="22"/>
  <c r="AF223" i="22"/>
  <c r="V223" i="22"/>
  <c r="AA223" i="22"/>
  <c r="Q223" i="22"/>
  <c r="AF222" i="22"/>
  <c r="V222" i="22"/>
  <c r="AA222" i="22"/>
  <c r="Q222" i="22"/>
  <c r="AF221" i="22"/>
  <c r="V221" i="22"/>
  <c r="AA221" i="22"/>
  <c r="Q221" i="22"/>
  <c r="AF220" i="22"/>
  <c r="V220" i="22"/>
  <c r="AA220" i="22"/>
  <c r="Q220" i="22"/>
  <c r="AF219" i="22"/>
  <c r="V219" i="22"/>
  <c r="AA219" i="22"/>
  <c r="Q219" i="22"/>
  <c r="AF218" i="22"/>
  <c r="V218" i="22"/>
  <c r="AA218" i="22"/>
  <c r="Q218" i="22"/>
  <c r="AF217" i="22"/>
  <c r="V217" i="22"/>
  <c r="AA217" i="22"/>
  <c r="Q217" i="22"/>
  <c r="AF216" i="22"/>
  <c r="V216" i="22"/>
  <c r="AA216" i="22"/>
  <c r="Q216" i="22"/>
  <c r="AF215" i="22"/>
  <c r="V215" i="22"/>
  <c r="AA215" i="22"/>
  <c r="Q215" i="22"/>
  <c r="AF214" i="22"/>
  <c r="V214" i="22"/>
  <c r="AA214" i="22"/>
  <c r="Q214" i="22"/>
  <c r="AF213" i="22"/>
  <c r="V213" i="22"/>
  <c r="AA213" i="22"/>
  <c r="Q213" i="22"/>
  <c r="AF212" i="22"/>
  <c r="V212" i="22"/>
  <c r="AA212" i="22"/>
  <c r="Q212" i="22"/>
  <c r="AF211" i="22"/>
  <c r="V211" i="22"/>
  <c r="AA211" i="22"/>
  <c r="Q211" i="22"/>
  <c r="AF210" i="22"/>
  <c r="V210" i="22"/>
  <c r="AA210" i="22"/>
  <c r="Q210" i="22"/>
  <c r="AF209" i="22"/>
  <c r="V209" i="22"/>
  <c r="AA209" i="22"/>
  <c r="Q209" i="22"/>
  <c r="AF208" i="22"/>
  <c r="V208" i="22"/>
  <c r="AA208" i="22"/>
  <c r="Q208" i="22"/>
  <c r="AF207" i="22"/>
  <c r="V207" i="22"/>
  <c r="AA207" i="22"/>
  <c r="Q207" i="22"/>
  <c r="AF206" i="22"/>
  <c r="V206" i="22"/>
  <c r="AA206" i="22"/>
  <c r="Q206" i="22"/>
  <c r="AF205" i="22"/>
  <c r="V205" i="22"/>
  <c r="AA205" i="22"/>
  <c r="Q205" i="22"/>
  <c r="AF204" i="22"/>
  <c r="V204" i="22"/>
  <c r="AA204" i="22"/>
  <c r="Q204" i="22"/>
  <c r="AF203" i="22"/>
  <c r="V203" i="22"/>
  <c r="AA203" i="22"/>
  <c r="Q203" i="22"/>
  <c r="AF202" i="22"/>
  <c r="V202" i="22"/>
  <c r="AA202" i="22"/>
  <c r="Q202" i="22"/>
  <c r="AF201" i="22"/>
  <c r="V201" i="22"/>
  <c r="AA201" i="22"/>
  <c r="Q201" i="22"/>
  <c r="AF200" i="22"/>
  <c r="V200" i="22"/>
  <c r="AA200" i="22"/>
  <c r="Q200" i="22"/>
  <c r="AF199" i="22"/>
  <c r="V199" i="22"/>
  <c r="AA199" i="22"/>
  <c r="Q199" i="22"/>
  <c r="AF198" i="22"/>
  <c r="V198" i="22"/>
  <c r="AA198" i="22"/>
  <c r="Q198" i="22"/>
  <c r="AF197" i="22"/>
  <c r="V197" i="22"/>
  <c r="AA197" i="22"/>
  <c r="Q197" i="22"/>
  <c r="AF196" i="22"/>
  <c r="V196" i="22"/>
  <c r="AA196" i="22"/>
  <c r="Q196" i="22"/>
  <c r="AF195" i="22"/>
  <c r="V195" i="22"/>
  <c r="AA195" i="22"/>
  <c r="Q195" i="22"/>
  <c r="AF194" i="22"/>
  <c r="V194" i="22"/>
  <c r="AA194" i="22"/>
  <c r="Q194" i="22"/>
  <c r="AF193" i="22"/>
  <c r="V193" i="22"/>
  <c r="AA193" i="22"/>
  <c r="Q193" i="22"/>
  <c r="AF192" i="22"/>
  <c r="V192" i="22"/>
  <c r="AA192" i="22"/>
  <c r="Q192" i="22"/>
  <c r="AF191" i="22"/>
  <c r="V191" i="22"/>
  <c r="AA191" i="22"/>
  <c r="Q191" i="22"/>
  <c r="AF190" i="22"/>
  <c r="V190" i="22"/>
  <c r="AA190" i="22"/>
  <c r="Q190" i="22"/>
  <c r="AF189" i="22"/>
  <c r="V189" i="22"/>
  <c r="AA189" i="22"/>
  <c r="Q189" i="22"/>
  <c r="AF188" i="22"/>
  <c r="V188" i="22"/>
  <c r="AA188" i="22"/>
  <c r="Q188" i="22"/>
  <c r="AF187" i="22"/>
  <c r="V187" i="22"/>
  <c r="AA187" i="22"/>
  <c r="Q187" i="22"/>
  <c r="AF186" i="22"/>
  <c r="V186" i="22"/>
  <c r="AA186" i="22"/>
  <c r="Q186" i="22"/>
  <c r="AF185" i="22"/>
  <c r="V185" i="22"/>
  <c r="AA185" i="22"/>
  <c r="Q185" i="22"/>
  <c r="AF184" i="22"/>
  <c r="V184" i="22"/>
  <c r="AA184" i="22"/>
  <c r="Q184" i="22"/>
  <c r="AF183" i="22"/>
  <c r="V183" i="22"/>
  <c r="AA183" i="22"/>
  <c r="Q183" i="22"/>
  <c r="AF182" i="22"/>
  <c r="V182" i="22"/>
  <c r="AA182" i="22"/>
  <c r="Q182" i="22"/>
  <c r="AF181" i="22"/>
  <c r="V181" i="22"/>
  <c r="AA181" i="22"/>
  <c r="Q181" i="22"/>
  <c r="AF180" i="22"/>
  <c r="V180" i="22"/>
  <c r="AA180" i="22"/>
  <c r="Q180" i="22"/>
  <c r="AF179" i="22"/>
  <c r="V179" i="22"/>
  <c r="AA179" i="22"/>
  <c r="Q179" i="22"/>
  <c r="AF178" i="22"/>
  <c r="V178" i="22"/>
  <c r="AA178" i="22"/>
  <c r="Q178" i="22"/>
  <c r="AF177" i="22"/>
  <c r="V177" i="22"/>
  <c r="AA177" i="22"/>
  <c r="Q177" i="22"/>
  <c r="AF176" i="22"/>
  <c r="V176" i="22"/>
  <c r="AA176" i="22"/>
  <c r="Q176" i="22"/>
  <c r="AF175" i="22"/>
  <c r="V175" i="22"/>
  <c r="AA175" i="22"/>
  <c r="Q175" i="22"/>
  <c r="AF174" i="22"/>
  <c r="V174" i="22"/>
  <c r="AA174" i="22"/>
  <c r="Q174" i="22"/>
  <c r="AF173" i="22"/>
  <c r="V173" i="22"/>
  <c r="AA173" i="22"/>
  <c r="Q173" i="22"/>
  <c r="AF172" i="22"/>
  <c r="V172" i="22"/>
  <c r="AA172" i="22"/>
  <c r="Q172" i="22"/>
  <c r="AF171" i="22"/>
  <c r="V171" i="22"/>
  <c r="AA171" i="22"/>
  <c r="Q171" i="22"/>
  <c r="AF170" i="22"/>
  <c r="V170" i="22"/>
  <c r="AA170" i="22"/>
  <c r="Q170" i="22"/>
  <c r="AF169" i="22"/>
  <c r="V169" i="22"/>
  <c r="AA169" i="22"/>
  <c r="Q169" i="22"/>
  <c r="AF168" i="22"/>
  <c r="V168" i="22"/>
  <c r="AA168" i="22"/>
  <c r="Q168" i="22"/>
  <c r="AF167" i="22"/>
  <c r="V167" i="22"/>
  <c r="AA167" i="22"/>
  <c r="Q167" i="22"/>
  <c r="AF166" i="22"/>
  <c r="V166" i="22"/>
  <c r="AA166" i="22"/>
  <c r="Q166" i="22"/>
  <c r="AF165" i="22"/>
  <c r="V165" i="22"/>
  <c r="AA165" i="22"/>
  <c r="Q165" i="22"/>
  <c r="AF164" i="22"/>
  <c r="V164" i="22"/>
  <c r="AA164" i="22"/>
  <c r="Q164" i="22"/>
  <c r="AF163" i="22"/>
  <c r="V163" i="22"/>
  <c r="AA163" i="22"/>
  <c r="Q163" i="22"/>
  <c r="AF162" i="22"/>
  <c r="V162" i="22"/>
  <c r="AA162" i="22"/>
  <c r="Q162" i="22"/>
  <c r="AF161" i="22"/>
  <c r="V161" i="22"/>
  <c r="AA161" i="22"/>
  <c r="Q161" i="22"/>
  <c r="AF160" i="22"/>
  <c r="V160" i="22"/>
  <c r="AA160" i="22"/>
  <c r="Q160" i="22"/>
  <c r="AF159" i="22"/>
  <c r="V159" i="22"/>
  <c r="AA159" i="22"/>
  <c r="Q159" i="22"/>
  <c r="AF158" i="22"/>
  <c r="V158" i="22"/>
  <c r="AA158" i="22"/>
  <c r="Q158" i="22"/>
  <c r="AF157" i="22"/>
  <c r="V157" i="22"/>
  <c r="AA157" i="22"/>
  <c r="Q157" i="22"/>
  <c r="AF156" i="22"/>
  <c r="V156" i="22"/>
  <c r="AA156" i="22"/>
  <c r="Q156" i="22"/>
  <c r="AF155" i="22"/>
  <c r="V155" i="22"/>
  <c r="AA155" i="22"/>
  <c r="Q155" i="22"/>
  <c r="AF154" i="22"/>
  <c r="V154" i="22"/>
  <c r="AA154" i="22"/>
  <c r="Q154" i="22"/>
  <c r="AF153" i="22"/>
  <c r="V153" i="22"/>
  <c r="AA153" i="22"/>
  <c r="Q153" i="22"/>
  <c r="AF152" i="22"/>
  <c r="V152" i="22"/>
  <c r="AA152" i="22"/>
  <c r="Q152" i="22"/>
  <c r="AF151" i="22"/>
  <c r="V151" i="22"/>
  <c r="AA151" i="22"/>
  <c r="Q151" i="22"/>
  <c r="AF150" i="22"/>
  <c r="V150" i="22"/>
  <c r="AA150" i="22"/>
  <c r="Q150" i="22"/>
  <c r="AF149" i="22"/>
  <c r="V149" i="22"/>
  <c r="AA149" i="22"/>
  <c r="Q149" i="22"/>
  <c r="AF148" i="22"/>
  <c r="V148" i="22"/>
  <c r="AA148" i="22"/>
  <c r="Q148" i="22"/>
  <c r="AF147" i="22"/>
  <c r="V147" i="22"/>
  <c r="AA147" i="22"/>
  <c r="Q147" i="22"/>
  <c r="AF146" i="22"/>
  <c r="V146" i="22"/>
  <c r="AA146" i="22"/>
  <c r="Q146" i="22"/>
  <c r="AF145" i="22"/>
  <c r="V145" i="22"/>
  <c r="AA145" i="22"/>
  <c r="Q145" i="22"/>
  <c r="AF144" i="22"/>
  <c r="V144" i="22"/>
  <c r="AA144" i="22"/>
  <c r="Q144" i="22"/>
  <c r="AF143" i="22"/>
  <c r="V143" i="22"/>
  <c r="AA143" i="22"/>
  <c r="Q143" i="22"/>
  <c r="AF142" i="22"/>
  <c r="V142" i="22"/>
  <c r="AA142" i="22"/>
  <c r="Q142" i="22"/>
  <c r="AF141" i="22"/>
  <c r="V141" i="22"/>
  <c r="AA141" i="22"/>
  <c r="Q141" i="22"/>
  <c r="AF140" i="22"/>
  <c r="V140" i="22"/>
  <c r="AA140" i="22"/>
  <c r="Q140" i="22"/>
  <c r="AF139" i="22"/>
  <c r="V139" i="22"/>
  <c r="AA139" i="22"/>
  <c r="Q139" i="22"/>
  <c r="AF138" i="22"/>
  <c r="V138" i="22"/>
  <c r="AA138" i="22"/>
  <c r="Q138" i="22"/>
  <c r="AF137" i="22"/>
  <c r="V137" i="22"/>
  <c r="AA137" i="22"/>
  <c r="Q137" i="22"/>
  <c r="AF136" i="22"/>
  <c r="V136" i="22"/>
  <c r="AA136" i="22"/>
  <c r="Q136" i="22"/>
  <c r="AF135" i="22"/>
  <c r="V135" i="22"/>
  <c r="AA135" i="22"/>
  <c r="Q135" i="22"/>
  <c r="AF134" i="22"/>
  <c r="V134" i="22"/>
  <c r="AA134" i="22"/>
  <c r="Q134" i="22"/>
  <c r="AF133" i="22"/>
  <c r="V133" i="22"/>
  <c r="AA133" i="22"/>
  <c r="Q133" i="22"/>
  <c r="AF132" i="22"/>
  <c r="V132" i="22"/>
  <c r="AA132" i="22"/>
  <c r="Q132" i="22"/>
  <c r="AF131" i="22"/>
  <c r="V131" i="22"/>
  <c r="AA131" i="22"/>
  <c r="Q131" i="22"/>
  <c r="AF130" i="22"/>
  <c r="V130" i="22"/>
  <c r="AA130" i="22"/>
  <c r="Q130" i="22"/>
  <c r="AF129" i="22"/>
  <c r="V129" i="22"/>
  <c r="AA129" i="22"/>
  <c r="Q129" i="22"/>
  <c r="AF128" i="22"/>
  <c r="V128" i="22"/>
  <c r="AA128" i="22"/>
  <c r="Q128" i="22"/>
  <c r="AF127" i="22"/>
  <c r="V127" i="22"/>
  <c r="AA127" i="22"/>
  <c r="Q127" i="22"/>
  <c r="AF126" i="22"/>
  <c r="V126" i="22"/>
  <c r="AA126" i="22"/>
  <c r="Q126" i="22"/>
  <c r="AF125" i="22"/>
  <c r="V125" i="22"/>
  <c r="AA125" i="22"/>
  <c r="Q125" i="22"/>
  <c r="AF124" i="22"/>
  <c r="V124" i="22"/>
  <c r="AA124" i="22"/>
  <c r="Q124" i="22"/>
  <c r="AF123" i="22"/>
  <c r="V123" i="22"/>
  <c r="AA123" i="22"/>
  <c r="Q123" i="22"/>
  <c r="AF122" i="22"/>
  <c r="V122" i="22"/>
  <c r="AA122" i="22"/>
  <c r="Q122" i="22"/>
  <c r="AF121" i="22"/>
  <c r="V121" i="22"/>
  <c r="AA121" i="22"/>
  <c r="Q121" i="22"/>
  <c r="AF120" i="22"/>
  <c r="V120" i="22"/>
  <c r="AA120" i="22"/>
  <c r="Q120" i="22"/>
  <c r="AF119" i="22"/>
  <c r="V119" i="22"/>
  <c r="AA119" i="22"/>
  <c r="Q119" i="22"/>
  <c r="AF118" i="22"/>
  <c r="V118" i="22"/>
  <c r="AA118" i="22"/>
  <c r="Q118" i="22"/>
  <c r="AF117" i="22"/>
  <c r="V117" i="22"/>
  <c r="AA117" i="22"/>
  <c r="Q117" i="22"/>
  <c r="AF116" i="22"/>
  <c r="V116" i="22"/>
  <c r="AA116" i="22"/>
  <c r="Q116" i="22"/>
  <c r="AF115" i="22"/>
  <c r="V115" i="22"/>
  <c r="AA115" i="22"/>
  <c r="Q115" i="22"/>
  <c r="AF114" i="22"/>
  <c r="V114" i="22"/>
  <c r="AA114" i="22"/>
  <c r="Q114" i="22"/>
  <c r="AF113" i="22"/>
  <c r="V113" i="22"/>
  <c r="AA113" i="22"/>
  <c r="Q113" i="22"/>
  <c r="AF112" i="22"/>
  <c r="V112" i="22"/>
  <c r="AA112" i="22"/>
  <c r="Q112" i="22"/>
  <c r="AF111" i="22"/>
  <c r="V111" i="22"/>
  <c r="AA111" i="22"/>
  <c r="Q111" i="22"/>
  <c r="AF110" i="22"/>
  <c r="V110" i="22"/>
  <c r="AA110" i="22"/>
  <c r="Q110" i="22"/>
  <c r="AF109" i="22"/>
  <c r="V109" i="22"/>
  <c r="AA109" i="22"/>
  <c r="Q109" i="22"/>
  <c r="AF108" i="22"/>
  <c r="V108" i="22"/>
  <c r="AA108" i="22"/>
  <c r="Q108" i="22"/>
  <c r="AF107" i="22"/>
  <c r="V107" i="22"/>
  <c r="AA107" i="22"/>
  <c r="Q107" i="22"/>
  <c r="AF106" i="22"/>
  <c r="V106" i="22"/>
  <c r="AA106" i="22"/>
  <c r="Q106" i="22"/>
  <c r="AF105" i="22"/>
  <c r="V105" i="22"/>
  <c r="AA105" i="22"/>
  <c r="Q105" i="22"/>
  <c r="AF104" i="22"/>
  <c r="V104" i="22"/>
  <c r="AA104" i="22"/>
  <c r="Q104" i="22"/>
  <c r="AF103" i="22"/>
  <c r="V103" i="22"/>
  <c r="AA103" i="22"/>
  <c r="Q103" i="22"/>
  <c r="AF102" i="22"/>
  <c r="V102" i="22"/>
  <c r="AA102" i="22"/>
  <c r="Q102" i="22"/>
  <c r="AF101" i="22"/>
  <c r="V101" i="22"/>
  <c r="AA101" i="22"/>
  <c r="Q101" i="22"/>
  <c r="AF100" i="22"/>
  <c r="V100" i="22"/>
  <c r="AA100" i="22"/>
  <c r="Q100" i="22"/>
  <c r="AF99" i="22"/>
  <c r="V99" i="22"/>
  <c r="AA99" i="22"/>
  <c r="Q99" i="22"/>
  <c r="AF98" i="22"/>
  <c r="V98" i="22"/>
  <c r="AA98" i="22"/>
  <c r="Q98" i="22"/>
  <c r="AF97" i="22"/>
  <c r="V97" i="22"/>
  <c r="AA97" i="22"/>
  <c r="Q97" i="22"/>
  <c r="AF96" i="22"/>
  <c r="V96" i="22"/>
  <c r="AA96" i="22"/>
  <c r="Q96" i="22"/>
  <c r="AF95" i="22"/>
  <c r="V95" i="22"/>
  <c r="AA95" i="22"/>
  <c r="Q95" i="22"/>
  <c r="AF94" i="22"/>
  <c r="V94" i="22"/>
  <c r="AA94" i="22"/>
  <c r="Q94" i="22"/>
  <c r="AF93" i="22"/>
  <c r="V93" i="22"/>
  <c r="AA93" i="22"/>
  <c r="Q93" i="22"/>
  <c r="AF92" i="22"/>
  <c r="V92" i="22"/>
  <c r="AA92" i="22"/>
  <c r="Q92" i="22"/>
  <c r="AF91" i="22"/>
  <c r="V91" i="22"/>
  <c r="AA91" i="22"/>
  <c r="Q91" i="22"/>
  <c r="AF90" i="22"/>
  <c r="V90" i="22"/>
  <c r="AA90" i="22"/>
  <c r="Q90" i="22"/>
  <c r="AF89" i="22"/>
  <c r="V89" i="22"/>
  <c r="AA89" i="22"/>
  <c r="Q89" i="22"/>
  <c r="AF88" i="22"/>
  <c r="V88" i="22"/>
  <c r="AA88" i="22"/>
  <c r="Q88" i="22"/>
  <c r="AF87" i="22"/>
  <c r="V87" i="22"/>
  <c r="AA87" i="22"/>
  <c r="Q87" i="22"/>
  <c r="AF86" i="22"/>
  <c r="V86" i="22"/>
  <c r="AA86" i="22"/>
  <c r="Q86" i="22"/>
  <c r="AF85" i="22"/>
  <c r="V85" i="22"/>
  <c r="AA85" i="22"/>
  <c r="Q85" i="22"/>
  <c r="AF84" i="22"/>
  <c r="V84" i="22"/>
  <c r="AA84" i="22"/>
  <c r="Q84" i="22"/>
  <c r="AF83" i="22"/>
  <c r="V83" i="22"/>
  <c r="AA83" i="22"/>
  <c r="Q83" i="22"/>
  <c r="AF82" i="22"/>
  <c r="V82" i="22"/>
  <c r="AA82" i="22"/>
  <c r="Q82" i="22"/>
  <c r="AF81" i="22"/>
  <c r="V81" i="22"/>
  <c r="AA81" i="22"/>
  <c r="Q81" i="22"/>
  <c r="AF80" i="22"/>
  <c r="V80" i="22"/>
  <c r="AA80" i="22"/>
  <c r="Q80" i="22"/>
  <c r="AF79" i="22"/>
  <c r="V79" i="22"/>
  <c r="AA79" i="22"/>
  <c r="Q79" i="22"/>
  <c r="AF78" i="22"/>
  <c r="V78" i="22"/>
  <c r="AA78" i="22"/>
  <c r="Q78" i="22"/>
  <c r="AF77" i="22"/>
  <c r="V77" i="22"/>
  <c r="AA77" i="22"/>
  <c r="Q77" i="22"/>
  <c r="AF76" i="22"/>
  <c r="V76" i="22"/>
  <c r="AA76" i="22"/>
  <c r="Q76" i="22"/>
  <c r="AF75" i="22"/>
  <c r="V75" i="22"/>
  <c r="AA75" i="22"/>
  <c r="Q75" i="22"/>
  <c r="AF74" i="22"/>
  <c r="V74" i="22"/>
  <c r="AA74" i="22"/>
  <c r="Q74" i="22"/>
  <c r="AF73" i="22"/>
  <c r="V73" i="22"/>
  <c r="AA73" i="22"/>
  <c r="Q73" i="22"/>
  <c r="AF72" i="22"/>
  <c r="V72" i="22"/>
  <c r="AA72" i="22"/>
  <c r="Q72" i="22"/>
  <c r="AF71" i="22"/>
  <c r="V71" i="22"/>
  <c r="AA71" i="22"/>
  <c r="Q71" i="22"/>
  <c r="AF70" i="22"/>
  <c r="V70" i="22"/>
  <c r="AA70" i="22"/>
  <c r="Q70" i="22"/>
  <c r="AF69" i="22"/>
  <c r="V69" i="22"/>
  <c r="AA69" i="22"/>
  <c r="Q69" i="22"/>
  <c r="AF68" i="22"/>
  <c r="V68" i="22"/>
  <c r="AA68" i="22"/>
  <c r="Q68" i="22"/>
  <c r="AF67" i="22"/>
  <c r="V67" i="22"/>
  <c r="AA67" i="22"/>
  <c r="Q67" i="22"/>
  <c r="AF66" i="22"/>
  <c r="V66" i="22"/>
  <c r="AA66" i="22"/>
  <c r="Q66" i="22"/>
  <c r="AF65" i="22"/>
  <c r="V65" i="22"/>
  <c r="AA65" i="22"/>
  <c r="Q65" i="22"/>
  <c r="AF64" i="22"/>
  <c r="V64" i="22"/>
  <c r="AA64" i="22"/>
  <c r="Q64" i="22"/>
  <c r="AF63" i="22"/>
  <c r="V63" i="22"/>
  <c r="AA63" i="22"/>
  <c r="Q63" i="22"/>
  <c r="AF62" i="22"/>
  <c r="V62" i="22"/>
  <c r="AA62" i="22"/>
  <c r="Q62" i="22"/>
  <c r="AF61" i="22"/>
  <c r="V61" i="22"/>
  <c r="AA61" i="22"/>
  <c r="Q61" i="22"/>
  <c r="AF60" i="22"/>
  <c r="V60" i="22"/>
  <c r="AA60" i="22"/>
  <c r="Q60" i="22"/>
  <c r="AF59" i="22"/>
  <c r="V59" i="22"/>
  <c r="AA59" i="22"/>
  <c r="Q59" i="22"/>
  <c r="AF58" i="22"/>
  <c r="V58" i="22"/>
  <c r="AA58" i="22"/>
  <c r="Q58" i="22"/>
  <c r="AF57" i="22"/>
  <c r="V57" i="22"/>
  <c r="AA57" i="22"/>
  <c r="Q57" i="22"/>
  <c r="AF56" i="22"/>
  <c r="V56" i="22"/>
  <c r="AA56" i="22"/>
  <c r="Q56" i="22"/>
  <c r="AF55" i="22"/>
  <c r="V55" i="22"/>
  <c r="AA55" i="22"/>
  <c r="Q55" i="22"/>
  <c r="AF54" i="22"/>
  <c r="V54" i="22"/>
  <c r="AA54" i="22"/>
  <c r="Q54" i="22"/>
  <c r="AF53" i="22"/>
  <c r="V53" i="22"/>
  <c r="AA53" i="22"/>
  <c r="Q53" i="22"/>
  <c r="AF52" i="22"/>
  <c r="V52" i="22"/>
  <c r="AA52" i="22"/>
  <c r="Q52" i="22"/>
  <c r="AF51" i="22"/>
  <c r="V51" i="22"/>
  <c r="AA51" i="22"/>
  <c r="Q51" i="22"/>
  <c r="AF50" i="22"/>
  <c r="V50" i="22"/>
  <c r="AA50" i="22"/>
  <c r="Q50" i="22"/>
  <c r="AF49" i="22"/>
  <c r="V49" i="22"/>
  <c r="AA49" i="22"/>
  <c r="Q49" i="22"/>
  <c r="AF48" i="22"/>
  <c r="V48" i="22"/>
  <c r="AA48" i="22"/>
  <c r="Q48" i="22"/>
  <c r="AF47" i="22"/>
  <c r="V47" i="22"/>
  <c r="AA47" i="22"/>
  <c r="Q47" i="22"/>
  <c r="AF46" i="22"/>
  <c r="V46" i="22"/>
  <c r="AA46" i="22"/>
  <c r="Q46" i="22"/>
  <c r="AF45" i="22"/>
  <c r="V45" i="22"/>
  <c r="AA45" i="22"/>
  <c r="Q45" i="22"/>
  <c r="AF44" i="22"/>
  <c r="V44" i="22"/>
  <c r="AA44" i="22"/>
  <c r="Q44" i="22"/>
  <c r="AF43" i="22"/>
  <c r="V43" i="22"/>
  <c r="AA43" i="22"/>
  <c r="Q43" i="22"/>
  <c r="AF42" i="22"/>
  <c r="V42" i="22"/>
  <c r="AA42" i="22"/>
  <c r="Q42" i="22"/>
  <c r="AF41" i="22"/>
  <c r="V41" i="22"/>
  <c r="AA41" i="22"/>
  <c r="Q41" i="22"/>
  <c r="AF40" i="22"/>
  <c r="V40" i="22"/>
  <c r="AA40" i="22"/>
  <c r="Q40" i="22"/>
  <c r="AF39" i="22"/>
  <c r="V39" i="22"/>
  <c r="AA39" i="22"/>
  <c r="Q39" i="22"/>
  <c r="AF38" i="22"/>
  <c r="V38" i="22"/>
  <c r="AA38" i="22"/>
  <c r="Q38" i="22"/>
  <c r="AF37" i="22"/>
  <c r="V37" i="22"/>
  <c r="AA37" i="22"/>
  <c r="Q37" i="22"/>
  <c r="AF36" i="22"/>
  <c r="V36" i="22"/>
  <c r="AA36" i="22"/>
  <c r="Q36" i="22"/>
  <c r="AF35" i="22"/>
  <c r="V35" i="22"/>
  <c r="AA35" i="22"/>
  <c r="Q35" i="22"/>
  <c r="AF34" i="22"/>
  <c r="V34" i="22"/>
  <c r="AA34" i="22"/>
  <c r="Q34" i="22"/>
  <c r="AF33" i="22"/>
  <c r="V33" i="22"/>
  <c r="AA33" i="22"/>
  <c r="Q33" i="22"/>
  <c r="AF32" i="22"/>
  <c r="V32" i="22"/>
  <c r="AA32" i="22"/>
  <c r="Q32" i="22"/>
  <c r="AF31" i="22"/>
  <c r="V31" i="22"/>
  <c r="AA31" i="22"/>
  <c r="Q31" i="22"/>
  <c r="AF30" i="22"/>
  <c r="V30" i="22"/>
  <c r="AA30" i="22"/>
  <c r="Q30" i="22"/>
  <c r="AF29" i="22"/>
  <c r="V29" i="22"/>
  <c r="AA29" i="22"/>
  <c r="Q29" i="22"/>
  <c r="AF28" i="22"/>
  <c r="V28" i="22"/>
  <c r="AA28" i="22"/>
  <c r="Q28" i="22"/>
  <c r="AF27" i="22"/>
  <c r="V27" i="22"/>
  <c r="AA27" i="22"/>
  <c r="Q27" i="22"/>
  <c r="AF26" i="22"/>
  <c r="V26" i="22"/>
  <c r="AA26" i="22"/>
  <c r="Q26" i="22"/>
  <c r="AF25" i="22"/>
  <c r="V25" i="22"/>
  <c r="AA25" i="22"/>
  <c r="Q25" i="22"/>
  <c r="AF24" i="22"/>
  <c r="V24" i="22"/>
  <c r="AA24" i="22"/>
  <c r="Q24" i="22"/>
  <c r="AF23" i="22"/>
  <c r="V23" i="22"/>
  <c r="AA23" i="22"/>
  <c r="Q23" i="22"/>
  <c r="AF22" i="22"/>
  <c r="V22" i="22"/>
  <c r="AA22" i="22"/>
  <c r="Q22" i="22"/>
  <c r="AF21" i="22"/>
  <c r="V21" i="22"/>
  <c r="AA21" i="22"/>
  <c r="Q21" i="22"/>
  <c r="AF20" i="22"/>
  <c r="V20" i="22"/>
  <c r="AA20" i="22"/>
  <c r="Q20" i="22"/>
  <c r="AF19" i="22"/>
  <c r="V19" i="22"/>
  <c r="AA19" i="22"/>
  <c r="Q19" i="22"/>
  <c r="AF18" i="22"/>
  <c r="V18" i="22"/>
  <c r="AA18" i="22"/>
  <c r="Q18" i="22"/>
  <c r="AF17" i="22"/>
  <c r="V17" i="22"/>
  <c r="AA17" i="22"/>
  <c r="Q17" i="22"/>
  <c r="AF16" i="22"/>
  <c r="V16" i="22"/>
  <c r="AA16" i="22"/>
  <c r="Q16" i="22"/>
  <c r="AF15" i="22"/>
  <c r="V15" i="22"/>
  <c r="AA15" i="22"/>
  <c r="Q15" i="22"/>
  <c r="AF14" i="22"/>
  <c r="V14" i="22"/>
  <c r="AA14" i="22"/>
  <c r="Q14" i="22"/>
  <c r="AF13" i="22"/>
  <c r="V13" i="22"/>
  <c r="AA13" i="22"/>
  <c r="Q13" i="22"/>
  <c r="AF12" i="22"/>
  <c r="V12" i="22"/>
  <c r="AA12" i="22"/>
  <c r="Q12" i="22"/>
  <c r="AF11" i="22"/>
  <c r="V11" i="22"/>
  <c r="AA11" i="22"/>
  <c r="Q11" i="22"/>
  <c r="AF10" i="22"/>
  <c r="V10" i="22"/>
  <c r="AA10" i="22"/>
  <c r="Q10" i="22"/>
  <c r="AF9" i="22"/>
  <c r="V9" i="22"/>
  <c r="AA9" i="22"/>
  <c r="Q9" i="22"/>
  <c r="AF8" i="22"/>
  <c r="V8" i="22"/>
  <c r="AA8" i="22"/>
  <c r="Q8" i="22"/>
  <c r="AF7" i="22"/>
  <c r="V7" i="22"/>
  <c r="AA7" i="22"/>
  <c r="Q7" i="22"/>
  <c r="AF6" i="22"/>
  <c r="V6" i="22"/>
  <c r="AA6" i="22"/>
  <c r="Q6" i="22"/>
  <c r="AF5" i="22"/>
  <c r="V5" i="22"/>
  <c r="AA5" i="22"/>
  <c r="Q5" i="22"/>
  <c r="AF4" i="22"/>
  <c r="V4" i="22"/>
  <c r="AA4" i="22"/>
  <c r="Q4" i="22"/>
  <c r="AF333" i="21"/>
  <c r="V333" i="21"/>
  <c r="AA333" i="21"/>
  <c r="Q333" i="21"/>
  <c r="AF332" i="21"/>
  <c r="V332" i="21"/>
  <c r="AA332" i="21"/>
  <c r="Q332" i="21"/>
  <c r="AF331" i="21"/>
  <c r="V331" i="21"/>
  <c r="AA331" i="21"/>
  <c r="Q331" i="21"/>
  <c r="AF330" i="21"/>
  <c r="V330" i="21"/>
  <c r="AA330" i="21"/>
  <c r="Q330" i="21"/>
  <c r="AF329" i="21"/>
  <c r="V329" i="21"/>
  <c r="AA329" i="21"/>
  <c r="Q329" i="21"/>
  <c r="AF328" i="21"/>
  <c r="V328" i="21"/>
  <c r="AA328" i="21"/>
  <c r="Q328" i="21"/>
  <c r="AF327" i="21"/>
  <c r="V327" i="21"/>
  <c r="AA327" i="21"/>
  <c r="Q327" i="21"/>
  <c r="AF326" i="21"/>
  <c r="V326" i="21"/>
  <c r="AA326" i="21"/>
  <c r="Q326" i="21"/>
  <c r="AF325" i="21"/>
  <c r="V325" i="21"/>
  <c r="AA325" i="21"/>
  <c r="Q325" i="21"/>
  <c r="AF324" i="21"/>
  <c r="V324" i="21"/>
  <c r="AA324" i="21"/>
  <c r="Q324" i="21"/>
  <c r="AF323" i="21"/>
  <c r="V323" i="21"/>
  <c r="AA323" i="21"/>
  <c r="Q323" i="21"/>
  <c r="AF322" i="21"/>
  <c r="V322" i="21"/>
  <c r="AA322" i="21"/>
  <c r="Q322" i="21"/>
  <c r="AF321" i="21"/>
  <c r="V321" i="21"/>
  <c r="AA321" i="21"/>
  <c r="Q321" i="21"/>
  <c r="AF320" i="21"/>
  <c r="V320" i="21"/>
  <c r="AA320" i="21"/>
  <c r="Q320" i="21"/>
  <c r="AF319" i="21"/>
  <c r="V319" i="21"/>
  <c r="AA319" i="21"/>
  <c r="Q319" i="21"/>
  <c r="AF318" i="21"/>
  <c r="V318" i="21"/>
  <c r="AA318" i="21"/>
  <c r="Q318" i="21"/>
  <c r="AF317" i="21"/>
  <c r="V317" i="21"/>
  <c r="AA317" i="21"/>
  <c r="Q317" i="21"/>
  <c r="AF316" i="21"/>
  <c r="V316" i="21"/>
  <c r="AA316" i="21"/>
  <c r="Q316" i="21"/>
  <c r="AF315" i="21"/>
  <c r="V315" i="21"/>
  <c r="AA315" i="21"/>
  <c r="Q315" i="21"/>
  <c r="AF314" i="21"/>
  <c r="V314" i="21"/>
  <c r="AA314" i="21"/>
  <c r="Q314" i="21"/>
  <c r="AF313" i="21"/>
  <c r="V313" i="21"/>
  <c r="AA313" i="21"/>
  <c r="Q313" i="21"/>
  <c r="AF312" i="21"/>
  <c r="V312" i="21"/>
  <c r="AA312" i="21"/>
  <c r="Q312" i="21"/>
  <c r="AF311" i="21"/>
  <c r="V311" i="21"/>
  <c r="AA311" i="21"/>
  <c r="Q311" i="21"/>
  <c r="AF310" i="21"/>
  <c r="V310" i="21"/>
  <c r="AA310" i="21"/>
  <c r="Q310" i="21"/>
  <c r="AF309" i="21"/>
  <c r="V309" i="21"/>
  <c r="AA309" i="21"/>
  <c r="Q309" i="21"/>
  <c r="AF308" i="21"/>
  <c r="V308" i="21"/>
  <c r="AA308" i="21"/>
  <c r="Q308" i="21"/>
  <c r="AF307" i="21"/>
  <c r="V307" i="21"/>
  <c r="AA307" i="21"/>
  <c r="Q307" i="21"/>
  <c r="AF306" i="21"/>
  <c r="V306" i="21"/>
  <c r="AA306" i="21"/>
  <c r="Q306" i="21"/>
  <c r="AF305" i="21"/>
  <c r="V305" i="21"/>
  <c r="AA305" i="21"/>
  <c r="Q305" i="21"/>
  <c r="AF304" i="21"/>
  <c r="V304" i="21"/>
  <c r="AA304" i="21"/>
  <c r="Q304" i="21"/>
  <c r="AF303" i="21"/>
  <c r="V303" i="21"/>
  <c r="AA303" i="21"/>
  <c r="Q303" i="21"/>
  <c r="AF302" i="21"/>
  <c r="V302" i="21"/>
  <c r="AA302" i="21"/>
  <c r="Q302" i="21"/>
  <c r="AF301" i="21"/>
  <c r="V301" i="21"/>
  <c r="AA301" i="21"/>
  <c r="Q301" i="21"/>
  <c r="AF300" i="21"/>
  <c r="V300" i="21"/>
  <c r="AA300" i="21"/>
  <c r="Q300" i="21"/>
  <c r="AF299" i="21"/>
  <c r="V299" i="21"/>
  <c r="AA299" i="21"/>
  <c r="Q299" i="21"/>
  <c r="AF298" i="21"/>
  <c r="V298" i="21"/>
  <c r="AA298" i="21"/>
  <c r="Q298" i="21"/>
  <c r="AF297" i="21"/>
  <c r="V297" i="21"/>
  <c r="AA297" i="21"/>
  <c r="Q297" i="21"/>
  <c r="AF296" i="21"/>
  <c r="V296" i="21"/>
  <c r="AA296" i="21"/>
  <c r="Q296" i="21"/>
  <c r="AF295" i="21"/>
  <c r="V295" i="21"/>
  <c r="AA295" i="21"/>
  <c r="Q295" i="21"/>
  <c r="AF294" i="21"/>
  <c r="V294" i="21"/>
  <c r="AA294" i="21"/>
  <c r="Q294" i="21"/>
  <c r="AF293" i="21"/>
  <c r="V293" i="21"/>
  <c r="AA293" i="21"/>
  <c r="Q293" i="21"/>
  <c r="AF292" i="21"/>
  <c r="V292" i="21"/>
  <c r="AA292" i="21"/>
  <c r="Q292" i="21"/>
  <c r="AF291" i="21"/>
  <c r="V291" i="21"/>
  <c r="AA291" i="21"/>
  <c r="Q291" i="21"/>
  <c r="AF290" i="21"/>
  <c r="V290" i="21"/>
  <c r="AA290" i="21"/>
  <c r="Q290" i="21"/>
  <c r="AF289" i="21"/>
  <c r="V289" i="21"/>
  <c r="AA289" i="21"/>
  <c r="Q289" i="21"/>
  <c r="AF288" i="21"/>
  <c r="V288" i="21"/>
  <c r="AA288" i="21"/>
  <c r="Q288" i="21"/>
  <c r="AF287" i="21"/>
  <c r="V287" i="21"/>
  <c r="AA287" i="21"/>
  <c r="Q287" i="21"/>
  <c r="AF286" i="21"/>
  <c r="V286" i="21"/>
  <c r="AA286" i="21"/>
  <c r="Q286" i="21"/>
  <c r="AF285" i="21"/>
  <c r="V285" i="21"/>
  <c r="AA285" i="21"/>
  <c r="Q285" i="21"/>
  <c r="AF284" i="21"/>
  <c r="V284" i="21"/>
  <c r="AA284" i="21"/>
  <c r="Q284" i="21"/>
  <c r="AF283" i="21"/>
  <c r="V283" i="21"/>
  <c r="AA283" i="21"/>
  <c r="Q283" i="21"/>
  <c r="AF282" i="21"/>
  <c r="V282" i="21"/>
  <c r="AA282" i="21"/>
  <c r="Q282" i="21"/>
  <c r="AF281" i="21"/>
  <c r="V281" i="21"/>
  <c r="AA281" i="21"/>
  <c r="Q281" i="21"/>
  <c r="AF280" i="21"/>
  <c r="V280" i="21"/>
  <c r="AA280" i="21"/>
  <c r="Q280" i="21"/>
  <c r="AF279" i="21"/>
  <c r="V279" i="21"/>
  <c r="AA279" i="21"/>
  <c r="Q279" i="21"/>
  <c r="AF278" i="21"/>
  <c r="V278" i="21"/>
  <c r="AA278" i="21"/>
  <c r="Q278" i="21"/>
  <c r="AF277" i="21"/>
  <c r="V277" i="21"/>
  <c r="AA277" i="21"/>
  <c r="Q277" i="21"/>
  <c r="AF276" i="21"/>
  <c r="V276" i="21"/>
  <c r="AA276" i="21"/>
  <c r="Q276" i="21"/>
  <c r="AF275" i="21"/>
  <c r="V275" i="21"/>
  <c r="AA275" i="21"/>
  <c r="Q275" i="21"/>
  <c r="AF274" i="21"/>
  <c r="V274" i="21"/>
  <c r="AA274" i="21"/>
  <c r="Q274" i="21"/>
  <c r="AF273" i="21"/>
  <c r="V273" i="21"/>
  <c r="AA273" i="21"/>
  <c r="Q273" i="21"/>
  <c r="AF272" i="21"/>
  <c r="V272" i="21"/>
  <c r="AA272" i="21"/>
  <c r="Q272" i="21"/>
  <c r="AF271" i="21"/>
  <c r="V271" i="21"/>
  <c r="AA271" i="21"/>
  <c r="Q271" i="21"/>
  <c r="AF270" i="21"/>
  <c r="V270" i="21"/>
  <c r="AA270" i="21"/>
  <c r="Q270" i="21"/>
  <c r="AF269" i="21"/>
  <c r="V269" i="21"/>
  <c r="AA269" i="21"/>
  <c r="Q269" i="21"/>
  <c r="AF268" i="21"/>
  <c r="V268" i="21"/>
  <c r="AA268" i="21"/>
  <c r="Q268" i="21"/>
  <c r="AF267" i="21"/>
  <c r="V267" i="21"/>
  <c r="AA267" i="21"/>
  <c r="Q267" i="21"/>
  <c r="AF266" i="21"/>
  <c r="V266" i="21"/>
  <c r="AA266" i="21"/>
  <c r="Q266" i="21"/>
  <c r="AF265" i="21"/>
  <c r="V265" i="21"/>
  <c r="AA265" i="21"/>
  <c r="Q265" i="21"/>
  <c r="AF264" i="21"/>
  <c r="V264" i="21"/>
  <c r="AA264" i="21"/>
  <c r="Q264" i="21"/>
  <c r="AF263" i="21"/>
  <c r="V263" i="21"/>
  <c r="AA263" i="21"/>
  <c r="Q263" i="21"/>
  <c r="AF262" i="21"/>
  <c r="V262" i="21"/>
  <c r="AA262" i="21"/>
  <c r="Q262" i="21"/>
  <c r="AF261" i="21"/>
  <c r="V261" i="21"/>
  <c r="AA261" i="21"/>
  <c r="Q261" i="21"/>
  <c r="AF260" i="21"/>
  <c r="V260" i="21"/>
  <c r="AA260" i="21"/>
  <c r="Q260" i="21"/>
  <c r="AF259" i="21"/>
  <c r="V259" i="21"/>
  <c r="AA259" i="21"/>
  <c r="Q259" i="21"/>
  <c r="AF258" i="21"/>
  <c r="V258" i="21"/>
  <c r="AA258" i="21"/>
  <c r="Q258" i="21"/>
  <c r="AF257" i="21"/>
  <c r="V257" i="21"/>
  <c r="AA257" i="21"/>
  <c r="Q257" i="21"/>
  <c r="AF256" i="21"/>
  <c r="V256" i="21"/>
  <c r="AA256" i="21"/>
  <c r="Q256" i="21"/>
  <c r="AF255" i="21"/>
  <c r="V255" i="21"/>
  <c r="AA255" i="21"/>
  <c r="Q255" i="21"/>
  <c r="AF254" i="21"/>
  <c r="V254" i="21"/>
  <c r="AA254" i="21"/>
  <c r="Q254" i="21"/>
  <c r="AF253" i="21"/>
  <c r="V253" i="21"/>
  <c r="AA253" i="21"/>
  <c r="Q253" i="21"/>
  <c r="AF252" i="21"/>
  <c r="V252" i="21"/>
  <c r="AA252" i="21"/>
  <c r="Q252" i="21"/>
  <c r="AF251" i="21"/>
  <c r="V251" i="21"/>
  <c r="AA251" i="21"/>
  <c r="Q251" i="21"/>
  <c r="AF250" i="21"/>
  <c r="V250" i="21"/>
  <c r="AA250" i="21"/>
  <c r="Q250" i="21"/>
  <c r="AF249" i="21"/>
  <c r="V249" i="21"/>
  <c r="AA249" i="21"/>
  <c r="Q249" i="21"/>
  <c r="AF248" i="21"/>
  <c r="V248" i="21"/>
  <c r="AA248" i="21"/>
  <c r="Q248" i="21"/>
  <c r="AF247" i="21"/>
  <c r="V247" i="21"/>
  <c r="AA247" i="21"/>
  <c r="Q247" i="21"/>
  <c r="AF246" i="21"/>
  <c r="V246" i="21"/>
  <c r="AA246" i="21"/>
  <c r="Q246" i="21"/>
  <c r="AF245" i="21"/>
  <c r="V245" i="21"/>
  <c r="AA245" i="21"/>
  <c r="Q245" i="21"/>
  <c r="AF244" i="21"/>
  <c r="V244" i="21"/>
  <c r="AA244" i="21"/>
  <c r="Q244" i="21"/>
  <c r="AF243" i="21"/>
  <c r="V243" i="21"/>
  <c r="AA243" i="21"/>
  <c r="Q243" i="21"/>
  <c r="AF242" i="21"/>
  <c r="V242" i="21"/>
  <c r="AA242" i="21"/>
  <c r="Q242" i="21"/>
  <c r="AF241" i="21"/>
  <c r="V241" i="21"/>
  <c r="AA241" i="21"/>
  <c r="Q241" i="21"/>
  <c r="AF240" i="21"/>
  <c r="V240" i="21"/>
  <c r="AA240" i="21"/>
  <c r="Q240" i="21"/>
  <c r="AF239" i="21"/>
  <c r="V239" i="21"/>
  <c r="AA239" i="21"/>
  <c r="Q239" i="21"/>
  <c r="AF238" i="21"/>
  <c r="V238" i="21"/>
  <c r="AA238" i="21"/>
  <c r="Q238" i="21"/>
  <c r="AF237" i="21"/>
  <c r="V237" i="21"/>
  <c r="AA237" i="21"/>
  <c r="Q237" i="21"/>
  <c r="AF236" i="21"/>
  <c r="V236" i="21"/>
  <c r="AA236" i="21"/>
  <c r="Q236" i="21"/>
  <c r="AF235" i="21"/>
  <c r="V235" i="21"/>
  <c r="AA235" i="21"/>
  <c r="Q235" i="21"/>
  <c r="AF234" i="21"/>
  <c r="V234" i="21"/>
  <c r="AA234" i="21"/>
  <c r="Q234" i="21"/>
  <c r="AF233" i="21"/>
  <c r="V233" i="21"/>
  <c r="AA233" i="21"/>
  <c r="Q233" i="21"/>
  <c r="AF232" i="21"/>
  <c r="V232" i="21"/>
  <c r="AA232" i="21"/>
  <c r="Q232" i="21"/>
  <c r="AF231" i="21"/>
  <c r="V231" i="21"/>
  <c r="AA231" i="21"/>
  <c r="Q231" i="21"/>
  <c r="AF230" i="21"/>
  <c r="V230" i="21"/>
  <c r="AA230" i="21"/>
  <c r="Q230" i="21"/>
  <c r="AF229" i="21"/>
  <c r="V229" i="21"/>
  <c r="AA229" i="21"/>
  <c r="Q229" i="21"/>
  <c r="AF228" i="21"/>
  <c r="V228" i="21"/>
  <c r="AA228" i="21"/>
  <c r="Q228" i="21"/>
  <c r="AF227" i="21"/>
  <c r="V227" i="21"/>
  <c r="AA227" i="21"/>
  <c r="Q227" i="21"/>
  <c r="AF226" i="21"/>
  <c r="V226" i="21"/>
  <c r="AA226" i="21"/>
  <c r="Q226" i="21"/>
  <c r="AF225" i="21"/>
  <c r="V225" i="21"/>
  <c r="AA225" i="21"/>
  <c r="Q225" i="21"/>
  <c r="AF224" i="21"/>
  <c r="V224" i="21"/>
  <c r="AA224" i="21"/>
  <c r="Q224" i="21"/>
  <c r="AF223" i="21"/>
  <c r="V223" i="21"/>
  <c r="AA223" i="21"/>
  <c r="Q223" i="21"/>
  <c r="AF222" i="21"/>
  <c r="V222" i="21"/>
  <c r="AA222" i="21"/>
  <c r="Q222" i="21"/>
  <c r="AF221" i="21"/>
  <c r="V221" i="21"/>
  <c r="AA221" i="21"/>
  <c r="Q221" i="21"/>
  <c r="AF220" i="21"/>
  <c r="V220" i="21"/>
  <c r="AA220" i="21"/>
  <c r="Q220" i="21"/>
  <c r="AF219" i="21"/>
  <c r="V219" i="21"/>
  <c r="AA219" i="21"/>
  <c r="Q219" i="21"/>
  <c r="AF218" i="21"/>
  <c r="V218" i="21"/>
  <c r="AA218" i="21"/>
  <c r="Q218" i="21"/>
  <c r="AF217" i="21"/>
  <c r="V217" i="21"/>
  <c r="AA217" i="21"/>
  <c r="Q217" i="21"/>
  <c r="AF216" i="21"/>
  <c r="V216" i="21"/>
  <c r="AA216" i="21"/>
  <c r="Q216" i="21"/>
  <c r="AF215" i="21"/>
  <c r="V215" i="21"/>
  <c r="AA215" i="21"/>
  <c r="Q215" i="21"/>
  <c r="AF214" i="21"/>
  <c r="V214" i="21"/>
  <c r="AA214" i="21"/>
  <c r="Q214" i="21"/>
  <c r="AF213" i="21"/>
  <c r="V213" i="21"/>
  <c r="AA213" i="21"/>
  <c r="Q213" i="21"/>
  <c r="AF212" i="21"/>
  <c r="V212" i="21"/>
  <c r="AA212" i="21"/>
  <c r="Q212" i="21"/>
  <c r="AF211" i="21"/>
  <c r="V211" i="21"/>
  <c r="AA211" i="21"/>
  <c r="Q211" i="21"/>
  <c r="AF210" i="21"/>
  <c r="V210" i="21"/>
  <c r="AA210" i="21"/>
  <c r="Q210" i="21"/>
  <c r="AF209" i="21"/>
  <c r="V209" i="21"/>
  <c r="AA209" i="21"/>
  <c r="Q209" i="21"/>
  <c r="AF208" i="21"/>
  <c r="V208" i="21"/>
  <c r="AA208" i="21"/>
  <c r="Q208" i="21"/>
  <c r="AF207" i="21"/>
  <c r="V207" i="21"/>
  <c r="AA207" i="21"/>
  <c r="Q207" i="21"/>
  <c r="AF206" i="21"/>
  <c r="V206" i="21"/>
  <c r="AA206" i="21"/>
  <c r="Q206" i="21"/>
  <c r="AF205" i="21"/>
  <c r="V205" i="21"/>
  <c r="AA205" i="21"/>
  <c r="Q205" i="21"/>
  <c r="AF204" i="21"/>
  <c r="V204" i="21"/>
  <c r="AA204" i="21"/>
  <c r="Q204" i="21"/>
  <c r="AF203" i="21"/>
  <c r="V203" i="21"/>
  <c r="AA203" i="21"/>
  <c r="Q203" i="21"/>
  <c r="AF202" i="21"/>
  <c r="V202" i="21"/>
  <c r="AA202" i="21"/>
  <c r="Q202" i="21"/>
  <c r="AF201" i="21"/>
  <c r="V201" i="21"/>
  <c r="AA201" i="21"/>
  <c r="Q201" i="21"/>
  <c r="AF200" i="21"/>
  <c r="V200" i="21"/>
  <c r="AA200" i="21"/>
  <c r="Q200" i="21"/>
  <c r="AF199" i="21"/>
  <c r="V199" i="21"/>
  <c r="AA199" i="21"/>
  <c r="Q199" i="21"/>
  <c r="AF198" i="21"/>
  <c r="V198" i="21"/>
  <c r="AA198" i="21"/>
  <c r="Q198" i="21"/>
  <c r="AF197" i="21"/>
  <c r="V197" i="21"/>
  <c r="AA197" i="21"/>
  <c r="Q197" i="21"/>
  <c r="AF196" i="21"/>
  <c r="V196" i="21"/>
  <c r="AA196" i="21"/>
  <c r="Q196" i="21"/>
  <c r="AF195" i="21"/>
  <c r="V195" i="21"/>
  <c r="AA195" i="21"/>
  <c r="Q195" i="21"/>
  <c r="AF194" i="21"/>
  <c r="V194" i="21"/>
  <c r="AA194" i="21"/>
  <c r="Q194" i="21"/>
  <c r="AF193" i="21"/>
  <c r="V193" i="21"/>
  <c r="AA193" i="21"/>
  <c r="Q193" i="21"/>
  <c r="AF192" i="21"/>
  <c r="V192" i="21"/>
  <c r="AA192" i="21"/>
  <c r="Q192" i="21"/>
  <c r="AF191" i="21"/>
  <c r="V191" i="21"/>
  <c r="AA191" i="21"/>
  <c r="Q191" i="21"/>
  <c r="AF190" i="21"/>
  <c r="V190" i="21"/>
  <c r="AA190" i="21"/>
  <c r="Q190" i="21"/>
  <c r="AF189" i="21"/>
  <c r="V189" i="21"/>
  <c r="AA189" i="21"/>
  <c r="Q189" i="21"/>
  <c r="AF188" i="21"/>
  <c r="V188" i="21"/>
  <c r="AA188" i="21"/>
  <c r="Q188" i="21"/>
  <c r="AF187" i="21"/>
  <c r="V187" i="21"/>
  <c r="AA187" i="21"/>
  <c r="Q187" i="21"/>
  <c r="AF186" i="21"/>
  <c r="V186" i="21"/>
  <c r="AA186" i="21"/>
  <c r="Q186" i="21"/>
  <c r="AF185" i="21"/>
  <c r="V185" i="21"/>
  <c r="AA185" i="21"/>
  <c r="Q185" i="21"/>
  <c r="AF184" i="21"/>
  <c r="V184" i="21"/>
  <c r="AA184" i="21"/>
  <c r="Q184" i="21"/>
  <c r="AF183" i="21"/>
  <c r="V183" i="21"/>
  <c r="AA183" i="21"/>
  <c r="Q183" i="21"/>
  <c r="AF182" i="21"/>
  <c r="V182" i="21"/>
  <c r="AA182" i="21"/>
  <c r="Q182" i="21"/>
  <c r="AF181" i="21"/>
  <c r="V181" i="21"/>
  <c r="AA181" i="21"/>
  <c r="Q181" i="21"/>
  <c r="AF180" i="21"/>
  <c r="V180" i="21"/>
  <c r="AA180" i="21"/>
  <c r="Q180" i="21"/>
  <c r="AF179" i="21"/>
  <c r="V179" i="21"/>
  <c r="AA179" i="21"/>
  <c r="Q179" i="21"/>
  <c r="AF178" i="21"/>
  <c r="V178" i="21"/>
  <c r="AA178" i="21"/>
  <c r="Q178" i="21"/>
  <c r="AF177" i="21"/>
  <c r="V177" i="21"/>
  <c r="AA177" i="21"/>
  <c r="Q177" i="21"/>
  <c r="AF176" i="21"/>
  <c r="V176" i="21"/>
  <c r="AA176" i="21"/>
  <c r="Q176" i="21"/>
  <c r="AF175" i="21"/>
  <c r="V175" i="21"/>
  <c r="AA175" i="21"/>
  <c r="Q175" i="21"/>
  <c r="AF174" i="21"/>
  <c r="V174" i="21"/>
  <c r="AA174" i="21"/>
  <c r="Q174" i="21"/>
  <c r="AF173" i="21"/>
  <c r="V173" i="21"/>
  <c r="AA173" i="21"/>
  <c r="Q173" i="21"/>
  <c r="AF172" i="21"/>
  <c r="V172" i="21"/>
  <c r="AA172" i="21"/>
  <c r="Q172" i="21"/>
  <c r="AF171" i="21"/>
  <c r="V171" i="21"/>
  <c r="AA171" i="21"/>
  <c r="Q171" i="21"/>
  <c r="AF170" i="21"/>
  <c r="V170" i="21"/>
  <c r="AA170" i="21"/>
  <c r="Q170" i="21"/>
  <c r="AF169" i="21"/>
  <c r="V169" i="21"/>
  <c r="AA169" i="21"/>
  <c r="Q169" i="21"/>
  <c r="AF168" i="21"/>
  <c r="V168" i="21"/>
  <c r="AA168" i="21"/>
  <c r="Q168" i="21"/>
  <c r="AF167" i="21"/>
  <c r="V167" i="21"/>
  <c r="AA167" i="21"/>
  <c r="Q167" i="21"/>
  <c r="AF166" i="21"/>
  <c r="V166" i="21"/>
  <c r="AA166" i="21"/>
  <c r="Q166" i="21"/>
  <c r="AF165" i="21"/>
  <c r="V165" i="21"/>
  <c r="AA165" i="21"/>
  <c r="Q165" i="21"/>
  <c r="AF164" i="21"/>
  <c r="V164" i="21"/>
  <c r="AA164" i="21"/>
  <c r="Q164" i="21"/>
  <c r="AF163" i="21"/>
  <c r="V163" i="21"/>
  <c r="AA163" i="21"/>
  <c r="Q163" i="21"/>
  <c r="AF162" i="21"/>
  <c r="V162" i="21"/>
  <c r="AA162" i="21"/>
  <c r="Q162" i="21"/>
  <c r="AF161" i="21"/>
  <c r="V161" i="21"/>
  <c r="AA161" i="21"/>
  <c r="Q161" i="21"/>
  <c r="AF160" i="21"/>
  <c r="V160" i="21"/>
  <c r="AA160" i="21"/>
  <c r="Q160" i="21"/>
  <c r="AF159" i="21"/>
  <c r="V159" i="21"/>
  <c r="AA159" i="21"/>
  <c r="Q159" i="21"/>
  <c r="AF158" i="21"/>
  <c r="V158" i="21"/>
  <c r="AA158" i="21"/>
  <c r="Q158" i="21"/>
  <c r="AF157" i="21"/>
  <c r="V157" i="21"/>
  <c r="AA157" i="21"/>
  <c r="Q157" i="21"/>
  <c r="AF156" i="21"/>
  <c r="V156" i="21"/>
  <c r="AA156" i="21"/>
  <c r="Q156" i="21"/>
  <c r="AF155" i="21"/>
  <c r="V155" i="21"/>
  <c r="AA155" i="21"/>
  <c r="Q155" i="21"/>
  <c r="AF154" i="21"/>
  <c r="V154" i="21"/>
  <c r="AA154" i="21"/>
  <c r="Q154" i="21"/>
  <c r="AF153" i="21"/>
  <c r="V153" i="21"/>
  <c r="AA153" i="21"/>
  <c r="Q153" i="21"/>
  <c r="AF152" i="21"/>
  <c r="V152" i="21"/>
  <c r="AA152" i="21"/>
  <c r="Q152" i="21"/>
  <c r="AF151" i="21"/>
  <c r="V151" i="21"/>
  <c r="AA151" i="21"/>
  <c r="Q151" i="21"/>
  <c r="AF150" i="21"/>
  <c r="V150" i="21"/>
  <c r="AA150" i="21"/>
  <c r="Q150" i="21"/>
  <c r="AF149" i="21"/>
  <c r="V149" i="21"/>
  <c r="AA149" i="21"/>
  <c r="Q149" i="21"/>
  <c r="AF148" i="21"/>
  <c r="V148" i="21"/>
  <c r="AA148" i="21"/>
  <c r="Q148" i="21"/>
  <c r="AF147" i="21"/>
  <c r="V147" i="21"/>
  <c r="AA147" i="21"/>
  <c r="Q147" i="21"/>
  <c r="AF146" i="21"/>
  <c r="V146" i="21"/>
  <c r="AA146" i="21"/>
  <c r="Q146" i="21"/>
  <c r="AF145" i="21"/>
  <c r="V145" i="21"/>
  <c r="AA145" i="21"/>
  <c r="Q145" i="21"/>
  <c r="AF144" i="21"/>
  <c r="V144" i="21"/>
  <c r="AA144" i="21"/>
  <c r="Q144" i="21"/>
  <c r="AF143" i="21"/>
  <c r="V143" i="21"/>
  <c r="AA143" i="21"/>
  <c r="Q143" i="21"/>
  <c r="AF142" i="21"/>
  <c r="V142" i="21"/>
  <c r="AA142" i="21"/>
  <c r="Q142" i="21"/>
  <c r="AF141" i="21"/>
  <c r="V141" i="21"/>
  <c r="AA141" i="21"/>
  <c r="Q141" i="21"/>
  <c r="AF140" i="21"/>
  <c r="V140" i="21"/>
  <c r="AA140" i="21"/>
  <c r="Q140" i="21"/>
  <c r="AF139" i="21"/>
  <c r="V139" i="21"/>
  <c r="AA139" i="21"/>
  <c r="Q139" i="21"/>
  <c r="AF138" i="21"/>
  <c r="V138" i="21"/>
  <c r="AA138" i="21"/>
  <c r="Q138" i="21"/>
  <c r="AF137" i="21"/>
  <c r="V137" i="21"/>
  <c r="AA137" i="21"/>
  <c r="Q137" i="21"/>
  <c r="AF136" i="21"/>
  <c r="V136" i="21"/>
  <c r="AA136" i="21"/>
  <c r="Q136" i="21"/>
  <c r="AF135" i="21"/>
  <c r="V135" i="21"/>
  <c r="AA135" i="21"/>
  <c r="Q135" i="21"/>
  <c r="AF134" i="21"/>
  <c r="V134" i="21"/>
  <c r="AA134" i="21"/>
  <c r="Q134" i="21"/>
  <c r="AF133" i="21"/>
  <c r="V133" i="21"/>
  <c r="AA133" i="21"/>
  <c r="Q133" i="21"/>
  <c r="AF132" i="21"/>
  <c r="V132" i="21"/>
  <c r="AA132" i="21"/>
  <c r="Q132" i="21"/>
  <c r="AF131" i="21"/>
  <c r="V131" i="21"/>
  <c r="AA131" i="21"/>
  <c r="Q131" i="21"/>
  <c r="AF130" i="21"/>
  <c r="V130" i="21"/>
  <c r="AA130" i="21"/>
  <c r="Q130" i="21"/>
  <c r="AF129" i="21"/>
  <c r="V129" i="21"/>
  <c r="AA129" i="21"/>
  <c r="Q129" i="21"/>
  <c r="AF128" i="21"/>
  <c r="V128" i="21"/>
  <c r="AA128" i="21"/>
  <c r="Q128" i="21"/>
  <c r="AF127" i="21"/>
  <c r="V127" i="21"/>
  <c r="AA127" i="21"/>
  <c r="Q127" i="21"/>
  <c r="AF126" i="21"/>
  <c r="V126" i="21"/>
  <c r="AA126" i="21"/>
  <c r="Q126" i="21"/>
  <c r="AF125" i="21"/>
  <c r="V125" i="21"/>
  <c r="AA125" i="21"/>
  <c r="Q125" i="21"/>
  <c r="AF124" i="21"/>
  <c r="V124" i="21"/>
  <c r="AA124" i="21"/>
  <c r="Q124" i="21"/>
  <c r="AF123" i="21"/>
  <c r="V123" i="21"/>
  <c r="AA123" i="21"/>
  <c r="Q123" i="21"/>
  <c r="AF122" i="21"/>
  <c r="V122" i="21"/>
  <c r="AA122" i="21"/>
  <c r="Q122" i="21"/>
  <c r="AF121" i="21"/>
  <c r="V121" i="21"/>
  <c r="AA121" i="21"/>
  <c r="Q121" i="21"/>
  <c r="AF120" i="21"/>
  <c r="V120" i="21"/>
  <c r="AA120" i="21"/>
  <c r="Q120" i="21"/>
  <c r="AF119" i="21"/>
  <c r="V119" i="21"/>
  <c r="AA119" i="21"/>
  <c r="Q119" i="21"/>
  <c r="AF118" i="21"/>
  <c r="V118" i="21"/>
  <c r="AA118" i="21"/>
  <c r="Q118" i="21"/>
  <c r="AF117" i="21"/>
  <c r="V117" i="21"/>
  <c r="AA117" i="21"/>
  <c r="Q117" i="21"/>
  <c r="AF116" i="21"/>
  <c r="V116" i="21"/>
  <c r="AA116" i="21"/>
  <c r="Q116" i="21"/>
  <c r="AF115" i="21"/>
  <c r="V115" i="21"/>
  <c r="AA115" i="21"/>
  <c r="Q115" i="21"/>
  <c r="AF114" i="21"/>
  <c r="V114" i="21"/>
  <c r="AA114" i="21"/>
  <c r="Q114" i="21"/>
  <c r="AF113" i="21"/>
  <c r="V113" i="21"/>
  <c r="AA113" i="21"/>
  <c r="Q113" i="21"/>
  <c r="AF112" i="21"/>
  <c r="V112" i="21"/>
  <c r="AA112" i="21"/>
  <c r="Q112" i="21"/>
  <c r="AF111" i="21"/>
  <c r="V111" i="21"/>
  <c r="AA111" i="21"/>
  <c r="Q111" i="21"/>
  <c r="AF110" i="21"/>
  <c r="V110" i="21"/>
  <c r="AA110" i="21"/>
  <c r="Q110" i="21"/>
  <c r="AF109" i="21"/>
  <c r="V109" i="21"/>
  <c r="AA109" i="21"/>
  <c r="Q109" i="21"/>
  <c r="AF108" i="21"/>
  <c r="V108" i="21"/>
  <c r="AA108" i="21"/>
  <c r="Q108" i="21"/>
  <c r="AF107" i="21"/>
  <c r="V107" i="21"/>
  <c r="AA107" i="21"/>
  <c r="Q107" i="21"/>
  <c r="AF106" i="21"/>
  <c r="V106" i="21"/>
  <c r="AA106" i="21"/>
  <c r="Q106" i="21"/>
  <c r="AF105" i="21"/>
  <c r="V105" i="21"/>
  <c r="AA105" i="21"/>
  <c r="Q105" i="21"/>
  <c r="AF104" i="21"/>
  <c r="V104" i="21"/>
  <c r="AA104" i="21"/>
  <c r="Q104" i="21"/>
  <c r="AF103" i="21"/>
  <c r="V103" i="21"/>
  <c r="AA103" i="21"/>
  <c r="Q103" i="21"/>
  <c r="AF102" i="21"/>
  <c r="V102" i="21"/>
  <c r="AA102" i="21"/>
  <c r="Q102" i="21"/>
  <c r="AF101" i="21"/>
  <c r="V101" i="21"/>
  <c r="AA101" i="21"/>
  <c r="Q101" i="21"/>
  <c r="AF100" i="21"/>
  <c r="V100" i="21"/>
  <c r="AA100" i="21"/>
  <c r="Q100" i="21"/>
  <c r="AF99" i="21"/>
  <c r="V99" i="21"/>
  <c r="AA99" i="21"/>
  <c r="Q99" i="21"/>
  <c r="AF98" i="21"/>
  <c r="V98" i="21"/>
  <c r="AA98" i="21"/>
  <c r="Q98" i="21"/>
  <c r="AF97" i="21"/>
  <c r="V97" i="21"/>
  <c r="AA97" i="21"/>
  <c r="Q97" i="21"/>
  <c r="AF96" i="21"/>
  <c r="V96" i="21"/>
  <c r="AA96" i="21"/>
  <c r="Q96" i="21"/>
  <c r="AF95" i="21"/>
  <c r="V95" i="21"/>
  <c r="AA95" i="21"/>
  <c r="Q95" i="21"/>
  <c r="AF94" i="21"/>
  <c r="V94" i="21"/>
  <c r="AA94" i="21"/>
  <c r="Q94" i="21"/>
  <c r="AF93" i="21"/>
  <c r="V93" i="21"/>
  <c r="AA93" i="21"/>
  <c r="Q93" i="21"/>
  <c r="AF92" i="21"/>
  <c r="V92" i="21"/>
  <c r="AA92" i="21"/>
  <c r="Q92" i="21"/>
  <c r="AF91" i="21"/>
  <c r="V91" i="21"/>
  <c r="AA91" i="21"/>
  <c r="Q91" i="21"/>
  <c r="AF90" i="21"/>
  <c r="V90" i="21"/>
  <c r="AA90" i="21"/>
  <c r="Q90" i="21"/>
  <c r="AF89" i="21"/>
  <c r="V89" i="21"/>
  <c r="AA89" i="21"/>
  <c r="Q89" i="21"/>
  <c r="AF88" i="21"/>
  <c r="V88" i="21"/>
  <c r="AA88" i="21"/>
  <c r="Q88" i="21"/>
  <c r="AF87" i="21"/>
  <c r="V87" i="21"/>
  <c r="AA87" i="21"/>
  <c r="Q87" i="21"/>
  <c r="AF86" i="21"/>
  <c r="V86" i="21"/>
  <c r="AA86" i="21"/>
  <c r="Q86" i="21"/>
  <c r="AF85" i="21"/>
  <c r="V85" i="21"/>
  <c r="AA85" i="21"/>
  <c r="Q85" i="21"/>
  <c r="AF84" i="21"/>
  <c r="V84" i="21"/>
  <c r="AA84" i="21"/>
  <c r="Q84" i="21"/>
  <c r="AF83" i="21"/>
  <c r="V83" i="21"/>
  <c r="AA83" i="21"/>
  <c r="Q83" i="21"/>
  <c r="AF82" i="21"/>
  <c r="V82" i="21"/>
  <c r="AA82" i="21"/>
  <c r="Q82" i="21"/>
  <c r="AF81" i="21"/>
  <c r="V81" i="21"/>
  <c r="AA81" i="21"/>
  <c r="Q81" i="21"/>
  <c r="AF80" i="21"/>
  <c r="V80" i="21"/>
  <c r="AA80" i="21"/>
  <c r="Q80" i="21"/>
  <c r="AF79" i="21"/>
  <c r="V79" i="21"/>
  <c r="AA79" i="21"/>
  <c r="Q79" i="21"/>
  <c r="AF78" i="21"/>
  <c r="V78" i="21"/>
  <c r="AA78" i="21"/>
  <c r="Q78" i="21"/>
  <c r="AF77" i="21"/>
  <c r="V77" i="21"/>
  <c r="AA77" i="21"/>
  <c r="Q77" i="21"/>
  <c r="AF76" i="21"/>
  <c r="V76" i="21"/>
  <c r="AA76" i="21"/>
  <c r="Q76" i="21"/>
  <c r="AF75" i="21"/>
  <c r="V75" i="21"/>
  <c r="AA75" i="21"/>
  <c r="Q75" i="21"/>
  <c r="AF74" i="21"/>
  <c r="V74" i="21"/>
  <c r="AA74" i="21"/>
  <c r="Q74" i="21"/>
  <c r="AF73" i="21"/>
  <c r="V73" i="21"/>
  <c r="AA73" i="21"/>
  <c r="Q73" i="21"/>
  <c r="AF72" i="21"/>
  <c r="V72" i="21"/>
  <c r="AA72" i="21"/>
  <c r="Q72" i="21"/>
  <c r="AF71" i="21"/>
  <c r="V71" i="21"/>
  <c r="AA71" i="21"/>
  <c r="Q71" i="21"/>
  <c r="AF70" i="21"/>
  <c r="V70" i="21"/>
  <c r="AA70" i="21"/>
  <c r="Q70" i="21"/>
  <c r="AF69" i="21"/>
  <c r="V69" i="21"/>
  <c r="AA69" i="21"/>
  <c r="Q69" i="21"/>
  <c r="AF68" i="21"/>
  <c r="V68" i="21"/>
  <c r="AA68" i="21"/>
  <c r="Q68" i="21"/>
  <c r="AF67" i="21"/>
  <c r="V67" i="21"/>
  <c r="AA67" i="21"/>
  <c r="Q67" i="21"/>
  <c r="AF66" i="21"/>
  <c r="V66" i="21"/>
  <c r="AA66" i="21"/>
  <c r="Q66" i="21"/>
  <c r="AF65" i="21"/>
  <c r="V65" i="21"/>
  <c r="AA65" i="21"/>
  <c r="Q65" i="21"/>
  <c r="AF64" i="21"/>
  <c r="V64" i="21"/>
  <c r="AA64" i="21"/>
  <c r="Q64" i="21"/>
  <c r="AF63" i="21"/>
  <c r="V63" i="21"/>
  <c r="AA63" i="21"/>
  <c r="Q63" i="21"/>
  <c r="AF62" i="21"/>
  <c r="V62" i="21"/>
  <c r="AA62" i="21"/>
  <c r="Q62" i="21"/>
  <c r="AF61" i="21"/>
  <c r="V61" i="21"/>
  <c r="AA61" i="21"/>
  <c r="Q61" i="21"/>
  <c r="AF60" i="21"/>
  <c r="V60" i="21"/>
  <c r="AA60" i="21"/>
  <c r="Q60" i="21"/>
  <c r="AF59" i="21"/>
  <c r="V59" i="21"/>
  <c r="AA59" i="21"/>
  <c r="Q59" i="21"/>
  <c r="AF58" i="21"/>
  <c r="V58" i="21"/>
  <c r="AA58" i="21"/>
  <c r="Q58" i="21"/>
  <c r="AF57" i="21"/>
  <c r="V57" i="21"/>
  <c r="AA57" i="21"/>
  <c r="Q57" i="21"/>
  <c r="AF56" i="21"/>
  <c r="V56" i="21"/>
  <c r="AA56" i="21"/>
  <c r="Q56" i="21"/>
  <c r="AF55" i="21"/>
  <c r="V55" i="21"/>
  <c r="AA55" i="21"/>
  <c r="Q55" i="21"/>
  <c r="AF54" i="21"/>
  <c r="V54" i="21"/>
  <c r="AA54" i="21"/>
  <c r="Q54" i="21"/>
  <c r="AF53" i="21"/>
  <c r="V53" i="21"/>
  <c r="AA53" i="21"/>
  <c r="Q53" i="21"/>
  <c r="AF52" i="21"/>
  <c r="V52" i="21"/>
  <c r="AA52" i="21"/>
  <c r="Q52" i="21"/>
  <c r="AF51" i="21"/>
  <c r="V51" i="21"/>
  <c r="AA51" i="21"/>
  <c r="Q51" i="21"/>
  <c r="AF50" i="21"/>
  <c r="V50" i="21"/>
  <c r="AA50" i="21"/>
  <c r="Q50" i="21"/>
  <c r="AF49" i="21"/>
  <c r="V49" i="21"/>
  <c r="AA49" i="21"/>
  <c r="Q49" i="21"/>
  <c r="AF48" i="21"/>
  <c r="V48" i="21"/>
  <c r="AA48" i="21"/>
  <c r="Q48" i="21"/>
  <c r="AF47" i="21"/>
  <c r="V47" i="21"/>
  <c r="AA47" i="21"/>
  <c r="Q47" i="21"/>
  <c r="AF46" i="21"/>
  <c r="V46" i="21"/>
  <c r="AA46" i="21"/>
  <c r="Q46" i="21"/>
  <c r="AF45" i="21"/>
  <c r="V45" i="21"/>
  <c r="AA45" i="21"/>
  <c r="Q45" i="21"/>
  <c r="AF44" i="21"/>
  <c r="V44" i="21"/>
  <c r="AA44" i="21"/>
  <c r="Q44" i="21"/>
  <c r="AF43" i="21"/>
  <c r="V43" i="21"/>
  <c r="AA43" i="21"/>
  <c r="Q43" i="21"/>
  <c r="AF42" i="21"/>
  <c r="V42" i="21"/>
  <c r="AA42" i="21"/>
  <c r="Q42" i="21"/>
  <c r="AF41" i="21"/>
  <c r="V41" i="21"/>
  <c r="AA41" i="21"/>
  <c r="Q41" i="21"/>
  <c r="AF40" i="21"/>
  <c r="V40" i="21"/>
  <c r="AA40" i="21"/>
  <c r="Q40" i="21"/>
  <c r="AF39" i="21"/>
  <c r="V39" i="21"/>
  <c r="AA39" i="21"/>
  <c r="Q39" i="21"/>
  <c r="AF38" i="21"/>
  <c r="V38" i="21"/>
  <c r="AA38" i="21"/>
  <c r="Q38" i="21"/>
  <c r="AF37" i="21"/>
  <c r="V37" i="21"/>
  <c r="AA37" i="21"/>
  <c r="Q37" i="21"/>
  <c r="AF36" i="21"/>
  <c r="V36" i="21"/>
  <c r="AA36" i="21"/>
  <c r="Q36" i="21"/>
  <c r="AF35" i="21"/>
  <c r="V35" i="21"/>
  <c r="AA35" i="21"/>
  <c r="Q35" i="21"/>
  <c r="AF34" i="21"/>
  <c r="V34" i="21"/>
  <c r="AA34" i="21"/>
  <c r="Q34" i="21"/>
  <c r="AF33" i="21"/>
  <c r="V33" i="21"/>
  <c r="AA33" i="21"/>
  <c r="Q33" i="21"/>
  <c r="AF32" i="21"/>
  <c r="V32" i="21"/>
  <c r="AA32" i="21"/>
  <c r="Q32" i="21"/>
  <c r="AF31" i="21"/>
  <c r="V31" i="21"/>
  <c r="AA31" i="21"/>
  <c r="Q31" i="21"/>
  <c r="AF30" i="21"/>
  <c r="V30" i="21"/>
  <c r="AA30" i="21"/>
  <c r="Q30" i="21"/>
  <c r="AF29" i="21"/>
  <c r="V29" i="21"/>
  <c r="AA29" i="21"/>
  <c r="Q29" i="21"/>
  <c r="AF28" i="21"/>
  <c r="V28" i="21"/>
  <c r="AA28" i="21"/>
  <c r="Q28" i="21"/>
  <c r="AF27" i="21"/>
  <c r="V27" i="21"/>
  <c r="AA27" i="21"/>
  <c r="Q27" i="21"/>
  <c r="AF26" i="21"/>
  <c r="V26" i="21"/>
  <c r="AA26" i="21"/>
  <c r="Q26" i="21"/>
  <c r="AF25" i="21"/>
  <c r="V25" i="21"/>
  <c r="AA25" i="21"/>
  <c r="Q25" i="21"/>
  <c r="AF24" i="21"/>
  <c r="V24" i="21"/>
  <c r="AA24" i="21"/>
  <c r="Q24" i="21"/>
  <c r="AF23" i="21"/>
  <c r="V23" i="21"/>
  <c r="AA23" i="21"/>
  <c r="Q23" i="21"/>
  <c r="AF22" i="21"/>
  <c r="V22" i="21"/>
  <c r="AA22" i="21"/>
  <c r="Q22" i="21"/>
  <c r="AF21" i="21"/>
  <c r="V21" i="21"/>
  <c r="AA21" i="21"/>
  <c r="Q21" i="21"/>
  <c r="AF20" i="21"/>
  <c r="V20" i="21"/>
  <c r="AA20" i="21"/>
  <c r="Q20" i="21"/>
  <c r="AF19" i="21"/>
  <c r="V19" i="21"/>
  <c r="AA19" i="21"/>
  <c r="Q19" i="21"/>
  <c r="AF18" i="21"/>
  <c r="V18" i="21"/>
  <c r="AA18" i="21"/>
  <c r="Q18" i="21"/>
  <c r="AF17" i="21"/>
  <c r="V17" i="21"/>
  <c r="AA17" i="21"/>
  <c r="Q17" i="21"/>
  <c r="AF16" i="21"/>
  <c r="V16" i="21"/>
  <c r="AA16" i="21"/>
  <c r="Q16" i="21"/>
  <c r="AF15" i="21"/>
  <c r="V15" i="21"/>
  <c r="AA15" i="21"/>
  <c r="Q15" i="21"/>
  <c r="AF14" i="21"/>
  <c r="V14" i="21"/>
  <c r="AA14" i="21"/>
  <c r="Q14" i="21"/>
  <c r="AF13" i="21"/>
  <c r="V13" i="21"/>
  <c r="AA13" i="21"/>
  <c r="Q13" i="21"/>
  <c r="AF12" i="21"/>
  <c r="V12" i="21"/>
  <c r="AA12" i="21"/>
  <c r="Q12" i="21"/>
  <c r="AF11" i="21"/>
  <c r="V11" i="21"/>
  <c r="AA11" i="21"/>
  <c r="Q11" i="21"/>
  <c r="AF10" i="21"/>
  <c r="V10" i="21"/>
  <c r="AA10" i="21"/>
  <c r="Q10" i="21"/>
  <c r="AF9" i="21"/>
  <c r="V9" i="21"/>
  <c r="AA9" i="21"/>
  <c r="Q9" i="21"/>
  <c r="AF8" i="21"/>
  <c r="V8" i="21"/>
  <c r="AA8" i="21"/>
  <c r="Q8" i="21"/>
  <c r="AF7" i="21"/>
  <c r="V7" i="21"/>
  <c r="AA7" i="21"/>
  <c r="Q7" i="21"/>
  <c r="AF6" i="21"/>
  <c r="V6" i="21"/>
  <c r="AA6" i="21"/>
  <c r="Q6" i="21"/>
  <c r="AF5" i="21"/>
  <c r="V5" i="21"/>
  <c r="AA5" i="21"/>
  <c r="Q5" i="21"/>
  <c r="AF4" i="21"/>
  <c r="V4" i="21"/>
  <c r="AA4" i="21"/>
  <c r="Q4" i="21"/>
  <c r="AF641" i="20"/>
  <c r="V641" i="20"/>
  <c r="AA641" i="20"/>
  <c r="Q641" i="20"/>
  <c r="AF640" i="20"/>
  <c r="V640" i="20"/>
  <c r="AA640" i="20"/>
  <c r="Q640" i="20"/>
  <c r="AF639" i="20"/>
  <c r="V639" i="20"/>
  <c r="AA639" i="20"/>
  <c r="Q639" i="20"/>
  <c r="AF638" i="20"/>
  <c r="V638" i="20"/>
  <c r="AA638" i="20"/>
  <c r="Q638" i="20"/>
  <c r="AF637" i="20"/>
  <c r="V637" i="20"/>
  <c r="AA637" i="20"/>
  <c r="Q637" i="20"/>
  <c r="AF636" i="20"/>
  <c r="V636" i="20"/>
  <c r="AA636" i="20"/>
  <c r="Q636" i="20"/>
  <c r="AF635" i="20"/>
  <c r="V635" i="20"/>
  <c r="AA635" i="20"/>
  <c r="Q635" i="20"/>
  <c r="AF634" i="20"/>
  <c r="V634" i="20"/>
  <c r="AA634" i="20"/>
  <c r="Q634" i="20"/>
  <c r="AF633" i="20"/>
  <c r="V633" i="20"/>
  <c r="AA633" i="20"/>
  <c r="Q633" i="20"/>
  <c r="AF632" i="20"/>
  <c r="V632" i="20"/>
  <c r="AA632" i="20"/>
  <c r="Q632" i="20"/>
  <c r="AF631" i="20"/>
  <c r="V631" i="20"/>
  <c r="AA631" i="20"/>
  <c r="Q631" i="20"/>
  <c r="AF630" i="20"/>
  <c r="V630" i="20"/>
  <c r="AA630" i="20"/>
  <c r="Q630" i="20"/>
  <c r="AF629" i="20"/>
  <c r="V629" i="20"/>
  <c r="AA629" i="20"/>
  <c r="Q629" i="20"/>
  <c r="AF628" i="20"/>
  <c r="V628" i="20"/>
  <c r="AA628" i="20"/>
  <c r="Q628" i="20"/>
  <c r="AF627" i="20"/>
  <c r="V627" i="20"/>
  <c r="AA627" i="20"/>
  <c r="Q627" i="20"/>
  <c r="AF626" i="20"/>
  <c r="V626" i="20"/>
  <c r="AA626" i="20"/>
  <c r="Q626" i="20"/>
  <c r="AF625" i="20"/>
  <c r="V625" i="20"/>
  <c r="AA625" i="20"/>
  <c r="Q625" i="20"/>
  <c r="AF624" i="20"/>
  <c r="V624" i="20"/>
  <c r="AA624" i="20"/>
  <c r="Q624" i="20"/>
  <c r="AF623" i="20"/>
  <c r="V623" i="20"/>
  <c r="AA623" i="20"/>
  <c r="Q623" i="20"/>
  <c r="AF622" i="20"/>
  <c r="V622" i="20"/>
  <c r="AA622" i="20"/>
  <c r="Q622" i="20"/>
  <c r="AF621" i="20"/>
  <c r="V621" i="20"/>
  <c r="AA621" i="20"/>
  <c r="Q621" i="20"/>
  <c r="AF620" i="20"/>
  <c r="V620" i="20"/>
  <c r="AA620" i="20"/>
  <c r="Q620" i="20"/>
  <c r="AF619" i="20"/>
  <c r="V619" i="20"/>
  <c r="AA619" i="20"/>
  <c r="Q619" i="20"/>
  <c r="AF618" i="20"/>
  <c r="V618" i="20"/>
  <c r="AA618" i="20"/>
  <c r="Q618" i="20"/>
  <c r="AF617" i="20"/>
  <c r="V617" i="20"/>
  <c r="AA617" i="20"/>
  <c r="Q617" i="20"/>
  <c r="AF616" i="20"/>
  <c r="V616" i="20"/>
  <c r="AA616" i="20"/>
  <c r="Q616" i="20"/>
  <c r="AF615" i="20"/>
  <c r="V615" i="20"/>
  <c r="AA615" i="20"/>
  <c r="Q615" i="20"/>
  <c r="AF614" i="20"/>
  <c r="V614" i="20"/>
  <c r="AA614" i="20"/>
  <c r="Q614" i="20"/>
  <c r="AF613" i="20"/>
  <c r="V613" i="20"/>
  <c r="AA613" i="20"/>
  <c r="Q613" i="20"/>
  <c r="AF612" i="20"/>
  <c r="V612" i="20"/>
  <c r="AA612" i="20"/>
  <c r="Q612" i="20"/>
  <c r="AF611" i="20"/>
  <c r="V611" i="20"/>
  <c r="AA611" i="20"/>
  <c r="Q611" i="20"/>
  <c r="AF610" i="20"/>
  <c r="V610" i="20"/>
  <c r="AA610" i="20"/>
  <c r="Q610" i="20"/>
  <c r="AF609" i="20"/>
  <c r="V609" i="20"/>
  <c r="AA609" i="20"/>
  <c r="Q609" i="20"/>
  <c r="AF608" i="20"/>
  <c r="V608" i="20"/>
  <c r="AA608" i="20"/>
  <c r="Q608" i="20"/>
  <c r="AF607" i="20"/>
  <c r="V607" i="20"/>
  <c r="AA607" i="20"/>
  <c r="Q607" i="20"/>
  <c r="AF606" i="20"/>
  <c r="V606" i="20"/>
  <c r="AA606" i="20"/>
  <c r="Q606" i="20"/>
  <c r="AF605" i="20"/>
  <c r="V605" i="20"/>
  <c r="AA605" i="20"/>
  <c r="Q605" i="20"/>
  <c r="AF604" i="20"/>
  <c r="V604" i="20"/>
  <c r="AA604" i="20"/>
  <c r="Q604" i="20"/>
  <c r="AF603" i="20"/>
  <c r="V603" i="20"/>
  <c r="AA603" i="20"/>
  <c r="Q603" i="20"/>
  <c r="AF602" i="20"/>
  <c r="V602" i="20"/>
  <c r="AA602" i="20"/>
  <c r="Q602" i="20"/>
  <c r="AF601" i="20"/>
  <c r="V601" i="20"/>
  <c r="AA601" i="20"/>
  <c r="Q601" i="20"/>
  <c r="AF600" i="20"/>
  <c r="V600" i="20"/>
  <c r="AA600" i="20"/>
  <c r="Q600" i="20"/>
  <c r="AF599" i="20"/>
  <c r="V599" i="20"/>
  <c r="AA599" i="20"/>
  <c r="Q599" i="20"/>
  <c r="AF598" i="20"/>
  <c r="V598" i="20"/>
  <c r="AA598" i="20"/>
  <c r="Q598" i="20"/>
  <c r="AF597" i="20"/>
  <c r="V597" i="20"/>
  <c r="AA597" i="20"/>
  <c r="Q597" i="20"/>
  <c r="AF596" i="20"/>
  <c r="V596" i="20"/>
  <c r="AA596" i="20"/>
  <c r="Q596" i="20"/>
  <c r="AF595" i="20"/>
  <c r="V595" i="20"/>
  <c r="AA595" i="20"/>
  <c r="Q595" i="20"/>
  <c r="AF594" i="20"/>
  <c r="V594" i="20"/>
  <c r="AA594" i="20"/>
  <c r="Q594" i="20"/>
  <c r="AF593" i="20"/>
  <c r="V593" i="20"/>
  <c r="AA593" i="20"/>
  <c r="Q593" i="20"/>
  <c r="AF592" i="20"/>
  <c r="V592" i="20"/>
  <c r="AA592" i="20"/>
  <c r="Q592" i="20"/>
  <c r="AF591" i="20"/>
  <c r="V591" i="20"/>
  <c r="AA591" i="20"/>
  <c r="Q591" i="20"/>
  <c r="AF590" i="20"/>
  <c r="V590" i="20"/>
  <c r="AA590" i="20"/>
  <c r="Q590" i="20"/>
  <c r="AF589" i="20"/>
  <c r="V589" i="20"/>
  <c r="AA589" i="20"/>
  <c r="Q589" i="20"/>
  <c r="AF588" i="20"/>
  <c r="V588" i="20"/>
  <c r="AA588" i="20"/>
  <c r="Q588" i="20"/>
  <c r="AF587" i="20"/>
  <c r="V587" i="20"/>
  <c r="AA587" i="20"/>
  <c r="Q587" i="20"/>
  <c r="AF586" i="20"/>
  <c r="V586" i="20"/>
  <c r="AA586" i="20"/>
  <c r="Q586" i="20"/>
  <c r="AF585" i="20"/>
  <c r="V585" i="20"/>
  <c r="AA585" i="20"/>
  <c r="Q585" i="20"/>
  <c r="AF584" i="20"/>
  <c r="V584" i="20"/>
  <c r="AA584" i="20"/>
  <c r="Q584" i="20"/>
  <c r="AF583" i="20"/>
  <c r="V583" i="20"/>
  <c r="AA583" i="20"/>
  <c r="Q583" i="20"/>
  <c r="AF582" i="20"/>
  <c r="V582" i="20"/>
  <c r="AA582" i="20"/>
  <c r="Q582" i="20"/>
  <c r="AF581" i="20"/>
  <c r="V581" i="20"/>
  <c r="AA581" i="20"/>
  <c r="Q581" i="20"/>
  <c r="AF580" i="20"/>
  <c r="V580" i="20"/>
  <c r="AA580" i="20"/>
  <c r="Q580" i="20"/>
  <c r="AF579" i="20"/>
  <c r="V579" i="20"/>
  <c r="AA579" i="20"/>
  <c r="Q579" i="20"/>
  <c r="AF578" i="20"/>
  <c r="V578" i="20"/>
  <c r="AA578" i="20"/>
  <c r="Q578" i="20"/>
  <c r="AF577" i="20"/>
  <c r="V577" i="20"/>
  <c r="AA577" i="20"/>
  <c r="Q577" i="20"/>
  <c r="AF576" i="20"/>
  <c r="V576" i="20"/>
  <c r="AA576" i="20"/>
  <c r="Q576" i="20"/>
  <c r="AF575" i="20"/>
  <c r="V575" i="20"/>
  <c r="AA575" i="20"/>
  <c r="Q575" i="20"/>
  <c r="AF574" i="20"/>
  <c r="V574" i="20"/>
  <c r="AA574" i="20"/>
  <c r="Q574" i="20"/>
  <c r="AF573" i="20"/>
  <c r="V573" i="20"/>
  <c r="AA573" i="20"/>
  <c r="Q573" i="20"/>
  <c r="AF572" i="20"/>
  <c r="V572" i="20"/>
  <c r="AA572" i="20"/>
  <c r="Q572" i="20"/>
  <c r="AF571" i="20"/>
  <c r="V571" i="20"/>
  <c r="AA571" i="20"/>
  <c r="Q571" i="20"/>
  <c r="AF570" i="20"/>
  <c r="V570" i="20"/>
  <c r="AA570" i="20"/>
  <c r="Q570" i="20"/>
  <c r="AF569" i="20"/>
  <c r="V569" i="20"/>
  <c r="AA569" i="20"/>
  <c r="Q569" i="20"/>
  <c r="AF568" i="20"/>
  <c r="V568" i="20"/>
  <c r="AA568" i="20"/>
  <c r="Q568" i="20"/>
  <c r="AF567" i="20"/>
  <c r="V567" i="20"/>
  <c r="AA567" i="20"/>
  <c r="Q567" i="20"/>
  <c r="AF566" i="20"/>
  <c r="V566" i="20"/>
  <c r="AA566" i="20"/>
  <c r="Q566" i="20"/>
  <c r="AF565" i="20"/>
  <c r="V565" i="20"/>
  <c r="AA565" i="20"/>
  <c r="Q565" i="20"/>
  <c r="AF564" i="20"/>
  <c r="V564" i="20"/>
  <c r="AA564" i="20"/>
  <c r="Q564" i="20"/>
  <c r="AF563" i="20"/>
  <c r="V563" i="20"/>
  <c r="AA563" i="20"/>
  <c r="Q563" i="20"/>
  <c r="AF562" i="20"/>
  <c r="V562" i="20"/>
  <c r="AA562" i="20"/>
  <c r="Q562" i="20"/>
  <c r="AF561" i="20"/>
  <c r="V561" i="20"/>
  <c r="AA561" i="20"/>
  <c r="Q561" i="20"/>
  <c r="AF560" i="20"/>
  <c r="V560" i="20"/>
  <c r="AA560" i="20"/>
  <c r="Q560" i="20"/>
  <c r="AF559" i="20"/>
  <c r="V559" i="20"/>
  <c r="AA559" i="20"/>
  <c r="Q559" i="20"/>
  <c r="AF558" i="20"/>
  <c r="V558" i="20"/>
  <c r="AA558" i="20"/>
  <c r="Q558" i="20"/>
  <c r="AF557" i="20"/>
  <c r="V557" i="20"/>
  <c r="AA557" i="20"/>
  <c r="Q557" i="20"/>
  <c r="AF556" i="20"/>
  <c r="V556" i="20"/>
  <c r="AA556" i="20"/>
  <c r="Q556" i="20"/>
  <c r="AF555" i="20"/>
  <c r="V555" i="20"/>
  <c r="AA555" i="20"/>
  <c r="Q555" i="20"/>
  <c r="AF554" i="20"/>
  <c r="V554" i="20"/>
  <c r="AA554" i="20"/>
  <c r="Q554" i="20"/>
  <c r="AF553" i="20"/>
  <c r="V553" i="20"/>
  <c r="AA553" i="20"/>
  <c r="Q553" i="20"/>
  <c r="AF552" i="20"/>
  <c r="V552" i="20"/>
  <c r="AA552" i="20"/>
  <c r="Q552" i="20"/>
  <c r="AF551" i="20"/>
  <c r="V551" i="20"/>
  <c r="AA551" i="20"/>
  <c r="Q551" i="20"/>
  <c r="AF550" i="20"/>
  <c r="V550" i="20"/>
  <c r="AA550" i="20"/>
  <c r="Q550" i="20"/>
  <c r="AF549" i="20"/>
  <c r="V549" i="20"/>
  <c r="AA549" i="20"/>
  <c r="Q549" i="20"/>
  <c r="AF548" i="20"/>
  <c r="V548" i="20"/>
  <c r="AA548" i="20"/>
  <c r="Q548" i="20"/>
  <c r="AF547" i="20"/>
  <c r="V547" i="20"/>
  <c r="AA547" i="20"/>
  <c r="Q547" i="20"/>
  <c r="AF546" i="20"/>
  <c r="V546" i="20"/>
  <c r="AA546" i="20"/>
  <c r="Q546" i="20"/>
  <c r="AF545" i="20"/>
  <c r="V545" i="20"/>
  <c r="AA545" i="20"/>
  <c r="Q545" i="20"/>
  <c r="AF544" i="20"/>
  <c r="V544" i="20"/>
  <c r="AA544" i="20"/>
  <c r="Q544" i="20"/>
  <c r="AF543" i="20"/>
  <c r="V543" i="20"/>
  <c r="AA543" i="20"/>
  <c r="Q543" i="20"/>
  <c r="AF542" i="20"/>
  <c r="V542" i="20"/>
  <c r="AA542" i="20"/>
  <c r="Q542" i="20"/>
  <c r="AF541" i="20"/>
  <c r="V541" i="20"/>
  <c r="AA541" i="20"/>
  <c r="Q541" i="20"/>
  <c r="AF540" i="20"/>
  <c r="V540" i="20"/>
  <c r="AA540" i="20"/>
  <c r="Q540" i="20"/>
  <c r="AF539" i="20"/>
  <c r="V539" i="20"/>
  <c r="AA539" i="20"/>
  <c r="Q539" i="20"/>
  <c r="AF538" i="20"/>
  <c r="V538" i="20"/>
  <c r="AA538" i="20"/>
  <c r="Q538" i="20"/>
  <c r="AF537" i="20"/>
  <c r="V537" i="20"/>
  <c r="AA537" i="20"/>
  <c r="Q537" i="20"/>
  <c r="AF536" i="20"/>
  <c r="V536" i="20"/>
  <c r="AA536" i="20"/>
  <c r="Q536" i="20"/>
  <c r="AF535" i="20"/>
  <c r="V535" i="20"/>
  <c r="AA535" i="20"/>
  <c r="Q535" i="20"/>
  <c r="AF534" i="20"/>
  <c r="V534" i="20"/>
  <c r="AA534" i="20"/>
  <c r="Q534" i="20"/>
  <c r="AF533" i="20"/>
  <c r="V533" i="20"/>
  <c r="AA533" i="20"/>
  <c r="Q533" i="20"/>
  <c r="AF532" i="20"/>
  <c r="V532" i="20"/>
  <c r="AA532" i="20"/>
  <c r="Q532" i="20"/>
  <c r="AF531" i="20"/>
  <c r="V531" i="20"/>
  <c r="AA531" i="20"/>
  <c r="Q531" i="20"/>
  <c r="AF530" i="20"/>
  <c r="V530" i="20"/>
  <c r="AA530" i="20"/>
  <c r="Q530" i="20"/>
  <c r="AF529" i="20"/>
  <c r="V529" i="20"/>
  <c r="AA529" i="20"/>
  <c r="Q529" i="20"/>
  <c r="AF528" i="20"/>
  <c r="V528" i="20"/>
  <c r="AA528" i="20"/>
  <c r="Q528" i="20"/>
  <c r="AF527" i="20"/>
  <c r="V527" i="20"/>
  <c r="AA527" i="20"/>
  <c r="Q527" i="20"/>
  <c r="AF526" i="20"/>
  <c r="V526" i="20"/>
  <c r="AA526" i="20"/>
  <c r="Q526" i="20"/>
  <c r="AF525" i="20"/>
  <c r="V525" i="20"/>
  <c r="AA525" i="20"/>
  <c r="Q525" i="20"/>
  <c r="AF524" i="20"/>
  <c r="V524" i="20"/>
  <c r="AA524" i="20"/>
  <c r="Q524" i="20"/>
  <c r="AF523" i="20"/>
  <c r="V523" i="20"/>
  <c r="AA523" i="20"/>
  <c r="Q523" i="20"/>
  <c r="AF522" i="20"/>
  <c r="V522" i="20"/>
  <c r="AA522" i="20"/>
  <c r="Q522" i="20"/>
  <c r="AF521" i="20"/>
  <c r="V521" i="20"/>
  <c r="AA521" i="20"/>
  <c r="Q521" i="20"/>
  <c r="AF520" i="20"/>
  <c r="V520" i="20"/>
  <c r="AA520" i="20"/>
  <c r="Q520" i="20"/>
  <c r="AF519" i="20"/>
  <c r="V519" i="20"/>
  <c r="AA519" i="20"/>
  <c r="Q519" i="20"/>
  <c r="AF518" i="20"/>
  <c r="V518" i="20"/>
  <c r="AA518" i="20"/>
  <c r="Q518" i="20"/>
  <c r="AF517" i="20"/>
  <c r="V517" i="20"/>
  <c r="AA517" i="20"/>
  <c r="Q517" i="20"/>
  <c r="AF516" i="20"/>
  <c r="V516" i="20"/>
  <c r="AA516" i="20"/>
  <c r="Q516" i="20"/>
  <c r="AF515" i="20"/>
  <c r="V515" i="20"/>
  <c r="AA515" i="20"/>
  <c r="Q515" i="20"/>
  <c r="AF514" i="20"/>
  <c r="V514" i="20"/>
  <c r="AA514" i="20"/>
  <c r="Q514" i="20"/>
  <c r="AF513" i="20"/>
  <c r="V513" i="20"/>
  <c r="AA513" i="20"/>
  <c r="Q513" i="20"/>
  <c r="AF512" i="20"/>
  <c r="V512" i="20"/>
  <c r="AA512" i="20"/>
  <c r="Q512" i="20"/>
  <c r="AF511" i="20"/>
  <c r="V511" i="20"/>
  <c r="AA511" i="20"/>
  <c r="Q511" i="20"/>
  <c r="AF510" i="20"/>
  <c r="V510" i="20"/>
  <c r="AA510" i="20"/>
  <c r="Q510" i="20"/>
  <c r="AF509" i="20"/>
  <c r="V509" i="20"/>
  <c r="AA509" i="20"/>
  <c r="Q509" i="20"/>
  <c r="AF508" i="20"/>
  <c r="V508" i="20"/>
  <c r="AA508" i="20"/>
  <c r="Q508" i="20"/>
  <c r="AF507" i="20"/>
  <c r="V507" i="20"/>
  <c r="AA507" i="20"/>
  <c r="Q507" i="20"/>
  <c r="AF506" i="20"/>
  <c r="V506" i="20"/>
  <c r="AA506" i="20"/>
  <c r="Q506" i="20"/>
  <c r="AF505" i="20"/>
  <c r="V505" i="20"/>
  <c r="AA505" i="20"/>
  <c r="Q505" i="20"/>
  <c r="AF504" i="20"/>
  <c r="V504" i="20"/>
  <c r="AA504" i="20"/>
  <c r="Q504" i="20"/>
  <c r="AF503" i="20"/>
  <c r="V503" i="20"/>
  <c r="AA503" i="20"/>
  <c r="Q503" i="20"/>
  <c r="AF502" i="20"/>
  <c r="V502" i="20"/>
  <c r="AA502" i="20"/>
  <c r="Q502" i="20"/>
  <c r="AF501" i="20"/>
  <c r="V501" i="20"/>
  <c r="AA501" i="20"/>
  <c r="Q501" i="20"/>
  <c r="AF500" i="20"/>
  <c r="V500" i="20"/>
  <c r="AA500" i="20"/>
  <c r="Q500" i="20"/>
  <c r="AF499" i="20"/>
  <c r="V499" i="20"/>
  <c r="AA499" i="20"/>
  <c r="Q499" i="20"/>
  <c r="AF498" i="20"/>
  <c r="V498" i="20"/>
  <c r="AA498" i="20"/>
  <c r="Q498" i="20"/>
  <c r="AF497" i="20"/>
  <c r="V497" i="20"/>
  <c r="AA497" i="20"/>
  <c r="Q497" i="20"/>
  <c r="AF496" i="20"/>
  <c r="V496" i="20"/>
  <c r="AA496" i="20"/>
  <c r="Q496" i="20"/>
  <c r="AF495" i="20"/>
  <c r="V495" i="20"/>
  <c r="AA495" i="20"/>
  <c r="Q495" i="20"/>
  <c r="AF494" i="20"/>
  <c r="V494" i="20"/>
  <c r="AA494" i="20"/>
  <c r="Q494" i="20"/>
  <c r="AF493" i="20"/>
  <c r="V493" i="20"/>
  <c r="AA493" i="20"/>
  <c r="Q493" i="20"/>
  <c r="AF492" i="20"/>
  <c r="V492" i="20"/>
  <c r="AA492" i="20"/>
  <c r="Q492" i="20"/>
  <c r="AF491" i="20"/>
  <c r="V491" i="20"/>
  <c r="AA491" i="20"/>
  <c r="Q491" i="20"/>
  <c r="AF490" i="20"/>
  <c r="V490" i="20"/>
  <c r="AA490" i="20"/>
  <c r="Q490" i="20"/>
  <c r="AF489" i="20"/>
  <c r="V489" i="20"/>
  <c r="AA489" i="20"/>
  <c r="Q489" i="20"/>
  <c r="AF488" i="20"/>
  <c r="V488" i="20"/>
  <c r="AA488" i="20"/>
  <c r="Q488" i="20"/>
  <c r="AF487" i="20"/>
  <c r="V487" i="20"/>
  <c r="AA487" i="20"/>
  <c r="Q487" i="20"/>
  <c r="AF486" i="20"/>
  <c r="V486" i="20"/>
  <c r="AA486" i="20"/>
  <c r="Q486" i="20"/>
  <c r="AF485" i="20"/>
  <c r="V485" i="20"/>
  <c r="AA485" i="20"/>
  <c r="Q485" i="20"/>
  <c r="AF484" i="20"/>
  <c r="V484" i="20"/>
  <c r="AA484" i="20"/>
  <c r="Q484" i="20"/>
  <c r="AF483" i="20"/>
  <c r="V483" i="20"/>
  <c r="AA483" i="20"/>
  <c r="Q483" i="20"/>
  <c r="AF482" i="20"/>
  <c r="V482" i="20"/>
  <c r="AA482" i="20"/>
  <c r="Q482" i="20"/>
  <c r="AF481" i="20"/>
  <c r="V481" i="20"/>
  <c r="AA481" i="20"/>
  <c r="Q481" i="20"/>
  <c r="AF480" i="20"/>
  <c r="V480" i="20"/>
  <c r="AA480" i="20"/>
  <c r="Q480" i="20"/>
  <c r="AF479" i="20"/>
  <c r="V479" i="20"/>
  <c r="AA479" i="20"/>
  <c r="Q479" i="20"/>
  <c r="AF478" i="20"/>
  <c r="V478" i="20"/>
  <c r="AA478" i="20"/>
  <c r="Q478" i="20"/>
  <c r="AF477" i="20"/>
  <c r="V477" i="20"/>
  <c r="AA477" i="20"/>
  <c r="Q477" i="20"/>
  <c r="AF476" i="20"/>
  <c r="V476" i="20"/>
  <c r="AA476" i="20"/>
  <c r="Q476" i="20"/>
  <c r="AF475" i="20"/>
  <c r="V475" i="20"/>
  <c r="AA475" i="20"/>
  <c r="Q475" i="20"/>
  <c r="AF474" i="20"/>
  <c r="V474" i="20"/>
  <c r="AA474" i="20"/>
  <c r="Q474" i="20"/>
  <c r="AF473" i="20"/>
  <c r="V473" i="20"/>
  <c r="AA473" i="20"/>
  <c r="Q473" i="20"/>
  <c r="AF472" i="20"/>
  <c r="V472" i="20"/>
  <c r="AA472" i="20"/>
  <c r="Q472" i="20"/>
  <c r="AF471" i="20"/>
  <c r="V471" i="20"/>
  <c r="AA471" i="20"/>
  <c r="Q471" i="20"/>
  <c r="AF470" i="20"/>
  <c r="V470" i="20"/>
  <c r="AA470" i="20"/>
  <c r="Q470" i="20"/>
  <c r="AF469" i="20"/>
  <c r="V469" i="20"/>
  <c r="AA469" i="20"/>
  <c r="Q469" i="20"/>
  <c r="AF468" i="20"/>
  <c r="V468" i="20"/>
  <c r="AA468" i="20"/>
  <c r="Q468" i="20"/>
  <c r="AF467" i="20"/>
  <c r="V467" i="20"/>
  <c r="AA467" i="20"/>
  <c r="Q467" i="20"/>
  <c r="AF466" i="20"/>
  <c r="V466" i="20"/>
  <c r="AA466" i="20"/>
  <c r="Q466" i="20"/>
  <c r="AF465" i="20"/>
  <c r="V465" i="20"/>
  <c r="AA465" i="20"/>
  <c r="Q465" i="20"/>
  <c r="AF464" i="20"/>
  <c r="V464" i="20"/>
  <c r="AA464" i="20"/>
  <c r="Q464" i="20"/>
  <c r="AF463" i="20"/>
  <c r="V463" i="20"/>
  <c r="AA463" i="20"/>
  <c r="Q463" i="20"/>
  <c r="AF462" i="20"/>
  <c r="V462" i="20"/>
  <c r="AA462" i="20"/>
  <c r="Q462" i="20"/>
  <c r="AF461" i="20"/>
  <c r="V461" i="20"/>
  <c r="AA461" i="20"/>
  <c r="Q461" i="20"/>
  <c r="AF460" i="20"/>
  <c r="V460" i="20"/>
  <c r="AA460" i="20"/>
  <c r="Q460" i="20"/>
  <c r="AF459" i="20"/>
  <c r="V459" i="20"/>
  <c r="AA459" i="20"/>
  <c r="Q459" i="20"/>
  <c r="AF458" i="20"/>
  <c r="V458" i="20"/>
  <c r="AA458" i="20"/>
  <c r="Q458" i="20"/>
  <c r="AF457" i="20"/>
  <c r="V457" i="20"/>
  <c r="AA457" i="20"/>
  <c r="Q457" i="20"/>
  <c r="AF456" i="20"/>
  <c r="V456" i="20"/>
  <c r="AA456" i="20"/>
  <c r="Q456" i="20"/>
  <c r="AF455" i="20"/>
  <c r="V455" i="20"/>
  <c r="AA455" i="20"/>
  <c r="Q455" i="20"/>
  <c r="AF454" i="20"/>
  <c r="V454" i="20"/>
  <c r="AA454" i="20"/>
  <c r="Q454" i="20"/>
  <c r="AF453" i="20"/>
  <c r="V453" i="20"/>
  <c r="AA453" i="20"/>
  <c r="Q453" i="20"/>
  <c r="AF452" i="20"/>
  <c r="V452" i="20"/>
  <c r="AA452" i="20"/>
  <c r="Q452" i="20"/>
  <c r="AF451" i="20"/>
  <c r="V451" i="20"/>
  <c r="AA451" i="20"/>
  <c r="Q451" i="20"/>
  <c r="AF450" i="20"/>
  <c r="V450" i="20"/>
  <c r="AA450" i="20"/>
  <c r="Q450" i="20"/>
  <c r="AF449" i="20"/>
  <c r="V449" i="20"/>
  <c r="AA449" i="20"/>
  <c r="Q449" i="20"/>
  <c r="AF448" i="20"/>
  <c r="V448" i="20"/>
  <c r="AA448" i="20"/>
  <c r="Q448" i="20"/>
  <c r="AF447" i="20"/>
  <c r="V447" i="20"/>
  <c r="AA447" i="20"/>
  <c r="Q447" i="20"/>
  <c r="AF446" i="20"/>
  <c r="V446" i="20"/>
  <c r="AA446" i="20"/>
  <c r="Q446" i="20"/>
  <c r="AF445" i="20"/>
  <c r="V445" i="20"/>
  <c r="AA445" i="20"/>
  <c r="Q445" i="20"/>
  <c r="AF444" i="20"/>
  <c r="V444" i="20"/>
  <c r="AA444" i="20"/>
  <c r="Q444" i="20"/>
  <c r="AF443" i="20"/>
  <c r="V443" i="20"/>
  <c r="AA443" i="20"/>
  <c r="Q443" i="20"/>
  <c r="AF442" i="20"/>
  <c r="V442" i="20"/>
  <c r="AA442" i="20"/>
  <c r="Q442" i="20"/>
  <c r="AF441" i="20"/>
  <c r="V441" i="20"/>
  <c r="AA441" i="20"/>
  <c r="Q441" i="20"/>
  <c r="AF440" i="20"/>
  <c r="V440" i="20"/>
  <c r="AA440" i="20"/>
  <c r="Q440" i="20"/>
  <c r="AF439" i="20"/>
  <c r="V439" i="20"/>
  <c r="AA439" i="20"/>
  <c r="Q439" i="20"/>
  <c r="AF438" i="20"/>
  <c r="V438" i="20"/>
  <c r="AA438" i="20"/>
  <c r="Q438" i="20"/>
  <c r="AF437" i="20"/>
  <c r="V437" i="20"/>
  <c r="AA437" i="20"/>
  <c r="Q437" i="20"/>
  <c r="AF436" i="20"/>
  <c r="V436" i="20"/>
  <c r="AA436" i="20"/>
  <c r="Q436" i="20"/>
  <c r="AF435" i="20"/>
  <c r="V435" i="20"/>
  <c r="AA435" i="20"/>
  <c r="Q435" i="20"/>
  <c r="AF434" i="20"/>
  <c r="V434" i="20"/>
  <c r="AA434" i="20"/>
  <c r="Q434" i="20"/>
  <c r="AF433" i="20"/>
  <c r="V433" i="20"/>
  <c r="AA433" i="20"/>
  <c r="Q433" i="20"/>
  <c r="AF432" i="20"/>
  <c r="V432" i="20"/>
  <c r="AA432" i="20"/>
  <c r="Q432" i="20"/>
  <c r="AF431" i="20"/>
  <c r="V431" i="20"/>
  <c r="AA431" i="20"/>
  <c r="Q431" i="20"/>
  <c r="AF430" i="20"/>
  <c r="V430" i="20"/>
  <c r="AA430" i="20"/>
  <c r="Q430" i="20"/>
  <c r="AF429" i="20"/>
  <c r="V429" i="20"/>
  <c r="AA429" i="20"/>
  <c r="Q429" i="20"/>
  <c r="AF428" i="20"/>
  <c r="V428" i="20"/>
  <c r="AA428" i="20"/>
  <c r="Q428" i="20"/>
  <c r="AF427" i="20"/>
  <c r="V427" i="20"/>
  <c r="AA427" i="20"/>
  <c r="Q427" i="20"/>
  <c r="AF426" i="20"/>
  <c r="V426" i="20"/>
  <c r="AA426" i="20"/>
  <c r="Q426" i="20"/>
  <c r="AF425" i="20"/>
  <c r="V425" i="20"/>
  <c r="AA425" i="20"/>
  <c r="Q425" i="20"/>
  <c r="AF424" i="20"/>
  <c r="V424" i="20"/>
  <c r="AA424" i="20"/>
  <c r="Q424" i="20"/>
  <c r="AF423" i="20"/>
  <c r="V423" i="20"/>
  <c r="AA423" i="20"/>
  <c r="Q423" i="20"/>
  <c r="AF422" i="20"/>
  <c r="V422" i="20"/>
  <c r="AA422" i="20"/>
  <c r="Q422" i="20"/>
  <c r="AF421" i="20"/>
  <c r="V421" i="20"/>
  <c r="AA421" i="20"/>
  <c r="Q421" i="20"/>
  <c r="AF420" i="20"/>
  <c r="V420" i="20"/>
  <c r="AA420" i="20"/>
  <c r="Q420" i="20"/>
  <c r="AF419" i="20"/>
  <c r="V419" i="20"/>
  <c r="AA419" i="20"/>
  <c r="Q419" i="20"/>
  <c r="AF418" i="20"/>
  <c r="V418" i="20"/>
  <c r="AA418" i="20"/>
  <c r="Q418" i="20"/>
  <c r="AF417" i="20"/>
  <c r="V417" i="20"/>
  <c r="AA417" i="20"/>
  <c r="Q417" i="20"/>
  <c r="AF416" i="20"/>
  <c r="V416" i="20"/>
  <c r="AA416" i="20"/>
  <c r="Q416" i="20"/>
  <c r="AF415" i="20"/>
  <c r="V415" i="20"/>
  <c r="AA415" i="20"/>
  <c r="Q415" i="20"/>
  <c r="AF414" i="20"/>
  <c r="V414" i="20"/>
  <c r="AA414" i="20"/>
  <c r="Q414" i="20"/>
  <c r="AF413" i="20"/>
  <c r="V413" i="20"/>
  <c r="AA413" i="20"/>
  <c r="Q413" i="20"/>
  <c r="AF412" i="20"/>
  <c r="V412" i="20"/>
  <c r="AA412" i="20"/>
  <c r="Q412" i="20"/>
  <c r="AF411" i="20"/>
  <c r="V411" i="20"/>
  <c r="AA411" i="20"/>
  <c r="Q411" i="20"/>
  <c r="AF410" i="20"/>
  <c r="V410" i="20"/>
  <c r="AA410" i="20"/>
  <c r="Q410" i="20"/>
  <c r="AF409" i="20"/>
  <c r="V409" i="20"/>
  <c r="AA409" i="20"/>
  <c r="Q409" i="20"/>
  <c r="AF408" i="20"/>
  <c r="V408" i="20"/>
  <c r="AA408" i="20"/>
  <c r="Q408" i="20"/>
  <c r="AF407" i="20"/>
  <c r="V407" i="20"/>
  <c r="AA407" i="20"/>
  <c r="Q407" i="20"/>
  <c r="AF406" i="20"/>
  <c r="V406" i="20"/>
  <c r="AA406" i="20"/>
  <c r="Q406" i="20"/>
  <c r="AF405" i="20"/>
  <c r="V405" i="20"/>
  <c r="AA405" i="20"/>
  <c r="Q405" i="20"/>
  <c r="AF404" i="20"/>
  <c r="V404" i="20"/>
  <c r="AA404" i="20"/>
  <c r="Q404" i="20"/>
  <c r="AF403" i="20"/>
  <c r="V403" i="20"/>
  <c r="AA403" i="20"/>
  <c r="Q403" i="20"/>
  <c r="AF402" i="20"/>
  <c r="V402" i="20"/>
  <c r="AA402" i="20"/>
  <c r="Q402" i="20"/>
  <c r="AF401" i="20"/>
  <c r="V401" i="20"/>
  <c r="AA401" i="20"/>
  <c r="Q401" i="20"/>
  <c r="AF400" i="20"/>
  <c r="V400" i="20"/>
  <c r="AA400" i="20"/>
  <c r="Q400" i="20"/>
  <c r="AF399" i="20"/>
  <c r="V399" i="20"/>
  <c r="AA399" i="20"/>
  <c r="Q399" i="20"/>
  <c r="AF398" i="20"/>
  <c r="V398" i="20"/>
  <c r="AA398" i="20"/>
  <c r="Q398" i="20"/>
  <c r="AF397" i="20"/>
  <c r="V397" i="20"/>
  <c r="AA397" i="20"/>
  <c r="Q397" i="20"/>
  <c r="AF396" i="20"/>
  <c r="V396" i="20"/>
  <c r="AA396" i="20"/>
  <c r="Q396" i="20"/>
  <c r="AF395" i="20"/>
  <c r="V395" i="20"/>
  <c r="AA395" i="20"/>
  <c r="Q395" i="20"/>
  <c r="AF394" i="20"/>
  <c r="V394" i="20"/>
  <c r="AA394" i="20"/>
  <c r="Q394" i="20"/>
  <c r="AF393" i="20"/>
  <c r="V393" i="20"/>
  <c r="AA393" i="20"/>
  <c r="Q393" i="20"/>
  <c r="AF392" i="20"/>
  <c r="V392" i="20"/>
  <c r="AA392" i="20"/>
  <c r="Q392" i="20"/>
  <c r="AF391" i="20"/>
  <c r="V391" i="20"/>
  <c r="AA391" i="20"/>
  <c r="Q391" i="20"/>
  <c r="AF390" i="20"/>
  <c r="V390" i="20"/>
  <c r="AA390" i="20"/>
  <c r="Q390" i="20"/>
  <c r="AF389" i="20"/>
  <c r="V389" i="20"/>
  <c r="AA389" i="20"/>
  <c r="Q389" i="20"/>
  <c r="AF388" i="20"/>
  <c r="V388" i="20"/>
  <c r="AA388" i="20"/>
  <c r="Q388" i="20"/>
  <c r="AF387" i="20"/>
  <c r="V387" i="20"/>
  <c r="AA387" i="20"/>
  <c r="Q387" i="20"/>
  <c r="AF386" i="20"/>
  <c r="V386" i="20"/>
  <c r="AA386" i="20"/>
  <c r="Q386" i="20"/>
  <c r="AF385" i="20"/>
  <c r="V385" i="20"/>
  <c r="AA385" i="20"/>
  <c r="Q385" i="20"/>
  <c r="AF384" i="20"/>
  <c r="V384" i="20"/>
  <c r="AA384" i="20"/>
  <c r="Q384" i="20"/>
  <c r="AF383" i="20"/>
  <c r="V383" i="20"/>
  <c r="AA383" i="20"/>
  <c r="Q383" i="20"/>
  <c r="AF382" i="20"/>
  <c r="V382" i="20"/>
  <c r="AA382" i="20"/>
  <c r="Q382" i="20"/>
  <c r="AF381" i="20"/>
  <c r="V381" i="20"/>
  <c r="AA381" i="20"/>
  <c r="Q381" i="20"/>
  <c r="AF380" i="20"/>
  <c r="V380" i="20"/>
  <c r="AA380" i="20"/>
  <c r="Q380" i="20"/>
  <c r="AF379" i="20"/>
  <c r="V379" i="20"/>
  <c r="AA379" i="20"/>
  <c r="Q379" i="20"/>
  <c r="AF378" i="20"/>
  <c r="V378" i="20"/>
  <c r="AA378" i="20"/>
  <c r="Q378" i="20"/>
  <c r="AF377" i="20"/>
  <c r="V377" i="20"/>
  <c r="AA377" i="20"/>
  <c r="Q377" i="20"/>
  <c r="AF376" i="20"/>
  <c r="V376" i="20"/>
  <c r="AA376" i="20"/>
  <c r="Q376" i="20"/>
  <c r="AF375" i="20"/>
  <c r="V375" i="20"/>
  <c r="AA375" i="20"/>
  <c r="Q375" i="20"/>
  <c r="AF374" i="20"/>
  <c r="V374" i="20"/>
  <c r="AA374" i="20"/>
  <c r="Q374" i="20"/>
  <c r="AF373" i="20"/>
  <c r="V373" i="20"/>
  <c r="AA373" i="20"/>
  <c r="Q373" i="20"/>
  <c r="AF372" i="20"/>
  <c r="V372" i="20"/>
  <c r="AA372" i="20"/>
  <c r="Q372" i="20"/>
  <c r="AF371" i="20"/>
  <c r="V371" i="20"/>
  <c r="AA371" i="20"/>
  <c r="Q371" i="20"/>
  <c r="AF370" i="20"/>
  <c r="V370" i="20"/>
  <c r="AA370" i="20"/>
  <c r="Q370" i="20"/>
  <c r="AF369" i="20"/>
  <c r="V369" i="20"/>
  <c r="AA369" i="20"/>
  <c r="Q369" i="20"/>
  <c r="AF368" i="20"/>
  <c r="V368" i="20"/>
  <c r="AA368" i="20"/>
  <c r="Q368" i="20"/>
  <c r="AF367" i="20"/>
  <c r="V367" i="20"/>
  <c r="AA367" i="20"/>
  <c r="Q367" i="20"/>
  <c r="AF366" i="20"/>
  <c r="V366" i="20"/>
  <c r="AA366" i="20"/>
  <c r="Q366" i="20"/>
  <c r="AF365" i="20"/>
  <c r="V365" i="20"/>
  <c r="AA365" i="20"/>
  <c r="Q365" i="20"/>
  <c r="AF364" i="20"/>
  <c r="V364" i="20"/>
  <c r="AA364" i="20"/>
  <c r="Q364" i="20"/>
  <c r="AF363" i="20"/>
  <c r="V363" i="20"/>
  <c r="AA363" i="20"/>
  <c r="Q363" i="20"/>
  <c r="AF362" i="20"/>
  <c r="V362" i="20"/>
  <c r="AA362" i="20"/>
  <c r="Q362" i="20"/>
  <c r="AF361" i="20"/>
  <c r="V361" i="20"/>
  <c r="AA361" i="20"/>
  <c r="Q361" i="20"/>
  <c r="AF360" i="20"/>
  <c r="V360" i="20"/>
  <c r="AA360" i="20"/>
  <c r="Q360" i="20"/>
  <c r="AF359" i="20"/>
  <c r="V359" i="20"/>
  <c r="AA359" i="20"/>
  <c r="Q359" i="20"/>
  <c r="AF358" i="20"/>
  <c r="V358" i="20"/>
  <c r="AA358" i="20"/>
  <c r="Q358" i="20"/>
  <c r="AF357" i="20"/>
  <c r="V357" i="20"/>
  <c r="AA357" i="20"/>
  <c r="Q357" i="20"/>
  <c r="AF356" i="20"/>
  <c r="V356" i="20"/>
  <c r="AA356" i="20"/>
  <c r="Q356" i="20"/>
  <c r="AF355" i="20"/>
  <c r="V355" i="20"/>
  <c r="AA355" i="20"/>
  <c r="Q355" i="20"/>
  <c r="AF354" i="20"/>
  <c r="V354" i="20"/>
  <c r="AA354" i="20"/>
  <c r="Q354" i="20"/>
  <c r="AF353" i="20"/>
  <c r="V353" i="20"/>
  <c r="AA353" i="20"/>
  <c r="Q353" i="20"/>
  <c r="AF352" i="20"/>
  <c r="V352" i="20"/>
  <c r="AA352" i="20"/>
  <c r="Q352" i="20"/>
  <c r="AF351" i="20"/>
  <c r="V351" i="20"/>
  <c r="AA351" i="20"/>
  <c r="Q351" i="20"/>
  <c r="AF350" i="20"/>
  <c r="V350" i="20"/>
  <c r="AA350" i="20"/>
  <c r="Q350" i="20"/>
  <c r="AF349" i="20"/>
  <c r="V349" i="20"/>
  <c r="AA349" i="20"/>
  <c r="Q349" i="20"/>
  <c r="AF348" i="20"/>
  <c r="V348" i="20"/>
  <c r="AA348" i="20"/>
  <c r="Q348" i="20"/>
  <c r="AF347" i="20"/>
  <c r="V347" i="20"/>
  <c r="AA347" i="20"/>
  <c r="Q347" i="20"/>
  <c r="AF346" i="20"/>
  <c r="V346" i="20"/>
  <c r="AA346" i="20"/>
  <c r="Q346" i="20"/>
  <c r="AF345" i="20"/>
  <c r="V345" i="20"/>
  <c r="AA345" i="20"/>
  <c r="Q345" i="20"/>
  <c r="AF344" i="20"/>
  <c r="V344" i="20"/>
  <c r="AA344" i="20"/>
  <c r="Q344" i="20"/>
  <c r="AF343" i="20"/>
  <c r="V343" i="20"/>
  <c r="AA343" i="20"/>
  <c r="Q343" i="20"/>
  <c r="AF342" i="20"/>
  <c r="V342" i="20"/>
  <c r="AA342" i="20"/>
  <c r="Q342" i="20"/>
  <c r="AF341" i="20"/>
  <c r="V341" i="20"/>
  <c r="AA341" i="20"/>
  <c r="Q341" i="20"/>
  <c r="AF340" i="20"/>
  <c r="V340" i="20"/>
  <c r="AA340" i="20"/>
  <c r="Q340" i="20"/>
  <c r="AF339" i="20"/>
  <c r="V339" i="20"/>
  <c r="AA339" i="20"/>
  <c r="Q339" i="20"/>
  <c r="AF338" i="20"/>
  <c r="V338" i="20"/>
  <c r="AA338" i="20"/>
  <c r="Q338" i="20"/>
  <c r="AF337" i="20"/>
  <c r="V337" i="20"/>
  <c r="AA337" i="20"/>
  <c r="Q337" i="20"/>
  <c r="AF336" i="20"/>
  <c r="V336" i="20"/>
  <c r="AA336" i="20"/>
  <c r="Q336" i="20"/>
  <c r="AF335" i="20"/>
  <c r="V335" i="20"/>
  <c r="AA335" i="20"/>
  <c r="Q335" i="20"/>
  <c r="AF334" i="20"/>
  <c r="V334" i="20"/>
  <c r="AA334" i="20"/>
  <c r="Q334" i="20"/>
  <c r="AF333" i="20"/>
  <c r="V333" i="20"/>
  <c r="AA333" i="20"/>
  <c r="Q333" i="20"/>
  <c r="AF332" i="20"/>
  <c r="V332" i="20"/>
  <c r="AA332" i="20"/>
  <c r="Q332" i="20"/>
  <c r="AF331" i="20"/>
  <c r="V331" i="20"/>
  <c r="AA331" i="20"/>
  <c r="Q331" i="20"/>
  <c r="AF330" i="20"/>
  <c r="V330" i="20"/>
  <c r="AA330" i="20"/>
  <c r="Q330" i="20"/>
  <c r="AF329" i="20"/>
  <c r="V329" i="20"/>
  <c r="AA329" i="20"/>
  <c r="Q329" i="20"/>
  <c r="AF328" i="20"/>
  <c r="V328" i="20"/>
  <c r="AA328" i="20"/>
  <c r="Q328" i="20"/>
  <c r="AF327" i="20"/>
  <c r="V327" i="20"/>
  <c r="AA327" i="20"/>
  <c r="Q327" i="20"/>
  <c r="AF326" i="20"/>
  <c r="V326" i="20"/>
  <c r="AA326" i="20"/>
  <c r="Q326" i="20"/>
  <c r="AF325" i="20"/>
  <c r="V325" i="20"/>
  <c r="AA325" i="20"/>
  <c r="Q325" i="20"/>
  <c r="AF324" i="20"/>
  <c r="V324" i="20"/>
  <c r="AA324" i="20"/>
  <c r="Q324" i="20"/>
  <c r="AF323" i="20"/>
  <c r="V323" i="20"/>
  <c r="AA323" i="20"/>
  <c r="Q323" i="20"/>
  <c r="AF322" i="20"/>
  <c r="V322" i="20"/>
  <c r="AA322" i="20"/>
  <c r="Q322" i="20"/>
  <c r="AF321" i="20"/>
  <c r="V321" i="20"/>
  <c r="AA321" i="20"/>
  <c r="Q321" i="20"/>
  <c r="AF320" i="20"/>
  <c r="V320" i="20"/>
  <c r="AA320" i="20"/>
  <c r="Q320" i="20"/>
  <c r="AF319" i="20"/>
  <c r="V319" i="20"/>
  <c r="AA319" i="20"/>
  <c r="Q319" i="20"/>
  <c r="AF318" i="20"/>
  <c r="V318" i="20"/>
  <c r="AA318" i="20"/>
  <c r="Q318" i="20"/>
  <c r="AF317" i="20"/>
  <c r="V317" i="20"/>
  <c r="AA317" i="20"/>
  <c r="Q317" i="20"/>
  <c r="AF316" i="20"/>
  <c r="V316" i="20"/>
  <c r="AA316" i="20"/>
  <c r="Q316" i="20"/>
  <c r="AF315" i="20"/>
  <c r="V315" i="20"/>
  <c r="AA315" i="20"/>
  <c r="Q315" i="20"/>
  <c r="AF314" i="20"/>
  <c r="V314" i="20"/>
  <c r="AA314" i="20"/>
  <c r="Q314" i="20"/>
  <c r="AF313" i="20"/>
  <c r="V313" i="20"/>
  <c r="AA313" i="20"/>
  <c r="Q313" i="20"/>
  <c r="AF312" i="20"/>
  <c r="V312" i="20"/>
  <c r="AA312" i="20"/>
  <c r="Q312" i="20"/>
  <c r="AF311" i="20"/>
  <c r="V311" i="20"/>
  <c r="AA311" i="20"/>
  <c r="Q311" i="20"/>
  <c r="AF310" i="20"/>
  <c r="V310" i="20"/>
  <c r="AA310" i="20"/>
  <c r="Q310" i="20"/>
  <c r="AF309" i="20"/>
  <c r="V309" i="20"/>
  <c r="AA309" i="20"/>
  <c r="Q309" i="20"/>
  <c r="AF308" i="20"/>
  <c r="V308" i="20"/>
  <c r="AA308" i="20"/>
  <c r="Q308" i="20"/>
  <c r="AF307" i="20"/>
  <c r="V307" i="20"/>
  <c r="AA307" i="20"/>
  <c r="Q307" i="20"/>
  <c r="AF306" i="20"/>
  <c r="V306" i="20"/>
  <c r="AA306" i="20"/>
  <c r="Q306" i="20"/>
  <c r="AF305" i="20"/>
  <c r="V305" i="20"/>
  <c r="AA305" i="20"/>
  <c r="Q305" i="20"/>
  <c r="AF304" i="20"/>
  <c r="V304" i="20"/>
  <c r="AA304" i="20"/>
  <c r="Q304" i="20"/>
  <c r="AF303" i="20"/>
  <c r="V303" i="20"/>
  <c r="AA303" i="20"/>
  <c r="Q303" i="20"/>
  <c r="AF302" i="20"/>
  <c r="V302" i="20"/>
  <c r="AA302" i="20"/>
  <c r="Q302" i="20"/>
  <c r="AF301" i="20"/>
  <c r="V301" i="20"/>
  <c r="AA301" i="20"/>
  <c r="Q301" i="20"/>
  <c r="AF300" i="20"/>
  <c r="V300" i="20"/>
  <c r="AA300" i="20"/>
  <c r="Q300" i="20"/>
  <c r="AF299" i="20"/>
  <c r="V299" i="20"/>
  <c r="AA299" i="20"/>
  <c r="Q299" i="20"/>
  <c r="AF298" i="20"/>
  <c r="V298" i="20"/>
  <c r="AA298" i="20"/>
  <c r="Q298" i="20"/>
  <c r="AF297" i="20"/>
  <c r="V297" i="20"/>
  <c r="AA297" i="20"/>
  <c r="Q297" i="20"/>
  <c r="AF296" i="20"/>
  <c r="V296" i="20"/>
  <c r="AA296" i="20"/>
  <c r="Q296" i="20"/>
  <c r="AF295" i="20"/>
  <c r="V295" i="20"/>
  <c r="AA295" i="20"/>
  <c r="Q295" i="20"/>
  <c r="AF294" i="20"/>
  <c r="V294" i="20"/>
  <c r="AA294" i="20"/>
  <c r="Q294" i="20"/>
  <c r="AF293" i="20"/>
  <c r="V293" i="20"/>
  <c r="AA293" i="20"/>
  <c r="Q293" i="20"/>
  <c r="AF292" i="20"/>
  <c r="V292" i="20"/>
  <c r="AA292" i="20"/>
  <c r="Q292" i="20"/>
  <c r="AF291" i="20"/>
  <c r="V291" i="20"/>
  <c r="AA291" i="20"/>
  <c r="Q291" i="20"/>
  <c r="AF290" i="20"/>
  <c r="V290" i="20"/>
  <c r="AA290" i="20"/>
  <c r="Q290" i="20"/>
  <c r="AF289" i="20"/>
  <c r="V289" i="20"/>
  <c r="AA289" i="20"/>
  <c r="Q289" i="20"/>
  <c r="AF288" i="20"/>
  <c r="V288" i="20"/>
  <c r="AA288" i="20"/>
  <c r="Q288" i="20"/>
  <c r="AF287" i="20"/>
  <c r="V287" i="20"/>
  <c r="AA287" i="20"/>
  <c r="Q287" i="20"/>
  <c r="AF286" i="20"/>
  <c r="V286" i="20"/>
  <c r="AA286" i="20"/>
  <c r="Q286" i="20"/>
  <c r="AF285" i="20"/>
  <c r="V285" i="20"/>
  <c r="AA285" i="20"/>
  <c r="Q285" i="20"/>
  <c r="AF284" i="20"/>
  <c r="V284" i="20"/>
  <c r="AA284" i="20"/>
  <c r="Q284" i="20"/>
  <c r="AF283" i="20"/>
  <c r="V283" i="20"/>
  <c r="AA283" i="20"/>
  <c r="Q283" i="20"/>
  <c r="AF282" i="20"/>
  <c r="V282" i="20"/>
  <c r="AA282" i="20"/>
  <c r="Q282" i="20"/>
  <c r="AF281" i="20"/>
  <c r="V281" i="20"/>
  <c r="AA281" i="20"/>
  <c r="Q281" i="20"/>
  <c r="AF280" i="20"/>
  <c r="V280" i="20"/>
  <c r="AA280" i="20"/>
  <c r="Q280" i="20"/>
  <c r="AF279" i="20"/>
  <c r="V279" i="20"/>
  <c r="AA279" i="20"/>
  <c r="Q279" i="20"/>
  <c r="AF278" i="20"/>
  <c r="V278" i="20"/>
  <c r="AA278" i="20"/>
  <c r="Q278" i="20"/>
  <c r="AF277" i="20"/>
  <c r="V277" i="20"/>
  <c r="AA277" i="20"/>
  <c r="Q277" i="20"/>
  <c r="AF276" i="20"/>
  <c r="V276" i="20"/>
  <c r="AA276" i="20"/>
  <c r="Q276" i="20"/>
  <c r="AF275" i="20"/>
  <c r="V275" i="20"/>
  <c r="AA275" i="20"/>
  <c r="Q275" i="20"/>
  <c r="AF274" i="20"/>
  <c r="V274" i="20"/>
  <c r="AA274" i="20"/>
  <c r="Q274" i="20"/>
  <c r="AF273" i="20"/>
  <c r="V273" i="20"/>
  <c r="AA273" i="20"/>
  <c r="Q273" i="20"/>
  <c r="AF272" i="20"/>
  <c r="V272" i="20"/>
  <c r="AA272" i="20"/>
  <c r="Q272" i="20"/>
  <c r="AF271" i="20"/>
  <c r="V271" i="20"/>
  <c r="AA271" i="20"/>
  <c r="Q271" i="20"/>
  <c r="AF270" i="20"/>
  <c r="V270" i="20"/>
  <c r="AA270" i="20"/>
  <c r="Q270" i="20"/>
  <c r="AF269" i="20"/>
  <c r="V269" i="20"/>
  <c r="AA269" i="20"/>
  <c r="Q269" i="20"/>
  <c r="AF268" i="20"/>
  <c r="V268" i="20"/>
  <c r="AA268" i="20"/>
  <c r="Q268" i="20"/>
  <c r="AF267" i="20"/>
  <c r="V267" i="20"/>
  <c r="AA267" i="20"/>
  <c r="Q267" i="20"/>
  <c r="AF266" i="20"/>
  <c r="V266" i="20"/>
  <c r="AA266" i="20"/>
  <c r="Q266" i="20"/>
  <c r="AF265" i="20"/>
  <c r="V265" i="20"/>
  <c r="AA265" i="20"/>
  <c r="Q265" i="20"/>
  <c r="AF264" i="20"/>
  <c r="V264" i="20"/>
  <c r="AA264" i="20"/>
  <c r="Q264" i="20"/>
  <c r="AF263" i="20"/>
  <c r="V263" i="20"/>
  <c r="AA263" i="20"/>
  <c r="Q263" i="20"/>
  <c r="AF262" i="20"/>
  <c r="V262" i="20"/>
  <c r="AA262" i="20"/>
  <c r="Q262" i="20"/>
  <c r="AF261" i="20"/>
  <c r="V261" i="20"/>
  <c r="AA261" i="20"/>
  <c r="Q261" i="20"/>
  <c r="AF260" i="20"/>
  <c r="V260" i="20"/>
  <c r="AA260" i="20"/>
  <c r="Q260" i="20"/>
  <c r="AF259" i="20"/>
  <c r="V259" i="20"/>
  <c r="AA259" i="20"/>
  <c r="Q259" i="20"/>
  <c r="AF258" i="20"/>
  <c r="V258" i="20"/>
  <c r="AA258" i="20"/>
  <c r="Q258" i="20"/>
  <c r="AF257" i="20"/>
  <c r="V257" i="20"/>
  <c r="AA257" i="20"/>
  <c r="Q257" i="20"/>
  <c r="AF256" i="20"/>
  <c r="V256" i="20"/>
  <c r="AA256" i="20"/>
  <c r="Q256" i="20"/>
  <c r="AF255" i="20"/>
  <c r="V255" i="20"/>
  <c r="AA255" i="20"/>
  <c r="Q255" i="20"/>
  <c r="AF254" i="20"/>
  <c r="V254" i="20"/>
  <c r="AA254" i="20"/>
  <c r="Q254" i="20"/>
  <c r="AF253" i="20"/>
  <c r="V253" i="20"/>
  <c r="AA253" i="20"/>
  <c r="Q253" i="20"/>
  <c r="AF252" i="20"/>
  <c r="V252" i="20"/>
  <c r="AA252" i="20"/>
  <c r="Q252" i="20"/>
  <c r="AF251" i="20"/>
  <c r="V251" i="20"/>
  <c r="AA251" i="20"/>
  <c r="Q251" i="20"/>
  <c r="AF250" i="20"/>
  <c r="V250" i="20"/>
  <c r="AA250" i="20"/>
  <c r="Q250" i="20"/>
  <c r="AF249" i="20"/>
  <c r="V249" i="20"/>
  <c r="AA249" i="20"/>
  <c r="Q249" i="20"/>
  <c r="AF248" i="20"/>
  <c r="V248" i="20"/>
  <c r="AA248" i="20"/>
  <c r="Q248" i="20"/>
  <c r="AF247" i="20"/>
  <c r="V247" i="20"/>
  <c r="AA247" i="20"/>
  <c r="Q247" i="20"/>
  <c r="AF246" i="20"/>
  <c r="V246" i="20"/>
  <c r="AA246" i="20"/>
  <c r="Q246" i="20"/>
  <c r="AF245" i="20"/>
  <c r="V245" i="20"/>
  <c r="AA245" i="20"/>
  <c r="Q245" i="20"/>
  <c r="AF244" i="20"/>
  <c r="V244" i="20"/>
  <c r="AA244" i="20"/>
  <c r="Q244" i="20"/>
  <c r="AF243" i="20"/>
  <c r="V243" i="20"/>
  <c r="AA243" i="20"/>
  <c r="Q243" i="20"/>
  <c r="AF242" i="20"/>
  <c r="V242" i="20"/>
  <c r="AA242" i="20"/>
  <c r="Q242" i="20"/>
  <c r="AF241" i="20"/>
  <c r="V241" i="20"/>
  <c r="AA241" i="20"/>
  <c r="Q241" i="20"/>
  <c r="AF240" i="20"/>
  <c r="V240" i="20"/>
  <c r="AA240" i="20"/>
  <c r="Q240" i="20"/>
  <c r="AF239" i="20"/>
  <c r="V239" i="20"/>
  <c r="AA239" i="20"/>
  <c r="Q239" i="20"/>
  <c r="AF238" i="20"/>
  <c r="V238" i="20"/>
  <c r="AA238" i="20"/>
  <c r="Q238" i="20"/>
  <c r="AF237" i="20"/>
  <c r="V237" i="20"/>
  <c r="AA237" i="20"/>
  <c r="Q237" i="20"/>
  <c r="AF236" i="20"/>
  <c r="V236" i="20"/>
  <c r="AA236" i="20"/>
  <c r="Q236" i="20"/>
  <c r="AF235" i="20"/>
  <c r="V235" i="20"/>
  <c r="AA235" i="20"/>
  <c r="Q235" i="20"/>
  <c r="AF234" i="20"/>
  <c r="V234" i="20"/>
  <c r="AA234" i="20"/>
  <c r="Q234" i="20"/>
  <c r="AF233" i="20"/>
  <c r="V233" i="20"/>
  <c r="AA233" i="20"/>
  <c r="Q233" i="20"/>
  <c r="AF232" i="20"/>
  <c r="V232" i="20"/>
  <c r="AA232" i="20"/>
  <c r="Q232" i="20"/>
  <c r="AF231" i="20"/>
  <c r="V231" i="20"/>
  <c r="AA231" i="20"/>
  <c r="Q231" i="20"/>
  <c r="AF230" i="20"/>
  <c r="V230" i="20"/>
  <c r="AA230" i="20"/>
  <c r="Q230" i="20"/>
  <c r="AF229" i="20"/>
  <c r="V229" i="20"/>
  <c r="AA229" i="20"/>
  <c r="Q229" i="20"/>
  <c r="AF228" i="20"/>
  <c r="V228" i="20"/>
  <c r="AA228" i="20"/>
  <c r="Q228" i="20"/>
  <c r="AF227" i="20"/>
  <c r="V227" i="20"/>
  <c r="AA227" i="20"/>
  <c r="Q227" i="20"/>
  <c r="AF226" i="20"/>
  <c r="V226" i="20"/>
  <c r="AA226" i="20"/>
  <c r="Q226" i="20"/>
  <c r="AF225" i="20"/>
  <c r="V225" i="20"/>
  <c r="AA225" i="20"/>
  <c r="Q225" i="20"/>
  <c r="AF224" i="20"/>
  <c r="V224" i="20"/>
  <c r="AA224" i="20"/>
  <c r="Q224" i="20"/>
  <c r="AF223" i="20"/>
  <c r="V223" i="20"/>
  <c r="AA223" i="20"/>
  <c r="Q223" i="20"/>
  <c r="AF222" i="20"/>
  <c r="V222" i="20"/>
  <c r="AA222" i="20"/>
  <c r="Q222" i="20"/>
  <c r="AF221" i="20"/>
  <c r="V221" i="20"/>
  <c r="AA221" i="20"/>
  <c r="Q221" i="20"/>
  <c r="AF220" i="20"/>
  <c r="V220" i="20"/>
  <c r="AA220" i="20"/>
  <c r="Q220" i="20"/>
  <c r="AF219" i="20"/>
  <c r="V219" i="20"/>
  <c r="AA219" i="20"/>
  <c r="Q219" i="20"/>
  <c r="AF218" i="20"/>
  <c r="V218" i="20"/>
  <c r="AA218" i="20"/>
  <c r="Q218" i="20"/>
  <c r="AF217" i="20"/>
  <c r="V217" i="20"/>
  <c r="AA217" i="20"/>
  <c r="Q217" i="20"/>
  <c r="AF216" i="20"/>
  <c r="V216" i="20"/>
  <c r="AA216" i="20"/>
  <c r="Q216" i="20"/>
  <c r="AF215" i="20"/>
  <c r="V215" i="20"/>
  <c r="AA215" i="20"/>
  <c r="Q215" i="20"/>
  <c r="AF214" i="20"/>
  <c r="V214" i="20"/>
  <c r="AA214" i="20"/>
  <c r="Q214" i="20"/>
  <c r="AF213" i="20"/>
  <c r="V213" i="20"/>
  <c r="AA213" i="20"/>
  <c r="Q213" i="20"/>
  <c r="AF212" i="20"/>
  <c r="V212" i="20"/>
  <c r="AA212" i="20"/>
  <c r="Q212" i="20"/>
  <c r="AF211" i="20"/>
  <c r="V211" i="20"/>
  <c r="AA211" i="20"/>
  <c r="Q211" i="20"/>
  <c r="AF210" i="20"/>
  <c r="V210" i="20"/>
  <c r="AA210" i="20"/>
  <c r="Q210" i="20"/>
  <c r="AF209" i="20"/>
  <c r="V209" i="20"/>
  <c r="AA209" i="20"/>
  <c r="Q209" i="20"/>
  <c r="AF208" i="20"/>
  <c r="V208" i="20"/>
  <c r="AA208" i="20"/>
  <c r="Q208" i="20"/>
  <c r="AF207" i="20"/>
  <c r="V207" i="20"/>
  <c r="AA207" i="20"/>
  <c r="Q207" i="20"/>
  <c r="AF206" i="20"/>
  <c r="V206" i="20"/>
  <c r="AA206" i="20"/>
  <c r="Q206" i="20"/>
  <c r="AF205" i="20"/>
  <c r="V205" i="20"/>
  <c r="AA205" i="20"/>
  <c r="Q205" i="20"/>
  <c r="AF204" i="20"/>
  <c r="V204" i="20"/>
  <c r="AA204" i="20"/>
  <c r="Q204" i="20"/>
  <c r="AF203" i="20"/>
  <c r="V203" i="20"/>
  <c r="AA203" i="20"/>
  <c r="Q203" i="20"/>
  <c r="AF202" i="20"/>
  <c r="V202" i="20"/>
  <c r="AA202" i="20"/>
  <c r="Q202" i="20"/>
  <c r="AF201" i="20"/>
  <c r="V201" i="20"/>
  <c r="AA201" i="20"/>
  <c r="Q201" i="20"/>
  <c r="AF200" i="20"/>
  <c r="V200" i="20"/>
  <c r="AA200" i="20"/>
  <c r="Q200" i="20"/>
  <c r="AF199" i="20"/>
  <c r="V199" i="20"/>
  <c r="AA199" i="20"/>
  <c r="Q199" i="20"/>
  <c r="AF198" i="20"/>
  <c r="V198" i="20"/>
  <c r="AA198" i="20"/>
  <c r="Q198" i="20"/>
  <c r="AF197" i="20"/>
  <c r="V197" i="20"/>
  <c r="AA197" i="20"/>
  <c r="Q197" i="20"/>
  <c r="AF196" i="20"/>
  <c r="V196" i="20"/>
  <c r="AA196" i="20"/>
  <c r="Q196" i="20"/>
  <c r="AF195" i="20"/>
  <c r="V195" i="20"/>
  <c r="AA195" i="20"/>
  <c r="Q195" i="20"/>
  <c r="AF194" i="20"/>
  <c r="V194" i="20"/>
  <c r="AA194" i="20"/>
  <c r="Q194" i="20"/>
  <c r="AF193" i="20"/>
  <c r="V193" i="20"/>
  <c r="AA193" i="20"/>
  <c r="Q193" i="20"/>
  <c r="AF192" i="20"/>
  <c r="V192" i="20"/>
  <c r="AA192" i="20"/>
  <c r="Q192" i="20"/>
  <c r="AF191" i="20"/>
  <c r="V191" i="20"/>
  <c r="AA191" i="20"/>
  <c r="Q191" i="20"/>
  <c r="AF190" i="20"/>
  <c r="V190" i="20"/>
  <c r="AA190" i="20"/>
  <c r="Q190" i="20"/>
  <c r="AF189" i="20"/>
  <c r="V189" i="20"/>
  <c r="AA189" i="20"/>
  <c r="Q189" i="20"/>
  <c r="AF188" i="20"/>
  <c r="V188" i="20"/>
  <c r="AA188" i="20"/>
  <c r="Q188" i="20"/>
  <c r="AF187" i="20"/>
  <c r="V187" i="20"/>
  <c r="AA187" i="20"/>
  <c r="Q187" i="20"/>
  <c r="AF186" i="20"/>
  <c r="V186" i="20"/>
  <c r="AA186" i="20"/>
  <c r="Q186" i="20"/>
  <c r="AF185" i="20"/>
  <c r="V185" i="20"/>
  <c r="AA185" i="20"/>
  <c r="Q185" i="20"/>
  <c r="AF184" i="20"/>
  <c r="V184" i="20"/>
  <c r="AA184" i="20"/>
  <c r="Q184" i="20"/>
  <c r="AF183" i="20"/>
  <c r="V183" i="20"/>
  <c r="AA183" i="20"/>
  <c r="Q183" i="20"/>
  <c r="AF182" i="20"/>
  <c r="V182" i="20"/>
  <c r="AA182" i="20"/>
  <c r="Q182" i="20"/>
  <c r="AF181" i="20"/>
  <c r="V181" i="20"/>
  <c r="AA181" i="20"/>
  <c r="Q181" i="20"/>
  <c r="AF180" i="20"/>
  <c r="V180" i="20"/>
  <c r="AA180" i="20"/>
  <c r="Q180" i="20"/>
  <c r="AF179" i="20"/>
  <c r="V179" i="20"/>
  <c r="AA179" i="20"/>
  <c r="Q179" i="20"/>
  <c r="AF178" i="20"/>
  <c r="V178" i="20"/>
  <c r="AA178" i="20"/>
  <c r="Q178" i="20"/>
  <c r="AF177" i="20"/>
  <c r="V177" i="20"/>
  <c r="AA177" i="20"/>
  <c r="Q177" i="20"/>
  <c r="AF176" i="20"/>
  <c r="V176" i="20"/>
  <c r="AA176" i="20"/>
  <c r="Q176" i="20"/>
  <c r="AF175" i="20"/>
  <c r="V175" i="20"/>
  <c r="AA175" i="20"/>
  <c r="Q175" i="20"/>
  <c r="AF174" i="20"/>
  <c r="V174" i="20"/>
  <c r="AA174" i="20"/>
  <c r="Q174" i="20"/>
  <c r="AF173" i="20"/>
  <c r="V173" i="20"/>
  <c r="AA173" i="20"/>
  <c r="Q173" i="20"/>
  <c r="AF172" i="20"/>
  <c r="V172" i="20"/>
  <c r="AA172" i="20"/>
  <c r="Q172" i="20"/>
  <c r="AF171" i="20"/>
  <c r="V171" i="20"/>
  <c r="AA171" i="20"/>
  <c r="Q171" i="20"/>
  <c r="AF170" i="20"/>
  <c r="V170" i="20"/>
  <c r="AA170" i="20"/>
  <c r="Q170" i="20"/>
  <c r="AF169" i="20"/>
  <c r="V169" i="20"/>
  <c r="AA169" i="20"/>
  <c r="Q169" i="20"/>
  <c r="AF168" i="20"/>
  <c r="V168" i="20"/>
  <c r="AA168" i="20"/>
  <c r="Q168" i="20"/>
  <c r="AF167" i="20"/>
  <c r="V167" i="20"/>
  <c r="AA167" i="20"/>
  <c r="Q167" i="20"/>
  <c r="AF166" i="20"/>
  <c r="V166" i="20"/>
  <c r="AA166" i="20"/>
  <c r="Q166" i="20"/>
  <c r="AF165" i="20"/>
  <c r="V165" i="20"/>
  <c r="AA165" i="20"/>
  <c r="Q165" i="20"/>
  <c r="AF164" i="20"/>
  <c r="V164" i="20"/>
  <c r="AA164" i="20"/>
  <c r="Q164" i="20"/>
  <c r="AF163" i="20"/>
  <c r="V163" i="20"/>
  <c r="AA163" i="20"/>
  <c r="Q163" i="20"/>
  <c r="AF162" i="20"/>
  <c r="V162" i="20"/>
  <c r="AA162" i="20"/>
  <c r="Q162" i="20"/>
  <c r="AF161" i="20"/>
  <c r="V161" i="20"/>
  <c r="AA161" i="20"/>
  <c r="Q161" i="20"/>
  <c r="AF160" i="20"/>
  <c r="V160" i="20"/>
  <c r="AA160" i="20"/>
  <c r="Q160" i="20"/>
  <c r="AF159" i="20"/>
  <c r="V159" i="20"/>
  <c r="AA159" i="20"/>
  <c r="Q159" i="20"/>
  <c r="AF158" i="20"/>
  <c r="V158" i="20"/>
  <c r="AA158" i="20"/>
  <c r="Q158" i="20"/>
  <c r="AF157" i="20"/>
  <c r="V157" i="20"/>
  <c r="AA157" i="20"/>
  <c r="Q157" i="20"/>
  <c r="AF156" i="20"/>
  <c r="V156" i="20"/>
  <c r="AA156" i="20"/>
  <c r="Q156" i="20"/>
  <c r="AF155" i="20"/>
  <c r="V155" i="20"/>
  <c r="AA155" i="20"/>
  <c r="Q155" i="20"/>
  <c r="AF154" i="20"/>
  <c r="V154" i="20"/>
  <c r="AA154" i="20"/>
  <c r="Q154" i="20"/>
  <c r="AF153" i="20"/>
  <c r="V153" i="20"/>
  <c r="AA153" i="20"/>
  <c r="Q153" i="20"/>
  <c r="AF152" i="20"/>
  <c r="V152" i="20"/>
  <c r="AA152" i="20"/>
  <c r="Q152" i="20"/>
  <c r="AF151" i="20"/>
  <c r="V151" i="20"/>
  <c r="AA151" i="20"/>
  <c r="Q151" i="20"/>
  <c r="AF150" i="20"/>
  <c r="V150" i="20"/>
  <c r="AA150" i="20"/>
  <c r="Q150" i="20"/>
  <c r="AF149" i="20"/>
  <c r="V149" i="20"/>
  <c r="AA149" i="20"/>
  <c r="Q149" i="20"/>
  <c r="AF148" i="20"/>
  <c r="V148" i="20"/>
  <c r="AA148" i="20"/>
  <c r="Q148" i="20"/>
  <c r="AF147" i="20"/>
  <c r="V147" i="20"/>
  <c r="AA147" i="20"/>
  <c r="Q147" i="20"/>
  <c r="AF146" i="20"/>
  <c r="V146" i="20"/>
  <c r="AA146" i="20"/>
  <c r="Q146" i="20"/>
  <c r="AF145" i="20"/>
  <c r="V145" i="20"/>
  <c r="AA145" i="20"/>
  <c r="Q145" i="20"/>
  <c r="AF144" i="20"/>
  <c r="V144" i="20"/>
  <c r="AA144" i="20"/>
  <c r="Q144" i="20"/>
  <c r="AF143" i="20"/>
  <c r="V143" i="20"/>
  <c r="AA143" i="20"/>
  <c r="Q143" i="20"/>
  <c r="AF142" i="20"/>
  <c r="V142" i="20"/>
  <c r="AA142" i="20"/>
  <c r="Q142" i="20"/>
  <c r="AF141" i="20"/>
  <c r="V141" i="20"/>
  <c r="AA141" i="20"/>
  <c r="Q141" i="20"/>
  <c r="AF140" i="20"/>
  <c r="V140" i="20"/>
  <c r="AA140" i="20"/>
  <c r="Q140" i="20"/>
  <c r="AF139" i="20"/>
  <c r="V139" i="20"/>
  <c r="AA139" i="20"/>
  <c r="Q139" i="20"/>
  <c r="AF138" i="20"/>
  <c r="V138" i="20"/>
  <c r="AA138" i="20"/>
  <c r="Q138" i="20"/>
  <c r="AF137" i="20"/>
  <c r="V137" i="20"/>
  <c r="AA137" i="20"/>
  <c r="Q137" i="20"/>
  <c r="AF136" i="20"/>
  <c r="V136" i="20"/>
  <c r="AA136" i="20"/>
  <c r="Q136" i="20"/>
  <c r="AF135" i="20"/>
  <c r="V135" i="20"/>
  <c r="AA135" i="20"/>
  <c r="Q135" i="20"/>
  <c r="AF134" i="20"/>
  <c r="V134" i="20"/>
  <c r="AA134" i="20"/>
  <c r="Q134" i="20"/>
  <c r="AF133" i="20"/>
  <c r="V133" i="20"/>
  <c r="AA133" i="20"/>
  <c r="Q133" i="20"/>
  <c r="AF132" i="20"/>
  <c r="V132" i="20"/>
  <c r="AA132" i="20"/>
  <c r="Q132" i="20"/>
  <c r="AF131" i="20"/>
  <c r="V131" i="20"/>
  <c r="AA131" i="20"/>
  <c r="Q131" i="20"/>
  <c r="AF130" i="20"/>
  <c r="V130" i="20"/>
  <c r="AA130" i="20"/>
  <c r="Q130" i="20"/>
  <c r="AF129" i="20"/>
  <c r="V129" i="20"/>
  <c r="AA129" i="20"/>
  <c r="Q129" i="20"/>
  <c r="AF128" i="20"/>
  <c r="V128" i="20"/>
  <c r="AA128" i="20"/>
  <c r="Q128" i="20"/>
  <c r="AF127" i="20"/>
  <c r="V127" i="20"/>
  <c r="AA127" i="20"/>
  <c r="Q127" i="20"/>
  <c r="AF126" i="20"/>
  <c r="V126" i="20"/>
  <c r="AA126" i="20"/>
  <c r="Q126" i="20"/>
  <c r="AF125" i="20"/>
  <c r="V125" i="20"/>
  <c r="AA125" i="20"/>
  <c r="Q125" i="20"/>
  <c r="AF124" i="20"/>
  <c r="V124" i="20"/>
  <c r="AA124" i="20"/>
  <c r="Q124" i="20"/>
  <c r="AF123" i="20"/>
  <c r="V123" i="20"/>
  <c r="AA123" i="20"/>
  <c r="Q123" i="20"/>
  <c r="AF122" i="20"/>
  <c r="V122" i="20"/>
  <c r="AA122" i="20"/>
  <c r="Q122" i="20"/>
  <c r="AF121" i="20"/>
  <c r="V121" i="20"/>
  <c r="AA121" i="20"/>
  <c r="Q121" i="20"/>
  <c r="AF120" i="20"/>
  <c r="V120" i="20"/>
  <c r="AA120" i="20"/>
  <c r="Q120" i="20"/>
  <c r="AF119" i="20"/>
  <c r="V119" i="20"/>
  <c r="AA119" i="20"/>
  <c r="Q119" i="20"/>
  <c r="AF118" i="20"/>
  <c r="V118" i="20"/>
  <c r="AA118" i="20"/>
  <c r="Q118" i="20"/>
  <c r="AF117" i="20"/>
  <c r="V117" i="20"/>
  <c r="AA117" i="20"/>
  <c r="Q117" i="20"/>
  <c r="AF116" i="20"/>
  <c r="V116" i="20"/>
  <c r="AA116" i="20"/>
  <c r="Q116" i="20"/>
  <c r="AF115" i="20"/>
  <c r="V115" i="20"/>
  <c r="AA115" i="20"/>
  <c r="Q115" i="20"/>
  <c r="AF114" i="20"/>
  <c r="V114" i="20"/>
  <c r="AA114" i="20"/>
  <c r="Q114" i="20"/>
  <c r="AF113" i="20"/>
  <c r="V113" i="20"/>
  <c r="AA113" i="20"/>
  <c r="Q113" i="20"/>
  <c r="AF112" i="20"/>
  <c r="V112" i="20"/>
  <c r="AA112" i="20"/>
  <c r="Q112" i="20"/>
  <c r="AF111" i="20"/>
  <c r="V111" i="20"/>
  <c r="AA111" i="20"/>
  <c r="Q111" i="20"/>
  <c r="AF110" i="20"/>
  <c r="V110" i="20"/>
  <c r="AA110" i="20"/>
  <c r="Q110" i="20"/>
  <c r="AF109" i="20"/>
  <c r="V109" i="20"/>
  <c r="AA109" i="20"/>
  <c r="Q109" i="20"/>
  <c r="AF108" i="20"/>
  <c r="V108" i="20"/>
  <c r="AA108" i="20"/>
  <c r="Q108" i="20"/>
  <c r="AF107" i="20"/>
  <c r="V107" i="20"/>
  <c r="AA107" i="20"/>
  <c r="Q107" i="20"/>
  <c r="AF106" i="20"/>
  <c r="V106" i="20"/>
  <c r="AA106" i="20"/>
  <c r="Q106" i="20"/>
  <c r="AF105" i="20"/>
  <c r="V105" i="20"/>
  <c r="AA105" i="20"/>
  <c r="Q105" i="20"/>
  <c r="AF104" i="20"/>
  <c r="V104" i="20"/>
  <c r="AA104" i="20"/>
  <c r="Q104" i="20"/>
  <c r="AF103" i="20"/>
  <c r="V103" i="20"/>
  <c r="AA103" i="20"/>
  <c r="Q103" i="20"/>
  <c r="AF102" i="20"/>
  <c r="V102" i="20"/>
  <c r="AA102" i="20"/>
  <c r="Q102" i="20"/>
  <c r="AF101" i="20"/>
  <c r="V101" i="20"/>
  <c r="AA101" i="20"/>
  <c r="Q101" i="20"/>
  <c r="AF100" i="20"/>
  <c r="V100" i="20"/>
  <c r="AA100" i="20"/>
  <c r="Q100" i="20"/>
  <c r="AF99" i="20"/>
  <c r="V99" i="20"/>
  <c r="AA99" i="20"/>
  <c r="Q99" i="20"/>
  <c r="AF98" i="20"/>
  <c r="V98" i="20"/>
  <c r="AA98" i="20"/>
  <c r="Q98" i="20"/>
  <c r="AF97" i="20"/>
  <c r="V97" i="20"/>
  <c r="AA97" i="20"/>
  <c r="Q97" i="20"/>
  <c r="AF96" i="20"/>
  <c r="V96" i="20"/>
  <c r="AA96" i="20"/>
  <c r="Q96" i="20"/>
  <c r="AF95" i="20"/>
  <c r="V95" i="20"/>
  <c r="AA95" i="20"/>
  <c r="Q95" i="20"/>
  <c r="AF94" i="20"/>
  <c r="V94" i="20"/>
  <c r="AA94" i="20"/>
  <c r="Q94" i="20"/>
  <c r="AF93" i="20"/>
  <c r="V93" i="20"/>
  <c r="AA93" i="20"/>
  <c r="Q93" i="20"/>
  <c r="AF92" i="20"/>
  <c r="V92" i="20"/>
  <c r="AA92" i="20"/>
  <c r="Q92" i="20"/>
  <c r="AF91" i="20"/>
  <c r="V91" i="20"/>
  <c r="AA91" i="20"/>
  <c r="Q91" i="20"/>
  <c r="AF90" i="20"/>
  <c r="V90" i="20"/>
  <c r="AA90" i="20"/>
  <c r="Q90" i="20"/>
  <c r="AF89" i="20"/>
  <c r="V89" i="20"/>
  <c r="AA89" i="20"/>
  <c r="Q89" i="20"/>
  <c r="AF88" i="20"/>
  <c r="V88" i="20"/>
  <c r="AA88" i="20"/>
  <c r="Q88" i="20"/>
  <c r="AF87" i="20"/>
  <c r="V87" i="20"/>
  <c r="AA87" i="20"/>
  <c r="Q87" i="20"/>
  <c r="AF86" i="20"/>
  <c r="V86" i="20"/>
  <c r="AA86" i="20"/>
  <c r="Q86" i="20"/>
  <c r="AF85" i="20"/>
  <c r="V85" i="20"/>
  <c r="AA85" i="20"/>
  <c r="Q85" i="20"/>
  <c r="AF84" i="20"/>
  <c r="V84" i="20"/>
  <c r="AA84" i="20"/>
  <c r="Q84" i="20"/>
  <c r="AF83" i="20"/>
  <c r="V83" i="20"/>
  <c r="AA83" i="20"/>
  <c r="Q83" i="20"/>
  <c r="AF82" i="20"/>
  <c r="V82" i="20"/>
  <c r="AA82" i="20"/>
  <c r="Q82" i="20"/>
  <c r="AF81" i="20"/>
  <c r="V81" i="20"/>
  <c r="AA81" i="20"/>
  <c r="Q81" i="20"/>
  <c r="AF80" i="20"/>
  <c r="V80" i="20"/>
  <c r="AA80" i="20"/>
  <c r="Q80" i="20"/>
  <c r="AF79" i="20"/>
  <c r="V79" i="20"/>
  <c r="AA79" i="20"/>
  <c r="Q79" i="20"/>
  <c r="AF78" i="20"/>
  <c r="V78" i="20"/>
  <c r="AA78" i="20"/>
  <c r="Q78" i="20"/>
  <c r="AF77" i="20"/>
  <c r="V77" i="20"/>
  <c r="AA77" i="20"/>
  <c r="Q77" i="20"/>
  <c r="AF76" i="20"/>
  <c r="V76" i="20"/>
  <c r="AA76" i="20"/>
  <c r="Q76" i="20"/>
  <c r="AF75" i="20"/>
  <c r="V75" i="20"/>
  <c r="AA75" i="20"/>
  <c r="Q75" i="20"/>
  <c r="AF74" i="20"/>
  <c r="V74" i="20"/>
  <c r="AA74" i="20"/>
  <c r="Q74" i="20"/>
  <c r="AF73" i="20"/>
  <c r="V73" i="20"/>
  <c r="AA73" i="20"/>
  <c r="Q73" i="20"/>
  <c r="AF72" i="20"/>
  <c r="V72" i="20"/>
  <c r="AA72" i="20"/>
  <c r="Q72" i="20"/>
  <c r="AF71" i="20"/>
  <c r="V71" i="20"/>
  <c r="AA71" i="20"/>
  <c r="Q71" i="20"/>
  <c r="AF70" i="20"/>
  <c r="V70" i="20"/>
  <c r="AA70" i="20"/>
  <c r="Q70" i="20"/>
  <c r="AF69" i="20"/>
  <c r="V69" i="20"/>
  <c r="AA69" i="20"/>
  <c r="Q69" i="20"/>
  <c r="AF68" i="20"/>
  <c r="V68" i="20"/>
  <c r="AA68" i="20"/>
  <c r="Q68" i="20"/>
  <c r="AF67" i="20"/>
  <c r="V67" i="20"/>
  <c r="AA67" i="20"/>
  <c r="Q67" i="20"/>
  <c r="AF66" i="20"/>
  <c r="V66" i="20"/>
  <c r="AA66" i="20"/>
  <c r="Q66" i="20"/>
  <c r="AF65" i="20"/>
  <c r="V65" i="20"/>
  <c r="AA65" i="20"/>
  <c r="Q65" i="20"/>
  <c r="AF64" i="20"/>
  <c r="V64" i="20"/>
  <c r="AA64" i="20"/>
  <c r="Q64" i="20"/>
  <c r="AF63" i="20"/>
  <c r="V63" i="20"/>
  <c r="AA63" i="20"/>
  <c r="Q63" i="20"/>
  <c r="AF62" i="20"/>
  <c r="V62" i="20"/>
  <c r="AA62" i="20"/>
  <c r="Q62" i="20"/>
  <c r="AF61" i="20"/>
  <c r="V61" i="20"/>
  <c r="AA61" i="20"/>
  <c r="Q61" i="20"/>
  <c r="AF60" i="20"/>
  <c r="V60" i="20"/>
  <c r="AA60" i="20"/>
  <c r="Q60" i="20"/>
  <c r="AF59" i="20"/>
  <c r="V59" i="20"/>
  <c r="AA59" i="20"/>
  <c r="Q59" i="20"/>
  <c r="AF58" i="20"/>
  <c r="V58" i="20"/>
  <c r="AA58" i="20"/>
  <c r="Q58" i="20"/>
  <c r="AF57" i="20"/>
  <c r="V57" i="20"/>
  <c r="AA57" i="20"/>
  <c r="Q57" i="20"/>
  <c r="AF56" i="20"/>
  <c r="V56" i="20"/>
  <c r="AA56" i="20"/>
  <c r="Q56" i="20"/>
  <c r="AF55" i="20"/>
  <c r="V55" i="20"/>
  <c r="AA55" i="20"/>
  <c r="Q55" i="20"/>
  <c r="AF54" i="20"/>
  <c r="V54" i="20"/>
  <c r="AA54" i="20"/>
  <c r="Q54" i="20"/>
  <c r="AF53" i="20"/>
  <c r="V53" i="20"/>
  <c r="AA53" i="20"/>
  <c r="Q53" i="20"/>
  <c r="AF52" i="20"/>
  <c r="V52" i="20"/>
  <c r="AA52" i="20"/>
  <c r="Q52" i="20"/>
  <c r="AF51" i="20"/>
  <c r="V51" i="20"/>
  <c r="AA51" i="20"/>
  <c r="Q51" i="20"/>
  <c r="AF50" i="20"/>
  <c r="V50" i="20"/>
  <c r="AA50" i="20"/>
  <c r="Q50" i="20"/>
  <c r="AF49" i="20"/>
  <c r="V49" i="20"/>
  <c r="AA49" i="20"/>
  <c r="Q49" i="20"/>
  <c r="AF48" i="20"/>
  <c r="V48" i="20"/>
  <c r="AA48" i="20"/>
  <c r="Q48" i="20"/>
  <c r="AF47" i="20"/>
  <c r="V47" i="20"/>
  <c r="AA47" i="20"/>
  <c r="Q47" i="20"/>
  <c r="AF46" i="20"/>
  <c r="V46" i="20"/>
  <c r="AA46" i="20"/>
  <c r="Q46" i="20"/>
  <c r="AF45" i="20"/>
  <c r="V45" i="20"/>
  <c r="AA45" i="20"/>
  <c r="Q45" i="20"/>
  <c r="AF44" i="20"/>
  <c r="V44" i="20"/>
  <c r="AA44" i="20"/>
  <c r="Q44" i="20"/>
  <c r="AF43" i="20"/>
  <c r="V43" i="20"/>
  <c r="AA43" i="20"/>
  <c r="Q43" i="20"/>
  <c r="AF42" i="20"/>
  <c r="V42" i="20"/>
  <c r="AA42" i="20"/>
  <c r="Q42" i="20"/>
  <c r="AF41" i="20"/>
  <c r="V41" i="20"/>
  <c r="AA41" i="20"/>
  <c r="Q41" i="20"/>
  <c r="AF40" i="20"/>
  <c r="V40" i="20"/>
  <c r="AA40" i="20"/>
  <c r="Q40" i="20"/>
  <c r="AF39" i="20"/>
  <c r="V39" i="20"/>
  <c r="AA39" i="20"/>
  <c r="Q39" i="20"/>
  <c r="AF38" i="20"/>
  <c r="V38" i="20"/>
  <c r="AA38" i="20"/>
  <c r="Q38" i="20"/>
  <c r="AF37" i="20"/>
  <c r="V37" i="20"/>
  <c r="AA37" i="20"/>
  <c r="Q37" i="20"/>
  <c r="AF36" i="20"/>
  <c r="V36" i="20"/>
  <c r="AA36" i="20"/>
  <c r="Q36" i="20"/>
  <c r="AF35" i="20"/>
  <c r="V35" i="20"/>
  <c r="AA35" i="20"/>
  <c r="Q35" i="20"/>
  <c r="AF34" i="20"/>
  <c r="V34" i="20"/>
  <c r="AA34" i="20"/>
  <c r="Q34" i="20"/>
  <c r="AF33" i="20"/>
  <c r="V33" i="20"/>
  <c r="AA33" i="20"/>
  <c r="Q33" i="20"/>
  <c r="AF32" i="20"/>
  <c r="V32" i="20"/>
  <c r="AA32" i="20"/>
  <c r="Q32" i="20"/>
  <c r="AF31" i="20"/>
  <c r="V31" i="20"/>
  <c r="AA31" i="20"/>
  <c r="Q31" i="20"/>
  <c r="AF30" i="20"/>
  <c r="V30" i="20"/>
  <c r="AA30" i="20"/>
  <c r="Q30" i="20"/>
  <c r="AF29" i="20"/>
  <c r="V29" i="20"/>
  <c r="AA29" i="20"/>
  <c r="Q29" i="20"/>
  <c r="AF28" i="20"/>
  <c r="V28" i="20"/>
  <c r="AA28" i="20"/>
  <c r="Q28" i="20"/>
  <c r="AF27" i="20"/>
  <c r="V27" i="20"/>
  <c r="AA27" i="20"/>
  <c r="Q27" i="20"/>
  <c r="AF26" i="20"/>
  <c r="V26" i="20"/>
  <c r="AA26" i="20"/>
  <c r="Q26" i="20"/>
  <c r="AF25" i="20"/>
  <c r="V25" i="20"/>
  <c r="AA25" i="20"/>
  <c r="Q25" i="20"/>
  <c r="AF24" i="20"/>
  <c r="V24" i="20"/>
  <c r="AA24" i="20"/>
  <c r="Q24" i="20"/>
  <c r="AF23" i="20"/>
  <c r="V23" i="20"/>
  <c r="AA23" i="20"/>
  <c r="Q23" i="20"/>
  <c r="AF22" i="20"/>
  <c r="V22" i="20"/>
  <c r="AA22" i="20"/>
  <c r="Q22" i="20"/>
  <c r="AF21" i="20"/>
  <c r="V21" i="20"/>
  <c r="AA21" i="20"/>
  <c r="Q21" i="20"/>
  <c r="AF20" i="20"/>
  <c r="V20" i="20"/>
  <c r="AA20" i="20"/>
  <c r="Q20" i="20"/>
  <c r="AF19" i="20"/>
  <c r="V19" i="20"/>
  <c r="AA19" i="20"/>
  <c r="Q19" i="20"/>
  <c r="AF18" i="20"/>
  <c r="V18" i="20"/>
  <c r="AA18" i="20"/>
  <c r="Q18" i="20"/>
  <c r="AF17" i="20"/>
  <c r="V17" i="20"/>
  <c r="AA17" i="20"/>
  <c r="Q17" i="20"/>
  <c r="AF16" i="20"/>
  <c r="V16" i="20"/>
  <c r="AA16" i="20"/>
  <c r="Q16" i="20"/>
  <c r="AF15" i="20"/>
  <c r="V15" i="20"/>
  <c r="AA15" i="20"/>
  <c r="Q15" i="20"/>
  <c r="AF14" i="20"/>
  <c r="V14" i="20"/>
  <c r="AA14" i="20"/>
  <c r="Q14" i="20"/>
  <c r="AF13" i="20"/>
  <c r="V13" i="20"/>
  <c r="AA13" i="20"/>
  <c r="Q13" i="20"/>
  <c r="AF12" i="20"/>
  <c r="V12" i="20"/>
  <c r="AA12" i="20"/>
  <c r="Q12" i="20"/>
  <c r="AF11" i="20"/>
  <c r="V11" i="20"/>
  <c r="AA11" i="20"/>
  <c r="Q11" i="20"/>
  <c r="AF10" i="20"/>
  <c r="V10" i="20"/>
  <c r="AA10" i="20"/>
  <c r="Q10" i="20"/>
  <c r="AF9" i="20"/>
  <c r="V9" i="20"/>
  <c r="AA9" i="20"/>
  <c r="Q9" i="20"/>
  <c r="AF8" i="20"/>
  <c r="V8" i="20"/>
  <c r="AA8" i="20"/>
  <c r="Q8" i="20"/>
  <c r="AF7" i="20"/>
  <c r="V7" i="20"/>
  <c r="AA7" i="20"/>
  <c r="Q7" i="20"/>
  <c r="AF6" i="20"/>
  <c r="V6" i="20"/>
  <c r="AA6" i="20"/>
  <c r="Q6" i="20"/>
  <c r="AF5" i="20"/>
  <c r="V5" i="20"/>
  <c r="AA5" i="20"/>
  <c r="Q5" i="20"/>
  <c r="AF4" i="20"/>
  <c r="V4" i="20"/>
  <c r="AA4" i="20"/>
  <c r="Q4" i="20"/>
  <c r="AF663" i="19"/>
  <c r="V663" i="19"/>
  <c r="AA663" i="19"/>
  <c r="Q663" i="19"/>
  <c r="AF662" i="19"/>
  <c r="V662" i="19"/>
  <c r="AA662" i="19"/>
  <c r="Q662" i="19"/>
  <c r="AF661" i="19"/>
  <c r="V661" i="19"/>
  <c r="AA661" i="19"/>
  <c r="Q661" i="19"/>
  <c r="AF660" i="19"/>
  <c r="V660" i="19"/>
  <c r="AA660" i="19"/>
  <c r="Q660" i="19"/>
  <c r="AF659" i="19"/>
  <c r="V659" i="19"/>
  <c r="AA659" i="19"/>
  <c r="Q659" i="19"/>
  <c r="AF658" i="19"/>
  <c r="V658" i="19"/>
  <c r="AA658" i="19"/>
  <c r="Q658" i="19"/>
  <c r="AF657" i="19"/>
  <c r="V657" i="19"/>
  <c r="AA657" i="19"/>
  <c r="Q657" i="19"/>
  <c r="AF656" i="19"/>
  <c r="V656" i="19"/>
  <c r="AA656" i="19"/>
  <c r="Q656" i="19"/>
  <c r="AF655" i="19"/>
  <c r="V655" i="19"/>
  <c r="AA655" i="19"/>
  <c r="Q655" i="19"/>
  <c r="AF654" i="19"/>
  <c r="V654" i="19"/>
  <c r="AA654" i="19"/>
  <c r="Q654" i="19"/>
  <c r="AF653" i="19"/>
  <c r="V653" i="19"/>
  <c r="AA653" i="19"/>
  <c r="Q653" i="19"/>
  <c r="AF652" i="19"/>
  <c r="V652" i="19"/>
  <c r="AA652" i="19"/>
  <c r="Q652" i="19"/>
  <c r="AF651" i="19"/>
  <c r="V651" i="19"/>
  <c r="AA651" i="19"/>
  <c r="Q651" i="19"/>
  <c r="AF650" i="19"/>
  <c r="V650" i="19"/>
  <c r="AA650" i="19"/>
  <c r="Q650" i="19"/>
  <c r="AF649" i="19"/>
  <c r="V649" i="19"/>
  <c r="AA649" i="19"/>
  <c r="Q649" i="19"/>
  <c r="AF648" i="19"/>
  <c r="V648" i="19"/>
  <c r="AA648" i="19"/>
  <c r="Q648" i="19"/>
  <c r="AF647" i="19"/>
  <c r="V647" i="19"/>
  <c r="AA647" i="19"/>
  <c r="Q647" i="19"/>
  <c r="AF646" i="19"/>
  <c r="V646" i="19"/>
  <c r="AA646" i="19"/>
  <c r="Q646" i="19"/>
  <c r="AF645" i="19"/>
  <c r="V645" i="19"/>
  <c r="AA645" i="19"/>
  <c r="Q645" i="19"/>
  <c r="AF644" i="19"/>
  <c r="V644" i="19"/>
  <c r="AA644" i="19"/>
  <c r="Q644" i="19"/>
  <c r="AF643" i="19"/>
  <c r="V643" i="19"/>
  <c r="AA643" i="19"/>
  <c r="Q643" i="19"/>
  <c r="AF642" i="19"/>
  <c r="V642" i="19"/>
  <c r="AA642" i="19"/>
  <c r="Q642" i="19"/>
  <c r="AF641" i="19"/>
  <c r="V641" i="19"/>
  <c r="AA641" i="19"/>
  <c r="Q641" i="19"/>
  <c r="AF640" i="19"/>
  <c r="V640" i="19"/>
  <c r="AA640" i="19"/>
  <c r="Q640" i="19"/>
  <c r="AF639" i="19"/>
  <c r="V639" i="19"/>
  <c r="AA639" i="19"/>
  <c r="Q639" i="19"/>
  <c r="AF638" i="19"/>
  <c r="V638" i="19"/>
  <c r="AA638" i="19"/>
  <c r="Q638" i="19"/>
  <c r="AF637" i="19"/>
  <c r="V637" i="19"/>
  <c r="AA637" i="19"/>
  <c r="Q637" i="19"/>
  <c r="AF636" i="19"/>
  <c r="V636" i="19"/>
  <c r="AA636" i="19"/>
  <c r="Q636" i="19"/>
  <c r="AF635" i="19"/>
  <c r="V635" i="19"/>
  <c r="AA635" i="19"/>
  <c r="Q635" i="19"/>
  <c r="AF634" i="19"/>
  <c r="V634" i="19"/>
  <c r="AA634" i="19"/>
  <c r="Q634" i="19"/>
  <c r="AF633" i="19"/>
  <c r="V633" i="19"/>
  <c r="AA633" i="19"/>
  <c r="Q633" i="19"/>
  <c r="AF632" i="19"/>
  <c r="V632" i="19"/>
  <c r="AA632" i="19"/>
  <c r="Q632" i="19"/>
  <c r="AF631" i="19"/>
  <c r="V631" i="19"/>
  <c r="AA631" i="19"/>
  <c r="Q631" i="19"/>
  <c r="AF630" i="19"/>
  <c r="V630" i="19"/>
  <c r="AA630" i="19"/>
  <c r="Q630" i="19"/>
  <c r="AF629" i="19"/>
  <c r="V629" i="19"/>
  <c r="AA629" i="19"/>
  <c r="Q629" i="19"/>
  <c r="AF628" i="19"/>
  <c r="V628" i="19"/>
  <c r="AA628" i="19"/>
  <c r="Q628" i="19"/>
  <c r="AF627" i="19"/>
  <c r="V627" i="19"/>
  <c r="AA627" i="19"/>
  <c r="Q627" i="19"/>
  <c r="AF626" i="19"/>
  <c r="V626" i="19"/>
  <c r="AA626" i="19"/>
  <c r="Q626" i="19"/>
  <c r="AF625" i="19"/>
  <c r="V625" i="19"/>
  <c r="AA625" i="19"/>
  <c r="Q625" i="19"/>
  <c r="AF624" i="19"/>
  <c r="V624" i="19"/>
  <c r="AA624" i="19"/>
  <c r="Q624" i="19"/>
  <c r="AF623" i="19"/>
  <c r="V623" i="19"/>
  <c r="AA623" i="19"/>
  <c r="Q623" i="19"/>
  <c r="AF622" i="19"/>
  <c r="V622" i="19"/>
  <c r="AA622" i="19"/>
  <c r="Q622" i="19"/>
  <c r="AF621" i="19"/>
  <c r="V621" i="19"/>
  <c r="AA621" i="19"/>
  <c r="Q621" i="19"/>
  <c r="AF620" i="19"/>
  <c r="V620" i="19"/>
  <c r="AA620" i="19"/>
  <c r="Q620" i="19"/>
  <c r="AF619" i="19"/>
  <c r="V619" i="19"/>
  <c r="AA619" i="19"/>
  <c r="Q619" i="19"/>
  <c r="AF618" i="19"/>
  <c r="V618" i="19"/>
  <c r="AA618" i="19"/>
  <c r="Q618" i="19"/>
  <c r="AF617" i="19"/>
  <c r="V617" i="19"/>
  <c r="AA617" i="19"/>
  <c r="Q617" i="19"/>
  <c r="AF616" i="19"/>
  <c r="V616" i="19"/>
  <c r="AA616" i="19"/>
  <c r="Q616" i="19"/>
  <c r="AF615" i="19"/>
  <c r="V615" i="19"/>
  <c r="AA615" i="19"/>
  <c r="Q615" i="19"/>
  <c r="AF614" i="19"/>
  <c r="V614" i="19"/>
  <c r="AA614" i="19"/>
  <c r="Q614" i="19"/>
  <c r="AF613" i="19"/>
  <c r="V613" i="19"/>
  <c r="AA613" i="19"/>
  <c r="Q613" i="19"/>
  <c r="AF612" i="19"/>
  <c r="V612" i="19"/>
  <c r="AA612" i="19"/>
  <c r="Q612" i="19"/>
  <c r="AF611" i="19"/>
  <c r="V611" i="19"/>
  <c r="AA611" i="19"/>
  <c r="Q611" i="19"/>
  <c r="AF610" i="19"/>
  <c r="V610" i="19"/>
  <c r="AA610" i="19"/>
  <c r="Q610" i="19"/>
  <c r="AF609" i="19"/>
  <c r="V609" i="19"/>
  <c r="AA609" i="19"/>
  <c r="Q609" i="19"/>
  <c r="AF608" i="19"/>
  <c r="V608" i="19"/>
  <c r="AA608" i="19"/>
  <c r="Q608" i="19"/>
  <c r="AF607" i="19"/>
  <c r="V607" i="19"/>
  <c r="AA607" i="19"/>
  <c r="Q607" i="19"/>
  <c r="AF606" i="19"/>
  <c r="V606" i="19"/>
  <c r="AA606" i="19"/>
  <c r="Q606" i="19"/>
  <c r="AF605" i="19"/>
  <c r="V605" i="19"/>
  <c r="AA605" i="19"/>
  <c r="Q605" i="19"/>
  <c r="AF604" i="19"/>
  <c r="V604" i="19"/>
  <c r="AA604" i="19"/>
  <c r="Q604" i="19"/>
  <c r="AF603" i="19"/>
  <c r="V603" i="19"/>
  <c r="AA603" i="19"/>
  <c r="Q603" i="19"/>
  <c r="AF602" i="19"/>
  <c r="V602" i="19"/>
  <c r="AA602" i="19"/>
  <c r="Q602" i="19"/>
  <c r="AF601" i="19"/>
  <c r="V601" i="19"/>
  <c r="AA601" i="19"/>
  <c r="Q601" i="19"/>
  <c r="AF600" i="19"/>
  <c r="V600" i="19"/>
  <c r="AA600" i="19"/>
  <c r="Q600" i="19"/>
  <c r="AF599" i="19"/>
  <c r="V599" i="19"/>
  <c r="AA599" i="19"/>
  <c r="Q599" i="19"/>
  <c r="AF598" i="19"/>
  <c r="V598" i="19"/>
  <c r="AA598" i="19"/>
  <c r="Q598" i="19"/>
  <c r="AF597" i="19"/>
  <c r="V597" i="19"/>
  <c r="AA597" i="19"/>
  <c r="Q597" i="19"/>
  <c r="AF596" i="19"/>
  <c r="V596" i="19"/>
  <c r="AA596" i="19"/>
  <c r="Q596" i="19"/>
  <c r="AF595" i="19"/>
  <c r="V595" i="19"/>
  <c r="AA595" i="19"/>
  <c r="Q595" i="19"/>
  <c r="AF594" i="19"/>
  <c r="V594" i="19"/>
  <c r="AA594" i="19"/>
  <c r="Q594" i="19"/>
  <c r="AF593" i="19"/>
  <c r="V593" i="19"/>
  <c r="AA593" i="19"/>
  <c r="Q593" i="19"/>
  <c r="AF592" i="19"/>
  <c r="V592" i="19"/>
  <c r="AA592" i="19"/>
  <c r="Q592" i="19"/>
  <c r="AF591" i="19"/>
  <c r="V591" i="19"/>
  <c r="AA591" i="19"/>
  <c r="Q591" i="19"/>
  <c r="AF590" i="19"/>
  <c r="V590" i="19"/>
  <c r="AA590" i="19"/>
  <c r="Q590" i="19"/>
  <c r="AF589" i="19"/>
  <c r="V589" i="19"/>
  <c r="AA589" i="19"/>
  <c r="Q589" i="19"/>
  <c r="AF588" i="19"/>
  <c r="V588" i="19"/>
  <c r="AA588" i="19"/>
  <c r="Q588" i="19"/>
  <c r="AF587" i="19"/>
  <c r="V587" i="19"/>
  <c r="AA587" i="19"/>
  <c r="Q587" i="19"/>
  <c r="AF586" i="19"/>
  <c r="V586" i="19"/>
  <c r="AA586" i="19"/>
  <c r="Q586" i="19"/>
  <c r="AF585" i="19"/>
  <c r="V585" i="19"/>
  <c r="AA585" i="19"/>
  <c r="Q585" i="19"/>
  <c r="AF584" i="19"/>
  <c r="V584" i="19"/>
  <c r="AA584" i="19"/>
  <c r="Q584" i="19"/>
  <c r="AF583" i="19"/>
  <c r="V583" i="19"/>
  <c r="AA583" i="19"/>
  <c r="Q583" i="19"/>
  <c r="AF582" i="19"/>
  <c r="V582" i="19"/>
  <c r="AA582" i="19"/>
  <c r="Q582" i="19"/>
  <c r="AF581" i="19"/>
  <c r="V581" i="19"/>
  <c r="AA581" i="19"/>
  <c r="Q581" i="19"/>
  <c r="AF580" i="19"/>
  <c r="V580" i="19"/>
  <c r="AA580" i="19"/>
  <c r="Q580" i="19"/>
  <c r="AF579" i="19"/>
  <c r="V579" i="19"/>
  <c r="AA579" i="19"/>
  <c r="Q579" i="19"/>
  <c r="AF578" i="19"/>
  <c r="V578" i="19"/>
  <c r="AA578" i="19"/>
  <c r="Q578" i="19"/>
  <c r="AF577" i="19"/>
  <c r="V577" i="19"/>
  <c r="AA577" i="19"/>
  <c r="Q577" i="19"/>
  <c r="AF576" i="19"/>
  <c r="V576" i="19"/>
  <c r="AA576" i="19"/>
  <c r="Q576" i="19"/>
  <c r="AF575" i="19"/>
  <c r="V575" i="19"/>
  <c r="AA575" i="19"/>
  <c r="Q575" i="19"/>
  <c r="AF574" i="19"/>
  <c r="V574" i="19"/>
  <c r="AA574" i="19"/>
  <c r="Q574" i="19"/>
  <c r="AF573" i="19"/>
  <c r="V573" i="19"/>
  <c r="AA573" i="19"/>
  <c r="Q573" i="19"/>
  <c r="AF572" i="19"/>
  <c r="V572" i="19"/>
  <c r="AA572" i="19"/>
  <c r="Q572" i="19"/>
  <c r="AF571" i="19"/>
  <c r="V571" i="19"/>
  <c r="AA571" i="19"/>
  <c r="Q571" i="19"/>
  <c r="AF570" i="19"/>
  <c r="V570" i="19"/>
  <c r="AA570" i="19"/>
  <c r="Q570" i="19"/>
  <c r="AF569" i="19"/>
  <c r="V569" i="19"/>
  <c r="AA569" i="19"/>
  <c r="Q569" i="19"/>
  <c r="AF568" i="19"/>
  <c r="V568" i="19"/>
  <c r="AA568" i="19"/>
  <c r="Q568" i="19"/>
  <c r="AF567" i="19"/>
  <c r="V567" i="19"/>
  <c r="AA567" i="19"/>
  <c r="Q567" i="19"/>
  <c r="AF566" i="19"/>
  <c r="V566" i="19"/>
  <c r="AA566" i="19"/>
  <c r="Q566" i="19"/>
  <c r="AF565" i="19"/>
  <c r="V565" i="19"/>
  <c r="AA565" i="19"/>
  <c r="Q565" i="19"/>
  <c r="AF564" i="19"/>
  <c r="V564" i="19"/>
  <c r="AA564" i="19"/>
  <c r="Q564" i="19"/>
  <c r="AF563" i="19"/>
  <c r="V563" i="19"/>
  <c r="AA563" i="19"/>
  <c r="Q563" i="19"/>
  <c r="AF562" i="19"/>
  <c r="V562" i="19"/>
  <c r="AA562" i="19"/>
  <c r="Q562" i="19"/>
  <c r="AF561" i="19"/>
  <c r="V561" i="19"/>
  <c r="AA561" i="19"/>
  <c r="Q561" i="19"/>
  <c r="AF560" i="19"/>
  <c r="V560" i="19"/>
  <c r="AA560" i="19"/>
  <c r="Q560" i="19"/>
  <c r="AF559" i="19"/>
  <c r="V559" i="19"/>
  <c r="AA559" i="19"/>
  <c r="Q559" i="19"/>
  <c r="AF558" i="19"/>
  <c r="V558" i="19"/>
  <c r="AA558" i="19"/>
  <c r="Q558" i="19"/>
  <c r="AF557" i="19"/>
  <c r="V557" i="19"/>
  <c r="AA557" i="19"/>
  <c r="Q557" i="19"/>
  <c r="AF556" i="19"/>
  <c r="V556" i="19"/>
  <c r="AA556" i="19"/>
  <c r="Q556" i="19"/>
  <c r="AF555" i="19"/>
  <c r="V555" i="19"/>
  <c r="AA555" i="19"/>
  <c r="Q555" i="19"/>
  <c r="AF554" i="19"/>
  <c r="V554" i="19"/>
  <c r="AA554" i="19"/>
  <c r="Q554" i="19"/>
  <c r="AF553" i="19"/>
  <c r="V553" i="19"/>
  <c r="AA553" i="19"/>
  <c r="Q553" i="19"/>
  <c r="AF552" i="19"/>
  <c r="V552" i="19"/>
  <c r="AA552" i="19"/>
  <c r="Q552" i="19"/>
  <c r="AF551" i="19"/>
  <c r="V551" i="19"/>
  <c r="AA551" i="19"/>
  <c r="Q551" i="19"/>
  <c r="AF550" i="19"/>
  <c r="V550" i="19"/>
  <c r="AA550" i="19"/>
  <c r="Q550" i="19"/>
  <c r="AF549" i="19"/>
  <c r="V549" i="19"/>
  <c r="AA549" i="19"/>
  <c r="Q549" i="19"/>
  <c r="AF548" i="19"/>
  <c r="V548" i="19"/>
  <c r="AA548" i="19"/>
  <c r="Q548" i="19"/>
  <c r="AF547" i="19"/>
  <c r="V547" i="19"/>
  <c r="AA547" i="19"/>
  <c r="Q547" i="19"/>
  <c r="AF546" i="19"/>
  <c r="V546" i="19"/>
  <c r="AA546" i="19"/>
  <c r="Q546" i="19"/>
  <c r="AF545" i="19"/>
  <c r="V545" i="19"/>
  <c r="AA545" i="19"/>
  <c r="Q545" i="19"/>
  <c r="AF544" i="19"/>
  <c r="V544" i="19"/>
  <c r="AA544" i="19"/>
  <c r="Q544" i="19"/>
  <c r="AF543" i="19"/>
  <c r="V543" i="19"/>
  <c r="AA543" i="19"/>
  <c r="Q543" i="19"/>
  <c r="AF542" i="19"/>
  <c r="V542" i="19"/>
  <c r="AA542" i="19"/>
  <c r="Q542" i="19"/>
  <c r="AF541" i="19"/>
  <c r="V541" i="19"/>
  <c r="AA541" i="19"/>
  <c r="Q541" i="19"/>
  <c r="AF540" i="19"/>
  <c r="V540" i="19"/>
  <c r="AA540" i="19"/>
  <c r="Q540" i="19"/>
  <c r="AF539" i="19"/>
  <c r="V539" i="19"/>
  <c r="AA539" i="19"/>
  <c r="Q539" i="19"/>
  <c r="AF538" i="19"/>
  <c r="V538" i="19"/>
  <c r="AA538" i="19"/>
  <c r="Q538" i="19"/>
  <c r="AF537" i="19"/>
  <c r="V537" i="19"/>
  <c r="AA537" i="19"/>
  <c r="Q537" i="19"/>
  <c r="AF536" i="19"/>
  <c r="V536" i="19"/>
  <c r="AA536" i="19"/>
  <c r="Q536" i="19"/>
  <c r="AF535" i="19"/>
  <c r="V535" i="19"/>
  <c r="AA535" i="19"/>
  <c r="Q535" i="19"/>
  <c r="AF534" i="19"/>
  <c r="V534" i="19"/>
  <c r="AA534" i="19"/>
  <c r="Q534" i="19"/>
  <c r="AF533" i="19"/>
  <c r="V533" i="19"/>
  <c r="AA533" i="19"/>
  <c r="Q533" i="19"/>
  <c r="AF532" i="19"/>
  <c r="V532" i="19"/>
  <c r="AA532" i="19"/>
  <c r="Q532" i="19"/>
  <c r="AF531" i="19"/>
  <c r="V531" i="19"/>
  <c r="AA531" i="19"/>
  <c r="Q531" i="19"/>
  <c r="AF530" i="19"/>
  <c r="V530" i="19"/>
  <c r="AA530" i="19"/>
  <c r="Q530" i="19"/>
  <c r="AF529" i="19"/>
  <c r="V529" i="19"/>
  <c r="AA529" i="19"/>
  <c r="Q529" i="19"/>
  <c r="AF528" i="19"/>
  <c r="V528" i="19"/>
  <c r="AA528" i="19"/>
  <c r="Q528" i="19"/>
  <c r="AF527" i="19"/>
  <c r="V527" i="19"/>
  <c r="AA527" i="19"/>
  <c r="Q527" i="19"/>
  <c r="AF526" i="19"/>
  <c r="V526" i="19"/>
  <c r="AA526" i="19"/>
  <c r="Q526" i="19"/>
  <c r="AF525" i="19"/>
  <c r="V525" i="19"/>
  <c r="AA525" i="19"/>
  <c r="Q525" i="19"/>
  <c r="AF524" i="19"/>
  <c r="V524" i="19"/>
  <c r="AA524" i="19"/>
  <c r="Q524" i="19"/>
  <c r="AF523" i="19"/>
  <c r="V523" i="19"/>
  <c r="AA523" i="19"/>
  <c r="Q523" i="19"/>
  <c r="AF522" i="19"/>
  <c r="V522" i="19"/>
  <c r="AA522" i="19"/>
  <c r="Q522" i="19"/>
  <c r="AF521" i="19"/>
  <c r="V521" i="19"/>
  <c r="AA521" i="19"/>
  <c r="Q521" i="19"/>
  <c r="AF520" i="19"/>
  <c r="V520" i="19"/>
  <c r="AA520" i="19"/>
  <c r="Q520" i="19"/>
  <c r="AF519" i="19"/>
  <c r="V519" i="19"/>
  <c r="AA519" i="19"/>
  <c r="Q519" i="19"/>
  <c r="AF518" i="19"/>
  <c r="V518" i="19"/>
  <c r="AA518" i="19"/>
  <c r="Q518" i="19"/>
  <c r="AF517" i="19"/>
  <c r="V517" i="19"/>
  <c r="AA517" i="19"/>
  <c r="Q517" i="19"/>
  <c r="AF516" i="19"/>
  <c r="V516" i="19"/>
  <c r="AA516" i="19"/>
  <c r="Q516" i="19"/>
  <c r="AF515" i="19"/>
  <c r="V515" i="19"/>
  <c r="AA515" i="19"/>
  <c r="Q515" i="19"/>
  <c r="AF514" i="19"/>
  <c r="V514" i="19"/>
  <c r="AA514" i="19"/>
  <c r="Q514" i="19"/>
  <c r="AF513" i="19"/>
  <c r="V513" i="19"/>
  <c r="AA513" i="19"/>
  <c r="Q513" i="19"/>
  <c r="AF512" i="19"/>
  <c r="V512" i="19"/>
  <c r="AA512" i="19"/>
  <c r="Q512" i="19"/>
  <c r="AF511" i="19"/>
  <c r="V511" i="19"/>
  <c r="AA511" i="19"/>
  <c r="Q511" i="19"/>
  <c r="AF510" i="19"/>
  <c r="V510" i="19"/>
  <c r="AA510" i="19"/>
  <c r="Q510" i="19"/>
  <c r="AF509" i="19"/>
  <c r="V509" i="19"/>
  <c r="AA509" i="19"/>
  <c r="Q509" i="19"/>
  <c r="AF508" i="19"/>
  <c r="V508" i="19"/>
  <c r="AA508" i="19"/>
  <c r="Q508" i="19"/>
  <c r="AF507" i="19"/>
  <c r="V507" i="19"/>
  <c r="AA507" i="19"/>
  <c r="Q507" i="19"/>
  <c r="AF506" i="19"/>
  <c r="V506" i="19"/>
  <c r="AA506" i="19"/>
  <c r="Q506" i="19"/>
  <c r="AF505" i="19"/>
  <c r="V505" i="19"/>
  <c r="AA505" i="19"/>
  <c r="Q505" i="19"/>
  <c r="AF504" i="19"/>
  <c r="V504" i="19"/>
  <c r="AA504" i="19"/>
  <c r="Q504" i="19"/>
  <c r="AF503" i="19"/>
  <c r="V503" i="19"/>
  <c r="AA503" i="19"/>
  <c r="Q503" i="19"/>
  <c r="AF502" i="19"/>
  <c r="V502" i="19"/>
  <c r="AA502" i="19"/>
  <c r="Q502" i="19"/>
  <c r="AF501" i="19"/>
  <c r="V501" i="19"/>
  <c r="AA501" i="19"/>
  <c r="Q501" i="19"/>
  <c r="AF500" i="19"/>
  <c r="V500" i="19"/>
  <c r="AA500" i="19"/>
  <c r="Q500" i="19"/>
  <c r="AF499" i="19"/>
  <c r="V499" i="19"/>
  <c r="AA499" i="19"/>
  <c r="Q499" i="19"/>
  <c r="AF498" i="19"/>
  <c r="V498" i="19"/>
  <c r="AA498" i="19"/>
  <c r="Q498" i="19"/>
  <c r="AF497" i="19"/>
  <c r="V497" i="19"/>
  <c r="AA497" i="19"/>
  <c r="Q497" i="19"/>
  <c r="AF496" i="19"/>
  <c r="V496" i="19"/>
  <c r="AA496" i="19"/>
  <c r="Q496" i="19"/>
  <c r="AF495" i="19"/>
  <c r="V495" i="19"/>
  <c r="AA495" i="19"/>
  <c r="Q495" i="19"/>
  <c r="AF494" i="19"/>
  <c r="V494" i="19"/>
  <c r="AA494" i="19"/>
  <c r="Q494" i="19"/>
  <c r="AF493" i="19"/>
  <c r="V493" i="19"/>
  <c r="AA493" i="19"/>
  <c r="Q493" i="19"/>
  <c r="AF492" i="19"/>
  <c r="V492" i="19"/>
  <c r="AA492" i="19"/>
  <c r="Q492" i="19"/>
  <c r="AF491" i="19"/>
  <c r="V491" i="19"/>
  <c r="AA491" i="19"/>
  <c r="Q491" i="19"/>
  <c r="AF490" i="19"/>
  <c r="V490" i="19"/>
  <c r="AA490" i="19"/>
  <c r="Q490" i="19"/>
  <c r="AF489" i="19"/>
  <c r="V489" i="19"/>
  <c r="AA489" i="19"/>
  <c r="Q489" i="19"/>
  <c r="AF488" i="19"/>
  <c r="V488" i="19"/>
  <c r="AA488" i="19"/>
  <c r="Q488" i="19"/>
  <c r="AF487" i="19"/>
  <c r="V487" i="19"/>
  <c r="AA487" i="19"/>
  <c r="Q487" i="19"/>
  <c r="AF486" i="19"/>
  <c r="V486" i="19"/>
  <c r="AA486" i="19"/>
  <c r="Q486" i="19"/>
  <c r="AF485" i="19"/>
  <c r="V485" i="19"/>
  <c r="AA485" i="19"/>
  <c r="Q485" i="19"/>
  <c r="AF484" i="19"/>
  <c r="V484" i="19"/>
  <c r="AA484" i="19"/>
  <c r="Q484" i="19"/>
  <c r="AF483" i="19"/>
  <c r="V483" i="19"/>
  <c r="AA483" i="19"/>
  <c r="Q483" i="19"/>
  <c r="AF482" i="19"/>
  <c r="V482" i="19"/>
  <c r="AA482" i="19"/>
  <c r="Q482" i="19"/>
  <c r="AF481" i="19"/>
  <c r="V481" i="19"/>
  <c r="AA481" i="19"/>
  <c r="Q481" i="19"/>
  <c r="AF480" i="19"/>
  <c r="V480" i="19"/>
  <c r="AA480" i="19"/>
  <c r="Q480" i="19"/>
  <c r="AF479" i="19"/>
  <c r="V479" i="19"/>
  <c r="AA479" i="19"/>
  <c r="Q479" i="19"/>
  <c r="AF478" i="19"/>
  <c r="V478" i="19"/>
  <c r="AA478" i="19"/>
  <c r="Q478" i="19"/>
  <c r="AF477" i="19"/>
  <c r="V477" i="19"/>
  <c r="AA477" i="19"/>
  <c r="Q477" i="19"/>
  <c r="AF476" i="19"/>
  <c r="V476" i="19"/>
  <c r="AA476" i="19"/>
  <c r="Q476" i="19"/>
  <c r="AF475" i="19"/>
  <c r="V475" i="19"/>
  <c r="AA475" i="19"/>
  <c r="Q475" i="19"/>
  <c r="AF474" i="19"/>
  <c r="V474" i="19"/>
  <c r="AA474" i="19"/>
  <c r="Q474" i="19"/>
  <c r="AF473" i="19"/>
  <c r="V473" i="19"/>
  <c r="AA473" i="19"/>
  <c r="Q473" i="19"/>
  <c r="AF472" i="19"/>
  <c r="V472" i="19"/>
  <c r="AA472" i="19"/>
  <c r="Q472" i="19"/>
  <c r="AF471" i="19"/>
  <c r="V471" i="19"/>
  <c r="AA471" i="19"/>
  <c r="Q471" i="19"/>
  <c r="AF470" i="19"/>
  <c r="V470" i="19"/>
  <c r="AA470" i="19"/>
  <c r="Q470" i="19"/>
  <c r="AF469" i="19"/>
  <c r="V469" i="19"/>
  <c r="AA469" i="19"/>
  <c r="Q469" i="19"/>
  <c r="AF468" i="19"/>
  <c r="V468" i="19"/>
  <c r="AA468" i="19"/>
  <c r="Q468" i="19"/>
  <c r="AF467" i="19"/>
  <c r="V467" i="19"/>
  <c r="AA467" i="19"/>
  <c r="Q467" i="19"/>
  <c r="AF466" i="19"/>
  <c r="V466" i="19"/>
  <c r="AA466" i="19"/>
  <c r="Q466" i="19"/>
  <c r="AF465" i="19"/>
  <c r="V465" i="19"/>
  <c r="AA465" i="19"/>
  <c r="Q465" i="19"/>
  <c r="AF464" i="19"/>
  <c r="V464" i="19"/>
  <c r="AA464" i="19"/>
  <c r="Q464" i="19"/>
  <c r="AF463" i="19"/>
  <c r="V463" i="19"/>
  <c r="AA463" i="19"/>
  <c r="Q463" i="19"/>
  <c r="AF462" i="19"/>
  <c r="V462" i="19"/>
  <c r="AA462" i="19"/>
  <c r="Q462" i="19"/>
  <c r="AF461" i="19"/>
  <c r="V461" i="19"/>
  <c r="AA461" i="19"/>
  <c r="Q461" i="19"/>
  <c r="AF460" i="19"/>
  <c r="V460" i="19"/>
  <c r="AA460" i="19"/>
  <c r="Q460" i="19"/>
  <c r="AF459" i="19"/>
  <c r="V459" i="19"/>
  <c r="AA459" i="19"/>
  <c r="Q459" i="19"/>
  <c r="AF458" i="19"/>
  <c r="V458" i="19"/>
  <c r="AA458" i="19"/>
  <c r="Q458" i="19"/>
  <c r="AF457" i="19"/>
  <c r="V457" i="19"/>
  <c r="AA457" i="19"/>
  <c r="Q457" i="19"/>
  <c r="AF456" i="19"/>
  <c r="V456" i="19"/>
  <c r="AA456" i="19"/>
  <c r="Q456" i="19"/>
  <c r="AF455" i="19"/>
  <c r="V455" i="19"/>
  <c r="AA455" i="19"/>
  <c r="Q455" i="19"/>
  <c r="AF454" i="19"/>
  <c r="V454" i="19"/>
  <c r="AA454" i="19"/>
  <c r="Q454" i="19"/>
  <c r="AF453" i="19"/>
  <c r="V453" i="19"/>
  <c r="AA453" i="19"/>
  <c r="Q453" i="19"/>
  <c r="AF452" i="19"/>
  <c r="V452" i="19"/>
  <c r="AA452" i="19"/>
  <c r="Q452" i="19"/>
  <c r="AF451" i="19"/>
  <c r="V451" i="19"/>
  <c r="AA451" i="19"/>
  <c r="Q451" i="19"/>
  <c r="AF450" i="19"/>
  <c r="V450" i="19"/>
  <c r="AA450" i="19"/>
  <c r="Q450" i="19"/>
  <c r="AF449" i="19"/>
  <c r="V449" i="19"/>
  <c r="AA449" i="19"/>
  <c r="Q449" i="19"/>
  <c r="AF448" i="19"/>
  <c r="V448" i="19"/>
  <c r="AA448" i="19"/>
  <c r="Q448" i="19"/>
  <c r="AF447" i="19"/>
  <c r="V447" i="19"/>
  <c r="AA447" i="19"/>
  <c r="Q447" i="19"/>
  <c r="AF446" i="19"/>
  <c r="V446" i="19"/>
  <c r="AA446" i="19"/>
  <c r="Q446" i="19"/>
  <c r="AF445" i="19"/>
  <c r="V445" i="19"/>
  <c r="AA445" i="19"/>
  <c r="Q445" i="19"/>
  <c r="AF444" i="19"/>
  <c r="V444" i="19"/>
  <c r="AA444" i="19"/>
  <c r="Q444" i="19"/>
  <c r="AF443" i="19"/>
  <c r="V443" i="19"/>
  <c r="AA443" i="19"/>
  <c r="Q443" i="19"/>
  <c r="AF442" i="19"/>
  <c r="V442" i="19"/>
  <c r="AA442" i="19"/>
  <c r="Q442" i="19"/>
  <c r="AF441" i="19"/>
  <c r="V441" i="19"/>
  <c r="AA441" i="19"/>
  <c r="Q441" i="19"/>
  <c r="AF440" i="19"/>
  <c r="V440" i="19"/>
  <c r="AA440" i="19"/>
  <c r="Q440" i="19"/>
  <c r="AF439" i="19"/>
  <c r="V439" i="19"/>
  <c r="AA439" i="19"/>
  <c r="Q439" i="19"/>
  <c r="AF438" i="19"/>
  <c r="V438" i="19"/>
  <c r="AA438" i="19"/>
  <c r="Q438" i="19"/>
  <c r="AF437" i="19"/>
  <c r="V437" i="19"/>
  <c r="AA437" i="19"/>
  <c r="Q437" i="19"/>
  <c r="AF436" i="19"/>
  <c r="V436" i="19"/>
  <c r="AA436" i="19"/>
  <c r="Q436" i="19"/>
  <c r="AF435" i="19"/>
  <c r="V435" i="19"/>
  <c r="AA435" i="19"/>
  <c r="Q435" i="19"/>
  <c r="AF434" i="19"/>
  <c r="V434" i="19"/>
  <c r="AA434" i="19"/>
  <c r="Q434" i="19"/>
  <c r="AF433" i="19"/>
  <c r="V433" i="19"/>
  <c r="AA433" i="19"/>
  <c r="Q433" i="19"/>
  <c r="AF432" i="19"/>
  <c r="V432" i="19"/>
  <c r="AA432" i="19"/>
  <c r="Q432" i="19"/>
  <c r="AF431" i="19"/>
  <c r="V431" i="19"/>
  <c r="AA431" i="19"/>
  <c r="Q431" i="19"/>
  <c r="AF430" i="19"/>
  <c r="V430" i="19"/>
  <c r="AA430" i="19"/>
  <c r="Q430" i="19"/>
  <c r="AF429" i="19"/>
  <c r="V429" i="19"/>
  <c r="AA429" i="19"/>
  <c r="Q429" i="19"/>
  <c r="AF428" i="19"/>
  <c r="V428" i="19"/>
  <c r="AA428" i="19"/>
  <c r="Q428" i="19"/>
  <c r="AF427" i="19"/>
  <c r="V427" i="19"/>
  <c r="AA427" i="19"/>
  <c r="Q427" i="19"/>
  <c r="AF426" i="19"/>
  <c r="V426" i="19"/>
  <c r="AA426" i="19"/>
  <c r="Q426" i="19"/>
  <c r="AF425" i="19"/>
  <c r="V425" i="19"/>
  <c r="AA425" i="19"/>
  <c r="Q425" i="19"/>
  <c r="AF424" i="19"/>
  <c r="V424" i="19"/>
  <c r="AA424" i="19"/>
  <c r="Q424" i="19"/>
  <c r="AF423" i="19"/>
  <c r="V423" i="19"/>
  <c r="AA423" i="19"/>
  <c r="Q423" i="19"/>
  <c r="AF422" i="19"/>
  <c r="V422" i="19"/>
  <c r="AA422" i="19"/>
  <c r="Q422" i="19"/>
  <c r="AF421" i="19"/>
  <c r="V421" i="19"/>
  <c r="AA421" i="19"/>
  <c r="Q421" i="19"/>
  <c r="AF420" i="19"/>
  <c r="V420" i="19"/>
  <c r="AA420" i="19"/>
  <c r="Q420" i="19"/>
  <c r="AF419" i="19"/>
  <c r="V419" i="19"/>
  <c r="AA419" i="19"/>
  <c r="Q419" i="19"/>
  <c r="AF418" i="19"/>
  <c r="V418" i="19"/>
  <c r="AA418" i="19"/>
  <c r="Q418" i="19"/>
  <c r="AF417" i="19"/>
  <c r="V417" i="19"/>
  <c r="AA417" i="19"/>
  <c r="Q417" i="19"/>
  <c r="AF416" i="19"/>
  <c r="V416" i="19"/>
  <c r="AA416" i="19"/>
  <c r="Q416" i="19"/>
  <c r="AF415" i="19"/>
  <c r="V415" i="19"/>
  <c r="AA415" i="19"/>
  <c r="Q415" i="19"/>
  <c r="AF414" i="19"/>
  <c r="V414" i="19"/>
  <c r="AA414" i="19"/>
  <c r="Q414" i="19"/>
  <c r="AF413" i="19"/>
  <c r="V413" i="19"/>
  <c r="AA413" i="19"/>
  <c r="Q413" i="19"/>
  <c r="AF412" i="19"/>
  <c r="V412" i="19"/>
  <c r="AA412" i="19"/>
  <c r="Q412" i="19"/>
  <c r="AF411" i="19"/>
  <c r="V411" i="19"/>
  <c r="AA411" i="19"/>
  <c r="Q411" i="19"/>
  <c r="AF410" i="19"/>
  <c r="V410" i="19"/>
  <c r="AA410" i="19"/>
  <c r="Q410" i="19"/>
  <c r="AF409" i="19"/>
  <c r="V409" i="19"/>
  <c r="AA409" i="19"/>
  <c r="Q409" i="19"/>
  <c r="AF408" i="19"/>
  <c r="V408" i="19"/>
  <c r="AA408" i="19"/>
  <c r="Q408" i="19"/>
  <c r="AF407" i="19"/>
  <c r="V407" i="19"/>
  <c r="AA407" i="19"/>
  <c r="Q407" i="19"/>
  <c r="AF406" i="19"/>
  <c r="V406" i="19"/>
  <c r="AA406" i="19"/>
  <c r="Q406" i="19"/>
  <c r="AF405" i="19"/>
  <c r="V405" i="19"/>
  <c r="AA405" i="19"/>
  <c r="Q405" i="19"/>
  <c r="AF404" i="19"/>
  <c r="V404" i="19"/>
  <c r="AA404" i="19"/>
  <c r="Q404" i="19"/>
  <c r="AF403" i="19"/>
  <c r="V403" i="19"/>
  <c r="AA403" i="19"/>
  <c r="Q403" i="19"/>
  <c r="AF402" i="19"/>
  <c r="V402" i="19"/>
  <c r="AA402" i="19"/>
  <c r="Q402" i="19"/>
  <c r="AF401" i="19"/>
  <c r="V401" i="19"/>
  <c r="AA401" i="19"/>
  <c r="Q401" i="19"/>
  <c r="AF400" i="19"/>
  <c r="V400" i="19"/>
  <c r="AA400" i="19"/>
  <c r="Q400" i="19"/>
  <c r="AF399" i="19"/>
  <c r="V399" i="19"/>
  <c r="AA399" i="19"/>
  <c r="Q399" i="19"/>
  <c r="AF398" i="19"/>
  <c r="V398" i="19"/>
  <c r="AA398" i="19"/>
  <c r="Q398" i="19"/>
  <c r="AF397" i="19"/>
  <c r="V397" i="19"/>
  <c r="AA397" i="19"/>
  <c r="Q397" i="19"/>
  <c r="AF396" i="19"/>
  <c r="V396" i="19"/>
  <c r="AA396" i="19"/>
  <c r="Q396" i="19"/>
  <c r="AF395" i="19"/>
  <c r="V395" i="19"/>
  <c r="AA395" i="19"/>
  <c r="Q395" i="19"/>
  <c r="AF394" i="19"/>
  <c r="V394" i="19"/>
  <c r="AA394" i="19"/>
  <c r="Q394" i="19"/>
  <c r="AF393" i="19"/>
  <c r="V393" i="19"/>
  <c r="AA393" i="19"/>
  <c r="Q393" i="19"/>
  <c r="AF392" i="19"/>
  <c r="V392" i="19"/>
  <c r="AA392" i="19"/>
  <c r="Q392" i="19"/>
  <c r="AF391" i="19"/>
  <c r="V391" i="19"/>
  <c r="AA391" i="19"/>
  <c r="Q391" i="19"/>
  <c r="AF390" i="19"/>
  <c r="V390" i="19"/>
  <c r="AA390" i="19"/>
  <c r="Q390" i="19"/>
  <c r="AF389" i="19"/>
  <c r="V389" i="19"/>
  <c r="AA389" i="19"/>
  <c r="Q389" i="19"/>
  <c r="AF388" i="19"/>
  <c r="V388" i="19"/>
  <c r="AA388" i="19"/>
  <c r="Q388" i="19"/>
  <c r="AF387" i="19"/>
  <c r="V387" i="19"/>
  <c r="AA387" i="19"/>
  <c r="Q387" i="19"/>
  <c r="AF386" i="19"/>
  <c r="V386" i="19"/>
  <c r="AA386" i="19"/>
  <c r="Q386" i="19"/>
  <c r="AF385" i="19"/>
  <c r="V385" i="19"/>
  <c r="AA385" i="19"/>
  <c r="Q385" i="19"/>
  <c r="AF384" i="19"/>
  <c r="V384" i="19"/>
  <c r="AA384" i="19"/>
  <c r="Q384" i="19"/>
  <c r="AF383" i="19"/>
  <c r="V383" i="19"/>
  <c r="AA383" i="19"/>
  <c r="Q383" i="19"/>
  <c r="AF382" i="19"/>
  <c r="V382" i="19"/>
  <c r="AA382" i="19"/>
  <c r="Q382" i="19"/>
  <c r="AF381" i="19"/>
  <c r="V381" i="19"/>
  <c r="AA381" i="19"/>
  <c r="Q381" i="19"/>
  <c r="AF380" i="19"/>
  <c r="V380" i="19"/>
  <c r="AA380" i="19"/>
  <c r="Q380" i="19"/>
  <c r="AF379" i="19"/>
  <c r="V379" i="19"/>
  <c r="AA379" i="19"/>
  <c r="Q379" i="19"/>
  <c r="AF378" i="19"/>
  <c r="V378" i="19"/>
  <c r="AA378" i="19"/>
  <c r="Q378" i="19"/>
  <c r="AF377" i="19"/>
  <c r="V377" i="19"/>
  <c r="AA377" i="19"/>
  <c r="Q377" i="19"/>
  <c r="AF376" i="19"/>
  <c r="V376" i="19"/>
  <c r="AA376" i="19"/>
  <c r="Q376" i="19"/>
  <c r="AF375" i="19"/>
  <c r="V375" i="19"/>
  <c r="AA375" i="19"/>
  <c r="Q375" i="19"/>
  <c r="AF374" i="19"/>
  <c r="V374" i="19"/>
  <c r="AA374" i="19"/>
  <c r="Q374" i="19"/>
  <c r="AF373" i="19"/>
  <c r="V373" i="19"/>
  <c r="AA373" i="19"/>
  <c r="Q373" i="19"/>
  <c r="AF372" i="19"/>
  <c r="V372" i="19"/>
  <c r="AA372" i="19"/>
  <c r="Q372" i="19"/>
  <c r="AF371" i="19"/>
  <c r="V371" i="19"/>
  <c r="AA371" i="19"/>
  <c r="Q371" i="19"/>
  <c r="AF370" i="19"/>
  <c r="V370" i="19"/>
  <c r="AA370" i="19"/>
  <c r="Q370" i="19"/>
  <c r="AF369" i="19"/>
  <c r="V369" i="19"/>
  <c r="AA369" i="19"/>
  <c r="Q369" i="19"/>
  <c r="AF368" i="19"/>
  <c r="V368" i="19"/>
  <c r="AA368" i="19"/>
  <c r="Q368" i="19"/>
  <c r="AF367" i="19"/>
  <c r="V367" i="19"/>
  <c r="AA367" i="19"/>
  <c r="Q367" i="19"/>
  <c r="AF366" i="19"/>
  <c r="V366" i="19"/>
  <c r="AA366" i="19"/>
  <c r="Q366" i="19"/>
  <c r="AF365" i="19"/>
  <c r="V365" i="19"/>
  <c r="AA365" i="19"/>
  <c r="Q365" i="19"/>
  <c r="AF364" i="19"/>
  <c r="V364" i="19"/>
  <c r="AA364" i="19"/>
  <c r="Q364" i="19"/>
  <c r="AF363" i="19"/>
  <c r="V363" i="19"/>
  <c r="AA363" i="19"/>
  <c r="Q363" i="19"/>
  <c r="AF362" i="19"/>
  <c r="V362" i="19"/>
  <c r="AA362" i="19"/>
  <c r="Q362" i="19"/>
  <c r="AF361" i="19"/>
  <c r="V361" i="19"/>
  <c r="AA361" i="19"/>
  <c r="Q361" i="19"/>
  <c r="AF360" i="19"/>
  <c r="V360" i="19"/>
  <c r="AA360" i="19"/>
  <c r="Q360" i="19"/>
  <c r="AF359" i="19"/>
  <c r="V359" i="19"/>
  <c r="AA359" i="19"/>
  <c r="Q359" i="19"/>
  <c r="AF358" i="19"/>
  <c r="V358" i="19"/>
  <c r="AA358" i="19"/>
  <c r="Q358" i="19"/>
  <c r="AF357" i="19"/>
  <c r="V357" i="19"/>
  <c r="AA357" i="19"/>
  <c r="Q357" i="19"/>
  <c r="AF356" i="19"/>
  <c r="V356" i="19"/>
  <c r="AA356" i="19"/>
  <c r="Q356" i="19"/>
  <c r="AF355" i="19"/>
  <c r="V355" i="19"/>
  <c r="AA355" i="19"/>
  <c r="Q355" i="19"/>
  <c r="AF354" i="19"/>
  <c r="V354" i="19"/>
  <c r="AA354" i="19"/>
  <c r="Q354" i="19"/>
  <c r="AF353" i="19"/>
  <c r="V353" i="19"/>
  <c r="AA353" i="19"/>
  <c r="Q353" i="19"/>
  <c r="AF352" i="19"/>
  <c r="V352" i="19"/>
  <c r="AA352" i="19"/>
  <c r="Q352" i="19"/>
  <c r="AF351" i="19"/>
  <c r="V351" i="19"/>
  <c r="AA351" i="19"/>
  <c r="Q351" i="19"/>
  <c r="AF350" i="19"/>
  <c r="V350" i="19"/>
  <c r="AA350" i="19"/>
  <c r="Q350" i="19"/>
  <c r="AF349" i="19"/>
  <c r="V349" i="19"/>
  <c r="AA349" i="19"/>
  <c r="Q349" i="19"/>
  <c r="AF348" i="19"/>
  <c r="V348" i="19"/>
  <c r="AA348" i="19"/>
  <c r="Q348" i="19"/>
  <c r="AF347" i="19"/>
  <c r="V347" i="19"/>
  <c r="AA347" i="19"/>
  <c r="Q347" i="19"/>
  <c r="AF346" i="19"/>
  <c r="V346" i="19"/>
  <c r="AA346" i="19"/>
  <c r="Q346" i="19"/>
  <c r="AF345" i="19"/>
  <c r="V345" i="19"/>
  <c r="AA345" i="19"/>
  <c r="Q345" i="19"/>
  <c r="AF344" i="19"/>
  <c r="V344" i="19"/>
  <c r="AA344" i="19"/>
  <c r="Q344" i="19"/>
  <c r="AF343" i="19"/>
  <c r="V343" i="19"/>
  <c r="AA343" i="19"/>
  <c r="Q343" i="19"/>
  <c r="AF342" i="19"/>
  <c r="V342" i="19"/>
  <c r="AA342" i="19"/>
  <c r="Q342" i="19"/>
  <c r="AF341" i="19"/>
  <c r="V341" i="19"/>
  <c r="AA341" i="19"/>
  <c r="Q341" i="19"/>
  <c r="AF340" i="19"/>
  <c r="V340" i="19"/>
  <c r="AA340" i="19"/>
  <c r="Q340" i="19"/>
  <c r="AF339" i="19"/>
  <c r="V339" i="19"/>
  <c r="AA339" i="19"/>
  <c r="Q339" i="19"/>
  <c r="AF338" i="19"/>
  <c r="V338" i="19"/>
  <c r="AA338" i="19"/>
  <c r="Q338" i="19"/>
  <c r="AF337" i="19"/>
  <c r="V337" i="19"/>
  <c r="AA337" i="19"/>
  <c r="Q337" i="19"/>
  <c r="AF336" i="19"/>
  <c r="V336" i="19"/>
  <c r="AA336" i="19"/>
  <c r="Q336" i="19"/>
  <c r="AF335" i="19"/>
  <c r="V335" i="19"/>
  <c r="AA335" i="19"/>
  <c r="Q335" i="19"/>
  <c r="AF334" i="19"/>
  <c r="V334" i="19"/>
  <c r="AA334" i="19"/>
  <c r="Q334" i="19"/>
  <c r="AF333" i="19"/>
  <c r="V333" i="19"/>
  <c r="AA333" i="19"/>
  <c r="Q333" i="19"/>
  <c r="AF332" i="19"/>
  <c r="V332" i="19"/>
  <c r="AA332" i="19"/>
  <c r="Q332" i="19"/>
  <c r="AF331" i="19"/>
  <c r="V331" i="19"/>
  <c r="AA331" i="19"/>
  <c r="Q331" i="19"/>
  <c r="AF330" i="19"/>
  <c r="V330" i="19"/>
  <c r="AA330" i="19"/>
  <c r="Q330" i="19"/>
  <c r="AF329" i="19"/>
  <c r="V329" i="19"/>
  <c r="AA329" i="19"/>
  <c r="Q329" i="19"/>
  <c r="AF328" i="19"/>
  <c r="V328" i="19"/>
  <c r="AA328" i="19"/>
  <c r="Q328" i="19"/>
  <c r="AF327" i="19"/>
  <c r="V327" i="19"/>
  <c r="AA327" i="19"/>
  <c r="Q327" i="19"/>
  <c r="AF326" i="19"/>
  <c r="V326" i="19"/>
  <c r="AA326" i="19"/>
  <c r="Q326" i="19"/>
  <c r="AF325" i="19"/>
  <c r="V325" i="19"/>
  <c r="AA325" i="19"/>
  <c r="Q325" i="19"/>
  <c r="AF324" i="19"/>
  <c r="V324" i="19"/>
  <c r="AA324" i="19"/>
  <c r="Q324" i="19"/>
  <c r="AF323" i="19"/>
  <c r="V323" i="19"/>
  <c r="AA323" i="19"/>
  <c r="Q323" i="19"/>
  <c r="AF322" i="19"/>
  <c r="V322" i="19"/>
  <c r="AA322" i="19"/>
  <c r="Q322" i="19"/>
  <c r="AF321" i="19"/>
  <c r="V321" i="19"/>
  <c r="AA321" i="19"/>
  <c r="Q321" i="19"/>
  <c r="AF320" i="19"/>
  <c r="V320" i="19"/>
  <c r="AA320" i="19"/>
  <c r="Q320" i="19"/>
  <c r="AF319" i="19"/>
  <c r="V319" i="19"/>
  <c r="AA319" i="19"/>
  <c r="Q319" i="19"/>
  <c r="AF318" i="19"/>
  <c r="V318" i="19"/>
  <c r="AA318" i="19"/>
  <c r="Q318" i="19"/>
  <c r="AF317" i="19"/>
  <c r="V317" i="19"/>
  <c r="AA317" i="19"/>
  <c r="Q317" i="19"/>
  <c r="AF316" i="19"/>
  <c r="V316" i="19"/>
  <c r="AA316" i="19"/>
  <c r="Q316" i="19"/>
  <c r="AF315" i="19"/>
  <c r="V315" i="19"/>
  <c r="AA315" i="19"/>
  <c r="Q315" i="19"/>
  <c r="AF314" i="19"/>
  <c r="V314" i="19"/>
  <c r="AA314" i="19"/>
  <c r="Q314" i="19"/>
  <c r="AF313" i="19"/>
  <c r="V313" i="19"/>
  <c r="AA313" i="19"/>
  <c r="Q313" i="19"/>
  <c r="AF312" i="19"/>
  <c r="V312" i="19"/>
  <c r="AA312" i="19"/>
  <c r="Q312" i="19"/>
  <c r="AF311" i="19"/>
  <c r="V311" i="19"/>
  <c r="AA311" i="19"/>
  <c r="Q311" i="19"/>
  <c r="AF310" i="19"/>
  <c r="V310" i="19"/>
  <c r="AA310" i="19"/>
  <c r="Q310" i="19"/>
  <c r="AF309" i="19"/>
  <c r="V309" i="19"/>
  <c r="AA309" i="19"/>
  <c r="Q309" i="19"/>
  <c r="AF308" i="19"/>
  <c r="V308" i="19"/>
  <c r="AA308" i="19"/>
  <c r="Q308" i="19"/>
  <c r="AF307" i="19"/>
  <c r="V307" i="19"/>
  <c r="AA307" i="19"/>
  <c r="Q307" i="19"/>
  <c r="AF306" i="19"/>
  <c r="V306" i="19"/>
  <c r="AA306" i="19"/>
  <c r="Q306" i="19"/>
  <c r="AF305" i="19"/>
  <c r="V305" i="19"/>
  <c r="AA305" i="19"/>
  <c r="Q305" i="19"/>
  <c r="AF304" i="19"/>
  <c r="V304" i="19"/>
  <c r="AA304" i="19"/>
  <c r="Q304" i="19"/>
  <c r="AF303" i="19"/>
  <c r="V303" i="19"/>
  <c r="AA303" i="19"/>
  <c r="Q303" i="19"/>
  <c r="AF302" i="19"/>
  <c r="V302" i="19"/>
  <c r="AA302" i="19"/>
  <c r="Q302" i="19"/>
  <c r="AF301" i="19"/>
  <c r="V301" i="19"/>
  <c r="AA301" i="19"/>
  <c r="Q301" i="19"/>
  <c r="AF300" i="19"/>
  <c r="V300" i="19"/>
  <c r="AA300" i="19"/>
  <c r="Q300" i="19"/>
  <c r="AF299" i="19"/>
  <c r="V299" i="19"/>
  <c r="AA299" i="19"/>
  <c r="Q299" i="19"/>
  <c r="AF298" i="19"/>
  <c r="V298" i="19"/>
  <c r="AA298" i="19"/>
  <c r="Q298" i="19"/>
  <c r="AF297" i="19"/>
  <c r="V297" i="19"/>
  <c r="AA297" i="19"/>
  <c r="Q297" i="19"/>
  <c r="AF296" i="19"/>
  <c r="V296" i="19"/>
  <c r="AA296" i="19"/>
  <c r="Q296" i="19"/>
  <c r="AF295" i="19"/>
  <c r="V295" i="19"/>
  <c r="AA295" i="19"/>
  <c r="Q295" i="19"/>
  <c r="AF294" i="19"/>
  <c r="V294" i="19"/>
  <c r="AA294" i="19"/>
  <c r="Q294" i="19"/>
  <c r="AF293" i="19"/>
  <c r="V293" i="19"/>
  <c r="AA293" i="19"/>
  <c r="Q293" i="19"/>
  <c r="AF292" i="19"/>
  <c r="V292" i="19"/>
  <c r="AA292" i="19"/>
  <c r="Q292" i="19"/>
  <c r="AF291" i="19"/>
  <c r="V291" i="19"/>
  <c r="AA291" i="19"/>
  <c r="Q291" i="19"/>
  <c r="AF290" i="19"/>
  <c r="V290" i="19"/>
  <c r="AA290" i="19"/>
  <c r="Q290" i="19"/>
  <c r="AF289" i="19"/>
  <c r="V289" i="19"/>
  <c r="AA289" i="19"/>
  <c r="Q289" i="19"/>
  <c r="AF288" i="19"/>
  <c r="V288" i="19"/>
  <c r="AA288" i="19"/>
  <c r="Q288" i="19"/>
  <c r="AF287" i="19"/>
  <c r="V287" i="19"/>
  <c r="AA287" i="19"/>
  <c r="Q287" i="19"/>
  <c r="AF286" i="19"/>
  <c r="V286" i="19"/>
  <c r="AA286" i="19"/>
  <c r="Q286" i="19"/>
  <c r="AF285" i="19"/>
  <c r="V285" i="19"/>
  <c r="AA285" i="19"/>
  <c r="Q285" i="19"/>
  <c r="AF284" i="19"/>
  <c r="V284" i="19"/>
  <c r="AA284" i="19"/>
  <c r="Q284" i="19"/>
  <c r="AF283" i="19"/>
  <c r="V283" i="19"/>
  <c r="AA283" i="19"/>
  <c r="Q283" i="19"/>
  <c r="AF282" i="19"/>
  <c r="V282" i="19"/>
  <c r="AA282" i="19"/>
  <c r="Q282" i="19"/>
  <c r="AF281" i="19"/>
  <c r="V281" i="19"/>
  <c r="AA281" i="19"/>
  <c r="Q281" i="19"/>
  <c r="AF280" i="19"/>
  <c r="V280" i="19"/>
  <c r="AA280" i="19"/>
  <c r="Q280" i="19"/>
  <c r="AF279" i="19"/>
  <c r="V279" i="19"/>
  <c r="AA279" i="19"/>
  <c r="Q279" i="19"/>
  <c r="AF278" i="19"/>
  <c r="V278" i="19"/>
  <c r="AA278" i="19"/>
  <c r="Q278" i="19"/>
  <c r="AF277" i="19"/>
  <c r="V277" i="19"/>
  <c r="AA277" i="19"/>
  <c r="Q277" i="19"/>
  <c r="AF276" i="19"/>
  <c r="V276" i="19"/>
  <c r="AA276" i="19"/>
  <c r="Q276" i="19"/>
  <c r="AF275" i="19"/>
  <c r="V275" i="19"/>
  <c r="AA275" i="19"/>
  <c r="Q275" i="19"/>
  <c r="AF274" i="19"/>
  <c r="V274" i="19"/>
  <c r="AA274" i="19"/>
  <c r="Q274" i="19"/>
  <c r="AF273" i="19"/>
  <c r="V273" i="19"/>
  <c r="AA273" i="19"/>
  <c r="Q273" i="19"/>
  <c r="AF272" i="19"/>
  <c r="V272" i="19"/>
  <c r="AA272" i="19"/>
  <c r="Q272" i="19"/>
  <c r="AF271" i="19"/>
  <c r="V271" i="19"/>
  <c r="AA271" i="19"/>
  <c r="Q271" i="19"/>
  <c r="AF270" i="19"/>
  <c r="V270" i="19"/>
  <c r="AA270" i="19"/>
  <c r="Q270" i="19"/>
  <c r="AF269" i="19"/>
  <c r="V269" i="19"/>
  <c r="AA269" i="19"/>
  <c r="Q269" i="19"/>
  <c r="AF268" i="19"/>
  <c r="V268" i="19"/>
  <c r="AA268" i="19"/>
  <c r="Q268" i="19"/>
  <c r="AF267" i="19"/>
  <c r="V267" i="19"/>
  <c r="AA267" i="19"/>
  <c r="Q267" i="19"/>
  <c r="AF266" i="19"/>
  <c r="V266" i="19"/>
  <c r="AA266" i="19"/>
  <c r="Q266" i="19"/>
  <c r="AF265" i="19"/>
  <c r="V265" i="19"/>
  <c r="AA265" i="19"/>
  <c r="Q265" i="19"/>
  <c r="AF264" i="19"/>
  <c r="V264" i="19"/>
  <c r="AA264" i="19"/>
  <c r="Q264" i="19"/>
  <c r="AF263" i="19"/>
  <c r="V263" i="19"/>
  <c r="AA263" i="19"/>
  <c r="Q263" i="19"/>
  <c r="AF262" i="19"/>
  <c r="V262" i="19"/>
  <c r="AA262" i="19"/>
  <c r="Q262" i="19"/>
  <c r="AF261" i="19"/>
  <c r="V261" i="19"/>
  <c r="AA261" i="19"/>
  <c r="Q261" i="19"/>
  <c r="AF260" i="19"/>
  <c r="V260" i="19"/>
  <c r="AA260" i="19"/>
  <c r="Q260" i="19"/>
  <c r="AF259" i="19"/>
  <c r="V259" i="19"/>
  <c r="AA259" i="19"/>
  <c r="Q259" i="19"/>
  <c r="AF258" i="19"/>
  <c r="V258" i="19"/>
  <c r="AA258" i="19"/>
  <c r="Q258" i="19"/>
  <c r="AF257" i="19"/>
  <c r="V257" i="19"/>
  <c r="AA257" i="19"/>
  <c r="Q257" i="19"/>
  <c r="AF256" i="19"/>
  <c r="V256" i="19"/>
  <c r="AA256" i="19"/>
  <c r="Q256" i="19"/>
  <c r="AF255" i="19"/>
  <c r="V255" i="19"/>
  <c r="AA255" i="19"/>
  <c r="Q255" i="19"/>
  <c r="AF254" i="19"/>
  <c r="V254" i="19"/>
  <c r="AA254" i="19"/>
  <c r="Q254" i="19"/>
  <c r="AF253" i="19"/>
  <c r="V253" i="19"/>
  <c r="AA253" i="19"/>
  <c r="Q253" i="19"/>
  <c r="AF252" i="19"/>
  <c r="V252" i="19"/>
  <c r="AA252" i="19"/>
  <c r="Q252" i="19"/>
  <c r="AF251" i="19"/>
  <c r="V251" i="19"/>
  <c r="AA251" i="19"/>
  <c r="Q251" i="19"/>
  <c r="AF250" i="19"/>
  <c r="V250" i="19"/>
  <c r="AA250" i="19"/>
  <c r="Q250" i="19"/>
  <c r="AF249" i="19"/>
  <c r="V249" i="19"/>
  <c r="AA249" i="19"/>
  <c r="Q249" i="19"/>
  <c r="AF248" i="19"/>
  <c r="V248" i="19"/>
  <c r="AA248" i="19"/>
  <c r="Q248" i="19"/>
  <c r="AF247" i="19"/>
  <c r="V247" i="19"/>
  <c r="AA247" i="19"/>
  <c r="Q247" i="19"/>
  <c r="AF246" i="19"/>
  <c r="V246" i="19"/>
  <c r="AA246" i="19"/>
  <c r="Q246" i="19"/>
  <c r="AF245" i="19"/>
  <c r="V245" i="19"/>
  <c r="AA245" i="19"/>
  <c r="Q245" i="19"/>
  <c r="AF244" i="19"/>
  <c r="V244" i="19"/>
  <c r="AA244" i="19"/>
  <c r="Q244" i="19"/>
  <c r="AF243" i="19"/>
  <c r="V243" i="19"/>
  <c r="AA243" i="19"/>
  <c r="Q243" i="19"/>
  <c r="AF242" i="19"/>
  <c r="V242" i="19"/>
  <c r="AA242" i="19"/>
  <c r="Q242" i="19"/>
  <c r="AF241" i="19"/>
  <c r="V241" i="19"/>
  <c r="AA241" i="19"/>
  <c r="Q241" i="19"/>
  <c r="AF240" i="19"/>
  <c r="V240" i="19"/>
  <c r="AA240" i="19"/>
  <c r="Q240" i="19"/>
  <c r="AF239" i="19"/>
  <c r="V239" i="19"/>
  <c r="AA239" i="19"/>
  <c r="Q239" i="19"/>
  <c r="AF238" i="19"/>
  <c r="V238" i="19"/>
  <c r="AA238" i="19"/>
  <c r="Q238" i="19"/>
  <c r="AF237" i="19"/>
  <c r="V237" i="19"/>
  <c r="AA237" i="19"/>
  <c r="Q237" i="19"/>
  <c r="AF236" i="19"/>
  <c r="V236" i="19"/>
  <c r="AA236" i="19"/>
  <c r="Q236" i="19"/>
  <c r="AF235" i="19"/>
  <c r="V235" i="19"/>
  <c r="AA235" i="19"/>
  <c r="Q235" i="19"/>
  <c r="AF234" i="19"/>
  <c r="V234" i="19"/>
  <c r="AA234" i="19"/>
  <c r="Q234" i="19"/>
  <c r="AF233" i="19"/>
  <c r="V233" i="19"/>
  <c r="AA233" i="19"/>
  <c r="Q233" i="19"/>
  <c r="AF232" i="19"/>
  <c r="V232" i="19"/>
  <c r="AA232" i="19"/>
  <c r="Q232" i="19"/>
  <c r="AF231" i="19"/>
  <c r="V231" i="19"/>
  <c r="AA231" i="19"/>
  <c r="Q231" i="19"/>
  <c r="AF230" i="19"/>
  <c r="V230" i="19"/>
  <c r="AA230" i="19"/>
  <c r="Q230" i="19"/>
  <c r="AF229" i="19"/>
  <c r="V229" i="19"/>
  <c r="AA229" i="19"/>
  <c r="Q229" i="19"/>
  <c r="AF228" i="19"/>
  <c r="V228" i="19"/>
  <c r="AA228" i="19"/>
  <c r="Q228" i="19"/>
  <c r="AF227" i="19"/>
  <c r="V227" i="19"/>
  <c r="AA227" i="19"/>
  <c r="Q227" i="19"/>
  <c r="AF226" i="19"/>
  <c r="V226" i="19"/>
  <c r="AA226" i="19"/>
  <c r="Q226" i="19"/>
  <c r="AF225" i="19"/>
  <c r="V225" i="19"/>
  <c r="AA225" i="19"/>
  <c r="Q225" i="19"/>
  <c r="AF224" i="19"/>
  <c r="V224" i="19"/>
  <c r="AA224" i="19"/>
  <c r="Q224" i="19"/>
  <c r="AF223" i="19"/>
  <c r="V223" i="19"/>
  <c r="AA223" i="19"/>
  <c r="Q223" i="19"/>
  <c r="AF222" i="19"/>
  <c r="V222" i="19"/>
  <c r="AA222" i="19"/>
  <c r="Q222" i="19"/>
  <c r="AF221" i="19"/>
  <c r="V221" i="19"/>
  <c r="AA221" i="19"/>
  <c r="Q221" i="19"/>
  <c r="AF220" i="19"/>
  <c r="V220" i="19"/>
  <c r="AA220" i="19"/>
  <c r="Q220" i="19"/>
  <c r="AF219" i="19"/>
  <c r="V219" i="19"/>
  <c r="AA219" i="19"/>
  <c r="Q219" i="19"/>
  <c r="AF218" i="19"/>
  <c r="V218" i="19"/>
  <c r="AA218" i="19"/>
  <c r="Q218" i="19"/>
  <c r="AF217" i="19"/>
  <c r="V217" i="19"/>
  <c r="AA217" i="19"/>
  <c r="Q217" i="19"/>
  <c r="AF216" i="19"/>
  <c r="V216" i="19"/>
  <c r="AA216" i="19"/>
  <c r="Q216" i="19"/>
  <c r="AF215" i="19"/>
  <c r="V215" i="19"/>
  <c r="AA215" i="19"/>
  <c r="Q215" i="19"/>
  <c r="AF214" i="19"/>
  <c r="V214" i="19"/>
  <c r="AA214" i="19"/>
  <c r="Q214" i="19"/>
  <c r="AF213" i="19"/>
  <c r="V213" i="19"/>
  <c r="AA213" i="19"/>
  <c r="Q213" i="19"/>
  <c r="AF212" i="19"/>
  <c r="V212" i="19"/>
  <c r="AA212" i="19"/>
  <c r="Q212" i="19"/>
  <c r="AF211" i="19"/>
  <c r="V211" i="19"/>
  <c r="AA211" i="19"/>
  <c r="Q211" i="19"/>
  <c r="AF210" i="19"/>
  <c r="V210" i="19"/>
  <c r="AA210" i="19"/>
  <c r="Q210" i="19"/>
  <c r="AF209" i="19"/>
  <c r="V209" i="19"/>
  <c r="AA209" i="19"/>
  <c r="Q209" i="19"/>
  <c r="AF208" i="19"/>
  <c r="V208" i="19"/>
  <c r="AA208" i="19"/>
  <c r="Q208" i="19"/>
  <c r="AF207" i="19"/>
  <c r="V207" i="19"/>
  <c r="AA207" i="19"/>
  <c r="Q207" i="19"/>
  <c r="AF206" i="19"/>
  <c r="V206" i="19"/>
  <c r="AA206" i="19"/>
  <c r="Q206" i="19"/>
  <c r="AF205" i="19"/>
  <c r="V205" i="19"/>
  <c r="AA205" i="19"/>
  <c r="Q205" i="19"/>
  <c r="AF204" i="19"/>
  <c r="V204" i="19"/>
  <c r="AA204" i="19"/>
  <c r="Q204" i="19"/>
  <c r="AF203" i="19"/>
  <c r="V203" i="19"/>
  <c r="AA203" i="19"/>
  <c r="Q203" i="19"/>
  <c r="AF202" i="19"/>
  <c r="V202" i="19"/>
  <c r="AA202" i="19"/>
  <c r="Q202" i="19"/>
  <c r="AF201" i="19"/>
  <c r="V201" i="19"/>
  <c r="AA201" i="19"/>
  <c r="Q201" i="19"/>
  <c r="AF200" i="19"/>
  <c r="V200" i="19"/>
  <c r="AA200" i="19"/>
  <c r="Q200" i="19"/>
  <c r="AF199" i="19"/>
  <c r="V199" i="19"/>
  <c r="AA199" i="19"/>
  <c r="Q199" i="19"/>
  <c r="AF198" i="19"/>
  <c r="V198" i="19"/>
  <c r="AA198" i="19"/>
  <c r="Q198" i="19"/>
  <c r="AF197" i="19"/>
  <c r="V197" i="19"/>
  <c r="AA197" i="19"/>
  <c r="Q197" i="19"/>
  <c r="AF196" i="19"/>
  <c r="V196" i="19"/>
  <c r="AA196" i="19"/>
  <c r="Q196" i="19"/>
  <c r="AF195" i="19"/>
  <c r="V195" i="19"/>
  <c r="AA195" i="19"/>
  <c r="Q195" i="19"/>
  <c r="AF194" i="19"/>
  <c r="V194" i="19"/>
  <c r="AA194" i="19"/>
  <c r="Q194" i="19"/>
  <c r="AF193" i="19"/>
  <c r="V193" i="19"/>
  <c r="AA193" i="19"/>
  <c r="Q193" i="19"/>
  <c r="AF192" i="19"/>
  <c r="V192" i="19"/>
  <c r="AA192" i="19"/>
  <c r="Q192" i="19"/>
  <c r="AF191" i="19"/>
  <c r="V191" i="19"/>
  <c r="AA191" i="19"/>
  <c r="Q191" i="19"/>
  <c r="AF190" i="19"/>
  <c r="V190" i="19"/>
  <c r="AA190" i="19"/>
  <c r="Q190" i="19"/>
  <c r="AF189" i="19"/>
  <c r="V189" i="19"/>
  <c r="AA189" i="19"/>
  <c r="Q189" i="19"/>
  <c r="AF188" i="19"/>
  <c r="V188" i="19"/>
  <c r="AA188" i="19"/>
  <c r="Q188" i="19"/>
  <c r="AF187" i="19"/>
  <c r="V187" i="19"/>
  <c r="AA187" i="19"/>
  <c r="Q187" i="19"/>
  <c r="AF186" i="19"/>
  <c r="V186" i="19"/>
  <c r="AA186" i="19"/>
  <c r="Q186" i="19"/>
  <c r="AF185" i="19"/>
  <c r="V185" i="19"/>
  <c r="AA185" i="19"/>
  <c r="Q185" i="19"/>
  <c r="AF184" i="19"/>
  <c r="V184" i="19"/>
  <c r="AA184" i="19"/>
  <c r="Q184" i="19"/>
  <c r="AF183" i="19"/>
  <c r="V183" i="19"/>
  <c r="AA183" i="19"/>
  <c r="Q183" i="19"/>
  <c r="AF182" i="19"/>
  <c r="V182" i="19"/>
  <c r="AA182" i="19"/>
  <c r="Q182" i="19"/>
  <c r="AF181" i="19"/>
  <c r="V181" i="19"/>
  <c r="AA181" i="19"/>
  <c r="Q181" i="19"/>
  <c r="AF180" i="19"/>
  <c r="V180" i="19"/>
  <c r="AA180" i="19"/>
  <c r="Q180" i="19"/>
  <c r="AF179" i="19"/>
  <c r="V179" i="19"/>
  <c r="AA179" i="19"/>
  <c r="Q179" i="19"/>
  <c r="AF178" i="19"/>
  <c r="V178" i="19"/>
  <c r="AA178" i="19"/>
  <c r="Q178" i="19"/>
  <c r="AF177" i="19"/>
  <c r="V177" i="19"/>
  <c r="AA177" i="19"/>
  <c r="Q177" i="19"/>
  <c r="AF176" i="19"/>
  <c r="V176" i="19"/>
  <c r="AA176" i="19"/>
  <c r="Q176" i="19"/>
  <c r="AF175" i="19"/>
  <c r="V175" i="19"/>
  <c r="AA175" i="19"/>
  <c r="Q175" i="19"/>
  <c r="AF174" i="19"/>
  <c r="V174" i="19"/>
  <c r="AA174" i="19"/>
  <c r="Q174" i="19"/>
  <c r="AF173" i="19"/>
  <c r="V173" i="19"/>
  <c r="AA173" i="19"/>
  <c r="Q173" i="19"/>
  <c r="AF172" i="19"/>
  <c r="V172" i="19"/>
  <c r="AA172" i="19"/>
  <c r="Q172" i="19"/>
  <c r="AF171" i="19"/>
  <c r="V171" i="19"/>
  <c r="AA171" i="19"/>
  <c r="Q171" i="19"/>
  <c r="AF170" i="19"/>
  <c r="V170" i="19"/>
  <c r="AA170" i="19"/>
  <c r="Q170" i="19"/>
  <c r="AF169" i="19"/>
  <c r="V169" i="19"/>
  <c r="AA169" i="19"/>
  <c r="Q169" i="19"/>
  <c r="AF168" i="19"/>
  <c r="V168" i="19"/>
  <c r="AA168" i="19"/>
  <c r="Q168" i="19"/>
  <c r="AF167" i="19"/>
  <c r="V167" i="19"/>
  <c r="AA167" i="19"/>
  <c r="Q167" i="19"/>
  <c r="AF166" i="19"/>
  <c r="V166" i="19"/>
  <c r="AA166" i="19"/>
  <c r="Q166" i="19"/>
  <c r="AF165" i="19"/>
  <c r="V165" i="19"/>
  <c r="AA165" i="19"/>
  <c r="Q165" i="19"/>
  <c r="AF164" i="19"/>
  <c r="V164" i="19"/>
  <c r="AA164" i="19"/>
  <c r="Q164" i="19"/>
  <c r="AF163" i="19"/>
  <c r="V163" i="19"/>
  <c r="AA163" i="19"/>
  <c r="Q163" i="19"/>
  <c r="AF162" i="19"/>
  <c r="V162" i="19"/>
  <c r="AA162" i="19"/>
  <c r="Q162" i="19"/>
  <c r="AF161" i="19"/>
  <c r="V161" i="19"/>
  <c r="AA161" i="19"/>
  <c r="Q161" i="19"/>
  <c r="AF160" i="19"/>
  <c r="V160" i="19"/>
  <c r="AA160" i="19"/>
  <c r="Q160" i="19"/>
  <c r="AF159" i="19"/>
  <c r="V159" i="19"/>
  <c r="AA159" i="19"/>
  <c r="Q159" i="19"/>
  <c r="AF158" i="19"/>
  <c r="V158" i="19"/>
  <c r="AA158" i="19"/>
  <c r="Q158" i="19"/>
  <c r="AF157" i="19"/>
  <c r="V157" i="19"/>
  <c r="AA157" i="19"/>
  <c r="Q157" i="19"/>
  <c r="AF156" i="19"/>
  <c r="V156" i="19"/>
  <c r="AA156" i="19"/>
  <c r="Q156" i="19"/>
  <c r="AF155" i="19"/>
  <c r="V155" i="19"/>
  <c r="AA155" i="19"/>
  <c r="Q155" i="19"/>
  <c r="AF154" i="19"/>
  <c r="V154" i="19"/>
  <c r="AA154" i="19"/>
  <c r="Q154" i="19"/>
  <c r="AF153" i="19"/>
  <c r="V153" i="19"/>
  <c r="AA153" i="19"/>
  <c r="Q153" i="19"/>
  <c r="AF152" i="19"/>
  <c r="V152" i="19"/>
  <c r="AA152" i="19"/>
  <c r="Q152" i="19"/>
  <c r="AF151" i="19"/>
  <c r="V151" i="19"/>
  <c r="AA151" i="19"/>
  <c r="Q151" i="19"/>
  <c r="AF150" i="19"/>
  <c r="V150" i="19"/>
  <c r="AA150" i="19"/>
  <c r="Q150" i="19"/>
  <c r="AF149" i="19"/>
  <c r="V149" i="19"/>
  <c r="AA149" i="19"/>
  <c r="Q149" i="19"/>
  <c r="AF148" i="19"/>
  <c r="V148" i="19"/>
  <c r="AA148" i="19"/>
  <c r="Q148" i="19"/>
  <c r="AF147" i="19"/>
  <c r="V147" i="19"/>
  <c r="AA147" i="19"/>
  <c r="Q147" i="19"/>
  <c r="AF146" i="19"/>
  <c r="V146" i="19"/>
  <c r="AA146" i="19"/>
  <c r="Q146" i="19"/>
  <c r="AF145" i="19"/>
  <c r="V145" i="19"/>
  <c r="AA145" i="19"/>
  <c r="Q145" i="19"/>
  <c r="AF144" i="19"/>
  <c r="V144" i="19"/>
  <c r="AA144" i="19"/>
  <c r="Q144" i="19"/>
  <c r="AF143" i="19"/>
  <c r="V143" i="19"/>
  <c r="AA143" i="19"/>
  <c r="Q143" i="19"/>
  <c r="AF142" i="19"/>
  <c r="V142" i="19"/>
  <c r="AA142" i="19"/>
  <c r="Q142" i="19"/>
  <c r="AF141" i="19"/>
  <c r="V141" i="19"/>
  <c r="AA141" i="19"/>
  <c r="Q141" i="19"/>
  <c r="AF140" i="19"/>
  <c r="V140" i="19"/>
  <c r="AA140" i="19"/>
  <c r="Q140" i="19"/>
  <c r="AF139" i="19"/>
  <c r="V139" i="19"/>
  <c r="AA139" i="19"/>
  <c r="Q139" i="19"/>
  <c r="AF138" i="19"/>
  <c r="V138" i="19"/>
  <c r="AA138" i="19"/>
  <c r="Q138" i="19"/>
  <c r="AF137" i="19"/>
  <c r="V137" i="19"/>
  <c r="AA137" i="19"/>
  <c r="Q137" i="19"/>
  <c r="AF136" i="19"/>
  <c r="V136" i="19"/>
  <c r="AA136" i="19"/>
  <c r="Q136" i="19"/>
  <c r="AF135" i="19"/>
  <c r="V135" i="19"/>
  <c r="AA135" i="19"/>
  <c r="Q135" i="19"/>
  <c r="AF134" i="19"/>
  <c r="V134" i="19"/>
  <c r="AA134" i="19"/>
  <c r="Q134" i="19"/>
  <c r="AF133" i="19"/>
  <c r="V133" i="19"/>
  <c r="AA133" i="19"/>
  <c r="Q133" i="19"/>
  <c r="AF132" i="19"/>
  <c r="V132" i="19"/>
  <c r="AA132" i="19"/>
  <c r="Q132" i="19"/>
  <c r="AF131" i="19"/>
  <c r="V131" i="19"/>
  <c r="AA131" i="19"/>
  <c r="Q131" i="19"/>
  <c r="AF130" i="19"/>
  <c r="V130" i="19"/>
  <c r="AA130" i="19"/>
  <c r="Q130" i="19"/>
  <c r="AF129" i="19"/>
  <c r="V129" i="19"/>
  <c r="AA129" i="19"/>
  <c r="Q129" i="19"/>
  <c r="AF128" i="19"/>
  <c r="V128" i="19"/>
  <c r="AA128" i="19"/>
  <c r="Q128" i="19"/>
  <c r="AF127" i="19"/>
  <c r="V127" i="19"/>
  <c r="AA127" i="19"/>
  <c r="Q127" i="19"/>
  <c r="AF126" i="19"/>
  <c r="V126" i="19"/>
  <c r="AA126" i="19"/>
  <c r="Q126" i="19"/>
  <c r="AF125" i="19"/>
  <c r="V125" i="19"/>
  <c r="AA125" i="19"/>
  <c r="Q125" i="19"/>
  <c r="AF124" i="19"/>
  <c r="V124" i="19"/>
  <c r="AA124" i="19"/>
  <c r="Q124" i="19"/>
  <c r="AF123" i="19"/>
  <c r="V123" i="19"/>
  <c r="AA123" i="19"/>
  <c r="Q123" i="19"/>
  <c r="AF122" i="19"/>
  <c r="V122" i="19"/>
  <c r="AA122" i="19"/>
  <c r="Q122" i="19"/>
  <c r="AF121" i="19"/>
  <c r="V121" i="19"/>
  <c r="AA121" i="19"/>
  <c r="Q121" i="19"/>
  <c r="AF120" i="19"/>
  <c r="V120" i="19"/>
  <c r="AA120" i="19"/>
  <c r="Q120" i="19"/>
  <c r="AF119" i="19"/>
  <c r="V119" i="19"/>
  <c r="AA119" i="19"/>
  <c r="Q119" i="19"/>
  <c r="AF118" i="19"/>
  <c r="V118" i="19"/>
  <c r="AA118" i="19"/>
  <c r="Q118" i="19"/>
  <c r="AF117" i="19"/>
  <c r="V117" i="19"/>
  <c r="AA117" i="19"/>
  <c r="Q117" i="19"/>
  <c r="AF116" i="19"/>
  <c r="V116" i="19"/>
  <c r="AA116" i="19"/>
  <c r="Q116" i="19"/>
  <c r="AF115" i="19"/>
  <c r="V115" i="19"/>
  <c r="AA115" i="19"/>
  <c r="Q115" i="19"/>
  <c r="AF114" i="19"/>
  <c r="V114" i="19"/>
  <c r="AA114" i="19"/>
  <c r="Q114" i="19"/>
  <c r="AF113" i="19"/>
  <c r="V113" i="19"/>
  <c r="AA113" i="19"/>
  <c r="Q113" i="19"/>
  <c r="AF112" i="19"/>
  <c r="V112" i="19"/>
  <c r="AA112" i="19"/>
  <c r="Q112" i="19"/>
  <c r="AF111" i="19"/>
  <c r="V111" i="19"/>
  <c r="AA111" i="19"/>
  <c r="Q111" i="19"/>
  <c r="AF110" i="19"/>
  <c r="V110" i="19"/>
  <c r="AA110" i="19"/>
  <c r="Q110" i="19"/>
  <c r="AF109" i="19"/>
  <c r="V109" i="19"/>
  <c r="AA109" i="19"/>
  <c r="Q109" i="19"/>
  <c r="AF108" i="19"/>
  <c r="V108" i="19"/>
  <c r="AA108" i="19"/>
  <c r="Q108" i="19"/>
  <c r="AF107" i="19"/>
  <c r="V107" i="19"/>
  <c r="AA107" i="19"/>
  <c r="Q107" i="19"/>
  <c r="AF106" i="19"/>
  <c r="V106" i="19"/>
  <c r="AA106" i="19"/>
  <c r="Q106" i="19"/>
  <c r="AF105" i="19"/>
  <c r="V105" i="19"/>
  <c r="AA105" i="19"/>
  <c r="Q105" i="19"/>
  <c r="AF104" i="19"/>
  <c r="V104" i="19"/>
  <c r="AA104" i="19"/>
  <c r="Q104" i="19"/>
  <c r="AF103" i="19"/>
  <c r="V103" i="19"/>
  <c r="AA103" i="19"/>
  <c r="Q103" i="19"/>
  <c r="AF102" i="19"/>
  <c r="V102" i="19"/>
  <c r="AA102" i="19"/>
  <c r="Q102" i="19"/>
  <c r="AF101" i="19"/>
  <c r="V101" i="19"/>
  <c r="AA101" i="19"/>
  <c r="Q101" i="19"/>
  <c r="AF100" i="19"/>
  <c r="V100" i="19"/>
  <c r="AA100" i="19"/>
  <c r="Q100" i="19"/>
  <c r="AF99" i="19"/>
  <c r="V99" i="19"/>
  <c r="AA99" i="19"/>
  <c r="Q99" i="19"/>
  <c r="AF98" i="19"/>
  <c r="V98" i="19"/>
  <c r="AA98" i="19"/>
  <c r="Q98" i="19"/>
  <c r="AF97" i="19"/>
  <c r="V97" i="19"/>
  <c r="AA97" i="19"/>
  <c r="Q97" i="19"/>
  <c r="AF96" i="19"/>
  <c r="V96" i="19"/>
  <c r="AA96" i="19"/>
  <c r="Q96" i="19"/>
  <c r="AF95" i="19"/>
  <c r="V95" i="19"/>
  <c r="AA95" i="19"/>
  <c r="Q95" i="19"/>
  <c r="AF94" i="19"/>
  <c r="V94" i="19"/>
  <c r="AA94" i="19"/>
  <c r="Q94" i="19"/>
  <c r="AF93" i="19"/>
  <c r="V93" i="19"/>
  <c r="AA93" i="19"/>
  <c r="Q93" i="19"/>
  <c r="AF92" i="19"/>
  <c r="V92" i="19"/>
  <c r="AA92" i="19"/>
  <c r="Q92" i="19"/>
  <c r="AF91" i="19"/>
  <c r="V91" i="19"/>
  <c r="AA91" i="19"/>
  <c r="Q91" i="19"/>
  <c r="AF90" i="19"/>
  <c r="V90" i="19"/>
  <c r="AA90" i="19"/>
  <c r="Q90" i="19"/>
  <c r="AF89" i="19"/>
  <c r="V89" i="19"/>
  <c r="AA89" i="19"/>
  <c r="Q89" i="19"/>
  <c r="AF88" i="19"/>
  <c r="V88" i="19"/>
  <c r="AA88" i="19"/>
  <c r="Q88" i="19"/>
  <c r="AF87" i="19"/>
  <c r="V87" i="19"/>
  <c r="AA87" i="19"/>
  <c r="Q87" i="19"/>
  <c r="AF86" i="19"/>
  <c r="V86" i="19"/>
  <c r="AA86" i="19"/>
  <c r="Q86" i="19"/>
  <c r="AF85" i="19"/>
  <c r="V85" i="19"/>
  <c r="AA85" i="19"/>
  <c r="Q85" i="19"/>
  <c r="AF84" i="19"/>
  <c r="V84" i="19"/>
  <c r="AA84" i="19"/>
  <c r="Q84" i="19"/>
  <c r="AF83" i="19"/>
  <c r="V83" i="19"/>
  <c r="AA83" i="19"/>
  <c r="Q83" i="19"/>
  <c r="AF82" i="19"/>
  <c r="V82" i="19"/>
  <c r="AA82" i="19"/>
  <c r="Q82" i="19"/>
  <c r="AF81" i="19"/>
  <c r="V81" i="19"/>
  <c r="AA81" i="19"/>
  <c r="Q81" i="19"/>
  <c r="AF80" i="19"/>
  <c r="V80" i="19"/>
  <c r="AA80" i="19"/>
  <c r="Q80" i="19"/>
  <c r="AF79" i="19"/>
  <c r="V79" i="19"/>
  <c r="AA79" i="19"/>
  <c r="Q79" i="19"/>
  <c r="AF78" i="19"/>
  <c r="V78" i="19"/>
  <c r="AA78" i="19"/>
  <c r="Q78" i="19"/>
  <c r="AF77" i="19"/>
  <c r="V77" i="19"/>
  <c r="AA77" i="19"/>
  <c r="Q77" i="19"/>
  <c r="AF76" i="19"/>
  <c r="V76" i="19"/>
  <c r="AA76" i="19"/>
  <c r="Q76" i="19"/>
  <c r="AF75" i="19"/>
  <c r="V75" i="19"/>
  <c r="AA75" i="19"/>
  <c r="Q75" i="19"/>
  <c r="AF74" i="19"/>
  <c r="V74" i="19"/>
  <c r="AA74" i="19"/>
  <c r="Q74" i="19"/>
  <c r="AF73" i="19"/>
  <c r="V73" i="19"/>
  <c r="AA73" i="19"/>
  <c r="Q73" i="19"/>
  <c r="AF72" i="19"/>
  <c r="V72" i="19"/>
  <c r="AA72" i="19"/>
  <c r="Q72" i="19"/>
  <c r="AF71" i="19"/>
  <c r="V71" i="19"/>
  <c r="AA71" i="19"/>
  <c r="Q71" i="19"/>
  <c r="AF70" i="19"/>
  <c r="V70" i="19"/>
  <c r="AA70" i="19"/>
  <c r="Q70" i="19"/>
  <c r="AF69" i="19"/>
  <c r="V69" i="19"/>
  <c r="AA69" i="19"/>
  <c r="Q69" i="19"/>
  <c r="AF68" i="19"/>
  <c r="V68" i="19"/>
  <c r="AA68" i="19"/>
  <c r="Q68" i="19"/>
  <c r="AF67" i="19"/>
  <c r="V67" i="19"/>
  <c r="AA67" i="19"/>
  <c r="Q67" i="19"/>
  <c r="AF66" i="19"/>
  <c r="V66" i="19"/>
  <c r="AA66" i="19"/>
  <c r="Q66" i="19"/>
  <c r="AF65" i="19"/>
  <c r="V65" i="19"/>
  <c r="AA65" i="19"/>
  <c r="Q65" i="19"/>
  <c r="AF64" i="19"/>
  <c r="V64" i="19"/>
  <c r="AA64" i="19"/>
  <c r="Q64" i="19"/>
  <c r="AF63" i="19"/>
  <c r="V63" i="19"/>
  <c r="AA63" i="19"/>
  <c r="Q63" i="19"/>
  <c r="AF62" i="19"/>
  <c r="V62" i="19"/>
  <c r="AA62" i="19"/>
  <c r="Q62" i="19"/>
  <c r="AF61" i="19"/>
  <c r="V61" i="19"/>
  <c r="AA61" i="19"/>
  <c r="Q61" i="19"/>
  <c r="AF60" i="19"/>
  <c r="V60" i="19"/>
  <c r="AA60" i="19"/>
  <c r="Q60" i="19"/>
  <c r="AF59" i="19"/>
  <c r="V59" i="19"/>
  <c r="AA59" i="19"/>
  <c r="Q59" i="19"/>
  <c r="AF58" i="19"/>
  <c r="V58" i="19"/>
  <c r="AA58" i="19"/>
  <c r="Q58" i="19"/>
  <c r="AF57" i="19"/>
  <c r="V57" i="19"/>
  <c r="AA57" i="19"/>
  <c r="Q57" i="19"/>
  <c r="AF56" i="19"/>
  <c r="V56" i="19"/>
  <c r="AA56" i="19"/>
  <c r="Q56" i="19"/>
  <c r="AF55" i="19"/>
  <c r="V55" i="19"/>
  <c r="AA55" i="19"/>
  <c r="Q55" i="19"/>
  <c r="AF54" i="19"/>
  <c r="V54" i="19"/>
  <c r="AA54" i="19"/>
  <c r="Q54" i="19"/>
  <c r="AF53" i="19"/>
  <c r="V53" i="19"/>
  <c r="AA53" i="19"/>
  <c r="Q53" i="19"/>
  <c r="AF52" i="19"/>
  <c r="V52" i="19"/>
  <c r="AA52" i="19"/>
  <c r="Q52" i="19"/>
  <c r="AF51" i="19"/>
  <c r="V51" i="19"/>
  <c r="AA51" i="19"/>
  <c r="Q51" i="19"/>
  <c r="AF50" i="19"/>
  <c r="V50" i="19"/>
  <c r="AA50" i="19"/>
  <c r="Q50" i="19"/>
  <c r="AF49" i="19"/>
  <c r="V49" i="19"/>
  <c r="AA49" i="19"/>
  <c r="Q49" i="19"/>
  <c r="AF48" i="19"/>
  <c r="V48" i="19"/>
  <c r="AA48" i="19"/>
  <c r="Q48" i="19"/>
  <c r="AF47" i="19"/>
  <c r="V47" i="19"/>
  <c r="AA47" i="19"/>
  <c r="Q47" i="19"/>
  <c r="AF46" i="19"/>
  <c r="V46" i="19"/>
  <c r="AA46" i="19"/>
  <c r="Q46" i="19"/>
  <c r="AF45" i="19"/>
  <c r="V45" i="19"/>
  <c r="AA45" i="19"/>
  <c r="Q45" i="19"/>
  <c r="AF44" i="19"/>
  <c r="V44" i="19"/>
  <c r="AA44" i="19"/>
  <c r="Q44" i="19"/>
  <c r="AF43" i="19"/>
  <c r="V43" i="19"/>
  <c r="AA43" i="19"/>
  <c r="Q43" i="19"/>
  <c r="AF42" i="19"/>
  <c r="V42" i="19"/>
  <c r="AA42" i="19"/>
  <c r="Q42" i="19"/>
  <c r="AF41" i="19"/>
  <c r="V41" i="19"/>
  <c r="AA41" i="19"/>
  <c r="Q41" i="19"/>
  <c r="AF40" i="19"/>
  <c r="V40" i="19"/>
  <c r="AA40" i="19"/>
  <c r="Q40" i="19"/>
  <c r="AF39" i="19"/>
  <c r="V39" i="19"/>
  <c r="AA39" i="19"/>
  <c r="Q39" i="19"/>
  <c r="AF38" i="19"/>
  <c r="V38" i="19"/>
  <c r="AA38" i="19"/>
  <c r="Q38" i="19"/>
  <c r="AF37" i="19"/>
  <c r="V37" i="19"/>
  <c r="AA37" i="19"/>
  <c r="Q37" i="19"/>
  <c r="AF36" i="19"/>
  <c r="V36" i="19"/>
  <c r="AA36" i="19"/>
  <c r="Q36" i="19"/>
  <c r="AF35" i="19"/>
  <c r="V35" i="19"/>
  <c r="AA35" i="19"/>
  <c r="Q35" i="19"/>
  <c r="AF34" i="19"/>
  <c r="V34" i="19"/>
  <c r="AA34" i="19"/>
  <c r="Q34" i="19"/>
  <c r="AF33" i="19"/>
  <c r="V33" i="19"/>
  <c r="AA33" i="19"/>
  <c r="Q33" i="19"/>
  <c r="AF32" i="19"/>
  <c r="V32" i="19"/>
  <c r="AA32" i="19"/>
  <c r="Q32" i="19"/>
  <c r="AF31" i="19"/>
  <c r="V31" i="19"/>
  <c r="AA31" i="19"/>
  <c r="Q31" i="19"/>
  <c r="AF30" i="19"/>
  <c r="V30" i="19"/>
  <c r="AA30" i="19"/>
  <c r="Q30" i="19"/>
  <c r="AF29" i="19"/>
  <c r="V29" i="19"/>
  <c r="AA29" i="19"/>
  <c r="Q29" i="19"/>
  <c r="AF28" i="19"/>
  <c r="V28" i="19"/>
  <c r="AA28" i="19"/>
  <c r="Q28" i="19"/>
  <c r="AF27" i="19"/>
  <c r="V27" i="19"/>
  <c r="AA27" i="19"/>
  <c r="Q27" i="19"/>
  <c r="AF26" i="19"/>
  <c r="V26" i="19"/>
  <c r="AA26" i="19"/>
  <c r="Q26" i="19"/>
  <c r="AF25" i="19"/>
  <c r="V25" i="19"/>
  <c r="AA25" i="19"/>
  <c r="Q25" i="19"/>
  <c r="AF24" i="19"/>
  <c r="V24" i="19"/>
  <c r="AA24" i="19"/>
  <c r="Q24" i="19"/>
  <c r="AF23" i="19"/>
  <c r="V23" i="19"/>
  <c r="AA23" i="19"/>
  <c r="Q23" i="19"/>
  <c r="AF22" i="19"/>
  <c r="V22" i="19"/>
  <c r="AA22" i="19"/>
  <c r="Q22" i="19"/>
  <c r="AF21" i="19"/>
  <c r="V21" i="19"/>
  <c r="AA21" i="19"/>
  <c r="Q21" i="19"/>
  <c r="AF20" i="19"/>
  <c r="V20" i="19"/>
  <c r="AA20" i="19"/>
  <c r="Q20" i="19"/>
  <c r="AF19" i="19"/>
  <c r="V19" i="19"/>
  <c r="AA19" i="19"/>
  <c r="Q19" i="19"/>
  <c r="AF18" i="19"/>
  <c r="V18" i="19"/>
  <c r="AA18" i="19"/>
  <c r="Q18" i="19"/>
  <c r="AF17" i="19"/>
  <c r="V17" i="19"/>
  <c r="AA17" i="19"/>
  <c r="Q17" i="19"/>
  <c r="AF16" i="19"/>
  <c r="V16" i="19"/>
  <c r="AA16" i="19"/>
  <c r="Q16" i="19"/>
  <c r="AF15" i="19"/>
  <c r="V15" i="19"/>
  <c r="AA15" i="19"/>
  <c r="Q15" i="19"/>
  <c r="AF14" i="19"/>
  <c r="V14" i="19"/>
  <c r="AA14" i="19"/>
  <c r="Q14" i="19"/>
  <c r="AF13" i="19"/>
  <c r="V13" i="19"/>
  <c r="AA13" i="19"/>
  <c r="Q13" i="19"/>
  <c r="AF12" i="19"/>
  <c r="V12" i="19"/>
  <c r="AA12" i="19"/>
  <c r="Q12" i="19"/>
  <c r="AF11" i="19"/>
  <c r="V11" i="19"/>
  <c r="AA11" i="19"/>
  <c r="Q11" i="19"/>
  <c r="AF10" i="19"/>
  <c r="V10" i="19"/>
  <c r="AA10" i="19"/>
  <c r="Q10" i="19"/>
  <c r="AF9" i="19"/>
  <c r="V9" i="19"/>
  <c r="AA9" i="19"/>
  <c r="Q9" i="19"/>
  <c r="AF8" i="19"/>
  <c r="V8" i="19"/>
  <c r="AA8" i="19"/>
  <c r="Q8" i="19"/>
  <c r="AF7" i="19"/>
  <c r="V7" i="19"/>
  <c r="AA7" i="19"/>
  <c r="Q7" i="19"/>
  <c r="AF6" i="19"/>
  <c r="V6" i="19"/>
  <c r="AA6" i="19"/>
  <c r="Q6" i="19"/>
  <c r="AF5" i="19"/>
  <c r="V5" i="19"/>
  <c r="AA5" i="19"/>
  <c r="Q5" i="19"/>
  <c r="AF4" i="19"/>
  <c r="V4" i="19"/>
  <c r="AA4" i="19"/>
  <c r="Q4" i="19"/>
  <c r="AF159" i="18"/>
  <c r="V159" i="18"/>
  <c r="AA159" i="18"/>
  <c r="Q159" i="18"/>
  <c r="AF158" i="18"/>
  <c r="V158" i="18"/>
  <c r="AA158" i="18"/>
  <c r="Q158" i="18"/>
  <c r="AF157" i="18"/>
  <c r="V157" i="18"/>
  <c r="AA157" i="18"/>
  <c r="Q157" i="18"/>
  <c r="AF156" i="18"/>
  <c r="V156" i="18"/>
  <c r="AA156" i="18"/>
  <c r="Q156" i="18"/>
  <c r="AF155" i="18"/>
  <c r="V155" i="18"/>
  <c r="AA155" i="18"/>
  <c r="Q155" i="18"/>
  <c r="AF154" i="18"/>
  <c r="V154" i="18"/>
  <c r="AA154" i="18"/>
  <c r="Q154" i="18"/>
  <c r="AF153" i="18"/>
  <c r="V153" i="18"/>
  <c r="AA153" i="18"/>
  <c r="Q153" i="18"/>
  <c r="AF152" i="18"/>
  <c r="V152" i="18"/>
  <c r="AA152" i="18"/>
  <c r="Q152" i="18"/>
  <c r="AF151" i="18"/>
  <c r="V151" i="18"/>
  <c r="AA151" i="18"/>
  <c r="Q151" i="18"/>
  <c r="AF150" i="18"/>
  <c r="V150" i="18"/>
  <c r="AA150" i="18"/>
  <c r="Q150" i="18"/>
  <c r="AF149" i="18"/>
  <c r="V149" i="18"/>
  <c r="AA149" i="18"/>
  <c r="Q149" i="18"/>
  <c r="AF148" i="18"/>
  <c r="V148" i="18"/>
  <c r="AA148" i="18"/>
  <c r="Q148" i="18"/>
  <c r="AF147" i="18"/>
  <c r="V147" i="18"/>
  <c r="AA147" i="18"/>
  <c r="Q147" i="18"/>
  <c r="AF146" i="18"/>
  <c r="V146" i="18"/>
  <c r="AA146" i="18"/>
  <c r="Q146" i="18"/>
  <c r="AF145" i="18"/>
  <c r="V145" i="18"/>
  <c r="AA145" i="18"/>
  <c r="Q145" i="18"/>
  <c r="AF144" i="18"/>
  <c r="V144" i="18"/>
  <c r="AA144" i="18"/>
  <c r="Q144" i="18"/>
  <c r="AF143" i="18"/>
  <c r="V143" i="18"/>
  <c r="AA143" i="18"/>
  <c r="Q143" i="18"/>
  <c r="AF142" i="18"/>
  <c r="V142" i="18"/>
  <c r="AA142" i="18"/>
  <c r="Q142" i="18"/>
  <c r="AF141" i="18"/>
  <c r="V141" i="18"/>
  <c r="AA141" i="18"/>
  <c r="Q141" i="18"/>
  <c r="AF140" i="18"/>
  <c r="V140" i="18"/>
  <c r="AA140" i="18"/>
  <c r="Q140" i="18"/>
  <c r="AF139" i="18"/>
  <c r="V139" i="18"/>
  <c r="AA139" i="18"/>
  <c r="Q139" i="18"/>
  <c r="AF138" i="18"/>
  <c r="V138" i="18"/>
  <c r="AA138" i="18"/>
  <c r="Q138" i="18"/>
  <c r="AF137" i="18"/>
  <c r="V137" i="18"/>
  <c r="AA137" i="18"/>
  <c r="Q137" i="18"/>
  <c r="AF136" i="18"/>
  <c r="V136" i="18"/>
  <c r="AA136" i="18"/>
  <c r="Q136" i="18"/>
  <c r="AF135" i="18"/>
  <c r="V135" i="18"/>
  <c r="AA135" i="18"/>
  <c r="Q135" i="18"/>
  <c r="AF134" i="18"/>
  <c r="V134" i="18"/>
  <c r="AA134" i="18"/>
  <c r="Q134" i="18"/>
  <c r="AF133" i="18"/>
  <c r="V133" i="18"/>
  <c r="AA133" i="18"/>
  <c r="Q133" i="18"/>
  <c r="AF132" i="18"/>
  <c r="V132" i="18"/>
  <c r="AA132" i="18"/>
  <c r="Q132" i="18"/>
  <c r="AF131" i="18"/>
  <c r="V131" i="18"/>
  <c r="AA131" i="18"/>
  <c r="Q131" i="18"/>
  <c r="AF130" i="18"/>
  <c r="V130" i="18"/>
  <c r="AA130" i="18"/>
  <c r="Q130" i="18"/>
  <c r="AF129" i="18"/>
  <c r="V129" i="18"/>
  <c r="AA129" i="18"/>
  <c r="Q129" i="18"/>
  <c r="AF128" i="18"/>
  <c r="V128" i="18"/>
  <c r="AA128" i="18"/>
  <c r="Q128" i="18"/>
  <c r="AF127" i="18"/>
  <c r="V127" i="18"/>
  <c r="AA127" i="18"/>
  <c r="Q127" i="18"/>
  <c r="AF126" i="18"/>
  <c r="V126" i="18"/>
  <c r="AA126" i="18"/>
  <c r="Q126" i="18"/>
  <c r="AF125" i="18"/>
  <c r="V125" i="18"/>
  <c r="AA125" i="18"/>
  <c r="Q125" i="18"/>
  <c r="AF124" i="18"/>
  <c r="V124" i="18"/>
  <c r="AA124" i="18"/>
  <c r="Q124" i="18"/>
  <c r="AF123" i="18"/>
  <c r="V123" i="18"/>
  <c r="AA123" i="18"/>
  <c r="Q123" i="18"/>
  <c r="AF122" i="18"/>
  <c r="V122" i="18"/>
  <c r="AA122" i="18"/>
  <c r="Q122" i="18"/>
  <c r="AF121" i="18"/>
  <c r="V121" i="18"/>
  <c r="AA121" i="18"/>
  <c r="Q121" i="18"/>
  <c r="AF120" i="18"/>
  <c r="V120" i="18"/>
  <c r="AA120" i="18"/>
  <c r="Q120" i="18"/>
  <c r="AF119" i="18"/>
  <c r="V119" i="18"/>
  <c r="AA119" i="18"/>
  <c r="Q119" i="18"/>
  <c r="AF118" i="18"/>
  <c r="V118" i="18"/>
  <c r="AA118" i="18"/>
  <c r="Q118" i="18"/>
  <c r="AF117" i="18"/>
  <c r="V117" i="18"/>
  <c r="AA117" i="18"/>
  <c r="Q117" i="18"/>
  <c r="AF116" i="18"/>
  <c r="V116" i="18"/>
  <c r="AA116" i="18"/>
  <c r="Q116" i="18"/>
  <c r="AF115" i="18"/>
  <c r="V115" i="18"/>
  <c r="AA115" i="18"/>
  <c r="Q115" i="18"/>
  <c r="AF114" i="18"/>
  <c r="V114" i="18"/>
  <c r="AA114" i="18"/>
  <c r="Q114" i="18"/>
  <c r="AF113" i="18"/>
  <c r="V113" i="18"/>
  <c r="AA113" i="18"/>
  <c r="Q113" i="18"/>
  <c r="AF112" i="18"/>
  <c r="V112" i="18"/>
  <c r="AA112" i="18"/>
  <c r="Q112" i="18"/>
  <c r="AF111" i="18"/>
  <c r="V111" i="18"/>
  <c r="AA111" i="18"/>
  <c r="Q111" i="18"/>
  <c r="AF110" i="18"/>
  <c r="V110" i="18"/>
  <c r="AA110" i="18"/>
  <c r="Q110" i="18"/>
  <c r="AF109" i="18"/>
  <c r="V109" i="18"/>
  <c r="AA109" i="18"/>
  <c r="Q109" i="18"/>
  <c r="AF108" i="18"/>
  <c r="V108" i="18"/>
  <c r="AA108" i="18"/>
  <c r="Q108" i="18"/>
  <c r="AF107" i="18"/>
  <c r="V107" i="18"/>
  <c r="AA107" i="18"/>
  <c r="Q107" i="18"/>
  <c r="AF106" i="18"/>
  <c r="V106" i="18"/>
  <c r="AA106" i="18"/>
  <c r="Q106" i="18"/>
  <c r="AF105" i="18"/>
  <c r="V105" i="18"/>
  <c r="AA105" i="18"/>
  <c r="Q105" i="18"/>
  <c r="AF104" i="18"/>
  <c r="V104" i="18"/>
  <c r="AA104" i="18"/>
  <c r="Q104" i="18"/>
  <c r="AF103" i="18"/>
  <c r="V103" i="18"/>
  <c r="AA103" i="18"/>
  <c r="Q103" i="18"/>
  <c r="AF102" i="18"/>
  <c r="V102" i="18"/>
  <c r="AA102" i="18"/>
  <c r="Q102" i="18"/>
  <c r="AF101" i="18"/>
  <c r="V101" i="18"/>
  <c r="AA101" i="18"/>
  <c r="Q101" i="18"/>
  <c r="AF100" i="18"/>
  <c r="V100" i="18"/>
  <c r="AA100" i="18"/>
  <c r="Q100" i="18"/>
  <c r="AF99" i="18"/>
  <c r="V99" i="18"/>
  <c r="AA99" i="18"/>
  <c r="Q99" i="18"/>
  <c r="AF98" i="18"/>
  <c r="V98" i="18"/>
  <c r="AA98" i="18"/>
  <c r="Q98" i="18"/>
  <c r="AF97" i="18"/>
  <c r="V97" i="18"/>
  <c r="AA97" i="18"/>
  <c r="Q97" i="18"/>
  <c r="AF96" i="18"/>
  <c r="V96" i="18"/>
  <c r="AA96" i="18"/>
  <c r="Q96" i="18"/>
  <c r="AF95" i="18"/>
  <c r="V95" i="18"/>
  <c r="AA95" i="18"/>
  <c r="Q95" i="18"/>
  <c r="AF94" i="18"/>
  <c r="V94" i="18"/>
  <c r="AA94" i="18"/>
  <c r="Q94" i="18"/>
  <c r="AF93" i="18"/>
  <c r="V93" i="18"/>
  <c r="AA93" i="18"/>
  <c r="Q93" i="18"/>
  <c r="AF92" i="18"/>
  <c r="V92" i="18"/>
  <c r="AA92" i="18"/>
  <c r="Q92" i="18"/>
  <c r="AF91" i="18"/>
  <c r="V91" i="18"/>
  <c r="AA91" i="18"/>
  <c r="Q91" i="18"/>
  <c r="AF90" i="18"/>
  <c r="V90" i="18"/>
  <c r="AA90" i="18"/>
  <c r="Q90" i="18"/>
  <c r="AF89" i="18"/>
  <c r="V89" i="18"/>
  <c r="AA89" i="18"/>
  <c r="Q89" i="18"/>
  <c r="AF88" i="18"/>
  <c r="V88" i="18"/>
  <c r="AA88" i="18"/>
  <c r="Q88" i="18"/>
  <c r="AF87" i="18"/>
  <c r="V87" i="18"/>
  <c r="AA87" i="18"/>
  <c r="Q87" i="18"/>
  <c r="AF86" i="18"/>
  <c r="V86" i="18"/>
  <c r="AA86" i="18"/>
  <c r="Q86" i="18"/>
  <c r="AF85" i="18"/>
  <c r="V85" i="18"/>
  <c r="AA85" i="18"/>
  <c r="Q85" i="18"/>
  <c r="AF84" i="18"/>
  <c r="V84" i="18"/>
  <c r="AA84" i="18"/>
  <c r="Q84" i="18"/>
  <c r="AF83" i="18"/>
  <c r="V83" i="18"/>
  <c r="AA83" i="18"/>
  <c r="Q83" i="18"/>
  <c r="AF82" i="18"/>
  <c r="V82" i="18"/>
  <c r="AA82" i="18"/>
  <c r="Q82" i="18"/>
  <c r="AF81" i="18"/>
  <c r="V81" i="18"/>
  <c r="AA81" i="18"/>
  <c r="Q81" i="18"/>
  <c r="AF80" i="18"/>
  <c r="V80" i="18"/>
  <c r="AA80" i="18"/>
  <c r="Q80" i="18"/>
  <c r="AF79" i="18"/>
  <c r="V79" i="18"/>
  <c r="AA79" i="18"/>
  <c r="Q79" i="18"/>
  <c r="AF78" i="18"/>
  <c r="V78" i="18"/>
  <c r="AA78" i="18"/>
  <c r="Q78" i="18"/>
  <c r="AF77" i="18"/>
  <c r="V77" i="18"/>
  <c r="AA77" i="18"/>
  <c r="Q77" i="18"/>
  <c r="AF76" i="18"/>
  <c r="V76" i="18"/>
  <c r="AA76" i="18"/>
  <c r="Q76" i="18"/>
  <c r="AF75" i="18"/>
  <c r="V75" i="18"/>
  <c r="AA75" i="18"/>
  <c r="Q75" i="18"/>
  <c r="AF74" i="18"/>
  <c r="V74" i="18"/>
  <c r="AA74" i="18"/>
  <c r="Q74" i="18"/>
  <c r="AF73" i="18"/>
  <c r="V73" i="18"/>
  <c r="AA73" i="18"/>
  <c r="Q73" i="18"/>
  <c r="AF72" i="18"/>
  <c r="V72" i="18"/>
  <c r="AA72" i="18"/>
  <c r="Q72" i="18"/>
  <c r="AF71" i="18"/>
  <c r="V71" i="18"/>
  <c r="AA71" i="18"/>
  <c r="Q71" i="18"/>
  <c r="AF70" i="18"/>
  <c r="V70" i="18"/>
  <c r="AA70" i="18"/>
  <c r="Q70" i="18"/>
  <c r="AF69" i="18"/>
  <c r="V69" i="18"/>
  <c r="AA69" i="18"/>
  <c r="Q69" i="18"/>
  <c r="AF68" i="18"/>
  <c r="V68" i="18"/>
  <c r="AA68" i="18"/>
  <c r="Q68" i="18"/>
  <c r="AF67" i="18"/>
  <c r="V67" i="18"/>
  <c r="AA67" i="18"/>
  <c r="Q67" i="18"/>
  <c r="AF66" i="18"/>
  <c r="V66" i="18"/>
  <c r="AA66" i="18"/>
  <c r="Q66" i="18"/>
  <c r="AF65" i="18"/>
  <c r="V65" i="18"/>
  <c r="AA65" i="18"/>
  <c r="Q65" i="18"/>
  <c r="AF64" i="18"/>
  <c r="V64" i="18"/>
  <c r="AA64" i="18"/>
  <c r="Q64" i="18"/>
  <c r="AF63" i="18"/>
  <c r="V63" i="18"/>
  <c r="AA63" i="18"/>
  <c r="Q63" i="18"/>
  <c r="AF62" i="18"/>
  <c r="V62" i="18"/>
  <c r="AA62" i="18"/>
  <c r="Q62" i="18"/>
  <c r="AF61" i="18"/>
  <c r="V61" i="18"/>
  <c r="AA61" i="18"/>
  <c r="Q61" i="18"/>
  <c r="AF60" i="18"/>
  <c r="V60" i="18"/>
  <c r="AA60" i="18"/>
  <c r="Q60" i="18"/>
  <c r="AF59" i="18"/>
  <c r="V59" i="18"/>
  <c r="AA59" i="18"/>
  <c r="Q59" i="18"/>
  <c r="AF58" i="18"/>
  <c r="V58" i="18"/>
  <c r="AA58" i="18"/>
  <c r="Q58" i="18"/>
  <c r="AF57" i="18"/>
  <c r="V57" i="18"/>
  <c r="AA57" i="18"/>
  <c r="Q57" i="18"/>
  <c r="AF56" i="18"/>
  <c r="V56" i="18"/>
  <c r="AA56" i="18"/>
  <c r="Q56" i="18"/>
  <c r="AF55" i="18"/>
  <c r="V55" i="18"/>
  <c r="AA55" i="18"/>
  <c r="Q55" i="18"/>
  <c r="AF54" i="18"/>
  <c r="V54" i="18"/>
  <c r="AA54" i="18"/>
  <c r="Q54" i="18"/>
  <c r="AF53" i="18"/>
  <c r="V53" i="18"/>
  <c r="AA53" i="18"/>
  <c r="Q53" i="18"/>
  <c r="AF52" i="18"/>
  <c r="V52" i="18"/>
  <c r="AA52" i="18"/>
  <c r="Q52" i="18"/>
  <c r="AF51" i="18"/>
  <c r="V51" i="18"/>
  <c r="AA51" i="18"/>
  <c r="Q51" i="18"/>
  <c r="AF50" i="18"/>
  <c r="V50" i="18"/>
  <c r="AA50" i="18"/>
  <c r="Q50" i="18"/>
  <c r="AF49" i="18"/>
  <c r="V49" i="18"/>
  <c r="AA49" i="18"/>
  <c r="Q49" i="18"/>
  <c r="AF48" i="18"/>
  <c r="V48" i="18"/>
  <c r="AA48" i="18"/>
  <c r="Q48" i="18"/>
  <c r="AF47" i="18"/>
  <c r="V47" i="18"/>
  <c r="AA47" i="18"/>
  <c r="Q47" i="18"/>
  <c r="AF46" i="18"/>
  <c r="V46" i="18"/>
  <c r="AA46" i="18"/>
  <c r="Q46" i="18"/>
  <c r="AF45" i="18"/>
  <c r="V45" i="18"/>
  <c r="AA45" i="18"/>
  <c r="Q45" i="18"/>
  <c r="AF44" i="18"/>
  <c r="V44" i="18"/>
  <c r="AA44" i="18"/>
  <c r="Q44" i="18"/>
  <c r="AF43" i="18"/>
  <c r="V43" i="18"/>
  <c r="AA43" i="18"/>
  <c r="Q43" i="18"/>
  <c r="AF42" i="18"/>
  <c r="V42" i="18"/>
  <c r="AA42" i="18"/>
  <c r="Q42" i="18"/>
  <c r="AF41" i="18"/>
  <c r="V41" i="18"/>
  <c r="AA41" i="18"/>
  <c r="Q41" i="18"/>
  <c r="AF40" i="18"/>
  <c r="V40" i="18"/>
  <c r="AA40" i="18"/>
  <c r="Q40" i="18"/>
  <c r="AF39" i="18"/>
  <c r="V39" i="18"/>
  <c r="AA39" i="18"/>
  <c r="Q39" i="18"/>
  <c r="AF38" i="18"/>
  <c r="V38" i="18"/>
  <c r="AA38" i="18"/>
  <c r="Q38" i="18"/>
  <c r="AF37" i="18"/>
  <c r="V37" i="18"/>
  <c r="AA37" i="18"/>
  <c r="Q37" i="18"/>
  <c r="AF36" i="18"/>
  <c r="V36" i="18"/>
  <c r="AA36" i="18"/>
  <c r="Q36" i="18"/>
  <c r="AF35" i="18"/>
  <c r="V35" i="18"/>
  <c r="AA35" i="18"/>
  <c r="Q35" i="18"/>
  <c r="AF34" i="18"/>
  <c r="V34" i="18"/>
  <c r="AA34" i="18"/>
  <c r="Q34" i="18"/>
  <c r="AF33" i="18"/>
  <c r="V33" i="18"/>
  <c r="AA33" i="18"/>
  <c r="Q33" i="18"/>
  <c r="AF32" i="18"/>
  <c r="V32" i="18"/>
  <c r="AA32" i="18"/>
  <c r="Q32" i="18"/>
  <c r="AF31" i="18"/>
  <c r="V31" i="18"/>
  <c r="AA31" i="18"/>
  <c r="Q31" i="18"/>
  <c r="AF30" i="18"/>
  <c r="V30" i="18"/>
  <c r="AA30" i="18"/>
  <c r="Q30" i="18"/>
  <c r="AF29" i="18"/>
  <c r="V29" i="18"/>
  <c r="AA29" i="18"/>
  <c r="Q29" i="18"/>
  <c r="AF28" i="18"/>
  <c r="V28" i="18"/>
  <c r="AA28" i="18"/>
  <c r="Q28" i="18"/>
  <c r="AF27" i="18"/>
  <c r="V27" i="18"/>
  <c r="AA27" i="18"/>
  <c r="Q27" i="18"/>
  <c r="AF26" i="18"/>
  <c r="V26" i="18"/>
  <c r="AA26" i="18"/>
  <c r="Q26" i="18"/>
  <c r="AF25" i="18"/>
  <c r="V25" i="18"/>
  <c r="AA25" i="18"/>
  <c r="Q25" i="18"/>
  <c r="AF24" i="18"/>
  <c r="V24" i="18"/>
  <c r="AA24" i="18"/>
  <c r="Q24" i="18"/>
  <c r="AF23" i="18"/>
  <c r="V23" i="18"/>
  <c r="AA23" i="18"/>
  <c r="Q23" i="18"/>
  <c r="AF22" i="18"/>
  <c r="V22" i="18"/>
  <c r="AA22" i="18"/>
  <c r="Q22" i="18"/>
  <c r="AF21" i="18"/>
  <c r="V21" i="18"/>
  <c r="AA21" i="18"/>
  <c r="Q21" i="18"/>
  <c r="AF20" i="18"/>
  <c r="V20" i="18"/>
  <c r="AA20" i="18"/>
  <c r="Q20" i="18"/>
  <c r="AF19" i="18"/>
  <c r="V19" i="18"/>
  <c r="AA19" i="18"/>
  <c r="Q19" i="18"/>
  <c r="AF18" i="18"/>
  <c r="V18" i="18"/>
  <c r="AA18" i="18"/>
  <c r="Q18" i="18"/>
  <c r="AF17" i="18"/>
  <c r="V17" i="18"/>
  <c r="AA17" i="18"/>
  <c r="Q17" i="18"/>
  <c r="AF16" i="18"/>
  <c r="V16" i="18"/>
  <c r="AA16" i="18"/>
  <c r="Q16" i="18"/>
  <c r="AF15" i="18"/>
  <c r="V15" i="18"/>
  <c r="AA15" i="18"/>
  <c r="Q15" i="18"/>
  <c r="AF14" i="18"/>
  <c r="V14" i="18"/>
  <c r="AA14" i="18"/>
  <c r="Q14" i="18"/>
  <c r="AF13" i="18"/>
  <c r="V13" i="18"/>
  <c r="AA13" i="18"/>
  <c r="Q13" i="18"/>
  <c r="AF12" i="18"/>
  <c r="V12" i="18"/>
  <c r="AA12" i="18"/>
  <c r="Q12" i="18"/>
  <c r="AF11" i="18"/>
  <c r="V11" i="18"/>
  <c r="AA11" i="18"/>
  <c r="Q11" i="18"/>
  <c r="AF10" i="18"/>
  <c r="V10" i="18"/>
  <c r="AA10" i="18"/>
  <c r="Q10" i="18"/>
  <c r="AF9" i="18"/>
  <c r="V9" i="18"/>
  <c r="AA9" i="18"/>
  <c r="Q9" i="18"/>
  <c r="AF8" i="18"/>
  <c r="V8" i="18"/>
  <c r="AA8" i="18"/>
  <c r="Q8" i="18"/>
  <c r="AF7" i="18"/>
  <c r="V7" i="18"/>
  <c r="AA7" i="18"/>
  <c r="Q7" i="18"/>
  <c r="AF6" i="18"/>
  <c r="V6" i="18"/>
  <c r="AA6" i="18"/>
  <c r="Q6" i="18"/>
  <c r="AF5" i="18"/>
  <c r="V5" i="18"/>
  <c r="AA5" i="18"/>
  <c r="Q5" i="18"/>
  <c r="AF4" i="18"/>
  <c r="V4" i="18"/>
  <c r="AA4" i="18"/>
  <c r="Q4" i="18"/>
  <c r="AF218" i="17"/>
  <c r="Q218" i="17"/>
  <c r="AF217" i="17"/>
  <c r="AA217" i="17"/>
  <c r="Q217" i="17"/>
  <c r="AF216" i="17"/>
  <c r="AA216" i="17"/>
  <c r="Q216" i="17"/>
  <c r="AF215" i="17"/>
  <c r="AA215" i="17"/>
  <c r="Q215" i="17"/>
  <c r="AF214" i="17"/>
  <c r="AA214" i="17"/>
  <c r="Q214" i="17"/>
  <c r="AF213" i="17"/>
  <c r="AA213" i="17"/>
  <c r="Q213" i="17"/>
  <c r="AF212" i="17"/>
  <c r="AA212" i="17"/>
  <c r="Q212" i="17"/>
  <c r="AF211" i="17"/>
  <c r="Q211" i="17"/>
  <c r="AF210" i="17"/>
  <c r="Q210" i="17"/>
  <c r="AF209" i="17"/>
  <c r="AA209" i="17"/>
  <c r="Q209" i="17"/>
  <c r="AF208" i="17"/>
  <c r="Q208" i="17"/>
  <c r="AF207" i="17"/>
  <c r="Q207" i="17"/>
  <c r="AF206" i="17"/>
  <c r="AA206" i="17"/>
  <c r="Q206" i="17"/>
  <c r="AF205" i="17"/>
  <c r="AA205" i="17"/>
  <c r="Q205" i="17"/>
  <c r="AF204" i="17"/>
  <c r="Q204" i="17"/>
  <c r="AF203" i="17"/>
  <c r="Q203" i="17"/>
  <c r="AF202" i="17"/>
  <c r="AA202" i="17"/>
  <c r="Q202" i="17"/>
  <c r="AF201" i="17"/>
  <c r="Q201" i="17"/>
  <c r="AF200" i="17"/>
  <c r="Q200" i="17"/>
  <c r="AF199" i="17"/>
  <c r="Q199" i="17"/>
  <c r="AF198" i="17"/>
  <c r="Q198" i="17"/>
  <c r="AF197" i="17"/>
  <c r="Q197" i="17"/>
  <c r="AF196" i="17"/>
  <c r="Q196" i="17"/>
  <c r="AF195" i="17"/>
  <c r="AA195" i="17"/>
  <c r="Q195" i="17"/>
  <c r="AF194" i="17"/>
  <c r="Q194" i="17"/>
  <c r="AF193" i="17"/>
  <c r="AA193" i="17"/>
  <c r="Q193" i="17"/>
  <c r="AF192" i="17"/>
  <c r="Q192" i="17"/>
  <c r="AF191" i="17"/>
  <c r="AA191" i="17"/>
  <c r="Q191" i="17"/>
  <c r="AF190" i="17"/>
  <c r="AA190" i="17"/>
  <c r="Q190" i="17"/>
  <c r="AF189" i="17"/>
  <c r="Q189" i="17"/>
  <c r="AF188" i="17"/>
  <c r="AA188" i="17"/>
  <c r="Q188" i="17"/>
  <c r="AF187" i="17"/>
  <c r="AA187" i="17"/>
  <c r="Q187" i="17"/>
  <c r="AF186" i="17"/>
  <c r="AA186" i="17"/>
  <c r="Q186" i="17"/>
  <c r="AF185" i="17"/>
  <c r="Q185" i="17"/>
  <c r="AF184" i="17"/>
  <c r="AA184" i="17"/>
  <c r="Q184" i="17"/>
  <c r="AF183" i="17"/>
  <c r="Q183" i="17"/>
  <c r="AF182" i="17"/>
  <c r="AA182" i="17"/>
  <c r="Q182" i="17"/>
  <c r="AF181" i="17"/>
  <c r="Q181" i="17"/>
  <c r="AF180" i="17"/>
  <c r="AA180" i="17"/>
  <c r="Q180" i="17"/>
  <c r="AF179" i="17"/>
  <c r="AA179" i="17"/>
  <c r="Q179" i="17"/>
  <c r="AF178" i="17"/>
  <c r="AA178" i="17"/>
  <c r="Q178" i="17"/>
  <c r="AF177" i="17"/>
  <c r="Q177" i="17"/>
  <c r="AF176" i="17"/>
  <c r="Q176" i="17"/>
  <c r="AF175" i="17"/>
  <c r="Q175" i="17"/>
  <c r="AF174" i="17"/>
  <c r="AA174" i="17"/>
  <c r="Q174" i="17"/>
  <c r="AF173" i="17"/>
  <c r="Q173" i="17"/>
  <c r="AF172" i="17"/>
  <c r="Q172" i="17"/>
  <c r="AF171" i="17"/>
  <c r="Q171" i="17"/>
  <c r="AF170" i="17"/>
  <c r="Q170" i="17"/>
  <c r="AF169" i="17"/>
  <c r="AA169" i="17"/>
  <c r="Q169" i="17"/>
  <c r="AF168" i="17"/>
  <c r="Q168" i="17"/>
  <c r="AF167" i="17"/>
  <c r="Q167" i="17"/>
  <c r="AF166" i="17"/>
  <c r="Q166" i="17"/>
  <c r="AF165" i="17"/>
  <c r="AA165" i="17"/>
  <c r="Q165" i="17"/>
  <c r="AF164" i="17"/>
  <c r="Q164" i="17"/>
  <c r="AF163" i="17"/>
  <c r="Q163" i="17"/>
  <c r="AF162" i="17"/>
  <c r="AA162" i="17"/>
  <c r="Q162" i="17"/>
  <c r="AF161" i="17"/>
  <c r="Q161" i="17"/>
  <c r="AF160" i="17"/>
  <c r="Q160" i="17"/>
  <c r="AF159" i="17"/>
  <c r="Q159" i="17"/>
  <c r="AF158" i="17"/>
  <c r="AA158" i="17"/>
  <c r="Q158" i="17"/>
  <c r="AF157" i="17"/>
  <c r="AA157" i="17"/>
  <c r="Q157" i="17"/>
  <c r="AF156" i="17"/>
  <c r="AA156" i="17"/>
  <c r="Q156" i="17"/>
  <c r="AF155" i="17"/>
  <c r="AA155" i="17"/>
  <c r="Q155" i="17"/>
  <c r="AF154" i="17"/>
  <c r="AA154" i="17"/>
  <c r="Q154" i="17"/>
  <c r="AF153" i="17"/>
  <c r="AA153" i="17"/>
  <c r="Q153" i="17"/>
  <c r="AF152" i="17"/>
  <c r="AA152" i="17"/>
  <c r="Q152" i="17"/>
  <c r="AF151" i="17"/>
  <c r="Q151" i="17"/>
  <c r="AF150" i="17"/>
  <c r="AA150" i="17"/>
  <c r="Q150" i="17"/>
  <c r="AF149" i="17"/>
  <c r="AA149" i="17"/>
  <c r="Q149" i="17"/>
  <c r="AF148" i="17"/>
  <c r="Q148" i="17"/>
  <c r="AF147" i="17"/>
  <c r="AA147" i="17"/>
  <c r="Q147" i="17"/>
  <c r="AF146" i="17"/>
  <c r="Q146" i="17"/>
  <c r="AF145" i="17"/>
  <c r="AA145" i="17"/>
  <c r="Q145" i="17"/>
  <c r="AF144" i="17"/>
  <c r="AA144" i="17"/>
  <c r="Q144" i="17"/>
  <c r="AF143" i="17"/>
  <c r="AA143" i="17"/>
  <c r="Q143" i="17"/>
  <c r="AF142" i="17"/>
  <c r="AA142" i="17"/>
  <c r="Q142" i="17"/>
  <c r="AF141" i="17"/>
  <c r="Q141" i="17"/>
  <c r="AF140" i="17"/>
  <c r="AA140" i="17"/>
  <c r="Q140" i="17"/>
  <c r="AF139" i="17"/>
  <c r="AA139" i="17"/>
  <c r="Q139" i="17"/>
  <c r="AF138" i="17"/>
  <c r="AA138" i="17"/>
  <c r="Q138" i="17"/>
  <c r="AF137" i="17"/>
  <c r="AA137" i="17"/>
  <c r="Q137" i="17"/>
  <c r="AF136" i="17"/>
  <c r="AA136" i="17"/>
  <c r="Q136" i="17"/>
  <c r="AF135" i="17"/>
  <c r="AA135" i="17"/>
  <c r="Q135" i="17"/>
  <c r="AF134" i="17"/>
  <c r="AA134" i="17"/>
  <c r="Q134" i="17"/>
  <c r="AF133" i="17"/>
  <c r="AA133" i="17"/>
  <c r="Q133" i="17"/>
  <c r="AF132" i="17"/>
  <c r="Q132" i="17"/>
  <c r="AF131" i="17"/>
  <c r="AA131" i="17"/>
  <c r="Q131" i="17"/>
  <c r="AF130" i="17"/>
  <c r="Q130" i="17"/>
  <c r="AF129" i="17"/>
  <c r="Q129" i="17"/>
  <c r="AF128" i="17"/>
  <c r="Q128" i="17"/>
  <c r="AF127" i="17"/>
  <c r="Q127" i="17"/>
  <c r="AF126" i="17"/>
  <c r="Q126" i="17"/>
  <c r="AF125" i="17"/>
  <c r="Q125" i="17"/>
  <c r="AF124" i="17"/>
  <c r="AA124" i="17"/>
  <c r="Q124" i="17"/>
  <c r="AF123" i="17"/>
  <c r="Q123" i="17"/>
  <c r="AF122" i="17"/>
  <c r="Q122" i="17"/>
  <c r="AF121" i="17"/>
  <c r="AA121" i="17"/>
  <c r="Q121" i="17"/>
  <c r="AF120" i="17"/>
  <c r="AA120" i="17"/>
  <c r="Q120" i="17"/>
  <c r="AF119" i="17"/>
  <c r="Q119" i="17"/>
  <c r="AF118" i="17"/>
  <c r="AA118" i="17"/>
  <c r="Q118" i="17"/>
  <c r="AF117" i="17"/>
  <c r="Q117" i="17"/>
  <c r="AF116" i="17"/>
  <c r="AA116" i="17"/>
  <c r="Q116" i="17"/>
  <c r="AF115" i="17"/>
  <c r="Q115" i="17"/>
  <c r="AF114" i="17"/>
  <c r="AA114" i="17"/>
  <c r="Q114" i="17"/>
  <c r="AF113" i="17"/>
  <c r="AA113" i="17"/>
  <c r="Q113" i="17"/>
  <c r="AF112" i="17"/>
  <c r="AA112" i="17"/>
  <c r="Q112" i="17"/>
  <c r="AF111" i="17"/>
  <c r="AA111" i="17"/>
  <c r="Q111" i="17"/>
  <c r="AF110" i="17"/>
  <c r="AA110" i="17"/>
  <c r="Q110" i="17"/>
  <c r="AF109" i="17"/>
  <c r="Q109" i="17"/>
  <c r="AF108" i="17"/>
  <c r="AA108" i="17"/>
  <c r="Q108" i="17"/>
  <c r="AF107" i="17"/>
  <c r="AA107" i="17"/>
  <c r="Q107" i="17"/>
  <c r="AF106" i="17"/>
  <c r="AA106" i="17"/>
  <c r="Q106" i="17"/>
  <c r="AF105" i="17"/>
  <c r="Q105" i="17"/>
  <c r="AF104" i="17"/>
  <c r="Q104" i="17"/>
  <c r="AF103" i="17"/>
  <c r="AA103" i="17"/>
  <c r="Q103" i="17"/>
  <c r="AF102" i="17"/>
  <c r="Q102" i="17"/>
  <c r="AF101" i="17"/>
  <c r="Q101" i="17"/>
  <c r="AF100" i="17"/>
  <c r="Q100" i="17"/>
  <c r="AF99" i="17"/>
  <c r="Q99" i="17"/>
  <c r="AF98" i="17"/>
  <c r="Q98" i="17"/>
  <c r="AF97" i="17"/>
  <c r="AA97" i="17"/>
  <c r="Q97" i="17"/>
  <c r="AF96" i="17"/>
  <c r="AA96" i="17"/>
  <c r="Q96" i="17"/>
  <c r="AF95" i="17"/>
  <c r="AA95" i="17"/>
  <c r="Q95" i="17"/>
  <c r="AF94" i="17"/>
  <c r="AA94" i="17"/>
  <c r="Q94" i="17"/>
  <c r="AF93" i="17"/>
  <c r="Q93" i="17"/>
  <c r="AF92" i="17"/>
  <c r="AA92" i="17"/>
  <c r="Q92" i="17"/>
  <c r="AF91" i="17"/>
  <c r="AA91" i="17"/>
  <c r="Q91" i="17"/>
  <c r="AF90" i="17"/>
  <c r="Q90" i="17"/>
  <c r="AF89" i="17"/>
  <c r="AA89" i="17"/>
  <c r="Q89" i="17"/>
  <c r="AF88" i="17"/>
  <c r="Q88" i="17"/>
  <c r="AF87" i="17"/>
  <c r="AA87" i="17"/>
  <c r="Q87" i="17"/>
  <c r="AF86" i="17"/>
  <c r="AA86" i="17"/>
  <c r="Q86" i="17"/>
  <c r="AF85" i="17"/>
  <c r="Q85" i="17"/>
  <c r="AF84" i="17"/>
  <c r="Q84" i="17"/>
  <c r="AF83" i="17"/>
  <c r="AA83" i="17"/>
  <c r="Q83" i="17"/>
  <c r="AF82" i="17"/>
  <c r="AA82" i="17"/>
  <c r="Q82" i="17"/>
  <c r="AF81" i="17"/>
  <c r="Q81" i="17"/>
  <c r="AF80" i="17"/>
  <c r="AA80" i="17"/>
  <c r="Q80" i="17"/>
  <c r="AF79" i="17"/>
  <c r="Q79" i="17"/>
  <c r="AF78" i="17"/>
  <c r="Q78" i="17"/>
  <c r="AF77" i="17"/>
  <c r="Q77" i="17"/>
  <c r="AF76" i="17"/>
  <c r="AA76" i="17"/>
  <c r="Q76" i="17"/>
  <c r="AF75" i="17"/>
  <c r="Q75" i="17"/>
  <c r="AF74" i="17"/>
  <c r="AA74" i="17"/>
  <c r="Q74" i="17"/>
  <c r="AF73" i="17"/>
  <c r="Q73" i="17"/>
  <c r="AF72" i="17"/>
  <c r="Q72" i="17"/>
  <c r="AF71" i="17"/>
  <c r="AA71" i="17"/>
  <c r="Q71" i="17"/>
  <c r="AF70" i="17"/>
  <c r="Q70" i="17"/>
  <c r="AF69" i="17"/>
  <c r="AA69" i="17"/>
  <c r="Q69" i="17"/>
  <c r="AF68" i="17"/>
  <c r="AA68" i="17"/>
  <c r="Q68" i="17"/>
  <c r="AF67" i="17"/>
  <c r="Q67" i="17"/>
  <c r="AF66" i="17"/>
  <c r="Q66" i="17"/>
  <c r="AF65" i="17"/>
  <c r="Q65" i="17"/>
  <c r="AF64" i="17"/>
  <c r="Q64" i="17"/>
  <c r="AF63" i="17"/>
  <c r="AA63" i="17"/>
  <c r="Q63" i="17"/>
  <c r="AF62" i="17"/>
  <c r="AA62" i="17"/>
  <c r="Q62" i="17"/>
  <c r="AF61" i="17"/>
  <c r="AA61" i="17"/>
  <c r="Q61" i="17"/>
  <c r="AF60" i="17"/>
  <c r="AA60" i="17"/>
  <c r="Q60" i="17"/>
  <c r="AF59" i="17"/>
  <c r="AA59" i="17"/>
  <c r="Q59" i="17"/>
  <c r="AF58" i="17"/>
  <c r="AA58" i="17"/>
  <c r="Q58" i="17"/>
  <c r="AF57" i="17"/>
  <c r="AA57" i="17"/>
  <c r="Q57" i="17"/>
  <c r="AF56" i="17"/>
  <c r="AA56" i="17"/>
  <c r="Q56" i="17"/>
  <c r="AF55" i="17"/>
  <c r="AA55" i="17"/>
  <c r="Q55" i="17"/>
  <c r="AF54" i="17"/>
  <c r="AA54" i="17"/>
  <c r="Q54" i="17"/>
  <c r="AF53" i="17"/>
  <c r="Q53" i="17"/>
  <c r="AF52" i="17"/>
  <c r="AA52" i="17"/>
  <c r="Q52" i="17"/>
  <c r="AF51" i="17"/>
  <c r="Q51" i="17"/>
  <c r="AF50" i="17"/>
  <c r="AA50" i="17"/>
  <c r="Q50" i="17"/>
  <c r="AF49" i="17"/>
  <c r="Q49" i="17"/>
  <c r="AF48" i="17"/>
  <c r="Q48" i="17"/>
  <c r="AF47" i="17"/>
  <c r="AA47" i="17"/>
  <c r="Q47" i="17"/>
  <c r="AF46" i="17"/>
  <c r="Q46" i="17"/>
  <c r="AF45" i="17"/>
  <c r="Q45" i="17"/>
  <c r="AF44" i="17"/>
  <c r="Q44" i="17"/>
  <c r="AF43" i="17"/>
  <c r="Q43" i="17"/>
  <c r="AF42" i="17"/>
  <c r="Q42" i="17"/>
  <c r="AF41" i="17"/>
  <c r="AA41" i="17"/>
  <c r="Q41" i="17"/>
  <c r="AF40" i="17"/>
  <c r="AA40" i="17"/>
  <c r="Q40" i="17"/>
  <c r="AF39" i="17"/>
  <c r="Q39" i="17"/>
  <c r="AF38" i="17"/>
  <c r="AA38" i="17"/>
  <c r="Q38" i="17"/>
  <c r="AF37" i="17"/>
  <c r="AA37" i="17"/>
  <c r="Q37" i="17"/>
  <c r="AF36" i="17"/>
  <c r="AA36" i="17"/>
  <c r="Q36" i="17"/>
  <c r="AF35" i="17"/>
  <c r="AA35" i="17"/>
  <c r="Q35" i="17"/>
  <c r="AF34" i="17"/>
  <c r="AA34" i="17"/>
  <c r="Q34" i="17"/>
  <c r="AF33" i="17"/>
  <c r="AA33" i="17"/>
  <c r="Q33" i="17"/>
  <c r="AF32" i="17"/>
  <c r="AA32" i="17"/>
  <c r="Q32" i="17"/>
  <c r="AF31" i="17"/>
  <c r="AA31" i="17"/>
  <c r="Q31" i="17"/>
  <c r="AF30" i="17"/>
  <c r="AA30" i="17"/>
  <c r="Q30" i="17"/>
  <c r="AF29" i="17"/>
  <c r="AA29" i="17"/>
  <c r="Q29" i="17"/>
  <c r="AF28" i="17"/>
  <c r="AA28" i="17"/>
  <c r="Q28" i="17"/>
  <c r="AF27" i="17"/>
  <c r="AA27" i="17"/>
  <c r="Q27" i="17"/>
  <c r="AF26" i="17"/>
  <c r="Q26" i="17"/>
  <c r="AF25" i="17"/>
  <c r="Q25" i="17"/>
  <c r="AF24" i="17"/>
  <c r="Q24" i="17"/>
  <c r="AF23" i="17"/>
  <c r="AA23" i="17"/>
  <c r="Q23" i="17"/>
  <c r="AF22" i="17"/>
  <c r="AA22" i="17"/>
  <c r="Q22" i="17"/>
  <c r="AF21" i="17"/>
  <c r="Q21" i="17"/>
  <c r="AF20" i="17"/>
  <c r="AA20" i="17"/>
  <c r="Q20" i="17"/>
  <c r="AF19" i="17"/>
  <c r="Q19" i="17"/>
  <c r="AF18" i="17"/>
  <c r="Q18" i="17"/>
  <c r="AF17" i="17"/>
  <c r="Q17" i="17"/>
  <c r="AF16" i="17"/>
  <c r="Q16" i="17"/>
  <c r="AF15" i="17"/>
  <c r="Q15" i="17"/>
  <c r="AF14" i="17"/>
  <c r="AA14" i="17"/>
  <c r="Q14" i="17"/>
  <c r="AF13" i="17"/>
  <c r="Q13" i="17"/>
  <c r="AF12" i="17"/>
  <c r="Q12" i="17"/>
  <c r="AF11" i="17"/>
  <c r="Q11" i="17"/>
  <c r="AF10" i="17"/>
  <c r="AA10" i="17"/>
  <c r="Q10" i="17"/>
  <c r="AF9" i="17"/>
  <c r="Q9" i="17"/>
  <c r="AF8" i="17"/>
  <c r="AA8" i="17"/>
  <c r="Q8" i="17"/>
  <c r="AF7" i="17"/>
  <c r="Q7" i="17"/>
  <c r="AF6" i="17"/>
  <c r="Q6" i="17"/>
  <c r="AF5" i="17"/>
  <c r="Q5" i="17"/>
  <c r="AF4" i="17"/>
  <c r="Q4" i="17"/>
  <c r="AA4" i="15"/>
  <c r="AF440" i="15"/>
  <c r="V440" i="15"/>
  <c r="AA440" i="15"/>
  <c r="Q440" i="15"/>
  <c r="AF439" i="15"/>
  <c r="V439" i="15"/>
  <c r="AA439" i="15"/>
  <c r="Q439" i="15"/>
  <c r="AF438" i="15"/>
  <c r="V438" i="15"/>
  <c r="AA438" i="15"/>
  <c r="Q438" i="15"/>
  <c r="AF437" i="15"/>
  <c r="V437" i="15"/>
  <c r="AA437" i="15"/>
  <c r="Q437" i="15"/>
  <c r="AF436" i="15"/>
  <c r="V436" i="15"/>
  <c r="AA436" i="15"/>
  <c r="Q436" i="15"/>
  <c r="AF435" i="15"/>
  <c r="V435" i="15"/>
  <c r="AA435" i="15"/>
  <c r="Q435" i="15"/>
  <c r="AF434" i="15"/>
  <c r="V434" i="15"/>
  <c r="AA434" i="15"/>
  <c r="Q434" i="15"/>
  <c r="AF433" i="15"/>
  <c r="V433" i="15"/>
  <c r="AA433" i="15"/>
  <c r="Q433" i="15"/>
  <c r="AF432" i="15"/>
  <c r="V432" i="15"/>
  <c r="AA432" i="15"/>
  <c r="Q432" i="15"/>
  <c r="AF431" i="15"/>
  <c r="V431" i="15"/>
  <c r="AA431" i="15"/>
  <c r="Q431" i="15"/>
  <c r="AF430" i="15"/>
  <c r="V430" i="15"/>
  <c r="AA430" i="15"/>
  <c r="Q430" i="15"/>
  <c r="AF429" i="15"/>
  <c r="V429" i="15"/>
  <c r="AA429" i="15"/>
  <c r="Q429" i="15"/>
  <c r="AF428" i="15"/>
  <c r="V428" i="15"/>
  <c r="AA428" i="15"/>
  <c r="Q428" i="15"/>
  <c r="AF427" i="15"/>
  <c r="V427" i="15"/>
  <c r="AA427" i="15"/>
  <c r="Q427" i="15"/>
  <c r="AF426" i="15"/>
  <c r="V426" i="15"/>
  <c r="AA426" i="15"/>
  <c r="Q426" i="15"/>
  <c r="AF425" i="15"/>
  <c r="V425" i="15"/>
  <c r="AA425" i="15"/>
  <c r="Q425" i="15"/>
  <c r="AF424" i="15"/>
  <c r="V424" i="15"/>
  <c r="AA424" i="15"/>
  <c r="Q424" i="15"/>
  <c r="AF423" i="15"/>
  <c r="V423" i="15"/>
  <c r="AA423" i="15"/>
  <c r="Q423" i="15"/>
  <c r="AF422" i="15"/>
  <c r="V422" i="15"/>
  <c r="AA422" i="15"/>
  <c r="Q422" i="15"/>
  <c r="AF421" i="15"/>
  <c r="V421" i="15"/>
  <c r="AA421" i="15"/>
  <c r="Q421" i="15"/>
  <c r="AF420" i="15"/>
  <c r="V420" i="15"/>
  <c r="AA420" i="15"/>
  <c r="Q420" i="15"/>
  <c r="AF419" i="15"/>
  <c r="V419" i="15"/>
  <c r="AA419" i="15"/>
  <c r="Q419" i="15"/>
  <c r="AF418" i="15"/>
  <c r="V418" i="15"/>
  <c r="AA418" i="15"/>
  <c r="Q418" i="15"/>
  <c r="AF417" i="15"/>
  <c r="V417" i="15"/>
  <c r="AA417" i="15"/>
  <c r="Q417" i="15"/>
  <c r="AF416" i="15"/>
  <c r="V416" i="15"/>
  <c r="AA416" i="15"/>
  <c r="Q416" i="15"/>
  <c r="AF415" i="15"/>
  <c r="V415" i="15"/>
  <c r="AA415" i="15"/>
  <c r="Q415" i="15"/>
  <c r="AF414" i="15"/>
  <c r="V414" i="15"/>
  <c r="AA414" i="15"/>
  <c r="Q414" i="15"/>
  <c r="AF413" i="15"/>
  <c r="V413" i="15"/>
  <c r="AA413" i="15"/>
  <c r="Q413" i="15"/>
  <c r="AF412" i="15"/>
  <c r="V412" i="15"/>
  <c r="AA412" i="15"/>
  <c r="Q412" i="15"/>
  <c r="AF411" i="15"/>
  <c r="V411" i="15"/>
  <c r="AA411" i="15"/>
  <c r="Q411" i="15"/>
  <c r="AF410" i="15"/>
  <c r="V410" i="15"/>
  <c r="AA410" i="15"/>
  <c r="Q410" i="15"/>
  <c r="AF409" i="15"/>
  <c r="V409" i="15"/>
  <c r="AA409" i="15"/>
  <c r="Q409" i="15"/>
  <c r="AF408" i="15"/>
  <c r="V408" i="15"/>
  <c r="AA408" i="15"/>
  <c r="Q408" i="15"/>
  <c r="AF407" i="15"/>
  <c r="V407" i="15"/>
  <c r="AA407" i="15"/>
  <c r="Q407" i="15"/>
  <c r="AF406" i="15"/>
  <c r="V406" i="15"/>
  <c r="AA406" i="15"/>
  <c r="Q406" i="15"/>
  <c r="AF405" i="15"/>
  <c r="V405" i="15"/>
  <c r="AA405" i="15"/>
  <c r="Q405" i="15"/>
  <c r="AF404" i="15"/>
  <c r="V404" i="15"/>
  <c r="AA404" i="15"/>
  <c r="Q404" i="15"/>
  <c r="AF403" i="15"/>
  <c r="V403" i="15"/>
  <c r="AA403" i="15"/>
  <c r="Q403" i="15"/>
  <c r="AF402" i="15"/>
  <c r="V402" i="15"/>
  <c r="AA402" i="15"/>
  <c r="Q402" i="15"/>
  <c r="AF401" i="15"/>
  <c r="V401" i="15"/>
  <c r="AA401" i="15"/>
  <c r="Q401" i="15"/>
  <c r="AF400" i="15"/>
  <c r="V400" i="15"/>
  <c r="AA400" i="15"/>
  <c r="Q400" i="15"/>
  <c r="AF399" i="15"/>
  <c r="V399" i="15"/>
  <c r="AA399" i="15"/>
  <c r="Q399" i="15"/>
  <c r="AF398" i="15"/>
  <c r="V398" i="15"/>
  <c r="AA398" i="15"/>
  <c r="Q398" i="15"/>
  <c r="AF397" i="15"/>
  <c r="V397" i="15"/>
  <c r="AA397" i="15"/>
  <c r="Q397" i="15"/>
  <c r="AF396" i="15"/>
  <c r="V396" i="15"/>
  <c r="AA396" i="15"/>
  <c r="Q396" i="15"/>
  <c r="AF395" i="15"/>
  <c r="V395" i="15"/>
  <c r="AA395" i="15"/>
  <c r="Q395" i="15"/>
  <c r="AF394" i="15"/>
  <c r="V394" i="15"/>
  <c r="AA394" i="15"/>
  <c r="Q394" i="15"/>
  <c r="AF393" i="15"/>
  <c r="V393" i="15"/>
  <c r="AA393" i="15"/>
  <c r="Q393" i="15"/>
  <c r="AF392" i="15"/>
  <c r="V392" i="15"/>
  <c r="AA392" i="15"/>
  <c r="Q392" i="15"/>
  <c r="AF391" i="15"/>
  <c r="V391" i="15"/>
  <c r="AA391" i="15"/>
  <c r="Q391" i="15"/>
  <c r="AF390" i="15"/>
  <c r="V390" i="15"/>
  <c r="AA390" i="15"/>
  <c r="Q390" i="15"/>
  <c r="AF389" i="15"/>
  <c r="V389" i="15"/>
  <c r="AA389" i="15"/>
  <c r="Q389" i="15"/>
  <c r="AF388" i="15"/>
  <c r="V388" i="15"/>
  <c r="AA388" i="15"/>
  <c r="Q388" i="15"/>
  <c r="AF387" i="15"/>
  <c r="V387" i="15"/>
  <c r="AA387" i="15"/>
  <c r="Q387" i="15"/>
  <c r="AF386" i="15"/>
  <c r="V386" i="15"/>
  <c r="AA386" i="15"/>
  <c r="Q386" i="15"/>
  <c r="AF385" i="15"/>
  <c r="V385" i="15"/>
  <c r="AA385" i="15"/>
  <c r="Q385" i="15"/>
  <c r="AF384" i="15"/>
  <c r="V384" i="15"/>
  <c r="AA384" i="15"/>
  <c r="Q384" i="15"/>
  <c r="AF383" i="15"/>
  <c r="V383" i="15"/>
  <c r="AA383" i="15"/>
  <c r="Q383" i="15"/>
  <c r="AF382" i="15"/>
  <c r="V382" i="15"/>
  <c r="AA382" i="15"/>
  <c r="Q382" i="15"/>
  <c r="AF381" i="15"/>
  <c r="V381" i="15"/>
  <c r="AA381" i="15"/>
  <c r="Q381" i="15"/>
  <c r="AF380" i="15"/>
  <c r="V380" i="15"/>
  <c r="AA380" i="15"/>
  <c r="Q380" i="15"/>
  <c r="AF379" i="15"/>
  <c r="V379" i="15"/>
  <c r="AA379" i="15"/>
  <c r="Q379" i="15"/>
  <c r="AF378" i="15"/>
  <c r="V378" i="15"/>
  <c r="AA378" i="15"/>
  <c r="Q378" i="15"/>
  <c r="AF377" i="15"/>
  <c r="V377" i="15"/>
  <c r="AA377" i="15"/>
  <c r="Q377" i="15"/>
  <c r="AF376" i="15"/>
  <c r="V376" i="15"/>
  <c r="AA376" i="15"/>
  <c r="Q376" i="15"/>
  <c r="AF375" i="15"/>
  <c r="V375" i="15"/>
  <c r="AA375" i="15"/>
  <c r="Q375" i="15"/>
  <c r="AF374" i="15"/>
  <c r="V374" i="15"/>
  <c r="AA374" i="15"/>
  <c r="Q374" i="15"/>
  <c r="AF373" i="15"/>
  <c r="V373" i="15"/>
  <c r="AA373" i="15"/>
  <c r="Q373" i="15"/>
  <c r="AF372" i="15"/>
  <c r="V372" i="15"/>
  <c r="AA372" i="15"/>
  <c r="Q372" i="15"/>
  <c r="AF371" i="15"/>
  <c r="V371" i="15"/>
  <c r="AA371" i="15"/>
  <c r="Q371" i="15"/>
  <c r="AF370" i="15"/>
  <c r="V370" i="15"/>
  <c r="AA370" i="15"/>
  <c r="Q370" i="15"/>
  <c r="AF369" i="15"/>
  <c r="V369" i="15"/>
  <c r="AA369" i="15"/>
  <c r="Q369" i="15"/>
  <c r="AF368" i="15"/>
  <c r="V368" i="15"/>
  <c r="AA368" i="15"/>
  <c r="Q368" i="15"/>
  <c r="AF367" i="15"/>
  <c r="V367" i="15"/>
  <c r="AA367" i="15"/>
  <c r="Q367" i="15"/>
  <c r="AF366" i="15"/>
  <c r="V366" i="15"/>
  <c r="AA366" i="15"/>
  <c r="Q366" i="15"/>
  <c r="AF365" i="15"/>
  <c r="V365" i="15"/>
  <c r="AA365" i="15"/>
  <c r="Q365" i="15"/>
  <c r="AF364" i="15"/>
  <c r="V364" i="15"/>
  <c r="AA364" i="15"/>
  <c r="Q364" i="15"/>
  <c r="AF363" i="15"/>
  <c r="V363" i="15"/>
  <c r="AA363" i="15"/>
  <c r="Q363" i="15"/>
  <c r="AF362" i="15"/>
  <c r="V362" i="15"/>
  <c r="AA362" i="15"/>
  <c r="Q362" i="15"/>
  <c r="AF361" i="15"/>
  <c r="V361" i="15"/>
  <c r="AA361" i="15"/>
  <c r="Q361" i="15"/>
  <c r="AF360" i="15"/>
  <c r="V360" i="15"/>
  <c r="AA360" i="15"/>
  <c r="Q360" i="15"/>
  <c r="AF359" i="15"/>
  <c r="V359" i="15"/>
  <c r="AA359" i="15"/>
  <c r="Q359" i="15"/>
  <c r="AF358" i="15"/>
  <c r="V358" i="15"/>
  <c r="AA358" i="15"/>
  <c r="Q358" i="15"/>
  <c r="AF357" i="15"/>
  <c r="V357" i="15"/>
  <c r="AA357" i="15"/>
  <c r="Q357" i="15"/>
  <c r="AF356" i="15"/>
  <c r="V356" i="15"/>
  <c r="AA356" i="15"/>
  <c r="Q356" i="15"/>
  <c r="AF355" i="15"/>
  <c r="V355" i="15"/>
  <c r="AA355" i="15"/>
  <c r="Q355" i="15"/>
  <c r="AF354" i="15"/>
  <c r="V354" i="15"/>
  <c r="AA354" i="15"/>
  <c r="Q354" i="15"/>
  <c r="AF353" i="15"/>
  <c r="V353" i="15"/>
  <c r="AA353" i="15"/>
  <c r="Q353" i="15"/>
  <c r="AF352" i="15"/>
  <c r="V352" i="15"/>
  <c r="AA352" i="15"/>
  <c r="Q352" i="15"/>
  <c r="AF351" i="15"/>
  <c r="V351" i="15"/>
  <c r="AA351" i="15"/>
  <c r="Q351" i="15"/>
  <c r="AF350" i="15"/>
  <c r="V350" i="15"/>
  <c r="AA350" i="15"/>
  <c r="Q350" i="15"/>
  <c r="AF349" i="15"/>
  <c r="V349" i="15"/>
  <c r="AA349" i="15"/>
  <c r="Q349" i="15"/>
  <c r="AF348" i="15"/>
  <c r="V348" i="15"/>
  <c r="AA348" i="15"/>
  <c r="Q348" i="15"/>
  <c r="AF347" i="15"/>
  <c r="V347" i="15"/>
  <c r="AA347" i="15"/>
  <c r="Q347" i="15"/>
  <c r="AF346" i="15"/>
  <c r="V346" i="15"/>
  <c r="AA346" i="15"/>
  <c r="Q346" i="15"/>
  <c r="AF345" i="15"/>
  <c r="V345" i="15"/>
  <c r="AA345" i="15"/>
  <c r="Q345" i="15"/>
  <c r="AF344" i="15"/>
  <c r="V344" i="15"/>
  <c r="AA344" i="15"/>
  <c r="Q344" i="15"/>
  <c r="AF343" i="15"/>
  <c r="V343" i="15"/>
  <c r="AA343" i="15"/>
  <c r="Q343" i="15"/>
  <c r="AF342" i="15"/>
  <c r="V342" i="15"/>
  <c r="AA342" i="15"/>
  <c r="Q342" i="15"/>
  <c r="AF341" i="15"/>
  <c r="V341" i="15"/>
  <c r="AA341" i="15"/>
  <c r="Q341" i="15"/>
  <c r="AF340" i="15"/>
  <c r="V340" i="15"/>
  <c r="AA340" i="15"/>
  <c r="Q340" i="15"/>
  <c r="AF339" i="15"/>
  <c r="V339" i="15"/>
  <c r="AA339" i="15"/>
  <c r="Q339" i="15"/>
  <c r="AF338" i="15"/>
  <c r="V338" i="15"/>
  <c r="AA338" i="15"/>
  <c r="Q338" i="15"/>
  <c r="AF337" i="15"/>
  <c r="V337" i="15"/>
  <c r="AA337" i="15"/>
  <c r="Q337" i="15"/>
  <c r="AF336" i="15"/>
  <c r="V336" i="15"/>
  <c r="AA336" i="15"/>
  <c r="Q336" i="15"/>
  <c r="AF335" i="15"/>
  <c r="V335" i="15"/>
  <c r="AA335" i="15"/>
  <c r="Q335" i="15"/>
  <c r="AF334" i="15"/>
  <c r="V334" i="15"/>
  <c r="AA334" i="15"/>
  <c r="Q334" i="15"/>
  <c r="AF333" i="15"/>
  <c r="V333" i="15"/>
  <c r="AA333" i="15"/>
  <c r="Q333" i="15"/>
  <c r="AF332" i="15"/>
  <c r="V332" i="15"/>
  <c r="AA332" i="15"/>
  <c r="Q332" i="15"/>
  <c r="AF331" i="15"/>
  <c r="V331" i="15"/>
  <c r="AA331" i="15"/>
  <c r="Q331" i="15"/>
  <c r="AF330" i="15"/>
  <c r="V330" i="15"/>
  <c r="AA330" i="15"/>
  <c r="Q330" i="15"/>
  <c r="AF329" i="15"/>
  <c r="V329" i="15"/>
  <c r="AA329" i="15"/>
  <c r="Q329" i="15"/>
  <c r="AF328" i="15"/>
  <c r="V328" i="15"/>
  <c r="AA328" i="15"/>
  <c r="Q328" i="15"/>
  <c r="AF327" i="15"/>
  <c r="V327" i="15"/>
  <c r="AA327" i="15"/>
  <c r="Q327" i="15"/>
  <c r="AF326" i="15"/>
  <c r="V326" i="15"/>
  <c r="AA326" i="15"/>
  <c r="Q326" i="15"/>
  <c r="AF325" i="15"/>
  <c r="V325" i="15"/>
  <c r="AA325" i="15"/>
  <c r="Q325" i="15"/>
  <c r="AF324" i="15"/>
  <c r="V324" i="15"/>
  <c r="AA324" i="15"/>
  <c r="Q324" i="15"/>
  <c r="AF323" i="15"/>
  <c r="V323" i="15"/>
  <c r="AA323" i="15"/>
  <c r="Q323" i="15"/>
  <c r="AF322" i="15"/>
  <c r="V322" i="15"/>
  <c r="AA322" i="15"/>
  <c r="Q322" i="15"/>
  <c r="AF321" i="15"/>
  <c r="V321" i="15"/>
  <c r="AA321" i="15"/>
  <c r="Q321" i="15"/>
  <c r="AF320" i="15"/>
  <c r="V320" i="15"/>
  <c r="AA320" i="15"/>
  <c r="Q320" i="15"/>
  <c r="AF319" i="15"/>
  <c r="V319" i="15"/>
  <c r="AA319" i="15"/>
  <c r="Q319" i="15"/>
  <c r="AF318" i="15"/>
  <c r="V318" i="15"/>
  <c r="AA318" i="15"/>
  <c r="Q318" i="15"/>
  <c r="AF317" i="15"/>
  <c r="V317" i="15"/>
  <c r="AA317" i="15"/>
  <c r="Q317" i="15"/>
  <c r="AF316" i="15"/>
  <c r="V316" i="15"/>
  <c r="AA316" i="15"/>
  <c r="Q316" i="15"/>
  <c r="AF315" i="15"/>
  <c r="V315" i="15"/>
  <c r="AA315" i="15"/>
  <c r="Q315" i="15"/>
  <c r="AF314" i="15"/>
  <c r="V314" i="15"/>
  <c r="AA314" i="15"/>
  <c r="Q314" i="15"/>
  <c r="AF313" i="15"/>
  <c r="V313" i="15"/>
  <c r="AA313" i="15"/>
  <c r="Q313" i="15"/>
  <c r="AF312" i="15"/>
  <c r="V312" i="15"/>
  <c r="AA312" i="15"/>
  <c r="Q312" i="15"/>
  <c r="AF311" i="15"/>
  <c r="V311" i="15"/>
  <c r="AA311" i="15"/>
  <c r="Q311" i="15"/>
  <c r="AF310" i="15"/>
  <c r="V310" i="15"/>
  <c r="AA310" i="15"/>
  <c r="Q310" i="15"/>
  <c r="AF309" i="15"/>
  <c r="V309" i="15"/>
  <c r="AA309" i="15"/>
  <c r="Q309" i="15"/>
  <c r="AF308" i="15"/>
  <c r="V308" i="15"/>
  <c r="AA308" i="15"/>
  <c r="Q308" i="15"/>
  <c r="AF307" i="15"/>
  <c r="V307" i="15"/>
  <c r="AA307" i="15"/>
  <c r="Q307" i="15"/>
  <c r="AF306" i="15"/>
  <c r="V306" i="15"/>
  <c r="AA306" i="15"/>
  <c r="Q306" i="15"/>
  <c r="AF305" i="15"/>
  <c r="V305" i="15"/>
  <c r="AA305" i="15"/>
  <c r="Q305" i="15"/>
  <c r="AF304" i="15"/>
  <c r="V304" i="15"/>
  <c r="AA304" i="15"/>
  <c r="Q304" i="15"/>
  <c r="AF303" i="15"/>
  <c r="V303" i="15"/>
  <c r="AA303" i="15"/>
  <c r="Q303" i="15"/>
  <c r="AF302" i="15"/>
  <c r="V302" i="15"/>
  <c r="AA302" i="15"/>
  <c r="Q302" i="15"/>
  <c r="AF301" i="15"/>
  <c r="V301" i="15"/>
  <c r="AA301" i="15"/>
  <c r="Q301" i="15"/>
  <c r="AF300" i="15"/>
  <c r="V300" i="15"/>
  <c r="AA300" i="15"/>
  <c r="Q300" i="15"/>
  <c r="AF299" i="15"/>
  <c r="V299" i="15"/>
  <c r="AA299" i="15"/>
  <c r="Q299" i="15"/>
  <c r="AF298" i="15"/>
  <c r="V298" i="15"/>
  <c r="AA298" i="15"/>
  <c r="Q298" i="15"/>
  <c r="AF297" i="15"/>
  <c r="V297" i="15"/>
  <c r="AA297" i="15"/>
  <c r="Q297" i="15"/>
  <c r="AF296" i="15"/>
  <c r="V296" i="15"/>
  <c r="AA296" i="15"/>
  <c r="Q296" i="15"/>
  <c r="AF295" i="15"/>
  <c r="V295" i="15"/>
  <c r="AA295" i="15"/>
  <c r="Q295" i="15"/>
  <c r="AF294" i="15"/>
  <c r="V294" i="15"/>
  <c r="AA294" i="15"/>
  <c r="Q294" i="15"/>
  <c r="AF293" i="15"/>
  <c r="V293" i="15"/>
  <c r="AA293" i="15"/>
  <c r="Q293" i="15"/>
  <c r="AF292" i="15"/>
  <c r="V292" i="15"/>
  <c r="AA292" i="15"/>
  <c r="Q292" i="15"/>
  <c r="AF291" i="15"/>
  <c r="V291" i="15"/>
  <c r="AA291" i="15"/>
  <c r="Q291" i="15"/>
  <c r="AF290" i="15"/>
  <c r="V290" i="15"/>
  <c r="AA290" i="15"/>
  <c r="Q290" i="15"/>
  <c r="AF289" i="15"/>
  <c r="V289" i="15"/>
  <c r="AA289" i="15"/>
  <c r="Q289" i="15"/>
  <c r="AF288" i="15"/>
  <c r="V288" i="15"/>
  <c r="AA288" i="15"/>
  <c r="Q288" i="15"/>
  <c r="AF287" i="15"/>
  <c r="V287" i="15"/>
  <c r="AA287" i="15"/>
  <c r="Q287" i="15"/>
  <c r="AF286" i="15"/>
  <c r="V286" i="15"/>
  <c r="AA286" i="15"/>
  <c r="Q286" i="15"/>
  <c r="AF285" i="15"/>
  <c r="V285" i="15"/>
  <c r="AA285" i="15"/>
  <c r="Q285" i="15"/>
  <c r="AF284" i="15"/>
  <c r="V284" i="15"/>
  <c r="AA284" i="15"/>
  <c r="Q284" i="15"/>
  <c r="AF283" i="15"/>
  <c r="V283" i="15"/>
  <c r="AA283" i="15"/>
  <c r="Q283" i="15"/>
  <c r="AF282" i="15"/>
  <c r="V282" i="15"/>
  <c r="AA282" i="15"/>
  <c r="Q282" i="15"/>
  <c r="AF281" i="15"/>
  <c r="V281" i="15"/>
  <c r="AA281" i="15"/>
  <c r="Q281" i="15"/>
  <c r="AF280" i="15"/>
  <c r="V280" i="15"/>
  <c r="AA280" i="15"/>
  <c r="Q280" i="15"/>
  <c r="AF279" i="15"/>
  <c r="V279" i="15"/>
  <c r="AA279" i="15"/>
  <c r="Q279" i="15"/>
  <c r="AF278" i="15"/>
  <c r="V278" i="15"/>
  <c r="AA278" i="15"/>
  <c r="Q278" i="15"/>
  <c r="AF277" i="15"/>
  <c r="V277" i="15"/>
  <c r="AA277" i="15"/>
  <c r="Q277" i="15"/>
  <c r="AF276" i="15"/>
  <c r="V276" i="15"/>
  <c r="AA276" i="15"/>
  <c r="Q276" i="15"/>
  <c r="AF275" i="15"/>
  <c r="V275" i="15"/>
  <c r="AA275" i="15"/>
  <c r="Q275" i="15"/>
  <c r="AF274" i="15"/>
  <c r="V274" i="15"/>
  <c r="AA274" i="15"/>
  <c r="Q274" i="15"/>
  <c r="AF273" i="15"/>
  <c r="V273" i="15"/>
  <c r="AA273" i="15"/>
  <c r="Q273" i="15"/>
  <c r="AF272" i="15"/>
  <c r="V272" i="15"/>
  <c r="AA272" i="15"/>
  <c r="Q272" i="15"/>
  <c r="AF271" i="15"/>
  <c r="V271" i="15"/>
  <c r="AA271" i="15"/>
  <c r="Q271" i="15"/>
  <c r="AF270" i="15"/>
  <c r="V270" i="15"/>
  <c r="AA270" i="15"/>
  <c r="Q270" i="15"/>
  <c r="AF269" i="15"/>
  <c r="V269" i="15"/>
  <c r="AA269" i="15"/>
  <c r="Q269" i="15"/>
  <c r="AF268" i="15"/>
  <c r="V268" i="15"/>
  <c r="AA268" i="15"/>
  <c r="Q268" i="15"/>
  <c r="AF267" i="15"/>
  <c r="V267" i="15"/>
  <c r="AA267" i="15"/>
  <c r="Q267" i="15"/>
  <c r="AF266" i="15"/>
  <c r="V266" i="15"/>
  <c r="AA266" i="15"/>
  <c r="Q266" i="15"/>
  <c r="AF265" i="15"/>
  <c r="V265" i="15"/>
  <c r="AA265" i="15"/>
  <c r="Q265" i="15"/>
  <c r="AF264" i="15"/>
  <c r="V264" i="15"/>
  <c r="AA264" i="15"/>
  <c r="Q264" i="15"/>
  <c r="AF263" i="15"/>
  <c r="V263" i="15"/>
  <c r="AA263" i="15"/>
  <c r="Q263" i="15"/>
  <c r="AF262" i="15"/>
  <c r="V262" i="15"/>
  <c r="AA262" i="15"/>
  <c r="Q262" i="15"/>
  <c r="AF261" i="15"/>
  <c r="V261" i="15"/>
  <c r="AA261" i="15"/>
  <c r="Q261" i="15"/>
  <c r="AF260" i="15"/>
  <c r="V260" i="15"/>
  <c r="AA260" i="15"/>
  <c r="Q260" i="15"/>
  <c r="AF259" i="15"/>
  <c r="V259" i="15"/>
  <c r="AA259" i="15"/>
  <c r="Q259" i="15"/>
  <c r="AF258" i="15"/>
  <c r="V258" i="15"/>
  <c r="AA258" i="15"/>
  <c r="Q258" i="15"/>
  <c r="AF257" i="15"/>
  <c r="V257" i="15"/>
  <c r="AA257" i="15"/>
  <c r="Q257" i="15"/>
  <c r="AF256" i="15"/>
  <c r="V256" i="15"/>
  <c r="AA256" i="15"/>
  <c r="Q256" i="15"/>
  <c r="AF255" i="15"/>
  <c r="V255" i="15"/>
  <c r="AA255" i="15"/>
  <c r="Q255" i="15"/>
  <c r="AF254" i="15"/>
  <c r="V254" i="15"/>
  <c r="AA254" i="15"/>
  <c r="Q254" i="15"/>
  <c r="AF253" i="15"/>
  <c r="V253" i="15"/>
  <c r="AA253" i="15"/>
  <c r="Q253" i="15"/>
  <c r="AF252" i="15"/>
  <c r="V252" i="15"/>
  <c r="AA252" i="15"/>
  <c r="Q252" i="15"/>
  <c r="AF251" i="15"/>
  <c r="V251" i="15"/>
  <c r="AA251" i="15"/>
  <c r="Q251" i="15"/>
  <c r="AF250" i="15"/>
  <c r="V250" i="15"/>
  <c r="AA250" i="15"/>
  <c r="Q250" i="15"/>
  <c r="AF249" i="15"/>
  <c r="V249" i="15"/>
  <c r="AA249" i="15"/>
  <c r="Q249" i="15"/>
  <c r="AF248" i="15"/>
  <c r="V248" i="15"/>
  <c r="AA248" i="15"/>
  <c r="Q248" i="15"/>
  <c r="AF247" i="15"/>
  <c r="V247" i="15"/>
  <c r="AA247" i="15"/>
  <c r="Q247" i="15"/>
  <c r="AF246" i="15"/>
  <c r="V246" i="15"/>
  <c r="AA246" i="15"/>
  <c r="Q246" i="15"/>
  <c r="AF245" i="15"/>
  <c r="V245" i="15"/>
  <c r="AA245" i="15"/>
  <c r="Q245" i="15"/>
  <c r="AF244" i="15"/>
  <c r="V244" i="15"/>
  <c r="AA244" i="15"/>
  <c r="Q244" i="15"/>
  <c r="AF243" i="15"/>
  <c r="V243" i="15"/>
  <c r="AA243" i="15"/>
  <c r="Q243" i="15"/>
  <c r="AF242" i="15"/>
  <c r="V242" i="15"/>
  <c r="AA242" i="15"/>
  <c r="Q242" i="15"/>
  <c r="AF241" i="15"/>
  <c r="V241" i="15"/>
  <c r="AA241" i="15"/>
  <c r="Q241" i="15"/>
  <c r="AF240" i="15"/>
  <c r="V240" i="15"/>
  <c r="AA240" i="15"/>
  <c r="Q240" i="15"/>
  <c r="AF239" i="15"/>
  <c r="V239" i="15"/>
  <c r="AA239" i="15"/>
  <c r="Q239" i="15"/>
  <c r="AF238" i="15"/>
  <c r="V238" i="15"/>
  <c r="AA238" i="15"/>
  <c r="Q238" i="15"/>
  <c r="AF237" i="15"/>
  <c r="V237" i="15"/>
  <c r="AA237" i="15"/>
  <c r="Q237" i="15"/>
  <c r="AF236" i="15"/>
  <c r="V236" i="15"/>
  <c r="AA236" i="15"/>
  <c r="Q236" i="15"/>
  <c r="AF235" i="15"/>
  <c r="V235" i="15"/>
  <c r="AA235" i="15"/>
  <c r="Q235" i="15"/>
  <c r="AF234" i="15"/>
  <c r="V234" i="15"/>
  <c r="AA234" i="15"/>
  <c r="Q234" i="15"/>
  <c r="AF233" i="15"/>
  <c r="V233" i="15"/>
  <c r="AA233" i="15"/>
  <c r="Q233" i="15"/>
  <c r="AF232" i="15"/>
  <c r="V232" i="15"/>
  <c r="AA232" i="15"/>
  <c r="Q232" i="15"/>
  <c r="AF231" i="15"/>
  <c r="V231" i="15"/>
  <c r="AA231" i="15"/>
  <c r="Q231" i="15"/>
  <c r="AF230" i="15"/>
  <c r="V230" i="15"/>
  <c r="AA230" i="15"/>
  <c r="Q230" i="15"/>
  <c r="AF229" i="15"/>
  <c r="V229" i="15"/>
  <c r="AA229" i="15"/>
  <c r="Q229" i="15"/>
  <c r="AF228" i="15"/>
  <c r="V228" i="15"/>
  <c r="AA228" i="15"/>
  <c r="Q228" i="15"/>
  <c r="AF227" i="15"/>
  <c r="V227" i="15"/>
  <c r="AA227" i="15"/>
  <c r="Q227" i="15"/>
  <c r="AF226" i="15"/>
  <c r="V226" i="15"/>
  <c r="AA226" i="15"/>
  <c r="Q226" i="15"/>
  <c r="AF225" i="15"/>
  <c r="V225" i="15"/>
  <c r="AA225" i="15"/>
  <c r="Q225" i="15"/>
  <c r="AF224" i="15"/>
  <c r="V224" i="15"/>
  <c r="AA224" i="15"/>
  <c r="Q224" i="15"/>
  <c r="AF223" i="15"/>
  <c r="V223" i="15"/>
  <c r="AA223" i="15"/>
  <c r="Q223" i="15"/>
  <c r="AF222" i="15"/>
  <c r="V222" i="15"/>
  <c r="AA222" i="15"/>
  <c r="Q222" i="15"/>
  <c r="AF221" i="15"/>
  <c r="V221" i="15"/>
  <c r="AA221" i="15"/>
  <c r="Q221" i="15"/>
  <c r="AF220" i="15"/>
  <c r="V220" i="15"/>
  <c r="AA220" i="15"/>
  <c r="Q220" i="15"/>
  <c r="AF219" i="15"/>
  <c r="V219" i="15"/>
  <c r="AA219" i="15"/>
  <c r="Q219" i="15"/>
  <c r="AF218" i="15"/>
  <c r="V218" i="15"/>
  <c r="AA218" i="15"/>
  <c r="Q218" i="15"/>
  <c r="AF217" i="15"/>
  <c r="V217" i="15"/>
  <c r="AA217" i="15"/>
  <c r="Q217" i="15"/>
  <c r="AF216" i="15"/>
  <c r="V216" i="15"/>
  <c r="AA216" i="15"/>
  <c r="Q216" i="15"/>
  <c r="AF215" i="15"/>
  <c r="V215" i="15"/>
  <c r="AA215" i="15"/>
  <c r="Q215" i="15"/>
  <c r="AF214" i="15"/>
  <c r="V214" i="15"/>
  <c r="AA214" i="15"/>
  <c r="Q214" i="15"/>
  <c r="AF213" i="15"/>
  <c r="V213" i="15"/>
  <c r="AA213" i="15"/>
  <c r="Q213" i="15"/>
  <c r="AF212" i="15"/>
  <c r="V212" i="15"/>
  <c r="AA212" i="15"/>
  <c r="Q212" i="15"/>
  <c r="AF211" i="15"/>
  <c r="V211" i="15"/>
  <c r="AA211" i="15"/>
  <c r="Q211" i="15"/>
  <c r="AF210" i="15"/>
  <c r="V210" i="15"/>
  <c r="AA210" i="15"/>
  <c r="Q210" i="15"/>
  <c r="AF209" i="15"/>
  <c r="V209" i="15"/>
  <c r="AA209" i="15"/>
  <c r="Q209" i="15"/>
  <c r="AF208" i="15"/>
  <c r="V208" i="15"/>
  <c r="AA208" i="15"/>
  <c r="Q208" i="15"/>
  <c r="AF207" i="15"/>
  <c r="V207" i="15"/>
  <c r="AA207" i="15"/>
  <c r="Q207" i="15"/>
  <c r="AF206" i="15"/>
  <c r="V206" i="15"/>
  <c r="AA206" i="15"/>
  <c r="Q206" i="15"/>
  <c r="AF205" i="15"/>
  <c r="V205" i="15"/>
  <c r="AA205" i="15"/>
  <c r="Q205" i="15"/>
  <c r="AF204" i="15"/>
  <c r="V204" i="15"/>
  <c r="AA204" i="15"/>
  <c r="Q204" i="15"/>
  <c r="AF203" i="15"/>
  <c r="V203" i="15"/>
  <c r="AA203" i="15"/>
  <c r="Q203" i="15"/>
  <c r="AF202" i="15"/>
  <c r="V202" i="15"/>
  <c r="AA202" i="15"/>
  <c r="Q202" i="15"/>
  <c r="AF201" i="15"/>
  <c r="V201" i="15"/>
  <c r="AA201" i="15"/>
  <c r="Q201" i="15"/>
  <c r="AF200" i="15"/>
  <c r="V200" i="15"/>
  <c r="AA200" i="15"/>
  <c r="Q200" i="15"/>
  <c r="AF199" i="15"/>
  <c r="V199" i="15"/>
  <c r="AA199" i="15"/>
  <c r="Q199" i="15"/>
  <c r="AF198" i="15"/>
  <c r="V198" i="15"/>
  <c r="AA198" i="15"/>
  <c r="Q198" i="15"/>
  <c r="AF197" i="15"/>
  <c r="V197" i="15"/>
  <c r="AA197" i="15"/>
  <c r="Q197" i="15"/>
  <c r="AF196" i="15"/>
  <c r="V196" i="15"/>
  <c r="AA196" i="15"/>
  <c r="Q196" i="15"/>
  <c r="AF195" i="15"/>
  <c r="V195" i="15"/>
  <c r="AA195" i="15"/>
  <c r="Q195" i="15"/>
  <c r="AF194" i="15"/>
  <c r="V194" i="15"/>
  <c r="AA194" i="15"/>
  <c r="Q194" i="15"/>
  <c r="AF193" i="15"/>
  <c r="V193" i="15"/>
  <c r="AA193" i="15"/>
  <c r="Q193" i="15"/>
  <c r="AF192" i="15"/>
  <c r="V192" i="15"/>
  <c r="AA192" i="15"/>
  <c r="Q192" i="15"/>
  <c r="AF191" i="15"/>
  <c r="V191" i="15"/>
  <c r="AA191" i="15"/>
  <c r="Q191" i="15"/>
  <c r="AF190" i="15"/>
  <c r="V190" i="15"/>
  <c r="AA190" i="15"/>
  <c r="Q190" i="15"/>
  <c r="AF189" i="15"/>
  <c r="V189" i="15"/>
  <c r="AA189" i="15"/>
  <c r="Q189" i="15"/>
  <c r="AF188" i="15"/>
  <c r="V188" i="15"/>
  <c r="AA188" i="15"/>
  <c r="Q188" i="15"/>
  <c r="AF187" i="15"/>
  <c r="V187" i="15"/>
  <c r="AA187" i="15"/>
  <c r="Q187" i="15"/>
  <c r="AF186" i="15"/>
  <c r="V186" i="15"/>
  <c r="AA186" i="15"/>
  <c r="Q186" i="15"/>
  <c r="AF185" i="15"/>
  <c r="V185" i="15"/>
  <c r="AA185" i="15"/>
  <c r="Q185" i="15"/>
  <c r="AF184" i="15"/>
  <c r="V184" i="15"/>
  <c r="AA184" i="15"/>
  <c r="Q184" i="15"/>
  <c r="AF183" i="15"/>
  <c r="V183" i="15"/>
  <c r="AA183" i="15"/>
  <c r="Q183" i="15"/>
  <c r="AF182" i="15"/>
  <c r="V182" i="15"/>
  <c r="AA182" i="15"/>
  <c r="Q182" i="15"/>
  <c r="AF181" i="15"/>
  <c r="V181" i="15"/>
  <c r="AA181" i="15"/>
  <c r="Q181" i="15"/>
  <c r="AF180" i="15"/>
  <c r="V180" i="15"/>
  <c r="AA180" i="15"/>
  <c r="Q180" i="15"/>
  <c r="AF179" i="15"/>
  <c r="V179" i="15"/>
  <c r="AA179" i="15"/>
  <c r="Q179" i="15"/>
  <c r="AF178" i="15"/>
  <c r="V178" i="15"/>
  <c r="AA178" i="15"/>
  <c r="Q178" i="15"/>
  <c r="AF177" i="15"/>
  <c r="V177" i="15"/>
  <c r="AA177" i="15"/>
  <c r="Q177" i="15"/>
  <c r="AF176" i="15"/>
  <c r="V176" i="15"/>
  <c r="AA176" i="15"/>
  <c r="Q176" i="15"/>
  <c r="AF175" i="15"/>
  <c r="V175" i="15"/>
  <c r="AA175" i="15"/>
  <c r="Q175" i="15"/>
  <c r="AF174" i="15"/>
  <c r="V174" i="15"/>
  <c r="AA174" i="15"/>
  <c r="Q174" i="15"/>
  <c r="AF173" i="15"/>
  <c r="V173" i="15"/>
  <c r="AA173" i="15"/>
  <c r="Q173" i="15"/>
  <c r="AF172" i="15"/>
  <c r="V172" i="15"/>
  <c r="AA172" i="15"/>
  <c r="Q172" i="15"/>
  <c r="AF171" i="15"/>
  <c r="V171" i="15"/>
  <c r="AA171" i="15"/>
  <c r="Q171" i="15"/>
  <c r="AF170" i="15"/>
  <c r="V170" i="15"/>
  <c r="AA170" i="15"/>
  <c r="Q170" i="15"/>
  <c r="AF169" i="15"/>
  <c r="V169" i="15"/>
  <c r="AA169" i="15"/>
  <c r="Q169" i="15"/>
  <c r="AF168" i="15"/>
  <c r="V168" i="15"/>
  <c r="AA168" i="15"/>
  <c r="Q168" i="15"/>
  <c r="AF167" i="15"/>
  <c r="V167" i="15"/>
  <c r="AA167" i="15"/>
  <c r="Q167" i="15"/>
  <c r="AF166" i="15"/>
  <c r="V166" i="15"/>
  <c r="AA166" i="15"/>
  <c r="Q166" i="15"/>
  <c r="AF165" i="15"/>
  <c r="V165" i="15"/>
  <c r="AA165" i="15"/>
  <c r="Q165" i="15"/>
  <c r="AF164" i="15"/>
  <c r="V164" i="15"/>
  <c r="AA164" i="15"/>
  <c r="Q164" i="15"/>
  <c r="AF163" i="15"/>
  <c r="V163" i="15"/>
  <c r="AA163" i="15"/>
  <c r="Q163" i="15"/>
  <c r="AF162" i="15"/>
  <c r="V162" i="15"/>
  <c r="AA162" i="15"/>
  <c r="Q162" i="15"/>
  <c r="AF161" i="15"/>
  <c r="V161" i="15"/>
  <c r="AA161" i="15"/>
  <c r="Q161" i="15"/>
  <c r="AF160" i="15"/>
  <c r="V160" i="15"/>
  <c r="AA160" i="15"/>
  <c r="Q160" i="15"/>
  <c r="AF159" i="15"/>
  <c r="V159" i="15"/>
  <c r="AA159" i="15"/>
  <c r="Q159" i="15"/>
  <c r="AF158" i="15"/>
  <c r="V158" i="15"/>
  <c r="AA158" i="15"/>
  <c r="Q158" i="15"/>
  <c r="AF157" i="15"/>
  <c r="V157" i="15"/>
  <c r="AA157" i="15"/>
  <c r="Q157" i="15"/>
  <c r="AF156" i="15"/>
  <c r="V156" i="15"/>
  <c r="AA156" i="15"/>
  <c r="Q156" i="15"/>
  <c r="AF155" i="15"/>
  <c r="V155" i="15"/>
  <c r="AA155" i="15"/>
  <c r="Q155" i="15"/>
  <c r="AF154" i="15"/>
  <c r="V154" i="15"/>
  <c r="AA154" i="15"/>
  <c r="Q154" i="15"/>
  <c r="AF153" i="15"/>
  <c r="V153" i="15"/>
  <c r="AA153" i="15"/>
  <c r="Q153" i="15"/>
  <c r="AF152" i="15"/>
  <c r="V152" i="15"/>
  <c r="AA152" i="15"/>
  <c r="Q152" i="15"/>
  <c r="AF151" i="15"/>
  <c r="V151" i="15"/>
  <c r="AA151" i="15"/>
  <c r="Q151" i="15"/>
  <c r="AF150" i="15"/>
  <c r="V150" i="15"/>
  <c r="AA150" i="15"/>
  <c r="Q150" i="15"/>
  <c r="AF149" i="15"/>
  <c r="V149" i="15"/>
  <c r="AA149" i="15"/>
  <c r="Q149" i="15"/>
  <c r="AF148" i="15"/>
  <c r="V148" i="15"/>
  <c r="AA148" i="15"/>
  <c r="Q148" i="15"/>
  <c r="AF147" i="15"/>
  <c r="V147" i="15"/>
  <c r="AA147" i="15"/>
  <c r="Q147" i="15"/>
  <c r="AF146" i="15"/>
  <c r="V146" i="15"/>
  <c r="AA146" i="15"/>
  <c r="Q146" i="15"/>
  <c r="AF145" i="15"/>
  <c r="V145" i="15"/>
  <c r="AA145" i="15"/>
  <c r="Q145" i="15"/>
  <c r="AF144" i="15"/>
  <c r="V144" i="15"/>
  <c r="AA144" i="15"/>
  <c r="Q144" i="15"/>
  <c r="AF143" i="15"/>
  <c r="V143" i="15"/>
  <c r="AA143" i="15"/>
  <c r="Q143" i="15"/>
  <c r="AF142" i="15"/>
  <c r="V142" i="15"/>
  <c r="AA142" i="15"/>
  <c r="Q142" i="15"/>
  <c r="AF141" i="15"/>
  <c r="V141" i="15"/>
  <c r="AA141" i="15"/>
  <c r="Q141" i="15"/>
  <c r="AF140" i="15"/>
  <c r="V140" i="15"/>
  <c r="AA140" i="15"/>
  <c r="Q140" i="15"/>
  <c r="AF139" i="15"/>
  <c r="V139" i="15"/>
  <c r="AA139" i="15"/>
  <c r="Q139" i="15"/>
  <c r="AF138" i="15"/>
  <c r="V138" i="15"/>
  <c r="AA138" i="15"/>
  <c r="Q138" i="15"/>
  <c r="AF137" i="15"/>
  <c r="V137" i="15"/>
  <c r="AA137" i="15"/>
  <c r="Q137" i="15"/>
  <c r="AF136" i="15"/>
  <c r="V136" i="15"/>
  <c r="AA136" i="15"/>
  <c r="Q136" i="15"/>
  <c r="AF135" i="15"/>
  <c r="V135" i="15"/>
  <c r="AA135" i="15"/>
  <c r="Q135" i="15"/>
  <c r="AF134" i="15"/>
  <c r="V134" i="15"/>
  <c r="AA134" i="15"/>
  <c r="Q134" i="15"/>
  <c r="AF133" i="15"/>
  <c r="V133" i="15"/>
  <c r="AA133" i="15"/>
  <c r="Q133" i="15"/>
  <c r="AF132" i="15"/>
  <c r="V132" i="15"/>
  <c r="AA132" i="15"/>
  <c r="Q132" i="15"/>
  <c r="AF131" i="15"/>
  <c r="V131" i="15"/>
  <c r="AA131" i="15"/>
  <c r="Q131" i="15"/>
  <c r="AF130" i="15"/>
  <c r="V130" i="15"/>
  <c r="AA130" i="15"/>
  <c r="Q130" i="15"/>
  <c r="AF129" i="15"/>
  <c r="V129" i="15"/>
  <c r="AA129" i="15"/>
  <c r="Q129" i="15"/>
  <c r="AF128" i="15"/>
  <c r="V128" i="15"/>
  <c r="AA128" i="15"/>
  <c r="Q128" i="15"/>
  <c r="AF127" i="15"/>
  <c r="V127" i="15"/>
  <c r="AA127" i="15"/>
  <c r="Q127" i="15"/>
  <c r="AF126" i="15"/>
  <c r="V126" i="15"/>
  <c r="AA126" i="15"/>
  <c r="Q126" i="15"/>
  <c r="AF125" i="15"/>
  <c r="V125" i="15"/>
  <c r="AA125" i="15"/>
  <c r="Q125" i="15"/>
  <c r="AF124" i="15"/>
  <c r="V124" i="15"/>
  <c r="AA124" i="15"/>
  <c r="Q124" i="15"/>
  <c r="AF123" i="15"/>
  <c r="V123" i="15"/>
  <c r="AA123" i="15"/>
  <c r="Q123" i="15"/>
  <c r="AF122" i="15"/>
  <c r="V122" i="15"/>
  <c r="AA122" i="15"/>
  <c r="Q122" i="15"/>
  <c r="AF121" i="15"/>
  <c r="V121" i="15"/>
  <c r="AA121" i="15"/>
  <c r="Q121" i="15"/>
  <c r="AF120" i="15"/>
  <c r="V120" i="15"/>
  <c r="AA120" i="15"/>
  <c r="Q120" i="15"/>
  <c r="AF119" i="15"/>
  <c r="V119" i="15"/>
  <c r="AA119" i="15"/>
  <c r="Q119" i="15"/>
  <c r="AF118" i="15"/>
  <c r="V118" i="15"/>
  <c r="AA118" i="15"/>
  <c r="Q118" i="15"/>
  <c r="AF117" i="15"/>
  <c r="V117" i="15"/>
  <c r="AA117" i="15"/>
  <c r="Q117" i="15"/>
  <c r="AF116" i="15"/>
  <c r="V116" i="15"/>
  <c r="AA116" i="15"/>
  <c r="Q116" i="15"/>
  <c r="AF115" i="15"/>
  <c r="V115" i="15"/>
  <c r="AA115" i="15"/>
  <c r="Q115" i="15"/>
  <c r="AF114" i="15"/>
  <c r="V114" i="15"/>
  <c r="AA114" i="15"/>
  <c r="Q114" i="15"/>
  <c r="AF113" i="15"/>
  <c r="V113" i="15"/>
  <c r="AA113" i="15"/>
  <c r="Q113" i="15"/>
  <c r="AF112" i="15"/>
  <c r="V112" i="15"/>
  <c r="AA112" i="15"/>
  <c r="Q112" i="15"/>
  <c r="AF111" i="15"/>
  <c r="V111" i="15"/>
  <c r="AA111" i="15"/>
  <c r="Q111" i="15"/>
  <c r="AF110" i="15"/>
  <c r="V110" i="15"/>
  <c r="AA110" i="15"/>
  <c r="Q110" i="15"/>
  <c r="AF109" i="15"/>
  <c r="V109" i="15"/>
  <c r="AA109" i="15"/>
  <c r="Q109" i="15"/>
  <c r="AF108" i="15"/>
  <c r="V108" i="15"/>
  <c r="AA108" i="15"/>
  <c r="Q108" i="15"/>
  <c r="AF107" i="15"/>
  <c r="V107" i="15"/>
  <c r="AA107" i="15"/>
  <c r="Q107" i="15"/>
  <c r="AF106" i="15"/>
  <c r="V106" i="15"/>
  <c r="AA106" i="15"/>
  <c r="Q106" i="15"/>
  <c r="AF105" i="15"/>
  <c r="V105" i="15"/>
  <c r="AA105" i="15"/>
  <c r="Q105" i="15"/>
  <c r="AF104" i="15"/>
  <c r="V104" i="15"/>
  <c r="AA104" i="15"/>
  <c r="Q104" i="15"/>
  <c r="AF103" i="15"/>
  <c r="V103" i="15"/>
  <c r="AA103" i="15"/>
  <c r="Q103" i="15"/>
  <c r="AF102" i="15"/>
  <c r="V102" i="15"/>
  <c r="AA102" i="15"/>
  <c r="Q102" i="15"/>
  <c r="AF101" i="15"/>
  <c r="V101" i="15"/>
  <c r="AA101" i="15"/>
  <c r="Q101" i="15"/>
  <c r="AF100" i="15"/>
  <c r="V100" i="15"/>
  <c r="AA100" i="15"/>
  <c r="Q100" i="15"/>
  <c r="AF99" i="15"/>
  <c r="V99" i="15"/>
  <c r="AA99" i="15"/>
  <c r="Q99" i="15"/>
  <c r="AF98" i="15"/>
  <c r="V98" i="15"/>
  <c r="AA98" i="15"/>
  <c r="Q98" i="15"/>
  <c r="AF97" i="15"/>
  <c r="V97" i="15"/>
  <c r="AA97" i="15"/>
  <c r="Q97" i="15"/>
  <c r="AF96" i="15"/>
  <c r="V96" i="15"/>
  <c r="AA96" i="15"/>
  <c r="Q96" i="15"/>
  <c r="AF95" i="15"/>
  <c r="V95" i="15"/>
  <c r="AA95" i="15"/>
  <c r="Q95" i="15"/>
  <c r="AF94" i="15"/>
  <c r="V94" i="15"/>
  <c r="AA94" i="15"/>
  <c r="Q94" i="15"/>
  <c r="AF93" i="15"/>
  <c r="V93" i="15"/>
  <c r="AA93" i="15"/>
  <c r="Q93" i="15"/>
  <c r="AF92" i="15"/>
  <c r="V92" i="15"/>
  <c r="AA92" i="15"/>
  <c r="Q92" i="15"/>
  <c r="AF91" i="15"/>
  <c r="V91" i="15"/>
  <c r="AA91" i="15"/>
  <c r="Q91" i="15"/>
  <c r="AF90" i="15"/>
  <c r="V90" i="15"/>
  <c r="AA90" i="15"/>
  <c r="Q90" i="15"/>
  <c r="AF89" i="15"/>
  <c r="V89" i="15"/>
  <c r="AA89" i="15"/>
  <c r="Q89" i="15"/>
  <c r="AF88" i="15"/>
  <c r="V88" i="15"/>
  <c r="AA88" i="15"/>
  <c r="Q88" i="15"/>
  <c r="AF87" i="15"/>
  <c r="V87" i="15"/>
  <c r="AA87" i="15"/>
  <c r="Q87" i="15"/>
  <c r="AF86" i="15"/>
  <c r="V86" i="15"/>
  <c r="AA86" i="15"/>
  <c r="Q86" i="15"/>
  <c r="AF85" i="15"/>
  <c r="V85" i="15"/>
  <c r="AA85" i="15"/>
  <c r="Q85" i="15"/>
  <c r="AF84" i="15"/>
  <c r="V84" i="15"/>
  <c r="AA84" i="15"/>
  <c r="Q84" i="15"/>
  <c r="AF83" i="15"/>
  <c r="V83" i="15"/>
  <c r="AA83" i="15"/>
  <c r="Q83" i="15"/>
  <c r="AF82" i="15"/>
  <c r="V82" i="15"/>
  <c r="AA82" i="15"/>
  <c r="Q82" i="15"/>
  <c r="AF81" i="15"/>
  <c r="V81" i="15"/>
  <c r="AA81" i="15"/>
  <c r="Q81" i="15"/>
  <c r="AF80" i="15"/>
  <c r="V80" i="15"/>
  <c r="AA80" i="15"/>
  <c r="Q80" i="15"/>
  <c r="AF79" i="15"/>
  <c r="V79" i="15"/>
  <c r="AA79" i="15"/>
  <c r="Q79" i="15"/>
  <c r="AF78" i="15"/>
  <c r="V78" i="15"/>
  <c r="AA78" i="15"/>
  <c r="Q78" i="15"/>
  <c r="AF77" i="15"/>
  <c r="V77" i="15"/>
  <c r="AA77" i="15"/>
  <c r="Q77" i="15"/>
  <c r="AF76" i="15"/>
  <c r="V76" i="15"/>
  <c r="AA76" i="15"/>
  <c r="Q76" i="15"/>
  <c r="AF75" i="15"/>
  <c r="V75" i="15"/>
  <c r="AA75" i="15"/>
  <c r="Q75" i="15"/>
  <c r="AF74" i="15"/>
  <c r="V74" i="15"/>
  <c r="AA74" i="15"/>
  <c r="Q74" i="15"/>
  <c r="AF73" i="15"/>
  <c r="V73" i="15"/>
  <c r="AA73" i="15"/>
  <c r="Q73" i="15"/>
  <c r="AF72" i="15"/>
  <c r="V72" i="15"/>
  <c r="AA72" i="15"/>
  <c r="Q72" i="15"/>
  <c r="AF71" i="15"/>
  <c r="V71" i="15"/>
  <c r="AA71" i="15"/>
  <c r="Q71" i="15"/>
  <c r="AF70" i="15"/>
  <c r="V70" i="15"/>
  <c r="AA70" i="15"/>
  <c r="Q70" i="15"/>
  <c r="AF69" i="15"/>
  <c r="V69" i="15"/>
  <c r="AA69" i="15"/>
  <c r="Q69" i="15"/>
  <c r="AF68" i="15"/>
  <c r="V68" i="15"/>
  <c r="AA68" i="15"/>
  <c r="Q68" i="15"/>
  <c r="AF67" i="15"/>
  <c r="V67" i="15"/>
  <c r="AA67" i="15"/>
  <c r="Q67" i="15"/>
  <c r="AF66" i="15"/>
  <c r="V66" i="15"/>
  <c r="AA66" i="15"/>
  <c r="Q66" i="15"/>
  <c r="AF65" i="15"/>
  <c r="V65" i="15"/>
  <c r="AA65" i="15"/>
  <c r="Q65" i="15"/>
  <c r="AF64" i="15"/>
  <c r="V64" i="15"/>
  <c r="AA64" i="15"/>
  <c r="Q64" i="15"/>
  <c r="AF63" i="15"/>
  <c r="V63" i="15"/>
  <c r="AA63" i="15"/>
  <c r="Q63" i="15"/>
  <c r="AF62" i="15"/>
  <c r="V62" i="15"/>
  <c r="AA62" i="15"/>
  <c r="Q62" i="15"/>
  <c r="AF61" i="15"/>
  <c r="V61" i="15"/>
  <c r="AA61" i="15"/>
  <c r="Q61" i="15"/>
  <c r="AF60" i="15"/>
  <c r="V60" i="15"/>
  <c r="AA60" i="15"/>
  <c r="Q60" i="15"/>
  <c r="AF59" i="15"/>
  <c r="V59" i="15"/>
  <c r="AA59" i="15"/>
  <c r="Q59" i="15"/>
  <c r="AF58" i="15"/>
  <c r="V58" i="15"/>
  <c r="AA58" i="15"/>
  <c r="Q58" i="15"/>
  <c r="AF57" i="15"/>
  <c r="V57" i="15"/>
  <c r="AA57" i="15"/>
  <c r="Q57" i="15"/>
  <c r="AF56" i="15"/>
  <c r="V56" i="15"/>
  <c r="AA56" i="15"/>
  <c r="Q56" i="15"/>
  <c r="AF55" i="15"/>
  <c r="V55" i="15"/>
  <c r="AA55" i="15"/>
  <c r="Q55" i="15"/>
  <c r="AF54" i="15"/>
  <c r="V54" i="15"/>
  <c r="AA54" i="15"/>
  <c r="Q54" i="15"/>
  <c r="AF53" i="15"/>
  <c r="V53" i="15"/>
  <c r="AA53" i="15"/>
  <c r="Q53" i="15"/>
  <c r="AF52" i="15"/>
  <c r="V52" i="15"/>
  <c r="AA52" i="15"/>
  <c r="Q52" i="15"/>
  <c r="AF51" i="15"/>
  <c r="V51" i="15"/>
  <c r="AA51" i="15"/>
  <c r="Q51" i="15"/>
  <c r="AF50" i="15"/>
  <c r="V50" i="15"/>
  <c r="AA50" i="15"/>
  <c r="Q50" i="15"/>
  <c r="AF49" i="15"/>
  <c r="V49" i="15"/>
  <c r="AA49" i="15"/>
  <c r="Q49" i="15"/>
  <c r="AF48" i="15"/>
  <c r="V48" i="15"/>
  <c r="AA48" i="15"/>
  <c r="Q48" i="15"/>
  <c r="AF47" i="15"/>
  <c r="V47" i="15"/>
  <c r="AA47" i="15"/>
  <c r="Q47" i="15"/>
  <c r="AF46" i="15"/>
  <c r="V46" i="15"/>
  <c r="AA46" i="15"/>
  <c r="Q46" i="15"/>
  <c r="AF45" i="15"/>
  <c r="V45" i="15"/>
  <c r="AA45" i="15"/>
  <c r="Q45" i="15"/>
  <c r="AF44" i="15"/>
  <c r="V44" i="15"/>
  <c r="AA44" i="15"/>
  <c r="Q44" i="15"/>
  <c r="AF43" i="15"/>
  <c r="V43" i="15"/>
  <c r="AA43" i="15"/>
  <c r="Q43" i="15"/>
  <c r="AF42" i="15"/>
  <c r="V42" i="15"/>
  <c r="AA42" i="15"/>
  <c r="Q42" i="15"/>
  <c r="AF41" i="15"/>
  <c r="V41" i="15"/>
  <c r="AA41" i="15"/>
  <c r="Q41" i="15"/>
  <c r="AF40" i="15"/>
  <c r="V40" i="15"/>
  <c r="AA40" i="15"/>
  <c r="Q40" i="15"/>
  <c r="AF39" i="15"/>
  <c r="V39" i="15"/>
  <c r="AA39" i="15"/>
  <c r="Q39" i="15"/>
  <c r="AF38" i="15"/>
  <c r="V38" i="15"/>
  <c r="AA38" i="15"/>
  <c r="Q38" i="15"/>
  <c r="AF37" i="15"/>
  <c r="V37" i="15"/>
  <c r="AA37" i="15"/>
  <c r="Q37" i="15"/>
  <c r="AF36" i="15"/>
  <c r="V36" i="15"/>
  <c r="AA36" i="15"/>
  <c r="Q36" i="15"/>
  <c r="AF35" i="15"/>
  <c r="V35" i="15"/>
  <c r="AA35" i="15"/>
  <c r="Q35" i="15"/>
  <c r="AF34" i="15"/>
  <c r="V34" i="15"/>
  <c r="AA34" i="15"/>
  <c r="Q34" i="15"/>
  <c r="AF33" i="15"/>
  <c r="V33" i="15"/>
  <c r="AA33" i="15"/>
  <c r="Q33" i="15"/>
  <c r="AF32" i="15"/>
  <c r="V32" i="15"/>
  <c r="AA32" i="15"/>
  <c r="Q32" i="15"/>
  <c r="AF31" i="15"/>
  <c r="V31" i="15"/>
  <c r="AA31" i="15"/>
  <c r="Q31" i="15"/>
  <c r="AF30" i="15"/>
  <c r="V30" i="15"/>
  <c r="AA30" i="15"/>
  <c r="Q30" i="15"/>
  <c r="AF29" i="15"/>
  <c r="V29" i="15"/>
  <c r="AA29" i="15"/>
  <c r="Q29" i="15"/>
  <c r="AF28" i="15"/>
  <c r="V28" i="15"/>
  <c r="AA28" i="15"/>
  <c r="Q28" i="15"/>
  <c r="AF27" i="15"/>
  <c r="V27" i="15"/>
  <c r="AA27" i="15"/>
  <c r="Q27" i="15"/>
  <c r="AF26" i="15"/>
  <c r="V26" i="15"/>
  <c r="AA26" i="15"/>
  <c r="Q26" i="15"/>
  <c r="AF25" i="15"/>
  <c r="V25" i="15"/>
  <c r="AA25" i="15"/>
  <c r="Q25" i="15"/>
  <c r="AF24" i="15"/>
  <c r="V24" i="15"/>
  <c r="AA24" i="15"/>
  <c r="Q24" i="15"/>
  <c r="AF23" i="15"/>
  <c r="V23" i="15"/>
  <c r="AA23" i="15"/>
  <c r="Q23" i="15"/>
  <c r="AF22" i="15"/>
  <c r="V22" i="15"/>
  <c r="AA22" i="15"/>
  <c r="Q22" i="15"/>
  <c r="AF21" i="15"/>
  <c r="V21" i="15"/>
  <c r="AA21" i="15"/>
  <c r="Q21" i="15"/>
  <c r="AF20" i="15"/>
  <c r="V20" i="15"/>
  <c r="AA20" i="15"/>
  <c r="Q20" i="15"/>
  <c r="AF19" i="15"/>
  <c r="V19" i="15"/>
  <c r="AA19" i="15"/>
  <c r="Q19" i="15"/>
  <c r="AF18" i="15"/>
  <c r="V18" i="15"/>
  <c r="AA18" i="15"/>
  <c r="Q18" i="15"/>
  <c r="AF17" i="15"/>
  <c r="V17" i="15"/>
  <c r="AA17" i="15"/>
  <c r="Q17" i="15"/>
  <c r="AF16" i="15"/>
  <c r="V16" i="15"/>
  <c r="AA16" i="15"/>
  <c r="Q16" i="15"/>
  <c r="AF15" i="15"/>
  <c r="V15" i="15"/>
  <c r="AA15" i="15"/>
  <c r="Q15" i="15"/>
  <c r="AF14" i="15"/>
  <c r="V14" i="15"/>
  <c r="AA14" i="15"/>
  <c r="Q14" i="15"/>
  <c r="AF13" i="15"/>
  <c r="V13" i="15"/>
  <c r="AA13" i="15"/>
  <c r="Q13" i="15"/>
  <c r="AF12" i="15"/>
  <c r="V12" i="15"/>
  <c r="AA12" i="15"/>
  <c r="Q12" i="15"/>
  <c r="AF11" i="15"/>
  <c r="V11" i="15"/>
  <c r="AA11" i="15"/>
  <c r="Q11" i="15"/>
  <c r="AF10" i="15"/>
  <c r="V10" i="15"/>
  <c r="AA10" i="15"/>
  <c r="Q10" i="15"/>
  <c r="AF9" i="15"/>
  <c r="V9" i="15"/>
  <c r="AA9" i="15"/>
  <c r="Q9" i="15"/>
  <c r="AF8" i="15"/>
  <c r="V8" i="15"/>
  <c r="AA8" i="15"/>
  <c r="Q8" i="15"/>
  <c r="AF7" i="15"/>
  <c r="V7" i="15"/>
  <c r="AA7" i="15"/>
  <c r="Q7" i="15"/>
  <c r="AF6" i="15"/>
  <c r="V6" i="15"/>
  <c r="AA6" i="15"/>
  <c r="Q6" i="15"/>
  <c r="AF5" i="15"/>
  <c r="V5" i="15"/>
  <c r="AA5" i="15"/>
  <c r="Q5" i="15"/>
  <c r="AF4" i="15"/>
  <c r="V4" i="15"/>
  <c r="Q4" i="15"/>
  <c r="AF428" i="2"/>
  <c r="AF427" i="2"/>
  <c r="AF426" i="2"/>
  <c r="AF425" i="2"/>
  <c r="AF424" i="2"/>
  <c r="AF423" i="2"/>
  <c r="AF422" i="2"/>
  <c r="AF421" i="2"/>
  <c r="AF420" i="2"/>
  <c r="AF419" i="2"/>
  <c r="AF418" i="2"/>
  <c r="AF417" i="2"/>
  <c r="AF416" i="2"/>
  <c r="AF415" i="2"/>
  <c r="AF414" i="2"/>
  <c r="AF413" i="2"/>
  <c r="AF412" i="2"/>
  <c r="AF411" i="2"/>
  <c r="AF410" i="2"/>
  <c r="AF409" i="2"/>
  <c r="AF408" i="2"/>
  <c r="AF407" i="2"/>
  <c r="AF406" i="2"/>
  <c r="AF405" i="2"/>
  <c r="AF404" i="2"/>
  <c r="AF403" i="2"/>
  <c r="AF402" i="2"/>
  <c r="AF401" i="2"/>
  <c r="AF400" i="2"/>
  <c r="AF399" i="2"/>
  <c r="AF398" i="2"/>
  <c r="AF397" i="2"/>
  <c r="AF396" i="2"/>
  <c r="AF395" i="2"/>
  <c r="AF394" i="2"/>
  <c r="AF393" i="2"/>
  <c r="AF392" i="2"/>
  <c r="AF391" i="2"/>
  <c r="AF390" i="2"/>
  <c r="AF389" i="2"/>
  <c r="AF388" i="2"/>
  <c r="AF387" i="2"/>
  <c r="AF386" i="2"/>
  <c r="AF385" i="2"/>
  <c r="AF384" i="2"/>
  <c r="AF383" i="2"/>
  <c r="AF382" i="2"/>
  <c r="AF381" i="2"/>
  <c r="AF380" i="2"/>
  <c r="AF379" i="2"/>
  <c r="AF378" i="2"/>
  <c r="AF377" i="2"/>
  <c r="AF376" i="2"/>
  <c r="AF375" i="2"/>
  <c r="AF374" i="2"/>
  <c r="AF373" i="2"/>
  <c r="AF372" i="2"/>
  <c r="AF371" i="2"/>
  <c r="AF370" i="2"/>
  <c r="AF369" i="2"/>
  <c r="AF368" i="2"/>
  <c r="AF367" i="2"/>
  <c r="AF366" i="2"/>
  <c r="AF365" i="2"/>
  <c r="AF364" i="2"/>
  <c r="AF363" i="2"/>
  <c r="AF362" i="2"/>
  <c r="AF361" i="2"/>
  <c r="AF360" i="2"/>
  <c r="AF359" i="2"/>
  <c r="AF358" i="2"/>
  <c r="AF357" i="2"/>
  <c r="AF356" i="2"/>
  <c r="AF355" i="2"/>
  <c r="AF354" i="2"/>
  <c r="AF353" i="2"/>
  <c r="AF352" i="2"/>
  <c r="AF351" i="2"/>
  <c r="AF350" i="2"/>
  <c r="AF349" i="2"/>
  <c r="AF348" i="2"/>
  <c r="AF347" i="2"/>
  <c r="AF346" i="2"/>
  <c r="AF345" i="2"/>
  <c r="AF344" i="2"/>
  <c r="AF343" i="2"/>
  <c r="AF342" i="2"/>
  <c r="AF341" i="2"/>
  <c r="AF340" i="2"/>
  <c r="AF339" i="2"/>
  <c r="AF338" i="2"/>
  <c r="AF337" i="2"/>
  <c r="AF336" i="2"/>
  <c r="AF335" i="2"/>
  <c r="AF334" i="2"/>
  <c r="AF333" i="2"/>
  <c r="AF332" i="2"/>
  <c r="AF331" i="2"/>
  <c r="AF330" i="2"/>
  <c r="AF329" i="2"/>
  <c r="AF328" i="2"/>
  <c r="AF327" i="2"/>
  <c r="AF326" i="2"/>
  <c r="AF325" i="2"/>
  <c r="AF324" i="2"/>
  <c r="AF323" i="2"/>
  <c r="AF322" i="2"/>
  <c r="AF321" i="2"/>
  <c r="AF320" i="2"/>
  <c r="AF319" i="2"/>
  <c r="AF318" i="2"/>
  <c r="AF317" i="2"/>
  <c r="AF316" i="2"/>
  <c r="AF315" i="2"/>
  <c r="AF314" i="2"/>
  <c r="AF313" i="2"/>
  <c r="AF312" i="2"/>
  <c r="AF311" i="2"/>
  <c r="AF310" i="2"/>
  <c r="AF309" i="2"/>
  <c r="AF308" i="2"/>
  <c r="AF307" i="2"/>
  <c r="AF306" i="2"/>
  <c r="AF305" i="2"/>
  <c r="AF304" i="2"/>
  <c r="AF303" i="2"/>
  <c r="AF302" i="2"/>
  <c r="AF301" i="2"/>
  <c r="AF300" i="2"/>
  <c r="AF299" i="2"/>
  <c r="AF298" i="2"/>
  <c r="AF297" i="2"/>
  <c r="AF296" i="2"/>
  <c r="AF295" i="2"/>
  <c r="AF294" i="2"/>
  <c r="AF293" i="2"/>
  <c r="AF292" i="2"/>
  <c r="AF291" i="2"/>
  <c r="AF290" i="2"/>
  <c r="AF289" i="2"/>
  <c r="AF288" i="2"/>
  <c r="AF287" i="2"/>
  <c r="AF286" i="2"/>
  <c r="AF285" i="2"/>
  <c r="AF284" i="2"/>
  <c r="AF283" i="2"/>
  <c r="AF282" i="2"/>
  <c r="AF281" i="2"/>
  <c r="AF280" i="2"/>
  <c r="AF279" i="2"/>
  <c r="AF278" i="2"/>
  <c r="AF277" i="2"/>
  <c r="AF276" i="2"/>
  <c r="AF275" i="2"/>
  <c r="AF274" i="2"/>
  <c r="AF273" i="2"/>
  <c r="AF272" i="2"/>
  <c r="AF271" i="2"/>
  <c r="AF270" i="2"/>
  <c r="AF269" i="2"/>
  <c r="AF268" i="2"/>
  <c r="AF267" i="2"/>
  <c r="AF266" i="2"/>
  <c r="AF265" i="2"/>
  <c r="AF264" i="2"/>
  <c r="AF263" i="2"/>
  <c r="AF262" i="2"/>
  <c r="AF261" i="2"/>
  <c r="AF260" i="2"/>
  <c r="AF259" i="2"/>
  <c r="AF258" i="2"/>
  <c r="AF257" i="2"/>
  <c r="AF256" i="2"/>
  <c r="AF255" i="2"/>
  <c r="AF254" i="2"/>
  <c r="AF253" i="2"/>
  <c r="AF252" i="2"/>
  <c r="AF251" i="2"/>
  <c r="AF250" i="2"/>
  <c r="AF249" i="2"/>
  <c r="AF248" i="2"/>
  <c r="AF247" i="2"/>
  <c r="AF246" i="2"/>
  <c r="AF245" i="2"/>
  <c r="AF244" i="2"/>
  <c r="AF243" i="2"/>
  <c r="AF242" i="2"/>
  <c r="AF241" i="2"/>
  <c r="AF240" i="2"/>
  <c r="AF239" i="2"/>
  <c r="AF238" i="2"/>
  <c r="AF237" i="2"/>
  <c r="AF236" i="2"/>
  <c r="AF235" i="2"/>
  <c r="AF234" i="2"/>
  <c r="AF233" i="2"/>
  <c r="AF232" i="2"/>
  <c r="AF231" i="2"/>
  <c r="AF230" i="2"/>
  <c r="AF229" i="2"/>
  <c r="AF228" i="2"/>
  <c r="AF227" i="2"/>
  <c r="AF226" i="2"/>
  <c r="AF225" i="2"/>
  <c r="AF224" i="2"/>
  <c r="AF223" i="2"/>
  <c r="AF222" i="2"/>
  <c r="AF221" i="2"/>
  <c r="AF220" i="2"/>
  <c r="AF219" i="2"/>
  <c r="AF218" i="2"/>
  <c r="AF217" i="2"/>
  <c r="AF216" i="2"/>
  <c r="AF215" i="2"/>
  <c r="AF214" i="2"/>
  <c r="AF213" i="2"/>
  <c r="AF212" i="2"/>
  <c r="AF211" i="2"/>
  <c r="AF210" i="2"/>
  <c r="AF209" i="2"/>
  <c r="AF208" i="2"/>
  <c r="AF207" i="2"/>
  <c r="AF206" i="2"/>
  <c r="AF205" i="2"/>
  <c r="AF204" i="2"/>
  <c r="AF203" i="2"/>
  <c r="AF202" i="2"/>
  <c r="AF201" i="2"/>
  <c r="AF200" i="2"/>
  <c r="AF199" i="2"/>
  <c r="AF198" i="2"/>
  <c r="AF197" i="2"/>
  <c r="AF196" i="2"/>
  <c r="AF195" i="2"/>
  <c r="AF194" i="2"/>
  <c r="AF193" i="2"/>
  <c r="AF192" i="2"/>
  <c r="AF191" i="2"/>
  <c r="AF190" i="2"/>
  <c r="AF189" i="2"/>
  <c r="AF188" i="2"/>
  <c r="AF187" i="2"/>
  <c r="AF186" i="2"/>
  <c r="AF185" i="2"/>
  <c r="AF184" i="2"/>
  <c r="AF183" i="2"/>
  <c r="AF182" i="2"/>
  <c r="AF181" i="2"/>
  <c r="AF180" i="2"/>
  <c r="AF179" i="2"/>
  <c r="AF178" i="2"/>
  <c r="AF177" i="2"/>
  <c r="AF176" i="2"/>
  <c r="AF175" i="2"/>
  <c r="AF174" i="2"/>
  <c r="AF173" i="2"/>
  <c r="AF172" i="2"/>
  <c r="AF171" i="2"/>
  <c r="AF170" i="2"/>
  <c r="AF169" i="2"/>
  <c r="AF168" i="2"/>
  <c r="AF167" i="2"/>
  <c r="AF166" i="2"/>
  <c r="AF165" i="2"/>
  <c r="AF164" i="2"/>
  <c r="AF163" i="2"/>
  <c r="AF162" i="2"/>
  <c r="AF161" i="2"/>
  <c r="AF160" i="2"/>
  <c r="AF159" i="2"/>
  <c r="AF158" i="2"/>
  <c r="AF157" i="2"/>
  <c r="AF156" i="2"/>
  <c r="AF155" i="2"/>
  <c r="AF154" i="2"/>
  <c r="AF153" i="2"/>
  <c r="AF152" i="2"/>
  <c r="AF151" i="2"/>
  <c r="AF150" i="2"/>
  <c r="AF149" i="2"/>
  <c r="AF148" i="2"/>
  <c r="AF147" i="2"/>
  <c r="AF146" i="2"/>
  <c r="AF145" i="2"/>
  <c r="AF144" i="2"/>
  <c r="AF143" i="2"/>
  <c r="AF142" i="2"/>
  <c r="AF141" i="2"/>
  <c r="AF140" i="2"/>
  <c r="AF139" i="2"/>
  <c r="AF138" i="2"/>
  <c r="AF137" i="2"/>
  <c r="AF136" i="2"/>
  <c r="AF135" i="2"/>
  <c r="AF134" i="2"/>
  <c r="AF133" i="2"/>
  <c r="AF132" i="2"/>
  <c r="AF131" i="2"/>
  <c r="AF130" i="2"/>
  <c r="AF129" i="2"/>
  <c r="AF128" i="2"/>
  <c r="AF127" i="2"/>
  <c r="AF126" i="2"/>
  <c r="AF125" i="2"/>
  <c r="AF124" i="2"/>
  <c r="AF123" i="2"/>
  <c r="AF122" i="2"/>
  <c r="AF121" i="2"/>
  <c r="AF120" i="2"/>
  <c r="AF119" i="2"/>
  <c r="AF118" i="2"/>
  <c r="AF117" i="2"/>
  <c r="AF116" i="2"/>
  <c r="AF115" i="2"/>
  <c r="AF114" i="2"/>
  <c r="AF113" i="2"/>
  <c r="AF112" i="2"/>
  <c r="AF111" i="2"/>
  <c r="AF110" i="2"/>
  <c r="AF109" i="2"/>
  <c r="AF108" i="2"/>
  <c r="AF107" i="2"/>
  <c r="AF106" i="2"/>
  <c r="AF105" i="2"/>
  <c r="AF104" i="2"/>
  <c r="AF103" i="2"/>
  <c r="AF102" i="2"/>
  <c r="AF101" i="2"/>
  <c r="AF100" i="2"/>
  <c r="AF99" i="2"/>
  <c r="AF98" i="2"/>
  <c r="AF97" i="2"/>
  <c r="AF96" i="2"/>
  <c r="AF95" i="2"/>
  <c r="AF94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8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6" i="2"/>
  <c r="AF45" i="2"/>
  <c r="AF44" i="2"/>
  <c r="AF43" i="2"/>
  <c r="AF42" i="2"/>
  <c r="AF41" i="2"/>
  <c r="AF40" i="2"/>
  <c r="AF39" i="2"/>
  <c r="AF38" i="2"/>
  <c r="AF37" i="2"/>
  <c r="AF36" i="2"/>
  <c r="AF35" i="2"/>
  <c r="AF34" i="2"/>
  <c r="AF33" i="2"/>
  <c r="AF32" i="2"/>
  <c r="AF31" i="2"/>
  <c r="AF30" i="2"/>
  <c r="AF29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3" i="2"/>
  <c r="AF12" i="2"/>
  <c r="AF11" i="2"/>
  <c r="AF10" i="2"/>
  <c r="AF9" i="2"/>
  <c r="AF8" i="2"/>
  <c r="AF7" i="2"/>
  <c r="AF6" i="2"/>
  <c r="AF5" i="2"/>
  <c r="AF4" i="2"/>
  <c r="AA428" i="2"/>
  <c r="AA427" i="2"/>
  <c r="AA426" i="2"/>
  <c r="AA425" i="2"/>
  <c r="AA424" i="2"/>
  <c r="AA423" i="2"/>
  <c r="AA422" i="2"/>
  <c r="AA421" i="2"/>
  <c r="AA420" i="2"/>
  <c r="AA419" i="2"/>
  <c r="AA418" i="2"/>
  <c r="AA417" i="2"/>
  <c r="AA416" i="2"/>
  <c r="AA415" i="2"/>
  <c r="AA414" i="2"/>
  <c r="AA413" i="2"/>
  <c r="AA412" i="2"/>
  <c r="AA411" i="2"/>
  <c r="AA410" i="2"/>
  <c r="AA409" i="2"/>
  <c r="AA408" i="2"/>
  <c r="AA407" i="2"/>
  <c r="AA406" i="2"/>
  <c r="AA405" i="2"/>
  <c r="AA404" i="2"/>
  <c r="AA403" i="2"/>
  <c r="AA402" i="2"/>
  <c r="AA401" i="2"/>
  <c r="AA400" i="2"/>
  <c r="AA399" i="2"/>
  <c r="AA398" i="2"/>
  <c r="AA397" i="2"/>
  <c r="AA396" i="2"/>
  <c r="AA395" i="2"/>
  <c r="AA394" i="2"/>
  <c r="AA393" i="2"/>
  <c r="AA392" i="2"/>
  <c r="AA391" i="2"/>
  <c r="AA390" i="2"/>
  <c r="AA389" i="2"/>
  <c r="AA388" i="2"/>
  <c r="AA387" i="2"/>
  <c r="AA386" i="2"/>
  <c r="AA385" i="2"/>
  <c r="AA384" i="2"/>
  <c r="AA383" i="2"/>
  <c r="AA382" i="2"/>
  <c r="AA381" i="2"/>
  <c r="AA380" i="2"/>
  <c r="AA379" i="2"/>
  <c r="AA378" i="2"/>
  <c r="AA377" i="2"/>
  <c r="AA376" i="2"/>
  <c r="AA375" i="2"/>
  <c r="AA374" i="2"/>
  <c r="AA373" i="2"/>
  <c r="AA372" i="2"/>
  <c r="AA371" i="2"/>
  <c r="AA370" i="2"/>
  <c r="AA369" i="2"/>
  <c r="AA368" i="2"/>
  <c r="AA367" i="2"/>
  <c r="AA366" i="2"/>
  <c r="AA365" i="2"/>
  <c r="AA364" i="2"/>
  <c r="AA363" i="2"/>
  <c r="AA362" i="2"/>
  <c r="AA361" i="2"/>
  <c r="AA360" i="2"/>
  <c r="AA359" i="2"/>
  <c r="AA358" i="2"/>
  <c r="AA357" i="2"/>
  <c r="AA356" i="2"/>
  <c r="AA355" i="2"/>
  <c r="AA354" i="2"/>
  <c r="AA353" i="2"/>
  <c r="AA352" i="2"/>
  <c r="AA351" i="2"/>
  <c r="AA350" i="2"/>
  <c r="AA349" i="2"/>
  <c r="AA348" i="2"/>
  <c r="AA347" i="2"/>
  <c r="AA346" i="2"/>
  <c r="AA345" i="2"/>
  <c r="AA344" i="2"/>
  <c r="AA343" i="2"/>
  <c r="AA342" i="2"/>
  <c r="AA341" i="2"/>
  <c r="AA340" i="2"/>
  <c r="AA339" i="2"/>
  <c r="AA338" i="2"/>
  <c r="AA337" i="2"/>
  <c r="AA336" i="2"/>
  <c r="AA335" i="2"/>
  <c r="AA334" i="2"/>
  <c r="AA333" i="2"/>
  <c r="AA332" i="2"/>
  <c r="AA331" i="2"/>
  <c r="AA330" i="2"/>
  <c r="AA329" i="2"/>
  <c r="AA328" i="2"/>
  <c r="AA327" i="2"/>
  <c r="AA326" i="2"/>
  <c r="AA325" i="2"/>
  <c r="AA324" i="2"/>
  <c r="AA323" i="2"/>
  <c r="AA322" i="2"/>
  <c r="AA321" i="2"/>
  <c r="AA320" i="2"/>
  <c r="AA319" i="2"/>
  <c r="AA318" i="2"/>
  <c r="AA317" i="2"/>
  <c r="AA316" i="2"/>
  <c r="AA315" i="2"/>
  <c r="AA314" i="2"/>
  <c r="AA313" i="2"/>
  <c r="AA312" i="2"/>
  <c r="AA311" i="2"/>
  <c r="AA310" i="2"/>
  <c r="AA309" i="2"/>
  <c r="AA308" i="2"/>
  <c r="AA307" i="2"/>
  <c r="AA306" i="2"/>
  <c r="AA305" i="2"/>
  <c r="AA304" i="2"/>
  <c r="AA303" i="2"/>
  <c r="AA302" i="2"/>
  <c r="AA301" i="2"/>
  <c r="AA300" i="2"/>
  <c r="AA299" i="2"/>
  <c r="AA298" i="2"/>
  <c r="AA297" i="2"/>
  <c r="AA296" i="2"/>
  <c r="AA295" i="2"/>
  <c r="AA294" i="2"/>
  <c r="AA293" i="2"/>
  <c r="AA292" i="2"/>
  <c r="AA291" i="2"/>
  <c r="AA290" i="2"/>
  <c r="AA289" i="2"/>
  <c r="AA288" i="2"/>
  <c r="AA287" i="2"/>
  <c r="AA286" i="2"/>
  <c r="AA285" i="2"/>
  <c r="AA284" i="2"/>
  <c r="AA283" i="2"/>
  <c r="AA282" i="2"/>
  <c r="AA281" i="2"/>
  <c r="AA280" i="2"/>
  <c r="AA279" i="2"/>
  <c r="AA278" i="2"/>
  <c r="AA277" i="2"/>
  <c r="AA276" i="2"/>
  <c r="AA275" i="2"/>
  <c r="AA274" i="2"/>
  <c r="AA273" i="2"/>
  <c r="AA272" i="2"/>
  <c r="AA271" i="2"/>
  <c r="AA270" i="2"/>
  <c r="AA269" i="2"/>
  <c r="AA268" i="2"/>
  <c r="AA267" i="2"/>
  <c r="AA266" i="2"/>
  <c r="AA265" i="2"/>
  <c r="AA264" i="2"/>
  <c r="AA263" i="2"/>
  <c r="AA262" i="2"/>
  <c r="AA261" i="2"/>
  <c r="AA260" i="2"/>
  <c r="AA259" i="2"/>
  <c r="AA258" i="2"/>
  <c r="AA257" i="2"/>
  <c r="AA256" i="2"/>
  <c r="AA255" i="2"/>
  <c r="AA254" i="2"/>
  <c r="AA253" i="2"/>
  <c r="AA252" i="2"/>
  <c r="AA251" i="2"/>
  <c r="AA250" i="2"/>
  <c r="AA249" i="2"/>
  <c r="AA248" i="2"/>
  <c r="AA247" i="2"/>
  <c r="AA246" i="2"/>
  <c r="AA245" i="2"/>
  <c r="AA244" i="2"/>
  <c r="AA243" i="2"/>
  <c r="AA242" i="2"/>
  <c r="AA241" i="2"/>
  <c r="AA240" i="2"/>
  <c r="AA239" i="2"/>
  <c r="AA238" i="2"/>
  <c r="AA237" i="2"/>
  <c r="AA236" i="2"/>
  <c r="AA235" i="2"/>
  <c r="AA234" i="2"/>
  <c r="AA233" i="2"/>
  <c r="AA232" i="2"/>
  <c r="AA231" i="2"/>
  <c r="AA230" i="2"/>
  <c r="AA229" i="2"/>
  <c r="AA228" i="2"/>
  <c r="AA227" i="2"/>
  <c r="AA226" i="2"/>
  <c r="AA225" i="2"/>
  <c r="AA224" i="2"/>
  <c r="AA223" i="2"/>
  <c r="AA222" i="2"/>
  <c r="AA221" i="2"/>
  <c r="AA220" i="2"/>
  <c r="AA219" i="2"/>
  <c r="AA218" i="2"/>
  <c r="AA217" i="2"/>
  <c r="AA216" i="2"/>
  <c r="AA215" i="2"/>
  <c r="AA214" i="2"/>
  <c r="AA213" i="2"/>
  <c r="AA212" i="2"/>
  <c r="AA211" i="2"/>
  <c r="AA210" i="2"/>
  <c r="AA209" i="2"/>
  <c r="AA208" i="2"/>
  <c r="AA207" i="2"/>
  <c r="AA206" i="2"/>
  <c r="AA205" i="2"/>
  <c r="AA204" i="2"/>
  <c r="AA203" i="2"/>
  <c r="AA202" i="2"/>
  <c r="AA201" i="2"/>
  <c r="AA200" i="2"/>
  <c r="AA199" i="2"/>
  <c r="AA198" i="2"/>
  <c r="AA197" i="2"/>
  <c r="AA196" i="2"/>
  <c r="AA195" i="2"/>
  <c r="AA194" i="2"/>
  <c r="AA193" i="2"/>
  <c r="AA192" i="2"/>
  <c r="AA191" i="2"/>
  <c r="AA190" i="2"/>
  <c r="AA189" i="2"/>
  <c r="AA188" i="2"/>
  <c r="AA187" i="2"/>
  <c r="AA186" i="2"/>
  <c r="AA185" i="2"/>
  <c r="AA184" i="2"/>
  <c r="AA183" i="2"/>
  <c r="AA182" i="2"/>
  <c r="AA181" i="2"/>
  <c r="AA180" i="2"/>
  <c r="AA179" i="2"/>
  <c r="AA178" i="2"/>
  <c r="AA177" i="2"/>
  <c r="AA176" i="2"/>
  <c r="AA175" i="2"/>
  <c r="AA174" i="2"/>
  <c r="AA173" i="2"/>
  <c r="AA172" i="2"/>
  <c r="AA171" i="2"/>
  <c r="AA170" i="2"/>
  <c r="AA169" i="2"/>
  <c r="AA168" i="2"/>
  <c r="AA167" i="2"/>
  <c r="AA166" i="2"/>
  <c r="AA165" i="2"/>
  <c r="AA164" i="2"/>
  <c r="AA163" i="2"/>
  <c r="AA162" i="2"/>
  <c r="AA161" i="2"/>
  <c r="AA160" i="2"/>
  <c r="AA159" i="2"/>
  <c r="AA158" i="2"/>
  <c r="AA157" i="2"/>
  <c r="AA156" i="2"/>
  <c r="AA155" i="2"/>
  <c r="AA154" i="2"/>
  <c r="AA153" i="2"/>
  <c r="AA152" i="2"/>
  <c r="AA151" i="2"/>
  <c r="AA150" i="2"/>
  <c r="AA149" i="2"/>
  <c r="AA148" i="2"/>
  <c r="AA147" i="2"/>
  <c r="AA146" i="2"/>
  <c r="AA145" i="2"/>
  <c r="AA144" i="2"/>
  <c r="AA143" i="2"/>
  <c r="AA142" i="2"/>
  <c r="AA141" i="2"/>
  <c r="AA140" i="2"/>
  <c r="AA139" i="2"/>
  <c r="AA138" i="2"/>
  <c r="AA137" i="2"/>
  <c r="AA136" i="2"/>
  <c r="AA135" i="2"/>
  <c r="AA134" i="2"/>
  <c r="AA133" i="2"/>
  <c r="AA132" i="2"/>
  <c r="AA131" i="2"/>
  <c r="AA130" i="2"/>
  <c r="AA129" i="2"/>
  <c r="AA128" i="2"/>
  <c r="AA127" i="2"/>
  <c r="AA126" i="2"/>
  <c r="AA125" i="2"/>
  <c r="AA124" i="2"/>
  <c r="AA123" i="2"/>
  <c r="AA122" i="2"/>
  <c r="AA121" i="2"/>
  <c r="AA120" i="2"/>
  <c r="AA119" i="2"/>
  <c r="AA118" i="2"/>
  <c r="AA117" i="2"/>
  <c r="AA116" i="2"/>
  <c r="AA115" i="2"/>
  <c r="AA114" i="2"/>
  <c r="AA113" i="2"/>
  <c r="AA112" i="2"/>
  <c r="AA111" i="2"/>
  <c r="AA110" i="2"/>
  <c r="AA109" i="2"/>
  <c r="AA108" i="2"/>
  <c r="AA107" i="2"/>
  <c r="AA106" i="2"/>
  <c r="AA105" i="2"/>
  <c r="AA104" i="2"/>
  <c r="AA103" i="2"/>
  <c r="AA102" i="2"/>
  <c r="AA101" i="2"/>
  <c r="AA100" i="2"/>
  <c r="AA99" i="2"/>
  <c r="AA98" i="2"/>
  <c r="AA97" i="2"/>
  <c r="AA96" i="2"/>
  <c r="AA95" i="2"/>
  <c r="AA94" i="2"/>
  <c r="AA93" i="2"/>
  <c r="AA92" i="2"/>
  <c r="AA91" i="2"/>
  <c r="AA90" i="2"/>
  <c r="AA89" i="2"/>
  <c r="AA88" i="2"/>
  <c r="AA87" i="2"/>
  <c r="AA86" i="2"/>
  <c r="AA85" i="2"/>
  <c r="AA84" i="2"/>
  <c r="AA83" i="2"/>
  <c r="AA82" i="2"/>
  <c r="AA81" i="2"/>
  <c r="AA80" i="2"/>
  <c r="AA79" i="2"/>
  <c r="AA78" i="2"/>
  <c r="AA77" i="2"/>
  <c r="AA76" i="2"/>
  <c r="AA75" i="2"/>
  <c r="AA74" i="2"/>
  <c r="AA73" i="2"/>
  <c r="AA72" i="2"/>
  <c r="AA71" i="2"/>
  <c r="AA70" i="2"/>
  <c r="AA69" i="2"/>
  <c r="AA68" i="2"/>
  <c r="AA67" i="2"/>
  <c r="AA66" i="2"/>
  <c r="AA65" i="2"/>
  <c r="AA64" i="2"/>
  <c r="AA63" i="2"/>
  <c r="AA62" i="2"/>
  <c r="AA61" i="2"/>
  <c r="AA60" i="2"/>
  <c r="AA59" i="2"/>
  <c r="AA58" i="2"/>
  <c r="AA57" i="2"/>
  <c r="AA56" i="2"/>
  <c r="AA55" i="2"/>
  <c r="AA54" i="2"/>
  <c r="AA53" i="2"/>
  <c r="AA52" i="2"/>
  <c r="AA51" i="2"/>
  <c r="AA50" i="2"/>
  <c r="AA49" i="2"/>
  <c r="AA48" i="2"/>
  <c r="AA47" i="2"/>
  <c r="AA46" i="2"/>
  <c r="AA45" i="2"/>
  <c r="AA44" i="2"/>
  <c r="AA43" i="2"/>
  <c r="AA42" i="2"/>
  <c r="AA41" i="2"/>
  <c r="AA40" i="2"/>
  <c r="AA39" i="2"/>
  <c r="AA38" i="2"/>
  <c r="AA37" i="2"/>
  <c r="AA36" i="2"/>
  <c r="AA35" i="2"/>
  <c r="AA34" i="2"/>
  <c r="AA33" i="2"/>
  <c r="AA32" i="2"/>
  <c r="AA31" i="2"/>
  <c r="AA30" i="2"/>
  <c r="AA29" i="2"/>
  <c r="AA28" i="2"/>
  <c r="AA27" i="2"/>
  <c r="AA26" i="2"/>
  <c r="AA25" i="2"/>
  <c r="AA24" i="2"/>
  <c r="AA23" i="2"/>
  <c r="AA22" i="2"/>
  <c r="AA21" i="2"/>
  <c r="AA20" i="2"/>
  <c r="AA19" i="2"/>
  <c r="AA18" i="2"/>
  <c r="AA17" i="2"/>
  <c r="AA16" i="2"/>
  <c r="AA15" i="2"/>
  <c r="AA14" i="2"/>
  <c r="AA13" i="2"/>
  <c r="AA12" i="2"/>
  <c r="AA11" i="2"/>
  <c r="AA10" i="2"/>
  <c r="AA9" i="2"/>
  <c r="AA8" i="2"/>
  <c r="AA7" i="2"/>
  <c r="AA6" i="2"/>
  <c r="AA5" i="2"/>
  <c r="AA4" i="2"/>
  <c r="V428" i="2"/>
  <c r="V427" i="2"/>
  <c r="V426" i="2"/>
  <c r="V425" i="2"/>
  <c r="V424" i="2"/>
  <c r="V423" i="2"/>
  <c r="V422" i="2"/>
  <c r="V421" i="2"/>
  <c r="V420" i="2"/>
  <c r="V419" i="2"/>
  <c r="V418" i="2"/>
  <c r="V417" i="2"/>
  <c r="V416" i="2"/>
  <c r="V415" i="2"/>
  <c r="V414" i="2"/>
  <c r="V413" i="2"/>
  <c r="V412" i="2"/>
  <c r="V411" i="2"/>
  <c r="V410" i="2"/>
  <c r="V409" i="2"/>
  <c r="V408" i="2"/>
  <c r="V407" i="2"/>
  <c r="V406" i="2"/>
  <c r="V405" i="2"/>
  <c r="V404" i="2"/>
  <c r="V403" i="2"/>
  <c r="V402" i="2"/>
  <c r="V401" i="2"/>
  <c r="V400" i="2"/>
  <c r="V399" i="2"/>
  <c r="V398" i="2"/>
  <c r="V397" i="2"/>
  <c r="V396" i="2"/>
  <c r="V395" i="2"/>
  <c r="V394" i="2"/>
  <c r="V393" i="2"/>
  <c r="V392" i="2"/>
  <c r="V391" i="2"/>
  <c r="V390" i="2"/>
  <c r="V389" i="2"/>
  <c r="V388" i="2"/>
  <c r="V387" i="2"/>
  <c r="V386" i="2"/>
  <c r="V385" i="2"/>
  <c r="V384" i="2"/>
  <c r="V383" i="2"/>
  <c r="V382" i="2"/>
  <c r="V381" i="2"/>
  <c r="V380" i="2"/>
  <c r="V379" i="2"/>
  <c r="V378" i="2"/>
  <c r="V377" i="2"/>
  <c r="V376" i="2"/>
  <c r="V375" i="2"/>
  <c r="V374" i="2"/>
  <c r="V373" i="2"/>
  <c r="V372" i="2"/>
  <c r="V371" i="2"/>
  <c r="V370" i="2"/>
  <c r="V369" i="2"/>
  <c r="V368" i="2"/>
  <c r="V367" i="2"/>
  <c r="V366" i="2"/>
  <c r="V365" i="2"/>
  <c r="V364" i="2"/>
  <c r="V363" i="2"/>
  <c r="V362" i="2"/>
  <c r="V361" i="2"/>
  <c r="V360" i="2"/>
  <c r="V359" i="2"/>
  <c r="V358" i="2"/>
  <c r="V357" i="2"/>
  <c r="V356" i="2"/>
  <c r="V355" i="2"/>
  <c r="V354" i="2"/>
  <c r="V353" i="2"/>
  <c r="V352" i="2"/>
  <c r="V351" i="2"/>
  <c r="V350" i="2"/>
  <c r="V349" i="2"/>
  <c r="V348" i="2"/>
  <c r="V347" i="2"/>
  <c r="V346" i="2"/>
  <c r="V345" i="2"/>
  <c r="V344" i="2"/>
  <c r="V343" i="2"/>
  <c r="V342" i="2"/>
  <c r="V341" i="2"/>
  <c r="V340" i="2"/>
  <c r="V339" i="2"/>
  <c r="V338" i="2"/>
  <c r="V337" i="2"/>
  <c r="V336" i="2"/>
  <c r="V335" i="2"/>
  <c r="V334" i="2"/>
  <c r="V333" i="2"/>
  <c r="V332" i="2"/>
  <c r="V331" i="2"/>
  <c r="V330" i="2"/>
  <c r="V329" i="2"/>
  <c r="V328" i="2"/>
  <c r="V327" i="2"/>
  <c r="V326" i="2"/>
  <c r="V325" i="2"/>
  <c r="V324" i="2"/>
  <c r="V323" i="2"/>
  <c r="V322" i="2"/>
  <c r="V321" i="2"/>
  <c r="V320" i="2"/>
  <c r="V319" i="2"/>
  <c r="V318" i="2"/>
  <c r="V317" i="2"/>
  <c r="V316" i="2"/>
  <c r="V315" i="2"/>
  <c r="V314" i="2"/>
  <c r="V313" i="2"/>
  <c r="V312" i="2"/>
  <c r="V311" i="2"/>
  <c r="V310" i="2"/>
  <c r="V309" i="2"/>
  <c r="V308" i="2"/>
  <c r="V307" i="2"/>
  <c r="V306" i="2"/>
  <c r="V305" i="2"/>
  <c r="V304" i="2"/>
  <c r="V303" i="2"/>
  <c r="V302" i="2"/>
  <c r="V301" i="2"/>
  <c r="V300" i="2"/>
  <c r="V299" i="2"/>
  <c r="V298" i="2"/>
  <c r="V297" i="2"/>
  <c r="V296" i="2"/>
  <c r="V295" i="2"/>
  <c r="V294" i="2"/>
  <c r="V293" i="2"/>
  <c r="V292" i="2"/>
  <c r="V291" i="2"/>
  <c r="V290" i="2"/>
  <c r="V289" i="2"/>
  <c r="V288" i="2"/>
  <c r="V287" i="2"/>
  <c r="V286" i="2"/>
  <c r="V285" i="2"/>
  <c r="V284" i="2"/>
  <c r="V283" i="2"/>
  <c r="V282" i="2"/>
  <c r="V281" i="2"/>
  <c r="V280" i="2"/>
  <c r="V279" i="2"/>
  <c r="V278" i="2"/>
  <c r="V277" i="2"/>
  <c r="V276" i="2"/>
  <c r="V275" i="2"/>
  <c r="V274" i="2"/>
  <c r="V273" i="2"/>
  <c r="V272" i="2"/>
  <c r="V271" i="2"/>
  <c r="V270" i="2"/>
  <c r="V269" i="2"/>
  <c r="V268" i="2"/>
  <c r="V267" i="2"/>
  <c r="V266" i="2"/>
  <c r="V265" i="2"/>
  <c r="V264" i="2"/>
  <c r="V263" i="2"/>
  <c r="V262" i="2"/>
  <c r="V261" i="2"/>
  <c r="V260" i="2"/>
  <c r="V259" i="2"/>
  <c r="V258" i="2"/>
  <c r="V257" i="2"/>
  <c r="V256" i="2"/>
  <c r="V255" i="2"/>
  <c r="V254" i="2"/>
  <c r="V253" i="2"/>
  <c r="V252" i="2"/>
  <c r="V251" i="2"/>
  <c r="V250" i="2"/>
  <c r="V249" i="2"/>
  <c r="V248" i="2"/>
  <c r="V247" i="2"/>
  <c r="V246" i="2"/>
  <c r="V245" i="2"/>
  <c r="V244" i="2"/>
  <c r="V243" i="2"/>
  <c r="V242" i="2"/>
  <c r="V241" i="2"/>
  <c r="V240" i="2"/>
  <c r="V239" i="2"/>
  <c r="V238" i="2"/>
  <c r="V237" i="2"/>
  <c r="V236" i="2"/>
  <c r="V235" i="2"/>
  <c r="V234" i="2"/>
  <c r="V233" i="2"/>
  <c r="V232" i="2"/>
  <c r="V231" i="2"/>
  <c r="V230" i="2"/>
  <c r="V229" i="2"/>
  <c r="V228" i="2"/>
  <c r="V227" i="2"/>
  <c r="V226" i="2"/>
  <c r="V225" i="2"/>
  <c r="V224" i="2"/>
  <c r="V223" i="2"/>
  <c r="V222" i="2"/>
  <c r="V221" i="2"/>
  <c r="V220" i="2"/>
  <c r="V219" i="2"/>
  <c r="V218" i="2"/>
  <c r="V217" i="2"/>
  <c r="V216" i="2"/>
  <c r="V215" i="2"/>
  <c r="V214" i="2"/>
  <c r="V213" i="2"/>
  <c r="V212" i="2"/>
  <c r="V211" i="2"/>
  <c r="V210" i="2"/>
  <c r="V209" i="2"/>
  <c r="V208" i="2"/>
  <c r="V207" i="2"/>
  <c r="V206" i="2"/>
  <c r="V205" i="2"/>
  <c r="V204" i="2"/>
  <c r="V203" i="2"/>
  <c r="V202" i="2"/>
  <c r="V201" i="2"/>
  <c r="V200" i="2"/>
  <c r="V199" i="2"/>
  <c r="V198" i="2"/>
  <c r="V197" i="2"/>
  <c r="V196" i="2"/>
  <c r="V195" i="2"/>
  <c r="V194" i="2"/>
  <c r="V193" i="2"/>
  <c r="V192" i="2"/>
  <c r="V191" i="2"/>
  <c r="V190" i="2"/>
  <c r="V189" i="2"/>
  <c r="V188" i="2"/>
  <c r="V187" i="2"/>
  <c r="V186" i="2"/>
  <c r="V185" i="2"/>
  <c r="V184" i="2"/>
  <c r="V183" i="2"/>
  <c r="V182" i="2"/>
  <c r="V181" i="2"/>
  <c r="V180" i="2"/>
  <c r="V179" i="2"/>
  <c r="V178" i="2"/>
  <c r="V177" i="2"/>
  <c r="V176" i="2"/>
  <c r="V175" i="2"/>
  <c r="V174" i="2"/>
  <c r="V173" i="2"/>
  <c r="V172" i="2"/>
  <c r="V171" i="2"/>
  <c r="V170" i="2"/>
  <c r="V169" i="2"/>
  <c r="V168" i="2"/>
  <c r="V167" i="2"/>
  <c r="V166" i="2"/>
  <c r="V165" i="2"/>
  <c r="V164" i="2"/>
  <c r="V163" i="2"/>
  <c r="V162" i="2"/>
  <c r="V161" i="2"/>
  <c r="V160" i="2"/>
  <c r="V159" i="2"/>
  <c r="V158" i="2"/>
  <c r="V157" i="2"/>
  <c r="V156" i="2"/>
  <c r="V155" i="2"/>
  <c r="V154" i="2"/>
  <c r="V153" i="2"/>
  <c r="V152" i="2"/>
  <c r="V151" i="2"/>
  <c r="V150" i="2"/>
  <c r="V149" i="2"/>
  <c r="V148" i="2"/>
  <c r="V147" i="2"/>
  <c r="V146" i="2"/>
  <c r="V145" i="2"/>
  <c r="V144" i="2"/>
  <c r="V143" i="2"/>
  <c r="V142" i="2"/>
  <c r="V141" i="2"/>
  <c r="V140" i="2"/>
  <c r="V139" i="2"/>
  <c r="V138" i="2"/>
  <c r="V137" i="2"/>
  <c r="V136" i="2"/>
  <c r="V135" i="2"/>
  <c r="V134" i="2"/>
  <c r="V133" i="2"/>
  <c r="V132" i="2"/>
  <c r="V131" i="2"/>
  <c r="V130" i="2"/>
  <c r="V129" i="2"/>
  <c r="V128" i="2"/>
  <c r="V127" i="2"/>
  <c r="V126" i="2"/>
  <c r="V125" i="2"/>
  <c r="V124" i="2"/>
  <c r="V123" i="2"/>
  <c r="V122" i="2"/>
  <c r="V121" i="2"/>
  <c r="V120" i="2"/>
  <c r="V119" i="2"/>
  <c r="V118" i="2"/>
  <c r="V117" i="2"/>
  <c r="V116" i="2"/>
  <c r="V115" i="2"/>
  <c r="V114" i="2"/>
  <c r="V113" i="2"/>
  <c r="V112" i="2"/>
  <c r="V111" i="2"/>
  <c r="V110" i="2"/>
  <c r="V109" i="2"/>
  <c r="V108" i="2"/>
  <c r="V107" i="2"/>
  <c r="V106" i="2"/>
  <c r="V105" i="2"/>
  <c r="V104" i="2"/>
  <c r="V103" i="2"/>
  <c r="V102" i="2"/>
  <c r="V101" i="2"/>
  <c r="V100" i="2"/>
  <c r="V99" i="2"/>
  <c r="V98" i="2"/>
  <c r="V97" i="2"/>
  <c r="V96" i="2"/>
  <c r="V95" i="2"/>
  <c r="V94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8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6" i="2"/>
  <c r="V45" i="2"/>
  <c r="V44" i="2"/>
  <c r="V43" i="2"/>
  <c r="V42" i="2"/>
  <c r="V41" i="2"/>
  <c r="V40" i="2"/>
  <c r="V39" i="2"/>
  <c r="V38" i="2"/>
  <c r="V37" i="2"/>
  <c r="V36" i="2"/>
  <c r="V35" i="2"/>
  <c r="V34" i="2"/>
  <c r="V33" i="2"/>
  <c r="V32" i="2"/>
  <c r="V31" i="2"/>
  <c r="V30" i="2"/>
  <c r="V29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3" i="2"/>
  <c r="V12" i="2"/>
  <c r="V11" i="2"/>
  <c r="V10" i="2"/>
  <c r="V9" i="2"/>
  <c r="V8" i="2"/>
  <c r="V7" i="2"/>
  <c r="V6" i="2"/>
  <c r="V5" i="2"/>
  <c r="V4" i="2"/>
  <c r="Q428" i="2"/>
  <c r="Q427" i="2"/>
  <c r="Q426" i="2"/>
  <c r="Q425" i="2"/>
  <c r="Q424" i="2"/>
  <c r="Q423" i="2"/>
  <c r="Q422" i="2"/>
  <c r="Q421" i="2"/>
  <c r="Q420" i="2"/>
  <c r="Q419" i="2"/>
  <c r="Q418" i="2"/>
  <c r="Q417" i="2"/>
  <c r="Q416" i="2"/>
  <c r="Q415" i="2"/>
  <c r="Q414" i="2"/>
  <c r="Q413" i="2"/>
  <c r="Q412" i="2"/>
  <c r="Q411" i="2"/>
  <c r="Q410" i="2"/>
  <c r="Q409" i="2"/>
  <c r="Q408" i="2"/>
  <c r="Q407" i="2"/>
  <c r="Q406" i="2"/>
  <c r="Q405" i="2"/>
  <c r="Q404" i="2"/>
  <c r="Q403" i="2"/>
  <c r="Q402" i="2"/>
  <c r="Q401" i="2"/>
  <c r="Q400" i="2"/>
  <c r="Q399" i="2"/>
  <c r="Q398" i="2"/>
  <c r="Q397" i="2"/>
  <c r="Q396" i="2"/>
  <c r="Q395" i="2"/>
  <c r="Q394" i="2"/>
  <c r="Q393" i="2"/>
  <c r="Q392" i="2"/>
  <c r="Q391" i="2"/>
  <c r="Q390" i="2"/>
  <c r="Q389" i="2"/>
  <c r="Q388" i="2"/>
  <c r="Q387" i="2"/>
  <c r="Q386" i="2"/>
  <c r="Q385" i="2"/>
  <c r="Q384" i="2"/>
  <c r="Q383" i="2"/>
  <c r="Q382" i="2"/>
  <c r="Q381" i="2"/>
  <c r="Q380" i="2"/>
  <c r="Q379" i="2"/>
  <c r="Q378" i="2"/>
  <c r="Q377" i="2"/>
  <c r="Q376" i="2"/>
  <c r="Q375" i="2"/>
  <c r="Q374" i="2"/>
  <c r="Q373" i="2"/>
  <c r="Q372" i="2"/>
  <c r="Q371" i="2"/>
  <c r="Q370" i="2"/>
  <c r="Q369" i="2"/>
  <c r="Q368" i="2"/>
  <c r="Q367" i="2"/>
  <c r="Q366" i="2"/>
  <c r="Q365" i="2"/>
  <c r="Q364" i="2"/>
  <c r="Q363" i="2"/>
  <c r="Q362" i="2"/>
  <c r="Q361" i="2"/>
  <c r="Q360" i="2"/>
  <c r="Q359" i="2"/>
  <c r="Q358" i="2"/>
  <c r="Q357" i="2"/>
  <c r="Q356" i="2"/>
  <c r="Q355" i="2"/>
  <c r="Q354" i="2"/>
  <c r="Q353" i="2"/>
  <c r="Q352" i="2"/>
  <c r="Q351" i="2"/>
  <c r="Q350" i="2"/>
  <c r="Q349" i="2"/>
  <c r="Q348" i="2"/>
  <c r="Q347" i="2"/>
  <c r="Q346" i="2"/>
  <c r="Q345" i="2"/>
  <c r="Q344" i="2"/>
  <c r="Q343" i="2"/>
  <c r="Q342" i="2"/>
  <c r="Q341" i="2"/>
  <c r="Q340" i="2"/>
  <c r="Q339" i="2"/>
  <c r="Q338" i="2"/>
  <c r="Q337" i="2"/>
  <c r="Q336" i="2"/>
  <c r="Q335" i="2"/>
  <c r="Q334" i="2"/>
  <c r="Q333" i="2"/>
  <c r="Q332" i="2"/>
  <c r="Q331" i="2"/>
  <c r="Q330" i="2"/>
  <c r="Q329" i="2"/>
  <c r="Q328" i="2"/>
  <c r="Q327" i="2"/>
  <c r="Q326" i="2"/>
  <c r="Q325" i="2"/>
  <c r="Q324" i="2"/>
  <c r="Q323" i="2"/>
  <c r="Q322" i="2"/>
  <c r="Q321" i="2"/>
  <c r="Q320" i="2"/>
  <c r="Q319" i="2"/>
  <c r="Q318" i="2"/>
  <c r="Q317" i="2"/>
  <c r="Q316" i="2"/>
  <c r="Q315" i="2"/>
  <c r="Q314" i="2"/>
  <c r="Q313" i="2"/>
  <c r="Q312" i="2"/>
  <c r="Q311" i="2"/>
  <c r="Q310" i="2"/>
  <c r="Q309" i="2"/>
  <c r="Q308" i="2"/>
  <c r="Q307" i="2"/>
  <c r="Q306" i="2"/>
  <c r="Q305" i="2"/>
  <c r="Q304" i="2"/>
  <c r="Q303" i="2"/>
  <c r="Q302" i="2"/>
  <c r="Q301" i="2"/>
  <c r="Q300" i="2"/>
  <c r="Q299" i="2"/>
  <c r="Q298" i="2"/>
  <c r="Q297" i="2"/>
  <c r="Q296" i="2"/>
  <c r="Q295" i="2"/>
  <c r="Q294" i="2"/>
  <c r="Q293" i="2"/>
  <c r="Q292" i="2"/>
  <c r="Q291" i="2"/>
  <c r="Q290" i="2"/>
  <c r="Q289" i="2"/>
  <c r="Q288" i="2"/>
  <c r="Q287" i="2"/>
  <c r="Q286" i="2"/>
  <c r="Q285" i="2"/>
  <c r="Q284" i="2"/>
  <c r="Q283" i="2"/>
  <c r="Q282" i="2"/>
  <c r="Q281" i="2"/>
  <c r="Q280" i="2"/>
  <c r="Q279" i="2"/>
  <c r="Q278" i="2"/>
  <c r="Q277" i="2"/>
  <c r="Q276" i="2"/>
  <c r="Q275" i="2"/>
  <c r="Q274" i="2"/>
  <c r="Q273" i="2"/>
  <c r="Q272" i="2"/>
  <c r="Q271" i="2"/>
  <c r="Q270" i="2"/>
  <c r="Q269" i="2"/>
  <c r="Q268" i="2"/>
  <c r="Q267" i="2"/>
  <c r="Q266" i="2"/>
  <c r="Q265" i="2"/>
  <c r="Q264" i="2"/>
  <c r="Q263" i="2"/>
  <c r="Q262" i="2"/>
  <c r="Q261" i="2"/>
  <c r="Q260" i="2"/>
  <c r="Q259" i="2"/>
  <c r="Q258" i="2"/>
  <c r="Q257" i="2"/>
  <c r="Q256" i="2"/>
  <c r="Q255" i="2"/>
  <c r="Q254" i="2"/>
  <c r="Q253" i="2"/>
  <c r="Q252" i="2"/>
  <c r="Q251" i="2"/>
  <c r="Q250" i="2"/>
  <c r="Q249" i="2"/>
  <c r="Q248" i="2"/>
  <c r="Q247" i="2"/>
  <c r="Q246" i="2"/>
  <c r="Q245" i="2"/>
  <c r="Q244" i="2"/>
  <c r="Q243" i="2"/>
  <c r="Q242" i="2"/>
  <c r="Q241" i="2"/>
  <c r="Q240" i="2"/>
  <c r="Q239" i="2"/>
  <c r="Q238" i="2"/>
  <c r="Q237" i="2"/>
  <c r="Q236" i="2"/>
  <c r="Q235" i="2"/>
  <c r="Q234" i="2"/>
  <c r="Q233" i="2"/>
  <c r="Q232" i="2"/>
  <c r="Q231" i="2"/>
  <c r="Q230" i="2"/>
  <c r="Q229" i="2"/>
  <c r="Q228" i="2"/>
  <c r="Q227" i="2"/>
  <c r="Q226" i="2"/>
  <c r="Q225" i="2"/>
  <c r="Q224" i="2"/>
  <c r="Q223" i="2"/>
  <c r="Q222" i="2"/>
  <c r="Q221" i="2"/>
  <c r="Q220" i="2"/>
  <c r="Q219" i="2"/>
  <c r="Q218" i="2"/>
  <c r="Q217" i="2"/>
  <c r="Q216" i="2"/>
  <c r="Q215" i="2"/>
  <c r="Q214" i="2"/>
  <c r="Q213" i="2"/>
  <c r="Q212" i="2"/>
  <c r="Q211" i="2"/>
  <c r="Q210" i="2"/>
  <c r="Q209" i="2"/>
  <c r="Q208" i="2"/>
  <c r="Q207" i="2"/>
  <c r="Q206" i="2"/>
  <c r="Q205" i="2"/>
  <c r="Q204" i="2"/>
  <c r="Q203" i="2"/>
  <c r="Q202" i="2"/>
  <c r="Q201" i="2"/>
  <c r="Q200" i="2"/>
  <c r="Q199" i="2"/>
  <c r="Q198" i="2"/>
  <c r="Q197" i="2"/>
  <c r="Q196" i="2"/>
  <c r="Q195" i="2"/>
  <c r="Q194" i="2"/>
  <c r="Q193" i="2"/>
  <c r="Q192" i="2"/>
  <c r="Q191" i="2"/>
  <c r="Q190" i="2"/>
  <c r="Q189" i="2"/>
  <c r="Q188" i="2"/>
  <c r="Q187" i="2"/>
  <c r="Q186" i="2"/>
  <c r="Q185" i="2"/>
  <c r="Q184" i="2"/>
  <c r="Q183" i="2"/>
  <c r="Q182" i="2"/>
  <c r="Q181" i="2"/>
  <c r="Q180" i="2"/>
  <c r="Q179" i="2"/>
  <c r="Q178" i="2"/>
  <c r="Q177" i="2"/>
  <c r="Q176" i="2"/>
  <c r="Q175" i="2"/>
  <c r="Q174" i="2"/>
  <c r="Q173" i="2"/>
  <c r="Q172" i="2"/>
  <c r="Q171" i="2"/>
  <c r="Q170" i="2"/>
  <c r="Q169" i="2"/>
  <c r="Q168" i="2"/>
  <c r="Q167" i="2"/>
  <c r="Q166" i="2"/>
  <c r="Q165" i="2"/>
  <c r="Q164" i="2"/>
  <c r="Q163" i="2"/>
  <c r="Q162" i="2"/>
  <c r="Q161" i="2"/>
  <c r="Q160" i="2"/>
  <c r="Q159" i="2"/>
  <c r="Q158" i="2"/>
  <c r="Q157" i="2"/>
  <c r="Q156" i="2"/>
  <c r="Q155" i="2"/>
  <c r="Q154" i="2"/>
  <c r="Q153" i="2"/>
  <c r="Q152" i="2"/>
  <c r="Q151" i="2"/>
  <c r="Q150" i="2"/>
  <c r="Q149" i="2"/>
  <c r="Q148" i="2"/>
  <c r="Q147" i="2"/>
  <c r="Q146" i="2"/>
  <c r="Q145" i="2"/>
  <c r="Q144" i="2"/>
  <c r="Q143" i="2"/>
  <c r="Q142" i="2"/>
  <c r="Q141" i="2"/>
  <c r="Q140" i="2"/>
  <c r="Q139" i="2"/>
  <c r="Q138" i="2"/>
  <c r="Q137" i="2"/>
  <c r="Q136" i="2"/>
  <c r="Q135" i="2"/>
  <c r="Q134" i="2"/>
  <c r="Q133" i="2"/>
  <c r="Q132" i="2"/>
  <c r="Q131" i="2"/>
  <c r="Q130" i="2"/>
  <c r="Q129" i="2"/>
  <c r="Q128" i="2"/>
  <c r="Q127" i="2"/>
  <c r="Q126" i="2"/>
  <c r="Q125" i="2"/>
  <c r="Q124" i="2"/>
  <c r="Q123" i="2"/>
  <c r="Q122" i="2"/>
  <c r="Q121" i="2"/>
  <c r="Q120" i="2"/>
  <c r="Q119" i="2"/>
  <c r="Q118" i="2"/>
  <c r="Q117" i="2"/>
  <c r="Q116" i="2"/>
  <c r="Q115" i="2"/>
  <c r="Q114" i="2"/>
  <c r="Q113" i="2"/>
  <c r="Q112" i="2"/>
  <c r="Q111" i="2"/>
  <c r="Q110" i="2"/>
  <c r="Q109" i="2"/>
  <c r="Q108" i="2"/>
  <c r="Q107" i="2"/>
  <c r="Q106" i="2"/>
  <c r="Q105" i="2"/>
  <c r="Q104" i="2"/>
  <c r="Q103" i="2"/>
  <c r="Q102" i="2"/>
  <c r="Q101" i="2"/>
  <c r="Q100" i="2"/>
  <c r="Q99" i="2"/>
  <c r="Q98" i="2"/>
  <c r="Q97" i="2"/>
  <c r="Q96" i="2"/>
  <c r="Q95" i="2"/>
  <c r="Q94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8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6" i="2"/>
  <c r="Q45" i="2"/>
  <c r="Q44" i="2"/>
  <c r="Q43" i="2"/>
  <c r="Q42" i="2"/>
  <c r="Q41" i="2"/>
  <c r="Q40" i="2"/>
  <c r="Q39" i="2"/>
  <c r="Q38" i="2"/>
  <c r="Q37" i="2"/>
  <c r="Q36" i="2"/>
  <c r="Q35" i="2"/>
  <c r="Q34" i="2"/>
  <c r="Q33" i="2"/>
  <c r="Q32" i="2"/>
  <c r="Q31" i="2"/>
  <c r="Q30" i="2"/>
  <c r="Q29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Q4" i="2"/>
  <c r="L510" i="22"/>
  <c r="L512" i="22"/>
  <c r="L646" i="20"/>
  <c r="L356" i="24"/>
  <c r="L461" i="23"/>
  <c r="L460" i="23"/>
  <c r="L458" i="15"/>
  <c r="L457" i="15"/>
  <c r="L459" i="15"/>
  <c r="L667" i="19"/>
  <c r="L666" i="19"/>
  <c r="L432" i="2"/>
  <c r="L433" i="2"/>
  <c r="L434" i="2"/>
  <c r="L337" i="21"/>
  <c r="L645" i="20"/>
  <c r="L162" i="18"/>
  <c r="L84" i="25"/>
  <c r="L163" i="18"/>
  <c r="L41" i="26"/>
  <c r="V33" i="9"/>
  <c r="T33" i="9"/>
  <c r="W33" i="9"/>
  <c r="U33" i="9"/>
  <c r="V31" i="9"/>
  <c r="T31" i="9"/>
  <c r="U31" i="9"/>
  <c r="W31" i="9"/>
  <c r="W30" i="9"/>
  <c r="U30" i="9"/>
  <c r="V30" i="9"/>
  <c r="T30" i="9"/>
  <c r="U35" i="9"/>
  <c r="W35" i="9"/>
  <c r="V35" i="9"/>
  <c r="T35" i="9"/>
  <c r="W34" i="9"/>
  <c r="T34" i="9"/>
  <c r="V34" i="9"/>
  <c r="U34" i="9"/>
  <c r="U25" i="9"/>
  <c r="W25" i="9"/>
  <c r="T25" i="9"/>
  <c r="V25" i="9"/>
  <c r="T21" i="9"/>
  <c r="W21" i="9"/>
  <c r="V21" i="9"/>
  <c r="U21" i="9"/>
  <c r="U24" i="9"/>
  <c r="W24" i="9"/>
  <c r="V24" i="9"/>
  <c r="T24" i="9"/>
  <c r="U27" i="9"/>
  <c r="T27" i="9"/>
  <c r="W27" i="9"/>
  <c r="V27" i="9"/>
  <c r="W28" i="9"/>
  <c r="T28" i="9"/>
  <c r="U28" i="9"/>
  <c r="V28" i="9"/>
  <c r="T22" i="9"/>
  <c r="W22" i="9"/>
  <c r="V22" i="9"/>
  <c r="U22" i="9"/>
</calcChain>
</file>

<file path=xl/sharedStrings.xml><?xml version="1.0" encoding="utf-8"?>
<sst xmlns="http://schemas.openxmlformats.org/spreadsheetml/2006/main" count="23155" uniqueCount="363">
  <si>
    <t>Residues</t>
  </si>
  <si>
    <t>S</t>
  </si>
  <si>
    <t>N</t>
  </si>
  <si>
    <t>All</t>
  </si>
  <si>
    <t>Dino</t>
  </si>
  <si>
    <t>Refseq</t>
  </si>
  <si>
    <t>atpA</t>
  </si>
  <si>
    <t>atpB</t>
  </si>
  <si>
    <t>petB</t>
  </si>
  <si>
    <t>psaA</t>
  </si>
  <si>
    <t>psaB</t>
  </si>
  <si>
    <t>petD</t>
  </si>
  <si>
    <t>Codons</t>
  </si>
  <si>
    <t>psbA</t>
  </si>
  <si>
    <t>psbB</t>
  </si>
  <si>
    <t>psbC</t>
  </si>
  <si>
    <t>psbD</t>
  </si>
  <si>
    <t>psbE</t>
  </si>
  <si>
    <t>psbI</t>
  </si>
  <si>
    <t>All sequences</t>
  </si>
  <si>
    <t>Dinos only</t>
  </si>
  <si>
    <t>Dino branch</t>
  </si>
  <si>
    <t>Mean</t>
  </si>
  <si>
    <t>Pre-dino</t>
  </si>
  <si>
    <t>Domain</t>
  </si>
  <si>
    <t>Specific function</t>
  </si>
  <si>
    <t>Change in otherwise conserved residue?</t>
  </si>
  <si>
    <t>Dino ancestral state retained in all extant dinos?</t>
  </si>
  <si>
    <t>ATT</t>
  </si>
  <si>
    <t>I</t>
  </si>
  <si>
    <t>GCT</t>
  </si>
  <si>
    <t>A</t>
  </si>
  <si>
    <t>GTT</t>
  </si>
  <si>
    <t>V</t>
  </si>
  <si>
    <t>Yes</t>
  </si>
  <si>
    <t>Subsequent change to C/S/L in individual lineages</t>
  </si>
  <si>
    <t>CGT</t>
  </si>
  <si>
    <t>R</t>
  </si>
  <si>
    <t>AGT</t>
  </si>
  <si>
    <t>Subsequent change to D/T/L in individual lineages</t>
  </si>
  <si>
    <t>ATA</t>
  </si>
  <si>
    <t>TAT</t>
  </si>
  <si>
    <t>Y</t>
  </si>
  <si>
    <t>CAA</t>
  </si>
  <si>
    <t>Q</t>
  </si>
  <si>
    <t>GGT</t>
  </si>
  <si>
    <t>G</t>
  </si>
  <si>
    <t>TTA</t>
  </si>
  <si>
    <t>L</t>
  </si>
  <si>
    <t>TTT</t>
  </si>
  <si>
    <t>F</t>
  </si>
  <si>
    <t>GAT</t>
  </si>
  <si>
    <t>D</t>
  </si>
  <si>
    <t>GTA</t>
  </si>
  <si>
    <t>AAA</t>
  </si>
  <si>
    <t>K</t>
  </si>
  <si>
    <t>GCA</t>
  </si>
  <si>
    <t>CTG</t>
  </si>
  <si>
    <t>GAA</t>
  </si>
  <si>
    <t>E</t>
  </si>
  <si>
    <t>ACA</t>
  </si>
  <si>
    <t>T</t>
  </si>
  <si>
    <t>CTT</t>
  </si>
  <si>
    <t>Subsequent change to I in individual lineages</t>
  </si>
  <si>
    <t>AAC</t>
  </si>
  <si>
    <t>AAT</t>
  </si>
  <si>
    <t>Subsequent change to C/Q/S/T/Y in individual lineagres</t>
  </si>
  <si>
    <t>AGA</t>
  </si>
  <si>
    <t>Subsequent change to E/N in individual lineages</t>
  </si>
  <si>
    <t>CCT</t>
  </si>
  <si>
    <t>P</t>
  </si>
  <si>
    <t>Subsequent change to E/N/K/Y in individual lineages</t>
  </si>
  <si>
    <t>CAT</t>
  </si>
  <si>
    <t>H</t>
  </si>
  <si>
    <t>TCA</t>
  </si>
  <si>
    <t>TCT</t>
  </si>
  <si>
    <t>GGA</t>
  </si>
  <si>
    <t>TGT</t>
  </si>
  <si>
    <t>C</t>
  </si>
  <si>
    <t>CTA</t>
  </si>
  <si>
    <t>ATP binding site</t>
  </si>
  <si>
    <t>Subsequent change to F/L/T in individual lineages</t>
  </si>
  <si>
    <t>GAG</t>
  </si>
  <si>
    <t>ACT</t>
  </si>
  <si>
    <t>CGA</t>
  </si>
  <si>
    <t>TGG</t>
  </si>
  <si>
    <t>W</t>
  </si>
  <si>
    <t>ACG</t>
  </si>
  <si>
    <t>atpB interface</t>
  </si>
  <si>
    <t>CCA</t>
  </si>
  <si>
    <t>ATG</t>
  </si>
  <si>
    <t>M</t>
  </si>
  <si>
    <t>Walker A motif</t>
  </si>
  <si>
    <t>GAC</t>
  </si>
  <si>
    <t>AAG</t>
  </si>
  <si>
    <t>CAG</t>
  </si>
  <si>
    <t>CGC</t>
  </si>
  <si>
    <t>TAC</t>
  </si>
  <si>
    <t>TTC</t>
  </si>
  <si>
    <t>Walker B motif</t>
  </si>
  <si>
    <t>CAC</t>
  </si>
  <si>
    <t>ATC</t>
  </si>
  <si>
    <t>TTG</t>
  </si>
  <si>
    <t>CGG</t>
  </si>
  <si>
    <t>AGG</t>
  </si>
  <si>
    <t>Subsequent change to F in different species</t>
  </si>
  <si>
    <t>intrachain binding site</t>
  </si>
  <si>
    <t>interchain binding site; intrachain binding site</t>
  </si>
  <si>
    <t>interchain binding site</t>
  </si>
  <si>
    <t>Haem bH</t>
  </si>
  <si>
    <t>TGC</t>
  </si>
  <si>
    <t>Haem bL</t>
  </si>
  <si>
    <t>Subsequent changes to L/M in different species</t>
  </si>
  <si>
    <t>Subsequent changes to L/T/V in different species</t>
  </si>
  <si>
    <t>Haem bL; Haem 2 binding site</t>
  </si>
  <si>
    <t>Subsequent changes to A/C/S/V in different species</t>
  </si>
  <si>
    <t>Haem 1 binding site</t>
  </si>
  <si>
    <t>Subsequent change to V in different species</t>
  </si>
  <si>
    <t>CCG</t>
  </si>
  <si>
    <t>Subsequent change to A/N/S in some species</t>
  </si>
  <si>
    <t>GGC</t>
  </si>
  <si>
    <t>Qi site</t>
  </si>
  <si>
    <t>Qo site</t>
  </si>
  <si>
    <t>ACC</t>
  </si>
  <si>
    <t>Subsequent change to V in some species</t>
  </si>
  <si>
    <t>Stroma</t>
  </si>
  <si>
    <t>Subsequent changes to A/C/H in some species</t>
  </si>
  <si>
    <t>atpA interface</t>
  </si>
  <si>
    <t>Subsequent changes to A/H/I/Q/N/S/T/Y in some species</t>
  </si>
  <si>
    <t>Subsequent changes to I/T/V/Y in some species</t>
  </si>
  <si>
    <t>GCG</t>
  </si>
  <si>
    <t>inhibitor binding site</t>
  </si>
  <si>
    <t>ATP binding site; inhibitor binding site</t>
  </si>
  <si>
    <t>Subsequent changes to A/D/S/T in some species</t>
  </si>
  <si>
    <t>Subsequent changes to E/S/V in different species</t>
  </si>
  <si>
    <t>Subsequent changes to A/N/P/Q/T in different species</t>
  </si>
  <si>
    <t>Subsequent changes to G/N/S in different species</t>
  </si>
  <si>
    <t>GGG</t>
  </si>
  <si>
    <t>GTG</t>
  </si>
  <si>
    <t>Subsequent changes to F/R/T/Y in different species</t>
  </si>
  <si>
    <t>Subsequent changes to I/M/Q/S/T in different species</t>
  </si>
  <si>
    <t>Subsequent changes to C/L/S/T in different species</t>
  </si>
  <si>
    <t>TCG</t>
  </si>
  <si>
    <t>Subsequent changes to L/M/W in different species</t>
  </si>
  <si>
    <t>AGC</t>
  </si>
  <si>
    <t>Subsequent changes to A/F/Y in different species</t>
  </si>
  <si>
    <t>TCC</t>
  </si>
  <si>
    <t>Subsequent changes to A/Q/S in different species</t>
  </si>
  <si>
    <t>Subsequent changes to E/I/M/T/V in different species</t>
  </si>
  <si>
    <t>Subsequent changes to C/D/S/Y in different species</t>
  </si>
  <si>
    <t>Subsequent changes to A/L/T in different species</t>
  </si>
  <si>
    <t>Subsequent changes to Q/S in different species</t>
  </si>
  <si>
    <t>Subsequent changes to L/S/T/V in different species</t>
  </si>
  <si>
    <t>Subsequent changes to A/E/L/Q/S/T in different species</t>
  </si>
  <si>
    <t>Subsequent changes to A/C/D/I/L/N/V in different species</t>
  </si>
  <si>
    <t>Fe-S binding site</t>
  </si>
  <si>
    <t>chlorophyll a binding site</t>
  </si>
  <si>
    <t>phylloquinone binding site</t>
  </si>
  <si>
    <t>Subsequent change to R/T in other species</t>
  </si>
  <si>
    <t>Subsequent change to S/V in other species</t>
  </si>
  <si>
    <t>Subsequent change to L/S/V in other species</t>
  </si>
  <si>
    <t>Subsequent change to L/V in other species</t>
  </si>
  <si>
    <t>Subsequent change to S in other species</t>
  </si>
  <si>
    <t>Subsequent change to L/M/V in other species</t>
  </si>
  <si>
    <t>Subsequent change to E/I/S/V in other species</t>
  </si>
  <si>
    <t>Subsequent change to I/S/T/V in other species</t>
  </si>
  <si>
    <t>Subsequent change to A/L/T in other species</t>
  </si>
  <si>
    <t>Subsequent change to A/L in other species</t>
  </si>
  <si>
    <t>Subsequent change to A/S in other species</t>
  </si>
  <si>
    <t>Subsequent change to L/N/S in other species</t>
  </si>
  <si>
    <t>Subsequent change to I/G/Y in other species</t>
  </si>
  <si>
    <t>Subsequent change to C/F/L in other species</t>
  </si>
  <si>
    <t>Subsequent change to F/I/K/R in other species</t>
  </si>
  <si>
    <t>Subsequent change to V in other species</t>
  </si>
  <si>
    <t>Subsequent change to F/I/L in other species</t>
  </si>
  <si>
    <t>Subsequent change to T in other species</t>
  </si>
  <si>
    <t>Subsequent change to F/H in other species</t>
  </si>
  <si>
    <t>Subsequent change to F/I/L/S in other species</t>
  </si>
  <si>
    <t>Subsequent change to G/I in other species</t>
  </si>
  <si>
    <t>chlorophyll binding site</t>
  </si>
  <si>
    <t>Lumen</t>
  </si>
  <si>
    <t xml:space="preserve"> Stroma</t>
  </si>
  <si>
    <t>psbI binding site</t>
  </si>
  <si>
    <t>psbD interface</t>
  </si>
  <si>
    <t>chl binding</t>
  </si>
  <si>
    <t>B carotene binding</t>
  </si>
  <si>
    <t>pheophytin binding site</t>
  </si>
  <si>
    <t>Subsequent changes to G/S/V in other species</t>
  </si>
  <si>
    <t>psbT binding site</t>
  </si>
  <si>
    <t>Mn stabilising polypeptide</t>
  </si>
  <si>
    <t>psbD interface; psbC binding site</t>
  </si>
  <si>
    <t>psbL binding site; psbT binding site</t>
  </si>
  <si>
    <t>psbL binding site</t>
  </si>
  <si>
    <t>psbC binding site</t>
  </si>
  <si>
    <t>chl binding; Mn stabilising polypeptide</t>
  </si>
  <si>
    <t>chl binding site</t>
  </si>
  <si>
    <t>GTC</t>
  </si>
  <si>
    <t>chl binding site; pheophytin binding site</t>
  </si>
  <si>
    <t>CTC</t>
  </si>
  <si>
    <t>psbD interface; psbI binding site</t>
  </si>
  <si>
    <t>psbC binding site; psbD interface; psbI binding site</t>
  </si>
  <si>
    <t>psbC binding site; psbI binding site</t>
  </si>
  <si>
    <t>psbC binding site; psbD interface</t>
  </si>
  <si>
    <t>quinone binding site; pheophytin binding site</t>
  </si>
  <si>
    <t>quinone binding site</t>
  </si>
  <si>
    <t>core lhp binding site</t>
  </si>
  <si>
    <t>psbD interface; core lhp binding site</t>
  </si>
  <si>
    <t>psbD interface; psbE binding site</t>
  </si>
  <si>
    <t>psbJ binding site</t>
  </si>
  <si>
    <t>cytochrome c550</t>
  </si>
  <si>
    <t>Subsequent change to Y in other species</t>
  </si>
  <si>
    <t>bromide binding site; OEC binding</t>
  </si>
  <si>
    <t>Subsequent changes to A/S/D in some species</t>
  </si>
  <si>
    <t>Subsequent changes to A/I/L/V in some species</t>
  </si>
  <si>
    <t>Subsequent changes to A/L/V in some species</t>
  </si>
  <si>
    <t>Subsequent changes to S/T in some species</t>
  </si>
  <si>
    <t>Subsequent changes to L/V in some species</t>
  </si>
  <si>
    <t>Subsequent changes to A/N in some species</t>
  </si>
  <si>
    <t>Subsequent changes to A/S in some species</t>
  </si>
  <si>
    <t>Subsequent change to F in some species</t>
  </si>
  <si>
    <t>Subsequent changes to A/S/T in some species</t>
  </si>
  <si>
    <t>Subsequent change to Q in some species</t>
  </si>
  <si>
    <t>Subsequent changes to A/L/S/Y in some species</t>
  </si>
  <si>
    <t>Subsequent changes to L/Y in some species</t>
  </si>
  <si>
    <t>Subsequent changes to F/I in some species</t>
  </si>
  <si>
    <t>Subsequent changes to Q/T in some species</t>
  </si>
  <si>
    <t>Subsequent changes to A/P/S/T in some species</t>
  </si>
  <si>
    <t>Subsequent changes to K/S in some species</t>
  </si>
  <si>
    <t>Subsequent changes to A/G/S in some species</t>
  </si>
  <si>
    <t>Subsequent change to S in some species</t>
  </si>
  <si>
    <t>Subsequent change to L in some species</t>
  </si>
  <si>
    <t>CCC</t>
  </si>
  <si>
    <t>Subsequent change to S/V in individual species</t>
  </si>
  <si>
    <t>Subsequent change to K/S/L in individual species</t>
  </si>
  <si>
    <t>Subsequent change to Y in individual species</t>
  </si>
  <si>
    <t>Subsequent change to A/S/V/Y in individual species</t>
  </si>
  <si>
    <t>Subsequent change to L/K in individual species</t>
  </si>
  <si>
    <t>Subsequent change to Q/I/K in individual species</t>
  </si>
  <si>
    <t>MnCa binding</t>
  </si>
  <si>
    <t>Subsequent changes to T/A/I/R in different species</t>
  </si>
  <si>
    <t>psbA interface</t>
  </si>
  <si>
    <t>pheophytin binding</t>
  </si>
  <si>
    <t xml:space="preserve">carotene binding </t>
  </si>
  <si>
    <t>psbE binding site</t>
  </si>
  <si>
    <t>psbF binding site</t>
  </si>
  <si>
    <t>psbF binding site; psbJ binding site</t>
  </si>
  <si>
    <t>psbH binding site</t>
  </si>
  <si>
    <t>psbF binding site; psbH binding site</t>
  </si>
  <si>
    <t>chl binding site; psbF binding site; psbH binding site</t>
  </si>
  <si>
    <t>chl binding site; psbH binding site</t>
  </si>
  <si>
    <t>chl binding site; psbX binding site</t>
  </si>
  <si>
    <t>chl binding site; pheophytin binding</t>
  </si>
  <si>
    <t>chl z binding site</t>
  </si>
  <si>
    <t>LHP interface</t>
  </si>
  <si>
    <t>cytochrome c550 binding site</t>
  </si>
  <si>
    <t>pheophytin binding; quinone binding site</t>
  </si>
  <si>
    <t>Subsequent changes to M/A/Q/G/R in different species</t>
  </si>
  <si>
    <t>psbM binding site</t>
  </si>
  <si>
    <t>Mn-stabilising polypeptide</t>
  </si>
  <si>
    <t>Mn-stabilising polypeptide; psbM binding site</t>
  </si>
  <si>
    <t>GCC</t>
  </si>
  <si>
    <t>cytochrome b559</t>
  </si>
  <si>
    <t>Fe binding site</t>
  </si>
  <si>
    <t>Subsequent change to C/G/V in some species</t>
  </si>
  <si>
    <t>Subsequent change to N/T in some species</t>
  </si>
  <si>
    <t>Subsequent change to A in some species</t>
  </si>
  <si>
    <t>Subsequent changes to C, S in some species</t>
  </si>
  <si>
    <t>Expected codon change?</t>
  </si>
  <si>
    <t>Unexpected codon change?</t>
  </si>
  <si>
    <t>Function</t>
  </si>
  <si>
    <t>TM</t>
  </si>
  <si>
    <t>Conserved sub</t>
  </si>
  <si>
    <t>CS</t>
  </si>
  <si>
    <t>Exp sub</t>
  </si>
  <si>
    <t>Unexp sub</t>
  </si>
  <si>
    <t>stroma</t>
  </si>
  <si>
    <t>Walker A motif; ATP binding site</t>
  </si>
  <si>
    <t>Intersubunit</t>
  </si>
  <si>
    <t>Interface</t>
  </si>
  <si>
    <t>ATP binding site; Walker A motif</t>
  </si>
  <si>
    <t>Walker B motif; ATP binding site</t>
  </si>
  <si>
    <t>All residues</t>
  </si>
  <si>
    <t>All stromal residues</t>
  </si>
  <si>
    <t>All intersubunit interface</t>
  </si>
  <si>
    <t>All functional residues</t>
  </si>
  <si>
    <t>transmembrane domain</t>
  </si>
  <si>
    <t xml:space="preserve"> </t>
  </si>
  <si>
    <t>B carotene bindingchl binding</t>
  </si>
  <si>
    <t>chl bindingpheophytin binding site</t>
  </si>
  <si>
    <t>chl binding sitepheophytin binding site</t>
  </si>
  <si>
    <t>OEC binding</t>
  </si>
  <si>
    <t>bromide binding site</t>
  </si>
  <si>
    <t>quinone binding site;pheophytin binding site</t>
  </si>
  <si>
    <t>quinone binding site;Fe binding site</t>
  </si>
  <si>
    <t>psbD interface; psbE binding sitecore lhp binding site</t>
  </si>
  <si>
    <t xml:space="preserve">psbD interface </t>
  </si>
  <si>
    <t xml:space="preserve">psbC binding site; psbD interface </t>
  </si>
  <si>
    <t xml:space="preserve">psbI binding site </t>
  </si>
  <si>
    <t>lumen</t>
  </si>
  <si>
    <t xml:space="preserve">chl binding site; </t>
  </si>
  <si>
    <t xml:space="preserve">chl binding site </t>
  </si>
  <si>
    <t>carotene binding pheophytin binding</t>
  </si>
  <si>
    <t>chl binding site quinone binding site</t>
  </si>
  <si>
    <t xml:space="preserve"> psbF binding site</t>
  </si>
  <si>
    <t>chl binding site pheophytin binding</t>
  </si>
  <si>
    <t xml:space="preserve">pheophytin binding </t>
  </si>
  <si>
    <t>chl binding site cytochrome c550 binding site pheophytin binding</t>
  </si>
  <si>
    <t xml:space="preserve"> quinone binding site</t>
  </si>
  <si>
    <t xml:space="preserve"> psbT binding site</t>
  </si>
  <si>
    <t xml:space="preserve"> cytochrome c550 binding site</t>
  </si>
  <si>
    <t xml:space="preserve">Mn-stabilising polypeptide </t>
  </si>
  <si>
    <t xml:space="preserve">cytochrome c550 binding site </t>
  </si>
  <si>
    <t xml:space="preserve">  psbF binding site; psbJ binding site</t>
  </si>
  <si>
    <t>chl binding site pheophytin binding; quinone binding site</t>
  </si>
  <si>
    <t>LHP interfacepsbA interface</t>
  </si>
  <si>
    <t>psbA interfacepsbC binding site</t>
  </si>
  <si>
    <t>psbA interfacepsbT binding site</t>
  </si>
  <si>
    <t>carotene binding</t>
  </si>
  <si>
    <t>Total</t>
  </si>
  <si>
    <t>Exp</t>
  </si>
  <si>
    <t>Chi-squared</t>
  </si>
  <si>
    <t>Sumsq</t>
  </si>
  <si>
    <t>P &lt; 0.5</t>
  </si>
  <si>
    <t>P &lt; 0.0001</t>
  </si>
  <si>
    <t>P &lt; 0.001</t>
  </si>
  <si>
    <t>P &lt; 0.01</t>
  </si>
  <si>
    <t>Non-dino sequences only</t>
  </si>
  <si>
    <t>Branch v non-dino</t>
  </si>
  <si>
    <t>Dino v non-dino</t>
  </si>
  <si>
    <t>All transmembrane residues</t>
  </si>
  <si>
    <t>Dino-sequences only</t>
  </si>
  <si>
    <t>Dino&gt; non-dino</t>
  </si>
  <si>
    <t>Subsequent changes to C/ S/ V in individual lineages</t>
  </si>
  <si>
    <t>Ancestor</t>
  </si>
  <si>
    <t>Calculations without atp genes</t>
  </si>
  <si>
    <t>2. Gene-specific Ka/Ks calculations</t>
  </si>
  <si>
    <t>3. Sites with elevated Ka/Ks</t>
  </si>
  <si>
    <t>All elevated Ka/Ks in dinoflagellate ancestor</t>
  </si>
  <si>
    <t>All elevated Ka/Ks within dinoflagellates</t>
  </si>
  <si>
    <t>elevated Ka/Ks in dinoflagellate ancestor + transmembrane</t>
  </si>
  <si>
    <t>elevated Ka/Ks within dinoflagellates + transmembrane</t>
  </si>
  <si>
    <t>elevated Ka/Ks in dinoflagellate ancestor + stroma</t>
  </si>
  <si>
    <t>elevated Ka/Ks within dinoflagellates stroma</t>
  </si>
  <si>
    <t>elevated Ka/Ks in dinoflagellate ancestor + lumen</t>
  </si>
  <si>
    <t>elevated Ka/Ks within dinoflagellates + lumen</t>
  </si>
  <si>
    <t>elevated Ka/Ks in dinoflagellate ancestor + interface</t>
  </si>
  <si>
    <t>elevated Ka/Ks within dinoflagellates + interface</t>
  </si>
  <si>
    <t>elevated Ka/Ks in dinoflagellate ancestor + function</t>
  </si>
  <si>
    <t>elevated Ka/Ks within dinoflagellates + function</t>
  </si>
  <si>
    <t>elevated Ka/Ks on ancestral branch and  within dinoflagellates</t>
  </si>
  <si>
    <t>Ka/Ks</t>
  </si>
  <si>
    <t>Dinoflagellate ancestor</t>
  </si>
  <si>
    <t>Averaged Ka/Ks values</t>
  </si>
  <si>
    <t>refseq:Dinoflagellate ancestor</t>
  </si>
  <si>
    <t>Significant difference in Ka/Ks</t>
  </si>
  <si>
    <t>refseq:dino</t>
  </si>
  <si>
    <t>Ks</t>
  </si>
  <si>
    <t>Ka</t>
  </si>
  <si>
    <t>Dinoflagellate Ka/Ks average</t>
  </si>
  <si>
    <t>Non-dino Ka/Ks average</t>
  </si>
  <si>
    <t>Dinoflagellate ancestor Ka/Ks average</t>
  </si>
  <si>
    <t>Dinoflagellate ancestor &gt; Non-dino</t>
  </si>
  <si>
    <t>All luminal residues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</si>
</sst>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theme="1"/>
      <name val="Cambria"/>
      <family val="1"/>
    </font>
    <font>
      <sz val="12"/>
      <color rgb="FF000000"/>
      <name val="Cambria"/>
      <family val="1"/>
    </font>
    <font>
      <sz val="12"/>
      <name val="Calibri"/>
      <family val="2"/>
      <scheme val="minor"/>
    </font>
    <font>
      <sz val="12"/>
      <name val="Cambria"/>
      <family val="1"/>
    </font>
    <font>
      <sz val="12"/>
      <color indexed="206"/>
      <name val="Calibri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Cambria"/>
      <family val="1"/>
    </font>
    <font>
      <b/>
      <sz val="12"/>
      <color rgb="FF00000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name val="Cambria"/>
      <family val="1"/>
    </font>
    <font>
      <b/>
      <sz val="12"/>
      <color rgb="FF000000"/>
      <name val="Lucida Grande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72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9">
    <xf numFmtId="0" fontId="0" fillId="0" borderId="0" xfId="0"/>
    <xf numFmtId="0" fontId="0" fillId="0" borderId="0" xfId="0" applyFill="1"/>
    <xf numFmtId="0" fontId="4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3" fillId="0" borderId="0" xfId="0" applyFont="1" applyFill="1"/>
    <xf numFmtId="0" fontId="8" fillId="0" borderId="0" xfId="0" applyFont="1"/>
    <xf numFmtId="0" fontId="9" fillId="0" borderId="0" xfId="0" applyFont="1"/>
    <xf numFmtId="0" fontId="9" fillId="0" borderId="0" xfId="0" applyFont="1" applyFill="1"/>
    <xf numFmtId="0" fontId="0" fillId="0" borderId="0" xfId="0" applyFont="1" applyFill="1"/>
    <xf numFmtId="0" fontId="10" fillId="0" borderId="0" xfId="0" applyFont="1" applyFill="1" applyAlignment="1">
      <alignment vertical="center"/>
    </xf>
    <xf numFmtId="0" fontId="6" fillId="0" borderId="0" xfId="0" applyFont="1" applyFill="1"/>
    <xf numFmtId="0" fontId="7" fillId="0" borderId="0" xfId="0" applyFont="1" applyFill="1" applyAlignment="1">
      <alignment vertical="center"/>
    </xf>
    <xf numFmtId="0" fontId="11" fillId="0" borderId="0" xfId="0" applyFont="1" applyFill="1"/>
    <xf numFmtId="0" fontId="12" fillId="0" borderId="0" xfId="0" applyFont="1" applyFill="1"/>
    <xf numFmtId="0" fontId="13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0" fillId="0" borderId="0" xfId="0" applyFont="1" applyFill="1"/>
    <xf numFmtId="0" fontId="0" fillId="0" borderId="0" xfId="0" applyFont="1"/>
    <xf numFmtId="0" fontId="0" fillId="0" borderId="0" xfId="0" applyFont="1" applyAlignment="1">
      <alignment vertical="center"/>
    </xf>
  </cellXfs>
  <cellStyles count="172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2" builtinId="9" hidden="1"/>
    <cellStyle name="Followed Hyperlink" xfId="614" builtinId="9" hidden="1"/>
    <cellStyle name="Followed Hyperlink" xfId="616" builtinId="9" hidden="1"/>
    <cellStyle name="Followed Hyperlink" xfId="618" builtinId="9" hidden="1"/>
    <cellStyle name="Followed Hyperlink" xfId="620" builtinId="9" hidden="1"/>
    <cellStyle name="Followed Hyperlink" xfId="622" builtinId="9" hidden="1"/>
    <cellStyle name="Followed Hyperlink" xfId="624" builtinId="9" hidde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Followed Hyperlink" xfId="652" builtinId="9" hidden="1"/>
    <cellStyle name="Followed Hyperlink" xfId="654" builtinId="9" hidden="1"/>
    <cellStyle name="Followed Hyperlink" xfId="656" builtinId="9" hidden="1"/>
    <cellStyle name="Followed Hyperlink" xfId="658" builtinId="9" hidden="1"/>
    <cellStyle name="Followed Hyperlink" xfId="660" builtinId="9" hidden="1"/>
    <cellStyle name="Followed Hyperlink" xfId="662" builtinId="9" hidden="1"/>
    <cellStyle name="Followed Hyperlink" xfId="664" builtinId="9" hidden="1"/>
    <cellStyle name="Followed Hyperlink" xfId="666" builtinId="9" hidden="1"/>
    <cellStyle name="Followed Hyperlink" xfId="668" builtinId="9" hidden="1"/>
    <cellStyle name="Followed Hyperlink" xfId="670" builtinId="9" hidden="1"/>
    <cellStyle name="Followed Hyperlink" xfId="672" builtinId="9" hidden="1"/>
    <cellStyle name="Followed Hyperlink" xfId="674" builtinId="9" hidden="1"/>
    <cellStyle name="Followed Hyperlink" xfId="676" builtinId="9" hidden="1"/>
    <cellStyle name="Followed Hyperlink" xfId="678" builtinId="9" hidden="1"/>
    <cellStyle name="Followed Hyperlink" xfId="680" builtinId="9" hidden="1"/>
    <cellStyle name="Followed Hyperlink" xfId="682" builtinId="9" hidden="1"/>
    <cellStyle name="Followed Hyperlink" xfId="684" builtinId="9" hidden="1"/>
    <cellStyle name="Followed Hyperlink" xfId="686" builtinId="9" hidden="1"/>
    <cellStyle name="Followed Hyperlink" xfId="688" builtinId="9" hidden="1"/>
    <cellStyle name="Followed Hyperlink" xfId="690" builtinId="9" hidden="1"/>
    <cellStyle name="Followed Hyperlink" xfId="692" builtinId="9" hidden="1"/>
    <cellStyle name="Followed Hyperlink" xfId="694" builtinId="9" hidden="1"/>
    <cellStyle name="Followed Hyperlink" xfId="696" builtinId="9" hidden="1"/>
    <cellStyle name="Followed Hyperlink" xfId="698" builtinId="9" hidden="1"/>
    <cellStyle name="Followed Hyperlink" xfId="700" builtinId="9" hidden="1"/>
    <cellStyle name="Followed Hyperlink" xfId="702" builtinId="9" hidden="1"/>
    <cellStyle name="Followed Hyperlink" xfId="704" builtinId="9" hidden="1"/>
    <cellStyle name="Followed Hyperlink" xfId="706" builtinId="9" hidden="1"/>
    <cellStyle name="Followed Hyperlink" xfId="708" builtinId="9" hidden="1"/>
    <cellStyle name="Followed Hyperlink" xfId="710" builtinId="9" hidden="1"/>
    <cellStyle name="Followed Hyperlink" xfId="712" builtinId="9" hidden="1"/>
    <cellStyle name="Followed Hyperlink" xfId="714" builtinId="9" hidden="1"/>
    <cellStyle name="Followed Hyperlink" xfId="716" builtinId="9" hidden="1"/>
    <cellStyle name="Followed Hyperlink" xfId="718" builtinId="9" hidden="1"/>
    <cellStyle name="Followed Hyperlink" xfId="720" builtinId="9" hidden="1"/>
    <cellStyle name="Followed Hyperlink" xfId="722" builtinId="9" hidden="1"/>
    <cellStyle name="Followed Hyperlink" xfId="724" builtinId="9" hidden="1"/>
    <cellStyle name="Followed Hyperlink" xfId="726" builtinId="9" hidden="1"/>
    <cellStyle name="Followed Hyperlink" xfId="728" builtinId="9" hidden="1"/>
    <cellStyle name="Followed Hyperlink" xfId="730" builtinId="9" hidden="1"/>
    <cellStyle name="Followed Hyperlink" xfId="732" builtinId="9" hidden="1"/>
    <cellStyle name="Followed Hyperlink" xfId="734" builtinId="9" hidden="1"/>
    <cellStyle name="Followed Hyperlink" xfId="736" builtinId="9" hidden="1"/>
    <cellStyle name="Followed Hyperlink" xfId="738" builtinId="9" hidden="1"/>
    <cellStyle name="Followed Hyperlink" xfId="740" builtinId="9" hidden="1"/>
    <cellStyle name="Followed Hyperlink" xfId="742" builtinId="9" hidden="1"/>
    <cellStyle name="Followed Hyperlink" xfId="744" builtinId="9" hidden="1"/>
    <cellStyle name="Followed Hyperlink" xfId="746" builtinId="9" hidden="1"/>
    <cellStyle name="Followed Hyperlink" xfId="748" builtinId="9" hidden="1"/>
    <cellStyle name="Followed Hyperlink" xfId="750" builtinId="9" hidden="1"/>
    <cellStyle name="Followed Hyperlink" xfId="752" builtinId="9" hidden="1"/>
    <cellStyle name="Followed Hyperlink" xfId="754" builtinId="9" hidden="1"/>
    <cellStyle name="Followed Hyperlink" xfId="756" builtinId="9" hidden="1"/>
    <cellStyle name="Followed Hyperlink" xfId="758" builtinId="9" hidden="1"/>
    <cellStyle name="Followed Hyperlink" xfId="760" builtinId="9" hidden="1"/>
    <cellStyle name="Followed Hyperlink" xfId="762" builtinId="9" hidden="1"/>
    <cellStyle name="Followed Hyperlink" xfId="764" builtinId="9" hidden="1"/>
    <cellStyle name="Followed Hyperlink" xfId="766" builtinId="9" hidden="1"/>
    <cellStyle name="Followed Hyperlink" xfId="768" builtinId="9" hidden="1"/>
    <cellStyle name="Followed Hyperlink" xfId="770" builtinId="9" hidden="1"/>
    <cellStyle name="Followed Hyperlink" xfId="772" builtinId="9" hidden="1"/>
    <cellStyle name="Followed Hyperlink" xfId="774" builtinId="9" hidden="1"/>
    <cellStyle name="Followed Hyperlink" xfId="776" builtinId="9" hidden="1"/>
    <cellStyle name="Followed Hyperlink" xfId="778" builtinId="9" hidden="1"/>
    <cellStyle name="Followed Hyperlink" xfId="780" builtinId="9" hidden="1"/>
    <cellStyle name="Followed Hyperlink" xfId="782" builtinId="9" hidden="1"/>
    <cellStyle name="Followed Hyperlink" xfId="784" builtinId="9" hidden="1"/>
    <cellStyle name="Followed Hyperlink" xfId="786" builtinId="9" hidden="1"/>
    <cellStyle name="Followed Hyperlink" xfId="788" builtinId="9" hidden="1"/>
    <cellStyle name="Followed Hyperlink" xfId="790" builtinId="9" hidden="1"/>
    <cellStyle name="Followed Hyperlink" xfId="792" builtinId="9" hidden="1"/>
    <cellStyle name="Followed Hyperlink" xfId="794" builtinId="9" hidden="1"/>
    <cellStyle name="Followed Hyperlink" xfId="796" builtinId="9" hidden="1"/>
    <cellStyle name="Followed Hyperlink" xfId="798" builtinId="9" hidden="1"/>
    <cellStyle name="Followed Hyperlink" xfId="800" builtinId="9" hidden="1"/>
    <cellStyle name="Followed Hyperlink" xfId="802" builtinId="9" hidden="1"/>
    <cellStyle name="Followed Hyperlink" xfId="804" builtinId="9" hidden="1"/>
    <cellStyle name="Followed Hyperlink" xfId="806" builtinId="9" hidden="1"/>
    <cellStyle name="Followed Hyperlink" xfId="808" builtinId="9" hidden="1"/>
    <cellStyle name="Followed Hyperlink" xfId="810" builtinId="9" hidden="1"/>
    <cellStyle name="Followed Hyperlink" xfId="812" builtinId="9" hidden="1"/>
    <cellStyle name="Followed Hyperlink" xfId="814" builtinId="9" hidden="1"/>
    <cellStyle name="Followed Hyperlink" xfId="816" builtinId="9" hidden="1"/>
    <cellStyle name="Followed Hyperlink" xfId="818" builtinId="9" hidden="1"/>
    <cellStyle name="Followed Hyperlink" xfId="820" builtinId="9" hidden="1"/>
    <cellStyle name="Followed Hyperlink" xfId="822" builtinId="9" hidden="1"/>
    <cellStyle name="Followed Hyperlink" xfId="824" builtinId="9" hidden="1"/>
    <cellStyle name="Followed Hyperlink" xfId="826" builtinId="9" hidden="1"/>
    <cellStyle name="Followed Hyperlink" xfId="828" builtinId="9" hidden="1"/>
    <cellStyle name="Followed Hyperlink" xfId="830" builtinId="9" hidden="1"/>
    <cellStyle name="Followed Hyperlink" xfId="832" builtinId="9" hidden="1"/>
    <cellStyle name="Followed Hyperlink" xfId="834" builtinId="9" hidden="1"/>
    <cellStyle name="Followed Hyperlink" xfId="836" builtinId="9" hidden="1"/>
    <cellStyle name="Followed Hyperlink" xfId="838" builtinId="9" hidden="1"/>
    <cellStyle name="Followed Hyperlink" xfId="840" builtinId="9" hidden="1"/>
    <cellStyle name="Followed Hyperlink" xfId="842" builtinId="9" hidden="1"/>
    <cellStyle name="Followed Hyperlink" xfId="844" builtinId="9" hidden="1"/>
    <cellStyle name="Followed Hyperlink" xfId="846" builtinId="9" hidden="1"/>
    <cellStyle name="Followed Hyperlink" xfId="848" builtinId="9" hidden="1"/>
    <cellStyle name="Followed Hyperlink" xfId="850" builtinId="9" hidden="1"/>
    <cellStyle name="Followed Hyperlink" xfId="852" builtinId="9" hidden="1"/>
    <cellStyle name="Followed Hyperlink" xfId="854" builtinId="9" hidden="1"/>
    <cellStyle name="Followed Hyperlink" xfId="856" builtinId="9" hidden="1"/>
    <cellStyle name="Followed Hyperlink" xfId="858" builtinId="9" hidden="1"/>
    <cellStyle name="Followed Hyperlink" xfId="860" builtinId="9" hidden="1"/>
    <cellStyle name="Followed Hyperlink" xfId="862" builtinId="9" hidden="1"/>
    <cellStyle name="Followed Hyperlink" xfId="864" builtinId="9" hidden="1"/>
    <cellStyle name="Followed Hyperlink" xfId="866" builtinId="9" hidden="1"/>
    <cellStyle name="Followed Hyperlink" xfId="868" builtinId="9" hidden="1"/>
    <cellStyle name="Followed Hyperlink" xfId="870" builtinId="9" hidden="1"/>
    <cellStyle name="Followed Hyperlink" xfId="872" builtinId="9" hidden="1"/>
    <cellStyle name="Followed Hyperlink" xfId="874" builtinId="9" hidden="1"/>
    <cellStyle name="Followed Hyperlink" xfId="876" builtinId="9" hidden="1"/>
    <cellStyle name="Followed Hyperlink" xfId="878" builtinId="9" hidden="1"/>
    <cellStyle name="Followed Hyperlink" xfId="880" builtinId="9" hidden="1"/>
    <cellStyle name="Followed Hyperlink" xfId="882" builtinId="9" hidden="1"/>
    <cellStyle name="Followed Hyperlink" xfId="884" builtinId="9" hidden="1"/>
    <cellStyle name="Followed Hyperlink" xfId="886" builtinId="9" hidden="1"/>
    <cellStyle name="Followed Hyperlink" xfId="888" builtinId="9" hidden="1"/>
    <cellStyle name="Followed Hyperlink" xfId="890" builtinId="9" hidden="1"/>
    <cellStyle name="Followed Hyperlink" xfId="892" builtinId="9" hidden="1"/>
    <cellStyle name="Followed Hyperlink" xfId="894" builtinId="9" hidden="1"/>
    <cellStyle name="Followed Hyperlink" xfId="896" builtinId="9" hidden="1"/>
    <cellStyle name="Followed Hyperlink" xfId="898" builtinId="9" hidden="1"/>
    <cellStyle name="Followed Hyperlink" xfId="900" builtinId="9" hidden="1"/>
    <cellStyle name="Followed Hyperlink" xfId="902" builtinId="9" hidden="1"/>
    <cellStyle name="Followed Hyperlink" xfId="904" builtinId="9" hidden="1"/>
    <cellStyle name="Followed Hyperlink" xfId="906" builtinId="9" hidden="1"/>
    <cellStyle name="Followed Hyperlink" xfId="908" builtinId="9" hidden="1"/>
    <cellStyle name="Followed Hyperlink" xfId="910" builtinId="9" hidden="1"/>
    <cellStyle name="Followed Hyperlink" xfId="912" builtinId="9" hidden="1"/>
    <cellStyle name="Followed Hyperlink" xfId="914" builtinId="9" hidden="1"/>
    <cellStyle name="Followed Hyperlink" xfId="916" builtinId="9" hidden="1"/>
    <cellStyle name="Followed Hyperlink" xfId="918" builtinId="9" hidden="1"/>
    <cellStyle name="Followed Hyperlink" xfId="920" builtinId="9" hidden="1"/>
    <cellStyle name="Followed Hyperlink" xfId="922" builtinId="9" hidden="1"/>
    <cellStyle name="Followed Hyperlink" xfId="924" builtinId="9" hidden="1"/>
    <cellStyle name="Followed Hyperlink" xfId="926" builtinId="9" hidden="1"/>
    <cellStyle name="Followed Hyperlink" xfId="928" builtinId="9" hidden="1"/>
    <cellStyle name="Followed Hyperlink" xfId="930" builtinId="9" hidden="1"/>
    <cellStyle name="Followed Hyperlink" xfId="932" builtinId="9" hidden="1"/>
    <cellStyle name="Followed Hyperlink" xfId="934" builtinId="9" hidden="1"/>
    <cellStyle name="Followed Hyperlink" xfId="936" builtinId="9" hidden="1"/>
    <cellStyle name="Followed Hyperlink" xfId="938" builtinId="9" hidden="1"/>
    <cellStyle name="Followed Hyperlink" xfId="940" builtinId="9" hidden="1"/>
    <cellStyle name="Followed Hyperlink" xfId="942" builtinId="9" hidden="1"/>
    <cellStyle name="Followed Hyperlink" xfId="944" builtinId="9" hidden="1"/>
    <cellStyle name="Followed Hyperlink" xfId="946" builtinId="9" hidden="1"/>
    <cellStyle name="Followed Hyperlink" xfId="948" builtinId="9" hidden="1"/>
    <cellStyle name="Followed Hyperlink" xfId="950" builtinId="9" hidden="1"/>
    <cellStyle name="Followed Hyperlink" xfId="952" builtinId="9" hidden="1"/>
    <cellStyle name="Followed Hyperlink" xfId="954" builtinId="9" hidden="1"/>
    <cellStyle name="Followed Hyperlink" xfId="956" builtinId="9" hidden="1"/>
    <cellStyle name="Followed Hyperlink" xfId="958" builtinId="9" hidden="1"/>
    <cellStyle name="Followed Hyperlink" xfId="960" builtinId="9" hidden="1"/>
    <cellStyle name="Followed Hyperlink" xfId="962" builtinId="9" hidden="1"/>
    <cellStyle name="Followed Hyperlink" xfId="964" builtinId="9" hidden="1"/>
    <cellStyle name="Followed Hyperlink" xfId="966" builtinId="9" hidden="1"/>
    <cellStyle name="Followed Hyperlink" xfId="968" builtinId="9" hidden="1"/>
    <cellStyle name="Followed Hyperlink" xfId="970" builtinId="9" hidden="1"/>
    <cellStyle name="Followed Hyperlink" xfId="972" builtinId="9" hidden="1"/>
    <cellStyle name="Followed Hyperlink" xfId="974" builtinId="9" hidden="1"/>
    <cellStyle name="Followed Hyperlink" xfId="976" builtinId="9" hidden="1"/>
    <cellStyle name="Followed Hyperlink" xfId="978" builtinId="9" hidden="1"/>
    <cellStyle name="Followed Hyperlink" xfId="980" builtinId="9" hidden="1"/>
    <cellStyle name="Followed Hyperlink" xfId="982" builtinId="9" hidden="1"/>
    <cellStyle name="Followed Hyperlink" xfId="984" builtinId="9" hidden="1"/>
    <cellStyle name="Followed Hyperlink" xfId="986" builtinId="9" hidden="1"/>
    <cellStyle name="Followed Hyperlink" xfId="988" builtinId="9" hidden="1"/>
    <cellStyle name="Followed Hyperlink" xfId="990" builtinId="9" hidden="1"/>
    <cellStyle name="Followed Hyperlink" xfId="992" builtinId="9" hidden="1"/>
    <cellStyle name="Followed Hyperlink" xfId="994" builtinId="9" hidden="1"/>
    <cellStyle name="Followed Hyperlink" xfId="996" builtinId="9" hidden="1"/>
    <cellStyle name="Followed Hyperlink" xfId="998" builtinId="9" hidden="1"/>
    <cellStyle name="Followed Hyperlink" xfId="1000" builtinId="9" hidden="1"/>
    <cellStyle name="Followed Hyperlink" xfId="1002" builtinId="9" hidden="1"/>
    <cellStyle name="Followed Hyperlink" xfId="1004" builtinId="9" hidden="1"/>
    <cellStyle name="Followed Hyperlink" xfId="1006" builtinId="9" hidden="1"/>
    <cellStyle name="Followed Hyperlink" xfId="1008" builtinId="9" hidden="1"/>
    <cellStyle name="Followed Hyperlink" xfId="1010" builtinId="9" hidden="1"/>
    <cellStyle name="Followed Hyperlink" xfId="1012" builtinId="9" hidden="1"/>
    <cellStyle name="Followed Hyperlink" xfId="1014" builtinId="9" hidden="1"/>
    <cellStyle name="Followed Hyperlink" xfId="1016" builtinId="9" hidden="1"/>
    <cellStyle name="Followed Hyperlink" xfId="1018" builtinId="9" hidden="1"/>
    <cellStyle name="Followed Hyperlink" xfId="1020" builtinId="9" hidden="1"/>
    <cellStyle name="Followed Hyperlink" xfId="1022" builtinId="9" hidden="1"/>
    <cellStyle name="Followed Hyperlink" xfId="1024" builtinId="9" hidden="1"/>
    <cellStyle name="Followed Hyperlink" xfId="1026" builtinId="9" hidden="1"/>
    <cellStyle name="Followed Hyperlink" xfId="1028" builtinId="9" hidden="1"/>
    <cellStyle name="Followed Hyperlink" xfId="1030" builtinId="9" hidden="1"/>
    <cellStyle name="Followed Hyperlink" xfId="1032" builtinId="9" hidden="1"/>
    <cellStyle name="Followed Hyperlink" xfId="1034" builtinId="9" hidden="1"/>
    <cellStyle name="Followed Hyperlink" xfId="1036" builtinId="9" hidden="1"/>
    <cellStyle name="Followed Hyperlink" xfId="1038" builtinId="9" hidden="1"/>
    <cellStyle name="Followed Hyperlink" xfId="1040" builtinId="9" hidden="1"/>
    <cellStyle name="Followed Hyperlink" xfId="1042" builtinId="9" hidden="1"/>
    <cellStyle name="Followed Hyperlink" xfId="1044" builtinId="9" hidden="1"/>
    <cellStyle name="Followed Hyperlink" xfId="1046" builtinId="9" hidden="1"/>
    <cellStyle name="Followed Hyperlink" xfId="1048" builtinId="9" hidden="1"/>
    <cellStyle name="Followed Hyperlink" xfId="1050" builtinId="9" hidden="1"/>
    <cellStyle name="Followed Hyperlink" xfId="1052" builtinId="9" hidden="1"/>
    <cellStyle name="Followed Hyperlink" xfId="1054" builtinId="9" hidden="1"/>
    <cellStyle name="Followed Hyperlink" xfId="1056" builtinId="9" hidden="1"/>
    <cellStyle name="Followed Hyperlink" xfId="1058" builtinId="9" hidden="1"/>
    <cellStyle name="Followed Hyperlink" xfId="1060" builtinId="9" hidden="1"/>
    <cellStyle name="Followed Hyperlink" xfId="1062" builtinId="9" hidden="1"/>
    <cellStyle name="Followed Hyperlink" xfId="1064" builtinId="9" hidden="1"/>
    <cellStyle name="Followed Hyperlink" xfId="1066" builtinId="9" hidden="1"/>
    <cellStyle name="Followed Hyperlink" xfId="1068" builtinId="9" hidden="1"/>
    <cellStyle name="Followed Hyperlink" xfId="1070" builtinId="9" hidden="1"/>
    <cellStyle name="Followed Hyperlink" xfId="1072" builtinId="9" hidden="1"/>
    <cellStyle name="Followed Hyperlink" xfId="1074" builtinId="9" hidden="1"/>
    <cellStyle name="Followed Hyperlink" xfId="1076" builtinId="9" hidden="1"/>
    <cellStyle name="Followed Hyperlink" xfId="1078" builtinId="9" hidden="1"/>
    <cellStyle name="Followed Hyperlink" xfId="1080" builtinId="9" hidden="1"/>
    <cellStyle name="Followed Hyperlink" xfId="1082" builtinId="9" hidden="1"/>
    <cellStyle name="Followed Hyperlink" xfId="1084" builtinId="9" hidden="1"/>
    <cellStyle name="Followed Hyperlink" xfId="1086" builtinId="9" hidden="1"/>
    <cellStyle name="Followed Hyperlink" xfId="1088" builtinId="9" hidden="1"/>
    <cellStyle name="Followed Hyperlink" xfId="1090" builtinId="9" hidden="1"/>
    <cellStyle name="Followed Hyperlink" xfId="1092" builtinId="9" hidden="1"/>
    <cellStyle name="Followed Hyperlink" xfId="1094" builtinId="9" hidden="1"/>
    <cellStyle name="Followed Hyperlink" xfId="1096" builtinId="9" hidden="1"/>
    <cellStyle name="Followed Hyperlink" xfId="1098" builtinId="9" hidden="1"/>
    <cellStyle name="Followed Hyperlink" xfId="1100" builtinId="9" hidden="1"/>
    <cellStyle name="Followed Hyperlink" xfId="1102" builtinId="9" hidden="1"/>
    <cellStyle name="Followed Hyperlink" xfId="1104" builtinId="9" hidden="1"/>
    <cellStyle name="Followed Hyperlink" xfId="1106" builtinId="9" hidden="1"/>
    <cellStyle name="Followed Hyperlink" xfId="1108" builtinId="9" hidden="1"/>
    <cellStyle name="Followed Hyperlink" xfId="1110" builtinId="9" hidden="1"/>
    <cellStyle name="Followed Hyperlink" xfId="1112" builtinId="9" hidden="1"/>
    <cellStyle name="Followed Hyperlink" xfId="1114" builtinId="9" hidden="1"/>
    <cellStyle name="Followed Hyperlink" xfId="1116" builtinId="9" hidden="1"/>
    <cellStyle name="Followed Hyperlink" xfId="1118" builtinId="9" hidden="1"/>
    <cellStyle name="Followed Hyperlink" xfId="1120" builtinId="9" hidden="1"/>
    <cellStyle name="Followed Hyperlink" xfId="1122" builtinId="9" hidden="1"/>
    <cellStyle name="Followed Hyperlink" xfId="1124" builtinId="9" hidden="1"/>
    <cellStyle name="Followed Hyperlink" xfId="1126" builtinId="9" hidden="1"/>
    <cellStyle name="Followed Hyperlink" xfId="1128" builtinId="9" hidden="1"/>
    <cellStyle name="Followed Hyperlink" xfId="1130" builtinId="9" hidden="1"/>
    <cellStyle name="Followed Hyperlink" xfId="1132" builtinId="9" hidden="1"/>
    <cellStyle name="Followed Hyperlink" xfId="1134" builtinId="9" hidden="1"/>
    <cellStyle name="Followed Hyperlink" xfId="1136" builtinId="9" hidden="1"/>
    <cellStyle name="Followed Hyperlink" xfId="1138" builtinId="9" hidden="1"/>
    <cellStyle name="Followed Hyperlink" xfId="1140" builtinId="9" hidden="1"/>
    <cellStyle name="Followed Hyperlink" xfId="1142" builtinId="9" hidden="1"/>
    <cellStyle name="Followed Hyperlink" xfId="1144" builtinId="9" hidden="1"/>
    <cellStyle name="Followed Hyperlink" xfId="1146" builtinId="9" hidden="1"/>
    <cellStyle name="Followed Hyperlink" xfId="1148" builtinId="9" hidden="1"/>
    <cellStyle name="Followed Hyperlink" xfId="1150" builtinId="9" hidden="1"/>
    <cellStyle name="Followed Hyperlink" xfId="1152" builtinId="9" hidden="1"/>
    <cellStyle name="Followed Hyperlink" xfId="1154" builtinId="9" hidden="1"/>
    <cellStyle name="Followed Hyperlink" xfId="1156" builtinId="9" hidden="1"/>
    <cellStyle name="Followed Hyperlink" xfId="1158" builtinId="9" hidden="1"/>
    <cellStyle name="Followed Hyperlink" xfId="1160" builtinId="9" hidden="1"/>
    <cellStyle name="Followed Hyperlink" xfId="1162" builtinId="9" hidden="1"/>
    <cellStyle name="Followed Hyperlink" xfId="1164" builtinId="9" hidden="1"/>
    <cellStyle name="Followed Hyperlink" xfId="1166" builtinId="9" hidden="1"/>
    <cellStyle name="Followed Hyperlink" xfId="1168" builtinId="9" hidden="1"/>
    <cellStyle name="Followed Hyperlink" xfId="1170" builtinId="9" hidden="1"/>
    <cellStyle name="Followed Hyperlink" xfId="1172" builtinId="9" hidden="1"/>
    <cellStyle name="Followed Hyperlink" xfId="1174" builtinId="9" hidden="1"/>
    <cellStyle name="Followed Hyperlink" xfId="1176" builtinId="9" hidden="1"/>
    <cellStyle name="Followed Hyperlink" xfId="1178" builtinId="9" hidden="1"/>
    <cellStyle name="Followed Hyperlink" xfId="1180" builtinId="9" hidden="1"/>
    <cellStyle name="Followed Hyperlink" xfId="1182" builtinId="9" hidden="1"/>
    <cellStyle name="Followed Hyperlink" xfId="1184" builtinId="9" hidden="1"/>
    <cellStyle name="Followed Hyperlink" xfId="1186" builtinId="9" hidden="1"/>
    <cellStyle name="Followed Hyperlink" xfId="1188" builtinId="9" hidden="1"/>
    <cellStyle name="Followed Hyperlink" xfId="1190" builtinId="9" hidden="1"/>
    <cellStyle name="Followed Hyperlink" xfId="1192" builtinId="9" hidden="1"/>
    <cellStyle name="Followed Hyperlink" xfId="1194" builtinId="9" hidden="1"/>
    <cellStyle name="Followed Hyperlink" xfId="1196" builtinId="9" hidden="1"/>
    <cellStyle name="Followed Hyperlink" xfId="1198" builtinId="9" hidden="1"/>
    <cellStyle name="Followed Hyperlink" xfId="1200" builtinId="9" hidden="1"/>
    <cellStyle name="Followed Hyperlink" xfId="1202" builtinId="9" hidden="1"/>
    <cellStyle name="Followed Hyperlink" xfId="1204" builtinId="9" hidden="1"/>
    <cellStyle name="Followed Hyperlink" xfId="1206" builtinId="9" hidden="1"/>
    <cellStyle name="Followed Hyperlink" xfId="1208" builtinId="9" hidden="1"/>
    <cellStyle name="Followed Hyperlink" xfId="1210" builtinId="9" hidden="1"/>
    <cellStyle name="Followed Hyperlink" xfId="1212" builtinId="9" hidden="1"/>
    <cellStyle name="Followed Hyperlink" xfId="1214" builtinId="9" hidden="1"/>
    <cellStyle name="Followed Hyperlink" xfId="1216" builtinId="9" hidden="1"/>
    <cellStyle name="Followed Hyperlink" xfId="1218" builtinId="9" hidden="1"/>
    <cellStyle name="Followed Hyperlink" xfId="1220" builtinId="9" hidden="1"/>
    <cellStyle name="Followed Hyperlink" xfId="1222" builtinId="9" hidden="1"/>
    <cellStyle name="Followed Hyperlink" xfId="1224" builtinId="9" hidden="1"/>
    <cellStyle name="Followed Hyperlink" xfId="1226" builtinId="9" hidden="1"/>
    <cellStyle name="Followed Hyperlink" xfId="1228" builtinId="9" hidden="1"/>
    <cellStyle name="Followed Hyperlink" xfId="1230" builtinId="9" hidden="1"/>
    <cellStyle name="Followed Hyperlink" xfId="1232" builtinId="9" hidden="1"/>
    <cellStyle name="Followed Hyperlink" xfId="1234" builtinId="9" hidden="1"/>
    <cellStyle name="Followed Hyperlink" xfId="1236" builtinId="9" hidden="1"/>
    <cellStyle name="Followed Hyperlink" xfId="1238" builtinId="9" hidden="1"/>
    <cellStyle name="Followed Hyperlink" xfId="1240" builtinId="9" hidden="1"/>
    <cellStyle name="Followed Hyperlink" xfId="1242" builtinId="9" hidden="1"/>
    <cellStyle name="Followed Hyperlink" xfId="1244" builtinId="9" hidden="1"/>
    <cellStyle name="Followed Hyperlink" xfId="1246" builtinId="9" hidden="1"/>
    <cellStyle name="Followed Hyperlink" xfId="1248" builtinId="9" hidden="1"/>
    <cellStyle name="Followed Hyperlink" xfId="1250" builtinId="9" hidden="1"/>
    <cellStyle name="Followed Hyperlink" xfId="1252" builtinId="9" hidden="1"/>
    <cellStyle name="Followed Hyperlink" xfId="1254" builtinId="9" hidden="1"/>
    <cellStyle name="Followed Hyperlink" xfId="1256" builtinId="9" hidden="1"/>
    <cellStyle name="Followed Hyperlink" xfId="1258" builtinId="9" hidden="1"/>
    <cellStyle name="Followed Hyperlink" xfId="1260" builtinId="9" hidden="1"/>
    <cellStyle name="Followed Hyperlink" xfId="1262" builtinId="9" hidden="1"/>
    <cellStyle name="Followed Hyperlink" xfId="1264" builtinId="9" hidden="1"/>
    <cellStyle name="Followed Hyperlink" xfId="1266" builtinId="9" hidden="1"/>
    <cellStyle name="Followed Hyperlink" xfId="1268" builtinId="9" hidden="1"/>
    <cellStyle name="Followed Hyperlink" xfId="1270" builtinId="9" hidden="1"/>
    <cellStyle name="Followed Hyperlink" xfId="1272" builtinId="9" hidden="1"/>
    <cellStyle name="Followed Hyperlink" xfId="1274" builtinId="9" hidden="1"/>
    <cellStyle name="Followed Hyperlink" xfId="1276" builtinId="9" hidden="1"/>
    <cellStyle name="Followed Hyperlink" xfId="1278" builtinId="9" hidden="1"/>
    <cellStyle name="Followed Hyperlink" xfId="1280" builtinId="9" hidden="1"/>
    <cellStyle name="Followed Hyperlink" xfId="1282" builtinId="9" hidden="1"/>
    <cellStyle name="Followed Hyperlink" xfId="1284" builtinId="9" hidden="1"/>
    <cellStyle name="Followed Hyperlink" xfId="1286" builtinId="9" hidden="1"/>
    <cellStyle name="Followed Hyperlink" xfId="1288" builtinId="9" hidden="1"/>
    <cellStyle name="Followed Hyperlink" xfId="1290" builtinId="9" hidden="1"/>
    <cellStyle name="Followed Hyperlink" xfId="1292" builtinId="9" hidden="1"/>
    <cellStyle name="Followed Hyperlink" xfId="1294" builtinId="9" hidden="1"/>
    <cellStyle name="Followed Hyperlink" xfId="1296" builtinId="9" hidden="1"/>
    <cellStyle name="Followed Hyperlink" xfId="1298" builtinId="9" hidden="1"/>
    <cellStyle name="Followed Hyperlink" xfId="1300" builtinId="9" hidden="1"/>
    <cellStyle name="Followed Hyperlink" xfId="1302" builtinId="9" hidden="1"/>
    <cellStyle name="Followed Hyperlink" xfId="1304" builtinId="9" hidden="1"/>
    <cellStyle name="Followed Hyperlink" xfId="1306" builtinId="9" hidden="1"/>
    <cellStyle name="Followed Hyperlink" xfId="1308" builtinId="9" hidden="1"/>
    <cellStyle name="Followed Hyperlink" xfId="1310" builtinId="9" hidden="1"/>
    <cellStyle name="Followed Hyperlink" xfId="1312" builtinId="9" hidden="1"/>
    <cellStyle name="Followed Hyperlink" xfId="1314" builtinId="9" hidden="1"/>
    <cellStyle name="Followed Hyperlink" xfId="1316" builtinId="9" hidden="1"/>
    <cellStyle name="Followed Hyperlink" xfId="1318" builtinId="9" hidden="1"/>
    <cellStyle name="Followed Hyperlink" xfId="1320" builtinId="9" hidden="1"/>
    <cellStyle name="Followed Hyperlink" xfId="1322" builtinId="9" hidden="1"/>
    <cellStyle name="Followed Hyperlink" xfId="1324" builtinId="9" hidden="1"/>
    <cellStyle name="Followed Hyperlink" xfId="1326" builtinId="9" hidden="1"/>
    <cellStyle name="Followed Hyperlink" xfId="1328" builtinId="9" hidden="1"/>
    <cellStyle name="Followed Hyperlink" xfId="1330" builtinId="9" hidden="1"/>
    <cellStyle name="Followed Hyperlink" xfId="1332" builtinId="9" hidden="1"/>
    <cellStyle name="Followed Hyperlink" xfId="1334" builtinId="9" hidden="1"/>
    <cellStyle name="Followed Hyperlink" xfId="1336" builtinId="9" hidden="1"/>
    <cellStyle name="Followed Hyperlink" xfId="1338" builtinId="9" hidden="1"/>
    <cellStyle name="Followed Hyperlink" xfId="1340" builtinId="9" hidden="1"/>
    <cellStyle name="Followed Hyperlink" xfId="1342" builtinId="9" hidden="1"/>
    <cellStyle name="Followed Hyperlink" xfId="1344" builtinId="9" hidden="1"/>
    <cellStyle name="Followed Hyperlink" xfId="1346" builtinId="9" hidden="1"/>
    <cellStyle name="Followed Hyperlink" xfId="1348" builtinId="9" hidden="1"/>
    <cellStyle name="Followed Hyperlink" xfId="1350" builtinId="9" hidden="1"/>
    <cellStyle name="Followed Hyperlink" xfId="1352" builtinId="9" hidden="1"/>
    <cellStyle name="Followed Hyperlink" xfId="1354" builtinId="9" hidden="1"/>
    <cellStyle name="Followed Hyperlink" xfId="1356" builtinId="9" hidden="1"/>
    <cellStyle name="Followed Hyperlink" xfId="1358" builtinId="9" hidden="1"/>
    <cellStyle name="Followed Hyperlink" xfId="1360" builtinId="9" hidden="1"/>
    <cellStyle name="Followed Hyperlink" xfId="1362" builtinId="9" hidden="1"/>
    <cellStyle name="Followed Hyperlink" xfId="1364" builtinId="9" hidden="1"/>
    <cellStyle name="Followed Hyperlink" xfId="1366" builtinId="9" hidden="1"/>
    <cellStyle name="Followed Hyperlink" xfId="1368" builtinId="9" hidden="1"/>
    <cellStyle name="Followed Hyperlink" xfId="1370" builtinId="9" hidden="1"/>
    <cellStyle name="Followed Hyperlink" xfId="1372" builtinId="9" hidden="1"/>
    <cellStyle name="Followed Hyperlink" xfId="1374" builtinId="9" hidden="1"/>
    <cellStyle name="Followed Hyperlink" xfId="1376" builtinId="9" hidden="1"/>
    <cellStyle name="Followed Hyperlink" xfId="1378" builtinId="9" hidden="1"/>
    <cellStyle name="Followed Hyperlink" xfId="1380" builtinId="9" hidden="1"/>
    <cellStyle name="Followed Hyperlink" xfId="1382" builtinId="9" hidden="1"/>
    <cellStyle name="Followed Hyperlink" xfId="1384" builtinId="9" hidden="1"/>
    <cellStyle name="Followed Hyperlink" xfId="1386" builtinId="9" hidden="1"/>
    <cellStyle name="Followed Hyperlink" xfId="1388" builtinId="9" hidden="1"/>
    <cellStyle name="Followed Hyperlink" xfId="1390" builtinId="9" hidden="1"/>
    <cellStyle name="Followed Hyperlink" xfId="1392" builtinId="9" hidden="1"/>
    <cellStyle name="Followed Hyperlink" xfId="1394" builtinId="9" hidden="1"/>
    <cellStyle name="Followed Hyperlink" xfId="1396" builtinId="9" hidden="1"/>
    <cellStyle name="Followed Hyperlink" xfId="1398" builtinId="9" hidden="1"/>
    <cellStyle name="Followed Hyperlink" xfId="1400" builtinId="9" hidden="1"/>
    <cellStyle name="Followed Hyperlink" xfId="1402" builtinId="9" hidden="1"/>
    <cellStyle name="Followed Hyperlink" xfId="1404" builtinId="9" hidden="1"/>
    <cellStyle name="Followed Hyperlink" xfId="1406" builtinId="9" hidden="1"/>
    <cellStyle name="Followed Hyperlink" xfId="1408" builtinId="9" hidden="1"/>
    <cellStyle name="Followed Hyperlink" xfId="1410" builtinId="9" hidden="1"/>
    <cellStyle name="Followed Hyperlink" xfId="1412" builtinId="9" hidden="1"/>
    <cellStyle name="Followed Hyperlink" xfId="1414" builtinId="9" hidden="1"/>
    <cellStyle name="Followed Hyperlink" xfId="1416" builtinId="9" hidden="1"/>
    <cellStyle name="Followed Hyperlink" xfId="1418" builtinId="9" hidden="1"/>
    <cellStyle name="Followed Hyperlink" xfId="1420" builtinId="9" hidden="1"/>
    <cellStyle name="Followed Hyperlink" xfId="1422" builtinId="9" hidden="1"/>
    <cellStyle name="Followed Hyperlink" xfId="1424" builtinId="9" hidden="1"/>
    <cellStyle name="Followed Hyperlink" xfId="1426" builtinId="9" hidden="1"/>
    <cellStyle name="Followed Hyperlink" xfId="1428" builtinId="9" hidden="1"/>
    <cellStyle name="Followed Hyperlink" xfId="1430" builtinId="9" hidden="1"/>
    <cellStyle name="Followed Hyperlink" xfId="1432" builtinId="9" hidden="1"/>
    <cellStyle name="Followed Hyperlink" xfId="1434" builtinId="9" hidden="1"/>
    <cellStyle name="Followed Hyperlink" xfId="1436" builtinId="9" hidden="1"/>
    <cellStyle name="Followed Hyperlink" xfId="1438" builtinId="9" hidden="1"/>
    <cellStyle name="Followed Hyperlink" xfId="1440" builtinId="9" hidden="1"/>
    <cellStyle name="Followed Hyperlink" xfId="1442" builtinId="9" hidden="1"/>
    <cellStyle name="Followed Hyperlink" xfId="1444" builtinId="9" hidden="1"/>
    <cellStyle name="Followed Hyperlink" xfId="1446" builtinId="9" hidden="1"/>
    <cellStyle name="Followed Hyperlink" xfId="1448" builtinId="9" hidden="1"/>
    <cellStyle name="Followed Hyperlink" xfId="1450" builtinId="9" hidden="1"/>
    <cellStyle name="Followed Hyperlink" xfId="1452" builtinId="9" hidden="1"/>
    <cellStyle name="Followed Hyperlink" xfId="1454" builtinId="9" hidden="1"/>
    <cellStyle name="Followed Hyperlink" xfId="1456" builtinId="9" hidden="1"/>
    <cellStyle name="Followed Hyperlink" xfId="1458" builtinId="9" hidden="1"/>
    <cellStyle name="Followed Hyperlink" xfId="1460" builtinId="9" hidden="1"/>
    <cellStyle name="Followed Hyperlink" xfId="1462" builtinId="9" hidden="1"/>
    <cellStyle name="Followed Hyperlink" xfId="1464" builtinId="9" hidden="1"/>
    <cellStyle name="Followed Hyperlink" xfId="1466" builtinId="9" hidden="1"/>
    <cellStyle name="Followed Hyperlink" xfId="1468" builtinId="9" hidden="1"/>
    <cellStyle name="Followed Hyperlink" xfId="1470" builtinId="9" hidden="1"/>
    <cellStyle name="Followed Hyperlink" xfId="1472" builtinId="9" hidden="1"/>
    <cellStyle name="Followed Hyperlink" xfId="1474" builtinId="9" hidden="1"/>
    <cellStyle name="Followed Hyperlink" xfId="1476" builtinId="9" hidden="1"/>
    <cellStyle name="Followed Hyperlink" xfId="1478" builtinId="9" hidden="1"/>
    <cellStyle name="Followed Hyperlink" xfId="1480" builtinId="9" hidden="1"/>
    <cellStyle name="Followed Hyperlink" xfId="1482" builtinId="9" hidden="1"/>
    <cellStyle name="Followed Hyperlink" xfId="1484" builtinId="9" hidden="1"/>
    <cellStyle name="Followed Hyperlink" xfId="1486" builtinId="9" hidden="1"/>
    <cellStyle name="Followed Hyperlink" xfId="1488" builtinId="9" hidden="1"/>
    <cellStyle name="Followed Hyperlink" xfId="1490" builtinId="9" hidden="1"/>
    <cellStyle name="Followed Hyperlink" xfId="1492" builtinId="9" hidden="1"/>
    <cellStyle name="Followed Hyperlink" xfId="1494" builtinId="9" hidden="1"/>
    <cellStyle name="Followed Hyperlink" xfId="1496" builtinId="9" hidden="1"/>
    <cellStyle name="Followed Hyperlink" xfId="1498" builtinId="9" hidden="1"/>
    <cellStyle name="Followed Hyperlink" xfId="1500" builtinId="9" hidden="1"/>
    <cellStyle name="Followed Hyperlink" xfId="1502" builtinId="9" hidden="1"/>
    <cellStyle name="Followed Hyperlink" xfId="1504" builtinId="9" hidden="1"/>
    <cellStyle name="Followed Hyperlink" xfId="1506" builtinId="9" hidden="1"/>
    <cellStyle name="Followed Hyperlink" xfId="1508" builtinId="9" hidden="1"/>
    <cellStyle name="Followed Hyperlink" xfId="1510" builtinId="9" hidden="1"/>
    <cellStyle name="Followed Hyperlink" xfId="1512" builtinId="9" hidden="1"/>
    <cellStyle name="Followed Hyperlink" xfId="1514" builtinId="9" hidden="1"/>
    <cellStyle name="Followed Hyperlink" xfId="1516" builtinId="9" hidden="1"/>
    <cellStyle name="Followed Hyperlink" xfId="1518" builtinId="9" hidden="1"/>
    <cellStyle name="Followed Hyperlink" xfId="1520" builtinId="9" hidden="1"/>
    <cellStyle name="Followed Hyperlink" xfId="1522" builtinId="9" hidden="1"/>
    <cellStyle name="Followed Hyperlink" xfId="1524" builtinId="9" hidden="1"/>
    <cellStyle name="Followed Hyperlink" xfId="1526" builtinId="9" hidden="1"/>
    <cellStyle name="Followed Hyperlink" xfId="1528" builtinId="9" hidden="1"/>
    <cellStyle name="Followed Hyperlink" xfId="1530" builtinId="9" hidden="1"/>
    <cellStyle name="Followed Hyperlink" xfId="1532" builtinId="9" hidden="1"/>
    <cellStyle name="Followed Hyperlink" xfId="1534" builtinId="9" hidden="1"/>
    <cellStyle name="Followed Hyperlink" xfId="1536" builtinId="9" hidden="1"/>
    <cellStyle name="Followed Hyperlink" xfId="1538" builtinId="9" hidden="1"/>
    <cellStyle name="Followed Hyperlink" xfId="1540" builtinId="9" hidden="1"/>
    <cellStyle name="Followed Hyperlink" xfId="1542" builtinId="9" hidden="1"/>
    <cellStyle name="Followed Hyperlink" xfId="1544" builtinId="9" hidden="1"/>
    <cellStyle name="Followed Hyperlink" xfId="1546" builtinId="9" hidden="1"/>
    <cellStyle name="Followed Hyperlink" xfId="1548" builtinId="9" hidden="1"/>
    <cellStyle name="Followed Hyperlink" xfId="1550" builtinId="9" hidden="1"/>
    <cellStyle name="Followed Hyperlink" xfId="1552" builtinId="9" hidden="1"/>
    <cellStyle name="Followed Hyperlink" xfId="1554" builtinId="9" hidden="1"/>
    <cellStyle name="Followed Hyperlink" xfId="1556" builtinId="9" hidden="1"/>
    <cellStyle name="Followed Hyperlink" xfId="1558" builtinId="9" hidden="1"/>
    <cellStyle name="Followed Hyperlink" xfId="1560" builtinId="9" hidden="1"/>
    <cellStyle name="Followed Hyperlink" xfId="1562" builtinId="9" hidden="1"/>
    <cellStyle name="Followed Hyperlink" xfId="1564" builtinId="9" hidden="1"/>
    <cellStyle name="Followed Hyperlink" xfId="1566" builtinId="9" hidden="1"/>
    <cellStyle name="Followed Hyperlink" xfId="1568" builtinId="9" hidden="1"/>
    <cellStyle name="Followed Hyperlink" xfId="1570" builtinId="9" hidden="1"/>
    <cellStyle name="Followed Hyperlink" xfId="1572" builtinId="9" hidden="1"/>
    <cellStyle name="Followed Hyperlink" xfId="1574" builtinId="9" hidden="1"/>
    <cellStyle name="Followed Hyperlink" xfId="1576" builtinId="9" hidden="1"/>
    <cellStyle name="Followed Hyperlink" xfId="1578" builtinId="9" hidden="1"/>
    <cellStyle name="Followed Hyperlink" xfId="1580" builtinId="9" hidden="1"/>
    <cellStyle name="Followed Hyperlink" xfId="1582" builtinId="9" hidden="1"/>
    <cellStyle name="Followed Hyperlink" xfId="1584" builtinId="9" hidden="1"/>
    <cellStyle name="Followed Hyperlink" xfId="1586" builtinId="9" hidden="1"/>
    <cellStyle name="Followed Hyperlink" xfId="1588" builtinId="9" hidden="1"/>
    <cellStyle name="Followed Hyperlink" xfId="1590" builtinId="9" hidden="1"/>
    <cellStyle name="Followed Hyperlink" xfId="1592" builtinId="9" hidden="1"/>
    <cellStyle name="Followed Hyperlink" xfId="1594" builtinId="9" hidden="1"/>
    <cellStyle name="Followed Hyperlink" xfId="1596" builtinId="9" hidden="1"/>
    <cellStyle name="Followed Hyperlink" xfId="1598" builtinId="9" hidden="1"/>
    <cellStyle name="Followed Hyperlink" xfId="1600" builtinId="9" hidden="1"/>
    <cellStyle name="Followed Hyperlink" xfId="1602" builtinId="9" hidden="1"/>
    <cellStyle name="Followed Hyperlink" xfId="1604" builtinId="9" hidden="1"/>
    <cellStyle name="Followed Hyperlink" xfId="1606" builtinId="9" hidden="1"/>
    <cellStyle name="Followed Hyperlink" xfId="1608" builtinId="9" hidden="1"/>
    <cellStyle name="Followed Hyperlink" xfId="1610" builtinId="9" hidden="1"/>
    <cellStyle name="Followed Hyperlink" xfId="1612" builtinId="9" hidden="1"/>
    <cellStyle name="Followed Hyperlink" xfId="1614" builtinId="9" hidden="1"/>
    <cellStyle name="Followed Hyperlink" xfId="1616" builtinId="9" hidden="1"/>
    <cellStyle name="Followed Hyperlink" xfId="1618" builtinId="9" hidden="1"/>
    <cellStyle name="Followed Hyperlink" xfId="1620" builtinId="9" hidden="1"/>
    <cellStyle name="Followed Hyperlink" xfId="1622" builtinId="9" hidden="1"/>
    <cellStyle name="Followed Hyperlink" xfId="1624" builtinId="9" hidden="1"/>
    <cellStyle name="Followed Hyperlink" xfId="1626" builtinId="9" hidden="1"/>
    <cellStyle name="Followed Hyperlink" xfId="1628" builtinId="9" hidden="1"/>
    <cellStyle name="Followed Hyperlink" xfId="1630" builtinId="9" hidden="1"/>
    <cellStyle name="Followed Hyperlink" xfId="1632" builtinId="9" hidden="1"/>
    <cellStyle name="Followed Hyperlink" xfId="1634" builtinId="9" hidden="1"/>
    <cellStyle name="Followed Hyperlink" xfId="1636" builtinId="9" hidden="1"/>
    <cellStyle name="Followed Hyperlink" xfId="1638" builtinId="9" hidden="1"/>
    <cellStyle name="Followed Hyperlink" xfId="1640" builtinId="9" hidden="1"/>
    <cellStyle name="Followed Hyperlink" xfId="1642" builtinId="9" hidden="1"/>
    <cellStyle name="Followed Hyperlink" xfId="1644" builtinId="9" hidden="1"/>
    <cellStyle name="Followed Hyperlink" xfId="1646" builtinId="9" hidden="1"/>
    <cellStyle name="Followed Hyperlink" xfId="1648" builtinId="9" hidden="1"/>
    <cellStyle name="Followed Hyperlink" xfId="1650" builtinId="9" hidden="1"/>
    <cellStyle name="Followed Hyperlink" xfId="1652" builtinId="9" hidden="1"/>
    <cellStyle name="Followed Hyperlink" xfId="1654" builtinId="9" hidden="1"/>
    <cellStyle name="Followed Hyperlink" xfId="1656" builtinId="9" hidden="1"/>
    <cellStyle name="Followed Hyperlink" xfId="1658" builtinId="9" hidden="1"/>
    <cellStyle name="Followed Hyperlink" xfId="1660" builtinId="9" hidden="1"/>
    <cellStyle name="Followed Hyperlink" xfId="1662" builtinId="9" hidden="1"/>
    <cellStyle name="Followed Hyperlink" xfId="1664" builtinId="9" hidden="1"/>
    <cellStyle name="Followed Hyperlink" xfId="1666" builtinId="9" hidden="1"/>
    <cellStyle name="Followed Hyperlink" xfId="1668" builtinId="9" hidden="1"/>
    <cellStyle name="Followed Hyperlink" xfId="1670" builtinId="9" hidden="1"/>
    <cellStyle name="Followed Hyperlink" xfId="1672" builtinId="9" hidden="1"/>
    <cellStyle name="Followed Hyperlink" xfId="1674" builtinId="9" hidden="1"/>
    <cellStyle name="Followed Hyperlink" xfId="1676" builtinId="9" hidden="1"/>
    <cellStyle name="Followed Hyperlink" xfId="1678" builtinId="9" hidden="1"/>
    <cellStyle name="Followed Hyperlink" xfId="1680" builtinId="9" hidden="1"/>
    <cellStyle name="Followed Hyperlink" xfId="1682" builtinId="9" hidden="1"/>
    <cellStyle name="Followed Hyperlink" xfId="1684" builtinId="9" hidden="1"/>
    <cellStyle name="Followed Hyperlink" xfId="1686" builtinId="9" hidden="1"/>
    <cellStyle name="Followed Hyperlink" xfId="1688" builtinId="9" hidden="1"/>
    <cellStyle name="Followed Hyperlink" xfId="1690" builtinId="9" hidden="1"/>
    <cellStyle name="Followed Hyperlink" xfId="1692" builtinId="9" hidden="1"/>
    <cellStyle name="Followed Hyperlink" xfId="1694" builtinId="9" hidden="1"/>
    <cellStyle name="Followed Hyperlink" xfId="1696" builtinId="9" hidden="1"/>
    <cellStyle name="Followed Hyperlink" xfId="1698" builtinId="9" hidden="1"/>
    <cellStyle name="Followed Hyperlink" xfId="1700" builtinId="9" hidden="1"/>
    <cellStyle name="Followed Hyperlink" xfId="1702" builtinId="9" hidden="1"/>
    <cellStyle name="Followed Hyperlink" xfId="1704" builtinId="9" hidden="1"/>
    <cellStyle name="Followed Hyperlink" xfId="1706" builtinId="9" hidden="1"/>
    <cellStyle name="Followed Hyperlink" xfId="1708" builtinId="9" hidden="1"/>
    <cellStyle name="Followed Hyperlink" xfId="1710" builtinId="9" hidden="1"/>
    <cellStyle name="Followed Hyperlink" xfId="1712" builtinId="9" hidden="1"/>
    <cellStyle name="Followed Hyperlink" xfId="1714" builtinId="9" hidden="1"/>
    <cellStyle name="Followed Hyperlink" xfId="1716" builtinId="9" hidden="1"/>
    <cellStyle name="Followed Hyperlink" xfId="1718" builtinId="9" hidden="1"/>
    <cellStyle name="Followed Hyperlink" xfId="1720" builtinId="9" hidden="1"/>
    <cellStyle name="Followed Hyperlink" xfId="1722" builtinId="9" hidden="1"/>
    <cellStyle name="Followed Hyperlink" xfId="172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1" builtinId="8" hidden="1"/>
    <cellStyle name="Hyperlink" xfId="613" builtinId="8" hidden="1"/>
    <cellStyle name="Hyperlink" xfId="615" builtinId="8" hidden="1"/>
    <cellStyle name="Hyperlink" xfId="617" builtinId="8" hidden="1"/>
    <cellStyle name="Hyperlink" xfId="619" builtinId="8" hidden="1"/>
    <cellStyle name="Hyperlink" xfId="621" builtinId="8" hidden="1"/>
    <cellStyle name="Hyperlink" xfId="623" builtinId="8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79" builtinId="8" hidden="1"/>
    <cellStyle name="Hyperlink" xfId="681" builtinId="8" hidden="1"/>
    <cellStyle name="Hyperlink" xfId="683" builtinId="8" hidden="1"/>
    <cellStyle name="Hyperlink" xfId="685" builtinId="8" hidden="1"/>
    <cellStyle name="Hyperlink" xfId="687" builtinId="8" hidden="1"/>
    <cellStyle name="Hyperlink" xfId="689" builtinId="8" hidden="1"/>
    <cellStyle name="Hyperlink" xfId="691" builtinId="8" hidden="1"/>
    <cellStyle name="Hyperlink" xfId="693" builtinId="8" hidden="1"/>
    <cellStyle name="Hyperlink" xfId="695" builtinId="8" hidden="1"/>
    <cellStyle name="Hyperlink" xfId="697" builtinId="8" hidden="1"/>
    <cellStyle name="Hyperlink" xfId="699" builtinId="8" hidden="1"/>
    <cellStyle name="Hyperlink" xfId="701" builtinId="8" hidden="1"/>
    <cellStyle name="Hyperlink" xfId="703" builtinId="8" hidden="1"/>
    <cellStyle name="Hyperlink" xfId="705" builtinId="8" hidden="1"/>
    <cellStyle name="Hyperlink" xfId="707" builtinId="8" hidden="1"/>
    <cellStyle name="Hyperlink" xfId="709" builtinId="8" hidden="1"/>
    <cellStyle name="Hyperlink" xfId="711" builtinId="8" hidden="1"/>
    <cellStyle name="Hyperlink" xfId="713" builtinId="8" hidden="1"/>
    <cellStyle name="Hyperlink" xfId="715" builtinId="8" hidden="1"/>
    <cellStyle name="Hyperlink" xfId="717" builtinId="8" hidden="1"/>
    <cellStyle name="Hyperlink" xfId="719" builtinId="8" hidden="1"/>
    <cellStyle name="Hyperlink" xfId="721" builtinId="8" hidden="1"/>
    <cellStyle name="Hyperlink" xfId="723" builtinId="8" hidden="1"/>
    <cellStyle name="Hyperlink" xfId="725" builtinId="8" hidden="1"/>
    <cellStyle name="Hyperlink" xfId="727" builtinId="8" hidden="1"/>
    <cellStyle name="Hyperlink" xfId="729" builtinId="8" hidden="1"/>
    <cellStyle name="Hyperlink" xfId="731" builtinId="8" hidden="1"/>
    <cellStyle name="Hyperlink" xfId="733" builtinId="8" hidden="1"/>
    <cellStyle name="Hyperlink" xfId="735" builtinId="8" hidden="1"/>
    <cellStyle name="Hyperlink" xfId="737" builtinId="8" hidden="1"/>
    <cellStyle name="Hyperlink" xfId="739" builtinId="8" hidden="1"/>
    <cellStyle name="Hyperlink" xfId="741" builtinId="8" hidden="1"/>
    <cellStyle name="Hyperlink" xfId="743" builtinId="8" hidden="1"/>
    <cellStyle name="Hyperlink" xfId="745" builtinId="8" hidden="1"/>
    <cellStyle name="Hyperlink" xfId="747" builtinId="8" hidden="1"/>
    <cellStyle name="Hyperlink" xfId="749" builtinId="8" hidden="1"/>
    <cellStyle name="Hyperlink" xfId="751" builtinId="8" hidden="1"/>
    <cellStyle name="Hyperlink" xfId="753" builtinId="8" hidden="1"/>
    <cellStyle name="Hyperlink" xfId="755" builtinId="8" hidden="1"/>
    <cellStyle name="Hyperlink" xfId="757" builtinId="8" hidden="1"/>
    <cellStyle name="Hyperlink" xfId="759" builtinId="8" hidden="1"/>
    <cellStyle name="Hyperlink" xfId="761" builtinId="8" hidden="1"/>
    <cellStyle name="Hyperlink" xfId="763" builtinId="8" hidden="1"/>
    <cellStyle name="Hyperlink" xfId="765" builtinId="8" hidden="1"/>
    <cellStyle name="Hyperlink" xfId="767" builtinId="8" hidden="1"/>
    <cellStyle name="Hyperlink" xfId="769" builtinId="8" hidden="1"/>
    <cellStyle name="Hyperlink" xfId="771" builtinId="8" hidden="1"/>
    <cellStyle name="Hyperlink" xfId="773" builtinId="8" hidden="1"/>
    <cellStyle name="Hyperlink" xfId="775" builtinId="8" hidden="1"/>
    <cellStyle name="Hyperlink" xfId="777" builtinId="8" hidden="1"/>
    <cellStyle name="Hyperlink" xfId="779" builtinId="8" hidden="1"/>
    <cellStyle name="Hyperlink" xfId="781" builtinId="8" hidden="1"/>
    <cellStyle name="Hyperlink" xfId="783" builtinId="8" hidden="1"/>
    <cellStyle name="Hyperlink" xfId="785" builtinId="8" hidden="1"/>
    <cellStyle name="Hyperlink" xfId="787" builtinId="8" hidden="1"/>
    <cellStyle name="Hyperlink" xfId="789" builtinId="8" hidden="1"/>
    <cellStyle name="Hyperlink" xfId="791" builtinId="8" hidden="1"/>
    <cellStyle name="Hyperlink" xfId="793" builtinId="8" hidden="1"/>
    <cellStyle name="Hyperlink" xfId="795" builtinId="8" hidden="1"/>
    <cellStyle name="Hyperlink" xfId="797" builtinId="8" hidden="1"/>
    <cellStyle name="Hyperlink" xfId="799" builtinId="8" hidden="1"/>
    <cellStyle name="Hyperlink" xfId="801" builtinId="8" hidden="1"/>
    <cellStyle name="Hyperlink" xfId="803" builtinId="8" hidden="1"/>
    <cellStyle name="Hyperlink" xfId="805" builtinId="8" hidden="1"/>
    <cellStyle name="Hyperlink" xfId="807" builtinId="8" hidden="1"/>
    <cellStyle name="Hyperlink" xfId="809" builtinId="8" hidden="1"/>
    <cellStyle name="Hyperlink" xfId="811" builtinId="8" hidden="1"/>
    <cellStyle name="Hyperlink" xfId="813" builtinId="8" hidden="1"/>
    <cellStyle name="Hyperlink" xfId="815" builtinId="8" hidden="1"/>
    <cellStyle name="Hyperlink" xfId="817" builtinId="8" hidden="1"/>
    <cellStyle name="Hyperlink" xfId="819" builtinId="8" hidden="1"/>
    <cellStyle name="Hyperlink" xfId="821" builtinId="8" hidden="1"/>
    <cellStyle name="Hyperlink" xfId="823" builtinId="8" hidden="1"/>
    <cellStyle name="Hyperlink" xfId="825" builtinId="8" hidden="1"/>
    <cellStyle name="Hyperlink" xfId="827" builtinId="8" hidden="1"/>
    <cellStyle name="Hyperlink" xfId="829" builtinId="8" hidden="1"/>
    <cellStyle name="Hyperlink" xfId="831" builtinId="8" hidden="1"/>
    <cellStyle name="Hyperlink" xfId="833" builtinId="8" hidden="1"/>
    <cellStyle name="Hyperlink" xfId="835" builtinId="8" hidden="1"/>
    <cellStyle name="Hyperlink" xfId="837" builtinId="8" hidden="1"/>
    <cellStyle name="Hyperlink" xfId="839" builtinId="8" hidden="1"/>
    <cellStyle name="Hyperlink" xfId="841" builtinId="8" hidden="1"/>
    <cellStyle name="Hyperlink" xfId="843" builtinId="8" hidden="1"/>
    <cellStyle name="Hyperlink" xfId="845" builtinId="8" hidden="1"/>
    <cellStyle name="Hyperlink" xfId="847" builtinId="8" hidden="1"/>
    <cellStyle name="Hyperlink" xfId="849" builtinId="8" hidden="1"/>
    <cellStyle name="Hyperlink" xfId="851" builtinId="8" hidden="1"/>
    <cellStyle name="Hyperlink" xfId="853" builtinId="8" hidden="1"/>
    <cellStyle name="Hyperlink" xfId="855" builtinId="8" hidden="1"/>
    <cellStyle name="Hyperlink" xfId="857" builtinId="8" hidden="1"/>
    <cellStyle name="Hyperlink" xfId="859" builtinId="8" hidden="1"/>
    <cellStyle name="Hyperlink" xfId="861" builtinId="8" hidden="1"/>
    <cellStyle name="Hyperlink" xfId="863" builtinId="8" hidden="1"/>
    <cellStyle name="Hyperlink" xfId="865" builtinId="8" hidden="1"/>
    <cellStyle name="Hyperlink" xfId="867" builtinId="8" hidden="1"/>
    <cellStyle name="Hyperlink" xfId="869" builtinId="8" hidden="1"/>
    <cellStyle name="Hyperlink" xfId="871" builtinId="8" hidden="1"/>
    <cellStyle name="Hyperlink" xfId="873" builtinId="8" hidden="1"/>
    <cellStyle name="Hyperlink" xfId="875" builtinId="8" hidden="1"/>
    <cellStyle name="Hyperlink" xfId="877" builtinId="8" hidden="1"/>
    <cellStyle name="Hyperlink" xfId="879" builtinId="8" hidden="1"/>
    <cellStyle name="Hyperlink" xfId="881" builtinId="8" hidden="1"/>
    <cellStyle name="Hyperlink" xfId="883" builtinId="8" hidden="1"/>
    <cellStyle name="Hyperlink" xfId="885" builtinId="8" hidden="1"/>
    <cellStyle name="Hyperlink" xfId="887" builtinId="8" hidden="1"/>
    <cellStyle name="Hyperlink" xfId="889" builtinId="8" hidden="1"/>
    <cellStyle name="Hyperlink" xfId="891" builtinId="8" hidden="1"/>
    <cellStyle name="Hyperlink" xfId="893" builtinId="8" hidden="1"/>
    <cellStyle name="Hyperlink" xfId="895" builtinId="8" hidden="1"/>
    <cellStyle name="Hyperlink" xfId="897" builtinId="8" hidden="1"/>
    <cellStyle name="Hyperlink" xfId="899" builtinId="8" hidden="1"/>
    <cellStyle name="Hyperlink" xfId="901" builtinId="8" hidden="1"/>
    <cellStyle name="Hyperlink" xfId="903" builtinId="8" hidden="1"/>
    <cellStyle name="Hyperlink" xfId="905" builtinId="8" hidden="1"/>
    <cellStyle name="Hyperlink" xfId="907" builtinId="8" hidden="1"/>
    <cellStyle name="Hyperlink" xfId="909" builtinId="8" hidden="1"/>
    <cellStyle name="Hyperlink" xfId="911" builtinId="8" hidden="1"/>
    <cellStyle name="Hyperlink" xfId="913" builtinId="8" hidden="1"/>
    <cellStyle name="Hyperlink" xfId="915" builtinId="8" hidden="1"/>
    <cellStyle name="Hyperlink" xfId="917" builtinId="8" hidden="1"/>
    <cellStyle name="Hyperlink" xfId="919" builtinId="8" hidden="1"/>
    <cellStyle name="Hyperlink" xfId="921" builtinId="8" hidden="1"/>
    <cellStyle name="Hyperlink" xfId="923" builtinId="8" hidden="1"/>
    <cellStyle name="Hyperlink" xfId="925" builtinId="8" hidden="1"/>
    <cellStyle name="Hyperlink" xfId="927" builtinId="8" hidden="1"/>
    <cellStyle name="Hyperlink" xfId="929" builtinId="8" hidden="1"/>
    <cellStyle name="Hyperlink" xfId="931" builtinId="8" hidden="1"/>
    <cellStyle name="Hyperlink" xfId="933" builtinId="8" hidden="1"/>
    <cellStyle name="Hyperlink" xfId="935" builtinId="8" hidden="1"/>
    <cellStyle name="Hyperlink" xfId="937" builtinId="8" hidden="1"/>
    <cellStyle name="Hyperlink" xfId="939" builtinId="8" hidden="1"/>
    <cellStyle name="Hyperlink" xfId="941" builtinId="8" hidden="1"/>
    <cellStyle name="Hyperlink" xfId="943" builtinId="8" hidden="1"/>
    <cellStyle name="Hyperlink" xfId="945" builtinId="8" hidden="1"/>
    <cellStyle name="Hyperlink" xfId="947" builtinId="8" hidden="1"/>
    <cellStyle name="Hyperlink" xfId="949" builtinId="8" hidden="1"/>
    <cellStyle name="Hyperlink" xfId="951" builtinId="8" hidden="1"/>
    <cellStyle name="Hyperlink" xfId="953" builtinId="8" hidden="1"/>
    <cellStyle name="Hyperlink" xfId="955" builtinId="8" hidden="1"/>
    <cellStyle name="Hyperlink" xfId="957" builtinId="8" hidden="1"/>
    <cellStyle name="Hyperlink" xfId="959" builtinId="8" hidden="1"/>
    <cellStyle name="Hyperlink" xfId="961" builtinId="8" hidden="1"/>
    <cellStyle name="Hyperlink" xfId="963" builtinId="8" hidden="1"/>
    <cellStyle name="Hyperlink" xfId="965" builtinId="8" hidden="1"/>
    <cellStyle name="Hyperlink" xfId="967" builtinId="8" hidden="1"/>
    <cellStyle name="Hyperlink" xfId="969" builtinId="8" hidden="1"/>
    <cellStyle name="Hyperlink" xfId="971" builtinId="8" hidden="1"/>
    <cellStyle name="Hyperlink" xfId="973" builtinId="8" hidden="1"/>
    <cellStyle name="Hyperlink" xfId="975" builtinId="8" hidden="1"/>
    <cellStyle name="Hyperlink" xfId="977" builtinId="8" hidden="1"/>
    <cellStyle name="Hyperlink" xfId="979" builtinId="8" hidden="1"/>
    <cellStyle name="Hyperlink" xfId="981" builtinId="8" hidden="1"/>
    <cellStyle name="Hyperlink" xfId="983" builtinId="8" hidden="1"/>
    <cellStyle name="Hyperlink" xfId="985" builtinId="8" hidden="1"/>
    <cellStyle name="Hyperlink" xfId="987" builtinId="8" hidden="1"/>
    <cellStyle name="Hyperlink" xfId="989" builtinId="8" hidden="1"/>
    <cellStyle name="Hyperlink" xfId="991" builtinId="8" hidden="1"/>
    <cellStyle name="Hyperlink" xfId="993" builtinId="8" hidden="1"/>
    <cellStyle name="Hyperlink" xfId="995" builtinId="8" hidden="1"/>
    <cellStyle name="Hyperlink" xfId="997" builtinId="8" hidden="1"/>
    <cellStyle name="Hyperlink" xfId="999" builtinId="8" hidden="1"/>
    <cellStyle name="Hyperlink" xfId="1001" builtinId="8" hidden="1"/>
    <cellStyle name="Hyperlink" xfId="1003" builtinId="8" hidden="1"/>
    <cellStyle name="Hyperlink" xfId="1005" builtinId="8" hidden="1"/>
    <cellStyle name="Hyperlink" xfId="1007" builtinId="8" hidden="1"/>
    <cellStyle name="Hyperlink" xfId="1009" builtinId="8" hidden="1"/>
    <cellStyle name="Hyperlink" xfId="1011" builtinId="8" hidden="1"/>
    <cellStyle name="Hyperlink" xfId="1013" builtinId="8" hidden="1"/>
    <cellStyle name="Hyperlink" xfId="1015" builtinId="8" hidden="1"/>
    <cellStyle name="Hyperlink" xfId="1017" builtinId="8" hidden="1"/>
    <cellStyle name="Hyperlink" xfId="1019" builtinId="8" hidden="1"/>
    <cellStyle name="Hyperlink" xfId="1021" builtinId="8" hidden="1"/>
    <cellStyle name="Hyperlink" xfId="1023" builtinId="8" hidden="1"/>
    <cellStyle name="Hyperlink" xfId="1025" builtinId="8" hidden="1"/>
    <cellStyle name="Hyperlink" xfId="1027" builtinId="8" hidden="1"/>
    <cellStyle name="Hyperlink" xfId="1029" builtinId="8" hidden="1"/>
    <cellStyle name="Hyperlink" xfId="1031" builtinId="8" hidden="1"/>
    <cellStyle name="Hyperlink" xfId="1033" builtinId="8" hidden="1"/>
    <cellStyle name="Hyperlink" xfId="1035" builtinId="8" hidden="1"/>
    <cellStyle name="Hyperlink" xfId="1037" builtinId="8" hidden="1"/>
    <cellStyle name="Hyperlink" xfId="1039" builtinId="8" hidden="1"/>
    <cellStyle name="Hyperlink" xfId="1041" builtinId="8" hidden="1"/>
    <cellStyle name="Hyperlink" xfId="1043" builtinId="8" hidden="1"/>
    <cellStyle name="Hyperlink" xfId="1045" builtinId="8" hidden="1"/>
    <cellStyle name="Hyperlink" xfId="1047" builtinId="8" hidden="1"/>
    <cellStyle name="Hyperlink" xfId="1049" builtinId="8" hidden="1"/>
    <cellStyle name="Hyperlink" xfId="1051" builtinId="8" hidden="1"/>
    <cellStyle name="Hyperlink" xfId="1053" builtinId="8" hidden="1"/>
    <cellStyle name="Hyperlink" xfId="1055" builtinId="8" hidden="1"/>
    <cellStyle name="Hyperlink" xfId="1057" builtinId="8" hidden="1"/>
    <cellStyle name="Hyperlink" xfId="1059" builtinId="8" hidden="1"/>
    <cellStyle name="Hyperlink" xfId="1061" builtinId="8" hidden="1"/>
    <cellStyle name="Hyperlink" xfId="1063" builtinId="8" hidden="1"/>
    <cellStyle name="Hyperlink" xfId="1065" builtinId="8" hidden="1"/>
    <cellStyle name="Hyperlink" xfId="1067" builtinId="8" hidden="1"/>
    <cellStyle name="Hyperlink" xfId="1069" builtinId="8" hidden="1"/>
    <cellStyle name="Hyperlink" xfId="1071" builtinId="8" hidden="1"/>
    <cellStyle name="Hyperlink" xfId="1073" builtinId="8" hidden="1"/>
    <cellStyle name="Hyperlink" xfId="1075" builtinId="8" hidden="1"/>
    <cellStyle name="Hyperlink" xfId="1077" builtinId="8" hidden="1"/>
    <cellStyle name="Hyperlink" xfId="1079" builtinId="8" hidden="1"/>
    <cellStyle name="Hyperlink" xfId="1081" builtinId="8" hidden="1"/>
    <cellStyle name="Hyperlink" xfId="1083" builtinId="8" hidden="1"/>
    <cellStyle name="Hyperlink" xfId="1085" builtinId="8" hidden="1"/>
    <cellStyle name="Hyperlink" xfId="1087" builtinId="8" hidden="1"/>
    <cellStyle name="Hyperlink" xfId="1089" builtinId="8" hidden="1"/>
    <cellStyle name="Hyperlink" xfId="1091" builtinId="8" hidden="1"/>
    <cellStyle name="Hyperlink" xfId="1093" builtinId="8" hidden="1"/>
    <cellStyle name="Hyperlink" xfId="1095" builtinId="8" hidden="1"/>
    <cellStyle name="Hyperlink" xfId="1097" builtinId="8" hidden="1"/>
    <cellStyle name="Hyperlink" xfId="1099" builtinId="8" hidden="1"/>
    <cellStyle name="Hyperlink" xfId="1101" builtinId="8" hidden="1"/>
    <cellStyle name="Hyperlink" xfId="1103" builtinId="8" hidden="1"/>
    <cellStyle name="Hyperlink" xfId="1105" builtinId="8" hidden="1"/>
    <cellStyle name="Hyperlink" xfId="1107" builtinId="8" hidden="1"/>
    <cellStyle name="Hyperlink" xfId="1109" builtinId="8" hidden="1"/>
    <cellStyle name="Hyperlink" xfId="1111" builtinId="8" hidden="1"/>
    <cellStyle name="Hyperlink" xfId="1113" builtinId="8" hidden="1"/>
    <cellStyle name="Hyperlink" xfId="1115" builtinId="8" hidden="1"/>
    <cellStyle name="Hyperlink" xfId="1117" builtinId="8" hidden="1"/>
    <cellStyle name="Hyperlink" xfId="1119" builtinId="8" hidden="1"/>
    <cellStyle name="Hyperlink" xfId="1121" builtinId="8" hidden="1"/>
    <cellStyle name="Hyperlink" xfId="1123" builtinId="8" hidden="1"/>
    <cellStyle name="Hyperlink" xfId="1125" builtinId="8" hidden="1"/>
    <cellStyle name="Hyperlink" xfId="1127" builtinId="8" hidden="1"/>
    <cellStyle name="Hyperlink" xfId="1129" builtinId="8" hidden="1"/>
    <cellStyle name="Hyperlink" xfId="1131" builtinId="8" hidden="1"/>
    <cellStyle name="Hyperlink" xfId="1133" builtinId="8" hidden="1"/>
    <cellStyle name="Hyperlink" xfId="1135" builtinId="8" hidden="1"/>
    <cellStyle name="Hyperlink" xfId="1137" builtinId="8" hidden="1"/>
    <cellStyle name="Hyperlink" xfId="1139" builtinId="8" hidden="1"/>
    <cellStyle name="Hyperlink" xfId="1141" builtinId="8" hidden="1"/>
    <cellStyle name="Hyperlink" xfId="1143" builtinId="8" hidden="1"/>
    <cellStyle name="Hyperlink" xfId="1145" builtinId="8" hidden="1"/>
    <cellStyle name="Hyperlink" xfId="1147" builtinId="8" hidden="1"/>
    <cellStyle name="Hyperlink" xfId="1149" builtinId="8" hidden="1"/>
    <cellStyle name="Hyperlink" xfId="1151" builtinId="8" hidden="1"/>
    <cellStyle name="Hyperlink" xfId="1153" builtinId="8" hidden="1"/>
    <cellStyle name="Hyperlink" xfId="1155" builtinId="8" hidden="1"/>
    <cellStyle name="Hyperlink" xfId="1157" builtinId="8" hidden="1"/>
    <cellStyle name="Hyperlink" xfId="1159" builtinId="8" hidden="1"/>
    <cellStyle name="Hyperlink" xfId="1161" builtinId="8" hidden="1"/>
    <cellStyle name="Hyperlink" xfId="1163" builtinId="8" hidden="1"/>
    <cellStyle name="Hyperlink" xfId="1165" builtinId="8" hidden="1"/>
    <cellStyle name="Hyperlink" xfId="1167" builtinId="8" hidden="1"/>
    <cellStyle name="Hyperlink" xfId="1169" builtinId="8" hidden="1"/>
    <cellStyle name="Hyperlink" xfId="1171" builtinId="8" hidden="1"/>
    <cellStyle name="Hyperlink" xfId="1173" builtinId="8" hidden="1"/>
    <cellStyle name="Hyperlink" xfId="1175" builtinId="8" hidden="1"/>
    <cellStyle name="Hyperlink" xfId="1177" builtinId="8" hidden="1"/>
    <cellStyle name="Hyperlink" xfId="1179" builtinId="8" hidden="1"/>
    <cellStyle name="Hyperlink" xfId="1181" builtinId="8" hidden="1"/>
    <cellStyle name="Hyperlink" xfId="1183" builtinId="8" hidden="1"/>
    <cellStyle name="Hyperlink" xfId="1185" builtinId="8" hidden="1"/>
    <cellStyle name="Hyperlink" xfId="1187" builtinId="8" hidden="1"/>
    <cellStyle name="Hyperlink" xfId="1189" builtinId="8" hidden="1"/>
    <cellStyle name="Hyperlink" xfId="1191" builtinId="8" hidden="1"/>
    <cellStyle name="Hyperlink" xfId="1193" builtinId="8" hidden="1"/>
    <cellStyle name="Hyperlink" xfId="1195" builtinId="8" hidden="1"/>
    <cellStyle name="Hyperlink" xfId="1197" builtinId="8" hidden="1"/>
    <cellStyle name="Hyperlink" xfId="1199" builtinId="8" hidden="1"/>
    <cellStyle name="Hyperlink" xfId="1201" builtinId="8" hidden="1"/>
    <cellStyle name="Hyperlink" xfId="1203" builtinId="8" hidden="1"/>
    <cellStyle name="Hyperlink" xfId="1205" builtinId="8" hidden="1"/>
    <cellStyle name="Hyperlink" xfId="1207" builtinId="8" hidden="1"/>
    <cellStyle name="Hyperlink" xfId="1209" builtinId="8" hidden="1"/>
    <cellStyle name="Hyperlink" xfId="1211" builtinId="8" hidden="1"/>
    <cellStyle name="Hyperlink" xfId="1213" builtinId="8" hidden="1"/>
    <cellStyle name="Hyperlink" xfId="1215" builtinId="8" hidden="1"/>
    <cellStyle name="Hyperlink" xfId="1217" builtinId="8" hidden="1"/>
    <cellStyle name="Hyperlink" xfId="1219" builtinId="8" hidden="1"/>
    <cellStyle name="Hyperlink" xfId="1221" builtinId="8" hidden="1"/>
    <cellStyle name="Hyperlink" xfId="1223" builtinId="8" hidden="1"/>
    <cellStyle name="Hyperlink" xfId="1225" builtinId="8" hidden="1"/>
    <cellStyle name="Hyperlink" xfId="1227" builtinId="8" hidden="1"/>
    <cellStyle name="Hyperlink" xfId="1229" builtinId="8" hidden="1"/>
    <cellStyle name="Hyperlink" xfId="1231" builtinId="8" hidden="1"/>
    <cellStyle name="Hyperlink" xfId="1233" builtinId="8" hidden="1"/>
    <cellStyle name="Hyperlink" xfId="1235" builtinId="8" hidden="1"/>
    <cellStyle name="Hyperlink" xfId="1237" builtinId="8" hidden="1"/>
    <cellStyle name="Hyperlink" xfId="1239" builtinId="8" hidden="1"/>
    <cellStyle name="Hyperlink" xfId="1241" builtinId="8" hidden="1"/>
    <cellStyle name="Hyperlink" xfId="1243" builtinId="8" hidden="1"/>
    <cellStyle name="Hyperlink" xfId="1245" builtinId="8" hidden="1"/>
    <cellStyle name="Hyperlink" xfId="1247" builtinId="8" hidden="1"/>
    <cellStyle name="Hyperlink" xfId="1249" builtinId="8" hidden="1"/>
    <cellStyle name="Hyperlink" xfId="1251" builtinId="8" hidden="1"/>
    <cellStyle name="Hyperlink" xfId="1253" builtinId="8" hidden="1"/>
    <cellStyle name="Hyperlink" xfId="1255" builtinId="8" hidden="1"/>
    <cellStyle name="Hyperlink" xfId="1257" builtinId="8" hidden="1"/>
    <cellStyle name="Hyperlink" xfId="1259" builtinId="8" hidden="1"/>
    <cellStyle name="Hyperlink" xfId="1261" builtinId="8" hidden="1"/>
    <cellStyle name="Hyperlink" xfId="1263" builtinId="8" hidden="1"/>
    <cellStyle name="Hyperlink" xfId="1265" builtinId="8" hidden="1"/>
    <cellStyle name="Hyperlink" xfId="1267" builtinId="8" hidden="1"/>
    <cellStyle name="Hyperlink" xfId="1269" builtinId="8" hidden="1"/>
    <cellStyle name="Hyperlink" xfId="1271" builtinId="8" hidden="1"/>
    <cellStyle name="Hyperlink" xfId="1273" builtinId="8" hidden="1"/>
    <cellStyle name="Hyperlink" xfId="1275" builtinId="8" hidden="1"/>
    <cellStyle name="Hyperlink" xfId="1277" builtinId="8" hidden="1"/>
    <cellStyle name="Hyperlink" xfId="1279" builtinId="8" hidden="1"/>
    <cellStyle name="Hyperlink" xfId="1281" builtinId="8" hidden="1"/>
    <cellStyle name="Hyperlink" xfId="1283" builtinId="8" hidden="1"/>
    <cellStyle name="Hyperlink" xfId="1285" builtinId="8" hidden="1"/>
    <cellStyle name="Hyperlink" xfId="1287" builtinId="8" hidden="1"/>
    <cellStyle name="Hyperlink" xfId="1289" builtinId="8" hidden="1"/>
    <cellStyle name="Hyperlink" xfId="1291" builtinId="8" hidden="1"/>
    <cellStyle name="Hyperlink" xfId="1293" builtinId="8" hidden="1"/>
    <cellStyle name="Hyperlink" xfId="1295" builtinId="8" hidden="1"/>
    <cellStyle name="Hyperlink" xfId="1297" builtinId="8" hidden="1"/>
    <cellStyle name="Hyperlink" xfId="1299" builtinId="8" hidden="1"/>
    <cellStyle name="Hyperlink" xfId="1301" builtinId="8" hidden="1"/>
    <cellStyle name="Hyperlink" xfId="1303" builtinId="8" hidden="1"/>
    <cellStyle name="Hyperlink" xfId="1305" builtinId="8" hidden="1"/>
    <cellStyle name="Hyperlink" xfId="1307" builtinId="8" hidden="1"/>
    <cellStyle name="Hyperlink" xfId="1309" builtinId="8" hidden="1"/>
    <cellStyle name="Hyperlink" xfId="1311" builtinId="8" hidden="1"/>
    <cellStyle name="Hyperlink" xfId="1313" builtinId="8" hidden="1"/>
    <cellStyle name="Hyperlink" xfId="1315" builtinId="8" hidden="1"/>
    <cellStyle name="Hyperlink" xfId="1317" builtinId="8" hidden="1"/>
    <cellStyle name="Hyperlink" xfId="1319" builtinId="8" hidden="1"/>
    <cellStyle name="Hyperlink" xfId="1321" builtinId="8" hidden="1"/>
    <cellStyle name="Hyperlink" xfId="1323" builtinId="8" hidden="1"/>
    <cellStyle name="Hyperlink" xfId="1325" builtinId="8" hidden="1"/>
    <cellStyle name="Hyperlink" xfId="1327" builtinId="8" hidden="1"/>
    <cellStyle name="Hyperlink" xfId="1329" builtinId="8" hidden="1"/>
    <cellStyle name="Hyperlink" xfId="1331" builtinId="8" hidden="1"/>
    <cellStyle name="Hyperlink" xfId="1333" builtinId="8" hidden="1"/>
    <cellStyle name="Hyperlink" xfId="1335" builtinId="8" hidden="1"/>
    <cellStyle name="Hyperlink" xfId="1337" builtinId="8" hidden="1"/>
    <cellStyle name="Hyperlink" xfId="1339" builtinId="8" hidden="1"/>
    <cellStyle name="Hyperlink" xfId="1341" builtinId="8" hidden="1"/>
    <cellStyle name="Hyperlink" xfId="1343" builtinId="8" hidden="1"/>
    <cellStyle name="Hyperlink" xfId="1345" builtinId="8" hidden="1"/>
    <cellStyle name="Hyperlink" xfId="1347" builtinId="8" hidden="1"/>
    <cellStyle name="Hyperlink" xfId="1349" builtinId="8" hidden="1"/>
    <cellStyle name="Hyperlink" xfId="1351" builtinId="8" hidden="1"/>
    <cellStyle name="Hyperlink" xfId="1353" builtinId="8" hidden="1"/>
    <cellStyle name="Hyperlink" xfId="1355" builtinId="8" hidden="1"/>
    <cellStyle name="Hyperlink" xfId="1357" builtinId="8" hidden="1"/>
    <cellStyle name="Hyperlink" xfId="1359" builtinId="8" hidden="1"/>
    <cellStyle name="Hyperlink" xfId="1361" builtinId="8" hidden="1"/>
    <cellStyle name="Hyperlink" xfId="1363" builtinId="8" hidden="1"/>
    <cellStyle name="Hyperlink" xfId="1365" builtinId="8" hidden="1"/>
    <cellStyle name="Hyperlink" xfId="1367" builtinId="8" hidden="1"/>
    <cellStyle name="Hyperlink" xfId="1369" builtinId="8" hidden="1"/>
    <cellStyle name="Hyperlink" xfId="1371" builtinId="8" hidden="1"/>
    <cellStyle name="Hyperlink" xfId="1373" builtinId="8" hidden="1"/>
    <cellStyle name="Hyperlink" xfId="1375" builtinId="8" hidden="1"/>
    <cellStyle name="Hyperlink" xfId="1377" builtinId="8" hidden="1"/>
    <cellStyle name="Hyperlink" xfId="1379" builtinId="8" hidden="1"/>
    <cellStyle name="Hyperlink" xfId="1381" builtinId="8" hidden="1"/>
    <cellStyle name="Hyperlink" xfId="1383" builtinId="8" hidden="1"/>
    <cellStyle name="Hyperlink" xfId="1385" builtinId="8" hidden="1"/>
    <cellStyle name="Hyperlink" xfId="1387" builtinId="8" hidden="1"/>
    <cellStyle name="Hyperlink" xfId="1389" builtinId="8" hidden="1"/>
    <cellStyle name="Hyperlink" xfId="1391" builtinId="8" hidden="1"/>
    <cellStyle name="Hyperlink" xfId="1393" builtinId="8" hidden="1"/>
    <cellStyle name="Hyperlink" xfId="1395" builtinId="8" hidden="1"/>
    <cellStyle name="Hyperlink" xfId="1397" builtinId="8" hidden="1"/>
    <cellStyle name="Hyperlink" xfId="1399" builtinId="8" hidden="1"/>
    <cellStyle name="Hyperlink" xfId="1401" builtinId="8" hidden="1"/>
    <cellStyle name="Hyperlink" xfId="1403" builtinId="8" hidden="1"/>
    <cellStyle name="Hyperlink" xfId="1405" builtinId="8" hidden="1"/>
    <cellStyle name="Hyperlink" xfId="1407" builtinId="8" hidden="1"/>
    <cellStyle name="Hyperlink" xfId="1409" builtinId="8" hidden="1"/>
    <cellStyle name="Hyperlink" xfId="1411" builtinId="8" hidden="1"/>
    <cellStyle name="Hyperlink" xfId="1413" builtinId="8" hidden="1"/>
    <cellStyle name="Hyperlink" xfId="1415" builtinId="8" hidden="1"/>
    <cellStyle name="Hyperlink" xfId="1417" builtinId="8" hidden="1"/>
    <cellStyle name="Hyperlink" xfId="1419" builtinId="8" hidden="1"/>
    <cellStyle name="Hyperlink" xfId="1421" builtinId="8" hidden="1"/>
    <cellStyle name="Hyperlink" xfId="1423" builtinId="8" hidden="1"/>
    <cellStyle name="Hyperlink" xfId="1425" builtinId="8" hidden="1"/>
    <cellStyle name="Hyperlink" xfId="1427" builtinId="8" hidden="1"/>
    <cellStyle name="Hyperlink" xfId="1429" builtinId="8" hidden="1"/>
    <cellStyle name="Hyperlink" xfId="1431" builtinId="8" hidden="1"/>
    <cellStyle name="Hyperlink" xfId="1433" builtinId="8" hidden="1"/>
    <cellStyle name="Hyperlink" xfId="1435" builtinId="8" hidden="1"/>
    <cellStyle name="Hyperlink" xfId="1437" builtinId="8" hidden="1"/>
    <cellStyle name="Hyperlink" xfId="1439" builtinId="8" hidden="1"/>
    <cellStyle name="Hyperlink" xfId="1441" builtinId="8" hidden="1"/>
    <cellStyle name="Hyperlink" xfId="1443" builtinId="8" hidden="1"/>
    <cellStyle name="Hyperlink" xfId="1445" builtinId="8" hidden="1"/>
    <cellStyle name="Hyperlink" xfId="1447" builtinId="8" hidden="1"/>
    <cellStyle name="Hyperlink" xfId="1449" builtinId="8" hidden="1"/>
    <cellStyle name="Hyperlink" xfId="1451" builtinId="8" hidden="1"/>
    <cellStyle name="Hyperlink" xfId="1453" builtinId="8" hidden="1"/>
    <cellStyle name="Hyperlink" xfId="1455" builtinId="8" hidden="1"/>
    <cellStyle name="Hyperlink" xfId="1457" builtinId="8" hidden="1"/>
    <cellStyle name="Hyperlink" xfId="1459" builtinId="8" hidden="1"/>
    <cellStyle name="Hyperlink" xfId="1461" builtinId="8" hidden="1"/>
    <cellStyle name="Hyperlink" xfId="1463" builtinId="8" hidden="1"/>
    <cellStyle name="Hyperlink" xfId="1465" builtinId="8" hidden="1"/>
    <cellStyle name="Hyperlink" xfId="1467" builtinId="8" hidden="1"/>
    <cellStyle name="Hyperlink" xfId="1469" builtinId="8" hidden="1"/>
    <cellStyle name="Hyperlink" xfId="1471" builtinId="8" hidden="1"/>
    <cellStyle name="Hyperlink" xfId="1473" builtinId="8" hidden="1"/>
    <cellStyle name="Hyperlink" xfId="1475" builtinId="8" hidden="1"/>
    <cellStyle name="Hyperlink" xfId="1477" builtinId="8" hidden="1"/>
    <cellStyle name="Hyperlink" xfId="1479" builtinId="8" hidden="1"/>
    <cellStyle name="Hyperlink" xfId="1481" builtinId="8" hidden="1"/>
    <cellStyle name="Hyperlink" xfId="1483" builtinId="8" hidden="1"/>
    <cellStyle name="Hyperlink" xfId="1485" builtinId="8" hidden="1"/>
    <cellStyle name="Hyperlink" xfId="1487" builtinId="8" hidden="1"/>
    <cellStyle name="Hyperlink" xfId="1489" builtinId="8" hidden="1"/>
    <cellStyle name="Hyperlink" xfId="1491" builtinId="8" hidden="1"/>
    <cellStyle name="Hyperlink" xfId="1493" builtinId="8" hidden="1"/>
    <cellStyle name="Hyperlink" xfId="1495" builtinId="8" hidden="1"/>
    <cellStyle name="Hyperlink" xfId="1497" builtinId="8" hidden="1"/>
    <cellStyle name="Hyperlink" xfId="1499" builtinId="8" hidden="1"/>
    <cellStyle name="Hyperlink" xfId="1501" builtinId="8" hidden="1"/>
    <cellStyle name="Hyperlink" xfId="1503" builtinId="8" hidden="1"/>
    <cellStyle name="Hyperlink" xfId="1505" builtinId="8" hidden="1"/>
    <cellStyle name="Hyperlink" xfId="1507" builtinId="8" hidden="1"/>
    <cellStyle name="Hyperlink" xfId="1509" builtinId="8" hidden="1"/>
    <cellStyle name="Hyperlink" xfId="1511" builtinId="8" hidden="1"/>
    <cellStyle name="Hyperlink" xfId="1513" builtinId="8" hidden="1"/>
    <cellStyle name="Hyperlink" xfId="1515" builtinId="8" hidden="1"/>
    <cellStyle name="Hyperlink" xfId="1517" builtinId="8" hidden="1"/>
    <cellStyle name="Hyperlink" xfId="1519" builtinId="8" hidden="1"/>
    <cellStyle name="Hyperlink" xfId="1521" builtinId="8" hidden="1"/>
    <cellStyle name="Hyperlink" xfId="1523" builtinId="8" hidden="1"/>
    <cellStyle name="Hyperlink" xfId="1525" builtinId="8" hidden="1"/>
    <cellStyle name="Hyperlink" xfId="1527" builtinId="8" hidden="1"/>
    <cellStyle name="Hyperlink" xfId="1529" builtinId="8" hidden="1"/>
    <cellStyle name="Hyperlink" xfId="1531" builtinId="8" hidden="1"/>
    <cellStyle name="Hyperlink" xfId="1533" builtinId="8" hidden="1"/>
    <cellStyle name="Hyperlink" xfId="1535" builtinId="8" hidden="1"/>
    <cellStyle name="Hyperlink" xfId="1537" builtinId="8" hidden="1"/>
    <cellStyle name="Hyperlink" xfId="1539" builtinId="8" hidden="1"/>
    <cellStyle name="Hyperlink" xfId="1541" builtinId="8" hidden="1"/>
    <cellStyle name="Hyperlink" xfId="1543" builtinId="8" hidden="1"/>
    <cellStyle name="Hyperlink" xfId="1545" builtinId="8" hidden="1"/>
    <cellStyle name="Hyperlink" xfId="1547" builtinId="8" hidden="1"/>
    <cellStyle name="Hyperlink" xfId="1549" builtinId="8" hidden="1"/>
    <cellStyle name="Hyperlink" xfId="1551" builtinId="8" hidden="1"/>
    <cellStyle name="Hyperlink" xfId="1553" builtinId="8" hidden="1"/>
    <cellStyle name="Hyperlink" xfId="1555" builtinId="8" hidden="1"/>
    <cellStyle name="Hyperlink" xfId="1557" builtinId="8" hidden="1"/>
    <cellStyle name="Hyperlink" xfId="1559" builtinId="8" hidden="1"/>
    <cellStyle name="Hyperlink" xfId="1561" builtinId="8" hidden="1"/>
    <cellStyle name="Hyperlink" xfId="1563" builtinId="8" hidden="1"/>
    <cellStyle name="Hyperlink" xfId="1565" builtinId="8" hidden="1"/>
    <cellStyle name="Hyperlink" xfId="1567" builtinId="8" hidden="1"/>
    <cellStyle name="Hyperlink" xfId="1569" builtinId="8" hidden="1"/>
    <cellStyle name="Hyperlink" xfId="1571" builtinId="8" hidden="1"/>
    <cellStyle name="Hyperlink" xfId="1573" builtinId="8" hidden="1"/>
    <cellStyle name="Hyperlink" xfId="1575" builtinId="8" hidden="1"/>
    <cellStyle name="Hyperlink" xfId="1577" builtinId="8" hidden="1"/>
    <cellStyle name="Hyperlink" xfId="1579" builtinId="8" hidden="1"/>
    <cellStyle name="Hyperlink" xfId="1581" builtinId="8" hidden="1"/>
    <cellStyle name="Hyperlink" xfId="1583" builtinId="8" hidden="1"/>
    <cellStyle name="Hyperlink" xfId="1585" builtinId="8" hidden="1"/>
    <cellStyle name="Hyperlink" xfId="1587" builtinId="8" hidden="1"/>
    <cellStyle name="Hyperlink" xfId="1589" builtinId="8" hidden="1"/>
    <cellStyle name="Hyperlink" xfId="1591" builtinId="8" hidden="1"/>
    <cellStyle name="Hyperlink" xfId="1593" builtinId="8" hidden="1"/>
    <cellStyle name="Hyperlink" xfId="1595" builtinId="8" hidden="1"/>
    <cellStyle name="Hyperlink" xfId="1597" builtinId="8" hidden="1"/>
    <cellStyle name="Hyperlink" xfId="1599" builtinId="8" hidden="1"/>
    <cellStyle name="Hyperlink" xfId="1601" builtinId="8" hidden="1"/>
    <cellStyle name="Hyperlink" xfId="1603" builtinId="8" hidden="1"/>
    <cellStyle name="Hyperlink" xfId="1605" builtinId="8" hidden="1"/>
    <cellStyle name="Hyperlink" xfId="1607" builtinId="8" hidden="1"/>
    <cellStyle name="Hyperlink" xfId="1609" builtinId="8" hidden="1"/>
    <cellStyle name="Hyperlink" xfId="1611" builtinId="8" hidden="1"/>
    <cellStyle name="Hyperlink" xfId="1613" builtinId="8" hidden="1"/>
    <cellStyle name="Hyperlink" xfId="1615" builtinId="8" hidden="1"/>
    <cellStyle name="Hyperlink" xfId="1617" builtinId="8" hidden="1"/>
    <cellStyle name="Hyperlink" xfId="1619" builtinId="8" hidden="1"/>
    <cellStyle name="Hyperlink" xfId="1621" builtinId="8" hidden="1"/>
    <cellStyle name="Hyperlink" xfId="1623" builtinId="8" hidden="1"/>
    <cellStyle name="Hyperlink" xfId="1625" builtinId="8" hidden="1"/>
    <cellStyle name="Hyperlink" xfId="1627" builtinId="8" hidden="1"/>
    <cellStyle name="Hyperlink" xfId="1629" builtinId="8" hidden="1"/>
    <cellStyle name="Hyperlink" xfId="1631" builtinId="8" hidden="1"/>
    <cellStyle name="Hyperlink" xfId="1633" builtinId="8" hidden="1"/>
    <cellStyle name="Hyperlink" xfId="1635" builtinId="8" hidden="1"/>
    <cellStyle name="Hyperlink" xfId="1637" builtinId="8" hidden="1"/>
    <cellStyle name="Hyperlink" xfId="1639" builtinId="8" hidden="1"/>
    <cellStyle name="Hyperlink" xfId="1641" builtinId="8" hidden="1"/>
    <cellStyle name="Hyperlink" xfId="1643" builtinId="8" hidden="1"/>
    <cellStyle name="Hyperlink" xfId="1645" builtinId="8" hidden="1"/>
    <cellStyle name="Hyperlink" xfId="1647" builtinId="8" hidden="1"/>
    <cellStyle name="Hyperlink" xfId="1649" builtinId="8" hidden="1"/>
    <cellStyle name="Hyperlink" xfId="1651" builtinId="8" hidden="1"/>
    <cellStyle name="Hyperlink" xfId="1653" builtinId="8" hidden="1"/>
    <cellStyle name="Hyperlink" xfId="1655" builtinId="8" hidden="1"/>
    <cellStyle name="Hyperlink" xfId="1657" builtinId="8" hidden="1"/>
    <cellStyle name="Hyperlink" xfId="1659" builtinId="8" hidden="1"/>
    <cellStyle name="Hyperlink" xfId="1661" builtinId="8" hidden="1"/>
    <cellStyle name="Hyperlink" xfId="1663" builtinId="8" hidden="1"/>
    <cellStyle name="Hyperlink" xfId="1665" builtinId="8" hidden="1"/>
    <cellStyle name="Hyperlink" xfId="1667" builtinId="8" hidden="1"/>
    <cellStyle name="Hyperlink" xfId="1669" builtinId="8" hidden="1"/>
    <cellStyle name="Hyperlink" xfId="1671" builtinId="8" hidden="1"/>
    <cellStyle name="Hyperlink" xfId="1673" builtinId="8" hidden="1"/>
    <cellStyle name="Hyperlink" xfId="1675" builtinId="8" hidden="1"/>
    <cellStyle name="Hyperlink" xfId="1677" builtinId="8" hidden="1"/>
    <cellStyle name="Hyperlink" xfId="1679" builtinId="8" hidden="1"/>
    <cellStyle name="Hyperlink" xfId="1681" builtinId="8" hidden="1"/>
    <cellStyle name="Hyperlink" xfId="1683" builtinId="8" hidden="1"/>
    <cellStyle name="Hyperlink" xfId="1685" builtinId="8" hidden="1"/>
    <cellStyle name="Hyperlink" xfId="1687" builtinId="8" hidden="1"/>
    <cellStyle name="Hyperlink" xfId="1689" builtinId="8" hidden="1"/>
    <cellStyle name="Hyperlink" xfId="1691" builtinId="8" hidden="1"/>
    <cellStyle name="Hyperlink" xfId="1693" builtinId="8" hidden="1"/>
    <cellStyle name="Hyperlink" xfId="1695" builtinId="8" hidden="1"/>
    <cellStyle name="Hyperlink" xfId="1697" builtinId="8" hidden="1"/>
    <cellStyle name="Hyperlink" xfId="1699" builtinId="8" hidden="1"/>
    <cellStyle name="Hyperlink" xfId="1701" builtinId="8" hidden="1"/>
    <cellStyle name="Hyperlink" xfId="1703" builtinId="8" hidden="1"/>
    <cellStyle name="Hyperlink" xfId="1705" builtinId="8" hidden="1"/>
    <cellStyle name="Hyperlink" xfId="1707" builtinId="8" hidden="1"/>
    <cellStyle name="Hyperlink" xfId="1709" builtinId="8" hidden="1"/>
    <cellStyle name="Hyperlink" xfId="1711" builtinId="8" hidden="1"/>
    <cellStyle name="Hyperlink" xfId="1713" builtinId="8" hidden="1"/>
    <cellStyle name="Hyperlink" xfId="1715" builtinId="8" hidden="1"/>
    <cellStyle name="Hyperlink" xfId="1717" builtinId="8" hidden="1"/>
    <cellStyle name="Hyperlink" xfId="1719" builtinId="8" hidden="1"/>
    <cellStyle name="Hyperlink" xfId="1721" builtinId="8" hidden="1"/>
    <cellStyle name="Hyperlink" xfId="1723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2"/>
  <sheetViews>
    <sheetView topLeftCell="A14" workbookViewId="0">
      <selection activeCell="A52" sqref="A52"/>
    </sheetView>
  </sheetViews>
  <sheetFormatPr defaultColWidth="11" defaultRowHeight="15.75"/>
  <cols>
    <col min="1" max="1" width="35.875" style="6" customWidth="1"/>
    <col min="15" max="16" width="11" customWidth="1"/>
    <col min="17" max="17" width="12.125" customWidth="1"/>
    <col min="18" max="19" width="11" customWidth="1"/>
  </cols>
  <sheetData>
    <row r="1" spans="1:23" s="6" customFormat="1">
      <c r="A1" s="6" t="s">
        <v>335</v>
      </c>
      <c r="B1" s="6" t="s">
        <v>12</v>
      </c>
      <c r="C1" s="6" t="s">
        <v>19</v>
      </c>
      <c r="D1" s="6" t="s">
        <v>326</v>
      </c>
      <c r="E1" s="6" t="s">
        <v>21</v>
      </c>
      <c r="F1" s="6" t="s">
        <v>20</v>
      </c>
      <c r="G1" s="6" t="s">
        <v>327</v>
      </c>
      <c r="H1" s="6" t="s">
        <v>328</v>
      </c>
      <c r="J1" s="6" t="s">
        <v>4</v>
      </c>
      <c r="K1" s="6" t="s">
        <v>5</v>
      </c>
      <c r="L1" s="6" t="s">
        <v>333</v>
      </c>
    </row>
    <row r="2" spans="1:23">
      <c r="A2" s="6" t="s">
        <v>6</v>
      </c>
      <c r="B2">
        <f>COUNTA(atpA!A$4:A$1000)</f>
        <v>425</v>
      </c>
      <c r="C2">
        <f>atpA!Q$3</f>
        <v>0.21492114490326406</v>
      </c>
      <c r="D2">
        <f>atpA!V$3</f>
        <v>0.16461881972377415</v>
      </c>
      <c r="E2">
        <f>atpA!AF$3</f>
        <v>0.37962169167842957</v>
      </c>
      <c r="F2">
        <f>atpA!AA$3</f>
        <v>0.25113246144235846</v>
      </c>
      <c r="G2">
        <f>PRODUCT(E2,1/D2)</f>
        <v>2.3060649585231161</v>
      </c>
      <c r="H2">
        <f>PRODUCT(F2,1/D2)</f>
        <v>1.5255391932936453</v>
      </c>
      <c r="J2">
        <v>14</v>
      </c>
      <c r="K2" s="17">
        <v>29</v>
      </c>
      <c r="L2">
        <v>1</v>
      </c>
    </row>
    <row r="3" spans="1:23">
      <c r="A3" s="6" t="s">
        <v>7</v>
      </c>
      <c r="B3">
        <f>COUNTA(atpB!A$4:A$1000)</f>
        <v>437</v>
      </c>
      <c r="C3">
        <f>atpB!Q$3</f>
        <v>0.20710031804219395</v>
      </c>
      <c r="D3">
        <f>atpB!V$3</f>
        <v>0.14646855474591569</v>
      </c>
      <c r="E3">
        <f>atpB!AF$3</f>
        <v>0.44212493605482101</v>
      </c>
      <c r="F3">
        <f>atpB!AA$3</f>
        <v>0.2547134994777609</v>
      </c>
      <c r="G3">
        <f t="shared" ref="G3:G14" si="0">PRODUCT(E3,1/D3)</f>
        <v>3.0185655673450942</v>
      </c>
      <c r="H3">
        <f t="shared" ref="H3:H14" si="1">PRODUCT(F3,1/D3)</f>
        <v>1.7390319711942377</v>
      </c>
      <c r="J3">
        <v>14</v>
      </c>
      <c r="K3" s="18">
        <v>29</v>
      </c>
      <c r="L3">
        <v>1</v>
      </c>
    </row>
    <row r="4" spans="1:23">
      <c r="A4" s="6" t="s">
        <v>8</v>
      </c>
      <c r="B4">
        <f>COUNTA(petB!A$4:A$1000)</f>
        <v>215</v>
      </c>
      <c r="C4">
        <f>petB!Q$3</f>
        <v>0.1598935890527993</v>
      </c>
      <c r="D4">
        <f>petB!V$3</f>
        <v>0.1020608439646712</v>
      </c>
      <c r="E4">
        <f>petB!AF$3</f>
        <v>0.21575306898199126</v>
      </c>
      <c r="F4">
        <f>petB!AA$3</f>
        <v>0.208567650308918</v>
      </c>
      <c r="G4">
        <f t="shared" si="0"/>
        <v>2.1139651662754728</v>
      </c>
      <c r="H4">
        <f t="shared" si="1"/>
        <v>2.0435618813921876</v>
      </c>
      <c r="J4">
        <v>14</v>
      </c>
      <c r="K4" s="18">
        <v>26</v>
      </c>
      <c r="L4">
        <v>1</v>
      </c>
    </row>
    <row r="5" spans="1:23">
      <c r="A5" s="6" t="s">
        <v>11</v>
      </c>
      <c r="B5">
        <f>COUNTA(petD!A$4:A$1000)</f>
        <v>156</v>
      </c>
      <c r="C5">
        <f>petD!Q$3</f>
        <v>0.26496193240375099</v>
      </c>
      <c r="D5">
        <f>petD!V$3</f>
        <v>0.16916699873059329</v>
      </c>
      <c r="E5">
        <f>petD!AF$3</f>
        <v>0.23267854093234075</v>
      </c>
      <c r="F5">
        <f>petD!AA$3</f>
        <v>0.34468668221441778</v>
      </c>
      <c r="G5">
        <f t="shared" si="0"/>
        <v>1.3754369509320945</v>
      </c>
      <c r="H5">
        <f t="shared" si="1"/>
        <v>2.0375527425614979</v>
      </c>
      <c r="J5">
        <v>13</v>
      </c>
      <c r="K5" s="18">
        <v>28</v>
      </c>
      <c r="L5">
        <v>1</v>
      </c>
    </row>
    <row r="6" spans="1:23">
      <c r="A6" s="6" t="s">
        <v>9</v>
      </c>
      <c r="B6">
        <f>COUNTA(psaA!A$4:A$1000)</f>
        <v>660</v>
      </c>
      <c r="C6">
        <f>psaA!Q$3</f>
        <v>0.29018039279225177</v>
      </c>
      <c r="D6">
        <f>psaA!V$3</f>
        <v>9.8336879783720715E-2</v>
      </c>
      <c r="E6">
        <f>psaA!AF$3</f>
        <v>0.42484144669985763</v>
      </c>
      <c r="F6">
        <f>psaA!AA$3</f>
        <v>0.48101392029746393</v>
      </c>
      <c r="G6">
        <f t="shared" si="0"/>
        <v>4.32026567890136</v>
      </c>
      <c r="H6">
        <f t="shared" si="1"/>
        <v>4.8914905715474397</v>
      </c>
      <c r="J6">
        <v>14</v>
      </c>
      <c r="K6" s="18">
        <v>27</v>
      </c>
      <c r="L6">
        <v>1</v>
      </c>
    </row>
    <row r="7" spans="1:23">
      <c r="A7" s="6" t="s">
        <v>10</v>
      </c>
      <c r="B7">
        <f>COUNTA(psaB!A$4:A$1000)</f>
        <v>638</v>
      </c>
      <c r="C7">
        <f>psaB!Q$3</f>
        <v>0.28732445558689984</v>
      </c>
      <c r="D7">
        <f>psaB!V$3</f>
        <v>9.9614824120605586E-2</v>
      </c>
      <c r="E7">
        <f>psaB!AF$3</f>
        <v>0.59319605603523062</v>
      </c>
      <c r="F7">
        <f>psaB!AA$3</f>
        <v>0.44572486860103366</v>
      </c>
      <c r="G7">
        <f t="shared" si="0"/>
        <v>5.9548973887364065</v>
      </c>
      <c r="H7">
        <f t="shared" si="1"/>
        <v>4.4744833164729174</v>
      </c>
      <c r="J7">
        <v>14</v>
      </c>
      <c r="K7" s="18">
        <v>25</v>
      </c>
      <c r="L7">
        <v>1</v>
      </c>
    </row>
    <row r="8" spans="1:23">
      <c r="A8" s="6" t="s">
        <v>13</v>
      </c>
      <c r="B8">
        <f>COUNTA(psbA!A$4:A$1000)</f>
        <v>330</v>
      </c>
      <c r="C8">
        <f>psbA!Q$3</f>
        <v>0.13694952789458117</v>
      </c>
      <c r="D8">
        <f>psbA!V$3</f>
        <v>0.10948656732346281</v>
      </c>
      <c r="E8">
        <f>psbA!AF$3</f>
        <v>0.40760741450171178</v>
      </c>
      <c r="F8">
        <f>psbA!AA$3</f>
        <v>0.14656406331025301</v>
      </c>
      <c r="G8">
        <f t="shared" si="0"/>
        <v>3.7228988401608434</v>
      </c>
      <c r="H8">
        <f t="shared" si="1"/>
        <v>1.3386488122990459</v>
      </c>
      <c r="J8">
        <v>14</v>
      </c>
      <c r="K8" s="18">
        <v>27</v>
      </c>
      <c r="L8">
        <v>1</v>
      </c>
    </row>
    <row r="9" spans="1:23">
      <c r="A9" s="6" t="s">
        <v>14</v>
      </c>
      <c r="B9">
        <f>COUNTA(psbB!A$4:A$1000)</f>
        <v>503</v>
      </c>
      <c r="C9">
        <f>psbB!Q$3</f>
        <v>0.20709400343148313</v>
      </c>
      <c r="D9">
        <f>psbB!V$3</f>
        <v>0.11990460953980564</v>
      </c>
      <c r="E9">
        <f>psbB!AF$3</f>
        <v>0.35385472298619403</v>
      </c>
      <c r="F9">
        <f>psbB!AA$3</f>
        <v>0.26887822799313171</v>
      </c>
      <c r="G9">
        <f t="shared" si="0"/>
        <v>2.9511352761523502</v>
      </c>
      <c r="H9">
        <f t="shared" si="1"/>
        <v>2.2424344570662247</v>
      </c>
      <c r="J9">
        <v>14</v>
      </c>
      <c r="K9" s="18">
        <v>26</v>
      </c>
      <c r="L9">
        <v>1</v>
      </c>
    </row>
    <row r="10" spans="1:23">
      <c r="A10" s="6" t="s">
        <v>15</v>
      </c>
      <c r="B10">
        <f>COUNTA(psbC!A$4:A$1000)</f>
        <v>453</v>
      </c>
      <c r="C10">
        <f>psbC!Q$3</f>
        <v>0.16862510558206095</v>
      </c>
      <c r="D10">
        <f>psbC!V$3</f>
        <v>0.11924648898494133</v>
      </c>
      <c r="E10">
        <f>psbC!AF$3</f>
        <v>0.23662176843836091</v>
      </c>
      <c r="F10">
        <f>psbC!AA$3</f>
        <v>0.20594485427078091</v>
      </c>
      <c r="G10">
        <f t="shared" si="0"/>
        <v>1.9843080534492041</v>
      </c>
      <c r="H10">
        <f t="shared" si="1"/>
        <v>1.7270517230640474</v>
      </c>
      <c r="J10">
        <v>14</v>
      </c>
      <c r="K10" s="18">
        <v>31</v>
      </c>
      <c r="L10">
        <v>1</v>
      </c>
    </row>
    <row r="11" spans="1:23">
      <c r="A11" s="6" t="s">
        <v>16</v>
      </c>
      <c r="B11">
        <f>COUNTA(psbD!A$4:A$1000)</f>
        <v>348</v>
      </c>
      <c r="C11">
        <f>psbD!Q$3</f>
        <v>0.11681191087669845</v>
      </c>
      <c r="D11">
        <f>psbD!V$3</f>
        <v>0.14244110085084749</v>
      </c>
      <c r="E11">
        <f>psbD!AF$3</f>
        <v>0.12107641364323499</v>
      </c>
      <c r="F11">
        <f>psbD!AA$3</f>
        <v>9.7635857556243946E-2</v>
      </c>
      <c r="G11">
        <f t="shared" si="0"/>
        <v>0.85001037565706661</v>
      </c>
      <c r="H11">
        <f t="shared" si="1"/>
        <v>0.68544722676975178</v>
      </c>
      <c r="J11">
        <v>14</v>
      </c>
      <c r="K11" s="18">
        <v>30</v>
      </c>
      <c r="L11">
        <v>1</v>
      </c>
    </row>
    <row r="12" spans="1:23">
      <c r="A12" s="6" t="s">
        <v>17</v>
      </c>
      <c r="B12">
        <f>COUNTA(psbE!A$4:A$1000)</f>
        <v>77</v>
      </c>
      <c r="C12">
        <f>psbE!Q$3</f>
        <v>0.20656627527292745</v>
      </c>
      <c r="D12">
        <f>psbE!V$3</f>
        <v>0.112392293</v>
      </c>
      <c r="E12">
        <f>psbE!AF$3</f>
        <v>0.40293252899999998</v>
      </c>
      <c r="F12">
        <f>psbE!AA$3</f>
        <v>0.27769128900000001</v>
      </c>
      <c r="G12">
        <f t="shared" si="0"/>
        <v>3.585054795527661</v>
      </c>
      <c r="H12">
        <f t="shared" si="1"/>
        <v>2.470732481630213</v>
      </c>
      <c r="J12">
        <v>14</v>
      </c>
      <c r="K12" s="18">
        <v>31</v>
      </c>
      <c r="L12">
        <v>1</v>
      </c>
    </row>
    <row r="13" spans="1:23">
      <c r="A13" s="6" t="s">
        <v>18</v>
      </c>
      <c r="B13">
        <f>COUNTA(psbI!A$4:A$1000)</f>
        <v>35</v>
      </c>
      <c r="C13">
        <f>psbI!Q$3</f>
        <v>0.2802344284986335</v>
      </c>
      <c r="D13">
        <f>psbI!V$3</f>
        <v>0.13296554974743297</v>
      </c>
      <c r="E13">
        <f>psbI!AF$3</f>
        <v>0.51154858392585745</v>
      </c>
      <c r="F13">
        <f>psbI!AA$3</f>
        <v>0.45085578338492838</v>
      </c>
      <c r="G13">
        <f t="shared" si="0"/>
        <v>3.8472264800735227</v>
      </c>
      <c r="H13">
        <f t="shared" si="1"/>
        <v>3.3907714008728234</v>
      </c>
      <c r="J13">
        <v>14</v>
      </c>
      <c r="K13" s="18">
        <v>28</v>
      </c>
      <c r="L13">
        <v>1</v>
      </c>
    </row>
    <row r="14" spans="1:23">
      <c r="A14" s="6" t="s">
        <v>22</v>
      </c>
      <c r="B14">
        <f>SUM(B2:B13)</f>
        <v>4277</v>
      </c>
      <c r="C14">
        <f>SUM(PRODUCT($B2,C2,1/$B$14),PRODUCT($B3,C3,1/$B$14),PRODUCT($B4,C4,1/$B$14),PRODUCT($B5,C5,1/$B$14),PRODUCT($B6,C6,1/$B$14),PRODUCT($B7,C7,1/$B$14),PRODUCT($B8,C8,1/$B$14),PRODUCT($B9,C9,1/$B$14),PRODUCT($B10,C10,1/$B$14),PRODUCT($B11,C11,1/$B$14),PRODUCT($B12,C12,1/$B$14),PRODUCT($B13,C13,1/$B$14))</f>
        <v>0.21615635363934335</v>
      </c>
      <c r="D14">
        <f t="shared" ref="D14:F14" si="2">SUM(PRODUCT($B2,D2,1/$B$14),PRODUCT($B3,D3,1/$B$14),PRODUCT($B4,D4,1/$B$14),PRODUCT($B5,D5,1/$B$14),PRODUCT($B6,D6,1/$B$14),PRODUCT($B7,D7,1/$B$14),PRODUCT($B8,D8,1/$B$14),PRODUCT($B9,D9,1/$B$14),PRODUCT($B10,D10,1/$B$14),PRODUCT($B11,D11,1/$B$14),PRODUCT($B12,D12,1/$B$14),PRODUCT($B13,D13,1/$B$14))</f>
        <v>0.12253875093075674</v>
      </c>
      <c r="E14">
        <f t="shared" si="2"/>
        <v>0.37569339431299853</v>
      </c>
      <c r="F14">
        <f t="shared" si="2"/>
        <v>0.29612819379216138</v>
      </c>
      <c r="G14">
        <f t="shared" si="0"/>
        <v>3.0659149979853515</v>
      </c>
      <c r="H14">
        <f t="shared" si="1"/>
        <v>2.4166085547868463</v>
      </c>
      <c r="J14">
        <v>14</v>
      </c>
      <c r="K14" s="18">
        <v>14</v>
      </c>
      <c r="L14">
        <v>1</v>
      </c>
    </row>
    <row r="16" spans="1:23" s="6" customFormat="1">
      <c r="A16" s="6" t="s">
        <v>336</v>
      </c>
      <c r="B16" s="6" t="s">
        <v>6</v>
      </c>
      <c r="C16" s="6" t="s">
        <v>7</v>
      </c>
      <c r="D16" s="6" t="s">
        <v>8</v>
      </c>
      <c r="E16" s="6" t="s">
        <v>11</v>
      </c>
      <c r="F16" s="6" t="s">
        <v>9</v>
      </c>
      <c r="G16" s="6" t="s">
        <v>10</v>
      </c>
      <c r="H16" s="6" t="s">
        <v>13</v>
      </c>
      <c r="I16" s="6" t="s">
        <v>14</v>
      </c>
      <c r="J16" s="6" t="s">
        <v>15</v>
      </c>
      <c r="K16" s="6" t="s">
        <v>16</v>
      </c>
      <c r="L16" s="6" t="s">
        <v>17</v>
      </c>
      <c r="M16" s="6" t="s">
        <v>18</v>
      </c>
      <c r="N16" s="6" t="s">
        <v>318</v>
      </c>
      <c r="O16" s="6" t="s">
        <v>319</v>
      </c>
      <c r="Q16" s="6" t="s">
        <v>321</v>
      </c>
      <c r="R16" s="6" t="s">
        <v>320</v>
      </c>
      <c r="T16" s="6" t="s">
        <v>322</v>
      </c>
      <c r="U16" s="6" t="s">
        <v>325</v>
      </c>
      <c r="V16" s="6" t="s">
        <v>324</v>
      </c>
      <c r="W16" s="6" t="s">
        <v>323</v>
      </c>
    </row>
    <row r="17" spans="1:23">
      <c r="A17" s="6" t="s">
        <v>281</v>
      </c>
      <c r="B17" s="1">
        <f>COUNT(atpA!$A$10:$A421)</f>
        <v>412</v>
      </c>
      <c r="C17" s="1">
        <f>COUNT(atpB!$A$10:$A433)</f>
        <v>424</v>
      </c>
      <c r="D17" s="1">
        <f>COUNT(petB!$A$10:$A211)</f>
        <v>202</v>
      </c>
      <c r="E17" s="1">
        <f>COUNT(petD!$A$10:$A152)</f>
        <v>143</v>
      </c>
      <c r="F17" s="1">
        <f>COUNT(psaA!$A$10:$A656)</f>
        <v>647</v>
      </c>
      <c r="G17" s="1">
        <f>COUNT(psaB!$A$10:$A634)</f>
        <v>625</v>
      </c>
      <c r="H17" s="1">
        <f>COUNT(psbA!$A$10:$A326)</f>
        <v>317</v>
      </c>
      <c r="I17" s="1">
        <f>COUNT(psbB!$A$10:$A499)</f>
        <v>490</v>
      </c>
      <c r="J17" s="1">
        <f>COUNT(psbC!$A$10:$A449)</f>
        <v>440</v>
      </c>
      <c r="K17" s="1">
        <f>COUNT(psbD!$A$10:$A344)</f>
        <v>335</v>
      </c>
      <c r="L17" s="1">
        <f>COUNT(psbE!$A$10:$A73)</f>
        <v>64</v>
      </c>
      <c r="M17" s="1">
        <f>COUNT(psbI!$A$10:$A31)</f>
        <v>22</v>
      </c>
      <c r="N17">
        <f t="shared" ref="N17:N35" si="3">SUM(B17:M17)</f>
        <v>4121</v>
      </c>
    </row>
    <row r="18" spans="1:23">
      <c r="A18" s="6" t="s">
        <v>337</v>
      </c>
      <c r="B18" s="1">
        <f>COUNTIFS(atpA!AJ$10:AJ421,"&gt;1",atpA!AL$10:AL421,"true")</f>
        <v>49</v>
      </c>
      <c r="C18" s="1">
        <f>COUNTIFS(atpB!AJ$10:AJ433,"&gt;1",atpB!AL$10:AL433,"true")</f>
        <v>52</v>
      </c>
      <c r="D18" s="1">
        <f>COUNTIFS(petB!AJ$10:AJ211,"&gt;1",petB!AL$10:AL211,"true")</f>
        <v>11</v>
      </c>
      <c r="E18" s="1">
        <f>COUNTIFS(petD!AJ$10:AJ152,"&gt;1",petD!AL$10:AL152,"true")</f>
        <v>2</v>
      </c>
      <c r="F18" s="1">
        <f>COUNTIFS(psaA!AJ$10:AJ656,"&gt;1",psaA!AL$10:AL656,"true")</f>
        <v>65</v>
      </c>
      <c r="G18" s="1">
        <f>COUNTIFS(psaB!AJ$10:AJ634,"&gt;1",psaB!AL$10:AL634,"true")</f>
        <v>55</v>
      </c>
      <c r="H18" s="1">
        <f>COUNTIFS(psbA!AJ$10:AJ326,"&gt;1",psbA!AL$10:AL326,"true")</f>
        <v>42</v>
      </c>
      <c r="I18" s="1">
        <f>COUNTIFS(psbB!AJ$10:AJ499,"&gt;1",psbB!AL$10:AL499,"true")</f>
        <v>32</v>
      </c>
      <c r="J18" s="1">
        <f>COUNTIFS(psbC!AJ$10:AJ449,"&gt;1",psbC!AL$10:AL449,"true")</f>
        <v>20</v>
      </c>
      <c r="K18" s="1">
        <f>COUNTIFS(psbD!AK$10:AK344,"&gt;1",psbD!AL$10:AL344,"true")</f>
        <v>81</v>
      </c>
      <c r="L18" s="1">
        <f>COUNTIFS(psbE!AJ$10:AJ73,"&gt;1",psbE!AL$10:AL73,"true")</f>
        <v>1</v>
      </c>
      <c r="M18" s="1">
        <f>COUNTIFS(psbI!AJ$10:AJ31,"&gt;1",psbI!AL$10:AL31,"true")</f>
        <v>2</v>
      </c>
      <c r="N18">
        <f t="shared" si="3"/>
        <v>412</v>
      </c>
    </row>
    <row r="19" spans="1:23">
      <c r="A19" s="6" t="s">
        <v>338</v>
      </c>
      <c r="B19" s="1">
        <f>COUNTIFS(atpA!AH$10:AH421,"&gt;0.5",atpA!AN$10:AN421,"true")</f>
        <v>0</v>
      </c>
      <c r="C19" s="1">
        <f>COUNTIFS(atpB!AH$10:AH433,"&gt;0.5",atpB!AN$10:AN433,"true")</f>
        <v>0</v>
      </c>
      <c r="D19" s="1">
        <f>COUNTIFS(petB!AH$10:AH211,"&gt;0.5",petB!AN$10:AN211,"true")</f>
        <v>0</v>
      </c>
      <c r="E19" s="1">
        <f>COUNTIFS(petD!AH$10:AH152,"&gt;0.5",petD!AN$10:AN152,"true")</f>
        <v>0</v>
      </c>
      <c r="F19" s="1">
        <f>COUNTIFS(psaA!AH$10:AH656,"&gt;0.5",psaA!AN$10:AN656,"true")</f>
        <v>0</v>
      </c>
      <c r="G19" s="1">
        <f>COUNTIFS(psaB!AH$10:AH634,"&gt;0.5",psaB!AN$10:AN634,"true")</f>
        <v>0</v>
      </c>
      <c r="H19" s="1">
        <f>COUNTIFS(psbA!AH$10:AH326,"&gt;0.5",psbA!AN$10:AN326,"true")</f>
        <v>0</v>
      </c>
      <c r="I19" s="1">
        <f>COUNTIFS(psbB!AH$10:AH499,"&gt;0.5",psbB!AN$10:AN499,"true")</f>
        <v>0</v>
      </c>
      <c r="J19" s="1">
        <f>COUNTIFS(psbC!AH$10:AH449,"&gt;0.5",psbC!AN$10:AN449,"true")</f>
        <v>0</v>
      </c>
      <c r="K19" s="1">
        <f>COUNTIFS(psbD!AI$10:AI344,"&gt;0.5",psbD!AN$10:AN344,"true")</f>
        <v>0</v>
      </c>
      <c r="L19" s="1">
        <f>COUNTIFS(psbE!AH$10:AH73,"&gt;0.5",psbE!AN$10:AN73,"true")</f>
        <v>0</v>
      </c>
      <c r="M19" s="1">
        <f>COUNTIFS(psbI!AH$10:AH31,"&gt;0.5",psbI!AN$10:AN31,"true")</f>
        <v>0</v>
      </c>
      <c r="N19">
        <f t="shared" si="3"/>
        <v>0</v>
      </c>
    </row>
    <row r="20" spans="1:23">
      <c r="A20" s="6" t="s">
        <v>329</v>
      </c>
      <c r="B20" s="1">
        <f>COUNTIF(atpA!$H$10:$H421,"transmembrane domain")</f>
        <v>0</v>
      </c>
      <c r="C20" s="1">
        <f>COUNTIF(atpB!$H$10:$H433,"transmembrane domain")</f>
        <v>0</v>
      </c>
      <c r="D20" s="1">
        <f>COUNTIF(petB!$H$10:$H211,"transmembrane domain")</f>
        <v>84</v>
      </c>
      <c r="E20" s="1">
        <f>COUNTIF(petD!$H$10:$H152,"transmembrane domain")</f>
        <v>64</v>
      </c>
      <c r="F20" s="1">
        <f>COUNTIF(psaA!$H$10:$H656,"transmembrane domain")</f>
        <v>233</v>
      </c>
      <c r="G20" s="1">
        <f>COUNTIF(psaB!$H$10:$H634,"transmembrane domain")</f>
        <v>246</v>
      </c>
      <c r="H20" s="1">
        <f>COUNTIF(psbA!$H$10:$H326,"transmembrane domain")</f>
        <v>86</v>
      </c>
      <c r="I20" s="1">
        <f>COUNTIF(psbB!$H$10:$H499,"transmembrane domain")</f>
        <v>96</v>
      </c>
      <c r="J20" s="1">
        <f>COUNTIF(psbC!$H$10:$H449,"transmembrane domain")</f>
        <v>93</v>
      </c>
      <c r="K20" s="1">
        <f>COUNTIF(psbD!$H$10:$H344,"transmembrane domain")</f>
        <v>93</v>
      </c>
      <c r="L20" s="1">
        <f>COUNTIF(psbE!$H$10:$H73,"transmembrane domain")</f>
        <v>13</v>
      </c>
      <c r="M20" s="1">
        <f>COUNTIF(psbI!$H$10:$H31,"transmembrane domain")</f>
        <v>15</v>
      </c>
      <c r="N20">
        <f t="shared" si="3"/>
        <v>1023</v>
      </c>
    </row>
    <row r="21" spans="1:23">
      <c r="A21" s="6" t="s">
        <v>339</v>
      </c>
      <c r="B21" s="1">
        <f>COUNTIFS(atpA!AJ$10:AJ421,"&gt;1",atpA!AL$10:AL421,TRUE,atpA!$H$10:$H421,"transmembrane domain")</f>
        <v>0</v>
      </c>
      <c r="C21" s="1">
        <f>COUNTIFS(atpB!AJ$10:AJ433,"&gt;1",atpB!AL$10:AL433,"TRUE",atpB!$H$10:$H433,"transmembrane domain")</f>
        <v>0</v>
      </c>
      <c r="D21" s="1">
        <f>COUNTIFS(petB!AJ$10:AJ211,"&gt;1",petB!AL$10:AL211,"TRUE",petB!$H$10:$H211,"transmembrane domain")</f>
        <v>8</v>
      </c>
      <c r="E21" s="1">
        <f>COUNTIFS(petD!AJ$10:AJ152,"&gt;1",petD!AL$10:AL152,"TRUE",petD!$H$10:$H152,"transmembrane domain")</f>
        <v>1</v>
      </c>
      <c r="F21" s="1">
        <f>COUNTIFS(psaA!AJ$10:AJ656,"&gt;1",psaA!AL$10:AL656,"TRUE",psaA!$H$10:$H656,"transmembrane domain")</f>
        <v>17</v>
      </c>
      <c r="G21" s="1">
        <f>COUNTIFS(psaB!AJ$10:AJ634,"&gt;1",psaB!AL$10:AL634,"TRUE",psaB!$H$10:$H634,"transmembrane domain")</f>
        <v>3</v>
      </c>
      <c r="H21" s="1">
        <f>COUNTIFS(psbA!AJ$10:AJ326,"&gt;1",psbA!AL$10:AL326,"TRUE",psbA!$H$10:$H326,"transmembrane domain")</f>
        <v>12</v>
      </c>
      <c r="I21" s="1">
        <f>COUNTIFS(psbB!AJ$10:AJ499,"&gt;1",psbB!AL$10:AL499,"TRUE",psbB!$H$10:$H499,"transmembrane domain")</f>
        <v>0</v>
      </c>
      <c r="J21" s="1">
        <f>COUNTIFS(psbC!AJ$10:AJ449,"&gt;1",psbC!AL$10:AL449,"TRUE",psbC!$H$10:$H449,"transmembrane domain")</f>
        <v>4</v>
      </c>
      <c r="K21" s="1">
        <f>COUNTIFS(psbD!AK$10:AK344,"&gt;1",psbD!AL$10:AL344,"TRUE",psbD!$H$10:$H344,"transmembrane domain")</f>
        <v>36</v>
      </c>
      <c r="L21" s="1">
        <f>COUNTIFS(psbE!AJ$10:AJ73,"&gt;1",psbE!AL$10:AL73,"TRUE",psbE!$H$10:$H73,"transmembrane domain")</f>
        <v>0</v>
      </c>
      <c r="M21" s="1">
        <f>COUNTIFS(psbI!AJ$10:AJ31,"&gt;1",psbI!AL$10:AL31,"TRUE",psbI!$H$10:$H31,"transmembrane domain")</f>
        <v>2</v>
      </c>
      <c r="N21">
        <f t="shared" si="3"/>
        <v>83</v>
      </c>
      <c r="O21">
        <f>PRODUCT(N20,SUM(B$18:M$18),1/SUM(B$17:M$17))</f>
        <v>102.27517592817277</v>
      </c>
      <c r="P21">
        <f>SUM(B$17:M$17,-O21)</f>
        <v>4018.7248240718272</v>
      </c>
      <c r="Q21">
        <f>PRODUCT(SUM(N21,-O21),SUM(N21,-O21))</f>
        <v>371.53240706201109</v>
      </c>
      <c r="R21">
        <f>SUM(PRODUCT(2,Q21,1/O21),PRODUCT(2,Q21,1/P21))</f>
        <v>7.4502493225588262</v>
      </c>
      <c r="S21">
        <f>IF(N21&lt;O21,-CHIDIST(R21,1),CHIDIST(R21,1))</f>
        <v>-6.3427662599796868E-3</v>
      </c>
      <c r="T21" s="5" t="b">
        <f>R21&gt;3.841</f>
        <v>1</v>
      </c>
      <c r="U21" s="5" t="b">
        <f>R21&gt;6.63</f>
        <v>1</v>
      </c>
      <c r="V21" t="b">
        <f>R21&gt;CHIINV(0.001,1)</f>
        <v>0</v>
      </c>
      <c r="W21" t="b">
        <f>R21&gt;CHIINV(0.0001,1)</f>
        <v>0</v>
      </c>
    </row>
    <row r="22" spans="1:23">
      <c r="A22" s="6" t="s">
        <v>340</v>
      </c>
      <c r="B22" s="1">
        <f>COUNTIFS(atpA!AH$10:AH421,"&gt;0.5",atpA!AN$10:AN421,"TRUE",atpA!$H$10:$H421,"transmembrane domain")</f>
        <v>0</v>
      </c>
      <c r="C22" s="1">
        <f>COUNTIFS(atpB!AH$10:AH433,"&gt;0.5",atpB!AN$10:AN433,"TRUE",atpB!$H$10:$H433,"transmembrane domain")</f>
        <v>0</v>
      </c>
      <c r="D22" s="1">
        <f>COUNTIFS(petB!AH$10:AH211,"&gt;0.5",petB!AN$10:AN211,"TRUE",petB!$H$10:$H211,"transmembrane domain")</f>
        <v>0</v>
      </c>
      <c r="E22" s="1">
        <f>COUNTIFS(petD!AH$10:AH152,"&gt;0.5",petD!AN$10:AN152,"TRUE",petD!$H$10:$H152,"transmembrane domain")</f>
        <v>0</v>
      </c>
      <c r="F22" s="1">
        <f>COUNTIFS(psaA!AH$10:AH656,"&gt;0.5",psaA!AN$10:AN656,"TRUE",psaA!$H$10:$H656,"transmembrane domain")</f>
        <v>0</v>
      </c>
      <c r="G22" s="1">
        <f>COUNTIFS(psaB!AH$10:AH634,"&gt;0.5",psaB!AN$10:AN634,"TRUE",psaB!$H$10:$H634,"transmembrane domain")</f>
        <v>0</v>
      </c>
      <c r="H22" s="1">
        <f>COUNTIFS(psbA!AH$10:AH326,"&gt;0.5",psbA!AN$10:AN326,"TRUE",psbA!$H$10:$H326,"transmembrane domain")</f>
        <v>0</v>
      </c>
      <c r="I22" s="1">
        <f>COUNTIFS(psbB!AH$10:AH499,"&gt;0.5",psbB!AN$10:AN499,"TRUE",psbB!$H$10:$H499,"transmembrane domain")</f>
        <v>0</v>
      </c>
      <c r="J22" s="1">
        <f>COUNTIFS(psbC!AH$10:AH449,"&gt;0.5",psbC!AN$10:AN449,"TRUE",psbC!$H$10:$H449,"transmembrane domain")</f>
        <v>0</v>
      </c>
      <c r="K22" s="1">
        <f>COUNTIFS(psbD!AI$10:AI344,"&gt;0.5",psbD!AN$10:AN344,"TRUE",psbD!$H$10:$H344,"transmembrane domain")</f>
        <v>0</v>
      </c>
      <c r="L22" s="1">
        <f>COUNTIFS(psbE!AH$10:AH73,"&gt;0.5",psbE!AN$10:AN73,"TRUE",psbE!$H$10:$H73,"transmembrane domain")</f>
        <v>0</v>
      </c>
      <c r="M22" s="1">
        <f>COUNTIFS(psbI!AH$10:AH31,"&gt;0.5",psbI!AN$10:AN31,"TRUE",psbI!$H$10:$H31,"transmembrane domain")</f>
        <v>0</v>
      </c>
      <c r="N22">
        <f t="shared" si="3"/>
        <v>0</v>
      </c>
      <c r="O22">
        <f>PRODUCT(N20,SUM(B$19:M$19),1/SUM(B$17:M$17))</f>
        <v>0</v>
      </c>
      <c r="P22">
        <f>SUM(B$17:M$17,-O22)</f>
        <v>4121</v>
      </c>
      <c r="Q22">
        <f>PRODUCT(SUM(N22,-O22),SUM(N22,-O22))</f>
        <v>0</v>
      </c>
      <c r="R22" t="e">
        <f>SUM(PRODUCT(2,Q22,1/O22),PRODUCT(2,Q22,1/P22))</f>
        <v>#DIV/0!</v>
      </c>
      <c r="S22" t="e">
        <f>IF(N22&lt;O22,-CHIDIST(R22,1),CHIDIST(R22,1))</f>
        <v>#DIV/0!</v>
      </c>
      <c r="T22" s="5" t="e">
        <f>R22&gt;3.841</f>
        <v>#DIV/0!</v>
      </c>
      <c r="U22" s="5" t="e">
        <f>R22&gt;6.63</f>
        <v>#DIV/0!</v>
      </c>
      <c r="V22" t="e">
        <f>R22&gt;CHIINV(0.001,1)</f>
        <v>#DIV/0!</v>
      </c>
      <c r="W22" t="e">
        <f>R22&gt;CHIINV(0.0001,1)</f>
        <v>#DIV/0!</v>
      </c>
    </row>
    <row r="23" spans="1:23">
      <c r="A23" s="6" t="s">
        <v>282</v>
      </c>
      <c r="B23" s="1">
        <f>COUNTIF(atpA!$H$10:$H421,"stroma")</f>
        <v>412</v>
      </c>
      <c r="C23" s="1">
        <f>COUNTIF(atpB!$H$10:$H433,"stroma")</f>
        <v>424</v>
      </c>
      <c r="D23" s="1">
        <f>COUNTIF(petB!$H$10:$H211,"stroma")</f>
        <v>32</v>
      </c>
      <c r="E23" s="1">
        <f>COUNTIF(petD!$H$10:$H152,"stroma")</f>
        <v>42</v>
      </c>
      <c r="F23" s="1">
        <f>COUNTIF(psaA!$H$10:$H656,"stroma")</f>
        <v>99</v>
      </c>
      <c r="G23" s="1">
        <f>COUNTIF(psaB!$H$10:$H634,"stroma")</f>
        <v>170</v>
      </c>
      <c r="H23" s="1">
        <f>COUNTIF(psbA!$H$10:$H326,"stroma")</f>
        <v>74</v>
      </c>
      <c r="I23" s="1">
        <f>COUNTIF(psbB!$H$10:$H499,"stroma")</f>
        <v>84</v>
      </c>
      <c r="J23" s="1">
        <f>COUNTIF(psbC!$H$10:$H449,"stroma")</f>
        <v>88</v>
      </c>
      <c r="K23" s="1">
        <f>COUNTIF(psbD!$H$10:$H344,"stroma")</f>
        <v>90</v>
      </c>
      <c r="L23" s="1">
        <f>COUNTIF(psbE!$H$10:$H73,"stroma")</f>
        <v>12</v>
      </c>
      <c r="M23" s="1">
        <f>COUNTIF(psbI!$H$10:$H31,"stroma")</f>
        <v>7</v>
      </c>
      <c r="N23">
        <f t="shared" si="3"/>
        <v>1534</v>
      </c>
    </row>
    <row r="24" spans="1:23">
      <c r="A24" s="6" t="s">
        <v>341</v>
      </c>
      <c r="B24" s="1">
        <f>COUNTIFS(atpA!AJ$10:AJ421,"&gt;1",atpA!AL$10:AL421,"TRUE",atpA!$H$10:$H421,"stroma")</f>
        <v>49</v>
      </c>
      <c r="C24" s="1">
        <f>COUNTIFS(atpB!AJ$10:AJ433,"&gt;1",atpB!AL$10:AL433,"TRUE",atpB!$H$10:$H433,"stroma")</f>
        <v>52</v>
      </c>
      <c r="D24" s="1">
        <f>COUNTIFS(petB!AJ$10:AJ211,"&gt;1",petB!AL$10:AL211,"TRUE",petB!$H$10:$H211,"stroma")</f>
        <v>1</v>
      </c>
      <c r="E24" s="1">
        <f>COUNTIFS(petD!AJ$10:AJ152,"&gt;1",petD!AL$10:AL152,"TRUE",petD!$H$10:$H152,"stroma")</f>
        <v>0</v>
      </c>
      <c r="F24" s="1">
        <f>COUNTIFS(psaA!AJ$10:AJ656,"&gt;1",psaA!AL$10:AL656,"TRUE",psaA!$H$10:$H656,"stroma")</f>
        <v>15</v>
      </c>
      <c r="G24" s="1">
        <f>COUNTIFS(psaB!AJ$10:AJ634,"&gt;1",psaB!AL$10:AL634,"TRUE",psaB!$H$10:$H634,"stroma")</f>
        <v>26</v>
      </c>
      <c r="H24" s="1">
        <f>COUNTIFS(psbA!AJ$10:AJ326,"&gt;1",psbA!AL$10:AL326,"TRUE",psbA!$H$10:$H326,"stroma")</f>
        <v>10</v>
      </c>
      <c r="I24" s="1">
        <f>COUNTIFS(psbB!AJ$10:AJ499,"&gt;1",psbB!AL$10:AL499,"TRUE",psbB!$H$10:$H499,"stroma")</f>
        <v>6</v>
      </c>
      <c r="J24" s="1">
        <f>COUNTIFS(psbC!AJ$10:AJ449,"&gt;1",psbC!AL$10:AL449,"TRUE",psbC!$H$10:$H449,"stroma")</f>
        <v>11</v>
      </c>
      <c r="K24" s="1">
        <f>COUNTIFS(psbD!AK$10:AK344,"&gt;1",psbD!AL$10:AL344,"TRUE",psbD!$H$10:$H344,"stroma")</f>
        <v>16</v>
      </c>
      <c r="L24" s="1">
        <f>COUNTIFS(psbE!AJ$10:AJ73,"&gt;1",psbE!AL$10:AL73,"TRUE",psbE!$H$10:$H73,"stroma")</f>
        <v>1</v>
      </c>
      <c r="M24" s="1">
        <f>COUNTIFS(psbI!AJ$10:AJ31,"&gt;1",psbI!AL$10:AL31,"TRUE",psbI!$H$10:$H31,"stroma")</f>
        <v>0</v>
      </c>
      <c r="N24">
        <f t="shared" si="3"/>
        <v>187</v>
      </c>
      <c r="O24">
        <f>PRODUCT(N23,SUM(B$18:M$18),1/SUM(B$17:M$17))</f>
        <v>153.3627760252366</v>
      </c>
      <c r="P24">
        <f>SUM(B$17:M$17,-O24)</f>
        <v>3967.6372239747634</v>
      </c>
      <c r="Q24">
        <f>PRODUCT(SUM(N24,-O24),SUM(N24,-O24))</f>
        <v>1131.4628367283979</v>
      </c>
      <c r="R24">
        <f>SUM(PRODUCT(2,Q24,1/O24),PRODUCT(2,Q24,1/P24))</f>
        <v>15.32572353492235</v>
      </c>
      <c r="S24">
        <f>IF(N24&lt;O24,-CHIDIST(R24,1),CHIDIST(R24,1))</f>
        <v>9.047608695647508E-5</v>
      </c>
      <c r="T24" s="5" t="b">
        <f>R24&gt;3.841</f>
        <v>1</v>
      </c>
      <c r="U24" s="5" t="b">
        <f>R24&gt;6.63</f>
        <v>1</v>
      </c>
      <c r="V24" t="b">
        <f t="shared" ref="V24:V25" si="4">R24&gt;CHIINV(0.001,1)</f>
        <v>1</v>
      </c>
      <c r="W24" t="b">
        <f t="shared" ref="W24:W25" si="5">R24&gt;CHIINV(0.0001,1)</f>
        <v>1</v>
      </c>
    </row>
    <row r="25" spans="1:23">
      <c r="A25" s="6" t="s">
        <v>342</v>
      </c>
      <c r="B25" s="1">
        <f>COUNTIFS(atpA!AH$10:AH421,"&gt;0.5",atpA!AN$10:AN421,"TRUE",atpA!$H$10:$H421,"stroma")</f>
        <v>0</v>
      </c>
      <c r="C25" s="1">
        <f>COUNTIFS(atpB!AH$10:AH433,"&gt;0.5",atpB!AN$10:AN433,"TRUE",atpB!$H$10:$H433,"stroma")</f>
        <v>0</v>
      </c>
      <c r="D25" s="1">
        <f>COUNTIFS(petB!AH$10:AH211,"&gt;0.5",petB!AN$10:AN211,"TRUE",petB!$H$10:$H211,"stroma")</f>
        <v>0</v>
      </c>
      <c r="E25" s="1">
        <f>COUNTIFS(petD!AH$10:AH152,"&gt;0.5",petD!AN$10:AN152,"TRUE",petD!$H$10:$H152,"stroma")</f>
        <v>0</v>
      </c>
      <c r="F25" s="1">
        <f>COUNTIFS(psaA!AH$10:AH656,"&gt;0.5",psaA!AN$10:AN656,"TRUE",psaA!$H$10:$H656,"stroma")</f>
        <v>0</v>
      </c>
      <c r="G25" s="1">
        <f>COUNTIFS(psaB!AH$10:AH634,"&gt;0.5",psaB!AN$10:AN634,"TRUE",psaB!$H$10:$H634,"stroma")</f>
        <v>0</v>
      </c>
      <c r="H25" s="1">
        <f>COUNTIFS(psbA!AH$10:AH326,"&gt;0.5",psbA!AN$10:AN326,"TRUE",psbA!$H$10:$H326,"stroma")</f>
        <v>0</v>
      </c>
      <c r="I25" s="1">
        <f>COUNTIFS(psbB!AH$10:AH499,"&gt;0.5",psbB!AN$10:AN499,"TRUE",psbB!$H$10:$H499,"stroma")</f>
        <v>0</v>
      </c>
      <c r="J25" s="1">
        <f>COUNTIFS(psbC!AH$10:AH449,"&gt;0.5",psbC!AN$10:AN449,"TRUE",psbC!$H$10:$H449,"stroma")</f>
        <v>0</v>
      </c>
      <c r="K25" s="1">
        <f>COUNTIFS(psbD!AI$10:AI344,"&gt;0.5",psbD!AN$10:AN344,"TRUE",psbD!$H$10:$H344,"stroma")</f>
        <v>0</v>
      </c>
      <c r="L25" s="1">
        <f>COUNTIFS(psbE!AH$10:AH73,"&gt;0.5",psbE!AN$10:AN73,"TRUE",psbE!$H$10:$H73,"stroma")</f>
        <v>0</v>
      </c>
      <c r="M25" s="1">
        <f>COUNTIFS(psbI!AH$10:AH31,"&gt;0.5",psbI!AN$10:AN31,"TRUE",psbI!$H$10:$H31,"stroma")</f>
        <v>0</v>
      </c>
      <c r="N25">
        <f t="shared" si="3"/>
        <v>0</v>
      </c>
      <c r="O25">
        <f>PRODUCT(N23,SUM(B$19:M$19),1/SUM(B$17:M$17))</f>
        <v>0</v>
      </c>
      <c r="P25">
        <f>SUM(B$17:M$17,-O25)</f>
        <v>4121</v>
      </c>
      <c r="Q25">
        <f>PRODUCT(SUM(N25,-O25),SUM(N25,-O25))</f>
        <v>0</v>
      </c>
      <c r="R25" t="e">
        <f>SUM(PRODUCT(2,Q25,1/O25),PRODUCT(2,Q25,1/P25))</f>
        <v>#DIV/0!</v>
      </c>
      <c r="S25" t="e">
        <f>IF(N25&lt;O25,-CHIDIST(R25,1),CHIDIST(R25,1))</f>
        <v>#DIV/0!</v>
      </c>
      <c r="T25" s="5" t="e">
        <f>R25&gt;3.841</f>
        <v>#DIV/0!</v>
      </c>
      <c r="U25" s="5" t="e">
        <f>R25&gt;6.63</f>
        <v>#DIV/0!</v>
      </c>
      <c r="V25" t="e">
        <f t="shared" si="4"/>
        <v>#DIV/0!</v>
      </c>
      <c r="W25" t="e">
        <f t="shared" si="5"/>
        <v>#DIV/0!</v>
      </c>
    </row>
    <row r="26" spans="1:23">
      <c r="A26" s="6" t="s">
        <v>362</v>
      </c>
      <c r="B26" s="1">
        <f>COUNTIF(atpA!$H$10:$H421,"lumen")</f>
        <v>0</v>
      </c>
      <c r="C26" s="1">
        <f>COUNTIF(atpB!$H$10:$H433,"lumen")</f>
        <v>0</v>
      </c>
      <c r="D26" s="1">
        <f>COUNTIF(petB!$H$10:$H211,"lumen")</f>
        <v>86</v>
      </c>
      <c r="E26" s="1">
        <f>COUNTIF(petD!$H$10:$H152,"lumen")</f>
        <v>37</v>
      </c>
      <c r="F26" s="1">
        <f>COUNTIF(psaA!$H$10:$H656,"lumen")</f>
        <v>239</v>
      </c>
      <c r="G26" s="1">
        <f>COUNTIF(psaB!$H$10:$H634,"lumen")</f>
        <v>209</v>
      </c>
      <c r="H26" s="1">
        <f>COUNTIF(psbA!$H$10:$H326,"lumen")</f>
        <v>157</v>
      </c>
      <c r="I26" s="1">
        <f>COUNTIF(psbB!$H$10:$H499,"lumen")</f>
        <v>310</v>
      </c>
      <c r="J26" s="1">
        <f>COUNTIF(psbC!$H$10:$H449,"lumen")</f>
        <v>259</v>
      </c>
      <c r="K26" s="1">
        <f>COUNTIF(psbD!$H$10:$H344,"lumen")</f>
        <v>152</v>
      </c>
      <c r="L26" s="1">
        <f>COUNTIF(psbE!$H$10:$H73,"lumen")</f>
        <v>39</v>
      </c>
      <c r="M26" s="1">
        <f>COUNTIF(psbI!$H$10:$H31,"lumen")</f>
        <v>0</v>
      </c>
      <c r="N26">
        <f t="shared" si="3"/>
        <v>1488</v>
      </c>
    </row>
    <row r="27" spans="1:23">
      <c r="A27" s="6" t="s">
        <v>343</v>
      </c>
      <c r="B27" s="1">
        <f>COUNTIFS(atpA!AJ$10:AJ421,"&gt;1",atpA!AL$10:AL421,"TRUE",atpA!$H$10:$H421,"lumen")</f>
        <v>0</v>
      </c>
      <c r="C27" s="1">
        <f>COUNTIFS(atpB!AJ$10:AJ433,"&gt;1",atpB!AL$10:AL433,"TRUE",atpB!$H$10:$H433,"lumen")</f>
        <v>0</v>
      </c>
      <c r="D27" s="1">
        <f>COUNTIFS(petB!AJ$10:AJ211,"&gt;1",petB!AL$10:AL211,"TRUE",petB!$H$10:$H211,"lumen")</f>
        <v>2</v>
      </c>
      <c r="E27" s="1">
        <f>COUNTIFS(petD!AJ$10:AJ152,"&gt;1",petD!AL$10:AL152,"TRUE",petD!$H$10:$H152,"lumen")</f>
        <v>1</v>
      </c>
      <c r="F27" s="1">
        <f>COUNTIFS(psaA!AJ$10:AJ656,"&gt;1",psaA!AL$10:AL656,"TRUE",psaA!$H$10:$H656,"lumen")</f>
        <v>30</v>
      </c>
      <c r="G27" s="1">
        <f>COUNTIFS(psaB!AJ$10:AJ634,"&gt;1",psaB!AL$10:AL634,"TRUE",psaB!$H$10:$H634,"lumen")</f>
        <v>26</v>
      </c>
      <c r="H27" s="1">
        <f>COUNTIFS(psbA!AJ$10:AJ326,"&gt;1",psbA!AL$10:AL326,"TRUE",psbA!$H$10:$H326,"lumen")</f>
        <v>20</v>
      </c>
      <c r="I27" s="1">
        <f>COUNTIFS(psbB!AJ$10:AJ499,"&gt;1",psbB!AL$10:AL499,"TRUE",psbB!$H$10:$H499,"lumen")</f>
        <v>26</v>
      </c>
      <c r="J27" s="1">
        <f>COUNTIFS(psbC!AJ$10:AJ449,"&gt;1",psbC!AL$10:AL449,"TRUE",psbC!$H$10:$H449,"lumen")</f>
        <v>5</v>
      </c>
      <c r="K27" s="1">
        <f>COUNTIFS(psbD!AK$10:AK344,"&gt;1",psbD!AL$10:AL344,"TRUE",psbD!$H$10:$H344,"lumen")</f>
        <v>29</v>
      </c>
      <c r="L27" s="1">
        <f>COUNTIFS(psbE!AJ$10:AJ73,"&gt;1",psbE!AL$10:AL73,"TRUE",psbE!$H$10:$H73,"lumen")</f>
        <v>0</v>
      </c>
      <c r="M27" s="1">
        <f>COUNTIFS(psbI!AJ$10:AJ31,"&gt;1",psbI!AL$10:AL31,"TRUE",psbI!$H$10:$H31,"lumen")</f>
        <v>0</v>
      </c>
      <c r="N27">
        <f t="shared" si="3"/>
        <v>139</v>
      </c>
      <c r="O27">
        <f>PRODUCT(N26,SUM(B$18:M$18),1/SUM(B$17:M$17))</f>
        <v>148.7638922591604</v>
      </c>
      <c r="P27">
        <f>SUM(B$17:M$17,-O27)</f>
        <v>3972.2361077408395</v>
      </c>
      <c r="Q27">
        <f>PRODUCT(SUM(N27,-O27),SUM(N27,-O27))</f>
        <v>95.333592048492378</v>
      </c>
      <c r="R27">
        <f>SUM(PRODUCT(2,Q27,1/O27),PRODUCT(2,Q27,1/P27))</f>
        <v>1.3296764580335469</v>
      </c>
      <c r="S27">
        <f>IF(N27&lt;O27,-CHIDIST(R27,1),CHIDIST(R27,1))</f>
        <v>-0.24886278438394768</v>
      </c>
      <c r="T27" s="5" t="b">
        <f>R27&gt;3.841</f>
        <v>0</v>
      </c>
      <c r="U27" s="5" t="b">
        <f>R27&gt;6.63</f>
        <v>0</v>
      </c>
      <c r="V27" t="b">
        <f t="shared" ref="V27:V28" si="6">R27&gt;CHIINV(0.001,1)</f>
        <v>0</v>
      </c>
      <c r="W27" t="b">
        <f t="shared" ref="W27:W28" si="7">R27&gt;CHIINV(0.0001,1)</f>
        <v>0</v>
      </c>
    </row>
    <row r="28" spans="1:23">
      <c r="A28" s="6" t="s">
        <v>344</v>
      </c>
      <c r="B28" s="1">
        <f>COUNTIFS(atpA!AH$10:AH421,"&gt;0.5",atpA!AN$10:AN421,"TRUE",atpA!$H$10:$H421,"lumen")</f>
        <v>0</v>
      </c>
      <c r="C28" s="1">
        <f>COUNTIFS(atpB!AH$10:AH433,"&gt;0.5",atpB!AN$10:AN433,"TRUE",atpB!$H$10:$H433,"lumen")</f>
        <v>0</v>
      </c>
      <c r="D28" s="1">
        <f>COUNTIFS(petB!AH$10:AH211,"&gt;0.5",petB!AN$10:AN211,"TRUE",petB!$H$10:$H211,"lumen")</f>
        <v>0</v>
      </c>
      <c r="E28" s="1">
        <f>COUNTIFS(petD!AH$10:AH152,"&gt;0.5",petD!AN$10:AN152,"TRUE",petD!$H$10:$H152,"lumen")</f>
        <v>0</v>
      </c>
      <c r="F28" s="1">
        <f>COUNTIFS(psaA!AH$10:AH656,"&gt;0.5",psaA!AN$10:AN656,"TRUE",psaA!$H$10:$H656,"lumen")</f>
        <v>0</v>
      </c>
      <c r="G28" s="1">
        <f>COUNTIFS(psaB!AH$10:AH634,"&gt;0.5",psaB!AN$10:AN634,"TRUE",psaB!$H$10:$H634,"lumen")</f>
        <v>0</v>
      </c>
      <c r="H28" s="1">
        <f>COUNTIFS(psbA!AH$10:AH326,"&gt;0.5",psbA!AN$10:AN326,"TRUE",psbA!$H$10:$H326,"lumen")</f>
        <v>0</v>
      </c>
      <c r="I28" s="1">
        <f>COUNTIFS(psbB!AH$10:AH499,"&gt;0.5",psbB!AN$10:AN499,"TRUE",psbB!$H$10:$H499,"lumen")</f>
        <v>0</v>
      </c>
      <c r="J28" s="1">
        <f>COUNTIFS(psbC!AH$10:AH449,"&gt;0.5",psbC!AN$10:AN449,"TRUE",psbC!$H$10:$H449,"lumen")</f>
        <v>0</v>
      </c>
      <c r="K28" s="1">
        <f>COUNTIFS(psbD!AI$10:AI344,"&gt;0.5",psbD!AN$10:AN344,"TRUE",psbD!$H$10:$H344,"lumen")</f>
        <v>0</v>
      </c>
      <c r="L28" s="1">
        <f>COUNTIFS(psbE!AH$10:AH73,"&gt;0.5",psbE!AN$10:AN73,"TRUE",psbE!$H$10:$H73,"lumen")</f>
        <v>0</v>
      </c>
      <c r="M28" s="1">
        <f>COUNTIFS(psbI!AH$10:AH31,"&gt;0.5",psbI!AN$10:AN31,"TRUE",psbI!$H$10:$H31,"lumen")</f>
        <v>0</v>
      </c>
      <c r="N28">
        <f t="shared" si="3"/>
        <v>0</v>
      </c>
      <c r="O28">
        <f>PRODUCT(N26,SUM(B$19:M$19),1/SUM(B$17:M$17))</f>
        <v>0</v>
      </c>
      <c r="P28">
        <f>SUM(B$17:M$17,-O28)</f>
        <v>4121</v>
      </c>
      <c r="Q28">
        <f>PRODUCT(SUM(N28,-O28),SUM(N28,-O28))</f>
        <v>0</v>
      </c>
      <c r="R28" t="e">
        <f>SUM(PRODUCT(2,Q28,1/O28),PRODUCT(2,Q28,1/P28))</f>
        <v>#DIV/0!</v>
      </c>
      <c r="S28" t="e">
        <f>IF(N28&lt;O28,-CHIDIST(R28,1),CHIDIST(R28,1))</f>
        <v>#DIV/0!</v>
      </c>
      <c r="T28" s="5" t="e">
        <f>R28&gt;3.841</f>
        <v>#DIV/0!</v>
      </c>
      <c r="U28" s="5" t="e">
        <f>R28&gt;6.63</f>
        <v>#DIV/0!</v>
      </c>
      <c r="V28" t="e">
        <f t="shared" si="6"/>
        <v>#DIV/0!</v>
      </c>
      <c r="W28" t="e">
        <f t="shared" si="7"/>
        <v>#DIV/0!</v>
      </c>
    </row>
    <row r="29" spans="1:23">
      <c r="A29" s="6" t="s">
        <v>283</v>
      </c>
      <c r="B29" s="1">
        <f>SUM(B17,-COUNTIF(atpA!$I$10:$I421,""))</f>
        <v>32</v>
      </c>
      <c r="C29" s="1">
        <f>SUM(C17,-COUNTIF(atpB!$I$10:$I433,""))</f>
        <v>38</v>
      </c>
      <c r="D29" s="1">
        <f>SUM(D17,-COUNTIF(petB!$I$10:$I211,""))</f>
        <v>65</v>
      </c>
      <c r="E29" s="1">
        <f>SUM(E17,-COUNTIF(petD!$I$10:$I152,""))</f>
        <v>64</v>
      </c>
      <c r="F29" s="1">
        <f>SUM(F17,-COUNTIF(psaA!$I$10:$I656,""))</f>
        <v>0</v>
      </c>
      <c r="G29" s="1">
        <f>SUM(G17,-COUNTIF(psaB!$I$10:$I634,""))</f>
        <v>0</v>
      </c>
      <c r="H29" s="1">
        <f>SUM(H17,-COUNTIF(psbA!$I$10:$I326,""))</f>
        <v>151</v>
      </c>
      <c r="I29" s="1">
        <f>SUM(I17,-COUNTIF(psbB!$I$10:$I499,""))</f>
        <v>0</v>
      </c>
      <c r="J29" s="1">
        <f>SUM(J17,-COUNTIF(psbC!$I$10:$I449,""))</f>
        <v>0</v>
      </c>
      <c r="K29" s="1">
        <f>SUM(K17,-COUNTIF(psbD!$I$10:$I344,""))</f>
        <v>122</v>
      </c>
      <c r="L29" s="1">
        <f>SUM(L17,-COUNTIF(psbE!$I$10:$I73,""))</f>
        <v>0</v>
      </c>
      <c r="M29" s="1">
        <f>SUM(M17,-COUNTIF(psbI!$I$10:$I31,""))</f>
        <v>0</v>
      </c>
      <c r="N29">
        <f t="shared" si="3"/>
        <v>472</v>
      </c>
    </row>
    <row r="30" spans="1:23">
      <c r="A30" s="6" t="s">
        <v>345</v>
      </c>
      <c r="B30" s="1">
        <f>SUM(B18,-COUNTIFS(atpA!AJ$10:AJ421,"&gt;1",atpA!AL$10:AL421,"TRUE",atpA!$I$10:$I421,""))</f>
        <v>1</v>
      </c>
      <c r="C30" s="1">
        <f>SUM(C18,-COUNTIFS(atpB!AJ$10:AJ433,"&gt;1",atpB!AL$10:AL433,"TRUE",atpB!$I$10:$I433,""))</f>
        <v>4</v>
      </c>
      <c r="D30" s="1">
        <f>SUM(D18,-COUNTIFS(petB!AJ$10:AJ211,"&gt;1",petB!AL$10:AL211,"TRUE",petB!$I$10:$I211,""))</f>
        <v>5</v>
      </c>
      <c r="E30" s="1">
        <f>SUM(E18,-COUNTIFS(petD!AJ$10:AJ152,"&gt;1",petD!AL$10:AL152,"TRUE",petD!$I$10:$I152,""))</f>
        <v>1</v>
      </c>
      <c r="F30" s="1">
        <f>SUM(F18,-COUNTIFS(psaA!AJ$10:AJ656,"&gt;1",psaA!AL$10:AL656,"TRUE",psaA!$I$10:$I656,""))</f>
        <v>0</v>
      </c>
      <c r="G30" s="1">
        <f>SUM(G18,-COUNTIFS(psaB!AJ$10:AJ634,"&gt;1",psaB!AL$10:AL634,"TRUE",psaB!$I$10:$I634,""))</f>
        <v>0</v>
      </c>
      <c r="H30" s="1">
        <f>SUM(H18,-COUNTIFS(psbA!AJ$10:AJ326,"&gt;1",psbA!AL$10:AL326,"TRUE",psbA!$I$10:$I326,""))</f>
        <v>18</v>
      </c>
      <c r="I30" s="1">
        <f>SUM(I18,-COUNTIFS(psbB!AJ$10:AJ499,"&gt;1",psbB!AL$10:AL499,"TRUE",psbB!$I$10:$I499,""))</f>
        <v>0</v>
      </c>
      <c r="J30" s="1">
        <f>SUM(J18,-COUNTIFS(psbC!AJ$10:AJ449,"&gt;1",psbC!AL$10:AL449,"TRUE",psbC!$I$10:$I449,""))</f>
        <v>0</v>
      </c>
      <c r="K30" s="1">
        <f>SUM(K18,-COUNTIFS(psbD!AK$10:AK344,"&gt;1",psbD!AL$10:AL344,"TRUE",psbD!$I$10:$I344,""))</f>
        <v>37</v>
      </c>
      <c r="L30" s="1">
        <f>SUM(L18,-COUNTIFS(psbE!AJ$10:AJ73,"&gt;1",psbE!AL$10:AL73,"TRUE",psbE!$I$10:$I73,""))</f>
        <v>0</v>
      </c>
      <c r="M30" s="1">
        <f>SUM(M18,-COUNTIFS(psbI!AJ$10:AJ31,"&gt;1",psbI!AL$10:AL31,"TRUE",psbI!$I$10:$I31,""))</f>
        <v>0</v>
      </c>
      <c r="N30">
        <f t="shared" si="3"/>
        <v>66</v>
      </c>
      <c r="O30">
        <f>PRODUCT(N29,N$18,1/N$17)</f>
        <v>47.188546469303567</v>
      </c>
      <c r="P30">
        <f>SUM(N$17,-O30)</f>
        <v>4073.8114535306963</v>
      </c>
      <c r="Q30">
        <f>PRODUCT(SUM(N30,-O30),SUM(N30,-O30))</f>
        <v>353.87078393755127</v>
      </c>
      <c r="R30">
        <f>SUM(PRODUCT(2,Q30,1/O30),PRODUCT(2,Q30,1/P30))</f>
        <v>15.171893774565081</v>
      </c>
      <c r="S30">
        <f>IF(N30&lt;O30,-CHIDIST(R30,1),CHIDIST(R30,1))</f>
        <v>9.8153558435820312E-5</v>
      </c>
      <c r="T30" s="5" t="b">
        <f>R30&gt;3.841</f>
        <v>1</v>
      </c>
      <c r="U30" s="5" t="b">
        <f>R30&gt;6.63</f>
        <v>1</v>
      </c>
      <c r="V30" t="b">
        <f t="shared" ref="V30:V31" si="8">R30&gt;CHIINV(0.001,1)</f>
        <v>1</v>
      </c>
      <c r="W30" t="b">
        <f t="shared" ref="W30:W31" si="9">R30&gt;CHIINV(0.0001,1)</f>
        <v>1</v>
      </c>
    </row>
    <row r="31" spans="1:23">
      <c r="A31" s="6" t="s">
        <v>346</v>
      </c>
      <c r="B31" s="1">
        <f>SUM(B19,-COUNTIFS(atpA!AH$10:AH421,"&gt;0.5",atpA!AN$10:AN421,"TRUE",atpA!$I$10:$I421,""))</f>
        <v>0</v>
      </c>
      <c r="C31" s="1">
        <f>SUM(C19,-COUNTIFS(atpB!AH$10:AH433,"&gt;0.5",atpB!AN$10:AN433,"TRUE",atpB!$I$10:$I433,""))</f>
        <v>0</v>
      </c>
      <c r="D31" s="1">
        <f>SUM(D19,-COUNTIFS(petB!AH$10:AH211,"&gt;0.5",petB!AN$10:AN211,"TRUE",petB!$I$10:$I211,""))</f>
        <v>0</v>
      </c>
      <c r="E31" s="1">
        <f>SUM(E19,-COUNTIFS(petD!AH$10:AH152,"&gt;0.5",petD!AN$10:AN152,"TRUE",petD!$I$10:$I152,""))</f>
        <v>0</v>
      </c>
      <c r="F31" s="1">
        <f>SUM(F19,-COUNTIFS(psaA!AH$10:AH656,"&gt;0.5",psaA!AN$10:AN656,"TRUE",psaA!$I$10:$I656,""))</f>
        <v>0</v>
      </c>
      <c r="G31" s="1">
        <f>SUM(G19,-COUNTIFS(psaB!AH$10:AH634,"&gt;0.5",psaB!AN$10:AN634,"TRUE",psaB!$I$10:$I634,""))</f>
        <v>0</v>
      </c>
      <c r="H31" s="1">
        <f>SUM(H19,-COUNTIFS(psbA!AH$10:AH326,"&gt;0.5",psbA!AN$10:AN326,"TRUE",psbA!$I$10:$I326,""))</f>
        <v>0</v>
      </c>
      <c r="I31" s="1">
        <f>SUM(I19,-COUNTIFS(psbB!AH$10:AH499,"&gt;0.5",psbB!AN$10:AN499,"TRUE",psbB!$I$10:$I499,""))</f>
        <v>0</v>
      </c>
      <c r="J31" s="1">
        <f>SUM(J19,-COUNTIFS(psbC!AH$10:AH449,"&gt;0.5",psbC!AN$10:AN449,"TRUE",psbC!$I$10:$I449,""))</f>
        <v>0</v>
      </c>
      <c r="K31" s="1">
        <f>SUM(K19,-COUNTIFS(psbD!AI$10:AI344,"&gt;0.5",psbD!AN$10:AN344,"TRUE",psbD!$I$10:$I344,""))</f>
        <v>0</v>
      </c>
      <c r="L31" s="1">
        <f>SUM(L19,-COUNTIFS(psbE!AH$10:AH73,"&gt;0.5",psbE!AN$10:AN73,"TRUE",psbE!$I$10:$I73,""))</f>
        <v>0</v>
      </c>
      <c r="M31" s="1">
        <f>SUM(M19,-COUNTIFS(psbI!AH$10:AH31,"&gt;0.5",psbI!AN$10:AN31,"TRUE",psbI!$I$10:$I31,""))</f>
        <v>0</v>
      </c>
      <c r="N31">
        <f t="shared" si="3"/>
        <v>0</v>
      </c>
      <c r="O31">
        <f>PRODUCT(N29,N$19,1/N$17)</f>
        <v>0</v>
      </c>
      <c r="P31">
        <f>SUM(N$17,-O31)</f>
        <v>4121</v>
      </c>
      <c r="Q31">
        <f>PRODUCT(SUM(N31,-O31),SUM(N31,-O31))</f>
        <v>0</v>
      </c>
      <c r="R31" t="e">
        <f>SUM(PRODUCT(2,Q31,1/O31),PRODUCT(2,Q31,1/P31))</f>
        <v>#DIV/0!</v>
      </c>
      <c r="S31" t="e">
        <f>IF(N31&lt;O31,-CHIDIST(R31,1),CHIDIST(R31,1))</f>
        <v>#DIV/0!</v>
      </c>
      <c r="T31" s="5" t="e">
        <f>R31&gt;3.841</f>
        <v>#DIV/0!</v>
      </c>
      <c r="U31" s="5" t="e">
        <f>R31&gt;6.63</f>
        <v>#DIV/0!</v>
      </c>
      <c r="V31" t="e">
        <f t="shared" si="8"/>
        <v>#DIV/0!</v>
      </c>
      <c r="W31" t="e">
        <f t="shared" si="9"/>
        <v>#DIV/0!</v>
      </c>
    </row>
    <row r="32" spans="1:23">
      <c r="A32" s="6" t="s">
        <v>284</v>
      </c>
      <c r="B32" s="2">
        <f>SUM(COUNT(atpA!$A$10:$A421),-COUNTIF(atpA!$J$10:$J421,""))</f>
        <v>23</v>
      </c>
      <c r="C32" s="2">
        <f>SUM(COUNT(atpB!$A$10:$A433),-COUNTIF(atpB!$J$10:$J433,""))</f>
        <v>22</v>
      </c>
      <c r="D32" s="2">
        <f>SUM(COUNT(petB!$A$10:$A211),-COUNTIF(petB!$J$10:$J211,""))</f>
        <v>39</v>
      </c>
      <c r="E32" s="2">
        <f>SUM(COUNT(petD!$A$10:$A152),-COUNTIF(petD!$J$10:$J152,""))</f>
        <v>9</v>
      </c>
      <c r="F32" s="2">
        <f>SUM(COUNT(psaA!$A$10:$A656),-COUNTIF(psaA!$J$10:$J656,""))</f>
        <v>6</v>
      </c>
      <c r="G32" s="2">
        <f>SUM(COUNT(psaB!$A$10:$A634),-COUNTIF(psaB!$J$10:$J634,""))</f>
        <v>6</v>
      </c>
      <c r="H32" s="2">
        <f>SUM(COUNT(psbA!$A$10:$A326),-COUNTIF(psbA!$J$10:$J326,""))</f>
        <v>125</v>
      </c>
      <c r="I32" s="2">
        <f>SUM(COUNT(psbB!$A$10:$A499),-COUNTIF(psbB!$J$10:$J499,""))</f>
        <v>14</v>
      </c>
      <c r="J32" s="2">
        <f>SUM(COUNT(psbC!$A$10:$A449),-COUNTIF(psbC!$J$10:$J449,""))</f>
        <v>12</v>
      </c>
      <c r="K32" s="2">
        <f>SUM(COUNT(psbD!$A$10:$A344),-COUNTIF(psbD!$J$10:$J344,""))</f>
        <v>124</v>
      </c>
      <c r="L32" s="2">
        <f>SUM(COUNT(psbE!$A$10:$A73),-COUNTIF(psbE!$J$10:$J73,""))</f>
        <v>13</v>
      </c>
      <c r="M32" s="2">
        <f>SUM(COUNT(psbI!$A$10:$A31),-COUNTIF(psbI!$J$10:$J31,""))</f>
        <v>0</v>
      </c>
      <c r="N32">
        <f t="shared" si="3"/>
        <v>393</v>
      </c>
    </row>
    <row r="33" spans="1:23">
      <c r="A33" s="6" t="s">
        <v>347</v>
      </c>
      <c r="B33" s="1">
        <f>SUM(B18,-COUNTIFS(atpA!AJ$10:AJ421,"&gt;1",atpA!AL$10:AL421,"TRUE",atpA!$J$10:$J421,""))</f>
        <v>2</v>
      </c>
      <c r="C33" s="1">
        <f>SUM(C18,-COUNTIFS(atpB!AJ$10:AJ433,"&gt;1",atpB!AL$10:AL433,"TRUE",atpB!$J$10:$J433,""))</f>
        <v>0</v>
      </c>
      <c r="D33" s="1">
        <f>SUM(D18,-COUNTIFS(petB!AJ$10:AJ211,"&gt;1",petB!AL$10:AL211,"TRUE",petB!$J$10:$J211,""))</f>
        <v>0</v>
      </c>
      <c r="E33" s="1">
        <f>SUM(E18,-COUNTIFS(petD!AJ$10:AJ152,"&gt;1",petD!AL$10:AL152,"TRUE",petD!$J$10:$J152,""))</f>
        <v>0</v>
      </c>
      <c r="F33" s="1">
        <f>SUM(F18,-COUNTIFS(psaA!AJ$10:AJ656,"&gt;1",psaA!AL$10:AL656,"TRUE",psaA!$J$10:$J656,""))</f>
        <v>0</v>
      </c>
      <c r="G33" s="1">
        <f>SUM(G18,-COUNTIFS(psaB!AJ$10:AJ634,"&gt;1",psaB!AL$10:AL634,"TRUE",psaB!$J$10:$J634,""))</f>
        <v>0</v>
      </c>
      <c r="H33" s="1">
        <f>SUM(H18,-COUNTIFS(psbA!AJ$10:AJ326,"&gt;1",psbA!AL$10:AL326,"TRUE",psbA!$J$10:$J326,""))</f>
        <v>29</v>
      </c>
      <c r="I33" s="1">
        <f>SUM(I18,-COUNTIFS(psbB!AJ$10:AJ499,"&gt;1",psbB!AL$10:AL499,"TRUE",psbB!$J$10:$J499,""))</f>
        <v>0</v>
      </c>
      <c r="J33" s="1">
        <f>SUM(J18,-COUNTIFS(psbC!AJ$10:AJ449,"&gt;1",psbC!AL$10:AL449,"TRUE",psbC!$J$10:$J449,""))</f>
        <v>0</v>
      </c>
      <c r="K33" s="1">
        <f>SUM(K18,-COUNTIFS(psbD!AK$10:AK344,"&gt;1",psbD!AL$10:AL344,"TRUE",psbD!$J$10:$J344,""))</f>
        <v>25</v>
      </c>
      <c r="L33" s="1">
        <f>SUM(L18,-COUNTIFS(psbE!AJ$10:AJ73,"&gt;1",psbE!AL$10:AL73,"TRUE",psbE!$J$10:$J73,""))</f>
        <v>1</v>
      </c>
      <c r="M33" s="1">
        <f>SUM(M18,-COUNTIFS(psbI!AJ$10:AJ31,"&gt;1",psbI!AL$10:AL31,"TRUE",psbI!$J$10:$J31,""))</f>
        <v>0</v>
      </c>
      <c r="N33">
        <f t="shared" si="3"/>
        <v>57</v>
      </c>
      <c r="O33">
        <f>PRODUCT(N32,N$18,1/N$17)</f>
        <v>39.29046347973793</v>
      </c>
      <c r="P33">
        <f>SUM(N$17,-O33)</f>
        <v>4081.7095365202622</v>
      </c>
      <c r="Q33">
        <f>PRODUCT(SUM(N33,-O33),SUM(N33,-O33))</f>
        <v>313.62768376249596</v>
      </c>
      <c r="R33">
        <f>SUM(PRODUCT(2,Q33,1/O33),PRODUCT(2,Q33,1/P33))</f>
        <v>16.118245000471244</v>
      </c>
      <c r="S33">
        <f>IF(N33&lt;O33,-CHIDIST(R33,1),CHIDIST(R33,1))</f>
        <v>5.9507975488489903E-5</v>
      </c>
      <c r="T33" s="5" t="b">
        <f>R33&gt;3.841</f>
        <v>1</v>
      </c>
      <c r="U33" s="5" t="b">
        <f>R33&gt;6.63</f>
        <v>1</v>
      </c>
      <c r="V33" t="b">
        <f t="shared" ref="V33:V34" si="10">R33&gt;CHIINV(0.001,1)</f>
        <v>1</v>
      </c>
      <c r="W33" t="b">
        <f t="shared" ref="W33:W34" si="11">R33&gt;CHIINV(0.0001,1)</f>
        <v>1</v>
      </c>
    </row>
    <row r="34" spans="1:23">
      <c r="A34" s="6" t="s">
        <v>348</v>
      </c>
      <c r="B34" s="1">
        <f>SUM(B19,-COUNTIFS(atpA!AH$10:AH421,"&gt;0.5",atpA!AN$10:AN421,"TRUE",atpA!$J$10:$J421,""))</f>
        <v>0</v>
      </c>
      <c r="C34" s="1">
        <f>SUM(C19,-COUNTIFS(atpB!AH$10:AH433,"&gt;0.5",atpB!AN$10:AN433,"TRUE",atpB!$J$10:$J433,""))</f>
        <v>0</v>
      </c>
      <c r="D34" s="1">
        <f>SUM(D19,-COUNTIFS(petB!AH$10:AH211,"&gt;0.5",petB!AN$10:AN211,"TRUE",petB!$J$10:$J211,""))</f>
        <v>0</v>
      </c>
      <c r="E34" s="1">
        <f>SUM(E19,-COUNTIFS(petD!AH$10:AH152,"&gt;0.5",petD!AN$10:AN152,"TRUE",petD!$J$10:$J152,""))</f>
        <v>0</v>
      </c>
      <c r="F34" s="1">
        <f>SUM(F19,-COUNTIFS(psaA!AH$10:AH656,"&gt;0.5",psaA!AN$10:AN656,"TRUE",psaA!$J$10:$J656,""))</f>
        <v>0</v>
      </c>
      <c r="G34" s="1">
        <f>SUM(G19,-COUNTIFS(psaB!AH$10:AH634,"&gt;0.5",psaB!AN$10:AN634,"TRUE",psaB!$J$10:$J634,""))</f>
        <v>0</v>
      </c>
      <c r="H34" s="1">
        <f>SUM(H19,-COUNTIFS(psbA!AH$10:AH326,"&gt;0.5",psbA!AN$10:AN326,"TRUE",psbA!$J$10:$J326,""))</f>
        <v>0</v>
      </c>
      <c r="I34" s="1">
        <f>SUM(I19,-COUNTIFS(psbB!AH$10:AH499,"&gt;0.5",psbB!AN$10:AN499,"TRUE",psbB!$J$10:$J499,""))</f>
        <v>0</v>
      </c>
      <c r="J34" s="1">
        <f>SUM(J19,-COUNTIFS(psbC!AH$10:AH449,"&gt;0.5",psbC!AN$10:AN449,"TRUE",psbC!$J$10:$J449,""))</f>
        <v>0</v>
      </c>
      <c r="K34" s="1">
        <f>SUM(K19,-COUNTIFS(psbD!AI$10:AI344,"&gt;0.5",psbD!AN$10:AN344,"TRUE",psbD!$J$10:$J344,""))</f>
        <v>0</v>
      </c>
      <c r="L34" s="1">
        <f>SUM(L19,-COUNTIFS(psbE!AH$10:AH73,"&gt;0.5",psbE!AN$10:AN73,"TRUE",psbE!$J$10:$J73,""))</f>
        <v>0</v>
      </c>
      <c r="M34" s="1">
        <f>SUM(M19,-COUNTIFS(psbI!AH$10:AH31,"&gt;0.5",psbI!AN$10:AN31,"TRUE",psbI!$J$10:$J31,""))</f>
        <v>0</v>
      </c>
      <c r="N34">
        <f t="shared" si="3"/>
        <v>0</v>
      </c>
      <c r="O34">
        <f>PRODUCT(N32,N$19,1/N$17)</f>
        <v>0</v>
      </c>
      <c r="P34">
        <f>SUM(N$17,-O34)</f>
        <v>4121</v>
      </c>
      <c r="Q34">
        <f>PRODUCT(SUM(N34,-O34),SUM(N34,-O34))</f>
        <v>0</v>
      </c>
      <c r="R34" t="e">
        <f>SUM(PRODUCT(2,Q34,1/O34),PRODUCT(2,Q34,1/P34))</f>
        <v>#DIV/0!</v>
      </c>
      <c r="S34" t="e">
        <f>IF(N34&lt;O34,-CHIDIST(R34,1),CHIDIST(R34,1))</f>
        <v>#DIV/0!</v>
      </c>
      <c r="T34" s="5" t="e">
        <f>R34&gt;3.841</f>
        <v>#DIV/0!</v>
      </c>
      <c r="U34" s="5" t="e">
        <f>R34&gt;6.63</f>
        <v>#DIV/0!</v>
      </c>
      <c r="V34" t="e">
        <f t="shared" si="10"/>
        <v>#DIV/0!</v>
      </c>
      <c r="W34" t="e">
        <f t="shared" si="11"/>
        <v>#DIV/0!</v>
      </c>
    </row>
    <row r="35" spans="1:23">
      <c r="A35" s="6" t="s">
        <v>349</v>
      </c>
      <c r="B35" s="1">
        <f>COUNTIFS(atpA!AJ$10:AJ421,"&gt;1",atpA!AL$10:AL421,"true",atpA!AH$10:AH421,"&gt;0.5",atpA!AN$10:AN421,"true")</f>
        <v>0</v>
      </c>
      <c r="C35" s="1">
        <f>COUNTIFS(atpB!AJ$10:AJ433,"&gt;1",atpB!AL$10:AL433,"true",atpB!AH$10:AH433,"&gt;0.5",atpB!AN$10:AN433,"true")</f>
        <v>0</v>
      </c>
      <c r="D35" s="1">
        <f>COUNTIFS(petB!AJ$10:AJ211,"&gt;1",petB!AL$10:AL211,"true",petB!AH$10:AH211,"&gt;0.5",petB!AN$10:AN211,"true")</f>
        <v>0</v>
      </c>
      <c r="E35" s="1">
        <f>COUNTIFS(petD!AJ$10:AJ152,"&gt;1",petD!AL$10:AL152,"true",petD!AH$10:AH152,"&gt;0.5",petD!AN$10:AN152,"true")</f>
        <v>0</v>
      </c>
      <c r="F35" s="1">
        <f>COUNTIFS(psaA!AJ$10:AJ656,"&gt;1",psaA!AL$10:AL656,"true",psaA!AH$10:AH656,"&gt;0.5",psaA!AN$10:AN656,"true")</f>
        <v>0</v>
      </c>
      <c r="G35" s="1">
        <f>COUNTIFS(psaB!AJ$10:AJ634,"&gt;1",psaB!AL$10:AL634,"true",psaB!AH$10:AH634,"&gt;0.5",psaB!AN$10:AN634,"true")</f>
        <v>0</v>
      </c>
      <c r="H35" s="1">
        <f>COUNTIFS(psbA!AJ$10:AJ326,"&gt;1",psbA!AL$10:AL326,"true",psbA!AH$10:AH326,"&gt;0.5",psbA!AN$10:AN326,"true")</f>
        <v>0</v>
      </c>
      <c r="I35" s="1">
        <f>COUNTIFS(psbB!AJ$10:AJ499,"&gt;1",psbB!AL$10:AL499,"true",psbB!AH$10:AH499,"&gt;0.5",psbB!AN$10:AN499,"true")</f>
        <v>0</v>
      </c>
      <c r="J35" s="1">
        <f>COUNTIFS(psbC!AJ$10:AJ449,"&gt;1",psbC!AL$10:AL449,"true",psbC!AH$10:AH449,"&gt;0.5",psbC!AN$10:AN449,"true")</f>
        <v>0</v>
      </c>
      <c r="K35" s="1">
        <f>COUNTIFS(psbD!AK$10:AK344,"&gt;1",psbD!AL$10:AL344,"true",psbD!AI$10:AI344,"&gt;0.5",psbD!AN$10:AN344,"true")</f>
        <v>0</v>
      </c>
      <c r="L35" s="1">
        <f>COUNTIFS(psbE!AJ$10:AJ73,"&gt;1",psbE!AL$10:AL73,"true",psbE!AH$10:AH73,"&gt;0.5",psbE!AN$10:AN73,"true")</f>
        <v>0</v>
      </c>
      <c r="M35" s="1">
        <f>COUNTIFS(psbI!AJ$10:AJ31,"&gt;1",psbI!AL$10:AL31,"true",psbI!AH$10:AH31,"&gt;0.5",psbI!AN$10:AN31,"true")</f>
        <v>0</v>
      </c>
      <c r="N35">
        <f t="shared" si="3"/>
        <v>0</v>
      </c>
      <c r="O35">
        <f>PRODUCT(N18,N$19,1/N$17)</f>
        <v>0</v>
      </c>
      <c r="P35">
        <f>SUM(N$17,-O35)</f>
        <v>4121</v>
      </c>
      <c r="Q35">
        <f>PRODUCT(SUM(N35,-O35),SUM(N35,-O35))</f>
        <v>0</v>
      </c>
      <c r="R35" t="e">
        <f>SUM(PRODUCT(2,Q35,1/O35,1/O35),PRODUCT(2,Q35,1/P35,1/P35))</f>
        <v>#DIV/0!</v>
      </c>
      <c r="S35" t="e">
        <f>IF(N35&lt;O35,-CHIDIST(R35,1),CHIDIST(R35,1))</f>
        <v>#DIV/0!</v>
      </c>
      <c r="T35" s="5" t="e">
        <f>R35&gt;3.841</f>
        <v>#DIV/0!</v>
      </c>
      <c r="U35" s="5" t="e">
        <f>R35&gt;6.63</f>
        <v>#DIV/0!</v>
      </c>
      <c r="V35" t="e">
        <f>R35&gt;CHIINV(0.001,1)</f>
        <v>#DIV/0!</v>
      </c>
      <c r="W35" t="e">
        <f>R35&gt;CHIINV(0.0001,1)</f>
        <v>#DIV/0!</v>
      </c>
    </row>
    <row r="37" spans="1:23">
      <c r="A37" s="6" t="s">
        <v>334</v>
      </c>
    </row>
    <row r="38" spans="1:23">
      <c r="A38" s="6" t="str">
        <f>A18</f>
        <v>All elevated Ka/Ks in dinoflagellate ancestor</v>
      </c>
      <c r="B38">
        <f>B18</f>
        <v>49</v>
      </c>
      <c r="C38">
        <f>C18</f>
        <v>52</v>
      </c>
      <c r="D38">
        <f>D18</f>
        <v>11</v>
      </c>
      <c r="E38">
        <f>E18</f>
        <v>2</v>
      </c>
      <c r="F38">
        <f>F18</f>
        <v>65</v>
      </c>
      <c r="G38">
        <f>G18</f>
        <v>55</v>
      </c>
      <c r="H38">
        <f>H18</f>
        <v>42</v>
      </c>
      <c r="I38">
        <f>I18</f>
        <v>32</v>
      </c>
      <c r="J38">
        <f>J18</f>
        <v>20</v>
      </c>
      <c r="K38">
        <f>K18</f>
        <v>81</v>
      </c>
      <c r="L38">
        <f>L18</f>
        <v>1</v>
      </c>
      <c r="M38">
        <f>M18</f>
        <v>2</v>
      </c>
      <c r="N38">
        <f>SUM(D38:M38)</f>
        <v>311</v>
      </c>
      <c r="T38" s="5"/>
      <c r="U38" s="5"/>
    </row>
    <row r="39" spans="1:23">
      <c r="A39" s="6" t="str">
        <f>A19</f>
        <v>All elevated Ka/Ks within dinoflagellates</v>
      </c>
      <c r="B39">
        <f>B19</f>
        <v>0</v>
      </c>
      <c r="C39">
        <f>C19</f>
        <v>0</v>
      </c>
      <c r="D39">
        <f>D19</f>
        <v>0</v>
      </c>
      <c r="E39">
        <f>E19</f>
        <v>0</v>
      </c>
      <c r="F39">
        <f>F19</f>
        <v>0</v>
      </c>
      <c r="G39">
        <f>G19</f>
        <v>0</v>
      </c>
      <c r="H39">
        <f>H19</f>
        <v>0</v>
      </c>
      <c r="I39">
        <f>I19</f>
        <v>0</v>
      </c>
      <c r="J39">
        <f>J19</f>
        <v>0</v>
      </c>
      <c r="K39">
        <f>K19</f>
        <v>0</v>
      </c>
      <c r="L39">
        <f>L19</f>
        <v>0</v>
      </c>
      <c r="M39">
        <f>M19</f>
        <v>0</v>
      </c>
      <c r="N39">
        <f t="shared" ref="N39:N42" si="12">SUM(D39:M39)</f>
        <v>0</v>
      </c>
      <c r="T39" s="5"/>
      <c r="U39" s="5"/>
    </row>
    <row r="40" spans="1:23">
      <c r="A40" s="6" t="s">
        <v>282</v>
      </c>
      <c r="B40">
        <f>B23</f>
        <v>412</v>
      </c>
      <c r="C40">
        <f>C23</f>
        <v>424</v>
      </c>
      <c r="D40">
        <f>D23</f>
        <v>32</v>
      </c>
      <c r="E40">
        <f>E23</f>
        <v>42</v>
      </c>
      <c r="F40">
        <f>F23</f>
        <v>99</v>
      </c>
      <c r="G40">
        <f>G23</f>
        <v>170</v>
      </c>
      <c r="H40">
        <f>H23</f>
        <v>74</v>
      </c>
      <c r="I40">
        <f>I23</f>
        <v>84</v>
      </c>
      <c r="J40">
        <f>J23</f>
        <v>88</v>
      </c>
      <c r="K40">
        <f>K23</f>
        <v>90</v>
      </c>
      <c r="L40">
        <f>L23</f>
        <v>12</v>
      </c>
      <c r="M40">
        <f>M23</f>
        <v>7</v>
      </c>
      <c r="N40">
        <f t="shared" si="12"/>
        <v>698</v>
      </c>
      <c r="T40" s="5"/>
      <c r="U40" s="5"/>
    </row>
    <row r="41" spans="1:23">
      <c r="A41" s="6" t="s">
        <v>341</v>
      </c>
      <c r="B41">
        <f>B24</f>
        <v>49</v>
      </c>
      <c r="C41">
        <f>C24</f>
        <v>52</v>
      </c>
      <c r="D41">
        <f>D24</f>
        <v>1</v>
      </c>
      <c r="E41">
        <f>E24</f>
        <v>0</v>
      </c>
      <c r="F41">
        <f>F24</f>
        <v>15</v>
      </c>
      <c r="G41">
        <f>G24</f>
        <v>26</v>
      </c>
      <c r="H41">
        <f>H24</f>
        <v>10</v>
      </c>
      <c r="I41">
        <f>I24</f>
        <v>6</v>
      </c>
      <c r="J41">
        <f>J24</f>
        <v>11</v>
      </c>
      <c r="K41">
        <f>K24</f>
        <v>16</v>
      </c>
      <c r="L41">
        <f>L24</f>
        <v>1</v>
      </c>
      <c r="M41">
        <f>M24</f>
        <v>0</v>
      </c>
      <c r="N41">
        <f t="shared" si="12"/>
        <v>86</v>
      </c>
      <c r="O41">
        <f>PRODUCT(N41,SUM(D$38:M$38),1/SUM(E$17:M$17))</f>
        <v>8.6753162504054497</v>
      </c>
      <c r="P41">
        <f>SUM(D17:M17,-O41)</f>
        <v>3276.3246837495944</v>
      </c>
      <c r="Q41">
        <f t="shared" ref="Q41" si="13">PRODUCT(SUM(N41,-O41),SUM(N41,-O41))</f>
        <v>5979.1067169748121</v>
      </c>
      <c r="R41">
        <f t="shared" ref="R41:R42" si="14">SUM(PRODUCT(2,Q41,1/O41),PRODUCT(2,Q41,1/P41))</f>
        <v>1382.068043177951</v>
      </c>
      <c r="S41">
        <f t="shared" ref="S41:S42" si="15">IF(N41&lt;O41,-CHIDIST(R41,1),CHIDIST(R41,1))</f>
        <v>1.6561485800239239E-302</v>
      </c>
      <c r="T41" s="5" t="b">
        <f t="shared" ref="T41:T42" si="16">R41&gt;3.841</f>
        <v>1</v>
      </c>
      <c r="U41" s="5" t="b">
        <f t="shared" ref="U41:U42" si="17">R41&gt;6.63</f>
        <v>1</v>
      </c>
      <c r="V41" t="b">
        <f t="shared" ref="V41:V42" si="18">R41&gt;CHIINV(0.001,1)</f>
        <v>1</v>
      </c>
      <c r="W41" t="b">
        <f t="shared" ref="W41:W42" si="19">R41&gt;CHIINV(0.0001,1)</f>
        <v>1</v>
      </c>
    </row>
    <row r="42" spans="1:23">
      <c r="A42" s="6" t="s">
        <v>342</v>
      </c>
      <c r="B42">
        <f>B25</f>
        <v>0</v>
      </c>
      <c r="C42">
        <f>C25</f>
        <v>0</v>
      </c>
      <c r="D42">
        <f>D25</f>
        <v>0</v>
      </c>
      <c r="E42">
        <f>E25</f>
        <v>0</v>
      </c>
      <c r="F42">
        <f>F25</f>
        <v>0</v>
      </c>
      <c r="G42">
        <f>G25</f>
        <v>0</v>
      </c>
      <c r="H42">
        <f>H25</f>
        <v>0</v>
      </c>
      <c r="I42">
        <f>I25</f>
        <v>0</v>
      </c>
      <c r="J42">
        <f>J25</f>
        <v>0</v>
      </c>
      <c r="K42">
        <f>K25</f>
        <v>0</v>
      </c>
      <c r="L42">
        <f>L25</f>
        <v>0</v>
      </c>
      <c r="M42">
        <f>M25</f>
        <v>0</v>
      </c>
      <c r="N42">
        <f t="shared" si="12"/>
        <v>0</v>
      </c>
      <c r="O42">
        <f>PRODUCT(N42,SUM(D$39:M$39),1/SUM(E$17:M$17))</f>
        <v>0</v>
      </c>
      <c r="P42">
        <f>SUM(D$39:L$39,-O42)</f>
        <v>0</v>
      </c>
      <c r="Q42">
        <f>PRODUCT(SUM(N42,-O42),SUM(N42,-O42))</f>
        <v>0</v>
      </c>
      <c r="R42" t="e">
        <f t="shared" si="14"/>
        <v>#DIV/0!</v>
      </c>
      <c r="S42" t="e">
        <f t="shared" si="15"/>
        <v>#DIV/0!</v>
      </c>
      <c r="T42" s="5" t="e">
        <f t="shared" si="16"/>
        <v>#DIV/0!</v>
      </c>
      <c r="U42" s="5" t="e">
        <f t="shared" si="17"/>
        <v>#DIV/0!</v>
      </c>
      <c r="V42" t="e">
        <f t="shared" si="18"/>
        <v>#DIV/0!</v>
      </c>
      <c r="W42" t="e">
        <f t="shared" si="19"/>
        <v>#DIV/0!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57"/>
  <sheetViews>
    <sheetView topLeftCell="Y429" workbookViewId="0">
      <selection activeCell="AI457" sqref="AI457:AJ478"/>
    </sheetView>
  </sheetViews>
  <sheetFormatPr defaultColWidth="10.875" defaultRowHeight="15.75"/>
  <cols>
    <col min="1" max="5" width="6.875" style="7" customWidth="1"/>
    <col min="6" max="6" width="7.875" style="1" customWidth="1"/>
    <col min="7" max="7" width="23" style="1" customWidth="1"/>
    <col min="8" max="12" width="10.875" style="1"/>
    <col min="13" max="16" width="10.875" style="1" customWidth="1"/>
    <col min="17" max="17" width="10.875" style="1"/>
    <col min="18" max="21" width="10.875" style="1" customWidth="1"/>
    <col min="22" max="22" width="10.875" style="1"/>
    <col min="27" max="27" width="10.875" style="1"/>
    <col min="28" max="31" width="10.875" style="1" customWidth="1"/>
    <col min="32" max="33" width="10.875" style="1"/>
    <col min="34" max="34" width="15.125" style="1" customWidth="1"/>
    <col min="35" max="35" width="17.125" style="1" customWidth="1"/>
    <col min="36" max="36" width="17.5" style="1" customWidth="1"/>
    <col min="37" max="37" width="13.375" style="1" hidden="1" customWidth="1"/>
    <col min="38" max="38" width="13.375" style="1" customWidth="1"/>
    <col min="39" max="39" width="12.125" style="1" hidden="1" customWidth="1"/>
    <col min="40" max="40" width="12.125" style="1" customWidth="1"/>
    <col min="41" max="41" width="0" style="1" hidden="1" customWidth="1"/>
    <col min="42" max="16384" width="10.875" style="1"/>
  </cols>
  <sheetData>
    <row r="1" spans="1:41" s="7" customFormat="1">
      <c r="A1" s="7" t="s">
        <v>0</v>
      </c>
      <c r="B1" s="7" t="s">
        <v>23</v>
      </c>
      <c r="D1" s="7" t="s">
        <v>4</v>
      </c>
      <c r="F1" s="7" t="s">
        <v>268</v>
      </c>
      <c r="G1" s="7" t="s">
        <v>267</v>
      </c>
      <c r="H1" s="7" t="s">
        <v>24</v>
      </c>
      <c r="I1" s="7" t="s">
        <v>277</v>
      </c>
      <c r="J1" s="7" t="s">
        <v>25</v>
      </c>
      <c r="K1" s="7" t="s">
        <v>26</v>
      </c>
      <c r="L1" s="7" t="s">
        <v>27</v>
      </c>
      <c r="M1" s="7" t="s">
        <v>3</v>
      </c>
      <c r="Q1" s="7" t="s">
        <v>350</v>
      </c>
      <c r="R1" s="7" t="s">
        <v>5</v>
      </c>
      <c r="W1" s="7" t="s">
        <v>4</v>
      </c>
      <c r="AB1" s="7" t="s">
        <v>351</v>
      </c>
      <c r="AH1" s="7" t="s">
        <v>352</v>
      </c>
      <c r="AK1" s="7" t="s">
        <v>353</v>
      </c>
      <c r="AL1" s="7" t="s">
        <v>354</v>
      </c>
      <c r="AM1" s="7" t="s">
        <v>355</v>
      </c>
    </row>
    <row r="2" spans="1:41" s="7" customFormat="1">
      <c r="M2" s="7" t="s">
        <v>1</v>
      </c>
      <c r="N2" s="7" t="s">
        <v>2</v>
      </c>
      <c r="O2" s="7" t="s">
        <v>356</v>
      </c>
      <c r="P2" s="7" t="s">
        <v>357</v>
      </c>
      <c r="Q2" s="7" t="s">
        <v>281</v>
      </c>
      <c r="R2" s="7" t="s">
        <v>1</v>
      </c>
      <c r="S2" s="7" t="s">
        <v>2</v>
      </c>
      <c r="T2" s="7" t="s">
        <v>356</v>
      </c>
      <c r="U2" s="7" t="s">
        <v>357</v>
      </c>
      <c r="V2" s="7" t="s">
        <v>326</v>
      </c>
      <c r="W2" s="7" t="s">
        <v>1</v>
      </c>
      <c r="X2" s="7" t="s">
        <v>2</v>
      </c>
      <c r="Y2" s="7" t="s">
        <v>356</v>
      </c>
      <c r="Z2" s="7" t="s">
        <v>357</v>
      </c>
      <c r="AA2" s="7" t="s">
        <v>330</v>
      </c>
      <c r="AB2" s="7" t="s">
        <v>1</v>
      </c>
      <c r="AC2" s="7" t="s">
        <v>2</v>
      </c>
      <c r="AD2" s="7" t="s">
        <v>356</v>
      </c>
      <c r="AE2" s="7" t="s">
        <v>357</v>
      </c>
      <c r="AF2" s="7" t="s">
        <v>351</v>
      </c>
      <c r="AH2" s="7" t="s">
        <v>358</v>
      </c>
      <c r="AI2" s="7" t="s">
        <v>359</v>
      </c>
      <c r="AJ2" s="7" t="s">
        <v>360</v>
      </c>
      <c r="AL2" s="7" t="s">
        <v>361</v>
      </c>
      <c r="AN2" s="7" t="s">
        <v>331</v>
      </c>
    </row>
    <row r="3" spans="1:41">
      <c r="M3" s="1">
        <f>PRODUCT(SUM(PRODUCT(R3,overview!$J$10),PRODUCT(W3,overview!$K$10),PRODUCT(AB3,overview!$L$10)),1/SUM(overview!$J$10:$L$10))</f>
        <v>0.74222919665994835</v>
      </c>
      <c r="N3" s="1">
        <f>PRODUCT(SUM(PRODUCT(S3,overview!$J$10),PRODUCT(X3,overview!$K$10),PRODUCT(AC3,overview!$L$10)),1/SUM(overview!$J$10:$L$10))</f>
        <v>2.2577708033400539</v>
      </c>
      <c r="O3" s="1">
        <f>SUM(T3,Y3,AD3)</f>
        <v>11.901766004415011</v>
      </c>
      <c r="P3" s="1">
        <f>SUM(U3,Z3,AE3)</f>
        <v>6.1048565121412803</v>
      </c>
      <c r="Q3" s="1">
        <f t="shared" ref="Q3" si="0">PRODUCT(P3,1/O3,1/$N3,$M3)</f>
        <v>0.16862510558206095</v>
      </c>
      <c r="R3" s="1">
        <f t="shared" ref="R3:U3" si="1">AVERAGE(R4:R456)</f>
        <v>0.72901545253863187</v>
      </c>
      <c r="S3" s="1">
        <f t="shared" si="1"/>
        <v>2.2709845474613708</v>
      </c>
      <c r="T3" s="1">
        <f t="shared" si="1"/>
        <v>5.2520971302428263</v>
      </c>
      <c r="U3" s="1">
        <f t="shared" si="1"/>
        <v>1.9509933774834438</v>
      </c>
      <c r="V3" s="1">
        <f>PRODUCT(U3,1/T3,1/S3,R3)</f>
        <v>0.11924648898494133</v>
      </c>
      <c r="W3">
        <f>AVERAGE(W4:W456)</f>
        <v>0.74888520971302419</v>
      </c>
      <c r="X3">
        <f>AVERAGE(X4:X456)</f>
        <v>2.2511147902869775</v>
      </c>
      <c r="Y3">
        <f>AVERAGE(Y4:Y456)</f>
        <v>6.3604856512141268</v>
      </c>
      <c r="Z3">
        <f>AVERAGE(Z4:Z456)</f>
        <v>3.9375275938189844</v>
      </c>
      <c r="AA3" s="1">
        <f>PRODUCT(Z3,1/Y3,1/X3,W3)</f>
        <v>0.20594485427078091</v>
      </c>
      <c r="AB3" s="1">
        <f>AVERAGE(AB4:AB456)</f>
        <v>0.72088520971302517</v>
      </c>
      <c r="AC3" s="1">
        <f>AVERAGE(AC4:AC456)</f>
        <v>2.2791147902869779</v>
      </c>
      <c r="AD3" s="1">
        <f>AVERAGE(AD4:AD456)</f>
        <v>0.28918322295805737</v>
      </c>
      <c r="AE3" s="1">
        <f>AVERAGE(AE4:AE456)</f>
        <v>0.21633554083885209</v>
      </c>
      <c r="AF3" s="1">
        <f>PRODUCT(AE3,1/AD3,1/AC3,AB3)</f>
        <v>0.23662176843836091</v>
      </c>
    </row>
    <row r="4" spans="1:41">
      <c r="A4" s="7">
        <v>1</v>
      </c>
      <c r="B4" s="7" t="s">
        <v>83</v>
      </c>
      <c r="C4" s="7" t="s">
        <v>61</v>
      </c>
      <c r="D4" s="7" t="s">
        <v>28</v>
      </c>
      <c r="E4" s="7" t="s">
        <v>29</v>
      </c>
      <c r="F4" s="2" t="b">
        <f>AND(NOT(B4=D4),OR(B4="CAT",B4="CAC",B4="ATA",B4="ATT",B4="TTA",B4="ATG",B4="CCG",B4="AGA",B4="CGG",B4="AGG",B4="CGA",B4="CGC",B4="TCC",B4="ACG",B4="ACC",B4="GTA",B4="TGG",B4="TAT",D4="GAA",D4="GAT",D4="GAG",D4="AAG",D4="AAA",D4="CTA",D4="CTT",D4="CTC",D4="AAC",D4="CCA",D4="CCT",D4="CAG",D4="CAA",D4="CGT",D4="AGT",D4="AGC",D4="TCA",D4="TCT",D4="GTC"))</f>
        <v>0</v>
      </c>
      <c r="G4" s="2" t="b">
        <f>AND(NOT(D4=B4),OR(D4="CAT",D4="CAC",D4="ATA",D4="ATT",D4="TTA",D4="ATG",D4="CCG",D4="AGA",D4="CGG",D4="AGG",D4="CGA",D4="CGC",D4="TCC",D4="ACG",D4="ACC",D4="GTA",D4="TGG",D4="TAT",B4="GAA",B4="GAT",B4="GAG",B4="AAG",B4="AAA",B4="CTA",B4="CTT",B4="CTC",B4="AAC",B4="CCA",B4="CCT",B4="CAG",B4="CAA",B4="CGT",B4="AGT",B4="AGC",B4="TCA",B4="TCT",B4="GTC"))</f>
        <v>1</v>
      </c>
      <c r="H4" s="1" t="s">
        <v>275</v>
      </c>
      <c r="M4" s="1">
        <f>PRODUCT(SUM(PRODUCT(R4,overview!$J$10),PRODUCT(W4,overview!$K$10),PRODUCT(AB4,overview!$L$10)),1/SUM(overview!$J$10:$L$10))</f>
        <v>0.8903478260869564</v>
      </c>
      <c r="N4" s="1">
        <f>PRODUCT(SUM(PRODUCT(S4,overview!$J$10),PRODUCT(X4,overview!$K$10),PRODUCT(AC4,overview!$L$10)),1/SUM(overview!$J$10:$L$10))</f>
        <v>2.1096521739130432</v>
      </c>
      <c r="O4" s="1">
        <f t="shared" ref="O4:O67" si="2">SUM(T4,Y4,AD4)</f>
        <v>4.5</v>
      </c>
      <c r="P4" s="1">
        <f t="shared" ref="P4:P67" si="3">SUM(U4,Z4,AE4)</f>
        <v>13.5</v>
      </c>
      <c r="Q4" s="1">
        <f>PRODUCT(P4,1/O4,1/$N4,$M4)</f>
        <v>1.266106096203784</v>
      </c>
      <c r="R4" s="1">
        <v>0.93799999999999994</v>
      </c>
      <c r="S4" s="1">
        <v>2.0619999999999998</v>
      </c>
      <c r="T4" s="1">
        <v>0.5</v>
      </c>
      <c r="U4" s="1">
        <v>1.5</v>
      </c>
      <c r="V4" s="1">
        <f t="shared" ref="V4:V67" si="4">PRODUCT(U4,1/T4,1/S4,R4)</f>
        <v>1.3646944713870031</v>
      </c>
      <c r="W4">
        <v>0.86799999999999999</v>
      </c>
      <c r="X4">
        <v>2.1320000000000001</v>
      </c>
      <c r="Y4">
        <v>4</v>
      </c>
      <c r="Z4">
        <v>11</v>
      </c>
      <c r="AA4" s="1">
        <f t="shared" ref="AA4:AA67" si="5">PRODUCT(Z4,1/Y4,1/X4,W4)</f>
        <v>1.119606003752345</v>
      </c>
      <c r="AB4" s="1">
        <v>0.91600000000000004</v>
      </c>
      <c r="AC4" s="1">
        <v>2.0840000000000001</v>
      </c>
      <c r="AD4" s="1">
        <v>0</v>
      </c>
      <c r="AE4" s="1">
        <v>1</v>
      </c>
      <c r="AF4" s="1" t="e">
        <f t="shared" ref="AF4:AF67" si="6">PRODUCT(AE4,1/AD4,1/AC4,AB4)</f>
        <v>#DIV/0!</v>
      </c>
    </row>
    <row r="5" spans="1:41">
      <c r="A5" s="7">
        <v>2</v>
      </c>
      <c r="B5" s="7" t="s">
        <v>231</v>
      </c>
      <c r="C5" s="7" t="s">
        <v>70</v>
      </c>
      <c r="D5" s="7" t="s">
        <v>83</v>
      </c>
      <c r="E5" s="7" t="s">
        <v>61</v>
      </c>
      <c r="F5" s="2" t="b">
        <f>AND(NOT(B5=D5),OR(B5="CAT",B5="CAC",B5="ATA",B5="ATT",B5="TTA",B5="ATG",B5="CCG",B5="AGA",B5="CGG",B5="AGG",B5="CGA",B5="CGC",B5="TCC",B5="ACG",B5="ACC",B5="GTA",B5="TGG",B5="TAT",D5="GAA",D5="GAT",D5="GAG",D5="AAG",D5="AAA",D5="CTA",D5="CTT",D5="CTC",D5="AAC",D5="CCA",D5="CCT",D5="CAG",D5="CAA",D5="CGT",D5="AGT",D5="AGC",D5="TCA",D5="TCT",D5="GTC"))</f>
        <v>0</v>
      </c>
      <c r="G5" s="2" t="b">
        <f t="shared" ref="G5:G68" si="7">AND(NOT(D5=B5),OR(D5="CAT",D5="CAC",D5="ATA",D5="ATT",D5="TTA",D5="ATG",D5="CCG",D5="AGA",D5="CGG",D5="AGG",D5="CGA",D5="CGC",D5="TCC",D5="ACG",D5="ACC",D5="GTA",D5="TGG",D5="TAT",B5="GAA",B5="GAT",B5="GAG",B5="AAG",B5="AAA",B5="CTA",B5="CTT",B5="CTC",B5="AAC",B5="CCA",B5="CCT",B5="CAG",B5="CAA",B5="CGT",B5="AGT",B5="AGC",B5="TCA",B5="TCT",B5="GTC"))</f>
        <v>0</v>
      </c>
      <c r="H5" s="1" t="s">
        <v>275</v>
      </c>
      <c r="M5" s="1">
        <f>PRODUCT(SUM(PRODUCT(R5,overview!$J$10),PRODUCT(W5,overview!$K$10),PRODUCT(AB5,overview!$L$10)),1/SUM(overview!$J$10:$L$10))</f>
        <v>0.84230434782608699</v>
      </c>
      <c r="N5" s="1">
        <f>PRODUCT(SUM(PRODUCT(S5,overview!$J$10),PRODUCT(X5,overview!$K$10),PRODUCT(AC5,overview!$L$10)),1/SUM(overview!$J$10:$L$10))</f>
        <v>2.157695652173913</v>
      </c>
      <c r="O5" s="1">
        <f t="shared" si="2"/>
        <v>12</v>
      </c>
      <c r="P5" s="1">
        <f t="shared" si="3"/>
        <v>11</v>
      </c>
      <c r="Q5" s="1">
        <f t="shared" ref="Q5:Q68" si="8">PRODUCT(P5,1/O5,1/$N5,$M5)</f>
        <v>0.3578411617331963</v>
      </c>
      <c r="R5" s="1">
        <v>1</v>
      </c>
      <c r="S5" s="1">
        <v>2</v>
      </c>
      <c r="T5" s="1">
        <v>2</v>
      </c>
      <c r="U5" s="1">
        <v>1</v>
      </c>
      <c r="V5" s="1">
        <f t="shared" si="4"/>
        <v>0.25</v>
      </c>
      <c r="W5">
        <v>0.76600000000000001</v>
      </c>
      <c r="X5">
        <v>2.234</v>
      </c>
      <c r="Y5">
        <v>9</v>
      </c>
      <c r="Z5">
        <v>9</v>
      </c>
      <c r="AA5" s="1">
        <f t="shared" si="5"/>
        <v>0.34288272157564909</v>
      </c>
      <c r="AB5" s="1">
        <v>1</v>
      </c>
      <c r="AC5" s="1">
        <v>2</v>
      </c>
      <c r="AD5" s="1">
        <v>1</v>
      </c>
      <c r="AE5" s="1">
        <v>1</v>
      </c>
      <c r="AF5" s="1">
        <f t="shared" si="6"/>
        <v>0.5</v>
      </c>
    </row>
    <row r="6" spans="1:41">
      <c r="A6" s="7">
        <v>3</v>
      </c>
      <c r="B6" s="7" t="s">
        <v>49</v>
      </c>
      <c r="C6" s="7" t="s">
        <v>50</v>
      </c>
      <c r="D6" s="7" t="s">
        <v>49</v>
      </c>
      <c r="E6" s="7" t="s">
        <v>50</v>
      </c>
      <c r="F6" s="2" t="b">
        <f>AND(NOT(B6=D6),OR(B6="CAT",B6="CAC",B6="ATA",B6="ATT",B6="TTA",B6="ATG",B6="CCG",B6="AGA",B6="CGG",B6="AGG",B6="CGA",B6="CGC",B6="TCC",B6="ACG",B6="ACC",B6="GTA",B6="TGG",B6="TAT",D6="GAA",D6="GAT",D6="GAG",D6="AAG",D6="AAA",D6="CTA",D6="CTT",D6="CTC",D6="AAC",D6="CCA",D6="CCT",D6="CAG",D6="CAA",D6="CGT",D6="AGT",D6="AGC",D6="TCA",D6="TCT",D6="GTC"))</f>
        <v>0</v>
      </c>
      <c r="G6" s="2" t="b">
        <f t="shared" si="7"/>
        <v>0</v>
      </c>
      <c r="H6" s="1" t="s">
        <v>275</v>
      </c>
      <c r="M6" s="1">
        <f>PRODUCT(SUM(PRODUCT(R6,overview!$J$10),PRODUCT(W6,overview!$K$10),PRODUCT(AB6,overview!$L$10)),1/SUM(overview!$J$10:$L$10))</f>
        <v>0.458695652173913</v>
      </c>
      <c r="N6" s="1">
        <f>PRODUCT(SUM(PRODUCT(S6,overview!$J$10),PRODUCT(X6,overview!$K$10),PRODUCT(AC6,overview!$L$10)),1/SUM(overview!$J$10:$L$10))</f>
        <v>2.5413043478260868</v>
      </c>
      <c r="O6" s="1">
        <f t="shared" si="2"/>
        <v>6.8</v>
      </c>
      <c r="P6" s="1">
        <f t="shared" si="3"/>
        <v>20.2</v>
      </c>
      <c r="Q6" s="1">
        <f t="shared" si="8"/>
        <v>0.53617974135762092</v>
      </c>
      <c r="R6" s="1">
        <v>0.34300000000000003</v>
      </c>
      <c r="S6" s="1">
        <v>2.657</v>
      </c>
      <c r="T6" s="1">
        <v>0</v>
      </c>
      <c r="U6" s="1">
        <v>2</v>
      </c>
      <c r="V6" s="1" t="e">
        <f t="shared" si="4"/>
        <v>#DIV/0!</v>
      </c>
      <c r="W6">
        <v>0.51500000000000001</v>
      </c>
      <c r="X6">
        <v>2.4849999999999999</v>
      </c>
      <c r="Y6">
        <v>6.8</v>
      </c>
      <c r="Z6">
        <v>18.2</v>
      </c>
      <c r="AA6" s="1">
        <f t="shared" si="5"/>
        <v>0.55468102734051372</v>
      </c>
      <c r="AB6" s="1">
        <v>0.33300000000000002</v>
      </c>
      <c r="AC6" s="1">
        <v>2.6669999999999998</v>
      </c>
      <c r="AD6" s="1">
        <v>0</v>
      </c>
      <c r="AE6" s="1">
        <v>0</v>
      </c>
      <c r="AF6" s="1" t="e">
        <f t="shared" si="6"/>
        <v>#DIV/0!</v>
      </c>
    </row>
    <row r="7" spans="1:41">
      <c r="A7" s="7">
        <v>4</v>
      </c>
      <c r="B7" s="7" t="s">
        <v>65</v>
      </c>
      <c r="C7" s="7" t="s">
        <v>2</v>
      </c>
      <c r="D7" s="7" t="s">
        <v>40</v>
      </c>
      <c r="E7" s="7" t="s">
        <v>29</v>
      </c>
      <c r="F7" s="2" t="b">
        <f t="shared" ref="F7:F70" si="9">AND(NOT(B7=D7),OR(B7="CAT",B7="CAC",B7="ATA",B7="ATT",B7="TTA",B7="ATG",B7="CCG",B7="AGA",B7="CGG",B7="AGG",B7="CGA",B7="CGC",B7="TCC",B7="ACG",B7="ACC",B7="GTA",B7="TGG",B7="TAT",D7="GAA",D7="GAT",D7="GAG",D7="AAG",D7="AAA",D7="CTA",D7="CTT",D7="CTC",D7="AAC",D7="CCA",D7="CCT",D7="CAG",D7="CAA",D7="CGT",D7="AGT",D7="AGC",D7="TCA",D7="TCT",D7="GTC"))</f>
        <v>0</v>
      </c>
      <c r="G7" s="2" t="b">
        <f t="shared" si="7"/>
        <v>1</v>
      </c>
      <c r="H7" s="1" t="s">
        <v>275</v>
      </c>
      <c r="M7" s="1">
        <f>PRODUCT(SUM(PRODUCT(R7,overview!$J$10),PRODUCT(W7,overview!$K$10),PRODUCT(AB7,overview!$L$10)),1/SUM(overview!$J$10:$L$10))</f>
        <v>0.66243478260869559</v>
      </c>
      <c r="N7" s="1">
        <f>PRODUCT(SUM(PRODUCT(S7,overview!$J$10),PRODUCT(X7,overview!$K$10),PRODUCT(AC7,overview!$L$10)),1/SUM(overview!$J$10:$L$10))</f>
        <v>2.3375652173913042</v>
      </c>
      <c r="O7" s="1">
        <f t="shared" si="2"/>
        <v>10.3</v>
      </c>
      <c r="P7" s="1">
        <f t="shared" si="3"/>
        <v>27.7</v>
      </c>
      <c r="Q7" s="1">
        <f>PRODUCT(P7,1/O7,1/N7,M7)</f>
        <v>0.76211750310418114</v>
      </c>
      <c r="R7" s="1">
        <v>0.42099999999999999</v>
      </c>
      <c r="S7" s="1">
        <v>2.5790000000000002</v>
      </c>
      <c r="T7" s="1">
        <v>0.5</v>
      </c>
      <c r="U7" s="1">
        <v>8.5</v>
      </c>
      <c r="V7" s="1">
        <f t="shared" si="4"/>
        <v>2.775106630476929</v>
      </c>
      <c r="W7">
        <v>0.77400000000000002</v>
      </c>
      <c r="X7">
        <v>2.226</v>
      </c>
      <c r="Y7">
        <v>8.8000000000000007</v>
      </c>
      <c r="Z7">
        <v>18.2</v>
      </c>
      <c r="AA7" s="1">
        <f t="shared" si="5"/>
        <v>0.71912521440823318</v>
      </c>
      <c r="AB7" s="1">
        <v>0.58399999999999996</v>
      </c>
      <c r="AC7" s="1">
        <v>2.4159999999999999</v>
      </c>
      <c r="AD7" s="1">
        <v>1</v>
      </c>
      <c r="AE7" s="1">
        <v>1</v>
      </c>
      <c r="AF7" s="1">
        <f t="shared" si="6"/>
        <v>0.24172185430463575</v>
      </c>
    </row>
    <row r="8" spans="1:41">
      <c r="A8" s="7">
        <v>5</v>
      </c>
      <c r="B8" s="7" t="s">
        <v>65</v>
      </c>
      <c r="C8" s="7" t="s">
        <v>2</v>
      </c>
      <c r="D8" s="7" t="s">
        <v>94</v>
      </c>
      <c r="E8" s="7" t="s">
        <v>55</v>
      </c>
      <c r="F8" s="2" t="b">
        <f t="shared" si="9"/>
        <v>1</v>
      </c>
      <c r="G8" s="2" t="b">
        <f t="shared" si="7"/>
        <v>0</v>
      </c>
      <c r="H8" s="1" t="s">
        <v>275</v>
      </c>
      <c r="M8" s="1">
        <f>PRODUCT(SUM(PRODUCT(R8,overview!$J$10),PRODUCT(W8,overview!$K$10),PRODUCT(AB8,overview!$L$10)),1/SUM(overview!$J$10:$L$10))</f>
        <v>0.66597826086956524</v>
      </c>
      <c r="N8" s="1">
        <f>PRODUCT(SUM(PRODUCT(S8,overview!$J$10),PRODUCT(X8,overview!$K$10),PRODUCT(AC8,overview!$L$10)),1/SUM(overview!$J$10:$L$10))</f>
        <v>2.3340217391304345</v>
      </c>
      <c r="O8" s="1">
        <f t="shared" si="2"/>
        <v>9</v>
      </c>
      <c r="P8" s="1">
        <f t="shared" si="3"/>
        <v>32</v>
      </c>
      <c r="Q8" s="1">
        <f t="shared" si="8"/>
        <v>1.0145247002695892</v>
      </c>
      <c r="R8" s="1">
        <v>0.73399999999999999</v>
      </c>
      <c r="S8" s="1">
        <v>2.266</v>
      </c>
      <c r="T8" s="1">
        <v>4.5</v>
      </c>
      <c r="U8" s="1">
        <v>11.5</v>
      </c>
      <c r="V8" s="1">
        <f t="shared" si="4"/>
        <v>0.82779248798666261</v>
      </c>
      <c r="W8">
        <v>0.64500000000000002</v>
      </c>
      <c r="X8">
        <v>2.355</v>
      </c>
      <c r="Y8">
        <v>4.5</v>
      </c>
      <c r="Z8">
        <v>19.5</v>
      </c>
      <c r="AA8" s="1">
        <f t="shared" si="5"/>
        <v>1.1868365180467091</v>
      </c>
      <c r="AB8" s="1">
        <v>0.36399999999999999</v>
      </c>
      <c r="AC8" s="1">
        <v>2.6360000000000001</v>
      </c>
      <c r="AD8" s="1">
        <v>0</v>
      </c>
      <c r="AE8" s="1">
        <v>1</v>
      </c>
      <c r="AF8" s="1" t="e">
        <f t="shared" si="6"/>
        <v>#DIV/0!</v>
      </c>
      <c r="AH8" s="1" t="e">
        <f t="shared" ref="AH8:AH71" si="10">(SUM(Y4:Y14)*SUM(V4:V14))/(SUM(X4:X14)*SUM(W4:W14))</f>
        <v>#DIV/0!</v>
      </c>
      <c r="AI8" s="1">
        <f t="shared" ref="AI8:AI71" si="11">(SUM(U4:U14)*SUM(R4:R14))/(SUM(T4:T14)*SUM(S4:S14))</f>
        <v>0.26782831785624411</v>
      </c>
      <c r="AJ8" s="1">
        <f t="shared" ref="AJ8:AJ14" si="12">(SUM(AE4:AE14)*SUM(AB4:AB14))/(SUM(AD4:AD14)*SUM(AC4:AC14))</f>
        <v>0.51497234968819849</v>
      </c>
    </row>
    <row r="9" spans="1:41">
      <c r="A9" s="7">
        <v>6</v>
      </c>
      <c r="B9" s="7" t="s">
        <v>45</v>
      </c>
      <c r="C9" s="7" t="s">
        <v>46</v>
      </c>
      <c r="D9" s="7" t="s">
        <v>76</v>
      </c>
      <c r="E9" s="7" t="s">
        <v>46</v>
      </c>
      <c r="F9" s="2" t="b">
        <f t="shared" si="9"/>
        <v>0</v>
      </c>
      <c r="G9" s="2" t="b">
        <f t="shared" si="7"/>
        <v>0</v>
      </c>
      <c r="H9" s="1" t="s">
        <v>275</v>
      </c>
      <c r="M9" s="1">
        <f>PRODUCT(SUM(PRODUCT(R9,overview!$J$10),PRODUCT(W9,overview!$K$10),PRODUCT(AB9,overview!$L$10)),1/SUM(overview!$J$10:$L$10))</f>
        <v>1.0483695652173912</v>
      </c>
      <c r="N9" s="1">
        <f>PRODUCT(SUM(PRODUCT(S9,overview!$J$10),PRODUCT(X9,overview!$K$10),PRODUCT(AC9,overview!$L$10)),1/SUM(overview!$J$10:$L$10))</f>
        <v>1.9516304347826088</v>
      </c>
      <c r="O9" s="1">
        <f t="shared" si="2"/>
        <v>16.2</v>
      </c>
      <c r="P9" s="1">
        <f t="shared" si="3"/>
        <v>16.8</v>
      </c>
      <c r="Q9" s="1">
        <f t="shared" si="8"/>
        <v>0.55707169157461556</v>
      </c>
      <c r="R9" s="1">
        <v>1.024</v>
      </c>
      <c r="S9" s="1">
        <v>1.976</v>
      </c>
      <c r="T9" s="1">
        <v>6</v>
      </c>
      <c r="U9" s="1">
        <v>2</v>
      </c>
      <c r="V9" s="1">
        <f t="shared" si="4"/>
        <v>0.17273954116059378</v>
      </c>
      <c r="W9">
        <v>1.06</v>
      </c>
      <c r="X9">
        <v>1.94</v>
      </c>
      <c r="Y9">
        <v>9.1999999999999993</v>
      </c>
      <c r="Z9">
        <v>14.8</v>
      </c>
      <c r="AA9" s="1">
        <f t="shared" si="5"/>
        <v>0.87897803675481867</v>
      </c>
      <c r="AB9" s="1">
        <v>1.0289999999999999</v>
      </c>
      <c r="AC9" s="1">
        <v>1.9710000000000001</v>
      </c>
      <c r="AD9" s="1">
        <v>1</v>
      </c>
      <c r="AE9" s="1">
        <v>0</v>
      </c>
      <c r="AF9" s="1">
        <f t="shared" si="6"/>
        <v>0</v>
      </c>
      <c r="AH9" s="1" t="e">
        <f t="shared" si="10"/>
        <v>#DIV/0!</v>
      </c>
      <c r="AI9" s="1">
        <f t="shared" si="11"/>
        <v>0.22324880849252801</v>
      </c>
      <c r="AJ9" s="1">
        <f t="shared" si="12"/>
        <v>0.52245897768858451</v>
      </c>
    </row>
    <row r="10" spans="1:41">
      <c r="A10" s="7">
        <v>7</v>
      </c>
      <c r="B10" s="7" t="s">
        <v>84</v>
      </c>
      <c r="C10" s="7" t="s">
        <v>37</v>
      </c>
      <c r="D10" s="7" t="s">
        <v>67</v>
      </c>
      <c r="E10" s="7" t="s">
        <v>37</v>
      </c>
      <c r="F10" s="2" t="b">
        <f t="shared" si="9"/>
        <v>1</v>
      </c>
      <c r="G10" s="2" t="b">
        <f t="shared" si="7"/>
        <v>1</v>
      </c>
      <c r="H10" s="1" t="s">
        <v>275</v>
      </c>
      <c r="M10" s="1">
        <f>PRODUCT(SUM(PRODUCT(R10,overview!$J$10),PRODUCT(W10,overview!$K$10),PRODUCT(AB10,overview!$L$10)),1/SUM(overview!$J$10:$L$10))</f>
        <v>1.0378260869565217</v>
      </c>
      <c r="N10" s="1">
        <f>PRODUCT(SUM(PRODUCT(S10,overview!$J$10),PRODUCT(X10,overview!$K$10),PRODUCT(AC10,overview!$L$10)),1/SUM(overview!$J$10:$L$10))</f>
        <v>1.9621739130434781</v>
      </c>
      <c r="O10" s="1">
        <f t="shared" si="2"/>
        <v>15.5</v>
      </c>
      <c r="P10" s="1">
        <f t="shared" si="3"/>
        <v>3.5</v>
      </c>
      <c r="Q10" s="1">
        <f t="shared" si="8"/>
        <v>0.11943274983381343</v>
      </c>
      <c r="R10" s="1">
        <v>1.1819999999999999</v>
      </c>
      <c r="S10" s="1">
        <v>1.8180000000000001</v>
      </c>
      <c r="T10" s="1">
        <v>7.5</v>
      </c>
      <c r="U10" s="1">
        <v>2.5</v>
      </c>
      <c r="V10" s="1">
        <f t="shared" si="4"/>
        <v>0.21672167216721672</v>
      </c>
      <c r="W10">
        <v>0.97599999999999998</v>
      </c>
      <c r="X10">
        <v>2.024</v>
      </c>
      <c r="Y10">
        <v>7</v>
      </c>
      <c r="Z10">
        <v>1</v>
      </c>
      <c r="AA10" s="1">
        <f t="shared" si="5"/>
        <v>6.8887634105025408E-2</v>
      </c>
      <c r="AB10" s="1">
        <v>0.93600000000000005</v>
      </c>
      <c r="AC10" s="1">
        <v>2.0640000000000001</v>
      </c>
      <c r="AD10" s="1">
        <v>1</v>
      </c>
      <c r="AE10" s="1">
        <v>0</v>
      </c>
      <c r="AF10" s="1">
        <f t="shared" si="6"/>
        <v>0</v>
      </c>
      <c r="AH10" s="1" t="e">
        <f t="shared" si="10"/>
        <v>#DIV/0!</v>
      </c>
      <c r="AI10" s="1">
        <f t="shared" si="11"/>
        <v>0.19564102633670943</v>
      </c>
      <c r="AJ10" s="1">
        <f t="shared" si="12"/>
        <v>0.67800808238821531</v>
      </c>
      <c r="AK10" s="1">
        <f>(((SUM(AJ8:AJ12))-(SUM(AI8:AI12)))^2)/(AVERAGE(AI8:AI12))</f>
        <v>34.234819845405561</v>
      </c>
      <c r="AL10" s="1" t="b">
        <f>IF(AK10&gt;AO10, TRUE, FALSE)</f>
        <v>1</v>
      </c>
      <c r="AM10" s="1" t="e">
        <f>(((SUM(AH8:AH12))-(SUM(AI8:AI12)))^2)/(AVERAGE(AI8:AI12))</f>
        <v>#DIV/0!</v>
      </c>
      <c r="AN10" s="1" t="e">
        <f>IF(AM10&gt;AO10, TRUE, FALSE)</f>
        <v>#DIV/0!</v>
      </c>
      <c r="AO10" s="1">
        <v>9.4879999999999995</v>
      </c>
    </row>
    <row r="11" spans="1:41">
      <c r="A11" s="7">
        <v>8</v>
      </c>
      <c r="B11" s="7" t="s">
        <v>65</v>
      </c>
      <c r="C11" s="7" t="s">
        <v>2</v>
      </c>
      <c r="D11" s="7" t="s">
        <v>83</v>
      </c>
      <c r="E11" s="7" t="s">
        <v>61</v>
      </c>
      <c r="F11" s="2" t="b">
        <f t="shared" si="9"/>
        <v>0</v>
      </c>
      <c r="G11" s="2" t="b">
        <f t="shared" si="7"/>
        <v>0</v>
      </c>
      <c r="H11" s="1" t="s">
        <v>275</v>
      </c>
      <c r="K11" s="1" t="s">
        <v>34</v>
      </c>
      <c r="L11" s="1" t="s">
        <v>232</v>
      </c>
      <c r="M11" s="1">
        <f>PRODUCT(SUM(PRODUCT(R11,overview!$J$10),PRODUCT(W11,overview!$K$10),PRODUCT(AB11,overview!$L$10)),1/SUM(overview!$J$10:$L$10))</f>
        <v>0.7871086956521739</v>
      </c>
      <c r="N11" s="1">
        <f>PRODUCT(SUM(PRODUCT(S11,overview!$J$10),PRODUCT(X11,overview!$K$10),PRODUCT(AC11,overview!$L$10)),1/SUM(overview!$J$10:$L$10))</f>
        <v>2.212891304347826</v>
      </c>
      <c r="O11" s="1">
        <f t="shared" si="2"/>
        <v>14</v>
      </c>
      <c r="P11" s="1">
        <f t="shared" si="3"/>
        <v>12</v>
      </c>
      <c r="Q11" s="1">
        <f t="shared" si="8"/>
        <v>0.30487922969724268</v>
      </c>
      <c r="R11" s="1">
        <v>0.35599999999999998</v>
      </c>
      <c r="S11" s="1">
        <v>2.6440000000000001</v>
      </c>
      <c r="T11" s="1">
        <v>7.5</v>
      </c>
      <c r="U11" s="1">
        <v>3.5</v>
      </c>
      <c r="V11" s="1">
        <f t="shared" si="4"/>
        <v>6.2834089762985379E-2</v>
      </c>
      <c r="W11">
        <v>0.99099999999999999</v>
      </c>
      <c r="X11">
        <v>2.0089999999999999</v>
      </c>
      <c r="Y11">
        <v>6.5</v>
      </c>
      <c r="Z11">
        <v>7.5</v>
      </c>
      <c r="AA11" s="1">
        <f t="shared" si="5"/>
        <v>0.56916950645173647</v>
      </c>
      <c r="AB11" s="1">
        <v>0.502</v>
      </c>
      <c r="AC11" s="1">
        <v>2.4980000000000002</v>
      </c>
      <c r="AD11" s="1">
        <v>0</v>
      </c>
      <c r="AE11" s="1">
        <v>1</v>
      </c>
      <c r="AF11" s="1" t="e">
        <f t="shared" si="6"/>
        <v>#DIV/0!</v>
      </c>
      <c r="AH11" s="1">
        <f t="shared" si="10"/>
        <v>1.608797905021351</v>
      </c>
      <c r="AI11" s="1">
        <f t="shared" si="11"/>
        <v>0.17275540773420603</v>
      </c>
      <c r="AJ11" s="1">
        <f t="shared" si="12"/>
        <v>0.78390777555581692</v>
      </c>
      <c r="AK11" s="1">
        <f t="shared" ref="AK11:AK74" si="13">(((SUM(AJ9:AJ13))-(SUM(AI9:AI13)))^2)/(AVERAGE(AI9:AI13))</f>
        <v>63.506625665129448</v>
      </c>
      <c r="AL11" s="1" t="b">
        <f t="shared" ref="AL11:AL74" si="14">IF(AK11&gt;AO11, TRUE, FALSE)</f>
        <v>1</v>
      </c>
      <c r="AM11" s="1" t="e">
        <f t="shared" ref="AM11:AM74" si="15">(((SUM(AH9:AH13))-(SUM(AI9:AI13)))^2)/(AVERAGE(AI9:AI13))</f>
        <v>#DIV/0!</v>
      </c>
      <c r="AN11" s="1" t="e">
        <f t="shared" ref="AN11:AN74" si="16">IF(AM11&gt;AO11, TRUE, FALSE)</f>
        <v>#DIV/0!</v>
      </c>
      <c r="AO11" s="1">
        <v>9.4879999999999995</v>
      </c>
    </row>
    <row r="12" spans="1:41">
      <c r="A12" s="7">
        <v>9</v>
      </c>
      <c r="B12" s="7" t="s">
        <v>28</v>
      </c>
      <c r="C12" s="7" t="s">
        <v>29</v>
      </c>
      <c r="D12" s="7" t="s">
        <v>62</v>
      </c>
      <c r="E12" s="7" t="s">
        <v>48</v>
      </c>
      <c r="F12" s="2" t="b">
        <f t="shared" si="9"/>
        <v>1</v>
      </c>
      <c r="G12" s="2" t="b">
        <f t="shared" si="7"/>
        <v>0</v>
      </c>
      <c r="H12" s="1" t="s">
        <v>275</v>
      </c>
      <c r="M12" s="1">
        <f>PRODUCT(SUM(PRODUCT(R12,overview!$J$10),PRODUCT(W12,overview!$K$10),PRODUCT(AB12,overview!$L$10)),1/SUM(overview!$J$10:$L$10))</f>
        <v>0.91452173913043466</v>
      </c>
      <c r="N12" s="1">
        <f>PRODUCT(SUM(PRODUCT(S12,overview!$J$10),PRODUCT(X12,overview!$K$10),PRODUCT(AC12,overview!$L$10)),1/SUM(overview!$J$10:$L$10))</f>
        <v>2.0854782608695652</v>
      </c>
      <c r="O12" s="1">
        <f t="shared" si="2"/>
        <v>19</v>
      </c>
      <c r="P12" s="1">
        <f t="shared" si="3"/>
        <v>4</v>
      </c>
      <c r="Q12" s="1">
        <f t="shared" si="8"/>
        <v>9.2319779141804378E-2</v>
      </c>
      <c r="R12" s="1">
        <v>0.59</v>
      </c>
      <c r="S12" s="1">
        <v>2.41</v>
      </c>
      <c r="T12" s="1">
        <v>7</v>
      </c>
      <c r="U12" s="1">
        <v>2</v>
      </c>
      <c r="V12" s="1">
        <f t="shared" si="4"/>
        <v>6.9946650859513917E-2</v>
      </c>
      <c r="W12">
        <v>1.0609999999999999</v>
      </c>
      <c r="X12">
        <v>1.9390000000000001</v>
      </c>
      <c r="Y12">
        <v>12</v>
      </c>
      <c r="Z12">
        <v>1</v>
      </c>
      <c r="AA12" s="1">
        <f t="shared" si="5"/>
        <v>4.5599106068420138E-2</v>
      </c>
      <c r="AB12" s="1">
        <v>0.91700000000000004</v>
      </c>
      <c r="AC12" s="1">
        <v>2.0830000000000002</v>
      </c>
      <c r="AD12" s="1">
        <v>0</v>
      </c>
      <c r="AE12" s="1">
        <v>1</v>
      </c>
      <c r="AF12" s="1" t="e">
        <f t="shared" si="6"/>
        <v>#DIV/0!</v>
      </c>
      <c r="AH12" s="1">
        <f t="shared" si="10"/>
        <v>0.58822050014021143</v>
      </c>
      <c r="AI12" s="1">
        <f t="shared" si="11"/>
        <v>0.13474993433869287</v>
      </c>
      <c r="AJ12" s="1">
        <f t="shared" si="12"/>
        <v>1.1039781560170605</v>
      </c>
      <c r="AK12" s="1">
        <f t="shared" si="13"/>
        <v>147.12278395110735</v>
      </c>
      <c r="AL12" s="1" t="b">
        <f t="shared" si="14"/>
        <v>1</v>
      </c>
      <c r="AM12" s="1" t="e">
        <f t="shared" si="15"/>
        <v>#DIV/0!</v>
      </c>
      <c r="AN12" s="1" t="e">
        <f t="shared" si="16"/>
        <v>#DIV/0!</v>
      </c>
      <c r="AO12" s="1">
        <v>9.4879999999999995</v>
      </c>
    </row>
    <row r="13" spans="1:41">
      <c r="A13" s="7">
        <v>10</v>
      </c>
      <c r="B13" s="7" t="s">
        <v>58</v>
      </c>
      <c r="C13" s="7" t="s">
        <v>59</v>
      </c>
      <c r="D13" s="7" t="s">
        <v>58</v>
      </c>
      <c r="E13" s="7" t="s">
        <v>59</v>
      </c>
      <c r="F13" s="2" t="b">
        <f t="shared" si="9"/>
        <v>0</v>
      </c>
      <c r="G13" s="2" t="b">
        <f t="shared" si="7"/>
        <v>0</v>
      </c>
      <c r="H13" s="1" t="s">
        <v>275</v>
      </c>
      <c r="M13" s="1">
        <f>PRODUCT(SUM(PRODUCT(R13,overview!$J$10),PRODUCT(W13,overview!$K$10),PRODUCT(AB13,overview!$L$10)),1/SUM(overview!$J$10:$L$10))</f>
        <v>0.71465217391304336</v>
      </c>
      <c r="N13" s="1">
        <f>PRODUCT(SUM(PRODUCT(S13,overview!$J$10),PRODUCT(X13,overview!$K$10),PRODUCT(AC13,overview!$L$10)),1/SUM(overview!$J$10:$L$10))</f>
        <v>2.2853478260869564</v>
      </c>
      <c r="O13" s="1">
        <f t="shared" si="2"/>
        <v>9.5</v>
      </c>
      <c r="P13" s="1">
        <f t="shared" si="3"/>
        <v>15.5</v>
      </c>
      <c r="Q13" s="1">
        <f t="shared" si="8"/>
        <v>0.51021180598319593</v>
      </c>
      <c r="R13" s="1">
        <v>0.375</v>
      </c>
      <c r="S13" s="1">
        <v>2.625</v>
      </c>
      <c r="T13" s="1">
        <v>2</v>
      </c>
      <c r="U13" s="1">
        <v>1</v>
      </c>
      <c r="V13" s="1">
        <f t="shared" si="4"/>
        <v>7.1428571428571425E-2</v>
      </c>
      <c r="W13">
        <v>0.879</v>
      </c>
      <c r="X13">
        <v>2.121</v>
      </c>
      <c r="Y13">
        <v>7.5</v>
      </c>
      <c r="Z13">
        <v>14.5</v>
      </c>
      <c r="AA13" s="1">
        <f t="shared" si="5"/>
        <v>0.80122583686940119</v>
      </c>
      <c r="AB13" s="1">
        <v>0.375</v>
      </c>
      <c r="AC13" s="1">
        <v>2.625</v>
      </c>
      <c r="AD13" s="1">
        <v>0</v>
      </c>
      <c r="AE13" s="1">
        <v>0</v>
      </c>
      <c r="AF13" s="1" t="e">
        <f t="shared" si="6"/>
        <v>#DIV/0!</v>
      </c>
      <c r="AH13" s="1" t="e">
        <f t="shared" si="10"/>
        <v>#DIV/0!</v>
      </c>
      <c r="AI13" s="1">
        <f t="shared" si="11"/>
        <v>7.0445005597998309E-2</v>
      </c>
      <c r="AJ13" s="1">
        <f t="shared" si="12"/>
        <v>0.8898275116891281</v>
      </c>
      <c r="AK13" s="1">
        <f t="shared" si="13"/>
        <v>217.38906999576679</v>
      </c>
      <c r="AL13" s="1" t="b">
        <f t="shared" si="14"/>
        <v>1</v>
      </c>
      <c r="AM13" s="1" t="e">
        <f t="shared" si="15"/>
        <v>#DIV/0!</v>
      </c>
      <c r="AN13" s="1" t="e">
        <f t="shared" si="16"/>
        <v>#DIV/0!</v>
      </c>
      <c r="AO13" s="1">
        <v>9.4879999999999995</v>
      </c>
    </row>
    <row r="14" spans="1:41">
      <c r="A14" s="7">
        <v>11</v>
      </c>
      <c r="B14" s="7" t="s">
        <v>77</v>
      </c>
      <c r="C14" s="7" t="s">
        <v>78</v>
      </c>
      <c r="D14" s="7" t="s">
        <v>45</v>
      </c>
      <c r="E14" s="7" t="s">
        <v>46</v>
      </c>
      <c r="F14" s="2" t="b">
        <f t="shared" si="9"/>
        <v>0</v>
      </c>
      <c r="G14" s="2" t="b">
        <f t="shared" si="7"/>
        <v>0</v>
      </c>
      <c r="H14" s="1" t="s">
        <v>275</v>
      </c>
      <c r="M14" s="1">
        <f>PRODUCT(SUM(PRODUCT(R14,overview!$J$10),PRODUCT(W14,overview!$K$10),PRODUCT(AB14,overview!$L$10)),1/SUM(overview!$J$10:$L$10))</f>
        <v>0.95504347826086944</v>
      </c>
      <c r="N14" s="1">
        <f>PRODUCT(SUM(PRODUCT(S14,overview!$J$10),PRODUCT(X14,overview!$K$10),PRODUCT(AC14,overview!$L$10)),1/SUM(overview!$J$10:$L$10))</f>
        <v>2.0449565217391306</v>
      </c>
      <c r="O14" s="1">
        <f t="shared" si="2"/>
        <v>14</v>
      </c>
      <c r="P14" s="1">
        <f t="shared" si="3"/>
        <v>12</v>
      </c>
      <c r="Q14" s="1">
        <f t="shared" si="8"/>
        <v>0.40030616150019127</v>
      </c>
      <c r="R14" s="1">
        <v>0.97099999999999997</v>
      </c>
      <c r="S14" s="1">
        <v>2.0289999999999999</v>
      </c>
      <c r="T14" s="1">
        <v>8</v>
      </c>
      <c r="U14" s="1">
        <v>3</v>
      </c>
      <c r="V14" s="1">
        <f t="shared" si="4"/>
        <v>0.17946032528339084</v>
      </c>
      <c r="W14">
        <v>0.96099999999999997</v>
      </c>
      <c r="X14">
        <v>2.0390000000000001</v>
      </c>
      <c r="Y14">
        <v>6</v>
      </c>
      <c r="Z14">
        <v>8</v>
      </c>
      <c r="AA14" s="1">
        <f t="shared" si="5"/>
        <v>0.62841262056563663</v>
      </c>
      <c r="AB14" s="1">
        <v>0.54700000000000004</v>
      </c>
      <c r="AC14" s="1">
        <v>2.4529999999999998</v>
      </c>
      <c r="AD14" s="1">
        <v>0</v>
      </c>
      <c r="AE14" s="1">
        <v>1</v>
      </c>
      <c r="AF14" s="1" t="e">
        <f t="shared" si="6"/>
        <v>#DIV/0!</v>
      </c>
      <c r="AH14" s="1" t="e">
        <f t="shared" si="10"/>
        <v>#DIV/0!</v>
      </c>
      <c r="AI14" s="1">
        <f t="shared" si="11"/>
        <v>5.5853284508210588E-2</v>
      </c>
      <c r="AJ14" s="1">
        <f t="shared" si="12"/>
        <v>1.4773413897280969</v>
      </c>
      <c r="AK14" s="1">
        <f t="shared" si="13"/>
        <v>311.84548125649854</v>
      </c>
      <c r="AL14" s="1" t="b">
        <f t="shared" si="14"/>
        <v>1</v>
      </c>
      <c r="AM14" s="1" t="e">
        <f t="shared" si="15"/>
        <v>#DIV/0!</v>
      </c>
      <c r="AN14" s="1" t="e">
        <f t="shared" si="16"/>
        <v>#DIV/0!</v>
      </c>
      <c r="AO14" s="1">
        <v>9.4879999999999995</v>
      </c>
    </row>
    <row r="15" spans="1:41">
      <c r="A15" s="7">
        <v>12</v>
      </c>
      <c r="B15" s="7" t="s">
        <v>83</v>
      </c>
      <c r="C15" s="7" t="s">
        <v>61</v>
      </c>
      <c r="D15" s="7" t="s">
        <v>75</v>
      </c>
      <c r="E15" s="7" t="s">
        <v>1</v>
      </c>
      <c r="F15" s="2" t="b">
        <f t="shared" si="9"/>
        <v>1</v>
      </c>
      <c r="G15" s="2" t="b">
        <f t="shared" si="7"/>
        <v>0</v>
      </c>
      <c r="H15" s="1" t="s">
        <v>275</v>
      </c>
      <c r="M15" s="1">
        <f>PRODUCT(SUM(PRODUCT(R15,overview!$J$10),PRODUCT(W15,overview!$K$10),PRODUCT(AB15,overview!$L$10)),1/SUM(overview!$J$10:$L$10))</f>
        <v>0.99056521739130432</v>
      </c>
      <c r="N15" s="1">
        <f>PRODUCT(SUM(PRODUCT(S15,overview!$J$10),PRODUCT(X15,overview!$K$10),PRODUCT(AC15,overview!$L$10)),1/SUM(overview!$J$10:$L$10))</f>
        <v>2.0094347826086953</v>
      </c>
      <c r="O15" s="1">
        <f t="shared" si="2"/>
        <v>15</v>
      </c>
      <c r="P15" s="1">
        <f t="shared" si="3"/>
        <v>5</v>
      </c>
      <c r="Q15" s="1">
        <f t="shared" si="8"/>
        <v>0.16431904566140887</v>
      </c>
      <c r="R15" s="1">
        <v>1</v>
      </c>
      <c r="S15" s="1">
        <v>2</v>
      </c>
      <c r="T15" s="1">
        <v>8</v>
      </c>
      <c r="U15" s="1">
        <v>0</v>
      </c>
      <c r="V15" s="1">
        <f t="shared" si="4"/>
        <v>0</v>
      </c>
      <c r="W15">
        <v>0.98599999999999999</v>
      </c>
      <c r="X15">
        <v>2.0139999999999998</v>
      </c>
      <c r="Y15">
        <v>7</v>
      </c>
      <c r="Z15">
        <v>4</v>
      </c>
      <c r="AA15" s="1">
        <f t="shared" si="5"/>
        <v>0.27975599375797988</v>
      </c>
      <c r="AB15" s="1">
        <v>1</v>
      </c>
      <c r="AC15" s="1">
        <v>2</v>
      </c>
      <c r="AD15" s="1">
        <v>0</v>
      </c>
      <c r="AE15" s="1">
        <v>1</v>
      </c>
      <c r="AF15" s="1" t="e">
        <f t="shared" si="6"/>
        <v>#DIV/0!</v>
      </c>
      <c r="AH15" s="1" t="e">
        <f t="shared" si="10"/>
        <v>#DIV/0!</v>
      </c>
      <c r="AI15" s="1">
        <f t="shared" si="11"/>
        <v>6.2860319204339862E-2</v>
      </c>
      <c r="AJ15" s="1">
        <f>(SUM(AE$10:AE$25)*SUM(AB$10:AB$25))/(SUM(AD$10:AD$25)*SUM(AC$10:AC$25))</f>
        <v>0.88852883992222964</v>
      </c>
      <c r="AK15" s="1">
        <f t="shared" si="13"/>
        <v>385.50101222644827</v>
      </c>
      <c r="AL15" s="1" t="b">
        <f t="shared" si="14"/>
        <v>1</v>
      </c>
      <c r="AM15" s="1" t="e">
        <f t="shared" si="15"/>
        <v>#DIV/0!</v>
      </c>
      <c r="AN15" s="1" t="e">
        <f t="shared" si="16"/>
        <v>#DIV/0!</v>
      </c>
      <c r="AO15" s="1">
        <v>9.4879999999999995</v>
      </c>
    </row>
    <row r="16" spans="1:41">
      <c r="A16" s="7">
        <v>13</v>
      </c>
      <c r="B16" s="7" t="s">
        <v>76</v>
      </c>
      <c r="C16" s="7" t="s">
        <v>46</v>
      </c>
      <c r="D16" s="7" t="s">
        <v>67</v>
      </c>
      <c r="E16" s="7" t="s">
        <v>37</v>
      </c>
      <c r="F16" s="2" t="b">
        <f t="shared" si="9"/>
        <v>0</v>
      </c>
      <c r="G16" s="2" t="b">
        <f t="shared" si="7"/>
        <v>1</v>
      </c>
      <c r="H16" s="1" t="s">
        <v>275</v>
      </c>
      <c r="K16" s="1" t="s">
        <v>34</v>
      </c>
      <c r="L16" s="1" t="s">
        <v>233</v>
      </c>
      <c r="M16" s="1">
        <f>PRODUCT(SUM(PRODUCT(R16,overview!$J$10),PRODUCT(W16,overview!$K$10),PRODUCT(AB16,overview!$L$10)),1/SUM(overview!$J$10:$L$10))</f>
        <v>0.88958695652173925</v>
      </c>
      <c r="N16" s="1">
        <f>PRODUCT(SUM(PRODUCT(S16,overview!$J$10),PRODUCT(X16,overview!$K$10),PRODUCT(AC16,overview!$L$10)),1/SUM(overview!$J$10:$L$10))</f>
        <v>2.1104130434782609</v>
      </c>
      <c r="O16" s="1">
        <f t="shared" si="2"/>
        <v>19</v>
      </c>
      <c r="P16" s="1">
        <f t="shared" si="3"/>
        <v>5</v>
      </c>
      <c r="Q16" s="1">
        <f t="shared" si="8"/>
        <v>0.110927020370279</v>
      </c>
      <c r="R16" s="1">
        <v>1.016</v>
      </c>
      <c r="S16" s="1">
        <v>1.984</v>
      </c>
      <c r="T16" s="1">
        <v>8</v>
      </c>
      <c r="U16" s="1">
        <v>0</v>
      </c>
      <c r="V16" s="1">
        <f t="shared" si="4"/>
        <v>0</v>
      </c>
      <c r="W16">
        <v>0.83399999999999996</v>
      </c>
      <c r="X16">
        <v>2.1659999999999999</v>
      </c>
      <c r="Y16">
        <v>11</v>
      </c>
      <c r="Z16">
        <v>4</v>
      </c>
      <c r="AA16" s="1">
        <f t="shared" si="5"/>
        <v>0.14001510954419544</v>
      </c>
      <c r="AB16" s="1">
        <v>0.84299999999999997</v>
      </c>
      <c r="AC16" s="1">
        <v>2.157</v>
      </c>
      <c r="AD16" s="1">
        <v>0</v>
      </c>
      <c r="AE16" s="1">
        <v>1</v>
      </c>
      <c r="AF16" s="1" t="e">
        <f t="shared" si="6"/>
        <v>#DIV/0!</v>
      </c>
      <c r="AH16" s="1" t="e">
        <f t="shared" si="10"/>
        <v>#DIV/0!</v>
      </c>
      <c r="AI16" s="1">
        <f t="shared" si="11"/>
        <v>5.6079817693116749E-2</v>
      </c>
      <c r="AJ16" s="1">
        <f>(SUM(AE$10:AE$25)*SUM(AB$10:AB$25))/(SUM(AD$10:AD$25)*SUM(AC$10:AC$25))</f>
        <v>0.88852883992222964</v>
      </c>
      <c r="AK16" s="1">
        <f t="shared" si="13"/>
        <v>419.80152349664888</v>
      </c>
      <c r="AL16" s="1" t="b">
        <f t="shared" si="14"/>
        <v>1</v>
      </c>
      <c r="AM16" s="1" t="e">
        <f t="shared" si="15"/>
        <v>#DIV/0!</v>
      </c>
      <c r="AN16" s="1" t="e">
        <f t="shared" si="16"/>
        <v>#DIV/0!</v>
      </c>
      <c r="AO16" s="1">
        <v>9.4879999999999995</v>
      </c>
    </row>
    <row r="17" spans="1:41">
      <c r="A17" s="7">
        <v>14</v>
      </c>
      <c r="B17" s="7" t="s">
        <v>49</v>
      </c>
      <c r="C17" s="7" t="s">
        <v>50</v>
      </c>
      <c r="D17" s="7" t="s">
        <v>41</v>
      </c>
      <c r="E17" s="7" t="s">
        <v>42</v>
      </c>
      <c r="F17" s="2" t="b">
        <f t="shared" si="9"/>
        <v>0</v>
      </c>
      <c r="G17" s="2" t="b">
        <f t="shared" si="7"/>
        <v>1</v>
      </c>
      <c r="H17" s="1" t="s">
        <v>275</v>
      </c>
      <c r="M17" s="1">
        <f>PRODUCT(SUM(PRODUCT(R17,overview!$J$10),PRODUCT(W17,overview!$K$10),PRODUCT(AB17,overview!$L$10)),1/SUM(overview!$J$10:$L$10))</f>
        <v>0.39039130434782604</v>
      </c>
      <c r="N17" s="1">
        <f>PRODUCT(SUM(PRODUCT(S17,overview!$J$10),PRODUCT(X17,overview!$K$10),PRODUCT(AC17,overview!$L$10)),1/SUM(overview!$J$10:$L$10))</f>
        <v>2.6096086956521733</v>
      </c>
      <c r="O17" s="1">
        <f t="shared" si="2"/>
        <v>7</v>
      </c>
      <c r="P17" s="1">
        <f t="shared" si="3"/>
        <v>3</v>
      </c>
      <c r="Q17" s="1">
        <f t="shared" si="8"/>
        <v>6.411327463959042E-2</v>
      </c>
      <c r="R17" s="1">
        <v>0.33300000000000002</v>
      </c>
      <c r="S17" s="1">
        <v>2.6669999999999998</v>
      </c>
      <c r="T17" s="1">
        <v>4</v>
      </c>
      <c r="U17" s="1">
        <v>0</v>
      </c>
      <c r="V17" s="1">
        <f t="shared" si="4"/>
        <v>0</v>
      </c>
      <c r="W17">
        <v>0.41599999999999998</v>
      </c>
      <c r="X17">
        <v>2.5840000000000001</v>
      </c>
      <c r="Y17">
        <v>3</v>
      </c>
      <c r="Z17">
        <v>2</v>
      </c>
      <c r="AA17" s="1">
        <f t="shared" si="5"/>
        <v>0.10732714138286892</v>
      </c>
      <c r="AB17" s="1">
        <v>0.4</v>
      </c>
      <c r="AC17" s="1">
        <v>2.6</v>
      </c>
      <c r="AD17" s="1">
        <v>0</v>
      </c>
      <c r="AE17" s="1">
        <v>1</v>
      </c>
      <c r="AF17" s="1" t="e">
        <f t="shared" si="6"/>
        <v>#DIV/0!</v>
      </c>
      <c r="AH17" s="1" t="e">
        <f t="shared" si="10"/>
        <v>#DIV/0!</v>
      </c>
      <c r="AI17" s="1">
        <f t="shared" si="11"/>
        <v>4.6316941544945964E-2</v>
      </c>
      <c r="AJ17" s="1">
        <f>(SUM(AE$10:AE$25)*SUM(AB$10:AB$25))/(SUM(AD$10:AD$25)*SUM(AC$10:AC$25))</f>
        <v>0.88852883992222964</v>
      </c>
      <c r="AK17" s="1">
        <f t="shared" si="13"/>
        <v>340.92988109688855</v>
      </c>
      <c r="AL17" s="1" t="b">
        <f t="shared" si="14"/>
        <v>1</v>
      </c>
      <c r="AM17" s="1" t="e">
        <f t="shared" si="15"/>
        <v>#DIV/0!</v>
      </c>
      <c r="AN17" s="1" t="e">
        <f t="shared" si="16"/>
        <v>#DIV/0!</v>
      </c>
      <c r="AO17" s="1">
        <v>9.4879999999999995</v>
      </c>
    </row>
    <row r="18" spans="1:41">
      <c r="A18" s="7">
        <v>15</v>
      </c>
      <c r="B18" s="7" t="s">
        <v>30</v>
      </c>
      <c r="C18" s="7" t="s">
        <v>31</v>
      </c>
      <c r="D18" s="7" t="s">
        <v>30</v>
      </c>
      <c r="E18" s="7" t="s">
        <v>31</v>
      </c>
      <c r="F18" s="2" t="b">
        <f t="shared" si="9"/>
        <v>0</v>
      </c>
      <c r="G18" s="2" t="b">
        <f t="shared" si="7"/>
        <v>0</v>
      </c>
      <c r="H18" s="1" t="s">
        <v>275</v>
      </c>
      <c r="M18" s="1">
        <f>PRODUCT(SUM(PRODUCT(R18,overview!$J$10),PRODUCT(W18,overview!$K$10),PRODUCT(AB18,overview!$L$10)),1/SUM(overview!$J$10:$L$10))</f>
        <v>1.0161739130434781</v>
      </c>
      <c r="N18" s="1">
        <f>PRODUCT(SUM(PRODUCT(S18,overview!$J$10),PRODUCT(X18,overview!$K$10),PRODUCT(AC18,overview!$L$10)),1/SUM(overview!$J$10:$L$10))</f>
        <v>1.9838260869565216</v>
      </c>
      <c r="O18" s="1">
        <f t="shared" si="2"/>
        <v>14</v>
      </c>
      <c r="P18" s="1">
        <f t="shared" si="3"/>
        <v>4</v>
      </c>
      <c r="Q18" s="1">
        <f t="shared" si="8"/>
        <v>0.14635123796165261</v>
      </c>
      <c r="R18" s="1">
        <v>1</v>
      </c>
      <c r="S18" s="1">
        <v>2</v>
      </c>
      <c r="T18" s="1">
        <v>4</v>
      </c>
      <c r="U18" s="1">
        <v>0</v>
      </c>
      <c r="V18" s="1">
        <f t="shared" si="4"/>
        <v>0</v>
      </c>
      <c r="W18">
        <v>1.024</v>
      </c>
      <c r="X18">
        <v>1.976</v>
      </c>
      <c r="Y18">
        <v>10</v>
      </c>
      <c r="Z18">
        <v>4</v>
      </c>
      <c r="AA18" s="1">
        <f t="shared" si="5"/>
        <v>0.20728744939271257</v>
      </c>
      <c r="AB18" s="1">
        <v>1</v>
      </c>
      <c r="AC18" s="1">
        <v>2</v>
      </c>
      <c r="AD18" s="1">
        <v>0</v>
      </c>
      <c r="AE18" s="1">
        <v>0</v>
      </c>
      <c r="AF18" s="1" t="e">
        <f t="shared" si="6"/>
        <v>#DIV/0!</v>
      </c>
      <c r="AH18" s="1" t="e">
        <f t="shared" si="10"/>
        <v>#DIV/0!</v>
      </c>
      <c r="AI18" s="1">
        <f t="shared" si="11"/>
        <v>4.8913043478260886E-2</v>
      </c>
      <c r="AJ18" s="1">
        <f>(SUM(AE$10:AE$25)*SUM(AB$10:AB$25))/(SUM(AD$10:AD$25)*SUM(AC$10:AC$25))</f>
        <v>0.88852883992222964</v>
      </c>
      <c r="AK18" s="1">
        <f t="shared" si="13"/>
        <v>330.17187057766654</v>
      </c>
      <c r="AL18" s="1" t="b">
        <f t="shared" si="14"/>
        <v>1</v>
      </c>
      <c r="AM18" s="1" t="e">
        <f t="shared" si="15"/>
        <v>#DIV/0!</v>
      </c>
      <c r="AN18" s="1" t="e">
        <f t="shared" si="16"/>
        <v>#DIV/0!</v>
      </c>
      <c r="AO18" s="1">
        <v>9.4879999999999995</v>
      </c>
    </row>
    <row r="19" spans="1:41">
      <c r="A19" s="7">
        <v>16</v>
      </c>
      <c r="B19" s="7" t="s">
        <v>85</v>
      </c>
      <c r="C19" s="7" t="s">
        <v>86</v>
      </c>
      <c r="D19" s="7" t="s">
        <v>85</v>
      </c>
      <c r="E19" s="7" t="s">
        <v>86</v>
      </c>
      <c r="F19" s="2" t="b">
        <f t="shared" si="9"/>
        <v>0</v>
      </c>
      <c r="G19" s="2" t="b">
        <f t="shared" si="7"/>
        <v>0</v>
      </c>
      <c r="H19" s="1" t="s">
        <v>275</v>
      </c>
      <c r="M19" s="1">
        <f>PRODUCT(SUM(PRODUCT(R19,overview!$J$10),PRODUCT(W19,overview!$K$10),PRODUCT(AB19,overview!$L$10)),1/SUM(overview!$J$10:$L$10))</f>
        <v>0</v>
      </c>
      <c r="N19" s="1">
        <f>PRODUCT(SUM(PRODUCT(S19,overview!$J$10),PRODUCT(X19,overview!$K$10),PRODUCT(AC19,overview!$L$10)),1/SUM(overview!$J$10:$L$10))</f>
        <v>3</v>
      </c>
      <c r="O19" s="1">
        <f t="shared" si="2"/>
        <v>0</v>
      </c>
      <c r="P19" s="1">
        <f t="shared" si="3"/>
        <v>0</v>
      </c>
      <c r="Q19" s="1" t="e">
        <f t="shared" si="8"/>
        <v>#DIV/0!</v>
      </c>
      <c r="R19" s="1">
        <v>0</v>
      </c>
      <c r="S19" s="1">
        <v>3</v>
      </c>
      <c r="T19" s="1">
        <v>0</v>
      </c>
      <c r="U19" s="1">
        <v>0</v>
      </c>
      <c r="V19" s="1" t="e">
        <f t="shared" si="4"/>
        <v>#DIV/0!</v>
      </c>
      <c r="W19">
        <v>0</v>
      </c>
      <c r="X19">
        <v>3</v>
      </c>
      <c r="Y19">
        <v>0</v>
      </c>
      <c r="Z19">
        <v>0</v>
      </c>
      <c r="AA19" s="1" t="e">
        <f t="shared" si="5"/>
        <v>#DIV/0!</v>
      </c>
      <c r="AB19" s="1">
        <v>0</v>
      </c>
      <c r="AC19" s="1">
        <v>3</v>
      </c>
      <c r="AD19" s="1">
        <v>0</v>
      </c>
      <c r="AE19" s="1">
        <v>0</v>
      </c>
      <c r="AF19" s="1" t="e">
        <f t="shared" si="6"/>
        <v>#DIV/0!</v>
      </c>
      <c r="AH19" s="1" t="e">
        <f t="shared" si="10"/>
        <v>#DIV/0!</v>
      </c>
      <c r="AI19" s="1">
        <f t="shared" si="11"/>
        <v>4.530930479583211E-2</v>
      </c>
      <c r="AJ19" s="1">
        <f t="shared" ref="AJ19:AJ50" si="17">(SUM(AE15:AE25)*SUM(AB15:AB25))/(SUM(AD15:AD25)*SUM(AC15:AC25))</f>
        <v>0.9116519815085542</v>
      </c>
      <c r="AK19" s="1">
        <f t="shared" si="13"/>
        <v>266.09922188361782</v>
      </c>
      <c r="AL19" s="1" t="b">
        <f t="shared" si="14"/>
        <v>1</v>
      </c>
      <c r="AM19" s="1" t="e">
        <f t="shared" si="15"/>
        <v>#DIV/0!</v>
      </c>
      <c r="AN19" s="1" t="e">
        <f t="shared" si="16"/>
        <v>#DIV/0!</v>
      </c>
      <c r="AO19" s="1">
        <v>9.4879999999999995</v>
      </c>
    </row>
    <row r="20" spans="1:41">
      <c r="A20" s="7">
        <v>17</v>
      </c>
      <c r="B20" s="7" t="s">
        <v>85</v>
      </c>
      <c r="C20" s="7" t="s">
        <v>86</v>
      </c>
      <c r="D20" s="7" t="s">
        <v>85</v>
      </c>
      <c r="E20" s="7" t="s">
        <v>86</v>
      </c>
      <c r="F20" s="2" t="b">
        <f t="shared" si="9"/>
        <v>0</v>
      </c>
      <c r="G20" s="2" t="b">
        <f t="shared" si="7"/>
        <v>0</v>
      </c>
      <c r="H20" s="1" t="s">
        <v>275</v>
      </c>
      <c r="M20" s="1">
        <f>PRODUCT(SUM(PRODUCT(R20,overview!$J$10),PRODUCT(W20,overview!$K$10),PRODUCT(AB20,overview!$L$10)),1/SUM(overview!$J$10:$L$10))</f>
        <v>0</v>
      </c>
      <c r="N20" s="1">
        <f>PRODUCT(SUM(PRODUCT(S20,overview!$J$10),PRODUCT(X20,overview!$K$10),PRODUCT(AC20,overview!$L$10)),1/SUM(overview!$J$10:$L$10))</f>
        <v>3</v>
      </c>
      <c r="O20" s="1">
        <f t="shared" si="2"/>
        <v>0</v>
      </c>
      <c r="P20" s="1">
        <f t="shared" si="3"/>
        <v>0</v>
      </c>
      <c r="Q20" s="1" t="e">
        <f t="shared" si="8"/>
        <v>#DIV/0!</v>
      </c>
      <c r="R20" s="1">
        <v>0</v>
      </c>
      <c r="S20" s="1">
        <v>3</v>
      </c>
      <c r="T20" s="1">
        <v>0</v>
      </c>
      <c r="U20" s="1">
        <v>0</v>
      </c>
      <c r="V20" s="1" t="e">
        <f t="shared" si="4"/>
        <v>#DIV/0!</v>
      </c>
      <c r="W20">
        <v>0</v>
      </c>
      <c r="X20">
        <v>3</v>
      </c>
      <c r="Y20">
        <v>0</v>
      </c>
      <c r="Z20">
        <v>0</v>
      </c>
      <c r="AA20" s="1" t="e">
        <f t="shared" si="5"/>
        <v>#DIV/0!</v>
      </c>
      <c r="AB20" s="1">
        <v>0</v>
      </c>
      <c r="AC20" s="1">
        <v>3</v>
      </c>
      <c r="AD20" s="1">
        <v>0</v>
      </c>
      <c r="AE20" s="1">
        <v>0</v>
      </c>
      <c r="AF20" s="1" t="e">
        <f t="shared" si="6"/>
        <v>#DIV/0!</v>
      </c>
      <c r="AH20" s="1" t="e">
        <f t="shared" si="10"/>
        <v>#DIV/0!</v>
      </c>
      <c r="AI20" s="1">
        <f t="shared" si="11"/>
        <v>6.3455742536781379E-2</v>
      </c>
      <c r="AJ20" s="1">
        <f t="shared" si="17"/>
        <v>0.82697437086860737</v>
      </c>
      <c r="AK20" s="1">
        <f t="shared" si="13"/>
        <v>198.37609377657779</v>
      </c>
      <c r="AL20" s="1" t="b">
        <f t="shared" si="14"/>
        <v>1</v>
      </c>
      <c r="AM20" s="1" t="e">
        <f t="shared" si="15"/>
        <v>#DIV/0!</v>
      </c>
      <c r="AN20" s="1" t="e">
        <f t="shared" si="16"/>
        <v>#DIV/0!</v>
      </c>
      <c r="AO20" s="1">
        <v>9.4879999999999995</v>
      </c>
    </row>
    <row r="21" spans="1:41">
      <c r="A21" s="7">
        <v>18</v>
      </c>
      <c r="B21" s="7" t="s">
        <v>75</v>
      </c>
      <c r="C21" s="7" t="s">
        <v>1</v>
      </c>
      <c r="D21" s="7" t="s">
        <v>75</v>
      </c>
      <c r="E21" s="7" t="s">
        <v>1</v>
      </c>
      <c r="F21" s="2" t="b">
        <f t="shared" si="9"/>
        <v>0</v>
      </c>
      <c r="G21" s="2" t="b">
        <f t="shared" si="7"/>
        <v>0</v>
      </c>
      <c r="H21" s="1" t="s">
        <v>275</v>
      </c>
      <c r="M21" s="1">
        <f>PRODUCT(SUM(PRODUCT(R21,overview!$J$10),PRODUCT(W21,overview!$K$10),PRODUCT(AB21,overview!$L$10)),1/SUM(overview!$J$10:$L$10))</f>
        <v>1.1103913043478257</v>
      </c>
      <c r="N21" s="1">
        <f>PRODUCT(SUM(PRODUCT(S21,overview!$J$10),PRODUCT(X21,overview!$K$10),PRODUCT(AC21,overview!$L$10)),1/SUM(overview!$J$10:$L$10))</f>
        <v>1.889608695652174</v>
      </c>
      <c r="O21" s="1">
        <f t="shared" si="2"/>
        <v>17</v>
      </c>
      <c r="P21" s="1">
        <f t="shared" si="3"/>
        <v>6</v>
      </c>
      <c r="Q21" s="1">
        <f t="shared" si="8"/>
        <v>0.20739892560876072</v>
      </c>
      <c r="R21" s="1">
        <v>1.0349999999999999</v>
      </c>
      <c r="S21" s="1">
        <v>1.9650000000000001</v>
      </c>
      <c r="T21" s="1">
        <v>10</v>
      </c>
      <c r="U21" s="1">
        <v>5</v>
      </c>
      <c r="V21" s="1">
        <f t="shared" si="4"/>
        <v>0.26335877862595419</v>
      </c>
      <c r="W21">
        <v>1.1479999999999999</v>
      </c>
      <c r="X21">
        <v>1.8520000000000001</v>
      </c>
      <c r="Y21">
        <v>7</v>
      </c>
      <c r="Z21">
        <v>1</v>
      </c>
      <c r="AA21" s="1">
        <f t="shared" si="5"/>
        <v>8.8552915766738641E-2</v>
      </c>
      <c r="AB21" s="1">
        <v>1</v>
      </c>
      <c r="AC21" s="1">
        <v>2</v>
      </c>
      <c r="AD21" s="1">
        <v>0</v>
      </c>
      <c r="AE21" s="1">
        <v>0</v>
      </c>
      <c r="AF21" s="1" t="e">
        <f t="shared" si="6"/>
        <v>#DIV/0!</v>
      </c>
      <c r="AH21" s="1" t="e">
        <f t="shared" si="10"/>
        <v>#DIV/0!</v>
      </c>
      <c r="AI21" s="1">
        <f t="shared" si="11"/>
        <v>6.4643108043310998E-2</v>
      </c>
      <c r="AJ21" s="1">
        <f t="shared" si="17"/>
        <v>0.5340756383182953</v>
      </c>
      <c r="AK21" s="1">
        <f t="shared" si="13"/>
        <v>150.9407403401178</v>
      </c>
      <c r="AL21" s="1" t="b">
        <f t="shared" si="14"/>
        <v>1</v>
      </c>
      <c r="AM21" s="1" t="e">
        <f t="shared" si="15"/>
        <v>#DIV/0!</v>
      </c>
      <c r="AN21" s="1" t="e">
        <f t="shared" si="16"/>
        <v>#DIV/0!</v>
      </c>
      <c r="AO21" s="1">
        <v>9.4879999999999995</v>
      </c>
    </row>
    <row r="22" spans="1:41">
      <c r="A22" s="7">
        <v>19</v>
      </c>
      <c r="B22" s="7" t="s">
        <v>45</v>
      </c>
      <c r="C22" s="7" t="s">
        <v>46</v>
      </c>
      <c r="D22" s="7" t="s">
        <v>45</v>
      </c>
      <c r="E22" s="7" t="s">
        <v>46</v>
      </c>
      <c r="F22" s="2" t="b">
        <f t="shared" si="9"/>
        <v>0</v>
      </c>
      <c r="G22" s="2" t="b">
        <f t="shared" si="7"/>
        <v>0</v>
      </c>
      <c r="H22" s="1" t="s">
        <v>275</v>
      </c>
      <c r="M22" s="1">
        <f>PRODUCT(SUM(PRODUCT(R22,overview!$J$10),PRODUCT(W22,overview!$K$10),PRODUCT(AB22,overview!$L$10)),1/SUM(overview!$J$10:$L$10))</f>
        <v>1.0094782608695649</v>
      </c>
      <c r="N22" s="1">
        <f>PRODUCT(SUM(PRODUCT(S22,overview!$J$10),PRODUCT(X22,overview!$K$10),PRODUCT(AC22,overview!$L$10)),1/SUM(overview!$J$10:$L$10))</f>
        <v>1.9905217391304346</v>
      </c>
      <c r="O22" s="1">
        <f t="shared" si="2"/>
        <v>15</v>
      </c>
      <c r="P22" s="1">
        <f t="shared" si="3"/>
        <v>0</v>
      </c>
      <c r="Q22" s="1">
        <f t="shared" si="8"/>
        <v>0</v>
      </c>
      <c r="R22" s="1">
        <v>1.0089999999999999</v>
      </c>
      <c r="S22" s="1">
        <v>1.9910000000000001</v>
      </c>
      <c r="T22" s="1">
        <v>5</v>
      </c>
      <c r="U22" s="1">
        <v>0</v>
      </c>
      <c r="V22" s="1">
        <f t="shared" si="4"/>
        <v>0</v>
      </c>
      <c r="W22">
        <v>1.01</v>
      </c>
      <c r="X22">
        <v>1.99</v>
      </c>
      <c r="Y22">
        <v>10</v>
      </c>
      <c r="Z22">
        <v>0</v>
      </c>
      <c r="AA22" s="1">
        <f t="shared" si="5"/>
        <v>0</v>
      </c>
      <c r="AB22" s="1">
        <v>1</v>
      </c>
      <c r="AC22" s="1">
        <v>2</v>
      </c>
      <c r="AD22" s="1">
        <v>0</v>
      </c>
      <c r="AE22" s="1">
        <v>0</v>
      </c>
      <c r="AF22" s="1" t="e">
        <f t="shared" si="6"/>
        <v>#DIV/0!</v>
      </c>
      <c r="AH22" s="1" t="e">
        <f t="shared" si="10"/>
        <v>#DIV/0!</v>
      </c>
      <c r="AI22" s="1">
        <f t="shared" si="11"/>
        <v>6.9109359144485183E-2</v>
      </c>
      <c r="AJ22" s="1">
        <f t="shared" si="17"/>
        <v>0.53057781526781955</v>
      </c>
      <c r="AK22" s="1">
        <f t="shared" si="13"/>
        <v>122.01994299654245</v>
      </c>
      <c r="AL22" s="1" t="b">
        <f t="shared" si="14"/>
        <v>1</v>
      </c>
      <c r="AM22" s="1" t="e">
        <f t="shared" si="15"/>
        <v>#DIV/0!</v>
      </c>
      <c r="AN22" s="1" t="e">
        <f t="shared" si="16"/>
        <v>#DIV/0!</v>
      </c>
      <c r="AO22" s="1">
        <v>9.4879999999999995</v>
      </c>
    </row>
    <row r="23" spans="1:41">
      <c r="A23" s="7">
        <v>20</v>
      </c>
      <c r="B23" s="7" t="s">
        <v>65</v>
      </c>
      <c r="C23" s="7" t="s">
        <v>2</v>
      </c>
      <c r="D23" s="7" t="s">
        <v>65</v>
      </c>
      <c r="E23" s="7" t="s">
        <v>2</v>
      </c>
      <c r="F23" s="2" t="b">
        <f t="shared" si="9"/>
        <v>0</v>
      </c>
      <c r="G23" s="2" t="b">
        <f t="shared" si="7"/>
        <v>0</v>
      </c>
      <c r="H23" s="1" t="s">
        <v>275</v>
      </c>
      <c r="M23" s="1">
        <f>PRODUCT(SUM(PRODUCT(R23,overview!$J$10),PRODUCT(W23,overview!$K$10),PRODUCT(AB23,overview!$L$10)),1/SUM(overview!$J$10:$L$10))</f>
        <v>0.33299999999999996</v>
      </c>
      <c r="N23" s="1">
        <f>PRODUCT(SUM(PRODUCT(S23,overview!$J$10),PRODUCT(X23,overview!$K$10),PRODUCT(AC23,overview!$L$10)),1/SUM(overview!$J$10:$L$10))</f>
        <v>2.6669999999999998</v>
      </c>
      <c r="O23" s="1">
        <f t="shared" si="2"/>
        <v>7</v>
      </c>
      <c r="P23" s="1">
        <f t="shared" si="3"/>
        <v>0</v>
      </c>
      <c r="Q23" s="1">
        <f t="shared" si="8"/>
        <v>0</v>
      </c>
      <c r="R23" s="1">
        <v>0.33300000000000002</v>
      </c>
      <c r="S23" s="1">
        <v>2.6669999999999998</v>
      </c>
      <c r="T23" s="1">
        <v>4</v>
      </c>
      <c r="U23" s="1">
        <v>0</v>
      </c>
      <c r="V23" s="1">
        <f t="shared" si="4"/>
        <v>0</v>
      </c>
      <c r="W23">
        <v>0.33300000000000002</v>
      </c>
      <c r="X23">
        <v>2.6669999999999998</v>
      </c>
      <c r="Y23">
        <v>3</v>
      </c>
      <c r="Z23">
        <v>0</v>
      </c>
      <c r="AA23" s="1">
        <f t="shared" si="5"/>
        <v>0</v>
      </c>
      <c r="AB23" s="1">
        <v>0.33300000000000002</v>
      </c>
      <c r="AC23" s="1">
        <v>2.6669999999999998</v>
      </c>
      <c r="AD23" s="1">
        <v>0</v>
      </c>
      <c r="AE23" s="1">
        <v>0</v>
      </c>
      <c r="AF23" s="1" t="e">
        <f t="shared" si="6"/>
        <v>#DIV/0!</v>
      </c>
      <c r="AH23" s="1" t="e">
        <f t="shared" si="10"/>
        <v>#DIV/0!</v>
      </c>
      <c r="AI23" s="1">
        <f t="shared" si="11"/>
        <v>9.3272323739074778E-2</v>
      </c>
      <c r="AJ23" s="1">
        <f t="shared" si="17"/>
        <v>0.71635571905852335</v>
      </c>
      <c r="AK23" s="1">
        <f t="shared" si="13"/>
        <v>117.54032371590499</v>
      </c>
      <c r="AL23" s="1" t="b">
        <f t="shared" si="14"/>
        <v>1</v>
      </c>
      <c r="AM23" s="1" t="e">
        <f t="shared" si="15"/>
        <v>#DIV/0!</v>
      </c>
      <c r="AN23" s="1" t="e">
        <f t="shared" si="16"/>
        <v>#DIV/0!</v>
      </c>
      <c r="AO23" s="1">
        <v>9.4879999999999995</v>
      </c>
    </row>
    <row r="24" spans="1:41">
      <c r="A24" s="7">
        <v>21</v>
      </c>
      <c r="B24" s="7" t="s">
        <v>30</v>
      </c>
      <c r="C24" s="7" t="s">
        <v>31</v>
      </c>
      <c r="D24" s="7" t="s">
        <v>30</v>
      </c>
      <c r="E24" s="7" t="s">
        <v>31</v>
      </c>
      <c r="F24" s="2" t="b">
        <f t="shared" si="9"/>
        <v>0</v>
      </c>
      <c r="G24" s="2" t="b">
        <f t="shared" si="7"/>
        <v>0</v>
      </c>
      <c r="H24" s="1" t="s">
        <v>275</v>
      </c>
      <c r="M24" s="1">
        <f>PRODUCT(SUM(PRODUCT(R24,overview!$J$10),PRODUCT(W24,overview!$K$10),PRODUCT(AB24,overview!$L$10)),1/SUM(overview!$J$10:$L$10))</f>
        <v>1.0009130434782609</v>
      </c>
      <c r="N24" s="1">
        <f>PRODUCT(SUM(PRODUCT(S24,overview!$J$10),PRODUCT(X24,overview!$K$10),PRODUCT(AC24,overview!$L$10)),1/SUM(overview!$J$10:$L$10))</f>
        <v>1.9990869565217391</v>
      </c>
      <c r="O24" s="1">
        <f t="shared" si="2"/>
        <v>13</v>
      </c>
      <c r="P24" s="1">
        <f t="shared" si="3"/>
        <v>2</v>
      </c>
      <c r="Q24" s="1">
        <f t="shared" si="8"/>
        <v>7.7028476210711599E-2</v>
      </c>
      <c r="R24" s="1">
        <v>1.0029999999999999</v>
      </c>
      <c r="S24" s="1">
        <v>1.9970000000000001</v>
      </c>
      <c r="T24" s="1">
        <v>5</v>
      </c>
      <c r="U24" s="1">
        <v>1</v>
      </c>
      <c r="V24" s="1">
        <f t="shared" si="4"/>
        <v>0.10045067601402104</v>
      </c>
      <c r="W24">
        <v>1</v>
      </c>
      <c r="X24">
        <v>2</v>
      </c>
      <c r="Y24">
        <v>8</v>
      </c>
      <c r="Z24">
        <v>1</v>
      </c>
      <c r="AA24" s="1">
        <f t="shared" si="5"/>
        <v>6.25E-2</v>
      </c>
      <c r="AB24" s="1">
        <v>1</v>
      </c>
      <c r="AC24" s="1">
        <v>2</v>
      </c>
      <c r="AD24" s="1">
        <v>0</v>
      </c>
      <c r="AE24" s="1">
        <v>0</v>
      </c>
      <c r="AF24" s="1" t="e">
        <f t="shared" si="6"/>
        <v>#DIV/0!</v>
      </c>
      <c r="AH24" s="1" t="e">
        <f t="shared" si="10"/>
        <v>#DIV/0!</v>
      </c>
      <c r="AI24" s="1">
        <f t="shared" si="11"/>
        <v>9.8356736861826041E-2</v>
      </c>
      <c r="AJ24" s="1">
        <f t="shared" si="17"/>
        <v>0.86130504309840483</v>
      </c>
      <c r="AK24" s="1">
        <f t="shared" si="13"/>
        <v>136.94553374102429</v>
      </c>
      <c r="AL24" s="1" t="b">
        <f t="shared" si="14"/>
        <v>1</v>
      </c>
      <c r="AM24" s="1" t="e">
        <f t="shared" si="15"/>
        <v>#DIV/0!</v>
      </c>
      <c r="AN24" s="1" t="e">
        <f t="shared" si="16"/>
        <v>#DIV/0!</v>
      </c>
      <c r="AO24" s="1">
        <v>9.4879999999999995</v>
      </c>
    </row>
    <row r="25" spans="1:41">
      <c r="A25" s="7">
        <v>22</v>
      </c>
      <c r="B25" s="7" t="s">
        <v>36</v>
      </c>
      <c r="C25" s="7" t="s">
        <v>37</v>
      </c>
      <c r="D25" s="7" t="s">
        <v>84</v>
      </c>
      <c r="E25" s="7" t="s">
        <v>37</v>
      </c>
      <c r="F25" s="2" t="b">
        <f t="shared" si="9"/>
        <v>0</v>
      </c>
      <c r="G25" s="2" t="b">
        <f t="shared" si="7"/>
        <v>1</v>
      </c>
      <c r="H25" s="1" t="s">
        <v>275</v>
      </c>
      <c r="M25" s="1">
        <f>PRODUCT(SUM(PRODUCT(R25,overview!$J$10),PRODUCT(W25,overview!$K$10),PRODUCT(AB25,overview!$L$10)),1/SUM(overview!$J$10:$L$10))</f>
        <v>0.99793478260869561</v>
      </c>
      <c r="N25" s="1">
        <f>PRODUCT(SUM(PRODUCT(S25,overview!$J$10),PRODUCT(X25,overview!$K$10),PRODUCT(AC25,overview!$L$10)),1/SUM(overview!$J$10:$L$10))</f>
        <v>2.0020652173913045</v>
      </c>
      <c r="O25" s="1">
        <f t="shared" si="2"/>
        <v>20</v>
      </c>
      <c r="P25" s="1">
        <f t="shared" si="3"/>
        <v>5</v>
      </c>
      <c r="Q25" s="1">
        <f t="shared" si="8"/>
        <v>0.12461317118193169</v>
      </c>
      <c r="R25" s="1">
        <v>1.109</v>
      </c>
      <c r="S25" s="1">
        <v>1.891</v>
      </c>
      <c r="T25" s="1">
        <v>7</v>
      </c>
      <c r="U25" s="1">
        <v>2</v>
      </c>
      <c r="V25" s="1">
        <f t="shared" si="4"/>
        <v>0.16756062551937748</v>
      </c>
      <c r="W25">
        <v>0.94399999999999995</v>
      </c>
      <c r="X25">
        <v>2.056</v>
      </c>
      <c r="Y25">
        <v>12</v>
      </c>
      <c r="Z25">
        <v>3</v>
      </c>
      <c r="AA25" s="1">
        <f t="shared" si="5"/>
        <v>0.11478599221789883</v>
      </c>
      <c r="AB25" s="1">
        <v>1.115</v>
      </c>
      <c r="AC25" s="1">
        <v>1.885</v>
      </c>
      <c r="AD25" s="1">
        <v>1</v>
      </c>
      <c r="AE25" s="1">
        <v>0</v>
      </c>
      <c r="AF25" s="1">
        <f t="shared" si="6"/>
        <v>0</v>
      </c>
      <c r="AH25" s="1">
        <f t="shared" si="10"/>
        <v>0.49309917849064716</v>
      </c>
      <c r="AI25" s="1">
        <f t="shared" si="11"/>
        <v>0.11552021824534217</v>
      </c>
      <c r="AJ25" s="1">
        <f t="shared" si="17"/>
        <v>1.0180202118592476</v>
      </c>
      <c r="AK25" s="1">
        <f t="shared" si="13"/>
        <v>169.15881709867131</v>
      </c>
      <c r="AL25" s="1" t="b">
        <f t="shared" si="14"/>
        <v>1</v>
      </c>
      <c r="AM25" s="1" t="e">
        <f t="shared" si="15"/>
        <v>#DIV/0!</v>
      </c>
      <c r="AN25" s="1" t="e">
        <f t="shared" si="16"/>
        <v>#DIV/0!</v>
      </c>
      <c r="AO25" s="1">
        <v>9.4879999999999995</v>
      </c>
    </row>
    <row r="26" spans="1:41">
      <c r="A26" s="7">
        <v>23</v>
      </c>
      <c r="B26" s="7" t="s">
        <v>47</v>
      </c>
      <c r="C26" s="7" t="s">
        <v>48</v>
      </c>
      <c r="D26" s="7" t="s">
        <v>49</v>
      </c>
      <c r="E26" s="7" t="s">
        <v>50</v>
      </c>
      <c r="F26" s="2" t="b">
        <f t="shared" si="9"/>
        <v>1</v>
      </c>
      <c r="G26" s="2" t="b">
        <f t="shared" si="7"/>
        <v>0</v>
      </c>
      <c r="H26" s="1" t="s">
        <v>275</v>
      </c>
      <c r="M26" s="1">
        <f>PRODUCT(SUM(PRODUCT(R26,overview!$J$10),PRODUCT(W26,overview!$K$10),PRODUCT(AB26,overview!$L$10)),1/SUM(overview!$J$10:$L$10))</f>
        <v>0.52947826086956529</v>
      </c>
      <c r="N26" s="1">
        <f>PRODUCT(SUM(PRODUCT(S26,overview!$J$10),PRODUCT(X26,overview!$K$10),PRODUCT(AC26,overview!$L$10)),1/SUM(overview!$J$10:$L$10))</f>
        <v>2.4705217391304348</v>
      </c>
      <c r="O26" s="1">
        <f t="shared" si="2"/>
        <v>13</v>
      </c>
      <c r="P26" s="1">
        <f t="shared" si="3"/>
        <v>5</v>
      </c>
      <c r="Q26" s="1">
        <f t="shared" si="8"/>
        <v>8.2430153001410628E-2</v>
      </c>
      <c r="R26" s="1">
        <v>0.88900000000000001</v>
      </c>
      <c r="S26" s="1">
        <v>2.1110000000000002</v>
      </c>
      <c r="T26" s="1">
        <v>6</v>
      </c>
      <c r="U26" s="1">
        <v>3</v>
      </c>
      <c r="V26" s="1">
        <f t="shared" si="4"/>
        <v>0.21056371387967784</v>
      </c>
      <c r="W26">
        <v>0.37</v>
      </c>
      <c r="X26">
        <v>2.63</v>
      </c>
      <c r="Y26">
        <v>7</v>
      </c>
      <c r="Z26">
        <v>1</v>
      </c>
      <c r="AA26" s="1">
        <f t="shared" si="5"/>
        <v>2.0097772949483977E-2</v>
      </c>
      <c r="AB26" s="1">
        <v>0.44</v>
      </c>
      <c r="AC26" s="1">
        <v>2.56</v>
      </c>
      <c r="AD26" s="1">
        <v>0</v>
      </c>
      <c r="AE26" s="1">
        <v>1</v>
      </c>
      <c r="AF26" s="1" t="e">
        <f t="shared" si="6"/>
        <v>#DIV/0!</v>
      </c>
      <c r="AH26" s="1">
        <f t="shared" si="10"/>
        <v>0.41474688803301657</v>
      </c>
      <c r="AI26" s="1">
        <f t="shared" si="11"/>
        <v>9.1045298098293981E-2</v>
      </c>
      <c r="AJ26" s="1">
        <f t="shared" si="17"/>
        <v>0.9186193793540216</v>
      </c>
      <c r="AK26" s="1">
        <f t="shared" si="13"/>
        <v>205.51916088688282</v>
      </c>
      <c r="AL26" s="1" t="b">
        <f t="shared" si="14"/>
        <v>1</v>
      </c>
      <c r="AM26" s="1" t="e">
        <f t="shared" si="15"/>
        <v>#DIV/0!</v>
      </c>
      <c r="AN26" s="1" t="e">
        <f t="shared" si="16"/>
        <v>#DIV/0!</v>
      </c>
      <c r="AO26" s="1">
        <v>9.4879999999999995</v>
      </c>
    </row>
    <row r="27" spans="1:41">
      <c r="A27" s="7">
        <v>24</v>
      </c>
      <c r="B27" s="7" t="s">
        <v>28</v>
      </c>
      <c r="C27" s="7" t="s">
        <v>29</v>
      </c>
      <c r="D27" s="7" t="s">
        <v>28</v>
      </c>
      <c r="E27" s="7" t="s">
        <v>29</v>
      </c>
      <c r="F27" s="2" t="b">
        <f t="shared" si="9"/>
        <v>0</v>
      </c>
      <c r="G27" s="2" t="b">
        <f t="shared" si="7"/>
        <v>0</v>
      </c>
      <c r="H27" s="1" t="s">
        <v>275</v>
      </c>
      <c r="M27" s="1">
        <f>PRODUCT(SUM(PRODUCT(R27,overview!$J$10),PRODUCT(W27,overview!$K$10),PRODUCT(AB27,overview!$L$10)),1/SUM(overview!$J$10:$L$10))</f>
        <v>0.70945652173913032</v>
      </c>
      <c r="N27" s="1">
        <f>PRODUCT(SUM(PRODUCT(S27,overview!$J$10),PRODUCT(X27,overview!$K$10),PRODUCT(AC27,overview!$L$10)),1/SUM(overview!$J$10:$L$10))</f>
        <v>2.2905434782608696</v>
      </c>
      <c r="O27" s="1">
        <f t="shared" si="2"/>
        <v>9.3000000000000007</v>
      </c>
      <c r="P27" s="1">
        <f t="shared" si="3"/>
        <v>4.7</v>
      </c>
      <c r="Q27" s="1">
        <f t="shared" si="8"/>
        <v>0.15653164702934855</v>
      </c>
      <c r="R27" s="1">
        <v>0.66700000000000004</v>
      </c>
      <c r="S27" s="1">
        <v>2.3330000000000002</v>
      </c>
      <c r="T27" s="1">
        <v>4</v>
      </c>
      <c r="U27" s="1">
        <v>0</v>
      </c>
      <c r="V27" s="1">
        <f t="shared" si="4"/>
        <v>0</v>
      </c>
      <c r="W27">
        <v>0.73</v>
      </c>
      <c r="X27">
        <v>2.27</v>
      </c>
      <c r="Y27">
        <v>5.3</v>
      </c>
      <c r="Z27">
        <v>4.7</v>
      </c>
      <c r="AA27" s="1">
        <f t="shared" si="5"/>
        <v>0.28517995179120603</v>
      </c>
      <c r="AB27" s="1">
        <v>0.66700000000000004</v>
      </c>
      <c r="AC27" s="1">
        <v>2.3330000000000002</v>
      </c>
      <c r="AD27" s="1">
        <v>0</v>
      </c>
      <c r="AE27" s="1">
        <v>0</v>
      </c>
      <c r="AF27" s="1" t="e">
        <f t="shared" si="6"/>
        <v>#DIV/0!</v>
      </c>
      <c r="AH27" s="1">
        <f t="shared" si="10"/>
        <v>0.51256766482525629</v>
      </c>
      <c r="AI27" s="1">
        <f t="shared" si="11"/>
        <v>0.10433736234488224</v>
      </c>
      <c r="AJ27" s="1">
        <f t="shared" si="17"/>
        <v>1.1115241635687734</v>
      </c>
      <c r="AK27" s="1">
        <f t="shared" si="13"/>
        <v>234.65367433322436</v>
      </c>
      <c r="AL27" s="1" t="b">
        <f t="shared" si="14"/>
        <v>1</v>
      </c>
      <c r="AM27" s="1">
        <f t="shared" si="15"/>
        <v>32.089317906413754</v>
      </c>
      <c r="AN27" s="1" t="b">
        <f t="shared" si="16"/>
        <v>1</v>
      </c>
      <c r="AO27" s="1">
        <v>9.4879999999999995</v>
      </c>
    </row>
    <row r="28" spans="1:41">
      <c r="A28" s="7">
        <v>25</v>
      </c>
      <c r="B28" s="7" t="s">
        <v>51</v>
      </c>
      <c r="C28" s="7" t="s">
        <v>52</v>
      </c>
      <c r="D28" s="7" t="s">
        <v>58</v>
      </c>
      <c r="E28" s="7" t="s">
        <v>59</v>
      </c>
      <c r="F28" s="2" t="b">
        <f t="shared" si="9"/>
        <v>1</v>
      </c>
      <c r="G28" s="2" t="b">
        <f t="shared" si="7"/>
        <v>1</v>
      </c>
      <c r="H28" s="1" t="s">
        <v>275</v>
      </c>
      <c r="M28" s="1">
        <f>PRODUCT(SUM(PRODUCT(R28,overview!$J$10),PRODUCT(W28,overview!$K$10),PRODUCT(AB28,overview!$L$10)),1/SUM(overview!$J$10:$L$10))</f>
        <v>0.39028260869565218</v>
      </c>
      <c r="N28" s="1">
        <f>PRODUCT(SUM(PRODUCT(S28,overview!$J$10),PRODUCT(X28,overview!$K$10),PRODUCT(AC28,overview!$L$10)),1/SUM(overview!$J$10:$L$10))</f>
        <v>2.6097173913043479</v>
      </c>
      <c r="O28" s="1">
        <f t="shared" si="2"/>
        <v>10.5</v>
      </c>
      <c r="P28" s="1">
        <f t="shared" si="3"/>
        <v>12.5</v>
      </c>
      <c r="Q28" s="1">
        <f t="shared" si="8"/>
        <v>0.17803542818745197</v>
      </c>
      <c r="R28" s="1">
        <v>0.33300000000000002</v>
      </c>
      <c r="S28" s="1">
        <v>2.6669999999999998</v>
      </c>
      <c r="T28" s="1">
        <v>5</v>
      </c>
      <c r="U28" s="1">
        <v>1</v>
      </c>
      <c r="V28" s="1">
        <f t="shared" si="4"/>
        <v>2.4971878515185605E-2</v>
      </c>
      <c r="W28">
        <v>0.41699999999999998</v>
      </c>
      <c r="X28">
        <v>2.5830000000000002</v>
      </c>
      <c r="Y28">
        <v>5.5</v>
      </c>
      <c r="Z28">
        <v>10.5</v>
      </c>
      <c r="AA28" s="1">
        <f t="shared" si="5"/>
        <v>0.30820399113082037</v>
      </c>
      <c r="AB28" s="1">
        <v>0.36399999999999999</v>
      </c>
      <c r="AC28" s="1">
        <v>2.6360000000000001</v>
      </c>
      <c r="AD28" s="1">
        <v>0</v>
      </c>
      <c r="AE28" s="1">
        <v>1</v>
      </c>
      <c r="AF28" s="1" t="e">
        <f t="shared" si="6"/>
        <v>#DIV/0!</v>
      </c>
      <c r="AH28" s="1">
        <f t="shared" si="10"/>
        <v>0.4945900981477524</v>
      </c>
      <c r="AI28" s="1">
        <f t="shared" si="11"/>
        <v>0.10774294639953486</v>
      </c>
      <c r="AJ28" s="1">
        <f t="shared" si="17"/>
        <v>1.2173913043478262</v>
      </c>
      <c r="AK28" s="1">
        <f t="shared" si="13"/>
        <v>265.5548352670221</v>
      </c>
      <c r="AL28" s="1" t="b">
        <f t="shared" si="14"/>
        <v>1</v>
      </c>
      <c r="AM28" s="1">
        <f t="shared" si="15"/>
        <v>29.24842492796515</v>
      </c>
      <c r="AN28" s="1" t="b">
        <f t="shared" si="16"/>
        <v>1</v>
      </c>
      <c r="AO28" s="1">
        <v>9.4879999999999995</v>
      </c>
    </row>
    <row r="29" spans="1:41">
      <c r="A29" s="7">
        <v>26</v>
      </c>
      <c r="B29" s="7" t="s">
        <v>49</v>
      </c>
      <c r="C29" s="7" t="s">
        <v>50</v>
      </c>
      <c r="D29" s="7" t="s">
        <v>47</v>
      </c>
      <c r="E29" s="7" t="s">
        <v>48</v>
      </c>
      <c r="F29" s="2" t="b">
        <f t="shared" si="9"/>
        <v>0</v>
      </c>
      <c r="G29" s="2" t="b">
        <f t="shared" si="7"/>
        <v>1</v>
      </c>
      <c r="H29" s="1" t="s">
        <v>275</v>
      </c>
      <c r="M29" s="1">
        <f>PRODUCT(SUM(PRODUCT(R29,overview!$J$10),PRODUCT(W29,overview!$K$10),PRODUCT(AB29,overview!$L$10)),1/SUM(overview!$J$10:$L$10))</f>
        <v>1.061804347826087</v>
      </c>
      <c r="N29" s="1">
        <f>PRODUCT(SUM(PRODUCT(S29,overview!$J$10),PRODUCT(X29,overview!$K$10),PRODUCT(AC29,overview!$L$10)),1/SUM(overview!$J$10:$L$10))</f>
        <v>1.9381956521739125</v>
      </c>
      <c r="O29" s="1">
        <f t="shared" si="2"/>
        <v>20.3</v>
      </c>
      <c r="P29" s="1">
        <f t="shared" si="3"/>
        <v>9.6999999999999993</v>
      </c>
      <c r="Q29" s="1">
        <f t="shared" si="8"/>
        <v>0.26177163205373422</v>
      </c>
      <c r="R29" s="1">
        <v>0.94399999999999995</v>
      </c>
      <c r="S29" s="1">
        <v>2.056</v>
      </c>
      <c r="T29" s="1">
        <v>7.5</v>
      </c>
      <c r="U29" s="1">
        <v>5.5</v>
      </c>
      <c r="V29" s="1">
        <f t="shared" si="4"/>
        <v>0.33670557717250316</v>
      </c>
      <c r="W29">
        <v>1.135</v>
      </c>
      <c r="X29">
        <v>1.865</v>
      </c>
      <c r="Y29">
        <v>12.8</v>
      </c>
      <c r="Z29">
        <v>3.2</v>
      </c>
      <c r="AA29" s="1">
        <f t="shared" si="5"/>
        <v>0.15214477211796248</v>
      </c>
      <c r="AB29" s="1">
        <v>0.442</v>
      </c>
      <c r="AC29" s="1">
        <v>2.5579999999999998</v>
      </c>
      <c r="AD29" s="1">
        <v>0</v>
      </c>
      <c r="AE29" s="1">
        <v>1</v>
      </c>
      <c r="AF29" s="1" t="e">
        <f t="shared" si="6"/>
        <v>#DIV/0!</v>
      </c>
      <c r="AH29" s="1">
        <f t="shared" si="10"/>
        <v>0.4428069215804038</v>
      </c>
      <c r="AI29" s="1">
        <f t="shared" si="11"/>
        <v>0.1053443939515063</v>
      </c>
      <c r="AJ29" s="1">
        <f t="shared" si="17"/>
        <v>1.2173913043478262</v>
      </c>
      <c r="AK29" s="1">
        <f t="shared" si="13"/>
        <v>230.49310955092722</v>
      </c>
      <c r="AL29" s="1" t="b">
        <f t="shared" si="14"/>
        <v>1</v>
      </c>
      <c r="AM29" s="1">
        <f t="shared" si="15"/>
        <v>25.900328487895894</v>
      </c>
      <c r="AN29" s="1" t="b">
        <f t="shared" si="16"/>
        <v>1</v>
      </c>
      <c r="AO29" s="1">
        <v>9.4879999999999995</v>
      </c>
    </row>
    <row r="30" spans="1:41">
      <c r="A30" s="7">
        <v>27</v>
      </c>
      <c r="B30" s="7" t="s">
        <v>75</v>
      </c>
      <c r="C30" s="7" t="s">
        <v>1</v>
      </c>
      <c r="D30" s="7" t="s">
        <v>75</v>
      </c>
      <c r="E30" s="7" t="s">
        <v>1</v>
      </c>
      <c r="F30" s="2" t="b">
        <f t="shared" si="9"/>
        <v>0</v>
      </c>
      <c r="G30" s="2" t="b">
        <f t="shared" si="7"/>
        <v>0</v>
      </c>
      <c r="H30" s="1" t="s">
        <v>275</v>
      </c>
      <c r="M30" s="1">
        <f>PRODUCT(SUM(PRODUCT(R30,overview!$J$10),PRODUCT(W30,overview!$K$10),PRODUCT(AB30,overview!$L$10)),1/SUM(overview!$J$10:$L$10))</f>
        <v>0.65573913043478249</v>
      </c>
      <c r="N30" s="1">
        <f>PRODUCT(SUM(PRODUCT(S30,overview!$J$10),PRODUCT(X30,overview!$K$10),PRODUCT(AC30,overview!$L$10)),1/SUM(overview!$J$10:$L$10))</f>
        <v>2.3442608695652174</v>
      </c>
      <c r="O30" s="1">
        <f t="shared" si="2"/>
        <v>13.2</v>
      </c>
      <c r="P30" s="1">
        <f t="shared" si="3"/>
        <v>11.8</v>
      </c>
      <c r="Q30" s="1">
        <f t="shared" si="8"/>
        <v>0.2500536729736626</v>
      </c>
      <c r="R30" s="1">
        <v>1.0069999999999999</v>
      </c>
      <c r="S30" s="1">
        <v>1.9930000000000001</v>
      </c>
      <c r="T30" s="1">
        <v>10</v>
      </c>
      <c r="U30" s="1">
        <v>1</v>
      </c>
      <c r="V30" s="1">
        <f t="shared" si="4"/>
        <v>5.0526843953838434E-2</v>
      </c>
      <c r="W30">
        <v>0.48599999999999999</v>
      </c>
      <c r="X30">
        <v>2.5139999999999998</v>
      </c>
      <c r="Y30">
        <v>3.2</v>
      </c>
      <c r="Z30">
        <v>10.8</v>
      </c>
      <c r="AA30" s="1">
        <f t="shared" si="5"/>
        <v>0.65244630071599041</v>
      </c>
      <c r="AB30" s="1">
        <v>1</v>
      </c>
      <c r="AC30" s="1">
        <v>2</v>
      </c>
      <c r="AD30" s="1">
        <v>0</v>
      </c>
      <c r="AE30" s="1">
        <v>0</v>
      </c>
      <c r="AF30" s="1" t="e">
        <f t="shared" si="6"/>
        <v>#DIV/0!</v>
      </c>
      <c r="AH30" s="1">
        <f t="shared" si="10"/>
        <v>0.34793180199079266</v>
      </c>
      <c r="AI30" s="1">
        <f t="shared" si="11"/>
        <v>9.2425488467128794E-2</v>
      </c>
      <c r="AJ30" s="1">
        <f t="shared" si="17"/>
        <v>1.1937831988982885</v>
      </c>
      <c r="AK30" s="1">
        <f t="shared" si="13"/>
        <v>188.80200603225248</v>
      </c>
      <c r="AL30" s="1" t="b">
        <f t="shared" si="14"/>
        <v>1</v>
      </c>
      <c r="AM30" s="1">
        <f t="shared" si="15"/>
        <v>20.765080150967897</v>
      </c>
      <c r="AN30" s="1" t="b">
        <f t="shared" si="16"/>
        <v>1</v>
      </c>
      <c r="AO30" s="1">
        <v>9.4879999999999995</v>
      </c>
    </row>
    <row r="31" spans="1:41">
      <c r="A31" s="7">
        <v>28</v>
      </c>
      <c r="B31" s="7" t="s">
        <v>45</v>
      </c>
      <c r="C31" s="7" t="s">
        <v>46</v>
      </c>
      <c r="D31" s="7" t="s">
        <v>45</v>
      </c>
      <c r="E31" s="7" t="s">
        <v>46</v>
      </c>
      <c r="F31" s="2" t="b">
        <f t="shared" si="9"/>
        <v>0</v>
      </c>
      <c r="G31" s="2" t="b">
        <f t="shared" si="7"/>
        <v>0</v>
      </c>
      <c r="H31" s="1" t="s">
        <v>275</v>
      </c>
      <c r="M31" s="1">
        <f>PRODUCT(SUM(PRODUCT(R31,overview!$J$10),PRODUCT(W31,overview!$K$10),PRODUCT(AB31,overview!$L$10)),1/SUM(overview!$J$10:$L$10))</f>
        <v>0.98789130434782602</v>
      </c>
      <c r="N31" s="1">
        <f>PRODUCT(SUM(PRODUCT(S31,overview!$J$10),PRODUCT(X31,overview!$K$10),PRODUCT(AC31,overview!$L$10)),1/SUM(overview!$J$10:$L$10))</f>
        <v>2.0121086956521741</v>
      </c>
      <c r="O31" s="1">
        <f t="shared" si="2"/>
        <v>11</v>
      </c>
      <c r="P31" s="1">
        <f t="shared" si="3"/>
        <v>2</v>
      </c>
      <c r="Q31" s="1">
        <f t="shared" si="8"/>
        <v>8.9267841831127154E-2</v>
      </c>
      <c r="R31" s="1">
        <v>0.95799999999999996</v>
      </c>
      <c r="S31" s="1">
        <v>2.0419999999999998</v>
      </c>
      <c r="T31" s="1">
        <v>6</v>
      </c>
      <c r="U31" s="1">
        <v>2</v>
      </c>
      <c r="V31" s="1">
        <f t="shared" si="4"/>
        <v>0.1563826314071172</v>
      </c>
      <c r="W31">
        <v>1.0009999999999999</v>
      </c>
      <c r="X31">
        <v>1.9990000000000001</v>
      </c>
      <c r="Y31">
        <v>5</v>
      </c>
      <c r="Z31">
        <v>0</v>
      </c>
      <c r="AA31" s="1">
        <f t="shared" si="5"/>
        <v>0</v>
      </c>
      <c r="AB31" s="1">
        <v>1</v>
      </c>
      <c r="AC31" s="1">
        <v>2</v>
      </c>
      <c r="AD31" s="1">
        <v>0</v>
      </c>
      <c r="AE31" s="1">
        <v>0</v>
      </c>
      <c r="AF31" s="1" t="e">
        <f t="shared" si="6"/>
        <v>#DIV/0!</v>
      </c>
      <c r="AH31" s="1">
        <f t="shared" si="10"/>
        <v>0.25698535762294611</v>
      </c>
      <c r="AI31" s="1">
        <f t="shared" si="11"/>
        <v>6.9408117577916456E-2</v>
      </c>
      <c r="AJ31" s="1">
        <f t="shared" si="17"/>
        <v>0.43950317373246617</v>
      </c>
      <c r="AK31" s="1">
        <f t="shared" si="13"/>
        <v>123.1022032009452</v>
      </c>
      <c r="AL31" s="1" t="b">
        <f t="shared" si="14"/>
        <v>1</v>
      </c>
      <c r="AM31" s="1">
        <f t="shared" si="15"/>
        <v>16.5030668456467</v>
      </c>
      <c r="AN31" s="1" t="b">
        <f t="shared" si="16"/>
        <v>1</v>
      </c>
      <c r="AO31" s="1">
        <v>9.4879999999999995</v>
      </c>
    </row>
    <row r="32" spans="1:41">
      <c r="A32" s="7">
        <v>29</v>
      </c>
      <c r="B32" s="7" t="s">
        <v>54</v>
      </c>
      <c r="C32" s="7" t="s">
        <v>55</v>
      </c>
      <c r="D32" s="7" t="s">
        <v>54</v>
      </c>
      <c r="E32" s="7" t="s">
        <v>55</v>
      </c>
      <c r="F32" s="2" t="b">
        <f t="shared" si="9"/>
        <v>0</v>
      </c>
      <c r="G32" s="2" t="b">
        <f t="shared" si="7"/>
        <v>0</v>
      </c>
      <c r="H32" s="1" t="s">
        <v>275</v>
      </c>
      <c r="M32" s="1">
        <f>PRODUCT(SUM(PRODUCT(R32,overview!$J$10),PRODUCT(W32,overview!$K$10),PRODUCT(AB32,overview!$L$10)),1/SUM(overview!$J$10:$L$10))</f>
        <v>0.40856521739130425</v>
      </c>
      <c r="N32" s="1">
        <f>PRODUCT(SUM(PRODUCT(S32,overview!$J$10),PRODUCT(X32,overview!$K$10),PRODUCT(AC32,overview!$L$10)),1/SUM(overview!$J$10:$L$10))</f>
        <v>2.5914347826086961</v>
      </c>
      <c r="O32" s="1">
        <f t="shared" si="2"/>
        <v>9</v>
      </c>
      <c r="P32" s="1">
        <f t="shared" si="3"/>
        <v>2</v>
      </c>
      <c r="Q32" s="1">
        <f t="shared" si="8"/>
        <v>3.5035522074765055E-2</v>
      </c>
      <c r="R32" s="1">
        <v>0.41</v>
      </c>
      <c r="S32" s="1">
        <v>2.59</v>
      </c>
      <c r="T32" s="1">
        <v>5</v>
      </c>
      <c r="U32" s="1">
        <v>1</v>
      </c>
      <c r="V32" s="1">
        <f t="shared" si="4"/>
        <v>3.1660231660231665E-2</v>
      </c>
      <c r="W32">
        <v>0.40899999999999997</v>
      </c>
      <c r="X32">
        <v>2.5910000000000002</v>
      </c>
      <c r="Y32">
        <v>4</v>
      </c>
      <c r="Z32">
        <v>1</v>
      </c>
      <c r="AA32" s="1">
        <f t="shared" si="5"/>
        <v>3.9463527595522956E-2</v>
      </c>
      <c r="AB32" s="1">
        <v>0.375</v>
      </c>
      <c r="AC32" s="1">
        <v>2.625</v>
      </c>
      <c r="AD32" s="1">
        <v>0</v>
      </c>
      <c r="AE32" s="1">
        <v>0</v>
      </c>
      <c r="AF32" s="1" t="e">
        <f t="shared" si="6"/>
        <v>#DIV/0!</v>
      </c>
      <c r="AH32" s="1">
        <f t="shared" si="10"/>
        <v>0.25718207818640743</v>
      </c>
      <c r="AI32" s="1">
        <f t="shared" si="11"/>
        <v>6.812216411988524E-2</v>
      </c>
      <c r="AJ32" s="1">
        <f t="shared" si="17"/>
        <v>0.46514351502640039</v>
      </c>
      <c r="AK32" s="1">
        <f t="shared" si="13"/>
        <v>67.344058782208108</v>
      </c>
      <c r="AL32" s="1" t="b">
        <f t="shared" si="14"/>
        <v>1</v>
      </c>
      <c r="AM32" s="1">
        <f t="shared" si="15"/>
        <v>12.486154619128765</v>
      </c>
      <c r="AN32" s="1" t="b">
        <f t="shared" si="16"/>
        <v>1</v>
      </c>
      <c r="AO32" s="1">
        <v>9.4879999999999995</v>
      </c>
    </row>
    <row r="33" spans="1:41">
      <c r="A33" s="7">
        <v>30</v>
      </c>
      <c r="B33" s="7" t="s">
        <v>47</v>
      </c>
      <c r="C33" s="7" t="s">
        <v>48</v>
      </c>
      <c r="D33" s="7" t="s">
        <v>49</v>
      </c>
      <c r="E33" s="7" t="s">
        <v>50</v>
      </c>
      <c r="F33" s="2" t="b">
        <f t="shared" si="9"/>
        <v>1</v>
      </c>
      <c r="G33" s="2" t="b">
        <f t="shared" si="7"/>
        <v>0</v>
      </c>
      <c r="H33" s="1" t="s">
        <v>275</v>
      </c>
      <c r="M33" s="1">
        <f>PRODUCT(SUM(PRODUCT(R33,overview!$J$10),PRODUCT(W33,overview!$K$10),PRODUCT(AB33,overview!$L$10)),1/SUM(overview!$J$10:$L$10))</f>
        <v>0.57458695652173919</v>
      </c>
      <c r="N33" s="1">
        <f>PRODUCT(SUM(PRODUCT(S33,overview!$J$10),PRODUCT(X33,overview!$K$10),PRODUCT(AC33,overview!$L$10)),1/SUM(overview!$J$10:$L$10))</f>
        <v>2.4254130434782608</v>
      </c>
      <c r="O33" s="1">
        <f t="shared" si="2"/>
        <v>14</v>
      </c>
      <c r="P33" s="1">
        <f t="shared" si="3"/>
        <v>7</v>
      </c>
      <c r="Q33" s="1">
        <f t="shared" si="8"/>
        <v>0.11845136193745576</v>
      </c>
      <c r="R33" s="1">
        <v>0.91100000000000003</v>
      </c>
      <c r="S33" s="1">
        <v>2.089</v>
      </c>
      <c r="T33" s="1">
        <v>6</v>
      </c>
      <c r="U33" s="1">
        <v>3</v>
      </c>
      <c r="V33" s="1">
        <f t="shared" si="4"/>
        <v>0.2180469123982767</v>
      </c>
      <c r="W33">
        <v>0.42699999999999999</v>
      </c>
      <c r="X33">
        <v>2.573</v>
      </c>
      <c r="Y33">
        <v>8</v>
      </c>
      <c r="Z33">
        <v>3</v>
      </c>
      <c r="AA33" s="1">
        <f t="shared" si="5"/>
        <v>6.2232802176447721E-2</v>
      </c>
      <c r="AB33" s="1">
        <v>0.44</v>
      </c>
      <c r="AC33" s="1">
        <v>2.56</v>
      </c>
      <c r="AD33" s="1">
        <v>0</v>
      </c>
      <c r="AE33" s="1">
        <v>1</v>
      </c>
      <c r="AF33" s="1" t="e">
        <f t="shared" si="6"/>
        <v>#DIV/0!</v>
      </c>
      <c r="AH33" s="1">
        <f t="shared" si="10"/>
        <v>0.2475756126326796</v>
      </c>
      <c r="AI33" s="1">
        <f t="shared" si="11"/>
        <v>6.6121796417914575E-2</v>
      </c>
      <c r="AJ33" s="1">
        <f t="shared" si="17"/>
        <v>0.22935418618227238</v>
      </c>
      <c r="AK33" s="1">
        <f t="shared" si="13"/>
        <v>20.943315499443163</v>
      </c>
      <c r="AL33" s="1" t="b">
        <f t="shared" si="14"/>
        <v>1</v>
      </c>
      <c r="AM33" s="1">
        <f t="shared" si="15"/>
        <v>9.9430964141928229</v>
      </c>
      <c r="AN33" s="1" t="b">
        <f t="shared" si="16"/>
        <v>1</v>
      </c>
      <c r="AO33" s="1">
        <v>9.4879999999999995</v>
      </c>
    </row>
    <row r="34" spans="1:41">
      <c r="A34" s="7">
        <v>31</v>
      </c>
      <c r="B34" s="7" t="s">
        <v>47</v>
      </c>
      <c r="C34" s="7" t="s">
        <v>48</v>
      </c>
      <c r="D34" s="7" t="s">
        <v>47</v>
      </c>
      <c r="E34" s="7" t="s">
        <v>48</v>
      </c>
      <c r="F34" s="2" t="b">
        <f t="shared" si="9"/>
        <v>0</v>
      </c>
      <c r="G34" s="2" t="b">
        <f t="shared" si="7"/>
        <v>0</v>
      </c>
      <c r="H34" s="1" t="s">
        <v>275</v>
      </c>
      <c r="M34" s="1">
        <f>PRODUCT(SUM(PRODUCT(R34,overview!$J$10),PRODUCT(W34,overview!$K$10),PRODUCT(AB34,overview!$L$10)),1/SUM(overview!$J$10:$L$10))</f>
        <v>0.95715217391304352</v>
      </c>
      <c r="N34" s="1">
        <f>PRODUCT(SUM(PRODUCT(S34,overview!$J$10),PRODUCT(X34,overview!$K$10),PRODUCT(AC34,overview!$L$10)),1/SUM(overview!$J$10:$L$10))</f>
        <v>2.0428478260869567</v>
      </c>
      <c r="O34" s="1">
        <f t="shared" si="2"/>
        <v>13.5</v>
      </c>
      <c r="P34" s="1">
        <f t="shared" si="3"/>
        <v>3.5</v>
      </c>
      <c r="Q34" s="1">
        <f t="shared" si="8"/>
        <v>0.12147285785961547</v>
      </c>
      <c r="R34" s="1">
        <v>1.02</v>
      </c>
      <c r="S34" s="1">
        <v>1.98</v>
      </c>
      <c r="T34" s="1">
        <v>9</v>
      </c>
      <c r="U34" s="1">
        <v>0</v>
      </c>
      <c r="V34" s="1">
        <f t="shared" si="4"/>
        <v>0</v>
      </c>
      <c r="W34">
        <v>0.93200000000000005</v>
      </c>
      <c r="X34">
        <v>2.0680000000000001</v>
      </c>
      <c r="Y34">
        <v>4.5</v>
      </c>
      <c r="Z34">
        <v>3.5</v>
      </c>
      <c r="AA34" s="1">
        <f t="shared" si="5"/>
        <v>0.35052654201590366</v>
      </c>
      <c r="AB34" s="1">
        <v>0.85699999999999998</v>
      </c>
      <c r="AC34" s="1">
        <v>2.1429999999999998</v>
      </c>
      <c r="AD34" s="1">
        <v>0</v>
      </c>
      <c r="AE34" s="1">
        <v>0</v>
      </c>
      <c r="AF34" s="1" t="e">
        <f t="shared" si="6"/>
        <v>#DIV/0!</v>
      </c>
      <c r="AH34" s="1">
        <f t="shared" si="10"/>
        <v>0.1293821123547097</v>
      </c>
      <c r="AI34" s="1">
        <f t="shared" si="11"/>
        <v>3.4455100108699462E-2</v>
      </c>
      <c r="AJ34" s="1">
        <f t="shared" si="17"/>
        <v>0.11269699672911092</v>
      </c>
      <c r="AK34" s="1">
        <f t="shared" si="13"/>
        <v>12.897666367211949</v>
      </c>
      <c r="AL34" s="1" t="b">
        <f t="shared" si="14"/>
        <v>1</v>
      </c>
      <c r="AM34" s="1">
        <f t="shared" si="15"/>
        <v>7.9393590503862104</v>
      </c>
      <c r="AN34" s="1" t="b">
        <f t="shared" si="16"/>
        <v>0</v>
      </c>
      <c r="AO34" s="1">
        <v>9.4879999999999995</v>
      </c>
    </row>
    <row r="35" spans="1:41">
      <c r="A35" s="7">
        <v>32</v>
      </c>
      <c r="B35" s="7" t="s">
        <v>45</v>
      </c>
      <c r="C35" s="7" t="s">
        <v>46</v>
      </c>
      <c r="D35" s="7" t="s">
        <v>45</v>
      </c>
      <c r="E35" s="7" t="s">
        <v>46</v>
      </c>
      <c r="F35" s="2" t="b">
        <f t="shared" si="9"/>
        <v>0</v>
      </c>
      <c r="G35" s="2" t="b">
        <f t="shared" si="7"/>
        <v>0</v>
      </c>
      <c r="H35" s="1" t="s">
        <v>275</v>
      </c>
      <c r="M35" s="1">
        <f>PRODUCT(SUM(PRODUCT(R35,overview!$J$10),PRODUCT(W35,overview!$K$10),PRODUCT(AB35,overview!$L$10)),1/SUM(overview!$J$10:$L$10))</f>
        <v>1.0272391304347825</v>
      </c>
      <c r="N35" s="1">
        <f>PRODUCT(SUM(PRODUCT(S35,overview!$J$10),PRODUCT(X35,overview!$K$10),PRODUCT(AC35,overview!$L$10)),1/SUM(overview!$J$10:$L$10))</f>
        <v>1.9727608695652172</v>
      </c>
      <c r="O35" s="1">
        <f t="shared" si="2"/>
        <v>9</v>
      </c>
      <c r="P35" s="1">
        <f t="shared" si="3"/>
        <v>0</v>
      </c>
      <c r="Q35" s="1">
        <f t="shared" si="8"/>
        <v>0</v>
      </c>
      <c r="R35" s="1">
        <v>1.012</v>
      </c>
      <c r="S35" s="1">
        <v>1.988</v>
      </c>
      <c r="T35" s="1">
        <v>3</v>
      </c>
      <c r="U35" s="1">
        <v>0</v>
      </c>
      <c r="V35" s="1">
        <f t="shared" si="4"/>
        <v>0</v>
      </c>
      <c r="W35">
        <v>1.0349999999999999</v>
      </c>
      <c r="X35">
        <v>1.9650000000000001</v>
      </c>
      <c r="Y35">
        <v>6</v>
      </c>
      <c r="Z35">
        <v>0</v>
      </c>
      <c r="AA35" s="1">
        <f t="shared" si="5"/>
        <v>0</v>
      </c>
      <c r="AB35" s="1">
        <v>1</v>
      </c>
      <c r="AC35" s="1">
        <v>2</v>
      </c>
      <c r="AD35" s="1">
        <v>0</v>
      </c>
      <c r="AE35" s="1">
        <v>0</v>
      </c>
      <c r="AF35" s="1" t="e">
        <f t="shared" si="6"/>
        <v>#DIV/0!</v>
      </c>
      <c r="AH35" s="1">
        <f t="shared" si="10"/>
        <v>0.10985362986912502</v>
      </c>
      <c r="AI35" s="1">
        <f t="shared" si="11"/>
        <v>3.1140296105121479E-2</v>
      </c>
      <c r="AJ35" s="1">
        <f t="shared" si="17"/>
        <v>8.4522747546833199E-2</v>
      </c>
      <c r="AK35" s="1">
        <f t="shared" si="13"/>
        <v>3.8897871771349819</v>
      </c>
      <c r="AL35" s="1" t="b">
        <f t="shared" si="14"/>
        <v>0</v>
      </c>
      <c r="AM35" s="1">
        <f t="shared" si="15"/>
        <v>7.328406503021486</v>
      </c>
      <c r="AN35" s="1" t="b">
        <f t="shared" si="16"/>
        <v>0</v>
      </c>
      <c r="AO35" s="1">
        <v>9.4879999999999995</v>
      </c>
    </row>
    <row r="36" spans="1:41">
      <c r="A36" s="7">
        <v>33</v>
      </c>
      <c r="B36" s="7" t="s">
        <v>56</v>
      </c>
      <c r="C36" s="7" t="s">
        <v>31</v>
      </c>
      <c r="D36" s="7" t="s">
        <v>30</v>
      </c>
      <c r="E36" s="7" t="s">
        <v>31</v>
      </c>
      <c r="F36" s="2" t="b">
        <f t="shared" si="9"/>
        <v>0</v>
      </c>
      <c r="G36" s="2" t="b">
        <f t="shared" si="7"/>
        <v>0</v>
      </c>
      <c r="H36" s="1" t="s">
        <v>275</v>
      </c>
      <c r="M36" s="1">
        <f>PRODUCT(SUM(PRODUCT(R36,overview!$J$10),PRODUCT(W36,overview!$K$10),PRODUCT(AB36,overview!$L$10)),1/SUM(overview!$J$10:$L$10))</f>
        <v>1</v>
      </c>
      <c r="N36" s="1">
        <f>PRODUCT(SUM(PRODUCT(S36,overview!$J$10),PRODUCT(X36,overview!$K$10),PRODUCT(AC36,overview!$L$10)),1/SUM(overview!$J$10:$L$10))</f>
        <v>2</v>
      </c>
      <c r="O36" s="1">
        <f t="shared" si="2"/>
        <v>14</v>
      </c>
      <c r="P36" s="1">
        <f t="shared" si="3"/>
        <v>0</v>
      </c>
      <c r="Q36" s="1">
        <f t="shared" si="8"/>
        <v>0</v>
      </c>
      <c r="R36" s="1">
        <v>1</v>
      </c>
      <c r="S36" s="1">
        <v>2</v>
      </c>
      <c r="T36" s="1">
        <v>7</v>
      </c>
      <c r="U36" s="1">
        <v>0</v>
      </c>
      <c r="V36" s="1">
        <f t="shared" si="4"/>
        <v>0</v>
      </c>
      <c r="W36">
        <v>1</v>
      </c>
      <c r="X36">
        <v>2</v>
      </c>
      <c r="Y36">
        <v>6</v>
      </c>
      <c r="Z36">
        <v>0</v>
      </c>
      <c r="AA36" s="1">
        <f t="shared" si="5"/>
        <v>0</v>
      </c>
      <c r="AB36" s="1">
        <v>1</v>
      </c>
      <c r="AC36" s="1">
        <v>2</v>
      </c>
      <c r="AD36" s="1">
        <v>1</v>
      </c>
      <c r="AE36" s="1">
        <v>0</v>
      </c>
      <c r="AF36" s="1">
        <f t="shared" si="6"/>
        <v>0</v>
      </c>
      <c r="AH36" s="1">
        <f t="shared" si="10"/>
        <v>6.9569182237997254E-2</v>
      </c>
      <c r="AI36" s="1">
        <f t="shared" si="11"/>
        <v>2.1236658035503349E-2</v>
      </c>
      <c r="AJ36" s="1">
        <f t="shared" si="17"/>
        <v>8.4522747546833199E-2</v>
      </c>
      <c r="AK36" s="1">
        <f t="shared" si="13"/>
        <v>1.006257387639458</v>
      </c>
      <c r="AL36" s="1" t="b">
        <f t="shared" si="14"/>
        <v>0</v>
      </c>
      <c r="AM36" s="1">
        <f t="shared" si="15"/>
        <v>6.1916998822427418</v>
      </c>
      <c r="AN36" s="1" t="b">
        <f t="shared" si="16"/>
        <v>0</v>
      </c>
      <c r="AO36" s="1">
        <v>9.4879999999999995</v>
      </c>
    </row>
    <row r="37" spans="1:41">
      <c r="A37" s="7">
        <v>34</v>
      </c>
      <c r="B37" s="7" t="s">
        <v>100</v>
      </c>
      <c r="C37" s="7" t="s">
        <v>73</v>
      </c>
      <c r="D37" s="7" t="s">
        <v>72</v>
      </c>
      <c r="E37" s="7" t="s">
        <v>73</v>
      </c>
      <c r="F37" s="2" t="b">
        <f t="shared" si="9"/>
        <v>1</v>
      </c>
      <c r="G37" s="2" t="b">
        <f t="shared" si="7"/>
        <v>1</v>
      </c>
      <c r="H37" s="1" t="s">
        <v>275</v>
      </c>
      <c r="J37" s="1" t="s">
        <v>184</v>
      </c>
      <c r="M37" s="1">
        <f>PRODUCT(SUM(PRODUCT(R37,overview!$J$10),PRODUCT(W37,overview!$K$10),PRODUCT(AB37,overview!$L$10)),1/SUM(overview!$J$10:$L$10))</f>
        <v>0.33299999999999996</v>
      </c>
      <c r="N37" s="1">
        <f>PRODUCT(SUM(PRODUCT(S37,overview!$J$10),PRODUCT(X37,overview!$K$10),PRODUCT(AC37,overview!$L$10)),1/SUM(overview!$J$10:$L$10))</f>
        <v>2.6669999999999998</v>
      </c>
      <c r="O37" s="1">
        <f t="shared" si="2"/>
        <v>9</v>
      </c>
      <c r="P37" s="1">
        <f t="shared" si="3"/>
        <v>0</v>
      </c>
      <c r="Q37" s="1">
        <f t="shared" si="8"/>
        <v>0</v>
      </c>
      <c r="R37" s="1">
        <v>0.33300000000000002</v>
      </c>
      <c r="S37" s="1">
        <v>2.6669999999999998</v>
      </c>
      <c r="T37" s="1">
        <v>6</v>
      </c>
      <c r="U37" s="1">
        <v>0</v>
      </c>
      <c r="V37" s="1">
        <f t="shared" si="4"/>
        <v>0</v>
      </c>
      <c r="W37">
        <v>0.33300000000000002</v>
      </c>
      <c r="X37">
        <v>2.6669999999999998</v>
      </c>
      <c r="Y37">
        <v>2</v>
      </c>
      <c r="Z37">
        <v>0</v>
      </c>
      <c r="AA37" s="1">
        <f t="shared" si="5"/>
        <v>0</v>
      </c>
      <c r="AB37" s="1">
        <v>0.33300000000000002</v>
      </c>
      <c r="AC37" s="1">
        <v>2.6669999999999998</v>
      </c>
      <c r="AD37" s="1">
        <v>1</v>
      </c>
      <c r="AE37" s="1">
        <v>0</v>
      </c>
      <c r="AF37" s="1">
        <f t="shared" si="6"/>
        <v>0</v>
      </c>
      <c r="AH37" s="1">
        <f t="shared" si="10"/>
        <v>0.19432313799692602</v>
      </c>
      <c r="AI37" s="1">
        <f t="shared" si="11"/>
        <v>5.1001572925569748E-2</v>
      </c>
      <c r="AJ37" s="1">
        <f t="shared" si="17"/>
        <v>9.1191066997518611E-2</v>
      </c>
      <c r="AK37" s="1">
        <f t="shared" si="13"/>
        <v>0.88407143847011616</v>
      </c>
      <c r="AL37" s="1" t="b">
        <f t="shared" si="14"/>
        <v>0</v>
      </c>
      <c r="AM37" s="1">
        <f t="shared" si="15"/>
        <v>6.3356243505808729</v>
      </c>
      <c r="AN37" s="1" t="b">
        <f t="shared" si="16"/>
        <v>0</v>
      </c>
      <c r="AO37" s="1">
        <v>9.4879999999999995</v>
      </c>
    </row>
    <row r="38" spans="1:41">
      <c r="A38" s="7">
        <v>35</v>
      </c>
      <c r="B38" s="7" t="s">
        <v>32</v>
      </c>
      <c r="C38" s="7" t="s">
        <v>33</v>
      </c>
      <c r="D38" s="7" t="s">
        <v>32</v>
      </c>
      <c r="E38" s="7" t="s">
        <v>33</v>
      </c>
      <c r="F38" s="2" t="b">
        <f t="shared" si="9"/>
        <v>0</v>
      </c>
      <c r="G38" s="2" t="b">
        <f t="shared" si="7"/>
        <v>0</v>
      </c>
      <c r="H38" s="1" t="s">
        <v>275</v>
      </c>
      <c r="M38" s="1">
        <f>PRODUCT(SUM(PRODUCT(R38,overview!$J$10),PRODUCT(W38,overview!$K$10),PRODUCT(AB38,overview!$L$10)),1/SUM(overview!$J$10:$L$10))</f>
        <v>0.96360869565217377</v>
      </c>
      <c r="N38" s="1">
        <f>PRODUCT(SUM(PRODUCT(S38,overview!$J$10),PRODUCT(X38,overview!$K$10),PRODUCT(AC38,overview!$L$10)),1/SUM(overview!$J$10:$L$10))</f>
        <v>2.0363913043478257</v>
      </c>
      <c r="O38" s="1">
        <f t="shared" si="2"/>
        <v>15.5</v>
      </c>
      <c r="P38" s="1">
        <f t="shared" si="3"/>
        <v>8.5</v>
      </c>
      <c r="Q38" s="1">
        <f t="shared" si="8"/>
        <v>0.25949363165459893</v>
      </c>
      <c r="R38" s="1">
        <v>1</v>
      </c>
      <c r="S38" s="1">
        <v>2</v>
      </c>
      <c r="T38" s="1">
        <v>9</v>
      </c>
      <c r="U38" s="1">
        <v>0</v>
      </c>
      <c r="V38" s="1">
        <f t="shared" si="4"/>
        <v>0</v>
      </c>
      <c r="W38">
        <v>0.94599999999999995</v>
      </c>
      <c r="X38">
        <v>2.0539999999999998</v>
      </c>
      <c r="Y38">
        <v>6.5</v>
      </c>
      <c r="Z38">
        <v>8.5</v>
      </c>
      <c r="AA38" s="1">
        <f t="shared" si="5"/>
        <v>0.60227698299752841</v>
      </c>
      <c r="AB38" s="1">
        <v>1</v>
      </c>
      <c r="AC38" s="1">
        <v>2</v>
      </c>
      <c r="AD38" s="1">
        <v>0</v>
      </c>
      <c r="AE38" s="1">
        <v>0</v>
      </c>
      <c r="AF38" s="1" t="e">
        <f t="shared" si="6"/>
        <v>#DIV/0!</v>
      </c>
      <c r="AH38" s="1">
        <f t="shared" si="10"/>
        <v>0.15293168135924637</v>
      </c>
      <c r="AI38" s="1">
        <f t="shared" si="11"/>
        <v>4.3871307697207831E-2</v>
      </c>
      <c r="AJ38" s="1">
        <f t="shared" si="17"/>
        <v>0</v>
      </c>
      <c r="AK38" s="1">
        <f t="shared" si="13"/>
        <v>0.95128735737866987</v>
      </c>
      <c r="AL38" s="1" t="b">
        <f t="shared" si="14"/>
        <v>0</v>
      </c>
      <c r="AM38" s="1">
        <f t="shared" si="15"/>
        <v>7.3552857642426464</v>
      </c>
      <c r="AN38" s="1" t="b">
        <f t="shared" si="16"/>
        <v>0</v>
      </c>
      <c r="AO38" s="1">
        <v>9.4879999999999995</v>
      </c>
    </row>
    <row r="39" spans="1:41">
      <c r="A39" s="7">
        <v>36</v>
      </c>
      <c r="B39" s="7" t="s">
        <v>56</v>
      </c>
      <c r="C39" s="7" t="s">
        <v>31</v>
      </c>
      <c r="D39" s="7" t="s">
        <v>30</v>
      </c>
      <c r="E39" s="7" t="s">
        <v>31</v>
      </c>
      <c r="F39" s="2" t="b">
        <f t="shared" si="9"/>
        <v>0</v>
      </c>
      <c r="G39" s="2" t="b">
        <f t="shared" si="7"/>
        <v>0</v>
      </c>
      <c r="H39" s="1" t="s">
        <v>275</v>
      </c>
      <c r="M39" s="1">
        <f>PRODUCT(SUM(PRODUCT(R39,overview!$J$10),PRODUCT(W39,overview!$K$10),PRODUCT(AB39,overview!$L$10)),1/SUM(overview!$J$10:$L$10))</f>
        <v>1.0006739130434781</v>
      </c>
      <c r="N39" s="1">
        <f>PRODUCT(SUM(PRODUCT(S39,overview!$J$10),PRODUCT(X39,overview!$K$10),PRODUCT(AC39,overview!$L$10)),1/SUM(overview!$J$10:$L$10))</f>
        <v>1.9993260869565215</v>
      </c>
      <c r="O39" s="1">
        <f t="shared" si="2"/>
        <v>18</v>
      </c>
      <c r="P39" s="1">
        <f t="shared" si="3"/>
        <v>1</v>
      </c>
      <c r="Q39" s="1">
        <f t="shared" si="8"/>
        <v>2.7805866952753399E-2</v>
      </c>
      <c r="R39" s="1">
        <v>1</v>
      </c>
      <c r="S39" s="1">
        <v>2</v>
      </c>
      <c r="T39" s="1">
        <v>9</v>
      </c>
      <c r="U39" s="1">
        <v>0</v>
      </c>
      <c r="V39" s="1">
        <f t="shared" si="4"/>
        <v>0</v>
      </c>
      <c r="W39">
        <v>1.0009999999999999</v>
      </c>
      <c r="X39">
        <v>1.9990000000000001</v>
      </c>
      <c r="Y39">
        <v>8</v>
      </c>
      <c r="Z39">
        <v>1</v>
      </c>
      <c r="AA39" s="1">
        <f t="shared" si="5"/>
        <v>6.2593796898449211E-2</v>
      </c>
      <c r="AB39" s="1">
        <v>1</v>
      </c>
      <c r="AC39" s="1">
        <v>2</v>
      </c>
      <c r="AD39" s="1">
        <v>1</v>
      </c>
      <c r="AE39" s="1">
        <v>0</v>
      </c>
      <c r="AF39" s="1">
        <f t="shared" si="6"/>
        <v>0</v>
      </c>
      <c r="AH39" s="1">
        <f t="shared" si="10"/>
        <v>0.15624635334676618</v>
      </c>
      <c r="AI39" s="1">
        <f t="shared" si="11"/>
        <v>4.3736107686632053E-2</v>
      </c>
      <c r="AJ39" s="1">
        <f t="shared" si="17"/>
        <v>0.11451293325733516</v>
      </c>
      <c r="AK39" s="1">
        <f t="shared" si="13"/>
        <v>0.98629469640468248</v>
      </c>
      <c r="AL39" s="1" t="b">
        <f t="shared" si="14"/>
        <v>0</v>
      </c>
      <c r="AM39" s="1" t="e">
        <f t="shared" si="15"/>
        <v>#DIV/0!</v>
      </c>
      <c r="AN39" s="1" t="e">
        <f t="shared" si="16"/>
        <v>#DIV/0!</v>
      </c>
      <c r="AO39" s="1">
        <v>9.4879999999999995</v>
      </c>
    </row>
    <row r="40" spans="1:41">
      <c r="A40" s="7">
        <v>37</v>
      </c>
      <c r="B40" s="7" t="s">
        <v>100</v>
      </c>
      <c r="C40" s="7" t="s">
        <v>73</v>
      </c>
      <c r="D40" s="7" t="s">
        <v>100</v>
      </c>
      <c r="E40" s="7" t="s">
        <v>73</v>
      </c>
      <c r="F40" s="2" t="b">
        <f t="shared" si="9"/>
        <v>0</v>
      </c>
      <c r="G40" s="2" t="b">
        <f t="shared" si="7"/>
        <v>0</v>
      </c>
      <c r="H40" s="1" t="s">
        <v>275</v>
      </c>
      <c r="J40" s="1" t="s">
        <v>184</v>
      </c>
      <c r="M40" s="1">
        <f>PRODUCT(SUM(PRODUCT(R40,overview!$J$10),PRODUCT(W40,overview!$K$10),PRODUCT(AB40,overview!$L$10)),1/SUM(overview!$J$10:$L$10))</f>
        <v>0.33299999999999996</v>
      </c>
      <c r="N40" s="1">
        <f>PRODUCT(SUM(PRODUCT(S40,overview!$J$10),PRODUCT(X40,overview!$K$10),PRODUCT(AC40,overview!$L$10)),1/SUM(overview!$J$10:$L$10))</f>
        <v>2.6669999999999998</v>
      </c>
      <c r="O40" s="1">
        <f t="shared" si="2"/>
        <v>9</v>
      </c>
      <c r="P40" s="1">
        <f t="shared" si="3"/>
        <v>0</v>
      </c>
      <c r="Q40" s="1">
        <f t="shared" si="8"/>
        <v>0</v>
      </c>
      <c r="R40" s="1">
        <v>0.33300000000000002</v>
      </c>
      <c r="S40" s="1">
        <v>2.6669999999999998</v>
      </c>
      <c r="T40" s="1">
        <v>6</v>
      </c>
      <c r="U40" s="1">
        <v>0</v>
      </c>
      <c r="V40" s="1">
        <f t="shared" si="4"/>
        <v>0</v>
      </c>
      <c r="W40">
        <v>0.33300000000000002</v>
      </c>
      <c r="X40">
        <v>2.6669999999999998</v>
      </c>
      <c r="Y40">
        <v>3</v>
      </c>
      <c r="Z40">
        <v>0</v>
      </c>
      <c r="AA40" s="1">
        <f t="shared" si="5"/>
        <v>0</v>
      </c>
      <c r="AB40" s="1">
        <v>0.33300000000000002</v>
      </c>
      <c r="AC40" s="1">
        <v>2.6669999999999998</v>
      </c>
      <c r="AD40" s="1">
        <v>0</v>
      </c>
      <c r="AE40" s="1">
        <v>0</v>
      </c>
      <c r="AF40" s="1" t="e">
        <f t="shared" si="6"/>
        <v>#DIV/0!</v>
      </c>
      <c r="AH40" s="1">
        <f t="shared" si="10"/>
        <v>0.1659067047250351</v>
      </c>
      <c r="AI40" s="1">
        <f t="shared" si="11"/>
        <v>3.8697695573074585E-2</v>
      </c>
      <c r="AJ40" s="1">
        <f t="shared" si="17"/>
        <v>0.10267285002708525</v>
      </c>
      <c r="AK40" s="1">
        <f t="shared" si="13"/>
        <v>0.97897156818110087</v>
      </c>
      <c r="AL40" s="1" t="b">
        <f t="shared" si="14"/>
        <v>0</v>
      </c>
      <c r="AM40" s="1" t="e">
        <f t="shared" si="15"/>
        <v>#DIV/0!</v>
      </c>
      <c r="AN40" s="1" t="e">
        <f t="shared" si="16"/>
        <v>#DIV/0!</v>
      </c>
      <c r="AO40" s="1">
        <v>9.4879999999999995</v>
      </c>
    </row>
    <row r="41" spans="1:41">
      <c r="A41" s="7">
        <v>38</v>
      </c>
      <c r="B41" s="7" t="s">
        <v>30</v>
      </c>
      <c r="C41" s="7" t="s">
        <v>31</v>
      </c>
      <c r="D41" s="7" t="s">
        <v>56</v>
      </c>
      <c r="E41" s="7" t="s">
        <v>31</v>
      </c>
      <c r="F41" s="2" t="b">
        <f t="shared" si="9"/>
        <v>0</v>
      </c>
      <c r="G41" s="2" t="b">
        <f t="shared" si="7"/>
        <v>0</v>
      </c>
      <c r="H41" s="1" t="s">
        <v>275</v>
      </c>
      <c r="M41" s="1">
        <f>PRODUCT(SUM(PRODUCT(R41,overview!$J$10),PRODUCT(W41,overview!$K$10),PRODUCT(AB41,overview!$L$10)),1/SUM(overview!$J$10:$L$10))</f>
        <v>1.0040434782608696</v>
      </c>
      <c r="N41" s="1">
        <f>PRODUCT(SUM(PRODUCT(S41,overview!$J$10),PRODUCT(X41,overview!$K$10),PRODUCT(AC41,overview!$L$10)),1/SUM(overview!$J$10:$L$10))</f>
        <v>1.9959565217391302</v>
      </c>
      <c r="O41" s="1">
        <f t="shared" si="2"/>
        <v>10</v>
      </c>
      <c r="P41" s="1">
        <f t="shared" si="3"/>
        <v>2</v>
      </c>
      <c r="Q41" s="1">
        <f t="shared" si="8"/>
        <v>0.10060775045200082</v>
      </c>
      <c r="R41" s="1">
        <v>1</v>
      </c>
      <c r="S41" s="1">
        <v>2</v>
      </c>
      <c r="T41" s="1">
        <v>6</v>
      </c>
      <c r="U41" s="1">
        <v>0</v>
      </c>
      <c r="V41" s="1">
        <f t="shared" si="4"/>
        <v>0</v>
      </c>
      <c r="W41">
        <v>1.006</v>
      </c>
      <c r="X41">
        <v>1.994</v>
      </c>
      <c r="Y41">
        <v>3</v>
      </c>
      <c r="Z41">
        <v>2</v>
      </c>
      <c r="AA41" s="1">
        <f t="shared" si="5"/>
        <v>0.33634236041457705</v>
      </c>
      <c r="AB41" s="1">
        <v>1</v>
      </c>
      <c r="AC41" s="1">
        <v>2</v>
      </c>
      <c r="AD41" s="1">
        <v>1</v>
      </c>
      <c r="AE41" s="1">
        <v>0</v>
      </c>
      <c r="AF41" s="1">
        <f t="shared" si="6"/>
        <v>0</v>
      </c>
      <c r="AH41" s="1" t="e">
        <f t="shared" si="10"/>
        <v>#DIV/0!</v>
      </c>
      <c r="AI41" s="1">
        <f t="shared" si="11"/>
        <v>3.6391513385355061E-2</v>
      </c>
      <c r="AJ41" s="1">
        <f t="shared" si="17"/>
        <v>0.11063544713321678</v>
      </c>
      <c r="AK41" s="1">
        <f t="shared" si="13"/>
        <v>1.6797333706485946</v>
      </c>
      <c r="AL41" s="1" t="b">
        <f t="shared" si="14"/>
        <v>0</v>
      </c>
      <c r="AM41" s="1" t="e">
        <f t="shared" si="15"/>
        <v>#DIV/0!</v>
      </c>
      <c r="AN41" s="1" t="e">
        <f t="shared" si="16"/>
        <v>#DIV/0!</v>
      </c>
      <c r="AO41" s="1">
        <v>9.4879999999999995</v>
      </c>
    </row>
    <row r="42" spans="1:41">
      <c r="A42" s="7">
        <v>39</v>
      </c>
      <c r="B42" s="7" t="s">
        <v>45</v>
      </c>
      <c r="C42" s="7" t="s">
        <v>46</v>
      </c>
      <c r="D42" s="7" t="s">
        <v>45</v>
      </c>
      <c r="E42" s="7" t="s">
        <v>46</v>
      </c>
      <c r="F42" s="2" t="b">
        <f t="shared" si="9"/>
        <v>0</v>
      </c>
      <c r="G42" s="2" t="b">
        <f t="shared" si="7"/>
        <v>0</v>
      </c>
      <c r="H42" s="1" t="s">
        <v>275</v>
      </c>
      <c r="M42" s="1">
        <f>PRODUCT(SUM(PRODUCT(R42,overview!$J$10),PRODUCT(W42,overview!$K$10),PRODUCT(AB42,overview!$L$10)),1/SUM(overview!$J$10:$L$10))</f>
        <v>1.0241086956521737</v>
      </c>
      <c r="N42" s="1">
        <f>PRODUCT(SUM(PRODUCT(S42,overview!$J$10),PRODUCT(X42,overview!$K$10),PRODUCT(AC42,overview!$L$10)),1/SUM(overview!$J$10:$L$10))</f>
        <v>1.9758913043478261</v>
      </c>
      <c r="O42" s="1">
        <f t="shared" si="2"/>
        <v>11.8</v>
      </c>
      <c r="P42" s="1">
        <f t="shared" si="3"/>
        <v>7.2</v>
      </c>
      <c r="Q42" s="1">
        <f t="shared" si="8"/>
        <v>0.31625215451773198</v>
      </c>
      <c r="R42" s="1">
        <v>1.0149999999999999</v>
      </c>
      <c r="S42" s="1">
        <v>1.9850000000000001</v>
      </c>
      <c r="T42" s="1">
        <v>5</v>
      </c>
      <c r="U42" s="1">
        <v>0</v>
      </c>
      <c r="V42" s="1">
        <f t="shared" si="4"/>
        <v>0</v>
      </c>
      <c r="W42">
        <v>1.0289999999999999</v>
      </c>
      <c r="X42">
        <v>1.9710000000000001</v>
      </c>
      <c r="Y42">
        <v>6.8</v>
      </c>
      <c r="Z42">
        <v>7.2</v>
      </c>
      <c r="AA42" s="1">
        <f t="shared" si="5"/>
        <v>0.55278001611603533</v>
      </c>
      <c r="AB42" s="1">
        <v>1</v>
      </c>
      <c r="AC42" s="1">
        <v>2</v>
      </c>
      <c r="AD42" s="1">
        <v>0</v>
      </c>
      <c r="AE42" s="1">
        <v>0</v>
      </c>
      <c r="AF42" s="1" t="e">
        <f t="shared" si="6"/>
        <v>#DIV/0!</v>
      </c>
      <c r="AH42" s="1" t="e">
        <f t="shared" si="10"/>
        <v>#DIV/0!</v>
      </c>
      <c r="AI42" s="1">
        <f t="shared" si="11"/>
        <v>0.10904765791008865</v>
      </c>
      <c r="AJ42" s="1">
        <f t="shared" si="17"/>
        <v>0.17458727799076756</v>
      </c>
      <c r="AK42" s="1">
        <f t="shared" si="13"/>
        <v>1.3150253415712523</v>
      </c>
      <c r="AL42" s="1" t="b">
        <f t="shared" si="14"/>
        <v>0</v>
      </c>
      <c r="AM42" s="1" t="e">
        <f t="shared" si="15"/>
        <v>#DIV/0!</v>
      </c>
      <c r="AN42" s="1" t="e">
        <f t="shared" si="16"/>
        <v>#DIV/0!</v>
      </c>
      <c r="AO42" s="1">
        <v>9.4879999999999995</v>
      </c>
    </row>
    <row r="43" spans="1:41">
      <c r="A43" s="7">
        <v>40</v>
      </c>
      <c r="B43" s="7" t="s">
        <v>47</v>
      </c>
      <c r="C43" s="7" t="s">
        <v>48</v>
      </c>
      <c r="D43" s="7" t="s">
        <v>47</v>
      </c>
      <c r="E43" s="7" t="s">
        <v>48</v>
      </c>
      <c r="F43" s="2" t="b">
        <f t="shared" si="9"/>
        <v>0</v>
      </c>
      <c r="G43" s="2" t="b">
        <f t="shared" si="7"/>
        <v>0</v>
      </c>
      <c r="H43" s="1" t="s">
        <v>275</v>
      </c>
      <c r="M43" s="1">
        <f>PRODUCT(SUM(PRODUCT(R43,overview!$J$10),PRODUCT(W43,overview!$K$10),PRODUCT(AB43,overview!$L$10)),1/SUM(overview!$J$10:$L$10))</f>
        <v>1.0457826086956521</v>
      </c>
      <c r="N43" s="1">
        <f>PRODUCT(SUM(PRODUCT(S43,overview!$J$10),PRODUCT(X43,overview!$K$10),PRODUCT(AC43,overview!$L$10)),1/SUM(overview!$J$10:$L$10))</f>
        <v>1.9542173913043479</v>
      </c>
      <c r="O43" s="1">
        <f t="shared" si="2"/>
        <v>13</v>
      </c>
      <c r="P43" s="1">
        <f t="shared" si="3"/>
        <v>8</v>
      </c>
      <c r="Q43" s="1">
        <f t="shared" si="8"/>
        <v>0.32931777769030529</v>
      </c>
      <c r="R43" s="1">
        <v>0.84399999999999997</v>
      </c>
      <c r="S43" s="1">
        <v>2.1560000000000001</v>
      </c>
      <c r="T43" s="1">
        <v>5</v>
      </c>
      <c r="U43" s="1">
        <v>6</v>
      </c>
      <c r="V43" s="1">
        <f t="shared" si="4"/>
        <v>0.46975881261595548</v>
      </c>
      <c r="W43">
        <v>1.143</v>
      </c>
      <c r="X43">
        <v>1.857</v>
      </c>
      <c r="Y43">
        <v>8</v>
      </c>
      <c r="Z43">
        <v>2</v>
      </c>
      <c r="AA43" s="1">
        <f t="shared" si="5"/>
        <v>0.15387722132471729</v>
      </c>
      <c r="AB43" s="1">
        <v>0.85699999999999998</v>
      </c>
      <c r="AC43" s="1">
        <v>2.1429999999999998</v>
      </c>
      <c r="AD43" s="1">
        <v>0</v>
      </c>
      <c r="AE43" s="1">
        <v>0</v>
      </c>
      <c r="AF43" s="1" t="e">
        <f t="shared" si="6"/>
        <v>#DIV/0!</v>
      </c>
      <c r="AH43" s="1" t="e">
        <f t="shared" si="10"/>
        <v>#DIV/0!</v>
      </c>
      <c r="AI43" s="1">
        <f t="shared" si="11"/>
        <v>0.11147818561511111</v>
      </c>
      <c r="AJ43" s="1">
        <f t="shared" si="17"/>
        <v>0.17458727799076756</v>
      </c>
      <c r="AK43" s="1">
        <f t="shared" si="13"/>
        <v>0.97317545412846906</v>
      </c>
      <c r="AL43" s="1" t="b">
        <f t="shared" si="14"/>
        <v>0</v>
      </c>
      <c r="AM43" s="1" t="e">
        <f t="shared" si="15"/>
        <v>#DIV/0!</v>
      </c>
      <c r="AN43" s="1" t="e">
        <f t="shared" si="16"/>
        <v>#DIV/0!</v>
      </c>
      <c r="AO43" s="1">
        <v>9.4879999999999995</v>
      </c>
    </row>
    <row r="44" spans="1:41">
      <c r="A44" s="7">
        <v>41</v>
      </c>
      <c r="B44" s="7" t="s">
        <v>28</v>
      </c>
      <c r="C44" s="7" t="s">
        <v>29</v>
      </c>
      <c r="D44" s="7" t="s">
        <v>28</v>
      </c>
      <c r="E44" s="7" t="s">
        <v>29</v>
      </c>
      <c r="F44" s="2" t="b">
        <f t="shared" si="9"/>
        <v>0</v>
      </c>
      <c r="G44" s="2" t="b">
        <f t="shared" si="7"/>
        <v>0</v>
      </c>
      <c r="H44" s="1" t="s">
        <v>275</v>
      </c>
      <c r="M44" s="1">
        <f>PRODUCT(SUM(PRODUCT(R44,overview!$J$10),PRODUCT(W44,overview!$K$10),PRODUCT(AB44,overview!$L$10)),1/SUM(overview!$J$10:$L$10))</f>
        <v>0.50645652173913047</v>
      </c>
      <c r="N44" s="1">
        <f>PRODUCT(SUM(PRODUCT(S44,overview!$J$10),PRODUCT(X44,overview!$K$10),PRODUCT(AC44,overview!$L$10)),1/SUM(overview!$J$10:$L$10))</f>
        <v>2.4935434782608694</v>
      </c>
      <c r="O44" s="1">
        <f t="shared" si="2"/>
        <v>6</v>
      </c>
      <c r="P44" s="1">
        <f t="shared" si="3"/>
        <v>4</v>
      </c>
      <c r="Q44" s="1">
        <f t="shared" si="8"/>
        <v>0.13540477000020343</v>
      </c>
      <c r="R44" s="1">
        <v>0.31</v>
      </c>
      <c r="S44" s="1">
        <v>2.69</v>
      </c>
      <c r="T44" s="1">
        <v>2</v>
      </c>
      <c r="U44" s="1">
        <v>2</v>
      </c>
      <c r="V44" s="1">
        <f t="shared" si="4"/>
        <v>0.11524163568773235</v>
      </c>
      <c r="W44">
        <v>0.59</v>
      </c>
      <c r="X44">
        <v>2.41</v>
      </c>
      <c r="Y44">
        <v>4</v>
      </c>
      <c r="Z44">
        <v>2</v>
      </c>
      <c r="AA44" s="1">
        <f t="shared" si="5"/>
        <v>0.12240663900414936</v>
      </c>
      <c r="AB44" s="1">
        <v>0.66700000000000004</v>
      </c>
      <c r="AC44" s="1">
        <v>2.3330000000000002</v>
      </c>
      <c r="AD44" s="1">
        <v>0</v>
      </c>
      <c r="AE44" s="1">
        <v>0</v>
      </c>
      <c r="AF44" s="1" t="e">
        <f t="shared" si="6"/>
        <v>#DIV/0!</v>
      </c>
      <c r="AH44" s="1" t="e">
        <f t="shared" si="10"/>
        <v>#DIV/0!</v>
      </c>
      <c r="AI44" s="1">
        <f t="shared" si="11"/>
        <v>0.11345125084723698</v>
      </c>
      <c r="AJ44" s="1">
        <f t="shared" si="17"/>
        <v>0.17458727799076756</v>
      </c>
      <c r="AK44" s="1">
        <f t="shared" si="13"/>
        <v>1.1674924444664967</v>
      </c>
      <c r="AL44" s="1" t="b">
        <f t="shared" si="14"/>
        <v>0</v>
      </c>
      <c r="AM44" s="1" t="e">
        <f t="shared" si="15"/>
        <v>#DIV/0!</v>
      </c>
      <c r="AN44" s="1" t="e">
        <f t="shared" si="16"/>
        <v>#DIV/0!</v>
      </c>
      <c r="AO44" s="1">
        <v>9.4879999999999995</v>
      </c>
    </row>
    <row r="45" spans="1:41">
      <c r="A45" s="7">
        <v>42</v>
      </c>
      <c r="B45" s="7" t="s">
        <v>53</v>
      </c>
      <c r="C45" s="7" t="s">
        <v>33</v>
      </c>
      <c r="D45" s="7" t="s">
        <v>90</v>
      </c>
      <c r="E45" s="7" t="s">
        <v>91</v>
      </c>
      <c r="F45" s="2" t="b">
        <f t="shared" si="9"/>
        <v>1</v>
      </c>
      <c r="G45" s="2" t="b">
        <f t="shared" si="7"/>
        <v>1</v>
      </c>
      <c r="H45" s="1" t="s">
        <v>275</v>
      </c>
      <c r="M45" s="1">
        <f>PRODUCT(SUM(PRODUCT(R45,overview!$J$10),PRODUCT(W45,overview!$K$10),PRODUCT(AB45,overview!$L$10)),1/SUM(overview!$J$10:$L$10))</f>
        <v>0.39465217391304347</v>
      </c>
      <c r="N45" s="1">
        <f>PRODUCT(SUM(PRODUCT(S45,overview!$J$10),PRODUCT(X45,overview!$K$10),PRODUCT(AC45,overview!$L$10)),1/SUM(overview!$J$10:$L$10))</f>
        <v>2.6053478260869567</v>
      </c>
      <c r="O45" s="1">
        <f t="shared" si="2"/>
        <v>12</v>
      </c>
      <c r="P45" s="1">
        <f t="shared" si="3"/>
        <v>8</v>
      </c>
      <c r="Q45" s="1">
        <f t="shared" si="8"/>
        <v>0.10098515316878881</v>
      </c>
      <c r="R45" s="1">
        <v>1</v>
      </c>
      <c r="S45" s="1">
        <v>2</v>
      </c>
      <c r="T45" s="1">
        <v>9</v>
      </c>
      <c r="U45" s="1">
        <v>0</v>
      </c>
      <c r="V45" s="1">
        <f t="shared" si="4"/>
        <v>0</v>
      </c>
      <c r="W45">
        <v>0.126</v>
      </c>
      <c r="X45">
        <v>2.8740000000000001</v>
      </c>
      <c r="Y45">
        <v>2.5</v>
      </c>
      <c r="Z45">
        <v>6.5</v>
      </c>
      <c r="AA45" s="1">
        <f t="shared" si="5"/>
        <v>0.11398747390396659</v>
      </c>
      <c r="AB45" s="1">
        <v>0.248</v>
      </c>
      <c r="AC45" s="1">
        <v>2.7519999999999998</v>
      </c>
      <c r="AD45" s="1">
        <v>0.5</v>
      </c>
      <c r="AE45" s="1">
        <v>1.5</v>
      </c>
      <c r="AF45" s="1">
        <f t="shared" si="6"/>
        <v>0.27034883720930236</v>
      </c>
      <c r="AH45" s="1" t="e">
        <f t="shared" si="10"/>
        <v>#DIV/0!</v>
      </c>
      <c r="AI45" s="1">
        <f t="shared" si="11"/>
        <v>0.11978452640635658</v>
      </c>
      <c r="AJ45" s="1">
        <f t="shared" si="17"/>
        <v>0.16462637574821398</v>
      </c>
      <c r="AK45" s="1">
        <f t="shared" si="13"/>
        <v>1.6895302191141333</v>
      </c>
      <c r="AL45" s="1" t="b">
        <f t="shared" si="14"/>
        <v>0</v>
      </c>
      <c r="AM45" s="1" t="e">
        <f t="shared" si="15"/>
        <v>#DIV/0!</v>
      </c>
      <c r="AN45" s="1" t="e">
        <f t="shared" si="16"/>
        <v>#DIV/0!</v>
      </c>
      <c r="AO45" s="1">
        <v>9.4879999999999995</v>
      </c>
    </row>
    <row r="46" spans="1:41">
      <c r="A46" s="7">
        <v>43</v>
      </c>
      <c r="B46" s="7" t="s">
        <v>49</v>
      </c>
      <c r="C46" s="7" t="s">
        <v>50</v>
      </c>
      <c r="D46" s="7" t="s">
        <v>49</v>
      </c>
      <c r="E46" s="7" t="s">
        <v>50</v>
      </c>
      <c r="F46" s="2" t="b">
        <f t="shared" si="9"/>
        <v>0</v>
      </c>
      <c r="G46" s="2" t="b">
        <f t="shared" si="7"/>
        <v>0</v>
      </c>
      <c r="H46" s="1" t="s">
        <v>275</v>
      </c>
      <c r="M46" s="1">
        <f>PRODUCT(SUM(PRODUCT(R46,overview!$J$10),PRODUCT(W46,overview!$K$10),PRODUCT(AB46,overview!$L$10)),1/SUM(overview!$J$10:$L$10))</f>
        <v>0.59380434782608693</v>
      </c>
      <c r="N46" s="1">
        <f>PRODUCT(SUM(PRODUCT(S46,overview!$J$10),PRODUCT(X46,overview!$K$10),PRODUCT(AC46,overview!$L$10)),1/SUM(overview!$J$10:$L$10))</f>
        <v>2.4061956521739125</v>
      </c>
      <c r="O46" s="1">
        <f t="shared" si="2"/>
        <v>12</v>
      </c>
      <c r="P46" s="1">
        <f t="shared" si="3"/>
        <v>8</v>
      </c>
      <c r="Q46" s="1">
        <f t="shared" si="8"/>
        <v>0.16452093779644938</v>
      </c>
      <c r="R46" s="1">
        <v>0.33300000000000002</v>
      </c>
      <c r="S46" s="1">
        <v>2.6669999999999998</v>
      </c>
      <c r="T46" s="1">
        <v>4</v>
      </c>
      <c r="U46" s="1">
        <v>0</v>
      </c>
      <c r="V46" s="1">
        <f t="shared" si="4"/>
        <v>0</v>
      </c>
      <c r="W46">
        <v>0.72</v>
      </c>
      <c r="X46">
        <v>2.2799999999999998</v>
      </c>
      <c r="Y46">
        <v>8</v>
      </c>
      <c r="Z46">
        <v>8</v>
      </c>
      <c r="AA46" s="1">
        <f t="shared" si="5"/>
        <v>0.31578947368421056</v>
      </c>
      <c r="AB46" s="1">
        <v>0.33300000000000002</v>
      </c>
      <c r="AC46" s="1">
        <v>2.6669999999999998</v>
      </c>
      <c r="AD46" s="1">
        <v>0</v>
      </c>
      <c r="AE46" s="1">
        <v>0</v>
      </c>
      <c r="AF46" s="1" t="e">
        <f t="shared" si="6"/>
        <v>#DIV/0!</v>
      </c>
      <c r="AH46" s="1" t="e">
        <f t="shared" si="10"/>
        <v>#DIV/0!</v>
      </c>
      <c r="AI46" s="1">
        <f t="shared" si="11"/>
        <v>0.13745539325126468</v>
      </c>
      <c r="AJ46" s="1">
        <f t="shared" si="17"/>
        <v>0.2743772929136899</v>
      </c>
      <c r="AK46" s="1">
        <f t="shared" si="13"/>
        <v>1.7391195800061321</v>
      </c>
      <c r="AL46" s="1" t="b">
        <f t="shared" si="14"/>
        <v>0</v>
      </c>
      <c r="AM46" s="1" t="e">
        <f t="shared" si="15"/>
        <v>#DIV/0!</v>
      </c>
      <c r="AN46" s="1" t="e">
        <f t="shared" si="16"/>
        <v>#DIV/0!</v>
      </c>
      <c r="AO46" s="1">
        <v>9.4879999999999995</v>
      </c>
    </row>
    <row r="47" spans="1:41">
      <c r="A47" s="7">
        <v>44</v>
      </c>
      <c r="B47" s="7" t="s">
        <v>85</v>
      </c>
      <c r="C47" s="7" t="s">
        <v>86</v>
      </c>
      <c r="D47" s="7" t="s">
        <v>85</v>
      </c>
      <c r="E47" s="7" t="s">
        <v>86</v>
      </c>
      <c r="F47" s="2" t="b">
        <f t="shared" si="9"/>
        <v>0</v>
      </c>
      <c r="G47" s="2" t="b">
        <f t="shared" si="7"/>
        <v>0</v>
      </c>
      <c r="H47" s="1" t="s">
        <v>275</v>
      </c>
      <c r="M47" s="1">
        <f>PRODUCT(SUM(PRODUCT(R47,overview!$J$10),PRODUCT(W47,overview!$K$10),PRODUCT(AB47,overview!$L$10)),1/SUM(overview!$J$10:$L$10))</f>
        <v>0</v>
      </c>
      <c r="N47" s="1">
        <f>PRODUCT(SUM(PRODUCT(S47,overview!$J$10),PRODUCT(X47,overview!$K$10),PRODUCT(AC47,overview!$L$10)),1/SUM(overview!$J$10:$L$10))</f>
        <v>3</v>
      </c>
      <c r="O47" s="1">
        <f t="shared" si="2"/>
        <v>0</v>
      </c>
      <c r="P47" s="1">
        <f t="shared" si="3"/>
        <v>0</v>
      </c>
      <c r="Q47" s="1" t="e">
        <f t="shared" si="8"/>
        <v>#DIV/0!</v>
      </c>
      <c r="R47" s="1">
        <v>0</v>
      </c>
      <c r="S47" s="1">
        <v>3</v>
      </c>
      <c r="T47" s="1">
        <v>0</v>
      </c>
      <c r="U47" s="1">
        <v>0</v>
      </c>
      <c r="V47" s="1" t="e">
        <f t="shared" si="4"/>
        <v>#DIV/0!</v>
      </c>
      <c r="W47">
        <v>0</v>
      </c>
      <c r="X47">
        <v>3</v>
      </c>
      <c r="Y47">
        <v>0</v>
      </c>
      <c r="Z47">
        <v>0</v>
      </c>
      <c r="AA47" s="1" t="e">
        <f t="shared" si="5"/>
        <v>#DIV/0!</v>
      </c>
      <c r="AB47" s="1">
        <v>0</v>
      </c>
      <c r="AC47" s="1">
        <v>3</v>
      </c>
      <c r="AD47" s="1">
        <v>0</v>
      </c>
      <c r="AE47" s="1">
        <v>0</v>
      </c>
      <c r="AF47" s="1" t="e">
        <f t="shared" si="6"/>
        <v>#DIV/0!</v>
      </c>
      <c r="AH47" s="1" t="e">
        <f t="shared" si="10"/>
        <v>#DIV/0!</v>
      </c>
      <c r="AI47" s="1">
        <f t="shared" si="11"/>
        <v>0.121676094335261</v>
      </c>
      <c r="AJ47" s="1">
        <f t="shared" si="17"/>
        <v>0.26737844688532147</v>
      </c>
      <c r="AK47" s="1">
        <f t="shared" si="13"/>
        <v>1.8349114162541225</v>
      </c>
      <c r="AL47" s="1" t="b">
        <f t="shared" si="14"/>
        <v>0</v>
      </c>
      <c r="AM47" s="1" t="e">
        <f t="shared" si="15"/>
        <v>#DIV/0!</v>
      </c>
      <c r="AN47" s="1" t="e">
        <f t="shared" si="16"/>
        <v>#DIV/0!</v>
      </c>
      <c r="AO47" s="1">
        <v>9.4879999999999995</v>
      </c>
    </row>
    <row r="48" spans="1:41">
      <c r="A48" s="7">
        <v>45</v>
      </c>
      <c r="B48" s="7" t="s">
        <v>30</v>
      </c>
      <c r="C48" s="7" t="s">
        <v>31</v>
      </c>
      <c r="D48" s="7" t="s">
        <v>30</v>
      </c>
      <c r="E48" s="7" t="s">
        <v>31</v>
      </c>
      <c r="F48" s="2" t="b">
        <f t="shared" si="9"/>
        <v>0</v>
      </c>
      <c r="G48" s="2" t="b">
        <f t="shared" si="7"/>
        <v>0</v>
      </c>
      <c r="H48" s="1" t="s">
        <v>275</v>
      </c>
      <c r="M48" s="1">
        <f>PRODUCT(SUM(PRODUCT(R48,overview!$J$10),PRODUCT(W48,overview!$K$10),PRODUCT(AB48,overview!$L$10)),1/SUM(overview!$J$10:$L$10))</f>
        <v>0.90615217391304348</v>
      </c>
      <c r="N48" s="1">
        <f>PRODUCT(SUM(PRODUCT(S48,overview!$J$10),PRODUCT(X48,overview!$K$10),PRODUCT(AC48,overview!$L$10)),1/SUM(overview!$J$10:$L$10))</f>
        <v>2.0938478260869564</v>
      </c>
      <c r="O48" s="1">
        <f t="shared" si="2"/>
        <v>10.5</v>
      </c>
      <c r="P48" s="1">
        <f t="shared" si="3"/>
        <v>18.5</v>
      </c>
      <c r="Q48" s="1">
        <f t="shared" si="8"/>
        <v>0.76249754654397661</v>
      </c>
      <c r="R48" s="1">
        <v>0.71599999999999997</v>
      </c>
      <c r="S48" s="1">
        <v>2.2839999999999998</v>
      </c>
      <c r="T48" s="1">
        <v>3.5</v>
      </c>
      <c r="U48" s="1">
        <v>13.5</v>
      </c>
      <c r="V48" s="1">
        <f t="shared" si="4"/>
        <v>1.2091568676507378</v>
      </c>
      <c r="W48">
        <v>0.98899999999999999</v>
      </c>
      <c r="X48">
        <v>2.0110000000000001</v>
      </c>
      <c r="Y48">
        <v>7</v>
      </c>
      <c r="Z48">
        <v>5</v>
      </c>
      <c r="AA48" s="1">
        <f t="shared" si="5"/>
        <v>0.35128223343041837</v>
      </c>
      <c r="AB48" s="1">
        <v>1</v>
      </c>
      <c r="AC48" s="1">
        <v>2</v>
      </c>
      <c r="AD48" s="1">
        <v>0</v>
      </c>
      <c r="AE48" s="1">
        <v>0</v>
      </c>
      <c r="AF48" s="1" t="e">
        <f t="shared" si="6"/>
        <v>#DIV/0!</v>
      </c>
      <c r="AH48" s="1" t="e">
        <f t="shared" si="10"/>
        <v>#DIV/0!</v>
      </c>
      <c r="AI48" s="1">
        <f t="shared" si="11"/>
        <v>8.5645608981390509E-2</v>
      </c>
      <c r="AJ48" s="1">
        <f t="shared" si="17"/>
        <v>0.14542579625028235</v>
      </c>
      <c r="AK48" s="1">
        <f t="shared" si="13"/>
        <v>1.007165254198207</v>
      </c>
      <c r="AL48" s="1" t="b">
        <f t="shared" si="14"/>
        <v>0</v>
      </c>
      <c r="AM48" s="1" t="e">
        <f t="shared" si="15"/>
        <v>#DIV/0!</v>
      </c>
      <c r="AN48" s="1" t="e">
        <f t="shared" si="16"/>
        <v>#DIV/0!</v>
      </c>
      <c r="AO48" s="1">
        <v>9.4879999999999995</v>
      </c>
    </row>
    <row r="49" spans="1:41">
      <c r="A49" s="7">
        <v>46</v>
      </c>
      <c r="B49" s="7" t="s">
        <v>45</v>
      </c>
      <c r="C49" s="7" t="s">
        <v>46</v>
      </c>
      <c r="D49" s="7" t="s">
        <v>45</v>
      </c>
      <c r="E49" s="7" t="s">
        <v>46</v>
      </c>
      <c r="F49" s="2" t="b">
        <f t="shared" si="9"/>
        <v>0</v>
      </c>
      <c r="G49" s="2" t="b">
        <f t="shared" si="7"/>
        <v>0</v>
      </c>
      <c r="H49" s="1" t="s">
        <v>275</v>
      </c>
      <c r="M49" s="1">
        <f>PRODUCT(SUM(PRODUCT(R49,overview!$J$10),PRODUCT(W49,overview!$K$10),PRODUCT(AB49,overview!$L$10)),1/SUM(overview!$J$10:$L$10))</f>
        <v>1.0118913043478259</v>
      </c>
      <c r="N49" s="1">
        <f>PRODUCT(SUM(PRODUCT(S49,overview!$J$10),PRODUCT(X49,overview!$K$10),PRODUCT(AC49,overview!$L$10)),1/SUM(overview!$J$10:$L$10))</f>
        <v>1.9881086956521739</v>
      </c>
      <c r="O49" s="1">
        <f t="shared" si="2"/>
        <v>12</v>
      </c>
      <c r="P49" s="1">
        <f t="shared" si="3"/>
        <v>1</v>
      </c>
      <c r="Q49" s="1">
        <f t="shared" si="8"/>
        <v>4.2414318465951534E-2</v>
      </c>
      <c r="R49" s="1">
        <v>1.028</v>
      </c>
      <c r="S49" s="1">
        <v>1.972</v>
      </c>
      <c r="T49" s="1">
        <v>8</v>
      </c>
      <c r="U49" s="1">
        <v>0</v>
      </c>
      <c r="V49" s="1">
        <f t="shared" si="4"/>
        <v>0</v>
      </c>
      <c r="W49">
        <v>1.0049999999999999</v>
      </c>
      <c r="X49">
        <v>1.9950000000000001</v>
      </c>
      <c r="Y49">
        <v>4</v>
      </c>
      <c r="Z49">
        <v>1</v>
      </c>
      <c r="AA49" s="1">
        <f t="shared" si="5"/>
        <v>0.12593984962406013</v>
      </c>
      <c r="AB49" s="1">
        <v>1</v>
      </c>
      <c r="AC49" s="1">
        <v>2</v>
      </c>
      <c r="AD49" s="1">
        <v>0</v>
      </c>
      <c r="AE49" s="1">
        <v>0</v>
      </c>
      <c r="AF49" s="1" t="e">
        <f t="shared" si="6"/>
        <v>#DIV/0!</v>
      </c>
      <c r="AH49" s="1" t="e">
        <f t="shared" si="10"/>
        <v>#DIV/0!</v>
      </c>
      <c r="AI49" s="1">
        <f t="shared" si="11"/>
        <v>7.8247039380895528E-2</v>
      </c>
      <c r="AJ49" s="1">
        <f t="shared" si="17"/>
        <v>0.13732032471885008</v>
      </c>
      <c r="AK49" s="1">
        <f t="shared" si="13"/>
        <v>8.4718604349157331E-2</v>
      </c>
      <c r="AL49" s="1" t="b">
        <f t="shared" si="14"/>
        <v>0</v>
      </c>
      <c r="AM49" s="1" t="e">
        <f t="shared" si="15"/>
        <v>#DIV/0!</v>
      </c>
      <c r="AN49" s="1" t="e">
        <f t="shared" si="16"/>
        <v>#DIV/0!</v>
      </c>
      <c r="AO49" s="1">
        <v>9.4879999999999995</v>
      </c>
    </row>
    <row r="50" spans="1:41">
      <c r="A50" s="7">
        <v>47</v>
      </c>
      <c r="B50" s="7" t="s">
        <v>56</v>
      </c>
      <c r="C50" s="7" t="s">
        <v>31</v>
      </c>
      <c r="D50" s="7" t="s">
        <v>30</v>
      </c>
      <c r="E50" s="7" t="s">
        <v>31</v>
      </c>
      <c r="F50" s="2" t="b">
        <f t="shared" si="9"/>
        <v>0</v>
      </c>
      <c r="G50" s="2" t="b">
        <f t="shared" si="7"/>
        <v>0</v>
      </c>
      <c r="H50" s="1" t="s">
        <v>275</v>
      </c>
      <c r="M50" s="1">
        <f>PRODUCT(SUM(PRODUCT(R50,overview!$J$10),PRODUCT(W50,overview!$K$10),PRODUCT(AB50,overview!$L$10)),1/SUM(overview!$J$10:$L$10))</f>
        <v>1.0067391304347826</v>
      </c>
      <c r="N50" s="1">
        <f>PRODUCT(SUM(PRODUCT(S50,overview!$J$10),PRODUCT(X50,overview!$K$10),PRODUCT(AC50,overview!$L$10)),1/SUM(overview!$J$10:$L$10))</f>
        <v>1.9932608695652172</v>
      </c>
      <c r="O50" s="1">
        <f t="shared" si="2"/>
        <v>17</v>
      </c>
      <c r="P50" s="1">
        <f t="shared" si="3"/>
        <v>6</v>
      </c>
      <c r="Q50" s="1">
        <f t="shared" si="8"/>
        <v>0.17826050695117179</v>
      </c>
      <c r="R50" s="1">
        <v>1</v>
      </c>
      <c r="S50" s="1">
        <v>2</v>
      </c>
      <c r="T50" s="1">
        <v>8</v>
      </c>
      <c r="U50" s="1">
        <v>0</v>
      </c>
      <c r="V50" s="1">
        <f t="shared" si="4"/>
        <v>0</v>
      </c>
      <c r="W50">
        <v>1.01</v>
      </c>
      <c r="X50">
        <v>1.99</v>
      </c>
      <c r="Y50">
        <v>8</v>
      </c>
      <c r="Z50">
        <v>6</v>
      </c>
      <c r="AA50" s="1">
        <f t="shared" si="5"/>
        <v>0.38065326633165825</v>
      </c>
      <c r="AB50" s="1">
        <v>1</v>
      </c>
      <c r="AC50" s="1">
        <v>2</v>
      </c>
      <c r="AD50" s="1">
        <v>1</v>
      </c>
      <c r="AE50" s="1">
        <v>0</v>
      </c>
      <c r="AF50" s="1">
        <f t="shared" si="6"/>
        <v>0</v>
      </c>
      <c r="AH50" s="1" t="e">
        <f t="shared" si="10"/>
        <v>#DIV/0!</v>
      </c>
      <c r="AI50" s="1">
        <f t="shared" si="11"/>
        <v>8.2401749436518304E-2</v>
      </c>
      <c r="AJ50" s="1">
        <f t="shared" si="17"/>
        <v>0</v>
      </c>
      <c r="AK50" s="1">
        <f t="shared" si="13"/>
        <v>0.26151348775859945</v>
      </c>
      <c r="AL50" s="1" t="b">
        <f t="shared" si="14"/>
        <v>0</v>
      </c>
      <c r="AM50" s="1" t="e">
        <f t="shared" si="15"/>
        <v>#DIV/0!</v>
      </c>
      <c r="AN50" s="1" t="e">
        <f t="shared" si="16"/>
        <v>#DIV/0!</v>
      </c>
      <c r="AO50" s="1">
        <v>9.4879999999999995</v>
      </c>
    </row>
    <row r="51" spans="1:41">
      <c r="A51" s="7">
        <v>48</v>
      </c>
      <c r="B51" s="7" t="s">
        <v>90</v>
      </c>
      <c r="C51" s="7" t="s">
        <v>91</v>
      </c>
      <c r="D51" s="7" t="s">
        <v>90</v>
      </c>
      <c r="E51" s="7" t="s">
        <v>91</v>
      </c>
      <c r="F51" s="2" t="b">
        <f t="shared" si="9"/>
        <v>0</v>
      </c>
      <c r="G51" s="2" t="b">
        <f t="shared" si="7"/>
        <v>0</v>
      </c>
      <c r="H51" s="1" t="s">
        <v>275</v>
      </c>
      <c r="J51" s="1" t="s">
        <v>184</v>
      </c>
      <c r="M51" s="1">
        <f>PRODUCT(SUM(PRODUCT(R51,overview!$J$10),PRODUCT(W51,overview!$K$10),PRODUCT(AB51,overview!$L$10)),1/SUM(overview!$J$10:$L$10))</f>
        <v>0</v>
      </c>
      <c r="N51" s="1">
        <f>PRODUCT(SUM(PRODUCT(S51,overview!$J$10),PRODUCT(X51,overview!$K$10),PRODUCT(AC51,overview!$L$10)),1/SUM(overview!$J$10:$L$10))</f>
        <v>3</v>
      </c>
      <c r="O51" s="1">
        <f t="shared" si="2"/>
        <v>0</v>
      </c>
      <c r="P51" s="1">
        <f t="shared" si="3"/>
        <v>0</v>
      </c>
      <c r="Q51" s="1" t="e">
        <f t="shared" si="8"/>
        <v>#DIV/0!</v>
      </c>
      <c r="R51" s="1">
        <v>0</v>
      </c>
      <c r="S51" s="1">
        <v>3</v>
      </c>
      <c r="T51" s="1">
        <v>0</v>
      </c>
      <c r="U51" s="1">
        <v>0</v>
      </c>
      <c r="V51" s="1" t="e">
        <f t="shared" si="4"/>
        <v>#DIV/0!</v>
      </c>
      <c r="W51">
        <v>0</v>
      </c>
      <c r="X51">
        <v>3</v>
      </c>
      <c r="Y51">
        <v>0</v>
      </c>
      <c r="Z51">
        <v>0</v>
      </c>
      <c r="AA51" s="1" t="e">
        <f t="shared" si="5"/>
        <v>#DIV/0!</v>
      </c>
      <c r="AB51" s="1">
        <v>0</v>
      </c>
      <c r="AC51" s="1">
        <v>3</v>
      </c>
      <c r="AD51" s="1">
        <v>0</v>
      </c>
      <c r="AE51" s="1">
        <v>0</v>
      </c>
      <c r="AF51" s="1" t="e">
        <f t="shared" si="6"/>
        <v>#DIV/0!</v>
      </c>
      <c r="AH51" s="1" t="e">
        <f t="shared" si="10"/>
        <v>#DIV/0!</v>
      </c>
      <c r="AI51" s="1">
        <f t="shared" si="11"/>
        <v>9.3708808976506783E-2</v>
      </c>
      <c r="AJ51" s="1">
        <f t="shared" ref="AJ51:AJ82" si="18">(SUM(AE47:AE57)*SUM(AB47:AB57))/(SUM(AD47:AD57)*SUM(AC47:AC57))</f>
        <v>0</v>
      </c>
      <c r="AK51" s="1">
        <f t="shared" si="13"/>
        <v>0.81590804352091129</v>
      </c>
      <c r="AL51" s="1" t="b">
        <f t="shared" si="14"/>
        <v>0</v>
      </c>
      <c r="AM51" s="1" t="e">
        <f t="shared" si="15"/>
        <v>#DIV/0!</v>
      </c>
      <c r="AN51" s="1" t="e">
        <f t="shared" si="16"/>
        <v>#DIV/0!</v>
      </c>
      <c r="AO51" s="1">
        <v>9.4879999999999995</v>
      </c>
    </row>
    <row r="52" spans="1:41">
      <c r="A52" s="7">
        <v>49</v>
      </c>
      <c r="B52" s="7" t="s">
        <v>83</v>
      </c>
      <c r="C52" s="7" t="s">
        <v>61</v>
      </c>
      <c r="D52" s="7" t="s">
        <v>83</v>
      </c>
      <c r="E52" s="7" t="s">
        <v>61</v>
      </c>
      <c r="F52" s="2" t="b">
        <f t="shared" si="9"/>
        <v>0</v>
      </c>
      <c r="G52" s="2" t="b">
        <f t="shared" si="7"/>
        <v>0</v>
      </c>
      <c r="H52" s="1" t="s">
        <v>275</v>
      </c>
      <c r="M52" s="1">
        <f>PRODUCT(SUM(PRODUCT(R52,overview!$J$10),PRODUCT(W52,overview!$K$10),PRODUCT(AB52,overview!$L$10)),1/SUM(overview!$J$10:$L$10))</f>
        <v>0.73680434782608695</v>
      </c>
      <c r="N52" s="1">
        <f>PRODUCT(SUM(PRODUCT(S52,overview!$J$10),PRODUCT(X52,overview!$K$10),PRODUCT(AC52,overview!$L$10)),1/SUM(overview!$J$10:$L$10))</f>
        <v>2.2631956521739132</v>
      </c>
      <c r="O52" s="1">
        <f t="shared" si="2"/>
        <v>9</v>
      </c>
      <c r="P52" s="1">
        <f t="shared" si="3"/>
        <v>15</v>
      </c>
      <c r="Q52" s="1">
        <f t="shared" si="8"/>
        <v>0.5425988005929796</v>
      </c>
      <c r="R52" s="1">
        <v>0.81499999999999995</v>
      </c>
      <c r="S52" s="1">
        <v>2.1850000000000001</v>
      </c>
      <c r="T52" s="1">
        <v>6</v>
      </c>
      <c r="U52" s="1">
        <v>4</v>
      </c>
      <c r="V52" s="1">
        <f t="shared" si="4"/>
        <v>0.24866514111365365</v>
      </c>
      <c r="W52">
        <v>0.69299999999999995</v>
      </c>
      <c r="X52">
        <v>2.3069999999999999</v>
      </c>
      <c r="Y52">
        <v>3</v>
      </c>
      <c r="Z52">
        <v>11</v>
      </c>
      <c r="AA52" s="1">
        <f t="shared" si="5"/>
        <v>1.1014304291287385</v>
      </c>
      <c r="AB52" s="1">
        <v>1</v>
      </c>
      <c r="AC52" s="1">
        <v>2</v>
      </c>
      <c r="AD52" s="1">
        <v>0</v>
      </c>
      <c r="AE52" s="1">
        <v>0</v>
      </c>
      <c r="AF52" s="1" t="e">
        <f t="shared" si="6"/>
        <v>#DIV/0!</v>
      </c>
      <c r="AH52" s="1" t="e">
        <f t="shared" si="10"/>
        <v>#DIV/0!</v>
      </c>
      <c r="AI52" s="1">
        <f t="shared" si="11"/>
        <v>9.3281874457993075E-2</v>
      </c>
      <c r="AJ52" s="1">
        <f t="shared" si="18"/>
        <v>0</v>
      </c>
      <c r="AK52" s="1">
        <f t="shared" si="13"/>
        <v>1.2160640194318619</v>
      </c>
      <c r="AL52" s="1" t="b">
        <f t="shared" si="14"/>
        <v>0</v>
      </c>
      <c r="AM52" s="1" t="e">
        <f t="shared" si="15"/>
        <v>#DIV/0!</v>
      </c>
      <c r="AN52" s="1" t="e">
        <f t="shared" si="16"/>
        <v>#DIV/0!</v>
      </c>
      <c r="AO52" s="1">
        <v>9.4879999999999995</v>
      </c>
    </row>
    <row r="53" spans="1:41">
      <c r="A53" s="7">
        <v>50</v>
      </c>
      <c r="B53" s="7" t="s">
        <v>47</v>
      </c>
      <c r="C53" s="7" t="s">
        <v>48</v>
      </c>
      <c r="D53" s="7" t="s">
        <v>47</v>
      </c>
      <c r="E53" s="7" t="s">
        <v>48</v>
      </c>
      <c r="F53" s="2" t="b">
        <f t="shared" si="9"/>
        <v>0</v>
      </c>
      <c r="G53" s="2" t="b">
        <f t="shared" si="7"/>
        <v>0</v>
      </c>
      <c r="H53" s="1" t="s">
        <v>275</v>
      </c>
      <c r="M53" s="1">
        <f>PRODUCT(SUM(PRODUCT(R53,overview!$J$10),PRODUCT(W53,overview!$K$10),PRODUCT(AB53,overview!$L$10)),1/SUM(overview!$J$10:$L$10))</f>
        <v>1.0506739130434783</v>
      </c>
      <c r="N53" s="1">
        <f>PRODUCT(SUM(PRODUCT(S53,overview!$J$10),PRODUCT(X53,overview!$K$10),PRODUCT(AC53,overview!$L$10)),1/SUM(overview!$J$10:$L$10))</f>
        <v>1.9493260869565217</v>
      </c>
      <c r="O53" s="1">
        <f t="shared" si="2"/>
        <v>23</v>
      </c>
      <c r="P53" s="1">
        <f t="shared" si="3"/>
        <v>5</v>
      </c>
      <c r="Q53" s="1">
        <f t="shared" si="8"/>
        <v>0.11717248023770517</v>
      </c>
      <c r="R53" s="1">
        <v>1.0349999999999999</v>
      </c>
      <c r="S53" s="1">
        <v>1.9650000000000001</v>
      </c>
      <c r="T53" s="1">
        <v>14</v>
      </c>
      <c r="U53" s="1">
        <v>1</v>
      </c>
      <c r="V53" s="1">
        <f t="shared" si="4"/>
        <v>3.7622682660850594E-2</v>
      </c>
      <c r="W53">
        <v>1.0640000000000001</v>
      </c>
      <c r="X53">
        <v>1.9359999999999999</v>
      </c>
      <c r="Y53">
        <v>9</v>
      </c>
      <c r="Z53">
        <v>4</v>
      </c>
      <c r="AA53" s="1">
        <f t="shared" si="5"/>
        <v>0.24426078971533521</v>
      </c>
      <c r="AB53" s="1">
        <v>0.85699999999999998</v>
      </c>
      <c r="AC53" s="1">
        <v>2.1429999999999998</v>
      </c>
      <c r="AD53" s="1">
        <v>0</v>
      </c>
      <c r="AE53" s="1">
        <v>0</v>
      </c>
      <c r="AF53" s="1" t="e">
        <f t="shared" si="6"/>
        <v>#DIV/0!</v>
      </c>
      <c r="AH53" s="1" t="e">
        <f t="shared" si="10"/>
        <v>#DIV/0!</v>
      </c>
      <c r="AI53" s="1">
        <f t="shared" si="11"/>
        <v>4.175687861324593E-2</v>
      </c>
      <c r="AJ53" s="1">
        <f t="shared" si="18"/>
        <v>0</v>
      </c>
      <c r="AK53" s="1">
        <f t="shared" si="13"/>
        <v>0.6219334535210459</v>
      </c>
      <c r="AL53" s="1" t="b">
        <f t="shared" si="14"/>
        <v>0</v>
      </c>
      <c r="AM53" s="1" t="e">
        <f t="shared" si="15"/>
        <v>#DIV/0!</v>
      </c>
      <c r="AN53" s="1" t="e">
        <f t="shared" si="16"/>
        <v>#DIV/0!</v>
      </c>
      <c r="AO53" s="1">
        <v>9.4879999999999995</v>
      </c>
    </row>
    <row r="54" spans="1:41">
      <c r="A54" s="7">
        <v>51</v>
      </c>
      <c r="B54" s="7" t="s">
        <v>98</v>
      </c>
      <c r="C54" s="7" t="s">
        <v>50</v>
      </c>
      <c r="D54" s="7" t="s">
        <v>49</v>
      </c>
      <c r="E54" s="7" t="s">
        <v>50</v>
      </c>
      <c r="F54" s="2" t="b">
        <f t="shared" si="9"/>
        <v>0</v>
      </c>
      <c r="G54" s="2" t="b">
        <f t="shared" si="7"/>
        <v>0</v>
      </c>
      <c r="H54" s="1" t="s">
        <v>275</v>
      </c>
      <c r="M54" s="1">
        <f>PRODUCT(SUM(PRODUCT(R54,overview!$J$10),PRODUCT(W54,overview!$K$10),PRODUCT(AB54,overview!$L$10)),1/SUM(overview!$J$10:$L$10))</f>
        <v>0.33299999999999996</v>
      </c>
      <c r="N54" s="1">
        <f>PRODUCT(SUM(PRODUCT(S54,overview!$J$10),PRODUCT(X54,overview!$K$10),PRODUCT(AC54,overview!$L$10)),1/SUM(overview!$J$10:$L$10))</f>
        <v>2.6669999999999998</v>
      </c>
      <c r="O54" s="1">
        <f t="shared" si="2"/>
        <v>12</v>
      </c>
      <c r="P54" s="1">
        <f t="shared" si="3"/>
        <v>0</v>
      </c>
      <c r="Q54" s="1">
        <f t="shared" si="8"/>
        <v>0</v>
      </c>
      <c r="R54" s="1">
        <v>0.33300000000000002</v>
      </c>
      <c r="S54" s="1">
        <v>2.6669999999999998</v>
      </c>
      <c r="T54" s="1">
        <v>5</v>
      </c>
      <c r="U54" s="1">
        <v>0</v>
      </c>
      <c r="V54" s="1">
        <f t="shared" si="4"/>
        <v>0</v>
      </c>
      <c r="W54">
        <v>0.33300000000000002</v>
      </c>
      <c r="X54">
        <v>2.6669999999999998</v>
      </c>
      <c r="Y54">
        <v>6</v>
      </c>
      <c r="Z54">
        <v>0</v>
      </c>
      <c r="AA54" s="1">
        <f t="shared" si="5"/>
        <v>0</v>
      </c>
      <c r="AB54" s="1">
        <v>0.33300000000000002</v>
      </c>
      <c r="AC54" s="1">
        <v>2.6669999999999998</v>
      </c>
      <c r="AD54" s="1">
        <v>1</v>
      </c>
      <c r="AE54" s="1">
        <v>0</v>
      </c>
      <c r="AF54" s="1">
        <f t="shared" si="6"/>
        <v>0</v>
      </c>
      <c r="AH54" s="1" t="e">
        <f t="shared" si="10"/>
        <v>#DIV/0!</v>
      </c>
      <c r="AI54" s="1">
        <f t="shared" si="11"/>
        <v>5.58930052717704E-2</v>
      </c>
      <c r="AJ54" s="1">
        <f t="shared" si="18"/>
        <v>6.8262479746933113E-2</v>
      </c>
      <c r="AK54" s="1">
        <f t="shared" si="13"/>
        <v>0.1697471739310045</v>
      </c>
      <c r="AL54" s="1" t="b">
        <f t="shared" si="14"/>
        <v>0</v>
      </c>
      <c r="AM54" s="1" t="e">
        <f t="shared" si="15"/>
        <v>#DIV/0!</v>
      </c>
      <c r="AN54" s="1" t="e">
        <f t="shared" si="16"/>
        <v>#DIV/0!</v>
      </c>
      <c r="AO54" s="1">
        <v>9.4879999999999995</v>
      </c>
    </row>
    <row r="55" spans="1:41">
      <c r="A55" s="7">
        <v>52</v>
      </c>
      <c r="B55" s="7" t="s">
        <v>58</v>
      </c>
      <c r="C55" s="7" t="s">
        <v>59</v>
      </c>
      <c r="D55" s="7" t="s">
        <v>58</v>
      </c>
      <c r="E55" s="7" t="s">
        <v>59</v>
      </c>
      <c r="F55" s="2" t="b">
        <f t="shared" si="9"/>
        <v>0</v>
      </c>
      <c r="G55" s="2" t="b">
        <f t="shared" si="7"/>
        <v>0</v>
      </c>
      <c r="H55" s="1" t="s">
        <v>275</v>
      </c>
      <c r="M55" s="1">
        <f>PRODUCT(SUM(PRODUCT(R55,overview!$J$10),PRODUCT(W55,overview!$K$10),PRODUCT(AB55,overview!$L$10)),1/SUM(overview!$J$10:$L$10))</f>
        <v>0.375</v>
      </c>
      <c r="N55" s="1">
        <f>PRODUCT(SUM(PRODUCT(S55,overview!$J$10),PRODUCT(X55,overview!$K$10),PRODUCT(AC55,overview!$L$10)),1/SUM(overview!$J$10:$L$10))</f>
        <v>2.625</v>
      </c>
      <c r="O55" s="1">
        <f t="shared" si="2"/>
        <v>5</v>
      </c>
      <c r="P55" s="1">
        <f t="shared" si="3"/>
        <v>0</v>
      </c>
      <c r="Q55" s="1">
        <f t="shared" si="8"/>
        <v>0</v>
      </c>
      <c r="R55" s="1">
        <v>0.375</v>
      </c>
      <c r="S55" s="1">
        <v>2.625</v>
      </c>
      <c r="T55" s="1">
        <v>2</v>
      </c>
      <c r="U55" s="1">
        <v>0</v>
      </c>
      <c r="V55" s="1">
        <f t="shared" si="4"/>
        <v>0</v>
      </c>
      <c r="W55">
        <v>0.375</v>
      </c>
      <c r="X55">
        <v>2.625</v>
      </c>
      <c r="Y55">
        <v>3</v>
      </c>
      <c r="Z55">
        <v>0</v>
      </c>
      <c r="AA55" s="1">
        <f t="shared" si="5"/>
        <v>0</v>
      </c>
      <c r="AB55" s="1">
        <v>0.375</v>
      </c>
      <c r="AC55" s="1">
        <v>2.625</v>
      </c>
      <c r="AD55" s="1">
        <v>0</v>
      </c>
      <c r="AE55" s="1">
        <v>0</v>
      </c>
      <c r="AF55" s="1" t="e">
        <f t="shared" si="6"/>
        <v>#DIV/0!</v>
      </c>
      <c r="AH55" s="1" t="e">
        <f t="shared" si="10"/>
        <v>#DIV/0!</v>
      </c>
      <c r="AI55" s="1">
        <f t="shared" si="11"/>
        <v>5.8472682438159805E-2</v>
      </c>
      <c r="AJ55" s="1">
        <f t="shared" si="18"/>
        <v>6.8262479746933113E-2</v>
      </c>
      <c r="AK55" s="1">
        <f t="shared" si="13"/>
        <v>3.1049468986929646E-3</v>
      </c>
      <c r="AL55" s="1" t="b">
        <f t="shared" si="14"/>
        <v>0</v>
      </c>
      <c r="AM55" s="1" t="e">
        <f t="shared" si="15"/>
        <v>#DIV/0!</v>
      </c>
      <c r="AN55" s="1" t="e">
        <f t="shared" si="16"/>
        <v>#DIV/0!</v>
      </c>
      <c r="AO55" s="1">
        <v>9.4879999999999995</v>
      </c>
    </row>
    <row r="56" spans="1:41">
      <c r="A56" s="7">
        <v>53</v>
      </c>
      <c r="B56" s="7" t="s">
        <v>32</v>
      </c>
      <c r="C56" s="7" t="s">
        <v>33</v>
      </c>
      <c r="D56" s="7" t="s">
        <v>53</v>
      </c>
      <c r="E56" s="7" t="s">
        <v>33</v>
      </c>
      <c r="F56" s="2" t="b">
        <f t="shared" si="9"/>
        <v>0</v>
      </c>
      <c r="G56" s="2" t="b">
        <f t="shared" si="7"/>
        <v>1</v>
      </c>
      <c r="H56" s="1" t="s">
        <v>275</v>
      </c>
      <c r="M56" s="1">
        <f>PRODUCT(SUM(PRODUCT(R56,overview!$J$10),PRODUCT(W56,overview!$K$10),PRODUCT(AB56,overview!$L$10)),1/SUM(overview!$J$10:$L$10))</f>
        <v>0.96765217391304348</v>
      </c>
      <c r="N56" s="1">
        <f>PRODUCT(SUM(PRODUCT(S56,overview!$J$10),PRODUCT(X56,overview!$K$10),PRODUCT(AC56,overview!$L$10)),1/SUM(overview!$J$10:$L$10))</f>
        <v>2.0323478260869563</v>
      </c>
      <c r="O56" s="1">
        <f t="shared" si="2"/>
        <v>10</v>
      </c>
      <c r="P56" s="1">
        <f t="shared" si="3"/>
        <v>5</v>
      </c>
      <c r="Q56" s="1">
        <f t="shared" si="8"/>
        <v>0.23806263905527986</v>
      </c>
      <c r="R56" s="1">
        <v>1</v>
      </c>
      <c r="S56" s="1">
        <v>2</v>
      </c>
      <c r="T56" s="1">
        <v>6</v>
      </c>
      <c r="U56" s="1">
        <v>0</v>
      </c>
      <c r="V56" s="1">
        <f t="shared" si="4"/>
        <v>0</v>
      </c>
      <c r="W56">
        <v>0.95199999999999996</v>
      </c>
      <c r="X56">
        <v>2.048</v>
      </c>
      <c r="Y56">
        <v>3</v>
      </c>
      <c r="Z56">
        <v>5</v>
      </c>
      <c r="AA56" s="1">
        <f t="shared" si="5"/>
        <v>0.77473958333333326</v>
      </c>
      <c r="AB56" s="1">
        <v>1</v>
      </c>
      <c r="AC56" s="1">
        <v>2</v>
      </c>
      <c r="AD56" s="1">
        <v>1</v>
      </c>
      <c r="AE56" s="1">
        <v>0</v>
      </c>
      <c r="AF56" s="1">
        <f t="shared" si="6"/>
        <v>0</v>
      </c>
      <c r="AH56" s="1">
        <f t="shared" si="10"/>
        <v>0.22445874690582807</v>
      </c>
      <c r="AI56" s="1">
        <f t="shared" si="11"/>
        <v>6.3047812319945343E-2</v>
      </c>
      <c r="AJ56" s="1">
        <f t="shared" si="18"/>
        <v>7.2934199710337821E-2</v>
      </c>
      <c r="AK56" s="1">
        <f t="shared" si="13"/>
        <v>0.11218030345929615</v>
      </c>
      <c r="AL56" s="1" t="b">
        <f t="shared" si="14"/>
        <v>0</v>
      </c>
      <c r="AM56" s="1" t="e">
        <f t="shared" si="15"/>
        <v>#DIV/0!</v>
      </c>
      <c r="AN56" s="1" t="e">
        <f t="shared" si="16"/>
        <v>#DIV/0!</v>
      </c>
      <c r="AO56" s="1">
        <v>9.4879999999999995</v>
      </c>
    </row>
    <row r="57" spans="1:41">
      <c r="A57" s="7">
        <v>54</v>
      </c>
      <c r="B57" s="7" t="s">
        <v>75</v>
      </c>
      <c r="C57" s="7" t="s">
        <v>1</v>
      </c>
      <c r="D57" s="7" t="s">
        <v>75</v>
      </c>
      <c r="E57" s="7" t="s">
        <v>1</v>
      </c>
      <c r="F57" s="2" t="b">
        <f t="shared" si="9"/>
        <v>0</v>
      </c>
      <c r="G57" s="2" t="b">
        <f t="shared" si="7"/>
        <v>0</v>
      </c>
      <c r="H57" s="1" t="s">
        <v>285</v>
      </c>
      <c r="M57" s="1">
        <f>PRODUCT(SUM(PRODUCT(R57,overview!$J$10),PRODUCT(W57,overview!$K$10),PRODUCT(AB57,overview!$L$10)),1/SUM(overview!$J$10:$L$10))</f>
        <v>0.97843478260869554</v>
      </c>
      <c r="N57" s="1">
        <f>PRODUCT(SUM(PRODUCT(S57,overview!$J$10),PRODUCT(X57,overview!$K$10),PRODUCT(AC57,overview!$L$10)),1/SUM(overview!$J$10:$L$10))</f>
        <v>2.0215652173913039</v>
      </c>
      <c r="O57" s="1">
        <f t="shared" si="2"/>
        <v>17</v>
      </c>
      <c r="P57" s="1">
        <f t="shared" si="3"/>
        <v>6</v>
      </c>
      <c r="Q57" s="1">
        <f t="shared" si="8"/>
        <v>0.17082304360147363</v>
      </c>
      <c r="R57" s="1">
        <v>1.0309999999999999</v>
      </c>
      <c r="S57" s="1">
        <v>1.9690000000000001</v>
      </c>
      <c r="T57" s="1">
        <v>10</v>
      </c>
      <c r="U57" s="1">
        <v>2</v>
      </c>
      <c r="V57" s="1">
        <f t="shared" si="4"/>
        <v>0.1047232097511427</v>
      </c>
      <c r="W57">
        <v>0.95399999999999996</v>
      </c>
      <c r="X57">
        <v>2.0459999999999998</v>
      </c>
      <c r="Y57">
        <v>7</v>
      </c>
      <c r="Z57">
        <v>4</v>
      </c>
      <c r="AA57" s="1">
        <f t="shared" si="5"/>
        <v>0.26644323418516969</v>
      </c>
      <c r="AB57" s="1">
        <v>1</v>
      </c>
      <c r="AC57" s="1">
        <v>2</v>
      </c>
      <c r="AD57" s="1">
        <v>0</v>
      </c>
      <c r="AE57" s="1">
        <v>0</v>
      </c>
      <c r="AF57" s="1" t="e">
        <f t="shared" si="6"/>
        <v>#DIV/0!</v>
      </c>
      <c r="AH57" s="1">
        <f t="shared" si="10"/>
        <v>0.15383512381003117</v>
      </c>
      <c r="AI57" s="1">
        <f t="shared" si="11"/>
        <v>4.2757549782811995E-2</v>
      </c>
      <c r="AJ57" s="1">
        <f t="shared" si="18"/>
        <v>6.5222375057313167E-2</v>
      </c>
      <c r="AK57" s="1">
        <f t="shared" si="13"/>
        <v>0.21656872074581263</v>
      </c>
      <c r="AL57" s="1" t="b">
        <f t="shared" si="14"/>
        <v>0</v>
      </c>
      <c r="AM57" s="1" t="e">
        <f t="shared" si="15"/>
        <v>#DIV/0!</v>
      </c>
      <c r="AN57" s="1" t="e">
        <f t="shared" si="16"/>
        <v>#DIV/0!</v>
      </c>
      <c r="AO57" s="1">
        <v>9.4879999999999995</v>
      </c>
    </row>
    <row r="58" spans="1:41">
      <c r="A58" s="7">
        <v>55</v>
      </c>
      <c r="B58" s="7" t="s">
        <v>100</v>
      </c>
      <c r="C58" s="7" t="s">
        <v>73</v>
      </c>
      <c r="D58" s="7" t="s">
        <v>100</v>
      </c>
      <c r="E58" s="7" t="s">
        <v>73</v>
      </c>
      <c r="F58" s="2" t="b">
        <f t="shared" si="9"/>
        <v>0</v>
      </c>
      <c r="G58" s="2" t="b">
        <f t="shared" si="7"/>
        <v>0</v>
      </c>
      <c r="H58" s="1" t="s">
        <v>285</v>
      </c>
      <c r="M58" s="1">
        <f>PRODUCT(SUM(PRODUCT(R58,overview!$J$10),PRODUCT(W58,overview!$K$10),PRODUCT(AB58,overview!$L$10)),1/SUM(overview!$J$10:$L$10))</f>
        <v>0.33299999999999996</v>
      </c>
      <c r="N58" s="1">
        <f>PRODUCT(SUM(PRODUCT(S58,overview!$J$10),PRODUCT(X58,overview!$K$10),PRODUCT(AC58,overview!$L$10)),1/SUM(overview!$J$10:$L$10))</f>
        <v>2.6669999999999998</v>
      </c>
      <c r="O58" s="1">
        <f t="shared" si="2"/>
        <v>10</v>
      </c>
      <c r="P58" s="1">
        <f t="shared" si="3"/>
        <v>0</v>
      </c>
      <c r="Q58" s="1">
        <f t="shared" si="8"/>
        <v>0</v>
      </c>
      <c r="R58" s="1">
        <v>0.33300000000000002</v>
      </c>
      <c r="S58" s="1">
        <v>2.6669999999999998</v>
      </c>
      <c r="T58" s="1">
        <v>4</v>
      </c>
      <c r="U58" s="1">
        <v>0</v>
      </c>
      <c r="V58" s="1">
        <f t="shared" si="4"/>
        <v>0</v>
      </c>
      <c r="W58">
        <v>0.33300000000000002</v>
      </c>
      <c r="X58">
        <v>2.6669999999999998</v>
      </c>
      <c r="Y58">
        <v>6</v>
      </c>
      <c r="Z58">
        <v>0</v>
      </c>
      <c r="AA58" s="1">
        <f t="shared" si="5"/>
        <v>0</v>
      </c>
      <c r="AB58" s="1">
        <v>0.33300000000000002</v>
      </c>
      <c r="AC58" s="1">
        <v>2.6669999999999998</v>
      </c>
      <c r="AD58" s="1">
        <v>0</v>
      </c>
      <c r="AE58" s="1">
        <v>0</v>
      </c>
      <c r="AF58" s="1" t="e">
        <f t="shared" si="6"/>
        <v>#DIV/0!</v>
      </c>
      <c r="AH58" s="1">
        <f t="shared" si="10"/>
        <v>0.13701613588944292</v>
      </c>
      <c r="AI58" s="1">
        <f t="shared" si="11"/>
        <v>4.4417152799099378E-2</v>
      </c>
      <c r="AJ58" s="1">
        <f t="shared" si="18"/>
        <v>6.6954166506588808E-2</v>
      </c>
      <c r="AK58" s="1">
        <f t="shared" si="13"/>
        <v>0.38578095746925489</v>
      </c>
      <c r="AL58" s="1" t="b">
        <f t="shared" si="14"/>
        <v>0</v>
      </c>
      <c r="AM58" s="1">
        <f t="shared" si="15"/>
        <v>7.163535091965719</v>
      </c>
      <c r="AN58" s="1" t="b">
        <f t="shared" si="16"/>
        <v>0</v>
      </c>
      <c r="AO58" s="1">
        <v>9.4879999999999995</v>
      </c>
    </row>
    <row r="59" spans="1:41">
      <c r="A59" s="7">
        <v>56</v>
      </c>
      <c r="B59" s="7" t="s">
        <v>41</v>
      </c>
      <c r="C59" s="7" t="s">
        <v>42</v>
      </c>
      <c r="D59" s="7" t="s">
        <v>41</v>
      </c>
      <c r="E59" s="7" t="s">
        <v>42</v>
      </c>
      <c r="F59" s="2" t="b">
        <f t="shared" si="9"/>
        <v>0</v>
      </c>
      <c r="G59" s="2" t="b">
        <f t="shared" si="7"/>
        <v>0</v>
      </c>
      <c r="H59" s="1" t="s">
        <v>285</v>
      </c>
      <c r="M59" s="1">
        <f>PRODUCT(SUM(PRODUCT(R59,overview!$J$10),PRODUCT(W59,overview!$K$10),PRODUCT(AB59,overview!$L$10)),1/SUM(overview!$J$10:$L$10))</f>
        <v>0.3706521739130435</v>
      </c>
      <c r="N59" s="1">
        <f>PRODUCT(SUM(PRODUCT(S59,overview!$J$10),PRODUCT(X59,overview!$K$10),PRODUCT(AC59,overview!$L$10)),1/SUM(overview!$J$10:$L$10))</f>
        <v>2.6293478260869567</v>
      </c>
      <c r="O59" s="1">
        <f t="shared" si="2"/>
        <v>12</v>
      </c>
      <c r="P59" s="1">
        <f t="shared" si="3"/>
        <v>6</v>
      </c>
      <c r="Q59" s="1">
        <f t="shared" si="8"/>
        <v>7.0483670938404297E-2</v>
      </c>
      <c r="R59" s="1">
        <v>0.34799999999999998</v>
      </c>
      <c r="S59" s="1">
        <v>2.6520000000000001</v>
      </c>
      <c r="T59" s="1">
        <v>5</v>
      </c>
      <c r="U59" s="1">
        <v>3</v>
      </c>
      <c r="V59" s="1">
        <f t="shared" si="4"/>
        <v>7.8733031674208143E-2</v>
      </c>
      <c r="W59">
        <v>0.379</v>
      </c>
      <c r="X59">
        <v>2.621</v>
      </c>
      <c r="Y59">
        <v>7</v>
      </c>
      <c r="Z59">
        <v>3</v>
      </c>
      <c r="AA59" s="1">
        <f t="shared" si="5"/>
        <v>6.1971984520630082E-2</v>
      </c>
      <c r="AB59" s="1">
        <v>0.42899999999999999</v>
      </c>
      <c r="AC59" s="1">
        <v>2.5710000000000002</v>
      </c>
      <c r="AD59" s="1">
        <v>0</v>
      </c>
      <c r="AE59" s="1">
        <v>0</v>
      </c>
      <c r="AF59" s="1" t="e">
        <f t="shared" si="6"/>
        <v>#DIV/0!</v>
      </c>
      <c r="AH59" s="1">
        <f t="shared" si="10"/>
        <v>0.17561080239346058</v>
      </c>
      <c r="AI59" s="1">
        <f t="shared" si="11"/>
        <v>5.5632557472637768E-2</v>
      </c>
      <c r="AJ59" s="1">
        <f t="shared" si="18"/>
        <v>9.7954649415147338E-2</v>
      </c>
      <c r="AK59" s="1">
        <f t="shared" si="13"/>
        <v>0.93955737400658113</v>
      </c>
      <c r="AL59" s="1" t="b">
        <f t="shared" si="14"/>
        <v>0</v>
      </c>
      <c r="AM59" s="1">
        <f t="shared" si="15"/>
        <v>7.2639624433575882</v>
      </c>
      <c r="AN59" s="1" t="b">
        <f t="shared" si="16"/>
        <v>0</v>
      </c>
      <c r="AO59" s="1">
        <v>9.4879999999999995</v>
      </c>
    </row>
    <row r="60" spans="1:41">
      <c r="A60" s="7">
        <v>57</v>
      </c>
      <c r="B60" s="7" t="s">
        <v>40</v>
      </c>
      <c r="C60" s="7" t="s">
        <v>29</v>
      </c>
      <c r="D60" s="7" t="s">
        <v>32</v>
      </c>
      <c r="E60" s="7" t="s">
        <v>33</v>
      </c>
      <c r="F60" s="2" t="b">
        <f t="shared" si="9"/>
        <v>1</v>
      </c>
      <c r="G60" s="2" t="b">
        <f t="shared" si="7"/>
        <v>0</v>
      </c>
      <c r="H60" s="1" t="s">
        <v>285</v>
      </c>
      <c r="M60" s="1">
        <f>PRODUCT(SUM(PRODUCT(R60,overview!$J$10),PRODUCT(W60,overview!$K$10),PRODUCT(AB60,overview!$L$10)),1/SUM(overview!$J$10:$L$10))</f>
        <v>0.90754347826086934</v>
      </c>
      <c r="N60" s="1">
        <f>PRODUCT(SUM(PRODUCT(S60,overview!$J$10),PRODUCT(X60,overview!$K$10),PRODUCT(AC60,overview!$L$10)),1/SUM(overview!$J$10:$L$10))</f>
        <v>2.0924565217391304</v>
      </c>
      <c r="O60" s="1">
        <f t="shared" si="2"/>
        <v>15.8</v>
      </c>
      <c r="P60" s="1">
        <f t="shared" si="3"/>
        <v>9.1999999999999993</v>
      </c>
      <c r="Q60" s="1">
        <f t="shared" si="8"/>
        <v>0.25254672318613891</v>
      </c>
      <c r="R60" s="1">
        <v>0.77600000000000002</v>
      </c>
      <c r="S60" s="1">
        <v>2.2240000000000002</v>
      </c>
      <c r="T60" s="1">
        <v>8</v>
      </c>
      <c r="U60" s="1">
        <v>4</v>
      </c>
      <c r="V60" s="1">
        <f t="shared" si="4"/>
        <v>0.17446043165467626</v>
      </c>
      <c r="W60">
        <v>0.97199999999999998</v>
      </c>
      <c r="X60">
        <v>2.028</v>
      </c>
      <c r="Y60">
        <v>6.8</v>
      </c>
      <c r="Z60">
        <v>4.2</v>
      </c>
      <c r="AA60" s="1">
        <f t="shared" si="5"/>
        <v>0.29603202227636616</v>
      </c>
      <c r="AB60" s="1">
        <v>0.751</v>
      </c>
      <c r="AC60" s="1">
        <v>2.2490000000000001</v>
      </c>
      <c r="AD60" s="1">
        <v>1</v>
      </c>
      <c r="AE60" s="1">
        <v>1</v>
      </c>
      <c r="AF60" s="1">
        <f t="shared" si="6"/>
        <v>0.33392618941751889</v>
      </c>
      <c r="AH60" s="1">
        <f t="shared" si="10"/>
        <v>0.17992195567395711</v>
      </c>
      <c r="AI60" s="1">
        <f t="shared" si="11"/>
        <v>5.4380429278173811E-2</v>
      </c>
      <c r="AJ60" s="1">
        <f t="shared" si="18"/>
        <v>9.8869723521014224E-2</v>
      </c>
      <c r="AK60" s="1">
        <f t="shared" si="13"/>
        <v>1.4766283286749895</v>
      </c>
      <c r="AL60" s="1" t="b">
        <f t="shared" si="14"/>
        <v>0</v>
      </c>
      <c r="AM60" s="1">
        <f t="shared" si="15"/>
        <v>7.3062851341600279</v>
      </c>
      <c r="AN60" s="1" t="b">
        <f t="shared" si="16"/>
        <v>0</v>
      </c>
      <c r="AO60" s="1">
        <v>9.4879999999999995</v>
      </c>
    </row>
    <row r="61" spans="1:41">
      <c r="A61" s="7">
        <v>58</v>
      </c>
      <c r="B61" s="7" t="s">
        <v>69</v>
      </c>
      <c r="C61" s="7" t="s">
        <v>70</v>
      </c>
      <c r="D61" s="7" t="s">
        <v>89</v>
      </c>
      <c r="E61" s="7" t="s">
        <v>70</v>
      </c>
      <c r="F61" s="2" t="b">
        <f t="shared" si="9"/>
        <v>1</v>
      </c>
      <c r="G61" s="2" t="b">
        <f t="shared" si="7"/>
        <v>1</v>
      </c>
      <c r="H61" s="1" t="s">
        <v>285</v>
      </c>
      <c r="M61" s="1">
        <f>PRODUCT(SUM(PRODUCT(R61,overview!$J$10),PRODUCT(W61,overview!$K$10),PRODUCT(AB61,overview!$L$10)),1/SUM(overview!$J$10:$L$10))</f>
        <v>0.90363043478260863</v>
      </c>
      <c r="N61" s="1">
        <f>PRODUCT(SUM(PRODUCT(S61,overview!$J$10),PRODUCT(X61,overview!$K$10),PRODUCT(AC61,overview!$L$10)),1/SUM(overview!$J$10:$L$10))</f>
        <v>2.0963695652173913</v>
      </c>
      <c r="O61" s="1">
        <f t="shared" si="2"/>
        <v>12.5</v>
      </c>
      <c r="P61" s="1">
        <f t="shared" si="3"/>
        <v>9.5</v>
      </c>
      <c r="Q61" s="1">
        <f t="shared" si="8"/>
        <v>0.32759449566019927</v>
      </c>
      <c r="R61" s="1">
        <v>1</v>
      </c>
      <c r="S61" s="1">
        <v>2</v>
      </c>
      <c r="T61" s="1">
        <v>5</v>
      </c>
      <c r="U61" s="1">
        <v>0</v>
      </c>
      <c r="V61" s="1">
        <f t="shared" si="4"/>
        <v>0</v>
      </c>
      <c r="W61">
        <v>0.85699999999999998</v>
      </c>
      <c r="X61">
        <v>2.1429999999999998</v>
      </c>
      <c r="Y61">
        <v>6.5</v>
      </c>
      <c r="Z61">
        <v>9.5</v>
      </c>
      <c r="AA61" s="1">
        <f t="shared" si="5"/>
        <v>0.58447898345238536</v>
      </c>
      <c r="AB61" s="1">
        <v>1</v>
      </c>
      <c r="AC61" s="1">
        <v>2</v>
      </c>
      <c r="AD61" s="1">
        <v>1</v>
      </c>
      <c r="AE61" s="1">
        <v>0</v>
      </c>
      <c r="AF61" s="1">
        <f t="shared" si="6"/>
        <v>0</v>
      </c>
      <c r="AH61" s="1">
        <f t="shared" si="10"/>
        <v>0.19861174040563598</v>
      </c>
      <c r="AI61" s="1">
        <f t="shared" si="11"/>
        <v>4.9343945356585574E-2</v>
      </c>
      <c r="AJ61" s="1">
        <f t="shared" si="18"/>
        <v>0.13276576161988032</v>
      </c>
      <c r="AK61" s="1">
        <f t="shared" si="13"/>
        <v>2.2490167736973876</v>
      </c>
      <c r="AL61" s="1" t="b">
        <f t="shared" si="14"/>
        <v>0</v>
      </c>
      <c r="AM61" s="1">
        <f t="shared" si="15"/>
        <v>7.4986650360957698</v>
      </c>
      <c r="AN61" s="1" t="b">
        <f t="shared" si="16"/>
        <v>0</v>
      </c>
      <c r="AO61" s="1">
        <v>9.4879999999999995</v>
      </c>
    </row>
    <row r="62" spans="1:41">
      <c r="A62" s="7">
        <v>59</v>
      </c>
      <c r="B62" s="7" t="s">
        <v>58</v>
      </c>
      <c r="C62" s="7" t="s">
        <v>59</v>
      </c>
      <c r="D62" s="7" t="s">
        <v>58</v>
      </c>
      <c r="E62" s="7" t="s">
        <v>59</v>
      </c>
      <c r="F62" s="2" t="b">
        <f t="shared" si="9"/>
        <v>0</v>
      </c>
      <c r="G62" s="2" t="b">
        <f t="shared" si="7"/>
        <v>0</v>
      </c>
      <c r="H62" s="1" t="s">
        <v>285</v>
      </c>
      <c r="M62" s="1">
        <f>PRODUCT(SUM(PRODUCT(R62,overview!$J$10),PRODUCT(W62,overview!$K$10),PRODUCT(AB62,overview!$L$10)),1/SUM(overview!$J$10:$L$10))</f>
        <v>0.42156521739130431</v>
      </c>
      <c r="N62" s="1">
        <f>PRODUCT(SUM(PRODUCT(S62,overview!$J$10),PRODUCT(X62,overview!$K$10),PRODUCT(AC62,overview!$L$10)),1/SUM(overview!$J$10:$L$10))</f>
        <v>2.5784347826086957</v>
      </c>
      <c r="O62" s="1">
        <f t="shared" si="2"/>
        <v>9</v>
      </c>
      <c r="P62" s="1">
        <f t="shared" si="3"/>
        <v>4</v>
      </c>
      <c r="Q62" s="1">
        <f t="shared" si="8"/>
        <v>7.2665137820945178E-2</v>
      </c>
      <c r="R62" s="1">
        <v>0.373</v>
      </c>
      <c r="S62" s="1">
        <v>2.6269999999999998</v>
      </c>
      <c r="T62" s="1">
        <v>4</v>
      </c>
      <c r="U62" s="1">
        <v>1</v>
      </c>
      <c r="V62" s="1">
        <f t="shared" si="4"/>
        <v>3.5496764370003812E-2</v>
      </c>
      <c r="W62">
        <v>0.44500000000000001</v>
      </c>
      <c r="X62">
        <v>2.5550000000000002</v>
      </c>
      <c r="Y62">
        <v>5</v>
      </c>
      <c r="Z62">
        <v>3</v>
      </c>
      <c r="AA62" s="1">
        <f t="shared" si="5"/>
        <v>0.10450097847358122</v>
      </c>
      <c r="AB62" s="1">
        <v>0.375</v>
      </c>
      <c r="AC62" s="1">
        <v>2.625</v>
      </c>
      <c r="AD62" s="1">
        <v>0</v>
      </c>
      <c r="AE62" s="1">
        <v>0</v>
      </c>
      <c r="AF62" s="1" t="e">
        <f t="shared" si="6"/>
        <v>#DIV/0!</v>
      </c>
      <c r="AH62" s="1">
        <f t="shared" si="10"/>
        <v>0.15290862805346467</v>
      </c>
      <c r="AI62" s="1">
        <f t="shared" si="11"/>
        <v>4.1555357672899973E-2</v>
      </c>
      <c r="AJ62" s="1">
        <f t="shared" si="18"/>
        <v>0.1179543837309464</v>
      </c>
      <c r="AK62" s="1">
        <f t="shared" si="13"/>
        <v>2.2821891650415576</v>
      </c>
      <c r="AL62" s="1" t="b">
        <f t="shared" si="14"/>
        <v>0</v>
      </c>
      <c r="AM62" s="1">
        <f t="shared" si="15"/>
        <v>12.705428500249928</v>
      </c>
      <c r="AN62" s="1" t="b">
        <f t="shared" si="16"/>
        <v>1</v>
      </c>
      <c r="AO62" s="1">
        <v>9.4879999999999995</v>
      </c>
    </row>
    <row r="63" spans="1:41">
      <c r="A63" s="7">
        <v>60</v>
      </c>
      <c r="B63" s="7" t="s">
        <v>94</v>
      </c>
      <c r="C63" s="7" t="s">
        <v>55</v>
      </c>
      <c r="D63" s="7" t="s">
        <v>94</v>
      </c>
      <c r="E63" s="7" t="s">
        <v>55</v>
      </c>
      <c r="F63" s="2" t="b">
        <f t="shared" si="9"/>
        <v>0</v>
      </c>
      <c r="G63" s="2" t="b">
        <f t="shared" si="7"/>
        <v>0</v>
      </c>
      <c r="H63" s="1" t="s">
        <v>285</v>
      </c>
      <c r="M63" s="1">
        <f>PRODUCT(SUM(PRODUCT(R63,overview!$J$10),PRODUCT(W63,overview!$K$10),PRODUCT(AB63,overview!$L$10)),1/SUM(overview!$J$10:$L$10))</f>
        <v>0.38308695652173913</v>
      </c>
      <c r="N63" s="1">
        <f>PRODUCT(SUM(PRODUCT(S63,overview!$J$10),PRODUCT(X63,overview!$K$10),PRODUCT(AC63,overview!$L$10)),1/SUM(overview!$J$10:$L$10))</f>
        <v>2.6169130434782608</v>
      </c>
      <c r="O63" s="1">
        <f t="shared" si="2"/>
        <v>12</v>
      </c>
      <c r="P63" s="1">
        <f t="shared" si="3"/>
        <v>1</v>
      </c>
      <c r="Q63" s="1">
        <f t="shared" si="8"/>
        <v>1.2199072920301052E-2</v>
      </c>
      <c r="R63" s="1">
        <v>0.375</v>
      </c>
      <c r="S63" s="1">
        <v>2.625</v>
      </c>
      <c r="T63" s="1">
        <v>6</v>
      </c>
      <c r="U63" s="1">
        <v>0</v>
      </c>
      <c r="V63" s="1">
        <f t="shared" si="4"/>
        <v>0</v>
      </c>
      <c r="W63">
        <v>0.38700000000000001</v>
      </c>
      <c r="X63">
        <v>2.613</v>
      </c>
      <c r="Y63">
        <v>6</v>
      </c>
      <c r="Z63">
        <v>1</v>
      </c>
      <c r="AA63" s="1">
        <f t="shared" si="5"/>
        <v>2.4684270952927669E-2</v>
      </c>
      <c r="AB63" s="1">
        <v>0.375</v>
      </c>
      <c r="AC63" s="1">
        <v>2.625</v>
      </c>
      <c r="AD63" s="1">
        <v>0</v>
      </c>
      <c r="AE63" s="1">
        <v>0</v>
      </c>
      <c r="AF63" s="1" t="e">
        <f t="shared" si="6"/>
        <v>#DIV/0!</v>
      </c>
      <c r="AH63" s="1">
        <f t="shared" si="10"/>
        <v>0.14992885445569673</v>
      </c>
      <c r="AI63" s="1">
        <f t="shared" si="11"/>
        <v>4.6692310621929398E-2</v>
      </c>
      <c r="AJ63" s="1">
        <f t="shared" si="18"/>
        <v>0.13378658677114541</v>
      </c>
      <c r="AK63" s="1">
        <f t="shared" si="13"/>
        <v>1.1653583301147117</v>
      </c>
      <c r="AL63" s="1" t="b">
        <f t="shared" si="14"/>
        <v>0</v>
      </c>
      <c r="AM63" s="1">
        <f t="shared" si="15"/>
        <v>17.983549275302195</v>
      </c>
      <c r="AN63" s="1" t="b">
        <f t="shared" si="16"/>
        <v>1</v>
      </c>
      <c r="AO63" s="1">
        <v>9.4879999999999995</v>
      </c>
    </row>
    <row r="64" spans="1:41">
      <c r="A64" s="7">
        <v>61</v>
      </c>
      <c r="B64" s="7" t="s">
        <v>69</v>
      </c>
      <c r="C64" s="7" t="s">
        <v>70</v>
      </c>
      <c r="D64" s="7" t="s">
        <v>69</v>
      </c>
      <c r="E64" s="7" t="s">
        <v>70</v>
      </c>
      <c r="F64" s="2" t="b">
        <f t="shared" si="9"/>
        <v>0</v>
      </c>
      <c r="G64" s="2" t="b">
        <f t="shared" si="7"/>
        <v>0</v>
      </c>
      <c r="H64" s="1" t="s">
        <v>285</v>
      </c>
      <c r="M64" s="1">
        <f>PRODUCT(SUM(PRODUCT(R64,overview!$J$10),PRODUCT(W64,overview!$K$10),PRODUCT(AB64,overview!$L$10)),1/SUM(overview!$J$10:$L$10))</f>
        <v>1</v>
      </c>
      <c r="N64" s="1">
        <f>PRODUCT(SUM(PRODUCT(S64,overview!$J$10),PRODUCT(X64,overview!$K$10),PRODUCT(AC64,overview!$L$10)),1/SUM(overview!$J$10:$L$10))</f>
        <v>2</v>
      </c>
      <c r="O64" s="1">
        <f t="shared" si="2"/>
        <v>12</v>
      </c>
      <c r="P64" s="1">
        <f t="shared" si="3"/>
        <v>1</v>
      </c>
      <c r="Q64" s="1">
        <f t="shared" si="8"/>
        <v>4.1666666666666664E-2</v>
      </c>
      <c r="R64" s="1">
        <v>1</v>
      </c>
      <c r="S64" s="1">
        <v>2</v>
      </c>
      <c r="T64" s="1">
        <v>5</v>
      </c>
      <c r="U64" s="1">
        <v>0</v>
      </c>
      <c r="V64" s="1">
        <f t="shared" si="4"/>
        <v>0</v>
      </c>
      <c r="W64">
        <v>1</v>
      </c>
      <c r="X64">
        <v>2</v>
      </c>
      <c r="Y64">
        <v>7</v>
      </c>
      <c r="Z64">
        <v>1</v>
      </c>
      <c r="AA64" s="1">
        <f t="shared" si="5"/>
        <v>7.1428571428571425E-2</v>
      </c>
      <c r="AB64" s="1">
        <v>1</v>
      </c>
      <c r="AC64" s="1">
        <v>2</v>
      </c>
      <c r="AD64" s="1">
        <v>0</v>
      </c>
      <c r="AE64" s="1">
        <v>0</v>
      </c>
      <c r="AF64" s="1" t="e">
        <f t="shared" si="6"/>
        <v>#DIV/0!</v>
      </c>
      <c r="AH64" s="1">
        <f t="shared" si="10"/>
        <v>0.40738003220706481</v>
      </c>
      <c r="AI64" s="1">
        <f t="shared" si="11"/>
        <v>7.4264621063559813E-2</v>
      </c>
      <c r="AJ64" s="1">
        <f t="shared" si="18"/>
        <v>0.13145809414466131</v>
      </c>
      <c r="AK64" s="1">
        <f t="shared" si="13"/>
        <v>0.13545513399478443</v>
      </c>
      <c r="AL64" s="1" t="b">
        <f t="shared" si="14"/>
        <v>0</v>
      </c>
      <c r="AM64" s="1">
        <f t="shared" si="15"/>
        <v>25.14942021494857</v>
      </c>
      <c r="AN64" s="1" t="b">
        <f t="shared" si="16"/>
        <v>1</v>
      </c>
      <c r="AO64" s="1">
        <v>9.4879999999999995</v>
      </c>
    </row>
    <row r="65" spans="1:41">
      <c r="A65" s="7">
        <v>62</v>
      </c>
      <c r="B65" s="7" t="s">
        <v>47</v>
      </c>
      <c r="C65" s="7" t="s">
        <v>48</v>
      </c>
      <c r="D65" s="7" t="s">
        <v>47</v>
      </c>
      <c r="E65" s="7" t="s">
        <v>48</v>
      </c>
      <c r="F65" s="2" t="b">
        <f t="shared" si="9"/>
        <v>0</v>
      </c>
      <c r="G65" s="2" t="b">
        <f t="shared" si="7"/>
        <v>0</v>
      </c>
      <c r="H65" s="1" t="s">
        <v>285</v>
      </c>
      <c r="M65" s="1">
        <f>PRODUCT(SUM(PRODUCT(R65,overview!$J$10),PRODUCT(W65,overview!$K$10),PRODUCT(AB65,overview!$L$10)),1/SUM(overview!$J$10:$L$10))</f>
        <v>0.79084782608695647</v>
      </c>
      <c r="N65" s="1">
        <f>PRODUCT(SUM(PRODUCT(S65,overview!$J$10),PRODUCT(X65,overview!$K$10),PRODUCT(AC65,overview!$L$10)),1/SUM(overview!$J$10:$L$10))</f>
        <v>2.2091521739130435</v>
      </c>
      <c r="O65" s="1">
        <f t="shared" si="2"/>
        <v>17.5</v>
      </c>
      <c r="P65" s="1">
        <f t="shared" si="3"/>
        <v>6.5</v>
      </c>
      <c r="Q65" s="1">
        <f t="shared" si="8"/>
        <v>0.1329666112319304</v>
      </c>
      <c r="R65" s="1">
        <v>0.66400000000000003</v>
      </c>
      <c r="S65" s="1">
        <v>2.3359999999999999</v>
      </c>
      <c r="T65" s="1">
        <v>6</v>
      </c>
      <c r="U65" s="1">
        <v>2</v>
      </c>
      <c r="V65" s="1">
        <f t="shared" si="4"/>
        <v>9.4748858447488593E-2</v>
      </c>
      <c r="W65">
        <v>0.84599999999999997</v>
      </c>
      <c r="X65">
        <v>2.1539999999999999</v>
      </c>
      <c r="Y65">
        <v>11.5</v>
      </c>
      <c r="Z65">
        <v>4.5</v>
      </c>
      <c r="AA65" s="1">
        <f t="shared" si="5"/>
        <v>0.15368778006539904</v>
      </c>
      <c r="AB65" s="1">
        <v>0.85699999999999998</v>
      </c>
      <c r="AC65" s="1">
        <v>2.1429999999999998</v>
      </c>
      <c r="AD65" s="1">
        <v>0</v>
      </c>
      <c r="AE65" s="1">
        <v>0</v>
      </c>
      <c r="AF65" s="1" t="e">
        <f t="shared" si="6"/>
        <v>#DIV/0!</v>
      </c>
      <c r="AH65" s="1">
        <f t="shared" si="10"/>
        <v>0.33717434156817949</v>
      </c>
      <c r="AI65" s="1">
        <f t="shared" si="11"/>
        <v>5.4806506841525014E-2</v>
      </c>
      <c r="AJ65" s="1">
        <f t="shared" si="18"/>
        <v>0</v>
      </c>
      <c r="AK65" s="1">
        <f t="shared" si="13"/>
        <v>0.10525713398405102</v>
      </c>
      <c r="AL65" s="1" t="b">
        <f t="shared" si="14"/>
        <v>0</v>
      </c>
      <c r="AM65" s="1">
        <f t="shared" si="15"/>
        <v>34.244709934029096</v>
      </c>
      <c r="AN65" s="1" t="b">
        <f t="shared" si="16"/>
        <v>1</v>
      </c>
      <c r="AO65" s="1">
        <v>9.4879999999999995</v>
      </c>
    </row>
    <row r="66" spans="1:41">
      <c r="A66" s="7">
        <v>63</v>
      </c>
      <c r="B66" s="7" t="s">
        <v>41</v>
      </c>
      <c r="C66" s="7" t="s">
        <v>42</v>
      </c>
      <c r="D66" s="7" t="s">
        <v>41</v>
      </c>
      <c r="E66" s="7" t="s">
        <v>42</v>
      </c>
      <c r="F66" s="2" t="b">
        <f t="shared" si="9"/>
        <v>0</v>
      </c>
      <c r="G66" s="2" t="b">
        <f t="shared" si="7"/>
        <v>0</v>
      </c>
      <c r="H66" s="1" t="s">
        <v>285</v>
      </c>
      <c r="M66" s="1">
        <f>PRODUCT(SUM(PRODUCT(R66,overview!$J$10),PRODUCT(W66,overview!$K$10),PRODUCT(AB66,overview!$L$10)),1/SUM(overview!$J$10:$L$10))</f>
        <v>0.42428260869565215</v>
      </c>
      <c r="N66" s="1">
        <f>PRODUCT(SUM(PRODUCT(S66,overview!$J$10),PRODUCT(X66,overview!$K$10),PRODUCT(AC66,overview!$L$10)),1/SUM(overview!$J$10:$L$10))</f>
        <v>2.5757173913043476</v>
      </c>
      <c r="O66" s="1">
        <f t="shared" si="2"/>
        <v>9</v>
      </c>
      <c r="P66" s="1">
        <f t="shared" si="3"/>
        <v>1</v>
      </c>
      <c r="Q66" s="1">
        <f t="shared" si="8"/>
        <v>1.8302672582189473E-2</v>
      </c>
      <c r="R66" s="1">
        <v>0.42899999999999999</v>
      </c>
      <c r="S66" s="1">
        <v>2.5710000000000002</v>
      </c>
      <c r="T66" s="1">
        <v>4</v>
      </c>
      <c r="U66" s="1">
        <v>0</v>
      </c>
      <c r="V66" s="1">
        <f t="shared" si="4"/>
        <v>0</v>
      </c>
      <c r="W66">
        <v>0.42199999999999999</v>
      </c>
      <c r="X66">
        <v>2.5779999999999998</v>
      </c>
      <c r="Y66">
        <v>5</v>
      </c>
      <c r="Z66">
        <v>1</v>
      </c>
      <c r="AA66" s="1">
        <f t="shared" si="5"/>
        <v>3.2738557020946475E-2</v>
      </c>
      <c r="AB66" s="1">
        <v>0.42899999999999999</v>
      </c>
      <c r="AC66" s="1">
        <v>2.5710000000000002</v>
      </c>
      <c r="AD66" s="1">
        <v>0</v>
      </c>
      <c r="AE66" s="1">
        <v>0</v>
      </c>
      <c r="AF66" s="1" t="e">
        <f t="shared" si="6"/>
        <v>#DIV/0!</v>
      </c>
      <c r="AH66" s="1">
        <f t="shared" si="10"/>
        <v>0.46253782272968197</v>
      </c>
      <c r="AI66" s="1">
        <f t="shared" si="11"/>
        <v>7.664087506066207E-2</v>
      </c>
      <c r="AJ66" s="1">
        <f t="shared" si="18"/>
        <v>0</v>
      </c>
      <c r="AK66" s="1">
        <f t="shared" si="13"/>
        <v>0.99087229023077839</v>
      </c>
      <c r="AL66" s="1" t="b">
        <f t="shared" si="14"/>
        <v>0</v>
      </c>
      <c r="AM66" s="1">
        <f t="shared" si="15"/>
        <v>42.373910049536526</v>
      </c>
      <c r="AN66" s="1" t="b">
        <f t="shared" si="16"/>
        <v>1</v>
      </c>
      <c r="AO66" s="1">
        <v>9.4879999999999995</v>
      </c>
    </row>
    <row r="67" spans="1:41">
      <c r="A67" s="7">
        <v>64</v>
      </c>
      <c r="B67" s="7" t="s">
        <v>58</v>
      </c>
      <c r="C67" s="7" t="s">
        <v>59</v>
      </c>
      <c r="D67" s="7" t="s">
        <v>58</v>
      </c>
      <c r="E67" s="7" t="s">
        <v>59</v>
      </c>
      <c r="F67" s="2" t="b">
        <f t="shared" si="9"/>
        <v>0</v>
      </c>
      <c r="G67" s="2" t="b">
        <f t="shared" si="7"/>
        <v>0</v>
      </c>
      <c r="H67" s="1" t="s">
        <v>285</v>
      </c>
      <c r="M67" s="1">
        <f>PRODUCT(SUM(PRODUCT(R67,overview!$J$10),PRODUCT(W67,overview!$K$10),PRODUCT(AB67,overview!$L$10)),1/SUM(overview!$J$10:$L$10))</f>
        <v>0.37365217391304351</v>
      </c>
      <c r="N67" s="1">
        <f>PRODUCT(SUM(PRODUCT(S67,overview!$J$10),PRODUCT(X67,overview!$K$10),PRODUCT(AC67,overview!$L$10)),1/SUM(overview!$J$10:$L$10))</f>
        <v>2.6263478260869566</v>
      </c>
      <c r="O67" s="1">
        <f t="shared" si="2"/>
        <v>11</v>
      </c>
      <c r="P67" s="1">
        <f t="shared" si="3"/>
        <v>1</v>
      </c>
      <c r="Q67" s="1">
        <f t="shared" si="8"/>
        <v>1.293369412430433E-2</v>
      </c>
      <c r="R67" s="1">
        <v>0.375</v>
      </c>
      <c r="S67" s="1">
        <v>2.625</v>
      </c>
      <c r="T67" s="1">
        <v>5</v>
      </c>
      <c r="U67" s="1">
        <v>0</v>
      </c>
      <c r="V67" s="1">
        <f t="shared" si="4"/>
        <v>0</v>
      </c>
      <c r="W67">
        <v>0.373</v>
      </c>
      <c r="X67">
        <v>2.6269999999999998</v>
      </c>
      <c r="Y67">
        <v>6</v>
      </c>
      <c r="Z67">
        <v>1</v>
      </c>
      <c r="AA67" s="1">
        <f t="shared" si="5"/>
        <v>2.3664509580002536E-2</v>
      </c>
      <c r="AB67" s="1">
        <v>0.375</v>
      </c>
      <c r="AC67" s="1">
        <v>2.625</v>
      </c>
      <c r="AD67" s="1">
        <v>0</v>
      </c>
      <c r="AE67" s="1">
        <v>0</v>
      </c>
      <c r="AF67" s="1" t="e">
        <f t="shared" si="6"/>
        <v>#DIV/0!</v>
      </c>
      <c r="AH67" s="1">
        <f t="shared" si="10"/>
        <v>0.54520263823850756</v>
      </c>
      <c r="AI67" s="1">
        <f t="shared" si="11"/>
        <v>9.8828452979783377E-2</v>
      </c>
      <c r="AJ67" s="1">
        <f t="shared" si="18"/>
        <v>0</v>
      </c>
      <c r="AK67" s="1">
        <f t="shared" si="13"/>
        <v>2.2525929445384909</v>
      </c>
      <c r="AL67" s="1" t="b">
        <f t="shared" si="14"/>
        <v>0</v>
      </c>
      <c r="AM67" s="1">
        <f t="shared" si="15"/>
        <v>44.586374081396535</v>
      </c>
      <c r="AN67" s="1" t="b">
        <f t="shared" si="16"/>
        <v>1</v>
      </c>
      <c r="AO67" s="1">
        <v>9.4879999999999995</v>
      </c>
    </row>
    <row r="68" spans="1:41">
      <c r="A68" s="7">
        <v>65</v>
      </c>
      <c r="B68" s="7" t="s">
        <v>43</v>
      </c>
      <c r="C68" s="7" t="s">
        <v>44</v>
      </c>
      <c r="D68" s="7" t="s">
        <v>43</v>
      </c>
      <c r="E68" s="7" t="s">
        <v>44</v>
      </c>
      <c r="F68" s="2" t="b">
        <f t="shared" si="9"/>
        <v>0</v>
      </c>
      <c r="G68" s="2" t="b">
        <f t="shared" si="7"/>
        <v>0</v>
      </c>
      <c r="H68" s="1" t="s">
        <v>285</v>
      </c>
      <c r="M68" s="1">
        <f>PRODUCT(SUM(PRODUCT(R68,overview!$J$10),PRODUCT(W68,overview!$K$10),PRODUCT(AB68,overview!$L$10)),1/SUM(overview!$J$10:$L$10))</f>
        <v>0.375</v>
      </c>
      <c r="N68" s="1">
        <f>PRODUCT(SUM(PRODUCT(S68,overview!$J$10),PRODUCT(X68,overview!$K$10),PRODUCT(AC68,overview!$L$10)),1/SUM(overview!$J$10:$L$10))</f>
        <v>2.625</v>
      </c>
      <c r="O68" s="1">
        <f t="shared" ref="O68:O131" si="19">SUM(T68,Y68,AD68)</f>
        <v>3</v>
      </c>
      <c r="P68" s="1">
        <f t="shared" ref="P68:P131" si="20">SUM(U68,Z68,AE68)</f>
        <v>0</v>
      </c>
      <c r="Q68" s="1">
        <f t="shared" si="8"/>
        <v>0</v>
      </c>
      <c r="R68" s="1">
        <v>0.375</v>
      </c>
      <c r="S68" s="1">
        <v>2.625</v>
      </c>
      <c r="T68" s="1">
        <v>2</v>
      </c>
      <c r="U68" s="1">
        <v>0</v>
      </c>
      <c r="V68" s="1">
        <f t="shared" ref="V68:V131" si="21">PRODUCT(U68,1/T68,1/S68,R68)</f>
        <v>0</v>
      </c>
      <c r="W68">
        <v>0.375</v>
      </c>
      <c r="X68">
        <v>2.625</v>
      </c>
      <c r="Y68">
        <v>1</v>
      </c>
      <c r="Z68">
        <v>0</v>
      </c>
      <c r="AA68" s="1">
        <f t="shared" ref="AA68:AA131" si="22">PRODUCT(Z68,1/Y68,1/X68,W68)</f>
        <v>0</v>
      </c>
      <c r="AB68" s="1">
        <v>0.375</v>
      </c>
      <c r="AC68" s="1">
        <v>2.625</v>
      </c>
      <c r="AD68" s="1">
        <v>0</v>
      </c>
      <c r="AE68" s="1">
        <v>0</v>
      </c>
      <c r="AF68" s="1" t="e">
        <f t="shared" ref="AF68:AF131" si="23">PRODUCT(AE68,1/AD68,1/AC68,AB68)</f>
        <v>#DIV/0!</v>
      </c>
      <c r="AH68" s="1">
        <f t="shared" si="10"/>
        <v>0.55414618969185203</v>
      </c>
      <c r="AI68" s="1">
        <f t="shared" si="11"/>
        <v>0.11539841388726987</v>
      </c>
      <c r="AJ68" s="1">
        <f t="shared" si="18"/>
        <v>0</v>
      </c>
      <c r="AK68" s="1">
        <f t="shared" si="13"/>
        <v>2.5124772080032653</v>
      </c>
      <c r="AL68" s="1" t="b">
        <f t="shared" si="14"/>
        <v>0</v>
      </c>
      <c r="AM68" s="1">
        <f t="shared" si="15"/>
        <v>45.199390120167351</v>
      </c>
      <c r="AN68" s="1" t="b">
        <f t="shared" si="16"/>
        <v>1</v>
      </c>
      <c r="AO68" s="1">
        <v>9.4879999999999995</v>
      </c>
    </row>
    <row r="69" spans="1:41">
      <c r="A69" s="7">
        <v>66</v>
      </c>
      <c r="B69" s="7" t="s">
        <v>45</v>
      </c>
      <c r="C69" s="7" t="s">
        <v>46</v>
      </c>
      <c r="D69" s="7" t="s">
        <v>45</v>
      </c>
      <c r="E69" s="7" t="s">
        <v>46</v>
      </c>
      <c r="F69" s="2" t="b">
        <f t="shared" si="9"/>
        <v>0</v>
      </c>
      <c r="G69" s="2" t="b">
        <f t="shared" ref="G69:G132" si="24">AND(NOT(D69=B69),OR(D69="CAT",D69="CAC",D69="ATA",D69="ATT",D69="TTA",D69="ATG",D69="CCG",D69="AGA",D69="CGG",D69="AGG",D69="CGA",D69="CGC",D69="TCC",D69="ACG",D69="ACC",D69="GTA",D69="TGG",D69="TAT",B69="GAA",B69="GAT",B69="GAG",B69="AAG",B69="AAA",B69="CTA",B69="CTT",B69="CTC",B69="AAC",B69="CCA",B69="CCT",B69="CAG",B69="CAA",B69="CGT",B69="AGT",B69="AGC",B69="TCA",B69="TCT",B69="GTC"))</f>
        <v>0</v>
      </c>
      <c r="H69" s="1" t="s">
        <v>285</v>
      </c>
      <c r="M69" s="1">
        <f>PRODUCT(SUM(PRODUCT(R69,overview!$J$10),PRODUCT(W69,overview!$K$10),PRODUCT(AB69,overview!$L$10)),1/SUM(overview!$J$10:$L$10))</f>
        <v>1.0287391304347826</v>
      </c>
      <c r="N69" s="1">
        <f>PRODUCT(SUM(PRODUCT(S69,overview!$J$10),PRODUCT(X69,overview!$K$10),PRODUCT(AC69,overview!$L$10)),1/SUM(overview!$J$10:$L$10))</f>
        <v>1.9712608695652172</v>
      </c>
      <c r="O69" s="1">
        <f t="shared" si="19"/>
        <v>15</v>
      </c>
      <c r="P69" s="1">
        <f t="shared" si="20"/>
        <v>0</v>
      </c>
      <c r="Q69" s="1">
        <f t="shared" ref="Q69:Q132" si="25">PRODUCT(P69,1/O69,1/$N69,$M69)</f>
        <v>0</v>
      </c>
      <c r="R69" s="1">
        <v>1.028</v>
      </c>
      <c r="S69" s="1">
        <v>1.972</v>
      </c>
      <c r="T69" s="1">
        <v>5</v>
      </c>
      <c r="U69" s="1">
        <v>0</v>
      </c>
      <c r="V69" s="1">
        <f t="shared" si="21"/>
        <v>0</v>
      </c>
      <c r="W69">
        <v>1.03</v>
      </c>
      <c r="X69">
        <v>1.97</v>
      </c>
      <c r="Y69">
        <v>10</v>
      </c>
      <c r="Z69">
        <v>0</v>
      </c>
      <c r="AA69" s="1">
        <f t="shared" si="22"/>
        <v>0</v>
      </c>
      <c r="AB69" s="1">
        <v>1</v>
      </c>
      <c r="AC69" s="1">
        <v>2</v>
      </c>
      <c r="AD69" s="1">
        <v>0</v>
      </c>
      <c r="AE69" s="1">
        <v>0</v>
      </c>
      <c r="AF69" s="1" t="e">
        <f t="shared" si="23"/>
        <v>#DIV/0!</v>
      </c>
      <c r="AH69" s="1">
        <f t="shared" si="10"/>
        <v>0.55580239414629717</v>
      </c>
      <c r="AI69" s="1">
        <f t="shared" si="11"/>
        <v>0.10484434013845782</v>
      </c>
      <c r="AJ69" s="1">
        <f t="shared" si="18"/>
        <v>0</v>
      </c>
      <c r="AK69" s="1">
        <f t="shared" si="13"/>
        <v>2.6948118803911614</v>
      </c>
      <c r="AL69" s="1" t="b">
        <f t="shared" si="14"/>
        <v>0</v>
      </c>
      <c r="AM69" s="1">
        <f t="shared" si="15"/>
        <v>43.095133418028745</v>
      </c>
      <c r="AN69" s="1" t="b">
        <f t="shared" si="16"/>
        <v>1</v>
      </c>
      <c r="AO69" s="1">
        <v>9.4879999999999995</v>
      </c>
    </row>
    <row r="70" spans="1:41">
      <c r="A70" s="7">
        <v>67</v>
      </c>
      <c r="B70" s="7" t="s">
        <v>49</v>
      </c>
      <c r="C70" s="7" t="s">
        <v>50</v>
      </c>
      <c r="D70" s="7" t="s">
        <v>49</v>
      </c>
      <c r="E70" s="7" t="s">
        <v>50</v>
      </c>
      <c r="F70" s="2" t="b">
        <f t="shared" si="9"/>
        <v>0</v>
      </c>
      <c r="G70" s="2" t="b">
        <f t="shared" si="24"/>
        <v>0</v>
      </c>
      <c r="H70" s="1" t="s">
        <v>285</v>
      </c>
      <c r="M70" s="1">
        <f>PRODUCT(SUM(PRODUCT(R70,overview!$J$10),PRODUCT(W70,overview!$K$10),PRODUCT(AB70,overview!$L$10)),1/SUM(overview!$J$10:$L$10))</f>
        <v>0.41365217391304343</v>
      </c>
      <c r="N70" s="1">
        <f>PRODUCT(SUM(PRODUCT(S70,overview!$J$10),PRODUCT(X70,overview!$K$10),PRODUCT(AC70,overview!$L$10)),1/SUM(overview!$J$10:$L$10))</f>
        <v>2.5863478260869561</v>
      </c>
      <c r="O70" s="1">
        <f t="shared" si="19"/>
        <v>8.5</v>
      </c>
      <c r="P70" s="1">
        <f t="shared" si="20"/>
        <v>7.5</v>
      </c>
      <c r="Q70" s="1">
        <f t="shared" si="25"/>
        <v>0.14112069869133814</v>
      </c>
      <c r="R70" s="1">
        <v>0.59799999999999998</v>
      </c>
      <c r="S70" s="1">
        <v>2.4020000000000001</v>
      </c>
      <c r="T70" s="1">
        <v>2.5</v>
      </c>
      <c r="U70" s="1">
        <v>7.5</v>
      </c>
      <c r="V70" s="1">
        <f t="shared" si="21"/>
        <v>0.74687760199833464</v>
      </c>
      <c r="W70">
        <v>0.33300000000000002</v>
      </c>
      <c r="X70">
        <v>2.6669999999999998</v>
      </c>
      <c r="Y70">
        <v>6</v>
      </c>
      <c r="Z70">
        <v>0</v>
      </c>
      <c r="AA70" s="1">
        <f t="shared" si="22"/>
        <v>0</v>
      </c>
      <c r="AB70" s="1">
        <v>0.33300000000000002</v>
      </c>
      <c r="AC70" s="1">
        <v>2.6669999999999998</v>
      </c>
      <c r="AD70" s="1">
        <v>0</v>
      </c>
      <c r="AE70" s="1">
        <v>0</v>
      </c>
      <c r="AF70" s="1" t="e">
        <f t="shared" si="23"/>
        <v>#DIV/0!</v>
      </c>
      <c r="AH70" s="1">
        <f t="shared" si="10"/>
        <v>0.51611995882659734</v>
      </c>
      <c r="AI70" s="1">
        <f t="shared" si="11"/>
        <v>0.10678335953447993</v>
      </c>
      <c r="AJ70" s="1">
        <f t="shared" si="18"/>
        <v>0</v>
      </c>
      <c r="AK70" s="1">
        <f t="shared" si="13"/>
        <v>2.9251913646492311</v>
      </c>
      <c r="AL70" s="1" t="b">
        <f t="shared" si="14"/>
        <v>0</v>
      </c>
      <c r="AM70" s="1">
        <f t="shared" si="15"/>
        <v>40.610937706434129</v>
      </c>
      <c r="AN70" s="1" t="b">
        <f t="shared" si="16"/>
        <v>1</v>
      </c>
      <c r="AO70" s="1">
        <v>9.4879999999999995</v>
      </c>
    </row>
    <row r="71" spans="1:41">
      <c r="A71" s="7">
        <v>68</v>
      </c>
      <c r="B71" s="7" t="s">
        <v>28</v>
      </c>
      <c r="C71" s="7" t="s">
        <v>29</v>
      </c>
      <c r="D71" s="7" t="s">
        <v>28</v>
      </c>
      <c r="E71" s="7" t="s">
        <v>29</v>
      </c>
      <c r="F71" s="2" t="b">
        <f t="shared" ref="F71:F134" si="26">AND(NOT(B71=D71),OR(B71="CAT",B71="CAC",B71="ATA",B71="ATT",B71="TTA",B71="ATG",B71="CCG",B71="AGA",B71="CGG",B71="AGG",B71="CGA",B71="CGC",B71="TCC",B71="ACG",B71="ACC",B71="GTA",B71="TGG",B71="TAT",D71="GAA",D71="GAT",D71="GAG",D71="AAG",D71="AAA",D71="CTA",D71="CTT",D71="CTC",D71="AAC",D71="CCA",D71="CCT",D71="CAG",D71="CAA",D71="CGT",D71="AGT",D71="AGC",D71="TCA",D71="TCT",D71="GTC"))</f>
        <v>0</v>
      </c>
      <c r="G71" s="2" t="b">
        <f t="shared" si="24"/>
        <v>0</v>
      </c>
      <c r="H71" s="1" t="s">
        <v>285</v>
      </c>
      <c r="M71" s="1">
        <f>PRODUCT(SUM(PRODUCT(R71,overview!$J$10),PRODUCT(W71,overview!$K$10),PRODUCT(AB71,overview!$L$10)),1/SUM(overview!$J$10:$L$10))</f>
        <v>0.66700000000000004</v>
      </c>
      <c r="N71" s="1">
        <f>PRODUCT(SUM(PRODUCT(S71,overview!$J$10),PRODUCT(X71,overview!$K$10),PRODUCT(AC71,overview!$L$10)),1/SUM(overview!$J$10:$L$10))</f>
        <v>2.3330000000000002</v>
      </c>
      <c r="O71" s="1">
        <f t="shared" si="19"/>
        <v>10</v>
      </c>
      <c r="P71" s="1">
        <f t="shared" si="20"/>
        <v>0</v>
      </c>
      <c r="Q71" s="1">
        <f t="shared" si="25"/>
        <v>0</v>
      </c>
      <c r="R71" s="1">
        <v>0.66700000000000004</v>
      </c>
      <c r="S71" s="1">
        <v>2.3330000000000002</v>
      </c>
      <c r="T71" s="1">
        <v>6</v>
      </c>
      <c r="U71" s="1">
        <v>0</v>
      </c>
      <c r="V71" s="1">
        <f t="shared" si="21"/>
        <v>0</v>
      </c>
      <c r="W71">
        <v>0.66700000000000004</v>
      </c>
      <c r="X71">
        <v>2.3330000000000002</v>
      </c>
      <c r="Y71">
        <v>4</v>
      </c>
      <c r="Z71">
        <v>0</v>
      </c>
      <c r="AA71" s="1">
        <f t="shared" si="22"/>
        <v>0</v>
      </c>
      <c r="AB71" s="1">
        <v>0.66700000000000004</v>
      </c>
      <c r="AC71" s="1">
        <v>2.3330000000000002</v>
      </c>
      <c r="AD71" s="1">
        <v>0</v>
      </c>
      <c r="AE71" s="1">
        <v>0</v>
      </c>
      <c r="AF71" s="1" t="e">
        <f t="shared" si="23"/>
        <v>#DIV/0!</v>
      </c>
      <c r="AH71" s="1">
        <f t="shared" si="10"/>
        <v>0.52299421351783759</v>
      </c>
      <c r="AI71" s="1">
        <f t="shared" si="11"/>
        <v>0.11310780953824133</v>
      </c>
      <c r="AJ71" s="1">
        <f t="shared" si="18"/>
        <v>0</v>
      </c>
      <c r="AK71" s="1">
        <f t="shared" si="13"/>
        <v>3.2213443342682218</v>
      </c>
      <c r="AL71" s="1" t="b">
        <f t="shared" si="14"/>
        <v>0</v>
      </c>
      <c r="AM71" s="1">
        <f t="shared" si="15"/>
        <v>42.762915811559914</v>
      </c>
      <c r="AN71" s="1" t="b">
        <f t="shared" si="16"/>
        <v>1</v>
      </c>
      <c r="AO71" s="1">
        <v>9.4879999999999995</v>
      </c>
    </row>
    <row r="72" spans="1:41">
      <c r="A72" s="7">
        <v>69</v>
      </c>
      <c r="B72" s="7" t="s">
        <v>47</v>
      </c>
      <c r="C72" s="7" t="s">
        <v>48</v>
      </c>
      <c r="D72" s="7" t="s">
        <v>62</v>
      </c>
      <c r="E72" s="7" t="s">
        <v>48</v>
      </c>
      <c r="F72" s="2" t="b">
        <f t="shared" si="26"/>
        <v>1</v>
      </c>
      <c r="G72" s="2" t="b">
        <f t="shared" si="24"/>
        <v>0</v>
      </c>
      <c r="H72" s="1" t="s">
        <v>285</v>
      </c>
      <c r="M72" s="1">
        <f>PRODUCT(SUM(PRODUCT(R72,overview!$J$10),PRODUCT(W72,overview!$K$10),PRODUCT(AB72,overview!$L$10)),1/SUM(overview!$J$10:$L$10))</f>
        <v>1.0466739130434783</v>
      </c>
      <c r="N72" s="1">
        <f>PRODUCT(SUM(PRODUCT(S72,overview!$J$10),PRODUCT(X72,overview!$K$10),PRODUCT(AC72,overview!$L$10)),1/SUM(overview!$J$10:$L$10))</f>
        <v>1.9533260869565217</v>
      </c>
      <c r="O72" s="1">
        <f t="shared" si="19"/>
        <v>18</v>
      </c>
      <c r="P72" s="1">
        <f t="shared" si="20"/>
        <v>6</v>
      </c>
      <c r="Q72" s="1">
        <f t="shared" si="25"/>
        <v>0.17861395835420074</v>
      </c>
      <c r="R72" s="1">
        <v>0.91700000000000004</v>
      </c>
      <c r="S72" s="1">
        <v>2.0830000000000002</v>
      </c>
      <c r="T72" s="1">
        <v>7</v>
      </c>
      <c r="U72" s="1">
        <v>5</v>
      </c>
      <c r="V72" s="1">
        <f t="shared" si="21"/>
        <v>0.3144503120499279</v>
      </c>
      <c r="W72">
        <v>1.1020000000000001</v>
      </c>
      <c r="X72">
        <v>1.8979999999999999</v>
      </c>
      <c r="Y72">
        <v>9</v>
      </c>
      <c r="Z72">
        <v>1</v>
      </c>
      <c r="AA72" s="1">
        <f t="shared" si="22"/>
        <v>6.4512352183585059E-2</v>
      </c>
      <c r="AB72" s="1">
        <v>1.147</v>
      </c>
      <c r="AC72" s="1">
        <v>1.853</v>
      </c>
      <c r="AD72" s="1">
        <v>2</v>
      </c>
      <c r="AE72" s="1">
        <v>0</v>
      </c>
      <c r="AF72" s="1">
        <f t="shared" si="23"/>
        <v>0</v>
      </c>
      <c r="AH72" s="1">
        <f t="shared" ref="AH72:AH135" si="27">(SUM(Y68:Y78)*SUM(V68:V78))/(SUM(X68:X78)*SUM(W68:W78))</f>
        <v>0.61583573510227374</v>
      </c>
      <c r="AI72" s="1">
        <f t="shared" ref="AI72:AI135" si="28">(SUM(U68:U78)*SUM(R68:R78))/(SUM(T68:T78)*SUM(S68:S78))</f>
        <v>0.1449043498313973</v>
      </c>
      <c r="AJ72" s="1">
        <f t="shared" si="18"/>
        <v>0</v>
      </c>
      <c r="AK72" s="1">
        <f t="shared" si="13"/>
        <v>3.5269158567074634</v>
      </c>
      <c r="AL72" s="1" t="b">
        <f t="shared" si="14"/>
        <v>0</v>
      </c>
      <c r="AM72" s="1">
        <f t="shared" si="15"/>
        <v>44.009349141172827</v>
      </c>
      <c r="AN72" s="1" t="b">
        <f t="shared" si="16"/>
        <v>1</v>
      </c>
      <c r="AO72" s="1">
        <v>9.4879999999999995</v>
      </c>
    </row>
    <row r="73" spans="1:41">
      <c r="A73" s="7">
        <v>70</v>
      </c>
      <c r="B73" s="7" t="s">
        <v>47</v>
      </c>
      <c r="C73" s="7" t="s">
        <v>48</v>
      </c>
      <c r="D73" s="7" t="s">
        <v>47</v>
      </c>
      <c r="E73" s="7" t="s">
        <v>48</v>
      </c>
      <c r="F73" s="2" t="b">
        <f t="shared" si="26"/>
        <v>0</v>
      </c>
      <c r="G73" s="2" t="b">
        <f t="shared" si="24"/>
        <v>0</v>
      </c>
      <c r="H73" s="1" t="s">
        <v>285</v>
      </c>
      <c r="M73" s="1">
        <f>PRODUCT(SUM(PRODUCT(R73,overview!$J$10),PRODUCT(W73,overview!$K$10),PRODUCT(AB73,overview!$L$10)),1/SUM(overview!$J$10:$L$10))</f>
        <v>1.0143913043478259</v>
      </c>
      <c r="N73" s="1">
        <f>PRODUCT(SUM(PRODUCT(S73,overview!$J$10),PRODUCT(X73,overview!$K$10),PRODUCT(AC73,overview!$L$10)),1/SUM(overview!$J$10:$L$10))</f>
        <v>1.9856086956521737</v>
      </c>
      <c r="O73" s="1">
        <f t="shared" si="19"/>
        <v>16</v>
      </c>
      <c r="P73" s="1">
        <f t="shared" si="20"/>
        <v>7</v>
      </c>
      <c r="Q73" s="1">
        <f t="shared" si="25"/>
        <v>0.22350637193720027</v>
      </c>
      <c r="R73" s="1">
        <v>0.91800000000000004</v>
      </c>
      <c r="S73" s="1">
        <v>2.0819999999999999</v>
      </c>
      <c r="T73" s="1">
        <v>8</v>
      </c>
      <c r="U73" s="1">
        <v>5</v>
      </c>
      <c r="V73" s="1">
        <f t="shared" si="21"/>
        <v>0.27557636887608072</v>
      </c>
      <c r="W73">
        <v>1.0629999999999999</v>
      </c>
      <c r="X73">
        <v>1.9370000000000001</v>
      </c>
      <c r="Y73">
        <v>8</v>
      </c>
      <c r="Z73">
        <v>2</v>
      </c>
      <c r="AA73" s="1">
        <f t="shared" si="22"/>
        <v>0.13719669592152814</v>
      </c>
      <c r="AB73" s="1">
        <v>0.85699999999999998</v>
      </c>
      <c r="AC73" s="1">
        <v>2.1429999999999998</v>
      </c>
      <c r="AD73" s="1">
        <v>0</v>
      </c>
      <c r="AE73" s="1">
        <v>0</v>
      </c>
      <c r="AF73" s="1" t="e">
        <f t="shared" si="23"/>
        <v>#DIV/0!</v>
      </c>
      <c r="AH73" s="1">
        <f t="shared" si="27"/>
        <v>0.78089021737789288</v>
      </c>
      <c r="AI73" s="1">
        <f t="shared" si="28"/>
        <v>0.17462900781106785</v>
      </c>
      <c r="AJ73" s="1">
        <f t="shared" si="18"/>
        <v>0</v>
      </c>
      <c r="AK73" s="1">
        <f t="shared" si="13"/>
        <v>2.8334811382717175</v>
      </c>
      <c r="AL73" s="1" t="b">
        <f t="shared" si="14"/>
        <v>0</v>
      </c>
      <c r="AM73" s="1">
        <f t="shared" si="15"/>
        <v>42.863883036992817</v>
      </c>
      <c r="AN73" s="1" t="b">
        <f t="shared" si="16"/>
        <v>1</v>
      </c>
      <c r="AO73" s="1">
        <v>9.4879999999999995</v>
      </c>
    </row>
    <row r="74" spans="1:41">
      <c r="A74" s="7">
        <v>71</v>
      </c>
      <c r="B74" s="7" t="s">
        <v>89</v>
      </c>
      <c r="C74" s="7" t="s">
        <v>70</v>
      </c>
      <c r="D74" s="7" t="s">
        <v>69</v>
      </c>
      <c r="E74" s="7" t="s">
        <v>70</v>
      </c>
      <c r="F74" s="2" t="b">
        <f t="shared" si="26"/>
        <v>1</v>
      </c>
      <c r="G74" s="2" t="b">
        <f t="shared" si="24"/>
        <v>1</v>
      </c>
      <c r="H74" s="1" t="s">
        <v>298</v>
      </c>
      <c r="M74" s="1">
        <f>PRODUCT(SUM(PRODUCT(R74,overview!$J$10),PRODUCT(W74,overview!$K$10),PRODUCT(AB74,overview!$L$10)),1/SUM(overview!$J$10:$L$10))</f>
        <v>0.99756521739130433</v>
      </c>
      <c r="N74" s="1">
        <f>PRODUCT(SUM(PRODUCT(S74,overview!$J$10),PRODUCT(X74,overview!$K$10),PRODUCT(AC74,overview!$L$10)),1/SUM(overview!$J$10:$L$10))</f>
        <v>2.0024347826086957</v>
      </c>
      <c r="O74" s="1">
        <f t="shared" si="19"/>
        <v>14</v>
      </c>
      <c r="P74" s="1">
        <f t="shared" si="20"/>
        <v>1</v>
      </c>
      <c r="Q74" s="1">
        <f t="shared" si="25"/>
        <v>3.5584009528772421E-2</v>
      </c>
      <c r="R74" s="1">
        <v>0.99199999999999999</v>
      </c>
      <c r="S74" s="1">
        <v>2.008</v>
      </c>
      <c r="T74" s="1">
        <v>6</v>
      </c>
      <c r="U74" s="1">
        <v>1</v>
      </c>
      <c r="V74" s="1">
        <f t="shared" si="21"/>
        <v>8.233731739707835E-2</v>
      </c>
      <c r="W74">
        <v>1</v>
      </c>
      <c r="X74">
        <v>2</v>
      </c>
      <c r="Y74">
        <v>7</v>
      </c>
      <c r="Z74">
        <v>0</v>
      </c>
      <c r="AA74" s="1">
        <f t="shared" si="22"/>
        <v>0</v>
      </c>
      <c r="AB74" s="1">
        <v>1</v>
      </c>
      <c r="AC74" s="1">
        <v>2</v>
      </c>
      <c r="AD74" s="1">
        <v>1</v>
      </c>
      <c r="AE74" s="1">
        <v>0</v>
      </c>
      <c r="AF74" s="1">
        <f t="shared" si="23"/>
        <v>0</v>
      </c>
      <c r="AH74" s="1">
        <f t="shared" si="27"/>
        <v>0.76126752028502787</v>
      </c>
      <c r="AI74" s="1">
        <f t="shared" si="28"/>
        <v>0.16595864462630641</v>
      </c>
      <c r="AJ74" s="1">
        <f t="shared" si="18"/>
        <v>0</v>
      </c>
      <c r="AK74" s="1">
        <f t="shared" si="13"/>
        <v>2.233799607579992</v>
      </c>
      <c r="AL74" s="1" t="b">
        <f t="shared" si="14"/>
        <v>0</v>
      </c>
      <c r="AM74" s="1">
        <f t="shared" si="15"/>
        <v>40.928067671578006</v>
      </c>
      <c r="AN74" s="1" t="b">
        <f t="shared" si="16"/>
        <v>1</v>
      </c>
      <c r="AO74" s="1">
        <v>9.4879999999999995</v>
      </c>
    </row>
    <row r="75" spans="1:41">
      <c r="A75" s="7">
        <v>72</v>
      </c>
      <c r="B75" s="7" t="s">
        <v>72</v>
      </c>
      <c r="C75" s="7" t="s">
        <v>73</v>
      </c>
      <c r="D75" s="7" t="s">
        <v>72</v>
      </c>
      <c r="E75" s="7" t="s">
        <v>73</v>
      </c>
      <c r="F75" s="2" t="b">
        <f t="shared" si="26"/>
        <v>0</v>
      </c>
      <c r="G75" s="2" t="b">
        <f t="shared" si="24"/>
        <v>0</v>
      </c>
      <c r="H75" s="1" t="s">
        <v>298</v>
      </c>
      <c r="M75" s="1">
        <f>PRODUCT(SUM(PRODUCT(R75,overview!$J$10),PRODUCT(W75,overview!$K$10),PRODUCT(AB75,overview!$L$10)),1/SUM(overview!$J$10:$L$10))</f>
        <v>0.33299999999999996</v>
      </c>
      <c r="N75" s="1">
        <f>PRODUCT(SUM(PRODUCT(S75,overview!$J$10),PRODUCT(X75,overview!$K$10),PRODUCT(AC75,overview!$L$10)),1/SUM(overview!$J$10:$L$10))</f>
        <v>2.6669999999999998</v>
      </c>
      <c r="O75" s="1">
        <f t="shared" si="19"/>
        <v>7</v>
      </c>
      <c r="P75" s="1">
        <f t="shared" si="20"/>
        <v>0</v>
      </c>
      <c r="Q75" s="1">
        <f t="shared" si="25"/>
        <v>0</v>
      </c>
      <c r="R75" s="1">
        <v>0.33300000000000002</v>
      </c>
      <c r="S75" s="1">
        <v>2.6669999999999998</v>
      </c>
      <c r="T75" s="1">
        <v>4</v>
      </c>
      <c r="U75" s="1">
        <v>0</v>
      </c>
      <c r="V75" s="1">
        <f t="shared" si="21"/>
        <v>0</v>
      </c>
      <c r="W75">
        <v>0.33300000000000002</v>
      </c>
      <c r="X75">
        <v>2.6669999999999998</v>
      </c>
      <c r="Y75">
        <v>3</v>
      </c>
      <c r="Z75">
        <v>0</v>
      </c>
      <c r="AA75" s="1">
        <f t="shared" si="22"/>
        <v>0</v>
      </c>
      <c r="AB75" s="1">
        <v>0.33300000000000002</v>
      </c>
      <c r="AC75" s="1">
        <v>2.6669999999999998</v>
      </c>
      <c r="AD75" s="1">
        <v>0</v>
      </c>
      <c r="AE75" s="1">
        <v>0</v>
      </c>
      <c r="AF75" s="1" t="e">
        <f t="shared" si="23"/>
        <v>#DIV/0!</v>
      </c>
      <c r="AH75" s="1">
        <f t="shared" si="27"/>
        <v>0.5941442048830492</v>
      </c>
      <c r="AI75" s="1">
        <f t="shared" si="28"/>
        <v>0.14748945370226102</v>
      </c>
      <c r="AJ75" s="1">
        <f t="shared" si="18"/>
        <v>9.5853944831055596E-2</v>
      </c>
      <c r="AK75" s="1">
        <f t="shared" ref="AK75:AK138" si="29">(((SUM(AJ73:AJ77))-(SUM(AI73:AI77)))^2)/(AVERAGE(AI73:AI77))</f>
        <v>0.95310877515193138</v>
      </c>
      <c r="AL75" s="1" t="b">
        <f t="shared" ref="AL75:AL138" si="30">IF(AK75&gt;AO75, TRUE, FALSE)</f>
        <v>0</v>
      </c>
      <c r="AM75" s="1">
        <f t="shared" ref="AM75:AM138" si="31">(((SUM(AH73:AH77))-(SUM(AI73:AI77)))^2)/(AVERAGE(AI73:AI77))</f>
        <v>37.520842365228262</v>
      </c>
      <c r="AN75" s="1" t="b">
        <f t="shared" ref="AN75:AN138" si="32">IF(AM75&gt;AO75, TRUE, FALSE)</f>
        <v>1</v>
      </c>
      <c r="AO75" s="1">
        <v>9.4879999999999995</v>
      </c>
    </row>
    <row r="76" spans="1:41">
      <c r="A76" s="7">
        <v>73</v>
      </c>
      <c r="B76" s="7" t="s">
        <v>47</v>
      </c>
      <c r="C76" s="7" t="s">
        <v>48</v>
      </c>
      <c r="D76" s="7" t="s">
        <v>47</v>
      </c>
      <c r="E76" s="7" t="s">
        <v>48</v>
      </c>
      <c r="F76" s="2" t="b">
        <f t="shared" si="26"/>
        <v>0</v>
      </c>
      <c r="G76" s="2" t="b">
        <f t="shared" si="24"/>
        <v>0</v>
      </c>
      <c r="H76" s="1" t="s">
        <v>298</v>
      </c>
      <c r="M76" s="1">
        <f>PRODUCT(SUM(PRODUCT(R76,overview!$J$10),PRODUCT(W76,overview!$K$10),PRODUCT(AB76,overview!$L$10)),1/SUM(overview!$J$10:$L$10))</f>
        <v>0.93002173913043473</v>
      </c>
      <c r="N76" s="1">
        <f>PRODUCT(SUM(PRODUCT(S76,overview!$J$10),PRODUCT(X76,overview!$K$10),PRODUCT(AC76,overview!$L$10)),1/SUM(overview!$J$10:$L$10))</f>
        <v>2.0699782608695649</v>
      </c>
      <c r="O76" s="1">
        <f t="shared" si="19"/>
        <v>12</v>
      </c>
      <c r="P76" s="1">
        <f t="shared" si="20"/>
        <v>5</v>
      </c>
      <c r="Q76" s="1">
        <f t="shared" si="25"/>
        <v>0.18720440948410155</v>
      </c>
      <c r="R76" s="1">
        <v>0.95299999999999996</v>
      </c>
      <c r="S76" s="1">
        <v>2.0470000000000002</v>
      </c>
      <c r="T76" s="1">
        <v>5</v>
      </c>
      <c r="U76" s="1">
        <v>1</v>
      </c>
      <c r="V76" s="1">
        <f t="shared" si="21"/>
        <v>9.3111871030776741E-2</v>
      </c>
      <c r="W76">
        <v>0.92200000000000004</v>
      </c>
      <c r="X76">
        <v>2.0779999999999998</v>
      </c>
      <c r="Y76">
        <v>7</v>
      </c>
      <c r="Z76">
        <v>4</v>
      </c>
      <c r="AA76" s="1">
        <f t="shared" si="22"/>
        <v>0.25354049223154135</v>
      </c>
      <c r="AB76" s="1">
        <v>0.85699999999999998</v>
      </c>
      <c r="AC76" s="1">
        <v>2.1429999999999998</v>
      </c>
      <c r="AD76" s="1">
        <v>0</v>
      </c>
      <c r="AE76" s="1">
        <v>0</v>
      </c>
      <c r="AF76" s="1" t="e">
        <f t="shared" si="23"/>
        <v>#DIV/0!</v>
      </c>
      <c r="AH76" s="1">
        <f t="shared" si="27"/>
        <v>0.58371346417760372</v>
      </c>
      <c r="AI76" s="1">
        <f t="shared" si="28"/>
        <v>0.15812754635403672</v>
      </c>
      <c r="AJ76" s="1">
        <f t="shared" si="18"/>
        <v>0.10075039326559246</v>
      </c>
      <c r="AK76" s="1">
        <f t="shared" si="29"/>
        <v>0.23977092683824131</v>
      </c>
      <c r="AL76" s="1" t="b">
        <f t="shared" si="30"/>
        <v>0</v>
      </c>
      <c r="AM76" s="1">
        <f t="shared" si="31"/>
        <v>31.317915886126009</v>
      </c>
      <c r="AN76" s="1" t="b">
        <f t="shared" si="32"/>
        <v>1</v>
      </c>
      <c r="AO76" s="1">
        <v>9.4879999999999995</v>
      </c>
    </row>
    <row r="77" spans="1:41">
      <c r="A77" s="7">
        <v>74</v>
      </c>
      <c r="B77" s="7" t="s">
        <v>30</v>
      </c>
      <c r="C77" s="7" t="s">
        <v>31</v>
      </c>
      <c r="D77" s="7" t="s">
        <v>30</v>
      </c>
      <c r="E77" s="7" t="s">
        <v>31</v>
      </c>
      <c r="F77" s="2" t="b">
        <f t="shared" si="26"/>
        <v>0</v>
      </c>
      <c r="G77" s="2" t="b">
        <f t="shared" si="24"/>
        <v>0</v>
      </c>
      <c r="H77" s="1" t="s">
        <v>298</v>
      </c>
      <c r="M77" s="1">
        <f>PRODUCT(SUM(PRODUCT(R77,overview!$J$10),PRODUCT(W77,overview!$K$10),PRODUCT(AB77,overview!$L$10)),1/SUM(overview!$J$10:$L$10))</f>
        <v>0.98517391304347823</v>
      </c>
      <c r="N77" s="1">
        <f>PRODUCT(SUM(PRODUCT(S77,overview!$J$10),PRODUCT(X77,overview!$K$10),PRODUCT(AC77,overview!$L$10)),1/SUM(overview!$J$10:$L$10))</f>
        <v>2.0148260869565213</v>
      </c>
      <c r="O77" s="1">
        <f t="shared" si="19"/>
        <v>15.7</v>
      </c>
      <c r="P77" s="1">
        <f t="shared" si="20"/>
        <v>10.3</v>
      </c>
      <c r="Q77" s="1">
        <f t="shared" si="25"/>
        <v>0.32078415655091858</v>
      </c>
      <c r="R77" s="1">
        <v>1</v>
      </c>
      <c r="S77" s="1">
        <v>2</v>
      </c>
      <c r="T77" s="1">
        <v>9</v>
      </c>
      <c r="U77" s="1">
        <v>1</v>
      </c>
      <c r="V77" s="1">
        <f t="shared" si="21"/>
        <v>5.5555555555555552E-2</v>
      </c>
      <c r="W77">
        <v>0.97799999999999998</v>
      </c>
      <c r="X77">
        <v>2.0219999999999998</v>
      </c>
      <c r="Y77">
        <v>6.7</v>
      </c>
      <c r="Z77">
        <v>9.3000000000000007</v>
      </c>
      <c r="AA77" s="1">
        <f t="shared" si="22"/>
        <v>0.67137605739846773</v>
      </c>
      <c r="AB77" s="1">
        <v>1</v>
      </c>
      <c r="AC77" s="1">
        <v>2</v>
      </c>
      <c r="AD77" s="1">
        <v>0</v>
      </c>
      <c r="AE77" s="1">
        <v>0</v>
      </c>
      <c r="AF77" s="1" t="e">
        <f t="shared" si="23"/>
        <v>#DIV/0!</v>
      </c>
      <c r="AH77" s="1">
        <f t="shared" si="27"/>
        <v>0.47711419261231131</v>
      </c>
      <c r="AI77" s="1">
        <f t="shared" si="28"/>
        <v>0.13292528915902063</v>
      </c>
      <c r="AJ77" s="1">
        <f t="shared" si="18"/>
        <v>0.19714382288321786</v>
      </c>
      <c r="AK77" s="1">
        <f t="shared" si="29"/>
        <v>9.8604092155949808E-4</v>
      </c>
      <c r="AL77" s="1" t="b">
        <f t="shared" si="30"/>
        <v>0</v>
      </c>
      <c r="AM77" s="1">
        <f t="shared" si="31"/>
        <v>24.672850166319343</v>
      </c>
      <c r="AN77" s="1" t="b">
        <f t="shared" si="32"/>
        <v>1</v>
      </c>
      <c r="AO77" s="1">
        <v>9.4879999999999995</v>
      </c>
    </row>
    <row r="78" spans="1:41">
      <c r="A78" s="7">
        <v>75</v>
      </c>
      <c r="B78" s="7" t="s">
        <v>83</v>
      </c>
      <c r="C78" s="7" t="s">
        <v>61</v>
      </c>
      <c r="D78" s="7" t="s">
        <v>83</v>
      </c>
      <c r="E78" s="7" t="s">
        <v>61</v>
      </c>
      <c r="F78" s="2" t="b">
        <f t="shared" si="26"/>
        <v>0</v>
      </c>
      <c r="G78" s="2" t="b">
        <f t="shared" si="24"/>
        <v>0</v>
      </c>
      <c r="H78" s="1" t="s">
        <v>298</v>
      </c>
      <c r="M78" s="1">
        <f>PRODUCT(SUM(PRODUCT(R78,overview!$J$10),PRODUCT(W78,overview!$K$10),PRODUCT(AB78,overview!$L$10)),1/SUM(overview!$J$10:$L$10))</f>
        <v>0.9602391304347826</v>
      </c>
      <c r="N78" s="1">
        <f>PRODUCT(SUM(PRODUCT(S78,overview!$J$10),PRODUCT(X78,overview!$K$10),PRODUCT(AC78,overview!$L$10)),1/SUM(overview!$J$10:$L$10))</f>
        <v>2.0397608695652174</v>
      </c>
      <c r="O78" s="1">
        <f t="shared" si="19"/>
        <v>11.8</v>
      </c>
      <c r="P78" s="1">
        <f t="shared" si="20"/>
        <v>12.2</v>
      </c>
      <c r="Q78" s="1">
        <f t="shared" si="25"/>
        <v>0.48671862679873279</v>
      </c>
      <c r="R78" s="1">
        <v>1</v>
      </c>
      <c r="S78" s="1">
        <v>2</v>
      </c>
      <c r="T78" s="1">
        <v>4.8</v>
      </c>
      <c r="U78" s="1">
        <v>3.2</v>
      </c>
      <c r="V78" s="1">
        <f t="shared" si="21"/>
        <v>0.33333333333333337</v>
      </c>
      <c r="W78">
        <v>0.94099999999999995</v>
      </c>
      <c r="X78">
        <v>2.0590000000000002</v>
      </c>
      <c r="Y78">
        <v>7</v>
      </c>
      <c r="Z78">
        <v>9</v>
      </c>
      <c r="AA78" s="1">
        <f t="shared" si="22"/>
        <v>0.58759453271352236</v>
      </c>
      <c r="AB78" s="1">
        <v>1</v>
      </c>
      <c r="AC78" s="1">
        <v>2</v>
      </c>
      <c r="AD78" s="1">
        <v>0</v>
      </c>
      <c r="AE78" s="1">
        <v>0</v>
      </c>
      <c r="AF78" s="1" t="e">
        <f t="shared" si="23"/>
        <v>#DIV/0!</v>
      </c>
      <c r="AH78" s="1">
        <f t="shared" si="27"/>
        <v>0.40978404803643215</v>
      </c>
      <c r="AI78" s="1">
        <f t="shared" si="28"/>
        <v>0.10839736768952513</v>
      </c>
      <c r="AJ78" s="1">
        <f t="shared" si="18"/>
        <v>0.13425433935529579</v>
      </c>
      <c r="AK78" s="1">
        <f t="shared" si="29"/>
        <v>6.5920187821454729E-2</v>
      </c>
      <c r="AL78" s="1" t="b">
        <f t="shared" si="30"/>
        <v>0</v>
      </c>
      <c r="AM78" s="1">
        <f t="shared" si="31"/>
        <v>20.789278797633756</v>
      </c>
      <c r="AN78" s="1" t="b">
        <f t="shared" si="32"/>
        <v>1</v>
      </c>
      <c r="AO78" s="1">
        <v>9.4879999999999995</v>
      </c>
    </row>
    <row r="79" spans="1:41">
      <c r="A79" s="7">
        <v>76</v>
      </c>
      <c r="B79" s="7" t="s">
        <v>47</v>
      </c>
      <c r="C79" s="7" t="s">
        <v>48</v>
      </c>
      <c r="D79" s="7" t="s">
        <v>47</v>
      </c>
      <c r="E79" s="7" t="s">
        <v>48</v>
      </c>
      <c r="F79" s="2" t="b">
        <f t="shared" si="26"/>
        <v>0</v>
      </c>
      <c r="G79" s="2" t="b">
        <f t="shared" si="24"/>
        <v>0</v>
      </c>
      <c r="H79" s="1" t="s">
        <v>298</v>
      </c>
      <c r="M79" s="1">
        <f>PRODUCT(SUM(PRODUCT(R79,overview!$J$10),PRODUCT(W79,overview!$K$10),PRODUCT(AB79,overview!$L$10)),1/SUM(overview!$J$10:$L$10))</f>
        <v>1.0567608695652173</v>
      </c>
      <c r="N79" s="1">
        <f>PRODUCT(SUM(PRODUCT(S79,overview!$J$10),PRODUCT(X79,overview!$K$10),PRODUCT(AC79,overview!$L$10)),1/SUM(overview!$J$10:$L$10))</f>
        <v>1.9432391304347827</v>
      </c>
      <c r="O79" s="1">
        <f t="shared" si="19"/>
        <v>15</v>
      </c>
      <c r="P79" s="1">
        <f t="shared" si="20"/>
        <v>5</v>
      </c>
      <c r="Q79" s="1">
        <f t="shared" si="25"/>
        <v>0.18127137194360227</v>
      </c>
      <c r="R79" s="1">
        <v>0.9</v>
      </c>
      <c r="S79" s="1">
        <v>2.1</v>
      </c>
      <c r="T79" s="1">
        <v>5</v>
      </c>
      <c r="U79" s="1">
        <v>4</v>
      </c>
      <c r="V79" s="1">
        <f t="shared" si="21"/>
        <v>0.34285714285714286</v>
      </c>
      <c r="W79">
        <v>1.1339999999999999</v>
      </c>
      <c r="X79">
        <v>1.8660000000000001</v>
      </c>
      <c r="Y79">
        <v>10</v>
      </c>
      <c r="Z79">
        <v>1</v>
      </c>
      <c r="AA79" s="1">
        <f t="shared" si="22"/>
        <v>6.0771704180064307E-2</v>
      </c>
      <c r="AB79" s="1">
        <v>0.85699999999999998</v>
      </c>
      <c r="AC79" s="1">
        <v>2.1429999999999998</v>
      </c>
      <c r="AD79" s="1">
        <v>0</v>
      </c>
      <c r="AE79" s="1">
        <v>0</v>
      </c>
      <c r="AF79" s="1" t="e">
        <f t="shared" si="23"/>
        <v>#DIV/0!</v>
      </c>
      <c r="AH79" s="1">
        <f t="shared" si="27"/>
        <v>0.37838865533787969</v>
      </c>
      <c r="AI79" s="1">
        <f t="shared" si="28"/>
        <v>0.10398721777790099</v>
      </c>
      <c r="AJ79" s="1">
        <f t="shared" si="18"/>
        <v>0.13425433935529579</v>
      </c>
      <c r="AK79" s="1">
        <f t="shared" si="29"/>
        <v>0.30794641052747579</v>
      </c>
      <c r="AL79" s="1" t="b">
        <f t="shared" si="30"/>
        <v>0</v>
      </c>
      <c r="AM79" s="1">
        <f t="shared" si="31"/>
        <v>17.345940389983966</v>
      </c>
      <c r="AN79" s="1" t="b">
        <f t="shared" si="32"/>
        <v>1</v>
      </c>
      <c r="AO79" s="1">
        <v>9.4879999999999995</v>
      </c>
    </row>
    <row r="80" spans="1:41">
      <c r="A80" s="7">
        <v>77</v>
      </c>
      <c r="B80" s="7" t="s">
        <v>120</v>
      </c>
      <c r="C80" s="7" t="s">
        <v>46</v>
      </c>
      <c r="D80" s="7" t="s">
        <v>45</v>
      </c>
      <c r="E80" s="7" t="s">
        <v>46</v>
      </c>
      <c r="F80" s="2" t="b">
        <f t="shared" si="26"/>
        <v>0</v>
      </c>
      <c r="G80" s="2" t="b">
        <f t="shared" si="24"/>
        <v>0</v>
      </c>
      <c r="H80" s="1" t="s">
        <v>298</v>
      </c>
      <c r="M80" s="1">
        <f>PRODUCT(SUM(PRODUCT(R80,overview!$J$10),PRODUCT(W80,overview!$K$10),PRODUCT(AB80,overview!$L$10)),1/SUM(overview!$J$10:$L$10))</f>
        <v>1.0140869565217392</v>
      </c>
      <c r="N80" s="1">
        <f>PRODUCT(SUM(PRODUCT(S80,overview!$J$10),PRODUCT(X80,overview!$K$10),PRODUCT(AC80,overview!$L$10)),1/SUM(overview!$J$10:$L$10))</f>
        <v>1.9859130434782608</v>
      </c>
      <c r="O80" s="1">
        <f t="shared" si="19"/>
        <v>17</v>
      </c>
      <c r="P80" s="1">
        <f t="shared" si="20"/>
        <v>17</v>
      </c>
      <c r="Q80" s="1">
        <f t="shared" si="25"/>
        <v>0.51064016113495059</v>
      </c>
      <c r="R80" s="1">
        <v>1.002</v>
      </c>
      <c r="S80" s="1">
        <v>1.998</v>
      </c>
      <c r="T80" s="1">
        <v>8</v>
      </c>
      <c r="U80" s="1">
        <v>0</v>
      </c>
      <c r="V80" s="1">
        <f t="shared" si="21"/>
        <v>0</v>
      </c>
      <c r="W80">
        <v>1.02</v>
      </c>
      <c r="X80">
        <v>1.98</v>
      </c>
      <c r="Y80">
        <v>8</v>
      </c>
      <c r="Z80">
        <v>17</v>
      </c>
      <c r="AA80" s="1">
        <f t="shared" si="22"/>
        <v>1.0946969696969697</v>
      </c>
      <c r="AB80" s="1">
        <v>1</v>
      </c>
      <c r="AC80" s="1">
        <v>2</v>
      </c>
      <c r="AD80" s="1">
        <v>1</v>
      </c>
      <c r="AE80" s="1">
        <v>0</v>
      </c>
      <c r="AF80" s="1">
        <f t="shared" si="23"/>
        <v>0</v>
      </c>
      <c r="AH80" s="1">
        <f t="shared" si="27"/>
        <v>0.38489030245947686</v>
      </c>
      <c r="AI80" s="1">
        <f t="shared" si="28"/>
        <v>0.12018930110225688</v>
      </c>
      <c r="AJ80" s="1">
        <f t="shared" si="18"/>
        <v>0.14789862046839911</v>
      </c>
      <c r="AK80" s="1">
        <f t="shared" si="29"/>
        <v>0.22064266476306091</v>
      </c>
      <c r="AL80" s="1" t="b">
        <f t="shared" si="30"/>
        <v>0</v>
      </c>
      <c r="AM80" s="1">
        <f t="shared" si="31"/>
        <v>14.897584908138791</v>
      </c>
      <c r="AN80" s="1" t="b">
        <f t="shared" si="32"/>
        <v>1</v>
      </c>
      <c r="AO80" s="1">
        <v>9.4879999999999995</v>
      </c>
    </row>
    <row r="81" spans="1:41">
      <c r="A81" s="7">
        <v>78</v>
      </c>
      <c r="B81" s="7" t="s">
        <v>102</v>
      </c>
      <c r="C81" s="7" t="s">
        <v>48</v>
      </c>
      <c r="D81" s="7" t="s">
        <v>49</v>
      </c>
      <c r="E81" s="7" t="s">
        <v>50</v>
      </c>
      <c r="F81" s="2" t="b">
        <f t="shared" si="26"/>
        <v>0</v>
      </c>
      <c r="G81" s="2" t="b">
        <f t="shared" si="24"/>
        <v>0</v>
      </c>
      <c r="H81" s="1" t="s">
        <v>298</v>
      </c>
      <c r="M81" s="1">
        <f>PRODUCT(SUM(PRODUCT(R81,overview!$J$10),PRODUCT(W81,overview!$K$10),PRODUCT(AB81,overview!$L$10)),1/SUM(overview!$J$10:$L$10))</f>
        <v>0.31404347826086954</v>
      </c>
      <c r="N81" s="1">
        <f>PRODUCT(SUM(PRODUCT(S81,overview!$J$10),PRODUCT(X81,overview!$K$10),PRODUCT(AC81,overview!$L$10)),1/SUM(overview!$J$10:$L$10))</f>
        <v>2.6859565217391306</v>
      </c>
      <c r="O81" s="1">
        <f t="shared" si="19"/>
        <v>6.5</v>
      </c>
      <c r="P81" s="1">
        <f t="shared" si="20"/>
        <v>22.5</v>
      </c>
      <c r="Q81" s="1">
        <f t="shared" si="25"/>
        <v>0.40472493497081935</v>
      </c>
      <c r="R81" s="1">
        <v>0.21299999999999999</v>
      </c>
      <c r="S81" s="1">
        <v>2.7869999999999999</v>
      </c>
      <c r="T81" s="1">
        <v>1.5</v>
      </c>
      <c r="U81" s="1">
        <v>5.5</v>
      </c>
      <c r="V81" s="1">
        <f t="shared" si="21"/>
        <v>0.2802296376031575</v>
      </c>
      <c r="W81">
        <v>0.35599999999999998</v>
      </c>
      <c r="X81">
        <v>2.6440000000000001</v>
      </c>
      <c r="Y81">
        <v>5</v>
      </c>
      <c r="Z81">
        <v>16</v>
      </c>
      <c r="AA81" s="1">
        <f t="shared" si="22"/>
        <v>0.43086232980332828</v>
      </c>
      <c r="AB81" s="1">
        <v>0.42799999999999999</v>
      </c>
      <c r="AC81" s="1">
        <v>2.5720000000000001</v>
      </c>
      <c r="AD81" s="1">
        <v>0</v>
      </c>
      <c r="AE81" s="1">
        <v>1</v>
      </c>
      <c r="AF81" s="1" t="e">
        <f t="shared" si="23"/>
        <v>#DIV/0!</v>
      </c>
      <c r="AH81" s="1">
        <f t="shared" si="27"/>
        <v>0.33966731147612816</v>
      </c>
      <c r="AI81" s="1">
        <f t="shared" si="28"/>
        <v>0.11061262219888988</v>
      </c>
      <c r="AJ81" s="1">
        <f t="shared" si="18"/>
        <v>0.15092816787732044</v>
      </c>
      <c r="AK81" s="1">
        <f t="shared" si="29"/>
        <v>0.23059379675938704</v>
      </c>
      <c r="AL81" s="1" t="b">
        <f t="shared" si="30"/>
        <v>0</v>
      </c>
      <c r="AM81" s="1">
        <f t="shared" si="31"/>
        <v>12.566337002469732</v>
      </c>
      <c r="AN81" s="1" t="b">
        <f t="shared" si="32"/>
        <v>1</v>
      </c>
      <c r="AO81" s="1">
        <v>9.4879999999999995</v>
      </c>
    </row>
    <row r="82" spans="1:41">
      <c r="A82" s="7">
        <v>79</v>
      </c>
      <c r="B82" s="7" t="s">
        <v>45</v>
      </c>
      <c r="C82" s="7" t="s">
        <v>46</v>
      </c>
      <c r="D82" s="7" t="s">
        <v>45</v>
      </c>
      <c r="E82" s="7" t="s">
        <v>46</v>
      </c>
      <c r="F82" s="2" t="b">
        <f t="shared" si="26"/>
        <v>0</v>
      </c>
      <c r="G82" s="2" t="b">
        <f t="shared" si="24"/>
        <v>0</v>
      </c>
      <c r="H82" s="1" t="s">
        <v>298</v>
      </c>
      <c r="M82" s="1">
        <f>PRODUCT(SUM(PRODUCT(R82,overview!$J$10),PRODUCT(W82,overview!$K$10),PRODUCT(AB82,overview!$L$10)),1/SUM(overview!$J$10:$L$10))</f>
        <v>0.97906521739130425</v>
      </c>
      <c r="N82" s="1">
        <f>PRODUCT(SUM(PRODUCT(S82,overview!$J$10),PRODUCT(X82,overview!$K$10),PRODUCT(AC82,overview!$L$10)),1/SUM(overview!$J$10:$L$10))</f>
        <v>2.0209347826086956</v>
      </c>
      <c r="O82" s="1">
        <f t="shared" si="19"/>
        <v>9</v>
      </c>
      <c r="P82" s="1">
        <f t="shared" si="20"/>
        <v>21</v>
      </c>
      <c r="Q82" s="1">
        <f t="shared" si="25"/>
        <v>1.1304103066094393</v>
      </c>
      <c r="R82" s="1">
        <v>1.022</v>
      </c>
      <c r="S82" s="1">
        <v>1.978</v>
      </c>
      <c r="T82" s="1">
        <v>5</v>
      </c>
      <c r="U82" s="1">
        <v>0</v>
      </c>
      <c r="V82" s="1">
        <f t="shared" si="21"/>
        <v>0</v>
      </c>
      <c r="W82">
        <v>0.95899999999999996</v>
      </c>
      <c r="X82">
        <v>2.0409999999999999</v>
      </c>
      <c r="Y82">
        <v>4</v>
      </c>
      <c r="Z82">
        <v>21</v>
      </c>
      <c r="AA82" s="1">
        <f t="shared" si="22"/>
        <v>2.4668054875061247</v>
      </c>
      <c r="AB82" s="1">
        <v>1</v>
      </c>
      <c r="AC82" s="1">
        <v>2</v>
      </c>
      <c r="AD82" s="1">
        <v>0</v>
      </c>
      <c r="AE82" s="1">
        <v>0</v>
      </c>
      <c r="AF82" s="1" t="e">
        <f t="shared" si="23"/>
        <v>#DIV/0!</v>
      </c>
      <c r="AH82" s="1">
        <f t="shared" si="27"/>
        <v>0.31646297698658227</v>
      </c>
      <c r="AI82" s="1">
        <f t="shared" si="28"/>
        <v>0.106380354741327</v>
      </c>
      <c r="AJ82" s="1">
        <f t="shared" si="18"/>
        <v>0.13796058269065983</v>
      </c>
      <c r="AK82" s="1">
        <f t="shared" si="29"/>
        <v>5.8236508760842111E-2</v>
      </c>
      <c r="AL82" s="1" t="b">
        <f t="shared" si="30"/>
        <v>0</v>
      </c>
      <c r="AM82" s="1">
        <f t="shared" si="31"/>
        <v>10.107582418606921</v>
      </c>
      <c r="AN82" s="1" t="b">
        <f t="shared" si="32"/>
        <v>1</v>
      </c>
      <c r="AO82" s="1">
        <v>9.4879999999999995</v>
      </c>
    </row>
    <row r="83" spans="1:41">
      <c r="A83" s="7">
        <v>80</v>
      </c>
      <c r="B83" s="7" t="s">
        <v>32</v>
      </c>
      <c r="C83" s="7" t="s">
        <v>33</v>
      </c>
      <c r="D83" s="7" t="s">
        <v>32</v>
      </c>
      <c r="E83" s="7" t="s">
        <v>33</v>
      </c>
      <c r="F83" s="2" t="b">
        <f t="shared" si="26"/>
        <v>0</v>
      </c>
      <c r="G83" s="2" t="b">
        <f t="shared" si="24"/>
        <v>0</v>
      </c>
      <c r="H83" s="1" t="s">
        <v>298</v>
      </c>
      <c r="M83" s="1">
        <f>PRODUCT(SUM(PRODUCT(R83,overview!$J$10),PRODUCT(W83,overview!$K$10),PRODUCT(AB83,overview!$L$10)),1/SUM(overview!$J$10:$L$10))</f>
        <v>0.99015217391304333</v>
      </c>
      <c r="N83" s="1">
        <f>PRODUCT(SUM(PRODUCT(S83,overview!$J$10),PRODUCT(X83,overview!$K$10),PRODUCT(AC83,overview!$L$10)),1/SUM(overview!$J$10:$L$10))</f>
        <v>2.0098478260869563</v>
      </c>
      <c r="O83" s="1">
        <f t="shared" si="19"/>
        <v>13</v>
      </c>
      <c r="P83" s="1">
        <f t="shared" si="20"/>
        <v>17</v>
      </c>
      <c r="Q83" s="1">
        <f t="shared" si="25"/>
        <v>0.64423503335166565</v>
      </c>
      <c r="R83" s="1">
        <v>0.99199999999999999</v>
      </c>
      <c r="S83" s="1">
        <v>2.008</v>
      </c>
      <c r="T83" s="1">
        <v>8</v>
      </c>
      <c r="U83" s="1">
        <v>1</v>
      </c>
      <c r="V83" s="1">
        <f t="shared" si="21"/>
        <v>6.1752988047808766E-2</v>
      </c>
      <c r="W83">
        <v>0.98899999999999999</v>
      </c>
      <c r="X83">
        <v>2.0110000000000001</v>
      </c>
      <c r="Y83">
        <v>5</v>
      </c>
      <c r="Z83">
        <v>16</v>
      </c>
      <c r="AA83" s="1">
        <f t="shared" si="22"/>
        <v>1.5737444057682743</v>
      </c>
      <c r="AB83" s="1">
        <v>1</v>
      </c>
      <c r="AC83" s="1">
        <v>2</v>
      </c>
      <c r="AD83" s="1">
        <v>0</v>
      </c>
      <c r="AE83" s="1">
        <v>0</v>
      </c>
      <c r="AF83" s="1" t="e">
        <f t="shared" si="23"/>
        <v>#DIV/0!</v>
      </c>
      <c r="AH83" s="1">
        <f t="shared" si="27"/>
        <v>0.29383334852020132</v>
      </c>
      <c r="AI83" s="1">
        <f t="shared" si="28"/>
        <v>0.10281211493153558</v>
      </c>
      <c r="AJ83" s="1">
        <f t="shared" ref="AJ83:AJ107" si="33">(SUM(AE79:AE89)*SUM(AB79:AB89))/(SUM(AD79:AD89)*SUM(AC79:AC89))</f>
        <v>0.13133105225362227</v>
      </c>
      <c r="AK83" s="1">
        <f t="shared" si="29"/>
        <v>6.6887429045818969E-4</v>
      </c>
      <c r="AL83" s="1" t="b">
        <f t="shared" si="30"/>
        <v>0</v>
      </c>
      <c r="AM83" s="1">
        <f t="shared" si="31"/>
        <v>8.7543434942021818</v>
      </c>
      <c r="AN83" s="1" t="b">
        <f t="shared" si="32"/>
        <v>0</v>
      </c>
      <c r="AO83" s="1">
        <v>9.4879999999999995</v>
      </c>
    </row>
    <row r="84" spans="1:41">
      <c r="A84" s="7">
        <v>81</v>
      </c>
      <c r="B84" s="7" t="s">
        <v>120</v>
      </c>
      <c r="C84" s="7" t="s">
        <v>46</v>
      </c>
      <c r="D84" s="7" t="s">
        <v>45</v>
      </c>
      <c r="E84" s="7" t="s">
        <v>46</v>
      </c>
      <c r="F84" s="2" t="b">
        <f t="shared" si="26"/>
        <v>0</v>
      </c>
      <c r="G84" s="2" t="b">
        <f t="shared" si="24"/>
        <v>0</v>
      </c>
      <c r="H84" s="1" t="s">
        <v>298</v>
      </c>
      <c r="M84" s="1">
        <f>PRODUCT(SUM(PRODUCT(R84,overview!$J$10),PRODUCT(W84,overview!$K$10),PRODUCT(AB84,overview!$L$10)),1/SUM(overview!$J$10:$L$10))</f>
        <v>1.021586956521739</v>
      </c>
      <c r="N84" s="1">
        <f>PRODUCT(SUM(PRODUCT(S84,overview!$J$10),PRODUCT(X84,overview!$K$10),PRODUCT(AC84,overview!$L$10)),1/SUM(overview!$J$10:$L$10))</f>
        <v>1.978413043478261</v>
      </c>
      <c r="O84" s="1">
        <f t="shared" si="19"/>
        <v>18</v>
      </c>
      <c r="P84" s="1">
        <f t="shared" si="20"/>
        <v>20</v>
      </c>
      <c r="Q84" s="1">
        <f t="shared" si="25"/>
        <v>0.57374096986434486</v>
      </c>
      <c r="R84" s="1">
        <v>1.02</v>
      </c>
      <c r="S84" s="1">
        <v>1.98</v>
      </c>
      <c r="T84" s="1">
        <v>9</v>
      </c>
      <c r="U84" s="1">
        <v>1</v>
      </c>
      <c r="V84" s="1">
        <f t="shared" si="21"/>
        <v>5.7239057239057242E-2</v>
      </c>
      <c r="W84">
        <v>1.0229999999999999</v>
      </c>
      <c r="X84">
        <v>1.9770000000000001</v>
      </c>
      <c r="Y84">
        <v>8</v>
      </c>
      <c r="Z84">
        <v>19</v>
      </c>
      <c r="AA84" s="1">
        <f t="shared" si="22"/>
        <v>1.2289453717754173</v>
      </c>
      <c r="AB84" s="1">
        <v>1</v>
      </c>
      <c r="AC84" s="1">
        <v>2</v>
      </c>
      <c r="AD84" s="1">
        <v>1</v>
      </c>
      <c r="AE84" s="1">
        <v>0</v>
      </c>
      <c r="AF84" s="1">
        <f t="shared" si="23"/>
        <v>0</v>
      </c>
      <c r="AH84" s="1">
        <f t="shared" si="27"/>
        <v>0.39985376756519458</v>
      </c>
      <c r="AI84" s="1">
        <f t="shared" si="28"/>
        <v>0.177474270265435</v>
      </c>
      <c r="AJ84" s="1">
        <f t="shared" si="33"/>
        <v>0.13415497945884686</v>
      </c>
      <c r="AK84" s="1">
        <f t="shared" si="29"/>
        <v>7.3782666872329469E-2</v>
      </c>
      <c r="AL84" s="1" t="b">
        <f t="shared" si="30"/>
        <v>0</v>
      </c>
      <c r="AM84" s="1">
        <f t="shared" si="31"/>
        <v>8.4713920139970753</v>
      </c>
      <c r="AN84" s="1" t="b">
        <f t="shared" si="32"/>
        <v>0</v>
      </c>
      <c r="AO84" s="1">
        <v>9.4879999999999995</v>
      </c>
    </row>
    <row r="85" spans="1:41">
      <c r="A85" s="7">
        <v>82</v>
      </c>
      <c r="B85" s="7" t="s">
        <v>69</v>
      </c>
      <c r="C85" s="7" t="s">
        <v>70</v>
      </c>
      <c r="D85" s="7" t="s">
        <v>89</v>
      </c>
      <c r="E85" s="7" t="s">
        <v>70</v>
      </c>
      <c r="F85" s="2" t="b">
        <f t="shared" si="26"/>
        <v>1</v>
      </c>
      <c r="G85" s="2" t="b">
        <f t="shared" si="24"/>
        <v>1</v>
      </c>
      <c r="H85" s="1" t="s">
        <v>298</v>
      </c>
      <c r="M85" s="1">
        <f>PRODUCT(SUM(PRODUCT(R85,overview!$J$10),PRODUCT(W85,overview!$K$10),PRODUCT(AB85,overview!$L$10)),1/SUM(overview!$J$10:$L$10))</f>
        <v>1.0040434782608696</v>
      </c>
      <c r="N85" s="1">
        <f>PRODUCT(SUM(PRODUCT(S85,overview!$J$10),PRODUCT(X85,overview!$K$10),PRODUCT(AC85,overview!$L$10)),1/SUM(overview!$J$10:$L$10))</f>
        <v>1.9959565217391302</v>
      </c>
      <c r="O85" s="1">
        <f t="shared" si="19"/>
        <v>12</v>
      </c>
      <c r="P85" s="1">
        <f t="shared" si="20"/>
        <v>14</v>
      </c>
      <c r="Q85" s="1">
        <f t="shared" si="25"/>
        <v>0.58687854430333797</v>
      </c>
      <c r="R85" s="1">
        <v>1</v>
      </c>
      <c r="S85" s="1">
        <v>2</v>
      </c>
      <c r="T85" s="1">
        <v>5</v>
      </c>
      <c r="U85" s="1">
        <v>0</v>
      </c>
      <c r="V85" s="1">
        <f t="shared" si="21"/>
        <v>0</v>
      </c>
      <c r="W85">
        <v>1.006</v>
      </c>
      <c r="X85">
        <v>1.994</v>
      </c>
      <c r="Y85">
        <v>6</v>
      </c>
      <c r="Z85">
        <v>14</v>
      </c>
      <c r="AA85" s="1">
        <f t="shared" si="22"/>
        <v>1.1771982614510195</v>
      </c>
      <c r="AB85" s="1">
        <v>1</v>
      </c>
      <c r="AC85" s="1">
        <v>2</v>
      </c>
      <c r="AD85" s="1">
        <v>1</v>
      </c>
      <c r="AE85" s="1">
        <v>0</v>
      </c>
      <c r="AF85" s="1">
        <f t="shared" si="23"/>
        <v>0</v>
      </c>
      <c r="AH85" s="1">
        <f t="shared" si="27"/>
        <v>0.39640106770113448</v>
      </c>
      <c r="AI85" s="1">
        <f t="shared" si="28"/>
        <v>0.16892349480728189</v>
      </c>
      <c r="AJ85" s="1">
        <f t="shared" si="33"/>
        <v>0.12126847680841975</v>
      </c>
      <c r="AK85" s="1">
        <f t="shared" si="29"/>
        <v>0.38786258706948412</v>
      </c>
      <c r="AL85" s="1" t="b">
        <f t="shared" si="30"/>
        <v>0</v>
      </c>
      <c r="AM85" s="1">
        <f t="shared" si="31"/>
        <v>9.9724044998222325</v>
      </c>
      <c r="AN85" s="1" t="b">
        <f t="shared" si="32"/>
        <v>1</v>
      </c>
      <c r="AO85" s="1">
        <v>9.4879999999999995</v>
      </c>
    </row>
    <row r="86" spans="1:41">
      <c r="A86" s="7">
        <v>83</v>
      </c>
      <c r="B86" s="7" t="s">
        <v>45</v>
      </c>
      <c r="C86" s="7" t="s">
        <v>46</v>
      </c>
      <c r="D86" s="7" t="s">
        <v>45</v>
      </c>
      <c r="E86" s="7" t="s">
        <v>46</v>
      </c>
      <c r="F86" s="2" t="b">
        <f t="shared" si="26"/>
        <v>0</v>
      </c>
      <c r="G86" s="2" t="b">
        <f t="shared" si="24"/>
        <v>0</v>
      </c>
      <c r="H86" s="1" t="s">
        <v>298</v>
      </c>
      <c r="M86" s="1">
        <f>PRODUCT(SUM(PRODUCT(R86,overview!$J$10),PRODUCT(W86,overview!$K$10),PRODUCT(AB86,overview!$L$10)),1/SUM(overview!$J$10:$L$10))</f>
        <v>1.0128043478260869</v>
      </c>
      <c r="N86" s="1">
        <f>PRODUCT(SUM(PRODUCT(S86,overview!$J$10),PRODUCT(X86,overview!$K$10),PRODUCT(AC86,overview!$L$10)),1/SUM(overview!$J$10:$L$10))</f>
        <v>1.9871956521739129</v>
      </c>
      <c r="O86" s="1">
        <f t="shared" si="19"/>
        <v>8</v>
      </c>
      <c r="P86" s="1">
        <f t="shared" si="20"/>
        <v>2</v>
      </c>
      <c r="Q86" s="1">
        <f t="shared" si="25"/>
        <v>0.12741628469221428</v>
      </c>
      <c r="R86" s="1">
        <v>1</v>
      </c>
      <c r="S86" s="1">
        <v>2</v>
      </c>
      <c r="T86" s="1">
        <v>1</v>
      </c>
      <c r="U86" s="1">
        <v>0</v>
      </c>
      <c r="V86" s="1">
        <f t="shared" si="21"/>
        <v>0</v>
      </c>
      <c r="W86">
        <v>1.0189999999999999</v>
      </c>
      <c r="X86">
        <v>1.9810000000000001</v>
      </c>
      <c r="Y86">
        <v>7</v>
      </c>
      <c r="Z86">
        <v>2</v>
      </c>
      <c r="AA86" s="1">
        <f t="shared" si="22"/>
        <v>0.14696762097064972</v>
      </c>
      <c r="AB86" s="1">
        <v>1</v>
      </c>
      <c r="AC86" s="1">
        <v>2</v>
      </c>
      <c r="AD86" s="1">
        <v>0</v>
      </c>
      <c r="AE86" s="1">
        <v>0</v>
      </c>
      <c r="AF86" s="1" t="e">
        <f t="shared" si="23"/>
        <v>#DIV/0!</v>
      </c>
      <c r="AH86" s="1">
        <f t="shared" si="27"/>
        <v>0.42888224849082612</v>
      </c>
      <c r="AI86" s="1">
        <f t="shared" si="28"/>
        <v>0.17061328711081292</v>
      </c>
      <c r="AJ86" s="1">
        <f t="shared" si="33"/>
        <v>9.796912564848792E-2</v>
      </c>
      <c r="AK86" s="1">
        <f t="shared" si="29"/>
        <v>0.60920342866324106</v>
      </c>
      <c r="AL86" s="1" t="b">
        <f t="shared" si="30"/>
        <v>0</v>
      </c>
      <c r="AM86" s="1">
        <f t="shared" si="31"/>
        <v>11.685957315677586</v>
      </c>
      <c r="AN86" s="1" t="b">
        <f t="shared" si="32"/>
        <v>1</v>
      </c>
      <c r="AO86" s="1">
        <v>9.4879999999999995</v>
      </c>
    </row>
    <row r="87" spans="1:41">
      <c r="A87" s="7">
        <v>84</v>
      </c>
      <c r="B87" s="7" t="s">
        <v>45</v>
      </c>
      <c r="C87" s="7" t="s">
        <v>46</v>
      </c>
      <c r="D87" s="7" t="s">
        <v>45</v>
      </c>
      <c r="E87" s="7" t="s">
        <v>46</v>
      </c>
      <c r="F87" s="2" t="b">
        <f t="shared" si="26"/>
        <v>0</v>
      </c>
      <c r="G87" s="2" t="b">
        <f t="shared" si="24"/>
        <v>0</v>
      </c>
      <c r="H87" s="1" t="s">
        <v>298</v>
      </c>
      <c r="M87" s="1">
        <f>PRODUCT(SUM(PRODUCT(R87,overview!$J$10),PRODUCT(W87,overview!$K$10),PRODUCT(AB87,overview!$L$10)),1/SUM(overview!$J$10:$L$10))</f>
        <v>1.0121956521739128</v>
      </c>
      <c r="N87" s="1">
        <f>PRODUCT(SUM(PRODUCT(S87,overview!$J$10),PRODUCT(X87,overview!$K$10),PRODUCT(AC87,overview!$L$10)),1/SUM(overview!$J$10:$L$10))</f>
        <v>1.9878043478260869</v>
      </c>
      <c r="O87" s="1">
        <f t="shared" si="19"/>
        <v>11</v>
      </c>
      <c r="P87" s="1">
        <f t="shared" si="20"/>
        <v>2</v>
      </c>
      <c r="Q87" s="1">
        <f t="shared" si="25"/>
        <v>9.2582337554395405E-2</v>
      </c>
      <c r="R87" s="1">
        <v>1.0289999999999999</v>
      </c>
      <c r="S87" s="1">
        <v>1.9710000000000001</v>
      </c>
      <c r="T87" s="1">
        <v>7</v>
      </c>
      <c r="U87" s="1">
        <v>0</v>
      </c>
      <c r="V87" s="1">
        <f t="shared" si="21"/>
        <v>0</v>
      </c>
      <c r="W87">
        <v>1.0049999999999999</v>
      </c>
      <c r="X87">
        <v>1.9950000000000001</v>
      </c>
      <c r="Y87">
        <v>4</v>
      </c>
      <c r="Z87">
        <v>2</v>
      </c>
      <c r="AA87" s="1">
        <f t="shared" si="22"/>
        <v>0.25187969924812026</v>
      </c>
      <c r="AB87" s="1">
        <v>1</v>
      </c>
      <c r="AC87" s="1">
        <v>2</v>
      </c>
      <c r="AD87" s="1">
        <v>0</v>
      </c>
      <c r="AE87" s="1">
        <v>0</v>
      </c>
      <c r="AF87" s="1" t="e">
        <f t="shared" si="23"/>
        <v>#DIV/0!</v>
      </c>
      <c r="AH87" s="1">
        <f t="shared" si="27"/>
        <v>0.55618899152858148</v>
      </c>
      <c r="AI87" s="1">
        <f t="shared" si="28"/>
        <v>0.18688600619279508</v>
      </c>
      <c r="AJ87" s="1">
        <f t="shared" si="33"/>
        <v>7.1828665568369032E-2</v>
      </c>
      <c r="AK87" s="1">
        <f t="shared" si="29"/>
        <v>0.53465317072989338</v>
      </c>
      <c r="AL87" s="1" t="b">
        <f t="shared" si="30"/>
        <v>0</v>
      </c>
      <c r="AM87" s="1">
        <f t="shared" si="31"/>
        <v>14.118013496174916</v>
      </c>
      <c r="AN87" s="1" t="b">
        <f t="shared" si="32"/>
        <v>1</v>
      </c>
      <c r="AO87" s="1">
        <v>9.4879999999999995</v>
      </c>
    </row>
    <row r="88" spans="1:41">
      <c r="A88" s="7">
        <v>85</v>
      </c>
      <c r="B88" s="7" t="s">
        <v>58</v>
      </c>
      <c r="C88" s="7" t="s">
        <v>59</v>
      </c>
      <c r="D88" s="7" t="s">
        <v>58</v>
      </c>
      <c r="E88" s="7" t="s">
        <v>59</v>
      </c>
      <c r="F88" s="2" t="b">
        <f t="shared" si="26"/>
        <v>0</v>
      </c>
      <c r="G88" s="2" t="b">
        <f t="shared" si="24"/>
        <v>0</v>
      </c>
      <c r="H88" s="1" t="s">
        <v>298</v>
      </c>
      <c r="M88" s="1">
        <f>PRODUCT(SUM(PRODUCT(R88,overview!$J$10),PRODUCT(W88,overview!$K$10),PRODUCT(AB88,overview!$L$10)),1/SUM(overview!$J$10:$L$10))</f>
        <v>0.3729782608695652</v>
      </c>
      <c r="N88" s="1">
        <f>PRODUCT(SUM(PRODUCT(S88,overview!$J$10),PRODUCT(X88,overview!$K$10),PRODUCT(AC88,overview!$L$10)),1/SUM(overview!$J$10:$L$10))</f>
        <v>2.6270217391304347</v>
      </c>
      <c r="O88" s="1">
        <f t="shared" si="19"/>
        <v>5</v>
      </c>
      <c r="P88" s="1">
        <f t="shared" si="20"/>
        <v>15</v>
      </c>
      <c r="Q88" s="1">
        <f t="shared" si="25"/>
        <v>0.42593282192597004</v>
      </c>
      <c r="R88" s="1">
        <v>0.375</v>
      </c>
      <c r="S88" s="1">
        <v>2.625</v>
      </c>
      <c r="T88" s="1">
        <v>2</v>
      </c>
      <c r="U88" s="1">
        <v>0</v>
      </c>
      <c r="V88" s="1">
        <f t="shared" si="21"/>
        <v>0</v>
      </c>
      <c r="W88">
        <v>0.372</v>
      </c>
      <c r="X88">
        <v>2.6280000000000001</v>
      </c>
      <c r="Y88">
        <v>3</v>
      </c>
      <c r="Z88">
        <v>15</v>
      </c>
      <c r="AA88" s="1">
        <f t="shared" si="22"/>
        <v>0.70776255707762559</v>
      </c>
      <c r="AB88" s="1">
        <v>0.375</v>
      </c>
      <c r="AC88" s="1">
        <v>2.625</v>
      </c>
      <c r="AD88" s="1">
        <v>0</v>
      </c>
      <c r="AE88" s="1">
        <v>0</v>
      </c>
      <c r="AF88" s="1" t="e">
        <f t="shared" si="23"/>
        <v>#DIV/0!</v>
      </c>
      <c r="AH88" s="1">
        <f t="shared" si="27"/>
        <v>0.57198955946520202</v>
      </c>
      <c r="AI88" s="1">
        <f t="shared" si="28"/>
        <v>0.1977537874136179</v>
      </c>
      <c r="AJ88" s="1">
        <f t="shared" si="33"/>
        <v>0.14498162751331489</v>
      </c>
      <c r="AK88" s="1">
        <f t="shared" si="29"/>
        <v>0.28685635645974145</v>
      </c>
      <c r="AL88" s="1" t="b">
        <f t="shared" si="30"/>
        <v>0</v>
      </c>
      <c r="AM88" s="1">
        <f t="shared" si="31"/>
        <v>18.24576075674409</v>
      </c>
      <c r="AN88" s="1" t="b">
        <f t="shared" si="32"/>
        <v>1</v>
      </c>
      <c r="AO88" s="1">
        <v>9.4879999999999995</v>
      </c>
    </row>
    <row r="89" spans="1:41">
      <c r="A89" s="7">
        <v>86</v>
      </c>
      <c r="B89" s="7" t="s">
        <v>28</v>
      </c>
      <c r="C89" s="7" t="s">
        <v>29</v>
      </c>
      <c r="D89" s="7" t="s">
        <v>28</v>
      </c>
      <c r="E89" s="7" t="s">
        <v>29</v>
      </c>
      <c r="F89" s="2" t="b">
        <f t="shared" si="26"/>
        <v>0</v>
      </c>
      <c r="G89" s="2" t="b">
        <f t="shared" si="24"/>
        <v>0</v>
      </c>
      <c r="H89" s="1" t="s">
        <v>298</v>
      </c>
      <c r="M89" s="1">
        <f>PRODUCT(SUM(PRODUCT(R89,overview!$J$10),PRODUCT(W89,overview!$K$10),PRODUCT(AB89,overview!$L$10)),1/SUM(overview!$J$10:$L$10))</f>
        <v>0.72139130434782606</v>
      </c>
      <c r="N89" s="1">
        <f>PRODUCT(SUM(PRODUCT(S89,overview!$J$10),PRODUCT(X89,overview!$K$10),PRODUCT(AC89,overview!$L$10)),1/SUM(overview!$J$10:$L$10))</f>
        <v>2.2786086956521738</v>
      </c>
      <c r="O89" s="1">
        <f t="shared" si="19"/>
        <v>10</v>
      </c>
      <c r="P89" s="1">
        <f t="shared" si="20"/>
        <v>19</v>
      </c>
      <c r="Q89" s="1">
        <f t="shared" si="25"/>
        <v>0.60152648450618229</v>
      </c>
      <c r="R89" s="1">
        <v>0.76600000000000001</v>
      </c>
      <c r="S89" s="1">
        <v>2.234</v>
      </c>
      <c r="T89" s="1">
        <v>4</v>
      </c>
      <c r="U89" s="1">
        <v>3</v>
      </c>
      <c r="V89" s="1">
        <f t="shared" si="21"/>
        <v>0.2571620411817368</v>
      </c>
      <c r="W89">
        <v>0.70299999999999996</v>
      </c>
      <c r="X89">
        <v>2.2970000000000002</v>
      </c>
      <c r="Y89">
        <v>6</v>
      </c>
      <c r="Z89">
        <v>16</v>
      </c>
      <c r="AA89" s="1">
        <f t="shared" si="22"/>
        <v>0.8161369902771729</v>
      </c>
      <c r="AB89" s="1">
        <v>0.66700000000000004</v>
      </c>
      <c r="AC89" s="1">
        <v>2.3330000000000002</v>
      </c>
      <c r="AD89" s="1">
        <v>0</v>
      </c>
      <c r="AE89" s="1">
        <v>0</v>
      </c>
      <c r="AF89" s="1" t="e">
        <f t="shared" si="23"/>
        <v>#DIV/0!</v>
      </c>
      <c r="AH89" s="1">
        <f t="shared" si="27"/>
        <v>0.56749359742802918</v>
      </c>
      <c r="AI89" s="1">
        <f t="shared" si="28"/>
        <v>0.19007734731897466</v>
      </c>
      <c r="AJ89" s="1">
        <f t="shared" si="33"/>
        <v>0.16553727008712488</v>
      </c>
      <c r="AK89" s="1">
        <f t="shared" si="29"/>
        <v>7.0765279066736381E-2</v>
      </c>
      <c r="AL89" s="1" t="b">
        <f t="shared" si="30"/>
        <v>0</v>
      </c>
      <c r="AM89" s="1">
        <f t="shared" si="31"/>
        <v>23.421594452352032</v>
      </c>
      <c r="AN89" s="1" t="b">
        <f t="shared" si="32"/>
        <v>1</v>
      </c>
      <c r="AO89" s="1">
        <v>9.4879999999999995</v>
      </c>
    </row>
    <row r="90" spans="1:41">
      <c r="A90" s="7">
        <v>87</v>
      </c>
      <c r="B90" s="7" t="s">
        <v>32</v>
      </c>
      <c r="C90" s="7" t="s">
        <v>33</v>
      </c>
      <c r="D90" s="7" t="s">
        <v>32</v>
      </c>
      <c r="E90" s="7" t="s">
        <v>33</v>
      </c>
      <c r="F90" s="2" t="b">
        <f t="shared" si="26"/>
        <v>0</v>
      </c>
      <c r="G90" s="2" t="b">
        <f t="shared" si="24"/>
        <v>0</v>
      </c>
      <c r="H90" s="1" t="s">
        <v>298</v>
      </c>
      <c r="M90" s="1">
        <f>PRODUCT(SUM(PRODUCT(R90,overview!$J$10),PRODUCT(W90,overview!$K$10),PRODUCT(AB90,overview!$L$10)),1/SUM(overview!$J$10:$L$10))</f>
        <v>0.88841304347826089</v>
      </c>
      <c r="N90" s="1">
        <f>PRODUCT(SUM(PRODUCT(S90,overview!$J$10),PRODUCT(X90,overview!$K$10),PRODUCT(AC90,overview!$L$10)),1/SUM(overview!$J$10:$L$10))</f>
        <v>2.1115869565217391</v>
      </c>
      <c r="O90" s="1">
        <f t="shared" si="19"/>
        <v>14.5</v>
      </c>
      <c r="P90" s="1">
        <f t="shared" si="20"/>
        <v>44.5</v>
      </c>
      <c r="Q90" s="1">
        <f t="shared" si="25"/>
        <v>1.2912132209764287</v>
      </c>
      <c r="R90" s="1">
        <v>0.64</v>
      </c>
      <c r="S90" s="1">
        <v>2.36</v>
      </c>
      <c r="T90" s="1">
        <v>6</v>
      </c>
      <c r="U90" s="1">
        <v>16</v>
      </c>
      <c r="V90" s="1">
        <f t="shared" si="21"/>
        <v>0.7231638418079096</v>
      </c>
      <c r="W90">
        <v>0.997</v>
      </c>
      <c r="X90">
        <v>2.0030000000000001</v>
      </c>
      <c r="Y90">
        <v>8.5</v>
      </c>
      <c r="Z90">
        <v>28.5</v>
      </c>
      <c r="AA90" s="1">
        <f t="shared" si="22"/>
        <v>1.6689377698158645</v>
      </c>
      <c r="AB90" s="1">
        <v>1</v>
      </c>
      <c r="AC90" s="1">
        <v>2</v>
      </c>
      <c r="AD90" s="1">
        <v>0</v>
      </c>
      <c r="AE90" s="1">
        <v>0</v>
      </c>
      <c r="AF90" s="1" t="e">
        <f t="shared" si="23"/>
        <v>#DIV/0!</v>
      </c>
      <c r="AH90" s="1">
        <f t="shared" si="27"/>
        <v>0.59920059776115775</v>
      </c>
      <c r="AI90" s="1">
        <f t="shared" si="28"/>
        <v>0.1604089475863387</v>
      </c>
      <c r="AJ90" s="1">
        <f t="shared" si="33"/>
        <v>0.1974678240831664</v>
      </c>
      <c r="AK90" s="1">
        <f t="shared" si="29"/>
        <v>1.5652226028376771E-2</v>
      </c>
      <c r="AL90" s="1" t="b">
        <f t="shared" si="30"/>
        <v>0</v>
      </c>
      <c r="AM90" s="1">
        <f t="shared" si="31"/>
        <v>29.654134594746363</v>
      </c>
      <c r="AN90" s="1" t="b">
        <f t="shared" si="32"/>
        <v>1</v>
      </c>
      <c r="AO90" s="1">
        <v>9.4879999999999995</v>
      </c>
    </row>
    <row r="91" spans="1:41">
      <c r="A91" s="7">
        <v>88</v>
      </c>
      <c r="B91" s="7" t="s">
        <v>93</v>
      </c>
      <c r="C91" s="7" t="s">
        <v>52</v>
      </c>
      <c r="D91" s="7" t="s">
        <v>51</v>
      </c>
      <c r="E91" s="7" t="s">
        <v>52</v>
      </c>
      <c r="F91" s="2" t="b">
        <f t="shared" si="26"/>
        <v>1</v>
      </c>
      <c r="G91" s="2" t="b">
        <f t="shared" si="24"/>
        <v>0</v>
      </c>
      <c r="H91" s="1" t="s">
        <v>298</v>
      </c>
      <c r="M91" s="1">
        <f>PRODUCT(SUM(PRODUCT(R91,overview!$J$10),PRODUCT(W91,overview!$K$10),PRODUCT(AB91,overview!$L$10)),1/SUM(overview!$J$10:$L$10))</f>
        <v>0.45026086956521738</v>
      </c>
      <c r="N91" s="1">
        <f>PRODUCT(SUM(PRODUCT(S91,overview!$J$10),PRODUCT(X91,overview!$K$10),PRODUCT(AC91,overview!$L$10)),1/SUM(overview!$J$10:$L$10))</f>
        <v>2.5497391304347823</v>
      </c>
      <c r="O91" s="1">
        <f t="shared" si="19"/>
        <v>12.5</v>
      </c>
      <c r="P91" s="1">
        <f t="shared" si="20"/>
        <v>14.5</v>
      </c>
      <c r="Q91" s="1">
        <f t="shared" si="25"/>
        <v>0.20484550849191732</v>
      </c>
      <c r="R91" s="1">
        <v>0.33300000000000002</v>
      </c>
      <c r="S91" s="1">
        <v>2.6669999999999998</v>
      </c>
      <c r="T91" s="1">
        <v>7</v>
      </c>
      <c r="U91" s="1">
        <v>1</v>
      </c>
      <c r="V91" s="1">
        <f t="shared" si="21"/>
        <v>1.783705608227543E-2</v>
      </c>
      <c r="W91">
        <v>0.50700000000000001</v>
      </c>
      <c r="X91">
        <v>2.4929999999999999</v>
      </c>
      <c r="Y91">
        <v>4.5</v>
      </c>
      <c r="Z91">
        <v>13.5</v>
      </c>
      <c r="AA91" s="1">
        <f t="shared" si="22"/>
        <v>0.61010830324909748</v>
      </c>
      <c r="AB91" s="1">
        <v>0.33300000000000002</v>
      </c>
      <c r="AC91" s="1">
        <v>2.6669999999999998</v>
      </c>
      <c r="AD91" s="1">
        <v>1</v>
      </c>
      <c r="AE91" s="1">
        <v>0</v>
      </c>
      <c r="AF91" s="1">
        <f t="shared" si="23"/>
        <v>0</v>
      </c>
      <c r="AH91" s="1">
        <f t="shared" si="27"/>
        <v>0.6358418930555878</v>
      </c>
      <c r="AI91" s="1">
        <f t="shared" si="28"/>
        <v>0.15435743452813344</v>
      </c>
      <c r="AJ91" s="1">
        <f t="shared" si="33"/>
        <v>0.1974678240831664</v>
      </c>
      <c r="AK91" s="1">
        <f t="shared" si="29"/>
        <v>0.17082867144142033</v>
      </c>
      <c r="AL91" s="1" t="b">
        <f t="shared" si="30"/>
        <v>0</v>
      </c>
      <c r="AM91" s="1">
        <f t="shared" si="31"/>
        <v>36.432886253164156</v>
      </c>
      <c r="AN91" s="1" t="b">
        <f t="shared" si="32"/>
        <v>1</v>
      </c>
      <c r="AO91" s="1">
        <v>9.4879999999999995</v>
      </c>
    </row>
    <row r="92" spans="1:41">
      <c r="A92" s="7">
        <v>89</v>
      </c>
      <c r="B92" s="7" t="s">
        <v>60</v>
      </c>
      <c r="C92" s="7" t="s">
        <v>61</v>
      </c>
      <c r="D92" s="7" t="s">
        <v>28</v>
      </c>
      <c r="E92" s="7" t="s">
        <v>29</v>
      </c>
      <c r="F92" s="2" t="b">
        <f t="shared" si="26"/>
        <v>0</v>
      </c>
      <c r="G92" s="2" t="b">
        <f t="shared" si="24"/>
        <v>1</v>
      </c>
      <c r="H92" s="1" t="s">
        <v>298</v>
      </c>
      <c r="M92" s="1">
        <f>PRODUCT(SUM(PRODUCT(R92,overview!$J$10),PRODUCT(W92,overview!$K$10),PRODUCT(AB92,overview!$L$10)),1/SUM(overview!$J$10:$L$10))</f>
        <v>1.0134130434782607</v>
      </c>
      <c r="N92" s="1">
        <f>PRODUCT(SUM(PRODUCT(S92,overview!$J$10),PRODUCT(X92,overview!$K$10),PRODUCT(AC92,overview!$L$10)),1/SUM(overview!$J$10:$L$10))</f>
        <v>1.9865869565217393</v>
      </c>
      <c r="O92" s="1">
        <f t="shared" si="19"/>
        <v>21</v>
      </c>
      <c r="P92" s="1">
        <f t="shared" si="20"/>
        <v>17</v>
      </c>
      <c r="Q92" s="1">
        <f t="shared" si="25"/>
        <v>0.41296052251043863</v>
      </c>
      <c r="R92" s="1">
        <v>0.97699999999999998</v>
      </c>
      <c r="S92" s="1">
        <v>2.0230000000000001</v>
      </c>
      <c r="T92" s="1">
        <v>9</v>
      </c>
      <c r="U92" s="1">
        <v>6</v>
      </c>
      <c r="V92" s="1">
        <f t="shared" si="21"/>
        <v>0.32196407974954683</v>
      </c>
      <c r="W92">
        <v>1.0329999999999999</v>
      </c>
      <c r="X92">
        <v>1.9670000000000001</v>
      </c>
      <c r="Y92">
        <v>11</v>
      </c>
      <c r="Z92">
        <v>10</v>
      </c>
      <c r="AA92" s="1">
        <f t="shared" si="22"/>
        <v>0.47742293293894716</v>
      </c>
      <c r="AB92" s="1">
        <v>0.91600000000000004</v>
      </c>
      <c r="AC92" s="1">
        <v>2.0840000000000001</v>
      </c>
      <c r="AD92" s="1">
        <v>1</v>
      </c>
      <c r="AE92" s="1">
        <v>1</v>
      </c>
      <c r="AF92" s="1">
        <f t="shared" si="23"/>
        <v>0.43953934740882916</v>
      </c>
      <c r="AH92" s="1">
        <f t="shared" si="27"/>
        <v>0.77196946830734281</v>
      </c>
      <c r="AI92" s="1">
        <f t="shared" si="28"/>
        <v>0.1695596408721676</v>
      </c>
      <c r="AJ92" s="1">
        <f t="shared" si="33"/>
        <v>0.21895431233606075</v>
      </c>
      <c r="AK92" s="1">
        <f t="shared" si="29"/>
        <v>0.4714681750409544</v>
      </c>
      <c r="AL92" s="1" t="b">
        <f t="shared" si="30"/>
        <v>0</v>
      </c>
      <c r="AM92" s="1">
        <f t="shared" si="31"/>
        <v>41.672049070122092</v>
      </c>
      <c r="AN92" s="1" t="b">
        <f t="shared" si="32"/>
        <v>1</v>
      </c>
      <c r="AO92" s="1">
        <v>9.4879999999999995</v>
      </c>
    </row>
    <row r="93" spans="1:41">
      <c r="A93" s="7">
        <v>90</v>
      </c>
      <c r="B93" s="7" t="s">
        <v>97</v>
      </c>
      <c r="C93" s="7" t="s">
        <v>42</v>
      </c>
      <c r="D93" s="7" t="s">
        <v>41</v>
      </c>
      <c r="E93" s="7" t="s">
        <v>42</v>
      </c>
      <c r="F93" s="2" t="b">
        <f t="shared" si="26"/>
        <v>0</v>
      </c>
      <c r="G93" s="2" t="b">
        <f t="shared" si="24"/>
        <v>1</v>
      </c>
      <c r="H93" s="1" t="s">
        <v>298</v>
      </c>
      <c r="M93" s="1">
        <f>PRODUCT(SUM(PRODUCT(R93,overview!$J$10),PRODUCT(W93,overview!$K$10),PRODUCT(AB93,overview!$L$10)),1/SUM(overview!$J$10:$L$10))</f>
        <v>0.41747826086956513</v>
      </c>
      <c r="N93" s="1">
        <f>PRODUCT(SUM(PRODUCT(S93,overview!$J$10),PRODUCT(X93,overview!$K$10),PRODUCT(AC93,overview!$L$10)),1/SUM(overview!$J$10:$L$10))</f>
        <v>2.5825217391304345</v>
      </c>
      <c r="O93" s="1">
        <f t="shared" si="19"/>
        <v>8</v>
      </c>
      <c r="P93" s="1">
        <f t="shared" si="20"/>
        <v>6</v>
      </c>
      <c r="Q93" s="1">
        <f t="shared" si="25"/>
        <v>0.12124145594127746</v>
      </c>
      <c r="R93" s="1">
        <v>0.43099999999999999</v>
      </c>
      <c r="S93" s="1">
        <v>2.569</v>
      </c>
      <c r="T93" s="1">
        <v>2</v>
      </c>
      <c r="U93" s="1">
        <v>4</v>
      </c>
      <c r="V93" s="1">
        <f t="shared" si="21"/>
        <v>0.33553912028026472</v>
      </c>
      <c r="W93">
        <v>0.41099999999999998</v>
      </c>
      <c r="X93">
        <v>2.589</v>
      </c>
      <c r="Y93">
        <v>5</v>
      </c>
      <c r="Z93">
        <v>2</v>
      </c>
      <c r="AA93" s="1">
        <f t="shared" si="22"/>
        <v>6.3499420625724223E-2</v>
      </c>
      <c r="AB93" s="1">
        <v>0.42899999999999999</v>
      </c>
      <c r="AC93" s="1">
        <v>2.5710000000000002</v>
      </c>
      <c r="AD93" s="1">
        <v>1</v>
      </c>
      <c r="AE93" s="1">
        <v>0</v>
      </c>
      <c r="AF93" s="1">
        <f t="shared" si="23"/>
        <v>0</v>
      </c>
      <c r="AH93" s="1">
        <f t="shared" si="27"/>
        <v>0.76927187362460747</v>
      </c>
      <c r="AI93" s="1">
        <f t="shared" si="28"/>
        <v>0.17766109095258981</v>
      </c>
      <c r="AJ93" s="1">
        <f t="shared" si="33"/>
        <v>0.24325788586563929</v>
      </c>
      <c r="AK93" s="1">
        <f t="shared" si="29"/>
        <v>1.4237402206211967</v>
      </c>
      <c r="AL93" s="1" t="b">
        <f t="shared" si="30"/>
        <v>0</v>
      </c>
      <c r="AM93" s="1">
        <f t="shared" si="31"/>
        <v>43.115298104685117</v>
      </c>
      <c r="AN93" s="1" t="b">
        <f t="shared" si="32"/>
        <v>1</v>
      </c>
      <c r="AO93" s="1">
        <v>9.4879999999999995</v>
      </c>
    </row>
    <row r="94" spans="1:41">
      <c r="A94" s="7">
        <v>91</v>
      </c>
      <c r="B94" s="7" t="s">
        <v>89</v>
      </c>
      <c r="C94" s="7" t="s">
        <v>70</v>
      </c>
      <c r="D94" s="7" t="s">
        <v>74</v>
      </c>
      <c r="E94" s="7" t="s">
        <v>1</v>
      </c>
      <c r="F94" s="2" t="b">
        <f t="shared" si="26"/>
        <v>1</v>
      </c>
      <c r="G94" s="2" t="b">
        <f t="shared" si="24"/>
        <v>1</v>
      </c>
      <c r="H94" s="1" t="s">
        <v>298</v>
      </c>
      <c r="M94" s="1">
        <f>PRODUCT(SUM(PRODUCT(R94,overview!$J$10),PRODUCT(W94,overview!$K$10),PRODUCT(AB94,overview!$L$10)),1/SUM(overview!$J$10:$L$10))</f>
        <v>1.0686739130434781</v>
      </c>
      <c r="N94" s="1">
        <f>PRODUCT(SUM(PRODUCT(S94,overview!$J$10),PRODUCT(X94,overview!$K$10),PRODUCT(AC94,overview!$L$10)),1/SUM(overview!$J$10:$L$10))</f>
        <v>1.9313260869565219</v>
      </c>
      <c r="O94" s="1">
        <f t="shared" si="19"/>
        <v>13</v>
      </c>
      <c r="P94" s="1">
        <f t="shared" si="20"/>
        <v>6</v>
      </c>
      <c r="Q94" s="1">
        <f t="shared" si="25"/>
        <v>0.25538624318466957</v>
      </c>
      <c r="R94" s="1">
        <v>1</v>
      </c>
      <c r="S94" s="1">
        <v>2</v>
      </c>
      <c r="T94" s="1">
        <v>3</v>
      </c>
      <c r="U94" s="1">
        <v>0</v>
      </c>
      <c r="V94" s="1">
        <f t="shared" si="21"/>
        <v>0</v>
      </c>
      <c r="W94">
        <v>1.1000000000000001</v>
      </c>
      <c r="X94">
        <v>1.9</v>
      </c>
      <c r="Y94">
        <v>10</v>
      </c>
      <c r="Z94">
        <v>5</v>
      </c>
      <c r="AA94" s="1">
        <f t="shared" si="22"/>
        <v>0.28947368421052633</v>
      </c>
      <c r="AB94" s="1">
        <v>1.0589999999999999</v>
      </c>
      <c r="AC94" s="1">
        <v>1.9410000000000001</v>
      </c>
      <c r="AD94" s="1">
        <v>0</v>
      </c>
      <c r="AE94" s="1">
        <v>1</v>
      </c>
      <c r="AF94" s="1" t="e">
        <f t="shared" si="23"/>
        <v>#DIV/0!</v>
      </c>
      <c r="AH94" s="1">
        <f t="shared" si="27"/>
        <v>0.69291109908842952</v>
      </c>
      <c r="AI94" s="1">
        <f t="shared" si="28"/>
        <v>0.17152443950560722</v>
      </c>
      <c r="AJ94" s="1">
        <f t="shared" si="33"/>
        <v>0.25671140939597326</v>
      </c>
      <c r="AK94" s="1">
        <f t="shared" si="29"/>
        <v>4.055148469886138</v>
      </c>
      <c r="AL94" s="1" t="b">
        <f t="shared" si="30"/>
        <v>0</v>
      </c>
      <c r="AM94" s="1">
        <f t="shared" si="31"/>
        <v>42.585797606790592</v>
      </c>
      <c r="AN94" s="1" t="b">
        <f t="shared" si="32"/>
        <v>1</v>
      </c>
      <c r="AO94" s="1">
        <v>9.4879999999999995</v>
      </c>
    </row>
    <row r="95" spans="1:41">
      <c r="A95" s="7">
        <v>92</v>
      </c>
      <c r="B95" s="7" t="s">
        <v>97</v>
      </c>
      <c r="C95" s="7" t="s">
        <v>42</v>
      </c>
      <c r="D95" s="7" t="s">
        <v>97</v>
      </c>
      <c r="E95" s="7" t="s">
        <v>42</v>
      </c>
      <c r="F95" s="2" t="b">
        <f t="shared" si="26"/>
        <v>0</v>
      </c>
      <c r="G95" s="2" t="b">
        <f t="shared" si="24"/>
        <v>0</v>
      </c>
      <c r="H95" s="1" t="s">
        <v>298</v>
      </c>
      <c r="M95" s="1">
        <f>PRODUCT(SUM(PRODUCT(R95,overview!$J$10),PRODUCT(W95,overview!$K$10),PRODUCT(AB95,overview!$L$10)),1/SUM(overview!$J$10:$L$10))</f>
        <v>0.43513043478260865</v>
      </c>
      <c r="N95" s="1">
        <f>PRODUCT(SUM(PRODUCT(S95,overview!$J$10),PRODUCT(X95,overview!$K$10),PRODUCT(AC95,overview!$L$10)),1/SUM(overview!$J$10:$L$10))</f>
        <v>2.564869565217391</v>
      </c>
      <c r="O95" s="1">
        <f t="shared" si="19"/>
        <v>11.7</v>
      </c>
      <c r="P95" s="1">
        <f t="shared" si="20"/>
        <v>5.3</v>
      </c>
      <c r="Q95" s="1">
        <f t="shared" si="25"/>
        <v>7.6850055287809554E-2</v>
      </c>
      <c r="R95" s="1">
        <v>0.42699999999999999</v>
      </c>
      <c r="S95" s="1">
        <v>2.573</v>
      </c>
      <c r="T95" s="1">
        <v>6</v>
      </c>
      <c r="U95" s="1">
        <v>1</v>
      </c>
      <c r="V95" s="1">
        <f t="shared" si="21"/>
        <v>2.7659023189532322E-2</v>
      </c>
      <c r="W95">
        <v>0.439</v>
      </c>
      <c r="X95">
        <v>2.5609999999999999</v>
      </c>
      <c r="Y95">
        <v>5.7</v>
      </c>
      <c r="Z95">
        <v>4.3</v>
      </c>
      <c r="AA95" s="1">
        <f t="shared" si="22"/>
        <v>0.12931489207203875</v>
      </c>
      <c r="AB95" s="1">
        <v>0.42899999999999999</v>
      </c>
      <c r="AC95" s="1">
        <v>2.5710000000000002</v>
      </c>
      <c r="AD95" s="1">
        <v>0</v>
      </c>
      <c r="AE95" s="1">
        <v>0</v>
      </c>
      <c r="AF95" s="1" t="e">
        <f t="shared" si="23"/>
        <v>#DIV/0!</v>
      </c>
      <c r="AH95" s="1">
        <f t="shared" si="27"/>
        <v>0.50745741181198289</v>
      </c>
      <c r="AI95" s="1">
        <f t="shared" si="28"/>
        <v>0.1084006061100295</v>
      </c>
      <c r="AJ95" s="1">
        <f t="shared" si="33"/>
        <v>0.33684423739112829</v>
      </c>
      <c r="AK95" s="1">
        <f t="shared" si="29"/>
        <v>5.7201230739620774</v>
      </c>
      <c r="AL95" s="1" t="b">
        <f t="shared" si="30"/>
        <v>0</v>
      </c>
      <c r="AM95" s="1">
        <f t="shared" si="31"/>
        <v>44.071035789121815</v>
      </c>
      <c r="AN95" s="1" t="b">
        <f t="shared" si="32"/>
        <v>1</v>
      </c>
      <c r="AO95" s="1">
        <v>9.4879999999999995</v>
      </c>
    </row>
    <row r="96" spans="1:41">
      <c r="A96" s="7">
        <v>93</v>
      </c>
      <c r="B96" s="7" t="s">
        <v>49</v>
      </c>
      <c r="C96" s="7" t="s">
        <v>50</v>
      </c>
      <c r="D96" s="7" t="s">
        <v>49</v>
      </c>
      <c r="E96" s="7" t="s">
        <v>50</v>
      </c>
      <c r="F96" s="2" t="b">
        <f t="shared" si="26"/>
        <v>0</v>
      </c>
      <c r="G96" s="2" t="b">
        <f t="shared" si="24"/>
        <v>0</v>
      </c>
      <c r="H96" s="1" t="s">
        <v>298</v>
      </c>
      <c r="M96" s="1">
        <f>PRODUCT(SUM(PRODUCT(R96,overview!$J$10),PRODUCT(W96,overview!$K$10),PRODUCT(AB96,overview!$L$10)),1/SUM(overview!$J$10:$L$10))</f>
        <v>0.33299999999999996</v>
      </c>
      <c r="N96" s="1">
        <f>PRODUCT(SUM(PRODUCT(S96,overview!$J$10),PRODUCT(X96,overview!$K$10),PRODUCT(AC96,overview!$L$10)),1/SUM(overview!$J$10:$L$10))</f>
        <v>2.6669999999999998</v>
      </c>
      <c r="O96" s="1">
        <f t="shared" si="19"/>
        <v>14</v>
      </c>
      <c r="P96" s="1">
        <f t="shared" si="20"/>
        <v>0</v>
      </c>
      <c r="Q96" s="1">
        <f t="shared" si="25"/>
        <v>0</v>
      </c>
      <c r="R96" s="1">
        <v>0.33300000000000002</v>
      </c>
      <c r="S96" s="1">
        <v>2.6669999999999998</v>
      </c>
      <c r="T96" s="1">
        <v>8</v>
      </c>
      <c r="U96" s="1">
        <v>0</v>
      </c>
      <c r="V96" s="1">
        <f t="shared" si="21"/>
        <v>0</v>
      </c>
      <c r="W96">
        <v>0.33300000000000002</v>
      </c>
      <c r="X96">
        <v>2.6669999999999998</v>
      </c>
      <c r="Y96">
        <v>6</v>
      </c>
      <c r="Z96">
        <v>0</v>
      </c>
      <c r="AA96" s="1">
        <f t="shared" si="22"/>
        <v>0</v>
      </c>
      <c r="AB96" s="1">
        <v>0.33300000000000002</v>
      </c>
      <c r="AC96" s="1">
        <v>2.6669999999999998</v>
      </c>
      <c r="AD96" s="1">
        <v>0</v>
      </c>
      <c r="AE96" s="1">
        <v>0</v>
      </c>
      <c r="AF96" s="1" t="e">
        <f t="shared" si="23"/>
        <v>#DIV/0!</v>
      </c>
      <c r="AH96" s="1">
        <f t="shared" si="27"/>
        <v>0.4915384773617969</v>
      </c>
      <c r="AI96" s="1">
        <f t="shared" si="28"/>
        <v>0.10642119797089718</v>
      </c>
      <c r="AJ96" s="1">
        <f t="shared" si="33"/>
        <v>0.44912564985483766</v>
      </c>
      <c r="AK96" s="1">
        <f t="shared" si="29"/>
        <v>9.8532730082981335</v>
      </c>
      <c r="AL96" s="1" t="b">
        <f t="shared" si="30"/>
        <v>1</v>
      </c>
      <c r="AM96" s="1">
        <f t="shared" si="31"/>
        <v>44.641537198080051</v>
      </c>
      <c r="AN96" s="1" t="b">
        <f t="shared" si="32"/>
        <v>1</v>
      </c>
      <c r="AO96" s="1">
        <v>9.4879999999999995</v>
      </c>
    </row>
    <row r="97" spans="1:41">
      <c r="A97" s="7">
        <v>94</v>
      </c>
      <c r="B97" s="7" t="s">
        <v>32</v>
      </c>
      <c r="C97" s="7" t="s">
        <v>33</v>
      </c>
      <c r="D97" s="7" t="s">
        <v>32</v>
      </c>
      <c r="E97" s="7" t="s">
        <v>33</v>
      </c>
      <c r="F97" s="2" t="b">
        <f t="shared" si="26"/>
        <v>0</v>
      </c>
      <c r="G97" s="2" t="b">
        <f t="shared" si="24"/>
        <v>0</v>
      </c>
      <c r="H97" s="1" t="s">
        <v>298</v>
      </c>
      <c r="M97" s="1">
        <f>PRODUCT(SUM(PRODUCT(R97,overview!$J$10),PRODUCT(W97,overview!$K$10),PRODUCT(AB97,overview!$L$10)),1/SUM(overview!$J$10:$L$10))</f>
        <v>1</v>
      </c>
      <c r="N97" s="1">
        <f>PRODUCT(SUM(PRODUCT(S97,overview!$J$10),PRODUCT(X97,overview!$K$10),PRODUCT(AC97,overview!$L$10)),1/SUM(overview!$J$10:$L$10))</f>
        <v>2</v>
      </c>
      <c r="O97" s="1">
        <f t="shared" si="19"/>
        <v>12</v>
      </c>
      <c r="P97" s="1">
        <f t="shared" si="20"/>
        <v>1</v>
      </c>
      <c r="Q97" s="1">
        <f t="shared" si="25"/>
        <v>4.1666666666666664E-2</v>
      </c>
      <c r="R97" s="1">
        <v>1</v>
      </c>
      <c r="S97" s="1">
        <v>2</v>
      </c>
      <c r="T97" s="1">
        <v>5</v>
      </c>
      <c r="U97" s="1">
        <v>1</v>
      </c>
      <c r="V97" s="1">
        <f t="shared" si="21"/>
        <v>0.1</v>
      </c>
      <c r="W97">
        <v>1</v>
      </c>
      <c r="X97">
        <v>2</v>
      </c>
      <c r="Y97">
        <v>7</v>
      </c>
      <c r="Z97">
        <v>0</v>
      </c>
      <c r="AA97" s="1">
        <f t="shared" si="22"/>
        <v>0</v>
      </c>
      <c r="AB97" s="1">
        <v>1</v>
      </c>
      <c r="AC97" s="1">
        <v>2</v>
      </c>
      <c r="AD97" s="1">
        <v>0</v>
      </c>
      <c r="AE97" s="1">
        <v>0</v>
      </c>
      <c r="AF97" s="1" t="e">
        <f t="shared" si="23"/>
        <v>#DIV/0!</v>
      </c>
      <c r="AH97" s="1">
        <f t="shared" si="27"/>
        <v>0.64327985273041366</v>
      </c>
      <c r="AI97" s="1">
        <f t="shared" si="28"/>
        <v>0.10753272373330235</v>
      </c>
      <c r="AJ97" s="1">
        <f t="shared" si="33"/>
        <v>0.26210435920503805</v>
      </c>
      <c r="AK97" s="1">
        <f t="shared" si="29"/>
        <v>12.785959598578701</v>
      </c>
      <c r="AL97" s="1" t="b">
        <f t="shared" si="30"/>
        <v>1</v>
      </c>
      <c r="AM97" s="1">
        <f t="shared" si="31"/>
        <v>48.965882648920811</v>
      </c>
      <c r="AN97" s="1" t="b">
        <f t="shared" si="32"/>
        <v>1</v>
      </c>
      <c r="AO97" s="1">
        <v>9.4879999999999995</v>
      </c>
    </row>
    <row r="98" spans="1:41">
      <c r="A98" s="7">
        <v>95</v>
      </c>
      <c r="B98" s="7" t="s">
        <v>53</v>
      </c>
      <c r="C98" s="7" t="s">
        <v>33</v>
      </c>
      <c r="D98" s="7" t="s">
        <v>28</v>
      </c>
      <c r="E98" s="7" t="s">
        <v>29</v>
      </c>
      <c r="F98" s="2" t="b">
        <f t="shared" si="26"/>
        <v>1</v>
      </c>
      <c r="G98" s="2" t="b">
        <f t="shared" si="24"/>
        <v>1</v>
      </c>
      <c r="H98" s="1" t="s">
        <v>298</v>
      </c>
      <c r="M98" s="1">
        <f>PRODUCT(SUM(PRODUCT(R98,overview!$J$10),PRODUCT(W98,overview!$K$10),PRODUCT(AB98,overview!$L$10)),1/SUM(overview!$J$10:$L$10))</f>
        <v>0.77243478260869558</v>
      </c>
      <c r="N98" s="1">
        <f>PRODUCT(SUM(PRODUCT(S98,overview!$J$10),PRODUCT(X98,overview!$K$10),PRODUCT(AC98,overview!$L$10)),1/SUM(overview!$J$10:$L$10))</f>
        <v>2.2275652173913048</v>
      </c>
      <c r="O98" s="1">
        <f t="shared" si="19"/>
        <v>15.5</v>
      </c>
      <c r="P98" s="1">
        <f t="shared" si="20"/>
        <v>12.5</v>
      </c>
      <c r="Q98" s="1">
        <f t="shared" si="25"/>
        <v>0.27964670638323585</v>
      </c>
      <c r="R98" s="1">
        <v>0.98899999999999999</v>
      </c>
      <c r="S98" s="1">
        <v>2.0110000000000001</v>
      </c>
      <c r="T98" s="1">
        <v>8</v>
      </c>
      <c r="U98" s="1">
        <v>4</v>
      </c>
      <c r="V98" s="1">
        <f t="shared" si="21"/>
        <v>0.24589756340129287</v>
      </c>
      <c r="W98">
        <v>0.67</v>
      </c>
      <c r="X98">
        <v>2.33</v>
      </c>
      <c r="Y98">
        <v>6.5</v>
      </c>
      <c r="Z98">
        <v>7.5</v>
      </c>
      <c r="AA98" s="1">
        <f t="shared" si="22"/>
        <v>0.33179267084846487</v>
      </c>
      <c r="AB98" s="1">
        <v>0.91600000000000004</v>
      </c>
      <c r="AC98" s="1">
        <v>2.0840000000000001</v>
      </c>
      <c r="AD98" s="1">
        <v>1</v>
      </c>
      <c r="AE98" s="1">
        <v>1</v>
      </c>
      <c r="AF98" s="1">
        <f t="shared" si="23"/>
        <v>0.43953934740882916</v>
      </c>
      <c r="AH98" s="1">
        <f t="shared" si="27"/>
        <v>0.54879365362616084</v>
      </c>
      <c r="AI98" s="1">
        <f t="shared" si="28"/>
        <v>9.5724863962404164E-2</v>
      </c>
      <c r="AJ98" s="1">
        <f t="shared" si="33"/>
        <v>0.3627353815659069</v>
      </c>
      <c r="AK98" s="1">
        <f t="shared" si="29"/>
        <v>12.040117212127203</v>
      </c>
      <c r="AL98" s="1" t="b">
        <f t="shared" si="30"/>
        <v>1</v>
      </c>
      <c r="AM98" s="1">
        <f t="shared" si="31"/>
        <v>51.481726747444725</v>
      </c>
      <c r="AN98" s="1" t="b">
        <f t="shared" si="32"/>
        <v>1</v>
      </c>
      <c r="AO98" s="1">
        <v>9.4879999999999995</v>
      </c>
    </row>
    <row r="99" spans="1:41">
      <c r="A99" s="7">
        <v>96</v>
      </c>
      <c r="B99" s="7" t="s">
        <v>45</v>
      </c>
      <c r="C99" s="7" t="s">
        <v>46</v>
      </c>
      <c r="D99" s="7" t="s">
        <v>45</v>
      </c>
      <c r="E99" s="7" t="s">
        <v>46</v>
      </c>
      <c r="F99" s="2" t="b">
        <f t="shared" si="26"/>
        <v>0</v>
      </c>
      <c r="G99" s="2" t="b">
        <f t="shared" si="24"/>
        <v>0</v>
      </c>
      <c r="H99" s="1" t="s">
        <v>298</v>
      </c>
      <c r="M99" s="1">
        <f>PRODUCT(SUM(PRODUCT(R99,overview!$J$10),PRODUCT(W99,overview!$K$10),PRODUCT(AB99,overview!$L$10)),1/SUM(overview!$J$10:$L$10))</f>
        <v>1.0237826086956521</v>
      </c>
      <c r="N99" s="1">
        <f>PRODUCT(SUM(PRODUCT(S99,overview!$J$10),PRODUCT(X99,overview!$K$10),PRODUCT(AC99,overview!$L$10)),1/SUM(overview!$J$10:$L$10))</f>
        <v>1.9762173913043479</v>
      </c>
      <c r="O99" s="1">
        <f t="shared" si="19"/>
        <v>13</v>
      </c>
      <c r="P99" s="1">
        <f t="shared" si="20"/>
        <v>8</v>
      </c>
      <c r="Q99" s="1">
        <f t="shared" si="25"/>
        <v>0.31880099307991855</v>
      </c>
      <c r="R99" s="1">
        <v>1.0249999999999999</v>
      </c>
      <c r="S99" s="1">
        <v>1.9750000000000001</v>
      </c>
      <c r="T99" s="1">
        <v>6</v>
      </c>
      <c r="U99" s="1">
        <v>0</v>
      </c>
      <c r="V99" s="1">
        <f t="shared" si="21"/>
        <v>0</v>
      </c>
      <c r="W99">
        <v>1.024</v>
      </c>
      <c r="X99">
        <v>1.976</v>
      </c>
      <c r="Y99">
        <v>7</v>
      </c>
      <c r="Z99">
        <v>8</v>
      </c>
      <c r="AA99" s="1">
        <f t="shared" si="22"/>
        <v>0.59224985540775021</v>
      </c>
      <c r="AB99" s="1">
        <v>1</v>
      </c>
      <c r="AC99" s="1">
        <v>2</v>
      </c>
      <c r="AD99" s="1">
        <v>0</v>
      </c>
      <c r="AE99" s="1">
        <v>0</v>
      </c>
      <c r="AF99" s="1" t="e">
        <f t="shared" si="23"/>
        <v>#DIV/0!</v>
      </c>
      <c r="AH99" s="1">
        <f t="shared" si="27"/>
        <v>0.5513992862151007</v>
      </c>
      <c r="AI99" s="1">
        <f t="shared" si="28"/>
        <v>9.1176957115090357E-2</v>
      </c>
      <c r="AJ99" s="1">
        <f t="shared" si="33"/>
        <v>0.23961551664950231</v>
      </c>
      <c r="AK99" s="1">
        <f t="shared" si="29"/>
        <v>12.063615358283764</v>
      </c>
      <c r="AL99" s="1" t="b">
        <f t="shared" si="30"/>
        <v>1</v>
      </c>
      <c r="AM99" s="1">
        <f t="shared" si="31"/>
        <v>51.564805845934025</v>
      </c>
      <c r="AN99" s="1" t="b">
        <f t="shared" si="32"/>
        <v>1</v>
      </c>
      <c r="AO99" s="1">
        <v>9.4879999999999995</v>
      </c>
    </row>
    <row r="100" spans="1:41">
      <c r="A100" s="7">
        <v>97</v>
      </c>
      <c r="B100" s="7" t="s">
        <v>32</v>
      </c>
      <c r="C100" s="7" t="s">
        <v>33</v>
      </c>
      <c r="D100" s="7" t="s">
        <v>32</v>
      </c>
      <c r="E100" s="7" t="s">
        <v>33</v>
      </c>
      <c r="F100" s="2" t="b">
        <f t="shared" si="26"/>
        <v>0</v>
      </c>
      <c r="G100" s="2" t="b">
        <f t="shared" si="24"/>
        <v>0</v>
      </c>
      <c r="H100" s="1" t="s">
        <v>298</v>
      </c>
      <c r="M100" s="1">
        <f>PRODUCT(SUM(PRODUCT(R100,overview!$J$10),PRODUCT(W100,overview!$K$10),PRODUCT(AB100,overview!$L$10)),1/SUM(overview!$J$10:$L$10))</f>
        <v>0.99817391304347813</v>
      </c>
      <c r="N100" s="1">
        <f>PRODUCT(SUM(PRODUCT(S100,overview!$J$10),PRODUCT(X100,overview!$K$10),PRODUCT(AC100,overview!$L$10)),1/SUM(overview!$J$10:$L$10))</f>
        <v>2.0018260869565219</v>
      </c>
      <c r="O100" s="1">
        <f t="shared" si="19"/>
        <v>11</v>
      </c>
      <c r="P100" s="1">
        <f t="shared" si="20"/>
        <v>3</v>
      </c>
      <c r="Q100" s="1">
        <f t="shared" si="25"/>
        <v>0.13599045930395565</v>
      </c>
      <c r="R100" s="1">
        <v>0.99399999999999999</v>
      </c>
      <c r="S100" s="1">
        <v>2.0059999999999998</v>
      </c>
      <c r="T100" s="1">
        <v>5</v>
      </c>
      <c r="U100" s="1">
        <v>1</v>
      </c>
      <c r="V100" s="1">
        <f t="shared" si="21"/>
        <v>9.910269192422734E-2</v>
      </c>
      <c r="W100">
        <v>1</v>
      </c>
      <c r="X100">
        <v>2</v>
      </c>
      <c r="Y100">
        <v>6</v>
      </c>
      <c r="Z100">
        <v>2</v>
      </c>
      <c r="AA100" s="1">
        <f t="shared" si="22"/>
        <v>0.16666666666666666</v>
      </c>
      <c r="AB100" s="1">
        <v>1</v>
      </c>
      <c r="AC100" s="1">
        <v>2</v>
      </c>
      <c r="AD100" s="1">
        <v>0</v>
      </c>
      <c r="AE100" s="1">
        <v>0</v>
      </c>
      <c r="AF100" s="1" t="e">
        <f t="shared" si="23"/>
        <v>#DIV/0!</v>
      </c>
      <c r="AH100" s="1">
        <f t="shared" si="27"/>
        <v>0.51693121048908264</v>
      </c>
      <c r="AI100" s="1">
        <f t="shared" si="28"/>
        <v>9.3948341988256467E-2</v>
      </c>
      <c r="AJ100" s="1">
        <f t="shared" si="33"/>
        <v>0.27278162097531816</v>
      </c>
      <c r="AK100" s="1">
        <f t="shared" si="29"/>
        <v>17.042234911530418</v>
      </c>
      <c r="AL100" s="1" t="b">
        <f t="shared" si="30"/>
        <v>1</v>
      </c>
      <c r="AM100" s="1">
        <f t="shared" si="31"/>
        <v>45.703816013149307</v>
      </c>
      <c r="AN100" s="1" t="b">
        <f t="shared" si="32"/>
        <v>1</v>
      </c>
      <c r="AO100" s="1">
        <v>9.4879999999999995</v>
      </c>
    </row>
    <row r="101" spans="1:41">
      <c r="A101" s="7">
        <v>98</v>
      </c>
      <c r="B101" s="7" t="s">
        <v>53</v>
      </c>
      <c r="C101" s="7" t="s">
        <v>33</v>
      </c>
      <c r="D101" s="7" t="s">
        <v>47</v>
      </c>
      <c r="E101" s="7" t="s">
        <v>48</v>
      </c>
      <c r="F101" s="2" t="b">
        <f t="shared" si="26"/>
        <v>1</v>
      </c>
      <c r="G101" s="2" t="b">
        <f t="shared" si="24"/>
        <v>1</v>
      </c>
      <c r="H101" s="1" t="s">
        <v>298</v>
      </c>
      <c r="M101" s="1">
        <f>PRODUCT(SUM(PRODUCT(R101,overview!$J$10),PRODUCT(W101,overview!$K$10),PRODUCT(AB101,overview!$L$10)),1/SUM(overview!$J$10:$L$10))</f>
        <v>1.0755869565217391</v>
      </c>
      <c r="N101" s="1">
        <f>PRODUCT(SUM(PRODUCT(S101,overview!$J$10),PRODUCT(X101,overview!$K$10),PRODUCT(AC101,overview!$L$10)),1/SUM(overview!$J$10:$L$10))</f>
        <v>1.9244130434782607</v>
      </c>
      <c r="O101" s="1">
        <f t="shared" si="19"/>
        <v>22</v>
      </c>
      <c r="P101" s="1">
        <f t="shared" si="20"/>
        <v>8</v>
      </c>
      <c r="Q101" s="1">
        <f t="shared" si="25"/>
        <v>0.20324250605646402</v>
      </c>
      <c r="R101" s="1">
        <v>1.054</v>
      </c>
      <c r="S101" s="1">
        <v>1.946</v>
      </c>
      <c r="T101" s="1">
        <v>10.5</v>
      </c>
      <c r="U101" s="1">
        <v>3.5</v>
      </c>
      <c r="V101" s="1">
        <f t="shared" si="21"/>
        <v>0.18054128126070573</v>
      </c>
      <c r="W101">
        <v>1.091</v>
      </c>
      <c r="X101">
        <v>1.909</v>
      </c>
      <c r="Y101">
        <v>11.5</v>
      </c>
      <c r="Z101">
        <v>3.5</v>
      </c>
      <c r="AA101" s="1">
        <f t="shared" si="22"/>
        <v>0.17393581888992643</v>
      </c>
      <c r="AB101" s="1">
        <v>0.9</v>
      </c>
      <c r="AC101" s="1">
        <v>2.1</v>
      </c>
      <c r="AD101" s="1">
        <v>0</v>
      </c>
      <c r="AE101" s="1">
        <v>1</v>
      </c>
      <c r="AF101" s="1" t="e">
        <f t="shared" si="23"/>
        <v>#DIV/0!</v>
      </c>
      <c r="AH101" s="1">
        <f t="shared" si="27"/>
        <v>0.49381982520586176</v>
      </c>
      <c r="AI101" s="1">
        <f t="shared" si="28"/>
        <v>0.1065615912025463</v>
      </c>
      <c r="AJ101" s="1">
        <f t="shared" si="33"/>
        <v>0.45048569293657431</v>
      </c>
      <c r="AK101" s="1">
        <f t="shared" si="29"/>
        <v>19.668384555690757</v>
      </c>
      <c r="AL101" s="1" t="b">
        <f t="shared" si="30"/>
        <v>1</v>
      </c>
      <c r="AM101" s="1">
        <f t="shared" si="31"/>
        <v>44.987358340690342</v>
      </c>
      <c r="AN101" s="1" t="b">
        <f t="shared" si="32"/>
        <v>1</v>
      </c>
      <c r="AO101" s="1">
        <v>9.4879999999999995</v>
      </c>
    </row>
    <row r="102" spans="1:41">
      <c r="A102" s="7">
        <v>99</v>
      </c>
      <c r="B102" s="7" t="s">
        <v>72</v>
      </c>
      <c r="C102" s="7" t="s">
        <v>73</v>
      </c>
      <c r="D102" s="7" t="s">
        <v>72</v>
      </c>
      <c r="E102" s="7" t="s">
        <v>73</v>
      </c>
      <c r="F102" s="2" t="b">
        <f t="shared" si="26"/>
        <v>0</v>
      </c>
      <c r="G102" s="2" t="b">
        <f t="shared" si="24"/>
        <v>0</v>
      </c>
      <c r="H102" s="1" t="s">
        <v>298</v>
      </c>
      <c r="J102" s="1" t="s">
        <v>184</v>
      </c>
      <c r="M102" s="1">
        <f>PRODUCT(SUM(PRODUCT(R102,overview!$J$10),PRODUCT(W102,overview!$K$10),PRODUCT(AB102,overview!$L$10)),1/SUM(overview!$J$10:$L$10))</f>
        <v>0.33299999999999996</v>
      </c>
      <c r="N102" s="1">
        <f>PRODUCT(SUM(PRODUCT(S102,overview!$J$10),PRODUCT(X102,overview!$K$10),PRODUCT(AC102,overview!$L$10)),1/SUM(overview!$J$10:$L$10))</f>
        <v>2.6669999999999998</v>
      </c>
      <c r="O102" s="1">
        <f t="shared" si="19"/>
        <v>7</v>
      </c>
      <c r="P102" s="1">
        <f t="shared" si="20"/>
        <v>0</v>
      </c>
      <c r="Q102" s="1">
        <f t="shared" si="25"/>
        <v>0</v>
      </c>
      <c r="R102" s="1">
        <v>0.33300000000000002</v>
      </c>
      <c r="S102" s="1">
        <v>2.6669999999999998</v>
      </c>
      <c r="T102" s="1">
        <v>5</v>
      </c>
      <c r="U102" s="1">
        <v>0</v>
      </c>
      <c r="V102" s="1">
        <f t="shared" si="21"/>
        <v>0</v>
      </c>
      <c r="W102">
        <v>0.33300000000000002</v>
      </c>
      <c r="X102">
        <v>2.6669999999999998</v>
      </c>
      <c r="Y102">
        <v>2</v>
      </c>
      <c r="Z102">
        <v>0</v>
      </c>
      <c r="AA102" s="1">
        <f t="shared" si="22"/>
        <v>0</v>
      </c>
      <c r="AB102" s="1">
        <v>0.33300000000000002</v>
      </c>
      <c r="AC102" s="1">
        <v>2.6669999999999998</v>
      </c>
      <c r="AD102" s="1">
        <v>0</v>
      </c>
      <c r="AE102" s="1">
        <v>0</v>
      </c>
      <c r="AF102" s="1" t="e">
        <f t="shared" si="23"/>
        <v>#DIV/0!</v>
      </c>
      <c r="AH102" s="1">
        <f t="shared" si="27"/>
        <v>0.48691777439998596</v>
      </c>
      <c r="AI102" s="1">
        <f t="shared" si="28"/>
        <v>9.9901491752387162E-2</v>
      </c>
      <c r="AJ102" s="1">
        <f t="shared" si="33"/>
        <v>0.45048569293657431</v>
      </c>
      <c r="AK102" s="1">
        <f t="shared" si="29"/>
        <v>25.687288412365834</v>
      </c>
      <c r="AL102" s="1" t="b">
        <f t="shared" si="30"/>
        <v>1</v>
      </c>
      <c r="AM102" s="1">
        <f t="shared" si="31"/>
        <v>42.247545510910953</v>
      </c>
      <c r="AN102" s="1" t="b">
        <f t="shared" si="32"/>
        <v>1</v>
      </c>
      <c r="AO102" s="1">
        <v>9.4879999999999995</v>
      </c>
    </row>
    <row r="103" spans="1:41">
      <c r="A103" s="7">
        <v>100</v>
      </c>
      <c r="B103" s="7" t="s">
        <v>47</v>
      </c>
      <c r="C103" s="7" t="s">
        <v>48</v>
      </c>
      <c r="D103" s="7" t="s">
        <v>62</v>
      </c>
      <c r="E103" s="7" t="s">
        <v>48</v>
      </c>
      <c r="F103" s="2" t="b">
        <f t="shared" si="26"/>
        <v>1</v>
      </c>
      <c r="G103" s="2" t="b">
        <f t="shared" si="24"/>
        <v>0</v>
      </c>
      <c r="H103" s="1" t="s">
        <v>298</v>
      </c>
      <c r="M103" s="1">
        <f>PRODUCT(SUM(PRODUCT(R103,overview!$J$10),PRODUCT(W103,overview!$K$10),PRODUCT(AB103,overview!$L$10)),1/SUM(overview!$J$10:$L$10))</f>
        <v>0.94265217391304335</v>
      </c>
      <c r="N103" s="1">
        <f>PRODUCT(SUM(PRODUCT(S103,overview!$J$10),PRODUCT(X103,overview!$K$10),PRODUCT(AC103,overview!$L$10)),1/SUM(overview!$J$10:$L$10))</f>
        <v>2.0573478260869562</v>
      </c>
      <c r="O103" s="1">
        <f t="shared" si="19"/>
        <v>14</v>
      </c>
      <c r="P103" s="1">
        <f t="shared" si="20"/>
        <v>10</v>
      </c>
      <c r="Q103" s="1">
        <f t="shared" si="25"/>
        <v>0.32727717347003465</v>
      </c>
      <c r="R103" s="1">
        <v>0.88300000000000001</v>
      </c>
      <c r="S103" s="1">
        <v>2.117</v>
      </c>
      <c r="T103" s="1">
        <v>2.5</v>
      </c>
      <c r="U103" s="1">
        <v>4.5</v>
      </c>
      <c r="V103" s="1">
        <f t="shared" si="21"/>
        <v>0.75077940481813887</v>
      </c>
      <c r="W103">
        <v>0.96299999999999997</v>
      </c>
      <c r="X103">
        <v>2.0369999999999999</v>
      </c>
      <c r="Y103">
        <v>9.5</v>
      </c>
      <c r="Z103">
        <v>5.5</v>
      </c>
      <c r="AA103" s="1">
        <f t="shared" si="22"/>
        <v>0.27369971320052711</v>
      </c>
      <c r="AB103" s="1">
        <v>1.147</v>
      </c>
      <c r="AC103" s="1">
        <v>1.853</v>
      </c>
      <c r="AD103" s="1">
        <v>2</v>
      </c>
      <c r="AE103" s="1">
        <v>0</v>
      </c>
      <c r="AF103" s="1">
        <f t="shared" si="23"/>
        <v>0</v>
      </c>
      <c r="AH103" s="1">
        <f t="shared" si="27"/>
        <v>0.51690626012129659</v>
      </c>
      <c r="AI103" s="1">
        <f t="shared" si="28"/>
        <v>9.0880117506045063E-2</v>
      </c>
      <c r="AJ103" s="1">
        <f t="shared" si="33"/>
        <v>0.44673388864533098</v>
      </c>
      <c r="AK103" s="1">
        <f t="shared" si="29"/>
        <v>37.445476475720774</v>
      </c>
      <c r="AL103" s="1" t="b">
        <f t="shared" si="30"/>
        <v>1</v>
      </c>
      <c r="AM103" s="1">
        <f t="shared" si="31"/>
        <v>44.918563170233298</v>
      </c>
      <c r="AN103" s="1" t="b">
        <f t="shared" si="32"/>
        <v>1</v>
      </c>
      <c r="AO103" s="1">
        <v>9.4879999999999995</v>
      </c>
    </row>
    <row r="104" spans="1:41">
      <c r="A104" s="7">
        <v>101</v>
      </c>
      <c r="B104" s="7" t="s">
        <v>28</v>
      </c>
      <c r="C104" s="7" t="s">
        <v>29</v>
      </c>
      <c r="D104" s="7" t="s">
        <v>28</v>
      </c>
      <c r="E104" s="7" t="s">
        <v>29</v>
      </c>
      <c r="F104" s="2" t="b">
        <f t="shared" si="26"/>
        <v>0</v>
      </c>
      <c r="G104" s="2" t="b">
        <f t="shared" si="24"/>
        <v>0</v>
      </c>
      <c r="H104" s="1" t="s">
        <v>298</v>
      </c>
      <c r="M104" s="1">
        <f>PRODUCT(SUM(PRODUCT(R104,overview!$J$10),PRODUCT(W104,overview!$K$10),PRODUCT(AB104,overview!$L$10)),1/SUM(overview!$J$10:$L$10))</f>
        <v>0.63715217391304335</v>
      </c>
      <c r="N104" s="1">
        <f>PRODUCT(SUM(PRODUCT(S104,overview!$J$10),PRODUCT(X104,overview!$K$10),PRODUCT(AC104,overview!$L$10)),1/SUM(overview!$J$10:$L$10))</f>
        <v>2.3628478260869565</v>
      </c>
      <c r="O104" s="1">
        <f t="shared" si="19"/>
        <v>9</v>
      </c>
      <c r="P104" s="1">
        <f t="shared" si="20"/>
        <v>4</v>
      </c>
      <c r="Q104" s="1">
        <f t="shared" si="25"/>
        <v>0.11984637386924601</v>
      </c>
      <c r="R104" s="1">
        <v>0.70399999999999996</v>
      </c>
      <c r="S104" s="1">
        <v>2.2959999999999998</v>
      </c>
      <c r="T104" s="1">
        <v>5</v>
      </c>
      <c r="U104" s="1">
        <v>2</v>
      </c>
      <c r="V104" s="1">
        <f t="shared" si="21"/>
        <v>0.12264808362369338</v>
      </c>
      <c r="W104">
        <v>0.60599999999999998</v>
      </c>
      <c r="X104">
        <v>2.3940000000000001</v>
      </c>
      <c r="Y104">
        <v>4</v>
      </c>
      <c r="Z104">
        <v>2</v>
      </c>
      <c r="AA104" s="1">
        <f t="shared" si="22"/>
        <v>0.12656641604010024</v>
      </c>
      <c r="AB104" s="1">
        <v>0.66700000000000004</v>
      </c>
      <c r="AC104" s="1">
        <v>2.3330000000000002</v>
      </c>
      <c r="AD104" s="1">
        <v>0</v>
      </c>
      <c r="AE104" s="1">
        <v>0</v>
      </c>
      <c r="AF104" s="1" t="e">
        <f t="shared" si="23"/>
        <v>#DIV/0!</v>
      </c>
      <c r="AH104" s="1">
        <f t="shared" si="27"/>
        <v>0.49914940607621489</v>
      </c>
      <c r="AI104" s="1">
        <f t="shared" si="28"/>
        <v>9.5124716553287969E-2</v>
      </c>
      <c r="AJ104" s="1">
        <f t="shared" si="33"/>
        <v>0.44673388864533092</v>
      </c>
      <c r="AK104" s="1">
        <f t="shared" si="29"/>
        <v>39.230731818070758</v>
      </c>
      <c r="AL104" s="1" t="b">
        <f t="shared" si="30"/>
        <v>1</v>
      </c>
      <c r="AM104" s="1">
        <f t="shared" si="31"/>
        <v>49.264807297295079</v>
      </c>
      <c r="AN104" s="1" t="b">
        <f t="shared" si="32"/>
        <v>1</v>
      </c>
      <c r="AO104" s="1">
        <v>9.4879999999999995</v>
      </c>
    </row>
    <row r="105" spans="1:41">
      <c r="A105" s="7">
        <v>102</v>
      </c>
      <c r="B105" s="7" t="s">
        <v>75</v>
      </c>
      <c r="C105" s="7" t="s">
        <v>1</v>
      </c>
      <c r="D105" s="7" t="s">
        <v>75</v>
      </c>
      <c r="E105" s="7" t="s">
        <v>1</v>
      </c>
      <c r="F105" s="2" t="b">
        <f t="shared" si="26"/>
        <v>0</v>
      </c>
      <c r="G105" s="2" t="b">
        <f t="shared" si="24"/>
        <v>0</v>
      </c>
      <c r="H105" s="1" t="s">
        <v>298</v>
      </c>
      <c r="M105" s="1">
        <f>PRODUCT(SUM(PRODUCT(R105,overview!$J$10),PRODUCT(W105,overview!$K$10),PRODUCT(AB105,overview!$L$10)),1/SUM(overview!$J$10:$L$10))</f>
        <v>1.0490434782608695</v>
      </c>
      <c r="N105" s="1">
        <f>PRODUCT(SUM(PRODUCT(S105,overview!$J$10),PRODUCT(X105,overview!$K$10),PRODUCT(AC105,overview!$L$10)),1/SUM(overview!$J$10:$L$10))</f>
        <v>1.9509565217391305</v>
      </c>
      <c r="O105" s="1">
        <f t="shared" si="19"/>
        <v>17</v>
      </c>
      <c r="P105" s="1">
        <f t="shared" si="20"/>
        <v>4</v>
      </c>
      <c r="Q105" s="1">
        <f t="shared" si="25"/>
        <v>0.12651935439891768</v>
      </c>
      <c r="R105" s="1">
        <v>1.077</v>
      </c>
      <c r="S105" s="1">
        <v>1.923</v>
      </c>
      <c r="T105" s="1">
        <v>7</v>
      </c>
      <c r="U105" s="1">
        <v>0</v>
      </c>
      <c r="V105" s="1">
        <f t="shared" si="21"/>
        <v>0</v>
      </c>
      <c r="W105">
        <v>1.038</v>
      </c>
      <c r="X105">
        <v>1.962</v>
      </c>
      <c r="Y105">
        <v>10</v>
      </c>
      <c r="Z105">
        <v>4</v>
      </c>
      <c r="AA105" s="1">
        <f t="shared" si="22"/>
        <v>0.21162079510703363</v>
      </c>
      <c r="AB105" s="1">
        <v>1</v>
      </c>
      <c r="AC105" s="1">
        <v>2</v>
      </c>
      <c r="AD105" s="1">
        <v>0</v>
      </c>
      <c r="AE105" s="1">
        <v>0</v>
      </c>
      <c r="AF105" s="1" t="e">
        <f t="shared" si="23"/>
        <v>#DIV/0!</v>
      </c>
      <c r="AH105" s="1">
        <f t="shared" si="27"/>
        <v>0.5988377673511035</v>
      </c>
      <c r="AI105" s="1">
        <f t="shared" si="28"/>
        <v>9.993213437393958E-2</v>
      </c>
      <c r="AJ105" s="1">
        <f t="shared" si="33"/>
        <v>0.61828141047586438</v>
      </c>
      <c r="AK105" s="1">
        <f t="shared" si="29"/>
        <v>40.741051266672876</v>
      </c>
      <c r="AL105" s="1" t="b">
        <f t="shared" si="30"/>
        <v>1</v>
      </c>
      <c r="AM105" s="1">
        <f t="shared" si="31"/>
        <v>51.658289903101867</v>
      </c>
      <c r="AN105" s="1" t="b">
        <f t="shared" si="32"/>
        <v>1</v>
      </c>
      <c r="AO105" s="1">
        <v>9.4879999999999995</v>
      </c>
    </row>
    <row r="106" spans="1:41">
      <c r="A106" s="7">
        <v>103</v>
      </c>
      <c r="B106" s="7" t="s">
        <v>74</v>
      </c>
      <c r="C106" s="7" t="s">
        <v>1</v>
      </c>
      <c r="D106" s="7" t="s">
        <v>74</v>
      </c>
      <c r="E106" s="7" t="s">
        <v>1</v>
      </c>
      <c r="F106" s="2" t="b">
        <f t="shared" si="26"/>
        <v>0</v>
      </c>
      <c r="G106" s="2" t="b">
        <f t="shared" si="24"/>
        <v>0</v>
      </c>
      <c r="H106" s="1" t="s">
        <v>298</v>
      </c>
      <c r="M106" s="1">
        <f>PRODUCT(SUM(PRODUCT(R106,overview!$J$10),PRODUCT(W106,overview!$K$10),PRODUCT(AB106,overview!$L$10)),1/SUM(overview!$J$10:$L$10))</f>
        <v>1.1379999999999999</v>
      </c>
      <c r="N106" s="1">
        <f>PRODUCT(SUM(PRODUCT(S106,overview!$J$10),PRODUCT(X106,overview!$K$10),PRODUCT(AC106,overview!$L$10)),1/SUM(overview!$J$10:$L$10))</f>
        <v>1.8619999999999999</v>
      </c>
      <c r="O106" s="1">
        <f t="shared" si="19"/>
        <v>13</v>
      </c>
      <c r="P106" s="1">
        <f t="shared" si="20"/>
        <v>4</v>
      </c>
      <c r="Q106" s="1">
        <f t="shared" si="25"/>
        <v>0.18805254895480461</v>
      </c>
      <c r="R106" s="1">
        <v>1.123</v>
      </c>
      <c r="S106" s="1">
        <v>1.877</v>
      </c>
      <c r="T106" s="1">
        <v>7</v>
      </c>
      <c r="U106" s="1">
        <v>0</v>
      </c>
      <c r="V106" s="1">
        <f t="shared" si="21"/>
        <v>0</v>
      </c>
      <c r="W106">
        <v>1.1399999999999999</v>
      </c>
      <c r="X106">
        <v>1.86</v>
      </c>
      <c r="Y106">
        <v>6</v>
      </c>
      <c r="Z106">
        <v>4</v>
      </c>
      <c r="AA106" s="1">
        <f t="shared" si="22"/>
        <v>0.40860215053763432</v>
      </c>
      <c r="AB106" s="1">
        <v>1.286</v>
      </c>
      <c r="AC106" s="1">
        <v>1.714</v>
      </c>
      <c r="AD106" s="1">
        <v>0</v>
      </c>
      <c r="AE106" s="1">
        <v>0</v>
      </c>
      <c r="AF106" s="1" t="e">
        <f t="shared" si="23"/>
        <v>#DIV/0!</v>
      </c>
      <c r="AH106" s="1">
        <f t="shared" si="27"/>
        <v>0.50949807181339279</v>
      </c>
      <c r="AI106" s="1">
        <f t="shared" si="28"/>
        <v>8.0930260084687899E-2</v>
      </c>
      <c r="AJ106" s="1">
        <f t="shared" si="33"/>
        <v>0.41825683341928827</v>
      </c>
      <c r="AK106" s="1">
        <f t="shared" si="29"/>
        <v>32.933920186414966</v>
      </c>
      <c r="AL106" s="1" t="b">
        <f t="shared" si="30"/>
        <v>1</v>
      </c>
      <c r="AM106" s="1">
        <f t="shared" si="31"/>
        <v>46.160350159458702</v>
      </c>
      <c r="AN106" s="1" t="b">
        <f t="shared" si="32"/>
        <v>1</v>
      </c>
      <c r="AO106" s="1">
        <v>9.4879999999999995</v>
      </c>
    </row>
    <row r="107" spans="1:41">
      <c r="A107" s="7">
        <v>104</v>
      </c>
      <c r="B107" s="7" t="s">
        <v>30</v>
      </c>
      <c r="C107" s="7" t="s">
        <v>31</v>
      </c>
      <c r="D107" s="7" t="s">
        <v>45</v>
      </c>
      <c r="E107" s="7" t="s">
        <v>46</v>
      </c>
      <c r="F107" s="2" t="b">
        <f t="shared" si="26"/>
        <v>0</v>
      </c>
      <c r="G107" s="2" t="b">
        <f t="shared" si="24"/>
        <v>0</v>
      </c>
      <c r="H107" s="1" t="s">
        <v>298</v>
      </c>
      <c r="M107" s="1">
        <f>PRODUCT(SUM(PRODUCT(R107,overview!$J$10),PRODUCT(W107,overview!$K$10),PRODUCT(AB107,overview!$L$10)),1/SUM(overview!$J$10:$L$10))</f>
        <v>1.0485217391304347</v>
      </c>
      <c r="N107" s="1">
        <f>PRODUCT(SUM(PRODUCT(S107,overview!$J$10),PRODUCT(X107,overview!$K$10),PRODUCT(AC107,overview!$L$10)),1/SUM(overview!$J$10:$L$10))</f>
        <v>1.9514782608695651</v>
      </c>
      <c r="O107" s="1">
        <f t="shared" si="19"/>
        <v>12</v>
      </c>
      <c r="P107" s="1">
        <f t="shared" si="20"/>
        <v>6</v>
      </c>
      <c r="Q107" s="1">
        <f t="shared" si="25"/>
        <v>0.26864807058194456</v>
      </c>
      <c r="R107" s="1">
        <v>1</v>
      </c>
      <c r="S107" s="1">
        <v>2</v>
      </c>
      <c r="T107" s="1">
        <v>6</v>
      </c>
      <c r="U107" s="1">
        <v>0</v>
      </c>
      <c r="V107" s="1">
        <f t="shared" si="21"/>
        <v>0</v>
      </c>
      <c r="W107">
        <v>1.0720000000000001</v>
      </c>
      <c r="X107">
        <v>1.9279999999999999</v>
      </c>
      <c r="Y107">
        <v>6</v>
      </c>
      <c r="Z107">
        <v>5</v>
      </c>
      <c r="AA107" s="1">
        <f t="shared" si="22"/>
        <v>0.46334716459197794</v>
      </c>
      <c r="AB107" s="1">
        <v>1</v>
      </c>
      <c r="AC107" s="1">
        <v>2</v>
      </c>
      <c r="AD107" s="1">
        <v>0</v>
      </c>
      <c r="AE107" s="1">
        <v>1</v>
      </c>
      <c r="AF107" s="1" t="e">
        <f t="shared" si="23"/>
        <v>#DIV/0!</v>
      </c>
      <c r="AH107" s="1">
        <f t="shared" si="27"/>
        <v>0.50923889524786126</v>
      </c>
      <c r="AI107" s="1">
        <f t="shared" si="28"/>
        <v>9.1232771690144251E-2</v>
      </c>
      <c r="AJ107" s="1">
        <f t="shared" si="33"/>
        <v>0.46011238440776953</v>
      </c>
      <c r="AK107" s="1">
        <f t="shared" si="29"/>
        <v>49.979757825382407</v>
      </c>
      <c r="AL107" s="1" t="b">
        <f t="shared" si="30"/>
        <v>1</v>
      </c>
      <c r="AM107" s="1">
        <f t="shared" si="31"/>
        <v>42.520888678125708</v>
      </c>
      <c r="AN107" s="1" t="b">
        <f t="shared" si="32"/>
        <v>1</v>
      </c>
      <c r="AO107" s="1">
        <v>9.4879999999999995</v>
      </c>
    </row>
    <row r="108" spans="1:41">
      <c r="A108" s="7">
        <v>105</v>
      </c>
      <c r="B108" s="7" t="s">
        <v>32</v>
      </c>
      <c r="C108" s="7" t="s">
        <v>33</v>
      </c>
      <c r="D108" s="7" t="s">
        <v>32</v>
      </c>
      <c r="E108" s="7" t="s">
        <v>33</v>
      </c>
      <c r="F108" s="2" t="b">
        <f t="shared" si="26"/>
        <v>0</v>
      </c>
      <c r="G108" s="2" t="b">
        <f t="shared" si="24"/>
        <v>0</v>
      </c>
      <c r="H108" s="1" t="s">
        <v>298</v>
      </c>
      <c r="M108" s="1">
        <f>PRODUCT(SUM(PRODUCT(R108,overview!$J$10),PRODUCT(W108,overview!$K$10),PRODUCT(AB108,overview!$L$10)),1/SUM(overview!$J$10:$L$10))</f>
        <v>0.96091304347826079</v>
      </c>
      <c r="N108" s="1">
        <f>PRODUCT(SUM(PRODUCT(S108,overview!$J$10),PRODUCT(X108,overview!$K$10),PRODUCT(AC108,overview!$L$10)),1/SUM(overview!$J$10:$L$10))</f>
        <v>2.0390869565217393</v>
      </c>
      <c r="O108" s="1">
        <f t="shared" si="19"/>
        <v>16</v>
      </c>
      <c r="P108" s="1">
        <f t="shared" si="20"/>
        <v>6</v>
      </c>
      <c r="Q108" s="1">
        <f t="shared" si="25"/>
        <v>0.17671752062943769</v>
      </c>
      <c r="R108" s="1">
        <v>1</v>
      </c>
      <c r="S108" s="1">
        <v>2</v>
      </c>
      <c r="T108" s="1">
        <v>5</v>
      </c>
      <c r="U108" s="1">
        <v>0</v>
      </c>
      <c r="V108" s="1">
        <f t="shared" si="21"/>
        <v>0</v>
      </c>
      <c r="W108">
        <v>0.94199999999999995</v>
      </c>
      <c r="X108">
        <v>2.0579999999999998</v>
      </c>
      <c r="Y108">
        <v>11</v>
      </c>
      <c r="Z108">
        <v>6</v>
      </c>
      <c r="AA108" s="1">
        <f t="shared" si="22"/>
        <v>0.24966869864829044</v>
      </c>
      <c r="AB108" s="1">
        <v>1</v>
      </c>
      <c r="AC108" s="1">
        <v>2</v>
      </c>
      <c r="AD108" s="1">
        <v>0</v>
      </c>
      <c r="AE108" s="1">
        <v>0</v>
      </c>
      <c r="AF108" s="1" t="e">
        <f t="shared" si="23"/>
        <v>#DIV/0!</v>
      </c>
      <c r="AH108" s="1">
        <f t="shared" si="27"/>
        <v>0.42793768485232064</v>
      </c>
      <c r="AI108" s="1">
        <f t="shared" si="28"/>
        <v>0.10017616992542029</v>
      </c>
      <c r="AJ108" s="1">
        <f>(SUM(AE103:AE115)*SUM(AB103:AB115))/(SUM(AD103:AD115)*SUM(AC103:AC115))</f>
        <v>0.27861600921044655</v>
      </c>
      <c r="AK108" s="1">
        <f t="shared" si="29"/>
        <v>59.600630912984883</v>
      </c>
      <c r="AL108" s="1" t="b">
        <f t="shared" si="30"/>
        <v>1</v>
      </c>
      <c r="AM108" s="1">
        <f t="shared" si="31"/>
        <v>35.953888909492271</v>
      </c>
      <c r="AN108" s="1" t="b">
        <f t="shared" si="32"/>
        <v>1</v>
      </c>
      <c r="AO108" s="1">
        <v>9.4879999999999995</v>
      </c>
    </row>
    <row r="109" spans="1:41">
      <c r="A109" s="7">
        <v>106</v>
      </c>
      <c r="B109" s="7" t="s">
        <v>47</v>
      </c>
      <c r="C109" s="7" t="s">
        <v>48</v>
      </c>
      <c r="D109" s="7" t="s">
        <v>47</v>
      </c>
      <c r="E109" s="7" t="s">
        <v>48</v>
      </c>
      <c r="F109" s="2" t="b">
        <f t="shared" si="26"/>
        <v>0</v>
      </c>
      <c r="G109" s="2" t="b">
        <f t="shared" si="24"/>
        <v>0</v>
      </c>
      <c r="H109" s="1" t="s">
        <v>298</v>
      </c>
      <c r="M109" s="1">
        <f>PRODUCT(SUM(PRODUCT(R109,overview!$J$10),PRODUCT(W109,overview!$K$10),PRODUCT(AB109,overview!$L$10)),1/SUM(overview!$J$10:$L$10))</f>
        <v>0.96217391304347821</v>
      </c>
      <c r="N109" s="1">
        <f>PRODUCT(SUM(PRODUCT(S109,overview!$J$10),PRODUCT(X109,overview!$K$10),PRODUCT(AC109,overview!$L$10)),1/SUM(overview!$J$10:$L$10))</f>
        <v>2.0378260869565215</v>
      </c>
      <c r="O109" s="1">
        <f t="shared" si="19"/>
        <v>19</v>
      </c>
      <c r="P109" s="1">
        <f t="shared" si="20"/>
        <v>6</v>
      </c>
      <c r="Q109" s="1">
        <f t="shared" si="25"/>
        <v>0.14910222002627649</v>
      </c>
      <c r="R109" s="1">
        <v>0.89700000000000002</v>
      </c>
      <c r="S109" s="1">
        <v>2.1030000000000002</v>
      </c>
      <c r="T109" s="1">
        <v>4</v>
      </c>
      <c r="U109" s="1">
        <v>2</v>
      </c>
      <c r="V109" s="1">
        <f t="shared" si="21"/>
        <v>0.21326676176890155</v>
      </c>
      <c r="W109">
        <v>0.995</v>
      </c>
      <c r="X109">
        <v>2.0049999999999999</v>
      </c>
      <c r="Y109">
        <v>15</v>
      </c>
      <c r="Z109">
        <v>4</v>
      </c>
      <c r="AA109" s="1">
        <f t="shared" si="22"/>
        <v>0.13233582709891936</v>
      </c>
      <c r="AB109" s="1">
        <v>0.85699999999999998</v>
      </c>
      <c r="AC109" s="1">
        <v>2.1429999999999998</v>
      </c>
      <c r="AD109" s="1">
        <v>0</v>
      </c>
      <c r="AE109" s="1">
        <v>0</v>
      </c>
      <c r="AF109" s="1" t="e">
        <f t="shared" si="23"/>
        <v>#DIV/0!</v>
      </c>
      <c r="AH109" s="1">
        <f t="shared" si="27"/>
        <v>0.39352737636304735</v>
      </c>
      <c r="AI109" s="1">
        <f t="shared" si="28"/>
        <v>8.8103948676125352E-2</v>
      </c>
      <c r="AJ109" s="1">
        <f t="shared" ref="AJ109:AJ140" si="34">(SUM(AE105:AE115)*SUM(AB105:AB115))/(SUM(AD105:AD115)*SUM(AC105:AC115))</f>
        <v>0.83031004760066907</v>
      </c>
      <c r="AK109" s="1">
        <f t="shared" si="29"/>
        <v>53.173126412711255</v>
      </c>
      <c r="AL109" s="1" t="b">
        <f t="shared" si="30"/>
        <v>1</v>
      </c>
      <c r="AM109" s="1">
        <f t="shared" si="31"/>
        <v>33.5501069886324</v>
      </c>
      <c r="AN109" s="1" t="b">
        <f t="shared" si="32"/>
        <v>1</v>
      </c>
      <c r="AO109" s="1">
        <v>9.4879999999999995</v>
      </c>
    </row>
    <row r="110" spans="1:41">
      <c r="A110" s="7">
        <v>107</v>
      </c>
      <c r="B110" s="7" t="s">
        <v>45</v>
      </c>
      <c r="C110" s="7" t="s">
        <v>46</v>
      </c>
      <c r="D110" s="7" t="s">
        <v>45</v>
      </c>
      <c r="E110" s="7" t="s">
        <v>46</v>
      </c>
      <c r="F110" s="2" t="b">
        <f t="shared" si="26"/>
        <v>0</v>
      </c>
      <c r="G110" s="2" t="b">
        <f t="shared" si="24"/>
        <v>0</v>
      </c>
      <c r="H110" s="1" t="s">
        <v>298</v>
      </c>
      <c r="M110" s="1">
        <f>PRODUCT(SUM(PRODUCT(R110,overview!$J$10),PRODUCT(W110,overview!$K$10),PRODUCT(AB110,overview!$L$10)),1/SUM(overview!$J$10:$L$10))</f>
        <v>1.0204565217391304</v>
      </c>
      <c r="N110" s="1">
        <f>PRODUCT(SUM(PRODUCT(S110,overview!$J$10),PRODUCT(X110,overview!$K$10),PRODUCT(AC110,overview!$L$10)),1/SUM(overview!$J$10:$L$10))</f>
        <v>1.9795434782608694</v>
      </c>
      <c r="O110" s="1">
        <f t="shared" si="19"/>
        <v>7</v>
      </c>
      <c r="P110" s="1">
        <f t="shared" si="20"/>
        <v>8</v>
      </c>
      <c r="Q110" s="1">
        <f t="shared" si="25"/>
        <v>0.5891439302304784</v>
      </c>
      <c r="R110" s="1">
        <v>1.0029999999999999</v>
      </c>
      <c r="S110" s="1">
        <v>1.9970000000000001</v>
      </c>
      <c r="T110" s="1">
        <v>3</v>
      </c>
      <c r="U110" s="1">
        <v>0</v>
      </c>
      <c r="V110" s="1">
        <f t="shared" si="21"/>
        <v>0</v>
      </c>
      <c r="W110">
        <v>1.0289999999999999</v>
      </c>
      <c r="X110">
        <v>1.9710000000000001</v>
      </c>
      <c r="Y110">
        <v>4</v>
      </c>
      <c r="Z110">
        <v>8</v>
      </c>
      <c r="AA110" s="1">
        <f t="shared" si="22"/>
        <v>1.0441400304414001</v>
      </c>
      <c r="AB110" s="1">
        <v>1</v>
      </c>
      <c r="AC110" s="1">
        <v>2</v>
      </c>
      <c r="AD110" s="1">
        <v>0</v>
      </c>
      <c r="AE110" s="1">
        <v>0</v>
      </c>
      <c r="AF110" s="1" t="e">
        <f t="shared" si="23"/>
        <v>#DIV/0!</v>
      </c>
      <c r="AH110" s="1">
        <f t="shared" si="27"/>
        <v>0.38587209153194235</v>
      </c>
      <c r="AI110" s="1">
        <f t="shared" si="28"/>
        <v>8.1984110477933511E-2</v>
      </c>
      <c r="AJ110" s="1">
        <f t="shared" si="34"/>
        <v>0.75160510297673666</v>
      </c>
      <c r="AK110" s="1">
        <f t="shared" si="29"/>
        <v>45.51628560742553</v>
      </c>
      <c r="AL110" s="1" t="b">
        <f t="shared" si="30"/>
        <v>1</v>
      </c>
      <c r="AM110" s="1">
        <f t="shared" si="31"/>
        <v>34.316508889737406</v>
      </c>
      <c r="AN110" s="1" t="b">
        <f t="shared" si="32"/>
        <v>1</v>
      </c>
      <c r="AO110" s="1">
        <v>9.4879999999999995</v>
      </c>
    </row>
    <row r="111" spans="1:41">
      <c r="A111" s="7">
        <v>108</v>
      </c>
      <c r="B111" s="7" t="s">
        <v>49</v>
      </c>
      <c r="C111" s="7" t="s">
        <v>50</v>
      </c>
      <c r="D111" s="7" t="s">
        <v>47</v>
      </c>
      <c r="E111" s="7" t="s">
        <v>48</v>
      </c>
      <c r="F111" s="2" t="b">
        <f t="shared" si="26"/>
        <v>0</v>
      </c>
      <c r="G111" s="2" t="b">
        <f t="shared" si="24"/>
        <v>1</v>
      </c>
      <c r="H111" s="1" t="s">
        <v>298</v>
      </c>
      <c r="M111" s="1">
        <f>PRODUCT(SUM(PRODUCT(R111,overview!$J$10),PRODUCT(W111,overview!$K$10),PRODUCT(AB111,overview!$L$10)),1/SUM(overview!$J$10:$L$10))</f>
        <v>0.7920652173913042</v>
      </c>
      <c r="N111" s="1">
        <f>PRODUCT(SUM(PRODUCT(S111,overview!$J$10),PRODUCT(X111,overview!$K$10),PRODUCT(AC111,overview!$L$10)),1/SUM(overview!$J$10:$L$10))</f>
        <v>2.2079347826086955</v>
      </c>
      <c r="O111" s="1">
        <f t="shared" si="19"/>
        <v>13</v>
      </c>
      <c r="P111" s="1">
        <f t="shared" si="20"/>
        <v>6</v>
      </c>
      <c r="Q111" s="1">
        <f t="shared" si="25"/>
        <v>0.16557036229167374</v>
      </c>
      <c r="R111" s="1">
        <v>0.35</v>
      </c>
      <c r="S111" s="1">
        <v>2.65</v>
      </c>
      <c r="T111" s="1">
        <v>1</v>
      </c>
      <c r="U111" s="1">
        <v>2</v>
      </c>
      <c r="V111" s="1">
        <f t="shared" si="21"/>
        <v>0.26415094339622641</v>
      </c>
      <c r="W111">
        <v>1.0029999999999999</v>
      </c>
      <c r="X111">
        <v>1.9970000000000001</v>
      </c>
      <c r="Y111">
        <v>12</v>
      </c>
      <c r="Z111">
        <v>3</v>
      </c>
      <c r="AA111" s="1">
        <f t="shared" si="22"/>
        <v>0.12556334501752628</v>
      </c>
      <c r="AB111" s="1">
        <v>0.442</v>
      </c>
      <c r="AC111" s="1">
        <v>2.5579999999999998</v>
      </c>
      <c r="AD111" s="1">
        <v>0</v>
      </c>
      <c r="AE111" s="1">
        <v>1</v>
      </c>
      <c r="AF111" s="1" t="e">
        <f t="shared" si="23"/>
        <v>#DIV/0!</v>
      </c>
      <c r="AH111" s="1">
        <f t="shared" si="27"/>
        <v>0.51031861392731581</v>
      </c>
      <c r="AI111" s="1">
        <f t="shared" si="28"/>
        <v>0.10195081682307958</v>
      </c>
      <c r="AJ111" s="1">
        <f t="shared" si="34"/>
        <v>0.36284793920872233</v>
      </c>
      <c r="AK111" s="1">
        <f t="shared" si="29"/>
        <v>42.064679573153917</v>
      </c>
      <c r="AL111" s="1" t="b">
        <f t="shared" si="30"/>
        <v>1</v>
      </c>
      <c r="AM111" s="1">
        <f t="shared" si="31"/>
        <v>40.047913475413793</v>
      </c>
      <c r="AN111" s="1" t="b">
        <f t="shared" si="32"/>
        <v>1</v>
      </c>
      <c r="AO111" s="1">
        <v>9.4879999999999995</v>
      </c>
    </row>
    <row r="112" spans="1:41">
      <c r="A112" s="7">
        <v>109</v>
      </c>
      <c r="B112" s="7" t="s">
        <v>45</v>
      </c>
      <c r="C112" s="7" t="s">
        <v>46</v>
      </c>
      <c r="D112" s="7" t="s">
        <v>45</v>
      </c>
      <c r="E112" s="7" t="s">
        <v>46</v>
      </c>
      <c r="F112" s="2" t="b">
        <f t="shared" si="26"/>
        <v>0</v>
      </c>
      <c r="G112" s="2" t="b">
        <f t="shared" si="24"/>
        <v>0</v>
      </c>
      <c r="H112" s="1" t="s">
        <v>298</v>
      </c>
      <c r="M112" s="1">
        <f>PRODUCT(SUM(PRODUCT(R112,overview!$J$10),PRODUCT(W112,overview!$K$10),PRODUCT(AB112,overview!$L$10)),1/SUM(overview!$J$10:$L$10))</f>
        <v>1.0250434782608695</v>
      </c>
      <c r="N112" s="1">
        <f>PRODUCT(SUM(PRODUCT(S112,overview!$J$10),PRODUCT(X112,overview!$K$10),PRODUCT(AC112,overview!$L$10)),1/SUM(overview!$J$10:$L$10))</f>
        <v>1.9749565217391303</v>
      </c>
      <c r="O112" s="1">
        <f t="shared" si="19"/>
        <v>14</v>
      </c>
      <c r="P112" s="1">
        <f t="shared" si="20"/>
        <v>0</v>
      </c>
      <c r="Q112" s="1">
        <f t="shared" si="25"/>
        <v>0</v>
      </c>
      <c r="R112" s="1">
        <v>1.0069999999999999</v>
      </c>
      <c r="S112" s="1">
        <v>1.9930000000000001</v>
      </c>
      <c r="T112" s="1">
        <v>6</v>
      </c>
      <c r="U112" s="1">
        <v>0</v>
      </c>
      <c r="V112" s="1">
        <f t="shared" si="21"/>
        <v>0</v>
      </c>
      <c r="W112">
        <v>1.034</v>
      </c>
      <c r="X112">
        <v>1.966</v>
      </c>
      <c r="Y112">
        <v>8</v>
      </c>
      <c r="Z112">
        <v>0</v>
      </c>
      <c r="AA112" s="1">
        <f t="shared" si="22"/>
        <v>0</v>
      </c>
      <c r="AB112" s="1">
        <v>1</v>
      </c>
      <c r="AC112" s="1">
        <v>2</v>
      </c>
      <c r="AD112" s="1">
        <v>0</v>
      </c>
      <c r="AE112" s="1">
        <v>0</v>
      </c>
      <c r="AF112" s="1" t="e">
        <f t="shared" si="23"/>
        <v>#DIV/0!</v>
      </c>
      <c r="AH112" s="1">
        <f t="shared" si="27"/>
        <v>0.58167554090219409</v>
      </c>
      <c r="AI112" s="1">
        <f t="shared" si="28"/>
        <v>0.10926884364984094</v>
      </c>
      <c r="AJ112" s="1">
        <f t="shared" si="34"/>
        <v>0.35168346030965841</v>
      </c>
      <c r="AK112" s="1">
        <f t="shared" si="29"/>
        <v>22.141367165341304</v>
      </c>
      <c r="AL112" s="1" t="b">
        <f t="shared" si="30"/>
        <v>1</v>
      </c>
      <c r="AM112" s="1">
        <f t="shared" si="31"/>
        <v>42.584732881325749</v>
      </c>
      <c r="AN112" s="1" t="b">
        <f t="shared" si="32"/>
        <v>1</v>
      </c>
      <c r="AO112" s="1">
        <v>9.4879999999999995</v>
      </c>
    </row>
    <row r="113" spans="1:41">
      <c r="A113" s="7">
        <v>110</v>
      </c>
      <c r="B113" s="7" t="s">
        <v>45</v>
      </c>
      <c r="C113" s="7" t="s">
        <v>46</v>
      </c>
      <c r="D113" s="7" t="s">
        <v>45</v>
      </c>
      <c r="E113" s="7" t="s">
        <v>46</v>
      </c>
      <c r="F113" s="2" t="b">
        <f t="shared" si="26"/>
        <v>0</v>
      </c>
      <c r="G113" s="2" t="b">
        <f t="shared" si="24"/>
        <v>0</v>
      </c>
      <c r="H113" s="1" t="s">
        <v>298</v>
      </c>
      <c r="M113" s="1">
        <f>PRODUCT(SUM(PRODUCT(R113,overview!$J$10),PRODUCT(W113,overview!$K$10),PRODUCT(AB113,overview!$L$10)),1/SUM(overview!$J$10:$L$10))</f>
        <v>1.0094565217391305</v>
      </c>
      <c r="N113" s="1">
        <f>PRODUCT(SUM(PRODUCT(S113,overview!$J$10),PRODUCT(X113,overview!$K$10),PRODUCT(AC113,overview!$L$10)),1/SUM(overview!$J$10:$L$10))</f>
        <v>1.9905434782608695</v>
      </c>
      <c r="O113" s="1">
        <f t="shared" si="19"/>
        <v>9</v>
      </c>
      <c r="P113" s="1">
        <f t="shared" si="20"/>
        <v>0</v>
      </c>
      <c r="Q113" s="1">
        <f t="shared" si="25"/>
        <v>0</v>
      </c>
      <c r="R113" s="1">
        <v>1.02</v>
      </c>
      <c r="S113" s="1">
        <v>1.98</v>
      </c>
      <c r="T113" s="1">
        <v>4</v>
      </c>
      <c r="U113" s="1">
        <v>0</v>
      </c>
      <c r="V113" s="1">
        <f t="shared" si="21"/>
        <v>0</v>
      </c>
      <c r="W113">
        <v>1.0049999999999999</v>
      </c>
      <c r="X113">
        <v>1.9950000000000001</v>
      </c>
      <c r="Y113">
        <v>5</v>
      </c>
      <c r="Z113">
        <v>0</v>
      </c>
      <c r="AA113" s="1">
        <f t="shared" si="22"/>
        <v>0</v>
      </c>
      <c r="AB113" s="1">
        <v>1</v>
      </c>
      <c r="AC113" s="1">
        <v>2</v>
      </c>
      <c r="AD113" s="1">
        <v>0</v>
      </c>
      <c r="AE113" s="1">
        <v>0</v>
      </c>
      <c r="AF113" s="1" t="e">
        <f t="shared" si="23"/>
        <v>#DIV/0!</v>
      </c>
      <c r="AH113" s="1">
        <f t="shared" si="27"/>
        <v>0.69002450434242502</v>
      </c>
      <c r="AI113" s="1">
        <f t="shared" si="28"/>
        <v>0.13889116594256357</v>
      </c>
      <c r="AJ113" s="1">
        <f t="shared" si="34"/>
        <v>0.31573701208085808</v>
      </c>
      <c r="AK113" s="1">
        <f t="shared" si="29"/>
        <v>8.7021027284321963</v>
      </c>
      <c r="AL113" s="1" t="b">
        <f t="shared" si="30"/>
        <v>0</v>
      </c>
      <c r="AM113" s="1">
        <f t="shared" si="31"/>
        <v>46.639571081418048</v>
      </c>
      <c r="AN113" s="1" t="b">
        <f t="shared" si="32"/>
        <v>1</v>
      </c>
      <c r="AO113" s="1">
        <v>9.4879999999999995</v>
      </c>
    </row>
    <row r="114" spans="1:41">
      <c r="A114" s="7">
        <v>111</v>
      </c>
      <c r="B114" s="7" t="s">
        <v>28</v>
      </c>
      <c r="C114" s="7" t="s">
        <v>29</v>
      </c>
      <c r="D114" s="7" t="s">
        <v>28</v>
      </c>
      <c r="E114" s="7" t="s">
        <v>29</v>
      </c>
      <c r="F114" s="2" t="b">
        <f t="shared" si="26"/>
        <v>0</v>
      </c>
      <c r="G114" s="2" t="b">
        <f t="shared" si="24"/>
        <v>0</v>
      </c>
      <c r="H114" s="1" t="s">
        <v>298</v>
      </c>
      <c r="M114" s="1">
        <f>PRODUCT(SUM(PRODUCT(R114,overview!$J$10),PRODUCT(W114,overview!$K$10),PRODUCT(AB114,overview!$L$10)),1/SUM(overview!$J$10:$L$10))</f>
        <v>0.73686956521739133</v>
      </c>
      <c r="N114" s="1">
        <f>PRODUCT(SUM(PRODUCT(S114,overview!$J$10),PRODUCT(X114,overview!$K$10),PRODUCT(AC114,overview!$L$10)),1/SUM(overview!$J$10:$L$10))</f>
        <v>2.2631304347826084</v>
      </c>
      <c r="O114" s="1">
        <f t="shared" si="19"/>
        <v>11</v>
      </c>
      <c r="P114" s="1">
        <f t="shared" si="20"/>
        <v>10</v>
      </c>
      <c r="Q114" s="1">
        <f t="shared" si="25"/>
        <v>0.29599770858512126</v>
      </c>
      <c r="R114" s="1">
        <v>0.80800000000000005</v>
      </c>
      <c r="S114" s="1">
        <v>2.1920000000000002</v>
      </c>
      <c r="T114" s="1">
        <v>4</v>
      </c>
      <c r="U114" s="1">
        <v>6</v>
      </c>
      <c r="V114" s="1">
        <f t="shared" si="21"/>
        <v>0.5529197080291971</v>
      </c>
      <c r="W114">
        <v>0.70699999999999996</v>
      </c>
      <c r="X114">
        <v>2.2930000000000001</v>
      </c>
      <c r="Y114">
        <v>7</v>
      </c>
      <c r="Z114">
        <v>4</v>
      </c>
      <c r="AA114" s="1">
        <f t="shared" si="22"/>
        <v>0.17618839947666809</v>
      </c>
      <c r="AB114" s="1">
        <v>0.66700000000000004</v>
      </c>
      <c r="AC114" s="1">
        <v>2.3330000000000002</v>
      </c>
      <c r="AD114" s="1">
        <v>0</v>
      </c>
      <c r="AE114" s="1">
        <v>0</v>
      </c>
      <c r="AF114" s="1" t="e">
        <f t="shared" si="23"/>
        <v>#DIV/0!</v>
      </c>
      <c r="AH114" s="1">
        <f t="shared" si="27"/>
        <v>0.53972701086054375</v>
      </c>
      <c r="AI114" s="1">
        <f t="shared" si="28"/>
        <v>0.11564503406618423</v>
      </c>
      <c r="AJ114" s="1">
        <f t="shared" si="34"/>
        <v>0.32328173871200588</v>
      </c>
      <c r="AK114" s="1">
        <f t="shared" si="29"/>
        <v>6.2332334579306519</v>
      </c>
      <c r="AL114" s="1" t="b">
        <f t="shared" si="30"/>
        <v>0</v>
      </c>
      <c r="AM114" s="1">
        <f t="shared" si="31"/>
        <v>45.186903931182847</v>
      </c>
      <c r="AN114" s="1" t="b">
        <f t="shared" si="32"/>
        <v>1</v>
      </c>
      <c r="AO114" s="1">
        <v>9.4879999999999995</v>
      </c>
    </row>
    <row r="115" spans="1:41">
      <c r="A115" s="7">
        <v>112</v>
      </c>
      <c r="B115" s="7" t="s">
        <v>97</v>
      </c>
      <c r="C115" s="7" t="s">
        <v>42</v>
      </c>
      <c r="D115" s="7" t="s">
        <v>41</v>
      </c>
      <c r="E115" s="7" t="s">
        <v>42</v>
      </c>
      <c r="F115" s="2" t="b">
        <f t="shared" si="26"/>
        <v>0</v>
      </c>
      <c r="G115" s="2" t="b">
        <f t="shared" si="24"/>
        <v>1</v>
      </c>
      <c r="H115" s="1" t="s">
        <v>298</v>
      </c>
      <c r="M115" s="1">
        <f>PRODUCT(SUM(PRODUCT(R115,overview!$J$10),PRODUCT(W115,overview!$K$10),PRODUCT(AB115,overview!$L$10)),1/SUM(overview!$J$10:$L$10))</f>
        <v>0.42430434782608689</v>
      </c>
      <c r="N115" s="1">
        <f>PRODUCT(SUM(PRODUCT(S115,overview!$J$10),PRODUCT(X115,overview!$K$10),PRODUCT(AC115,overview!$L$10)),1/SUM(overview!$J$10:$L$10))</f>
        <v>2.5756956521739132</v>
      </c>
      <c r="O115" s="1">
        <f t="shared" si="19"/>
        <v>9</v>
      </c>
      <c r="P115" s="1">
        <f t="shared" si="20"/>
        <v>3</v>
      </c>
      <c r="Q115" s="1">
        <f t="shared" si="25"/>
        <v>5.4911294542630933E-2</v>
      </c>
      <c r="R115" s="1">
        <v>0.41799999999999998</v>
      </c>
      <c r="S115" s="1">
        <v>2.5819999999999999</v>
      </c>
      <c r="T115" s="1">
        <v>5</v>
      </c>
      <c r="U115" s="1">
        <v>1</v>
      </c>
      <c r="V115" s="1">
        <f t="shared" si="21"/>
        <v>3.2378001549186679E-2</v>
      </c>
      <c r="W115">
        <v>0.42699999999999999</v>
      </c>
      <c r="X115">
        <v>2.573</v>
      </c>
      <c r="Y115">
        <v>3</v>
      </c>
      <c r="Z115">
        <v>2</v>
      </c>
      <c r="AA115" s="1">
        <f t="shared" si="22"/>
        <v>0.11063609275812929</v>
      </c>
      <c r="AB115" s="1">
        <v>0.42899999999999999</v>
      </c>
      <c r="AC115" s="1">
        <v>2.5710000000000002</v>
      </c>
      <c r="AD115" s="1">
        <v>1</v>
      </c>
      <c r="AE115" s="1">
        <v>0</v>
      </c>
      <c r="AF115" s="1">
        <f t="shared" si="23"/>
        <v>0</v>
      </c>
      <c r="AH115" s="1">
        <f t="shared" si="27"/>
        <v>0.55903190697343752</v>
      </c>
      <c r="AI115" s="1">
        <f t="shared" si="28"/>
        <v>0.10587750451509678</v>
      </c>
      <c r="AJ115" s="1">
        <f t="shared" si="34"/>
        <v>0.21552115914133724</v>
      </c>
      <c r="AK115" s="1">
        <f t="shared" si="29"/>
        <v>4.0003093621784496</v>
      </c>
      <c r="AL115" s="1" t="b">
        <f t="shared" si="30"/>
        <v>0</v>
      </c>
      <c r="AM115" s="1">
        <f t="shared" si="31"/>
        <v>42.865888794410722</v>
      </c>
      <c r="AN115" s="1" t="b">
        <f t="shared" si="32"/>
        <v>1</v>
      </c>
      <c r="AO115" s="1">
        <v>9.4879999999999995</v>
      </c>
    </row>
    <row r="116" spans="1:41">
      <c r="A116" s="7">
        <v>113</v>
      </c>
      <c r="B116" s="7" t="s">
        <v>100</v>
      </c>
      <c r="C116" s="7" t="s">
        <v>73</v>
      </c>
      <c r="D116" s="7" t="s">
        <v>100</v>
      </c>
      <c r="E116" s="7" t="s">
        <v>73</v>
      </c>
      <c r="F116" s="2" t="b">
        <f t="shared" si="26"/>
        <v>0</v>
      </c>
      <c r="G116" s="2" t="b">
        <f t="shared" si="24"/>
        <v>0</v>
      </c>
      <c r="H116" s="1" t="s">
        <v>298</v>
      </c>
      <c r="J116" s="1" t="s">
        <v>184</v>
      </c>
      <c r="M116" s="1">
        <f>PRODUCT(SUM(PRODUCT(R116,overview!$J$10),PRODUCT(W116,overview!$K$10),PRODUCT(AB116,overview!$L$10)),1/SUM(overview!$J$10:$L$10))</f>
        <v>0.33299999999999996</v>
      </c>
      <c r="N116" s="1">
        <f>PRODUCT(SUM(PRODUCT(S116,overview!$J$10),PRODUCT(X116,overview!$K$10),PRODUCT(AC116,overview!$L$10)),1/SUM(overview!$J$10:$L$10))</f>
        <v>2.6669999999999998</v>
      </c>
      <c r="O116" s="1">
        <f t="shared" si="19"/>
        <v>10</v>
      </c>
      <c r="P116" s="1">
        <f t="shared" si="20"/>
        <v>0</v>
      </c>
      <c r="Q116" s="1">
        <f t="shared" si="25"/>
        <v>0</v>
      </c>
      <c r="R116" s="1">
        <v>0.33300000000000002</v>
      </c>
      <c r="S116" s="1">
        <v>2.6669999999999998</v>
      </c>
      <c r="T116" s="1">
        <v>5</v>
      </c>
      <c r="U116" s="1">
        <v>0</v>
      </c>
      <c r="V116" s="1">
        <f t="shared" si="21"/>
        <v>0</v>
      </c>
      <c r="W116">
        <v>0.33300000000000002</v>
      </c>
      <c r="X116">
        <v>2.6669999999999998</v>
      </c>
      <c r="Y116">
        <v>5</v>
      </c>
      <c r="Z116">
        <v>0</v>
      </c>
      <c r="AA116" s="1">
        <f t="shared" si="22"/>
        <v>0</v>
      </c>
      <c r="AB116" s="1">
        <v>0.33300000000000002</v>
      </c>
      <c r="AC116" s="1">
        <v>2.6669999999999998</v>
      </c>
      <c r="AD116" s="1">
        <v>0</v>
      </c>
      <c r="AE116" s="1">
        <v>0</v>
      </c>
      <c r="AF116" s="1" t="e">
        <f t="shared" si="23"/>
        <v>#DIV/0!</v>
      </c>
      <c r="AH116" s="1">
        <f t="shared" si="27"/>
        <v>0.47828674018552791</v>
      </c>
      <c r="AI116" s="1">
        <f t="shared" si="28"/>
        <v>0.10336155536546071</v>
      </c>
      <c r="AJ116" s="1">
        <f t="shared" si="34"/>
        <v>0.21203285803677224</v>
      </c>
      <c r="AK116" s="1">
        <f t="shared" si="29"/>
        <v>3.0652849926494259</v>
      </c>
      <c r="AL116" s="1" t="b">
        <f t="shared" si="30"/>
        <v>0</v>
      </c>
      <c r="AM116" s="1">
        <f t="shared" si="31"/>
        <v>42.63148407683849</v>
      </c>
      <c r="AN116" s="1" t="b">
        <f t="shared" si="32"/>
        <v>1</v>
      </c>
      <c r="AO116" s="1">
        <v>9.4879999999999995</v>
      </c>
    </row>
    <row r="117" spans="1:41">
      <c r="A117" s="7">
        <v>114</v>
      </c>
      <c r="B117" s="7" t="s">
        <v>74</v>
      </c>
      <c r="C117" s="7" t="s">
        <v>1</v>
      </c>
      <c r="D117" s="7" t="s">
        <v>75</v>
      </c>
      <c r="E117" s="7" t="s">
        <v>1</v>
      </c>
      <c r="F117" s="2" t="b">
        <f t="shared" si="26"/>
        <v>1</v>
      </c>
      <c r="G117" s="2" t="b">
        <f t="shared" si="24"/>
        <v>1</v>
      </c>
      <c r="H117" s="1" t="s">
        <v>298</v>
      </c>
      <c r="M117" s="1">
        <f>PRODUCT(SUM(PRODUCT(R117,overview!$J$10),PRODUCT(W117,overview!$K$10),PRODUCT(AB117,overview!$L$10)),1/SUM(overview!$J$10:$L$10))</f>
        <v>1.0318260869565217</v>
      </c>
      <c r="N117" s="1">
        <f>PRODUCT(SUM(PRODUCT(S117,overview!$J$10),PRODUCT(X117,overview!$K$10),PRODUCT(AC117,overview!$L$10)),1/SUM(overview!$J$10:$L$10))</f>
        <v>1.9681739130434779</v>
      </c>
      <c r="O117" s="1">
        <f t="shared" si="19"/>
        <v>16</v>
      </c>
      <c r="P117" s="1">
        <f t="shared" si="20"/>
        <v>7</v>
      </c>
      <c r="Q117" s="1">
        <f t="shared" si="25"/>
        <v>0.22936180083060884</v>
      </c>
      <c r="R117" s="1">
        <v>1.1890000000000001</v>
      </c>
      <c r="S117" s="1">
        <v>1.8109999999999999</v>
      </c>
      <c r="T117" s="1">
        <v>5</v>
      </c>
      <c r="U117" s="1">
        <v>2</v>
      </c>
      <c r="V117" s="1">
        <f t="shared" si="21"/>
        <v>0.26261733848702379</v>
      </c>
      <c r="W117">
        <v>0.96</v>
      </c>
      <c r="X117">
        <v>2.04</v>
      </c>
      <c r="Y117">
        <v>10</v>
      </c>
      <c r="Z117">
        <v>5</v>
      </c>
      <c r="AA117" s="1">
        <f t="shared" si="22"/>
        <v>0.23529411764705879</v>
      </c>
      <c r="AB117" s="1">
        <v>1.0580000000000001</v>
      </c>
      <c r="AC117" s="1">
        <v>1.9419999999999999</v>
      </c>
      <c r="AD117" s="1">
        <v>1</v>
      </c>
      <c r="AE117" s="1">
        <v>0</v>
      </c>
      <c r="AF117" s="1">
        <f t="shared" si="23"/>
        <v>0</v>
      </c>
      <c r="AH117" s="1">
        <f t="shared" si="27"/>
        <v>0.55886484645729539</v>
      </c>
      <c r="AI117" s="1">
        <f t="shared" si="28"/>
        <v>0.12172117423819623</v>
      </c>
      <c r="AJ117" s="1">
        <f t="shared" si="34"/>
        <v>0.20334559259698659</v>
      </c>
      <c r="AK117" s="1">
        <f t="shared" si="29"/>
        <v>2.1443450316661772</v>
      </c>
      <c r="AL117" s="1" t="b">
        <f t="shared" si="30"/>
        <v>0</v>
      </c>
      <c r="AM117" s="1">
        <f t="shared" si="31"/>
        <v>42.083425675912324</v>
      </c>
      <c r="AN117" s="1" t="b">
        <f t="shared" si="32"/>
        <v>1</v>
      </c>
      <c r="AO117" s="1">
        <v>9.4879999999999995</v>
      </c>
    </row>
    <row r="118" spans="1:41">
      <c r="A118" s="7">
        <v>115</v>
      </c>
      <c r="B118" s="7" t="s">
        <v>47</v>
      </c>
      <c r="C118" s="7" t="s">
        <v>48</v>
      </c>
      <c r="D118" s="7" t="s">
        <v>40</v>
      </c>
      <c r="E118" s="7" t="s">
        <v>29</v>
      </c>
      <c r="F118" s="2" t="b">
        <f t="shared" si="26"/>
        <v>1</v>
      </c>
      <c r="G118" s="2" t="b">
        <f t="shared" si="24"/>
        <v>1</v>
      </c>
      <c r="H118" s="1" t="s">
        <v>298</v>
      </c>
      <c r="M118" s="1">
        <f>PRODUCT(SUM(PRODUCT(R118,overview!$J$10),PRODUCT(W118,overview!$K$10),PRODUCT(AB118,overview!$L$10)),1/SUM(overview!$J$10:$L$10))</f>
        <v>0.75247826086956515</v>
      </c>
      <c r="N118" s="1">
        <f>PRODUCT(SUM(PRODUCT(S118,overview!$J$10),PRODUCT(X118,overview!$K$10),PRODUCT(AC118,overview!$L$10)),1/SUM(overview!$J$10:$L$10))</f>
        <v>2.2475217391304345</v>
      </c>
      <c r="O118" s="1">
        <f t="shared" si="19"/>
        <v>18</v>
      </c>
      <c r="P118" s="1">
        <f t="shared" si="20"/>
        <v>5</v>
      </c>
      <c r="Q118" s="1">
        <f t="shared" si="25"/>
        <v>9.3000986593929552E-2</v>
      </c>
      <c r="R118" s="1">
        <v>0.91400000000000003</v>
      </c>
      <c r="S118" s="1">
        <v>2.0859999999999999</v>
      </c>
      <c r="T118" s="1">
        <v>9</v>
      </c>
      <c r="U118" s="1">
        <v>2</v>
      </c>
      <c r="V118" s="1">
        <f t="shared" si="21"/>
        <v>9.7368701395547042E-2</v>
      </c>
      <c r="W118">
        <v>0.67800000000000005</v>
      </c>
      <c r="X118">
        <v>2.3220000000000001</v>
      </c>
      <c r="Y118">
        <v>9</v>
      </c>
      <c r="Z118">
        <v>2</v>
      </c>
      <c r="AA118" s="1">
        <f t="shared" si="22"/>
        <v>6.4886592018374961E-2</v>
      </c>
      <c r="AB118" s="1">
        <v>0.8</v>
      </c>
      <c r="AC118" s="1">
        <v>2.2000000000000002</v>
      </c>
      <c r="AD118" s="1">
        <v>0</v>
      </c>
      <c r="AE118" s="1">
        <v>1</v>
      </c>
      <c r="AF118" s="1" t="e">
        <f t="shared" si="23"/>
        <v>#DIV/0!</v>
      </c>
      <c r="AH118" s="1">
        <f t="shared" si="27"/>
        <v>0.62218919987927523</v>
      </c>
      <c r="AI118" s="1">
        <f t="shared" si="28"/>
        <v>0.11780065346074452</v>
      </c>
      <c r="AJ118" s="1">
        <f t="shared" si="34"/>
        <v>0.19845327041551972</v>
      </c>
      <c r="AK118" s="1">
        <f t="shared" si="29"/>
        <v>2.9928343104705415</v>
      </c>
      <c r="AL118" s="1" t="b">
        <f t="shared" si="30"/>
        <v>0</v>
      </c>
      <c r="AM118" s="1">
        <f t="shared" si="31"/>
        <v>39.432705543737747</v>
      </c>
      <c r="AN118" s="1" t="b">
        <f t="shared" si="32"/>
        <v>1</v>
      </c>
      <c r="AO118" s="1">
        <v>9.4879999999999995</v>
      </c>
    </row>
    <row r="119" spans="1:41">
      <c r="A119" s="7">
        <v>116</v>
      </c>
      <c r="B119" s="7" t="s">
        <v>49</v>
      </c>
      <c r="C119" s="7" t="s">
        <v>50</v>
      </c>
      <c r="D119" s="7" t="s">
        <v>49</v>
      </c>
      <c r="E119" s="7" t="s">
        <v>50</v>
      </c>
      <c r="F119" s="2" t="b">
        <f t="shared" si="26"/>
        <v>0</v>
      </c>
      <c r="G119" s="2" t="b">
        <f t="shared" si="24"/>
        <v>0</v>
      </c>
      <c r="H119" s="1" t="s">
        <v>298</v>
      </c>
      <c r="M119" s="1">
        <f>PRODUCT(SUM(PRODUCT(R119,overview!$J$10),PRODUCT(W119,overview!$K$10),PRODUCT(AB119,overview!$L$10)),1/SUM(overview!$J$10:$L$10))</f>
        <v>0.4974565217391303</v>
      </c>
      <c r="N119" s="1">
        <f>PRODUCT(SUM(PRODUCT(S119,overview!$J$10),PRODUCT(X119,overview!$K$10),PRODUCT(AC119,overview!$L$10)),1/SUM(overview!$J$10:$L$10))</f>
        <v>2.5025434782608698</v>
      </c>
      <c r="O119" s="1">
        <f t="shared" si="19"/>
        <v>6.5</v>
      </c>
      <c r="P119" s="1">
        <f t="shared" si="20"/>
        <v>11.5</v>
      </c>
      <c r="Q119" s="1">
        <f t="shared" si="25"/>
        <v>0.35168834917785974</v>
      </c>
      <c r="R119" s="1">
        <v>0.66300000000000003</v>
      </c>
      <c r="S119" s="1">
        <v>2.3370000000000002</v>
      </c>
      <c r="T119" s="1">
        <v>3.5</v>
      </c>
      <c r="U119" s="1">
        <v>4.5</v>
      </c>
      <c r="V119" s="1">
        <f t="shared" si="21"/>
        <v>0.36475334678158805</v>
      </c>
      <c r="W119">
        <v>0.42799999999999999</v>
      </c>
      <c r="X119">
        <v>2.5720000000000001</v>
      </c>
      <c r="Y119">
        <v>3</v>
      </c>
      <c r="Z119">
        <v>7</v>
      </c>
      <c r="AA119" s="1">
        <f t="shared" si="22"/>
        <v>0.3882840850181441</v>
      </c>
      <c r="AB119" s="1">
        <v>0.33300000000000002</v>
      </c>
      <c r="AC119" s="1">
        <v>2.6669999999999998</v>
      </c>
      <c r="AD119" s="1">
        <v>0</v>
      </c>
      <c r="AE119" s="1">
        <v>0</v>
      </c>
      <c r="AF119" s="1" t="e">
        <f t="shared" si="23"/>
        <v>#DIV/0!</v>
      </c>
      <c r="AH119" s="1">
        <f t="shared" si="27"/>
        <v>0.44683736229784732</v>
      </c>
      <c r="AI119" s="1">
        <f t="shared" si="28"/>
        <v>8.8990206011482623E-2</v>
      </c>
      <c r="AJ119" s="1">
        <f t="shared" si="34"/>
        <v>0.18863229919912916</v>
      </c>
      <c r="AK119" s="1">
        <f t="shared" si="29"/>
        <v>4.0130411475842269</v>
      </c>
      <c r="AL119" s="1" t="b">
        <f t="shared" si="30"/>
        <v>0</v>
      </c>
      <c r="AM119" s="1">
        <f t="shared" si="31"/>
        <v>39.044678848237297</v>
      </c>
      <c r="AN119" s="1" t="b">
        <f t="shared" si="32"/>
        <v>1</v>
      </c>
      <c r="AO119" s="1">
        <v>9.4879999999999995</v>
      </c>
    </row>
    <row r="120" spans="1:41">
      <c r="A120" s="7">
        <v>117</v>
      </c>
      <c r="B120" s="7" t="s">
        <v>45</v>
      </c>
      <c r="C120" s="7" t="s">
        <v>46</v>
      </c>
      <c r="D120" s="7" t="s">
        <v>45</v>
      </c>
      <c r="E120" s="7" t="s">
        <v>46</v>
      </c>
      <c r="F120" s="2" t="b">
        <f t="shared" si="26"/>
        <v>0</v>
      </c>
      <c r="G120" s="2" t="b">
        <f t="shared" si="24"/>
        <v>0</v>
      </c>
      <c r="H120" s="1" t="s">
        <v>298</v>
      </c>
      <c r="M120" s="1">
        <f>PRODUCT(SUM(PRODUCT(R120,overview!$J$10),PRODUCT(W120,overview!$K$10),PRODUCT(AB120,overview!$L$10)),1/SUM(overview!$J$10:$L$10))</f>
        <v>1.014086956521739</v>
      </c>
      <c r="N120" s="1">
        <f>PRODUCT(SUM(PRODUCT(S120,overview!$J$10),PRODUCT(X120,overview!$K$10),PRODUCT(AC120,overview!$L$10)),1/SUM(overview!$J$10:$L$10))</f>
        <v>1.9859130434782608</v>
      </c>
      <c r="O120" s="1">
        <f t="shared" si="19"/>
        <v>15</v>
      </c>
      <c r="P120" s="1">
        <f t="shared" si="20"/>
        <v>3</v>
      </c>
      <c r="Q120" s="1">
        <f t="shared" si="25"/>
        <v>0.10212803222699009</v>
      </c>
      <c r="R120" s="1">
        <v>1.0329999999999999</v>
      </c>
      <c r="S120" s="1">
        <v>1.9670000000000001</v>
      </c>
      <c r="T120" s="1">
        <v>9</v>
      </c>
      <c r="U120" s="1">
        <v>0</v>
      </c>
      <c r="V120" s="1">
        <f t="shared" si="21"/>
        <v>0</v>
      </c>
      <c r="W120">
        <v>1.006</v>
      </c>
      <c r="X120">
        <v>1.994</v>
      </c>
      <c r="Y120">
        <v>6</v>
      </c>
      <c r="Z120">
        <v>3</v>
      </c>
      <c r="AA120" s="1">
        <f t="shared" si="22"/>
        <v>0.2522567703109328</v>
      </c>
      <c r="AB120" s="1">
        <v>1</v>
      </c>
      <c r="AC120" s="1">
        <v>2</v>
      </c>
      <c r="AD120" s="1">
        <v>0</v>
      </c>
      <c r="AE120" s="1">
        <v>0</v>
      </c>
      <c r="AF120" s="1" t="e">
        <f t="shared" si="23"/>
        <v>#DIV/0!</v>
      </c>
      <c r="AH120" s="1">
        <f t="shared" si="27"/>
        <v>0.44816117097546732</v>
      </c>
      <c r="AI120" s="1">
        <f t="shared" si="28"/>
        <v>9.1266876330042407E-2</v>
      </c>
      <c r="AJ120" s="1">
        <f t="shared" si="34"/>
        <v>0.28026070763500932</v>
      </c>
      <c r="AK120" s="1">
        <f t="shared" si="29"/>
        <v>6.9389138986886918</v>
      </c>
      <c r="AL120" s="1" t="b">
        <f t="shared" si="30"/>
        <v>0</v>
      </c>
      <c r="AM120" s="1">
        <f t="shared" si="31"/>
        <v>35.994336746427862</v>
      </c>
      <c r="AN120" s="1" t="b">
        <f t="shared" si="32"/>
        <v>1</v>
      </c>
      <c r="AO120" s="1">
        <v>9.4879999999999995</v>
      </c>
    </row>
    <row r="121" spans="1:41">
      <c r="A121" s="7">
        <v>118</v>
      </c>
      <c r="B121" s="7" t="s">
        <v>69</v>
      </c>
      <c r="C121" s="7" t="s">
        <v>70</v>
      </c>
      <c r="D121" s="7" t="s">
        <v>89</v>
      </c>
      <c r="E121" s="7" t="s">
        <v>70</v>
      </c>
      <c r="F121" s="2" t="b">
        <f t="shared" si="26"/>
        <v>1</v>
      </c>
      <c r="G121" s="2" t="b">
        <f t="shared" si="24"/>
        <v>1</v>
      </c>
      <c r="H121" s="1" t="s">
        <v>298</v>
      </c>
      <c r="M121" s="1">
        <f>PRODUCT(SUM(PRODUCT(R121,overview!$J$10),PRODUCT(W121,overview!$K$10),PRODUCT(AB121,overview!$L$10)),1/SUM(overview!$J$10:$L$10))</f>
        <v>0.95080434782608703</v>
      </c>
      <c r="N121" s="1">
        <f>PRODUCT(SUM(PRODUCT(S121,overview!$J$10),PRODUCT(X121,overview!$K$10),PRODUCT(AC121,overview!$L$10)),1/SUM(overview!$J$10:$L$10))</f>
        <v>2.0491956521739132</v>
      </c>
      <c r="O121" s="1">
        <f t="shared" si="19"/>
        <v>15</v>
      </c>
      <c r="P121" s="1">
        <f t="shared" si="20"/>
        <v>7</v>
      </c>
      <c r="Q121" s="1">
        <f t="shared" si="25"/>
        <v>0.21652822422371451</v>
      </c>
      <c r="R121" s="1">
        <v>1</v>
      </c>
      <c r="S121" s="1">
        <v>2</v>
      </c>
      <c r="T121" s="1">
        <v>8</v>
      </c>
      <c r="U121" s="1">
        <v>0</v>
      </c>
      <c r="V121" s="1">
        <f t="shared" si="21"/>
        <v>0</v>
      </c>
      <c r="W121">
        <v>0.92700000000000005</v>
      </c>
      <c r="X121">
        <v>2.073</v>
      </c>
      <c r="Y121">
        <v>6</v>
      </c>
      <c r="Z121">
        <v>7</v>
      </c>
      <c r="AA121" s="1">
        <f t="shared" si="22"/>
        <v>0.52170767004341534</v>
      </c>
      <c r="AB121" s="1">
        <v>1</v>
      </c>
      <c r="AC121" s="1">
        <v>2</v>
      </c>
      <c r="AD121" s="1">
        <v>1</v>
      </c>
      <c r="AE121" s="1">
        <v>0</v>
      </c>
      <c r="AF121" s="1">
        <f t="shared" si="23"/>
        <v>0</v>
      </c>
      <c r="AH121" s="1">
        <f t="shared" si="27"/>
        <v>0.4987968549486525</v>
      </c>
      <c r="AI121" s="1">
        <f t="shared" si="28"/>
        <v>0.11380857065920373</v>
      </c>
      <c r="AJ121" s="1">
        <f t="shared" si="34"/>
        <v>0.31731268212845792</v>
      </c>
      <c r="AK121" s="1">
        <f t="shared" si="29"/>
        <v>9.2600465722066208</v>
      </c>
      <c r="AL121" s="1" t="b">
        <f t="shared" si="30"/>
        <v>0</v>
      </c>
      <c r="AM121" s="1">
        <f t="shared" si="31"/>
        <v>28.955668995737636</v>
      </c>
      <c r="AN121" s="1" t="b">
        <f t="shared" si="32"/>
        <v>1</v>
      </c>
      <c r="AO121" s="1">
        <v>9.4879999999999995</v>
      </c>
    </row>
    <row r="122" spans="1:41">
      <c r="A122" s="7">
        <v>119</v>
      </c>
      <c r="B122" s="7" t="s">
        <v>51</v>
      </c>
      <c r="C122" s="7" t="s">
        <v>52</v>
      </c>
      <c r="D122" s="7" t="s">
        <v>82</v>
      </c>
      <c r="E122" s="7" t="s">
        <v>59</v>
      </c>
      <c r="F122" s="2" t="b">
        <f t="shared" si="26"/>
        <v>1</v>
      </c>
      <c r="G122" s="2" t="b">
        <f t="shared" si="24"/>
        <v>1</v>
      </c>
      <c r="H122" s="1" t="s">
        <v>298</v>
      </c>
      <c r="M122" s="1">
        <f>PRODUCT(SUM(PRODUCT(R122,overview!$J$10),PRODUCT(W122,overview!$K$10),PRODUCT(AB122,overview!$L$10)),1/SUM(overview!$J$10:$L$10))</f>
        <v>0.45308695652173908</v>
      </c>
      <c r="N122" s="1">
        <f>PRODUCT(SUM(PRODUCT(S122,overview!$J$10),PRODUCT(X122,overview!$K$10),PRODUCT(AC122,overview!$L$10)),1/SUM(overview!$J$10:$L$10))</f>
        <v>2.546913043478261</v>
      </c>
      <c r="O122" s="1">
        <f t="shared" si="19"/>
        <v>8.5</v>
      </c>
      <c r="P122" s="1">
        <f t="shared" si="20"/>
        <v>7.5</v>
      </c>
      <c r="Q122" s="1">
        <f t="shared" si="25"/>
        <v>0.15696751395551306</v>
      </c>
      <c r="R122" s="1">
        <v>0.40799999999999997</v>
      </c>
      <c r="S122" s="1">
        <v>2.5920000000000001</v>
      </c>
      <c r="T122" s="1">
        <v>3</v>
      </c>
      <c r="U122" s="1">
        <v>2</v>
      </c>
      <c r="V122" s="1">
        <f t="shared" si="21"/>
        <v>0.10493827160493827</v>
      </c>
      <c r="W122">
        <v>0.47699999999999998</v>
      </c>
      <c r="X122">
        <v>2.5230000000000001</v>
      </c>
      <c r="Y122">
        <v>5.5</v>
      </c>
      <c r="Z122">
        <v>4.5</v>
      </c>
      <c r="AA122" s="1">
        <f t="shared" si="22"/>
        <v>0.15468597989406549</v>
      </c>
      <c r="AB122" s="1">
        <v>0.34300000000000003</v>
      </c>
      <c r="AC122" s="1">
        <v>2.657</v>
      </c>
      <c r="AD122" s="1">
        <v>0</v>
      </c>
      <c r="AE122" s="1">
        <v>1</v>
      </c>
      <c r="AF122" s="1" t="e">
        <f t="shared" si="23"/>
        <v>#DIV/0!</v>
      </c>
      <c r="AH122" s="1">
        <f t="shared" si="27"/>
        <v>0.42331656996421307</v>
      </c>
      <c r="AI122" s="1">
        <f t="shared" si="28"/>
        <v>0.10272802839333632</v>
      </c>
      <c r="AJ122" s="1">
        <f t="shared" si="34"/>
        <v>0.37500647098410722</v>
      </c>
      <c r="AK122" s="1">
        <f t="shared" si="29"/>
        <v>10.292575505421105</v>
      </c>
      <c r="AL122" s="1" t="b">
        <f t="shared" si="30"/>
        <v>1</v>
      </c>
      <c r="AM122" s="1">
        <f t="shared" si="31"/>
        <v>25.153745447013726</v>
      </c>
      <c r="AN122" s="1" t="b">
        <f t="shared" si="32"/>
        <v>1</v>
      </c>
      <c r="AO122" s="1">
        <v>9.4879999999999995</v>
      </c>
    </row>
    <row r="123" spans="1:41">
      <c r="A123" s="7">
        <v>120</v>
      </c>
      <c r="B123" s="7" t="s">
        <v>67</v>
      </c>
      <c r="C123" s="7" t="s">
        <v>37</v>
      </c>
      <c r="D123" s="7" t="s">
        <v>67</v>
      </c>
      <c r="E123" s="7" t="s">
        <v>37</v>
      </c>
      <c r="F123" s="2" t="b">
        <f t="shared" si="26"/>
        <v>0</v>
      </c>
      <c r="G123" s="2" t="b">
        <f t="shared" si="24"/>
        <v>0</v>
      </c>
      <c r="H123" s="1" t="s">
        <v>285</v>
      </c>
      <c r="M123" s="1">
        <f>PRODUCT(SUM(PRODUCT(R123,overview!$J$10),PRODUCT(W123,overview!$K$10),PRODUCT(AB123,overview!$L$10)),1/SUM(overview!$J$10:$L$10))</f>
        <v>0.7984565217391304</v>
      </c>
      <c r="N123" s="1">
        <f>PRODUCT(SUM(PRODUCT(S123,overview!$J$10),PRODUCT(X123,overview!$K$10),PRODUCT(AC123,overview!$L$10)),1/SUM(overview!$J$10:$L$10))</f>
        <v>2.2015434782608692</v>
      </c>
      <c r="O123" s="1">
        <f t="shared" si="19"/>
        <v>12.5</v>
      </c>
      <c r="P123" s="1">
        <f t="shared" si="20"/>
        <v>10.5</v>
      </c>
      <c r="Q123" s="1">
        <f t="shared" si="25"/>
        <v>0.30465147969310075</v>
      </c>
      <c r="R123" s="1">
        <v>0.93799999999999994</v>
      </c>
      <c r="S123" s="1">
        <v>2.0619999999999998</v>
      </c>
      <c r="T123" s="1">
        <v>6.5</v>
      </c>
      <c r="U123" s="1">
        <v>3.5</v>
      </c>
      <c r="V123" s="1">
        <f t="shared" si="21"/>
        <v>0.2449451615310006</v>
      </c>
      <c r="W123">
        <v>0.73699999999999999</v>
      </c>
      <c r="X123">
        <v>2.2629999999999999</v>
      </c>
      <c r="Y123">
        <v>6</v>
      </c>
      <c r="Z123">
        <v>7</v>
      </c>
      <c r="AA123" s="1">
        <f t="shared" si="22"/>
        <v>0.37995286492856084</v>
      </c>
      <c r="AB123" s="1">
        <v>0.75</v>
      </c>
      <c r="AC123" s="1">
        <v>2.25</v>
      </c>
      <c r="AD123" s="1">
        <v>0</v>
      </c>
      <c r="AE123" s="1">
        <v>0</v>
      </c>
      <c r="AF123" s="1" t="e">
        <f t="shared" si="23"/>
        <v>#DIV/0!</v>
      </c>
      <c r="AH123" s="1">
        <f t="shared" si="27"/>
        <v>0.37103116770894234</v>
      </c>
      <c r="AI123" s="1">
        <f t="shared" si="28"/>
        <v>9.8219657252866244E-2</v>
      </c>
      <c r="AJ123" s="1">
        <f t="shared" si="34"/>
        <v>0.2912818907497261</v>
      </c>
      <c r="AK123" s="1">
        <f t="shared" si="29"/>
        <v>9.2212044576695256</v>
      </c>
      <c r="AL123" s="1" t="b">
        <f t="shared" si="30"/>
        <v>0</v>
      </c>
      <c r="AM123" s="1">
        <f t="shared" si="31"/>
        <v>22.322748503962647</v>
      </c>
      <c r="AN123" s="1" t="b">
        <f t="shared" si="32"/>
        <v>1</v>
      </c>
      <c r="AO123" s="1">
        <v>9.4879999999999995</v>
      </c>
    </row>
    <row r="124" spans="1:41">
      <c r="A124" s="7">
        <v>121</v>
      </c>
      <c r="B124" s="7" t="s">
        <v>47</v>
      </c>
      <c r="C124" s="7" t="s">
        <v>48</v>
      </c>
      <c r="D124" s="7" t="s">
        <v>47</v>
      </c>
      <c r="E124" s="7" t="s">
        <v>48</v>
      </c>
      <c r="F124" s="2" t="b">
        <f t="shared" si="26"/>
        <v>0</v>
      </c>
      <c r="G124" s="2" t="b">
        <f t="shared" si="24"/>
        <v>0</v>
      </c>
      <c r="H124" s="1" t="s">
        <v>285</v>
      </c>
      <c r="M124" s="1">
        <f>PRODUCT(SUM(PRODUCT(R124,overview!$J$10),PRODUCT(W124,overview!$K$10),PRODUCT(AB124,overview!$L$10)),1/SUM(overview!$J$10:$L$10))</f>
        <v>0.96367391304347827</v>
      </c>
      <c r="N124" s="1">
        <f>PRODUCT(SUM(PRODUCT(S124,overview!$J$10),PRODUCT(X124,overview!$K$10),PRODUCT(AC124,overview!$L$10)),1/SUM(overview!$J$10:$L$10))</f>
        <v>2.0363260869565214</v>
      </c>
      <c r="O124" s="1">
        <f t="shared" si="19"/>
        <v>18</v>
      </c>
      <c r="P124" s="1">
        <f t="shared" si="20"/>
        <v>3</v>
      </c>
      <c r="Q124" s="1">
        <f t="shared" si="25"/>
        <v>7.8873575243849942E-2</v>
      </c>
      <c r="R124" s="1">
        <v>0.91300000000000003</v>
      </c>
      <c r="S124" s="1">
        <v>2.0870000000000002</v>
      </c>
      <c r="T124" s="1">
        <v>8</v>
      </c>
      <c r="U124" s="1">
        <v>1</v>
      </c>
      <c r="V124" s="1">
        <f t="shared" si="21"/>
        <v>5.4683756588404402E-2</v>
      </c>
      <c r="W124">
        <v>0.99</v>
      </c>
      <c r="X124">
        <v>2.0099999999999998</v>
      </c>
      <c r="Y124">
        <v>10</v>
      </c>
      <c r="Z124">
        <v>2</v>
      </c>
      <c r="AA124" s="1">
        <f t="shared" si="22"/>
        <v>9.8507462686567182E-2</v>
      </c>
      <c r="AB124" s="1">
        <v>0.85699999999999998</v>
      </c>
      <c r="AC124" s="1">
        <v>2.1429999999999998</v>
      </c>
      <c r="AD124" s="1">
        <v>0</v>
      </c>
      <c r="AE124" s="1">
        <v>0</v>
      </c>
      <c r="AF124" s="1" t="e">
        <f t="shared" si="23"/>
        <v>#DIV/0!</v>
      </c>
      <c r="AH124" s="1">
        <f t="shared" si="27"/>
        <v>0.32203760047088037</v>
      </c>
      <c r="AI124" s="1">
        <f t="shared" si="28"/>
        <v>8.524179780604646E-2</v>
      </c>
      <c r="AJ124" s="1">
        <f t="shared" si="34"/>
        <v>0.23302551259978088</v>
      </c>
      <c r="AK124" s="1">
        <f t="shared" si="29"/>
        <v>10.426301570636378</v>
      </c>
      <c r="AL124" s="1" t="b">
        <f t="shared" si="30"/>
        <v>1</v>
      </c>
      <c r="AM124" s="1">
        <f t="shared" si="31"/>
        <v>20.250365857132955</v>
      </c>
      <c r="AN124" s="1" t="b">
        <f t="shared" si="32"/>
        <v>1</v>
      </c>
      <c r="AO124" s="1">
        <v>9.4879999999999995</v>
      </c>
    </row>
    <row r="125" spans="1:41">
      <c r="A125" s="7">
        <v>122</v>
      </c>
      <c r="B125" s="7" t="s">
        <v>58</v>
      </c>
      <c r="C125" s="7" t="s">
        <v>59</v>
      </c>
      <c r="D125" s="7" t="s">
        <v>58</v>
      </c>
      <c r="E125" s="7" t="s">
        <v>59</v>
      </c>
      <c r="F125" s="2" t="b">
        <f t="shared" si="26"/>
        <v>0</v>
      </c>
      <c r="G125" s="2" t="b">
        <f t="shared" si="24"/>
        <v>0</v>
      </c>
      <c r="H125" s="1" t="s">
        <v>285</v>
      </c>
      <c r="M125" s="1">
        <f>PRODUCT(SUM(PRODUCT(R125,overview!$J$10),PRODUCT(W125,overview!$K$10),PRODUCT(AB125,overview!$L$10)),1/SUM(overview!$J$10:$L$10))</f>
        <v>0.375</v>
      </c>
      <c r="N125" s="1">
        <f>PRODUCT(SUM(PRODUCT(S125,overview!$J$10),PRODUCT(X125,overview!$K$10),PRODUCT(AC125,overview!$L$10)),1/SUM(overview!$J$10:$L$10))</f>
        <v>2.625</v>
      </c>
      <c r="O125" s="1">
        <f t="shared" si="19"/>
        <v>2</v>
      </c>
      <c r="P125" s="1">
        <f t="shared" si="20"/>
        <v>1</v>
      </c>
      <c r="Q125" s="1">
        <f t="shared" si="25"/>
        <v>7.1428571428571425E-2</v>
      </c>
      <c r="R125" s="1">
        <v>0.375</v>
      </c>
      <c r="S125" s="1">
        <v>2.625</v>
      </c>
      <c r="T125" s="1">
        <v>1</v>
      </c>
      <c r="U125" s="1">
        <v>1</v>
      </c>
      <c r="V125" s="1">
        <f t="shared" si="21"/>
        <v>0.14285714285714285</v>
      </c>
      <c r="W125">
        <v>0.375</v>
      </c>
      <c r="X125">
        <v>2.625</v>
      </c>
      <c r="Y125">
        <v>1</v>
      </c>
      <c r="Z125">
        <v>0</v>
      </c>
      <c r="AA125" s="1">
        <f t="shared" si="22"/>
        <v>0</v>
      </c>
      <c r="AB125" s="1">
        <v>0.375</v>
      </c>
      <c r="AC125" s="1">
        <v>2.625</v>
      </c>
      <c r="AD125" s="1">
        <v>0</v>
      </c>
      <c r="AE125" s="1">
        <v>0</v>
      </c>
      <c r="AF125" s="1" t="e">
        <f t="shared" si="23"/>
        <v>#DIV/0!</v>
      </c>
      <c r="AH125" s="1">
        <f t="shared" si="27"/>
        <v>0.33190744057260929</v>
      </c>
      <c r="AI125" s="1">
        <f t="shared" si="28"/>
        <v>8.1268344567799689E-2</v>
      </c>
      <c r="AJ125" s="1">
        <f t="shared" si="34"/>
        <v>0.2067497997940739</v>
      </c>
      <c r="AK125" s="1">
        <f t="shared" si="29"/>
        <v>9.4037469210994047</v>
      </c>
      <c r="AL125" s="1" t="b">
        <f t="shared" si="30"/>
        <v>0</v>
      </c>
      <c r="AM125" s="1">
        <f t="shared" si="31"/>
        <v>19.829620295705965</v>
      </c>
      <c r="AN125" s="1" t="b">
        <f t="shared" si="32"/>
        <v>1</v>
      </c>
      <c r="AO125" s="1">
        <v>9.4879999999999995</v>
      </c>
    </row>
    <row r="126" spans="1:41">
      <c r="A126" s="7">
        <v>123</v>
      </c>
      <c r="B126" s="7" t="s">
        <v>58</v>
      </c>
      <c r="C126" s="7" t="s">
        <v>59</v>
      </c>
      <c r="D126" s="7" t="s">
        <v>58</v>
      </c>
      <c r="E126" s="7" t="s">
        <v>59</v>
      </c>
      <c r="F126" s="2" t="b">
        <f t="shared" si="26"/>
        <v>0</v>
      </c>
      <c r="G126" s="2" t="b">
        <f t="shared" si="24"/>
        <v>0</v>
      </c>
      <c r="H126" s="1" t="s">
        <v>285</v>
      </c>
      <c r="M126" s="1">
        <f>PRODUCT(SUM(PRODUCT(R126,overview!$J$10),PRODUCT(W126,overview!$K$10),PRODUCT(AB126,overview!$L$10)),1/SUM(overview!$J$10:$L$10))</f>
        <v>0.41610869565217384</v>
      </c>
      <c r="N126" s="1">
        <f>PRODUCT(SUM(PRODUCT(S126,overview!$J$10),PRODUCT(X126,overview!$K$10),PRODUCT(AC126,overview!$L$10)),1/SUM(overview!$J$10:$L$10))</f>
        <v>2.583891304347826</v>
      </c>
      <c r="O126" s="1">
        <f t="shared" si="19"/>
        <v>5.5</v>
      </c>
      <c r="P126" s="1">
        <f t="shared" si="20"/>
        <v>3.5</v>
      </c>
      <c r="Q126" s="1">
        <f t="shared" si="25"/>
        <v>0.1024797143139044</v>
      </c>
      <c r="R126" s="1">
        <v>0.375</v>
      </c>
      <c r="S126" s="1">
        <v>2.625</v>
      </c>
      <c r="T126" s="1">
        <v>3</v>
      </c>
      <c r="U126" s="1">
        <v>1</v>
      </c>
      <c r="V126" s="1">
        <f t="shared" si="21"/>
        <v>4.7619047619047616E-2</v>
      </c>
      <c r="W126">
        <v>0.436</v>
      </c>
      <c r="X126">
        <v>2.5640000000000001</v>
      </c>
      <c r="Y126">
        <v>2.5</v>
      </c>
      <c r="Z126">
        <v>2.5</v>
      </c>
      <c r="AA126" s="1">
        <f t="shared" si="22"/>
        <v>0.17004680187207488</v>
      </c>
      <c r="AB126" s="1">
        <v>0.375</v>
      </c>
      <c r="AC126" s="1">
        <v>2.625</v>
      </c>
      <c r="AD126" s="1">
        <v>0</v>
      </c>
      <c r="AE126" s="1">
        <v>0</v>
      </c>
      <c r="AF126" s="1" t="e">
        <f t="shared" si="23"/>
        <v>#DIV/0!</v>
      </c>
      <c r="AH126" s="1">
        <f t="shared" si="27"/>
        <v>0.36425888009254154</v>
      </c>
      <c r="AI126" s="1">
        <f t="shared" si="28"/>
        <v>8.7566297576494673E-2</v>
      </c>
      <c r="AJ126" s="1">
        <f t="shared" si="34"/>
        <v>0.32304656217824046</v>
      </c>
      <c r="AK126" s="1">
        <f t="shared" si="29"/>
        <v>10.056245467344</v>
      </c>
      <c r="AL126" s="1" t="b">
        <f t="shared" si="30"/>
        <v>1</v>
      </c>
      <c r="AM126" s="1">
        <f t="shared" si="31"/>
        <v>19.944015519765536</v>
      </c>
      <c r="AN126" s="1" t="b">
        <f t="shared" si="32"/>
        <v>1</v>
      </c>
      <c r="AO126" s="1">
        <v>9.4879999999999995</v>
      </c>
    </row>
    <row r="127" spans="1:41">
      <c r="A127" s="7">
        <v>124</v>
      </c>
      <c r="B127" s="7" t="s">
        <v>74</v>
      </c>
      <c r="C127" s="7" t="s">
        <v>1</v>
      </c>
      <c r="D127" s="7" t="s">
        <v>83</v>
      </c>
      <c r="E127" s="7" t="s">
        <v>61</v>
      </c>
      <c r="F127" s="2" t="b">
        <f t="shared" si="26"/>
        <v>0</v>
      </c>
      <c r="G127" s="2" t="b">
        <f t="shared" si="24"/>
        <v>1</v>
      </c>
      <c r="H127" s="1" t="s">
        <v>285</v>
      </c>
      <c r="M127" s="1">
        <f>PRODUCT(SUM(PRODUCT(R127,overview!$J$10),PRODUCT(W127,overview!$K$10),PRODUCT(AB127,overview!$L$10)),1/SUM(overview!$J$10:$L$10))</f>
        <v>0.8977391304347826</v>
      </c>
      <c r="N127" s="1">
        <f>PRODUCT(SUM(PRODUCT(S127,overview!$J$10),PRODUCT(X127,overview!$K$10),PRODUCT(AC127,overview!$L$10)),1/SUM(overview!$J$10:$L$10))</f>
        <v>2.1022608695652174</v>
      </c>
      <c r="O127" s="1">
        <f t="shared" si="19"/>
        <v>11.5</v>
      </c>
      <c r="P127" s="1">
        <f t="shared" si="20"/>
        <v>14.5</v>
      </c>
      <c r="Q127" s="1">
        <f t="shared" si="25"/>
        <v>0.53843553074554718</v>
      </c>
      <c r="R127" s="1">
        <v>1.0229999999999999</v>
      </c>
      <c r="S127" s="1">
        <v>1.9770000000000001</v>
      </c>
      <c r="T127" s="1">
        <v>5</v>
      </c>
      <c r="U127" s="1">
        <v>2</v>
      </c>
      <c r="V127" s="1">
        <f t="shared" si="21"/>
        <v>0.20698027314112294</v>
      </c>
      <c r="W127">
        <v>0.83599999999999997</v>
      </c>
      <c r="X127">
        <v>2.1640000000000001</v>
      </c>
      <c r="Y127">
        <v>5.5</v>
      </c>
      <c r="Z127">
        <v>11.5</v>
      </c>
      <c r="AA127" s="1">
        <f t="shared" si="22"/>
        <v>0.8077634011090572</v>
      </c>
      <c r="AB127" s="1">
        <v>1.0580000000000001</v>
      </c>
      <c r="AC127" s="1">
        <v>1.9419999999999999</v>
      </c>
      <c r="AD127" s="1">
        <v>1</v>
      </c>
      <c r="AE127" s="1">
        <v>1</v>
      </c>
      <c r="AF127" s="1">
        <f t="shared" si="23"/>
        <v>0.54479917610710615</v>
      </c>
      <c r="AH127" s="1">
        <f t="shared" si="27"/>
        <v>0.32940327033777811</v>
      </c>
      <c r="AI127" s="1">
        <f t="shared" si="28"/>
        <v>7.0870575830917062E-2</v>
      </c>
      <c r="AJ127" s="1">
        <f t="shared" si="34"/>
        <v>0.26117862875487274</v>
      </c>
      <c r="AK127" s="1">
        <f t="shared" si="29"/>
        <v>10.954181728289695</v>
      </c>
      <c r="AL127" s="1" t="b">
        <f t="shared" si="30"/>
        <v>1</v>
      </c>
      <c r="AM127" s="1" t="e">
        <f t="shared" si="31"/>
        <v>#DIV/0!</v>
      </c>
      <c r="AN127" s="1" t="e">
        <f t="shared" si="32"/>
        <v>#DIV/0!</v>
      </c>
      <c r="AO127" s="1">
        <v>9.4879999999999995</v>
      </c>
    </row>
    <row r="128" spans="1:41">
      <c r="A128" s="7">
        <v>125</v>
      </c>
      <c r="B128" s="7" t="s">
        <v>98</v>
      </c>
      <c r="C128" s="7" t="s">
        <v>50</v>
      </c>
      <c r="D128" s="7" t="s">
        <v>41</v>
      </c>
      <c r="E128" s="7" t="s">
        <v>42</v>
      </c>
      <c r="F128" s="2" t="b">
        <f t="shared" si="26"/>
        <v>0</v>
      </c>
      <c r="G128" s="2" t="b">
        <f t="shared" si="24"/>
        <v>1</v>
      </c>
      <c r="H128" s="1" t="s">
        <v>285</v>
      </c>
      <c r="M128" s="1">
        <f>PRODUCT(SUM(PRODUCT(R128,overview!$J$10),PRODUCT(W128,overview!$K$10),PRODUCT(AB128,overview!$L$10)),1/SUM(overview!$J$10:$L$10))</f>
        <v>0.43769565217391304</v>
      </c>
      <c r="N128" s="1">
        <f>PRODUCT(SUM(PRODUCT(S128,overview!$J$10),PRODUCT(X128,overview!$K$10),PRODUCT(AC128,overview!$L$10)),1/SUM(overview!$J$10:$L$10))</f>
        <v>2.5623043478260867</v>
      </c>
      <c r="O128" s="1">
        <f t="shared" si="19"/>
        <v>8.8000000000000007</v>
      </c>
      <c r="P128" s="1">
        <f t="shared" si="20"/>
        <v>14.2</v>
      </c>
      <c r="Q128" s="1">
        <f t="shared" si="25"/>
        <v>0.27564314174956772</v>
      </c>
      <c r="R128" s="1">
        <v>0.33900000000000002</v>
      </c>
      <c r="S128" s="1">
        <v>2.661</v>
      </c>
      <c r="T128" s="1">
        <v>3</v>
      </c>
      <c r="U128" s="1">
        <v>2</v>
      </c>
      <c r="V128" s="1">
        <f t="shared" si="21"/>
        <v>8.4930477264186385E-2</v>
      </c>
      <c r="W128">
        <v>0.48499999999999999</v>
      </c>
      <c r="X128">
        <v>2.5150000000000001</v>
      </c>
      <c r="Y128">
        <v>4.8</v>
      </c>
      <c r="Z128">
        <v>11.2</v>
      </c>
      <c r="AA128" s="1">
        <f t="shared" si="22"/>
        <v>0.4499668654738237</v>
      </c>
      <c r="AB128" s="1">
        <v>0.35299999999999998</v>
      </c>
      <c r="AC128" s="1">
        <v>2.6469999999999998</v>
      </c>
      <c r="AD128" s="1">
        <v>1</v>
      </c>
      <c r="AE128" s="1">
        <v>1</v>
      </c>
      <c r="AF128" s="1">
        <f t="shared" si="23"/>
        <v>0.13335851907820173</v>
      </c>
      <c r="AH128" s="1">
        <f t="shared" si="27"/>
        <v>0.2771513591676309</v>
      </c>
      <c r="AI128" s="1">
        <f t="shared" si="28"/>
        <v>6.0255835959814673E-2</v>
      </c>
      <c r="AJ128" s="1">
        <f t="shared" si="34"/>
        <v>0.24139487642478269</v>
      </c>
      <c r="AK128" s="1">
        <f t="shared" si="29"/>
        <v>12.728676377933542</v>
      </c>
      <c r="AL128" s="1" t="b">
        <f t="shared" si="30"/>
        <v>1</v>
      </c>
      <c r="AM128" s="1" t="e">
        <f t="shared" si="31"/>
        <v>#DIV/0!</v>
      </c>
      <c r="AN128" s="1" t="e">
        <f t="shared" si="32"/>
        <v>#DIV/0!</v>
      </c>
      <c r="AO128" s="1">
        <v>9.4879999999999995</v>
      </c>
    </row>
    <row r="129" spans="1:41">
      <c r="A129" s="7">
        <v>126</v>
      </c>
      <c r="B129" s="7" t="s">
        <v>89</v>
      </c>
      <c r="C129" s="7" t="s">
        <v>70</v>
      </c>
      <c r="D129" s="7" t="s">
        <v>30</v>
      </c>
      <c r="E129" s="7" t="s">
        <v>31</v>
      </c>
      <c r="F129" s="2" t="b">
        <f t="shared" si="26"/>
        <v>0</v>
      </c>
      <c r="G129" s="2" t="b">
        <f t="shared" si="24"/>
        <v>1</v>
      </c>
      <c r="H129" s="1" t="s">
        <v>285</v>
      </c>
      <c r="M129" s="1">
        <f>PRODUCT(SUM(PRODUCT(R129,overview!$J$10),PRODUCT(W129,overview!$K$10),PRODUCT(AB129,overview!$L$10)),1/SUM(overview!$J$10:$L$10))</f>
        <v>0.94473913043478253</v>
      </c>
      <c r="N129" s="1">
        <f>PRODUCT(SUM(PRODUCT(S129,overview!$J$10),PRODUCT(X129,overview!$K$10),PRODUCT(AC129,overview!$L$10)),1/SUM(overview!$J$10:$L$10))</f>
        <v>2.0552608695652173</v>
      </c>
      <c r="O129" s="1">
        <f t="shared" si="19"/>
        <v>14</v>
      </c>
      <c r="P129" s="1">
        <f t="shared" si="20"/>
        <v>9</v>
      </c>
      <c r="Q129" s="1">
        <f t="shared" si="25"/>
        <v>0.29550131914160593</v>
      </c>
      <c r="R129" s="1">
        <v>1</v>
      </c>
      <c r="S129" s="1">
        <v>2</v>
      </c>
      <c r="T129" s="1">
        <v>6</v>
      </c>
      <c r="U129" s="1">
        <v>0</v>
      </c>
      <c r="V129" s="1">
        <f t="shared" si="21"/>
        <v>0</v>
      </c>
      <c r="W129">
        <v>0.91800000000000004</v>
      </c>
      <c r="X129">
        <v>2.0819999999999999</v>
      </c>
      <c r="Y129">
        <v>7</v>
      </c>
      <c r="Z129">
        <v>8</v>
      </c>
      <c r="AA129" s="1">
        <f t="shared" si="22"/>
        <v>0.50391107451626194</v>
      </c>
      <c r="AB129" s="1">
        <v>1</v>
      </c>
      <c r="AC129" s="1">
        <v>2</v>
      </c>
      <c r="AD129" s="1">
        <v>1</v>
      </c>
      <c r="AE129" s="1">
        <v>1</v>
      </c>
      <c r="AF129" s="1">
        <f t="shared" si="23"/>
        <v>0.5</v>
      </c>
      <c r="AH129" s="1" t="e">
        <f t="shared" si="27"/>
        <v>#DIV/0!</v>
      </c>
      <c r="AI129" s="1">
        <f t="shared" si="28"/>
        <v>5.4189214786651597E-2</v>
      </c>
      <c r="AJ129" s="1">
        <f t="shared" si="34"/>
        <v>0.20262390670553931</v>
      </c>
      <c r="AK129" s="1">
        <f t="shared" si="29"/>
        <v>12.290686552682523</v>
      </c>
      <c r="AL129" s="1" t="b">
        <f t="shared" si="30"/>
        <v>1</v>
      </c>
      <c r="AM129" s="1" t="e">
        <f t="shared" si="31"/>
        <v>#DIV/0!</v>
      </c>
      <c r="AN129" s="1" t="e">
        <f t="shared" si="32"/>
        <v>#DIV/0!</v>
      </c>
      <c r="AO129" s="1">
        <v>9.4879999999999995</v>
      </c>
    </row>
    <row r="130" spans="1:41">
      <c r="A130" s="7">
        <v>127</v>
      </c>
      <c r="B130" s="7" t="s">
        <v>98</v>
      </c>
      <c r="C130" s="7" t="s">
        <v>50</v>
      </c>
      <c r="D130" s="7" t="s">
        <v>49</v>
      </c>
      <c r="E130" s="7" t="s">
        <v>50</v>
      </c>
      <c r="F130" s="2" t="b">
        <f t="shared" si="26"/>
        <v>0</v>
      </c>
      <c r="G130" s="2" t="b">
        <f t="shared" si="24"/>
        <v>0</v>
      </c>
      <c r="H130" s="1" t="s">
        <v>285</v>
      </c>
      <c r="M130" s="1">
        <f>PRODUCT(SUM(PRODUCT(R130,overview!$J$10),PRODUCT(W130,overview!$K$10),PRODUCT(AB130,overview!$L$10)),1/SUM(overview!$J$10:$L$10))</f>
        <v>0.614586956521739</v>
      </c>
      <c r="N130" s="1">
        <f>PRODUCT(SUM(PRODUCT(S130,overview!$J$10),PRODUCT(X130,overview!$K$10),PRODUCT(AC130,overview!$L$10)),1/SUM(overview!$J$10:$L$10))</f>
        <v>2.3854130434782608</v>
      </c>
      <c r="O130" s="1">
        <f t="shared" si="19"/>
        <v>14</v>
      </c>
      <c r="P130" s="1">
        <f t="shared" si="20"/>
        <v>16</v>
      </c>
      <c r="Q130" s="1">
        <f t="shared" si="25"/>
        <v>0.29445009328176031</v>
      </c>
      <c r="R130" s="1">
        <v>0.41899999999999998</v>
      </c>
      <c r="S130" s="1">
        <v>2.581</v>
      </c>
      <c r="T130" s="1">
        <v>4</v>
      </c>
      <c r="U130" s="1">
        <v>3</v>
      </c>
      <c r="V130" s="1">
        <f t="shared" si="21"/>
        <v>0.1217551336691205</v>
      </c>
      <c r="W130">
        <v>0.71199999999999997</v>
      </c>
      <c r="X130">
        <v>2.2879999999999998</v>
      </c>
      <c r="Y130">
        <v>9</v>
      </c>
      <c r="Z130">
        <v>13</v>
      </c>
      <c r="AA130" s="1">
        <f t="shared" si="22"/>
        <v>0.4494949494949495</v>
      </c>
      <c r="AB130" s="1">
        <v>0.33300000000000002</v>
      </c>
      <c r="AC130" s="1">
        <v>2.6669999999999998</v>
      </c>
      <c r="AD130" s="1">
        <v>1</v>
      </c>
      <c r="AE130" s="1">
        <v>0</v>
      </c>
      <c r="AF130" s="1">
        <f t="shared" si="23"/>
        <v>0</v>
      </c>
      <c r="AH130" s="1" t="e">
        <f t="shared" si="27"/>
        <v>#DIV/0!</v>
      </c>
      <c r="AI130" s="1">
        <f t="shared" si="28"/>
        <v>6.4036804139082276E-2</v>
      </c>
      <c r="AJ130" s="1">
        <f t="shared" si="34"/>
        <v>0.23479887745556591</v>
      </c>
      <c r="AK130" s="1">
        <f t="shared" si="29"/>
        <v>13.412387588236573</v>
      </c>
      <c r="AL130" s="1" t="b">
        <f t="shared" si="30"/>
        <v>1</v>
      </c>
      <c r="AM130" s="1" t="e">
        <f t="shared" si="31"/>
        <v>#DIV/0!</v>
      </c>
      <c r="AN130" s="1" t="e">
        <f t="shared" si="32"/>
        <v>#DIV/0!</v>
      </c>
      <c r="AO130" s="1">
        <v>9.4879999999999995</v>
      </c>
    </row>
    <row r="131" spans="1:41">
      <c r="A131" s="7">
        <v>128</v>
      </c>
      <c r="B131" s="7" t="s">
        <v>49</v>
      </c>
      <c r="C131" s="7" t="s">
        <v>50</v>
      </c>
      <c r="D131" s="7" t="s">
        <v>49</v>
      </c>
      <c r="E131" s="7" t="s">
        <v>50</v>
      </c>
      <c r="F131" s="2" t="b">
        <f t="shared" si="26"/>
        <v>0</v>
      </c>
      <c r="G131" s="2" t="b">
        <f t="shared" si="24"/>
        <v>0</v>
      </c>
      <c r="H131" s="1" t="s">
        <v>285</v>
      </c>
      <c r="M131" s="1">
        <f>PRODUCT(SUM(PRODUCT(R131,overview!$J$10),PRODUCT(W131,overview!$K$10),PRODUCT(AB131,overview!$L$10)),1/SUM(overview!$J$10:$L$10))</f>
        <v>0.33502173913043476</v>
      </c>
      <c r="N131" s="1">
        <f>PRODUCT(SUM(PRODUCT(S131,overview!$J$10),PRODUCT(X131,overview!$K$10),PRODUCT(AC131,overview!$L$10)),1/SUM(overview!$J$10:$L$10))</f>
        <v>2.6649782608695651</v>
      </c>
      <c r="O131" s="1">
        <f t="shared" si="19"/>
        <v>9</v>
      </c>
      <c r="P131" s="1">
        <f t="shared" si="20"/>
        <v>1</v>
      </c>
      <c r="Q131" s="1">
        <f t="shared" si="25"/>
        <v>1.3968083052584923E-2</v>
      </c>
      <c r="R131" s="1">
        <v>0.33300000000000002</v>
      </c>
      <c r="S131" s="1">
        <v>2.6669999999999998</v>
      </c>
      <c r="T131" s="1">
        <v>5</v>
      </c>
      <c r="U131" s="1">
        <v>0</v>
      </c>
      <c r="V131" s="1">
        <f t="shared" si="21"/>
        <v>0</v>
      </c>
      <c r="W131">
        <v>0.33600000000000002</v>
      </c>
      <c r="X131">
        <v>2.6640000000000001</v>
      </c>
      <c r="Y131">
        <v>4</v>
      </c>
      <c r="Z131">
        <v>1</v>
      </c>
      <c r="AA131" s="1">
        <f t="shared" si="22"/>
        <v>3.1531531531531529E-2</v>
      </c>
      <c r="AB131" s="1">
        <v>0.33300000000000002</v>
      </c>
      <c r="AC131" s="1">
        <v>2.6669999999999998</v>
      </c>
      <c r="AD131" s="1">
        <v>0</v>
      </c>
      <c r="AE131" s="1">
        <v>0</v>
      </c>
      <c r="AF131" s="1" t="e">
        <f t="shared" si="23"/>
        <v>#DIV/0!</v>
      </c>
      <c r="AH131" s="1" t="e">
        <f t="shared" si="27"/>
        <v>#DIV/0!</v>
      </c>
      <c r="AI131" s="1">
        <f t="shared" si="28"/>
        <v>5.6469175015752424E-2</v>
      </c>
      <c r="AJ131" s="1">
        <f t="shared" si="34"/>
        <v>0.23286135913624989</v>
      </c>
      <c r="AK131" s="1">
        <f t="shared" si="29"/>
        <v>18.177027074176245</v>
      </c>
      <c r="AL131" s="1" t="b">
        <f t="shared" si="30"/>
        <v>1</v>
      </c>
      <c r="AM131" s="1" t="e">
        <f t="shared" si="31"/>
        <v>#DIV/0!</v>
      </c>
      <c r="AN131" s="1" t="e">
        <f t="shared" si="32"/>
        <v>#DIV/0!</v>
      </c>
      <c r="AO131" s="1">
        <v>9.4879999999999995</v>
      </c>
    </row>
    <row r="132" spans="1:41">
      <c r="A132" s="7">
        <v>129</v>
      </c>
      <c r="B132" s="7" t="s">
        <v>45</v>
      </c>
      <c r="C132" s="7" t="s">
        <v>46</v>
      </c>
      <c r="D132" s="7" t="s">
        <v>30</v>
      </c>
      <c r="E132" s="7" t="s">
        <v>31</v>
      </c>
      <c r="F132" s="2" t="b">
        <f t="shared" si="26"/>
        <v>0</v>
      </c>
      <c r="G132" s="2" t="b">
        <f t="shared" si="24"/>
        <v>0</v>
      </c>
      <c r="H132" s="1" t="s">
        <v>285</v>
      </c>
      <c r="M132" s="1">
        <f>PRODUCT(SUM(PRODUCT(R132,overview!$J$10),PRODUCT(W132,overview!$K$10),PRODUCT(AB132,overview!$L$10)),1/SUM(overview!$J$10:$L$10))</f>
        <v>0.94758695652173908</v>
      </c>
      <c r="N132" s="1">
        <f>PRODUCT(SUM(PRODUCT(S132,overview!$J$10),PRODUCT(X132,overview!$K$10),PRODUCT(AC132,overview!$L$10)),1/SUM(overview!$J$10:$L$10))</f>
        <v>2.052413043478261</v>
      </c>
      <c r="O132" s="1">
        <f t="shared" ref="O132:O195" si="35">SUM(T132,Y132,AD132)</f>
        <v>15.5</v>
      </c>
      <c r="P132" s="1">
        <f t="shared" ref="P132:P195" si="36">SUM(U132,Z132,AE132)</f>
        <v>9.5</v>
      </c>
      <c r="Q132" s="1">
        <f t="shared" si="25"/>
        <v>0.28297379235128761</v>
      </c>
      <c r="R132" s="1">
        <v>0.95399999999999996</v>
      </c>
      <c r="S132" s="1">
        <v>2.0459999999999998</v>
      </c>
      <c r="T132" s="1">
        <v>8.5</v>
      </c>
      <c r="U132" s="1">
        <v>1.5</v>
      </c>
      <c r="V132" s="1">
        <f t="shared" ref="V132:V195" si="37">PRODUCT(U132,1/T132,1/S132,R132)</f>
        <v>8.2283939968949463E-2</v>
      </c>
      <c r="W132">
        <v>0.94299999999999995</v>
      </c>
      <c r="X132">
        <v>2.0569999999999999</v>
      </c>
      <c r="Y132">
        <v>7</v>
      </c>
      <c r="Z132">
        <v>7</v>
      </c>
      <c r="AA132" s="1">
        <f t="shared" ref="AA132:AA195" si="38">PRODUCT(Z132,1/Y132,1/X132,W132)</f>
        <v>0.45843461351482739</v>
      </c>
      <c r="AB132" s="1">
        <v>1</v>
      </c>
      <c r="AC132" s="1">
        <v>2</v>
      </c>
      <c r="AD132" s="1">
        <v>0</v>
      </c>
      <c r="AE132" s="1">
        <v>1</v>
      </c>
      <c r="AF132" s="1" t="e">
        <f t="shared" ref="AF132:AF195" si="39">PRODUCT(AE132,1/AD132,1/AC132,AB132)</f>
        <v>#DIV/0!</v>
      </c>
      <c r="AH132" s="1" t="e">
        <f t="shared" si="27"/>
        <v>#DIV/0!</v>
      </c>
      <c r="AI132" s="1">
        <f t="shared" si="28"/>
        <v>4.7319250356946112E-2</v>
      </c>
      <c r="AJ132" s="1">
        <f t="shared" si="34"/>
        <v>0.24075428014378847</v>
      </c>
      <c r="AK132" s="1">
        <f t="shared" si="29"/>
        <v>23.982503042212077</v>
      </c>
      <c r="AL132" s="1" t="b">
        <f t="shared" si="30"/>
        <v>1</v>
      </c>
      <c r="AM132" s="1" t="e">
        <f t="shared" si="31"/>
        <v>#DIV/0!</v>
      </c>
      <c r="AN132" s="1" t="e">
        <f t="shared" si="32"/>
        <v>#DIV/0!</v>
      </c>
      <c r="AO132" s="1">
        <v>9.4879999999999995</v>
      </c>
    </row>
    <row r="133" spans="1:41">
      <c r="A133" s="7">
        <v>130</v>
      </c>
      <c r="B133" s="7" t="s">
        <v>97</v>
      </c>
      <c r="C133" s="7" t="s">
        <v>42</v>
      </c>
      <c r="D133" s="7" t="s">
        <v>49</v>
      </c>
      <c r="E133" s="7" t="s">
        <v>50</v>
      </c>
      <c r="F133" s="2" t="b">
        <f t="shared" si="26"/>
        <v>0</v>
      </c>
      <c r="G133" s="2" t="b">
        <f t="shared" ref="G133:G196" si="40">AND(NOT(D133=B133),OR(D133="CAT",D133="CAC",D133="ATA",D133="ATT",D133="TTA",D133="ATG",D133="CCG",D133="AGA",D133="CGG",D133="AGG",D133="CGA",D133="CGC",D133="TCC",D133="ACG",D133="ACC",D133="GTA",D133="TGG",D133="TAT",B133="GAA",B133="GAT",B133="GAG",B133="AAG",B133="AAA",B133="CTA",B133="CTT",B133="CTC",B133="AAC",B133="CCA",B133="CCT",B133="CAG",B133="CAA",B133="CGT",B133="AGT",B133="AGC",B133="TCA",B133="TCT",B133="GTC"))</f>
        <v>0</v>
      </c>
      <c r="H133" s="1" t="s">
        <v>285</v>
      </c>
      <c r="M133" s="1">
        <f>PRODUCT(SUM(PRODUCT(R133,overview!$J$10),PRODUCT(W133,overview!$K$10),PRODUCT(AB133,overview!$L$10)),1/SUM(overview!$J$10:$L$10))</f>
        <v>0.40276086956521739</v>
      </c>
      <c r="N133" s="1">
        <f>PRODUCT(SUM(PRODUCT(S133,overview!$J$10),PRODUCT(X133,overview!$K$10),PRODUCT(AC133,overview!$L$10)),1/SUM(overview!$J$10:$L$10))</f>
        <v>2.5972391304347826</v>
      </c>
      <c r="O133" s="1">
        <f t="shared" si="35"/>
        <v>14</v>
      </c>
      <c r="P133" s="1">
        <f t="shared" si="36"/>
        <v>6</v>
      </c>
      <c r="Q133" s="1">
        <f t="shared" ref="Q133:Q196" si="41">PRODUCT(P133,1/O133,1/$N133,$M133)</f>
        <v>6.6459726106675623E-2</v>
      </c>
      <c r="R133" s="1">
        <v>0.42899999999999999</v>
      </c>
      <c r="S133" s="1">
        <v>2.5710000000000002</v>
      </c>
      <c r="T133" s="1">
        <v>8</v>
      </c>
      <c r="U133" s="1">
        <v>0</v>
      </c>
      <c r="V133" s="1">
        <f t="shared" si="37"/>
        <v>0</v>
      </c>
      <c r="W133">
        <v>0.39100000000000001</v>
      </c>
      <c r="X133">
        <v>2.609</v>
      </c>
      <c r="Y133">
        <v>5</v>
      </c>
      <c r="Z133">
        <v>5</v>
      </c>
      <c r="AA133" s="1">
        <f t="shared" si="38"/>
        <v>0.14986584898428518</v>
      </c>
      <c r="AB133" s="1">
        <v>0.4</v>
      </c>
      <c r="AC133" s="1">
        <v>2.6</v>
      </c>
      <c r="AD133" s="1">
        <v>1</v>
      </c>
      <c r="AE133" s="1">
        <v>1</v>
      </c>
      <c r="AF133" s="1">
        <f t="shared" si="39"/>
        <v>0.15384615384615385</v>
      </c>
      <c r="AH133" s="1" t="e">
        <f t="shared" si="27"/>
        <v>#DIV/0!</v>
      </c>
      <c r="AI133" s="1">
        <f t="shared" si="28"/>
        <v>4.0634434052138423E-2</v>
      </c>
      <c r="AJ133" s="1">
        <f t="shared" si="34"/>
        <v>0.32876712328767121</v>
      </c>
      <c r="AK133" s="1">
        <f t="shared" si="29"/>
        <v>35.428814492156164</v>
      </c>
      <c r="AL133" s="1" t="b">
        <f t="shared" si="30"/>
        <v>1</v>
      </c>
      <c r="AM133" s="1" t="e">
        <f t="shared" si="31"/>
        <v>#DIV/0!</v>
      </c>
      <c r="AN133" s="1" t="e">
        <f t="shared" si="32"/>
        <v>#DIV/0!</v>
      </c>
      <c r="AO133" s="1">
        <v>9.4879999999999995</v>
      </c>
    </row>
    <row r="134" spans="1:41">
      <c r="A134" s="7">
        <v>131</v>
      </c>
      <c r="B134" s="7" t="s">
        <v>93</v>
      </c>
      <c r="C134" s="7" t="s">
        <v>52</v>
      </c>
      <c r="D134" s="7" t="s">
        <v>72</v>
      </c>
      <c r="E134" s="7" t="s">
        <v>73</v>
      </c>
      <c r="F134" s="2" t="b">
        <f t="shared" si="26"/>
        <v>0</v>
      </c>
      <c r="G134" s="2" t="b">
        <f t="shared" si="40"/>
        <v>1</v>
      </c>
      <c r="H134" s="1" t="s">
        <v>285</v>
      </c>
      <c r="M134" s="1">
        <f>PRODUCT(SUM(PRODUCT(R134,overview!$J$10),PRODUCT(W134,overview!$K$10),PRODUCT(AB134,overview!$L$10)),1/SUM(overview!$J$10:$L$10))</f>
        <v>0.43752173913043474</v>
      </c>
      <c r="N134" s="1">
        <f>PRODUCT(SUM(PRODUCT(S134,overview!$J$10),PRODUCT(X134,overview!$K$10),PRODUCT(AC134,overview!$L$10)),1/SUM(overview!$J$10:$L$10))</f>
        <v>2.5624782608695651</v>
      </c>
      <c r="O134" s="1">
        <f t="shared" si="35"/>
        <v>10.8</v>
      </c>
      <c r="P134" s="1">
        <f t="shared" si="36"/>
        <v>18.2</v>
      </c>
      <c r="Q134" s="1">
        <f t="shared" si="41"/>
        <v>0.28773128117343122</v>
      </c>
      <c r="R134" s="1">
        <v>0.48599999999999999</v>
      </c>
      <c r="S134" s="1">
        <v>2.5139999999999998</v>
      </c>
      <c r="T134" s="1">
        <v>5</v>
      </c>
      <c r="U134" s="1">
        <v>2</v>
      </c>
      <c r="V134" s="1">
        <f t="shared" si="37"/>
        <v>7.7326968973747023E-2</v>
      </c>
      <c r="W134">
        <v>0.41899999999999998</v>
      </c>
      <c r="X134">
        <v>2.581</v>
      </c>
      <c r="Y134">
        <v>4.8</v>
      </c>
      <c r="Z134">
        <v>15.2</v>
      </c>
      <c r="AA134" s="1">
        <f t="shared" si="38"/>
        <v>0.51407723104739755</v>
      </c>
      <c r="AB134" s="1">
        <v>0.33300000000000002</v>
      </c>
      <c r="AC134" s="1">
        <v>2.6669999999999998</v>
      </c>
      <c r="AD134" s="1">
        <v>1</v>
      </c>
      <c r="AE134" s="1">
        <v>1</v>
      </c>
      <c r="AF134" s="1">
        <f t="shared" si="39"/>
        <v>0.12485939257592801</v>
      </c>
      <c r="AH134" s="1" t="e">
        <f t="shared" si="27"/>
        <v>#DIV/0!</v>
      </c>
      <c r="AI134" s="1">
        <f t="shared" si="28"/>
        <v>3.6626167147470585E-2</v>
      </c>
      <c r="AJ134" s="1">
        <f t="shared" si="34"/>
        <v>0.2921340261601863</v>
      </c>
      <c r="AK134" s="1">
        <f t="shared" si="29"/>
        <v>52.76434662611063</v>
      </c>
      <c r="AL134" s="1" t="b">
        <f t="shared" si="30"/>
        <v>1</v>
      </c>
      <c r="AM134" s="1" t="e">
        <f t="shared" si="31"/>
        <v>#DIV/0!</v>
      </c>
      <c r="AN134" s="1" t="e">
        <f t="shared" si="32"/>
        <v>#DIV/0!</v>
      </c>
      <c r="AO134" s="1">
        <v>9.4879999999999995</v>
      </c>
    </row>
    <row r="135" spans="1:41">
      <c r="A135" s="7">
        <v>132</v>
      </c>
      <c r="B135" s="7" t="s">
        <v>85</v>
      </c>
      <c r="C135" s="7" t="s">
        <v>86</v>
      </c>
      <c r="D135" s="7" t="s">
        <v>85</v>
      </c>
      <c r="E135" s="7" t="s">
        <v>86</v>
      </c>
      <c r="F135" s="2" t="b">
        <f t="shared" ref="F135:F198" si="42">AND(NOT(B135=D135),OR(B135="CAT",B135="CAC",B135="ATA",B135="ATT",B135="TTA",B135="ATG",B135="CCG",B135="AGA",B135="CGG",B135="AGG",B135="CGA",B135="CGC",B135="TCC",B135="ACG",B135="ACC",B135="GTA",B135="TGG",B135="TAT",D135="GAA",D135="GAT",D135="GAG",D135="AAG",D135="AAA",D135="CTA",D135="CTT",D135="CTC",D135="AAC",D135="CCA",D135="CCT",D135="CAG",D135="CAA",D135="CGT",D135="AGT",D135="AGC",D135="TCA",D135="TCT",D135="GTC"))</f>
        <v>0</v>
      </c>
      <c r="G135" s="2" t="b">
        <f t="shared" si="40"/>
        <v>0</v>
      </c>
      <c r="H135" s="1" t="s">
        <v>285</v>
      </c>
      <c r="M135" s="1">
        <f>PRODUCT(SUM(PRODUCT(R135,overview!$J$10),PRODUCT(W135,overview!$K$10),PRODUCT(AB135,overview!$L$10)),1/SUM(overview!$J$10:$L$10))</f>
        <v>6.3347826086956521E-2</v>
      </c>
      <c r="N135" s="1">
        <f>PRODUCT(SUM(PRODUCT(S135,overview!$J$10),PRODUCT(X135,overview!$K$10),PRODUCT(AC135,overview!$L$10)),1/SUM(overview!$J$10:$L$10))</f>
        <v>2.9366521739130436</v>
      </c>
      <c r="O135" s="1">
        <f t="shared" si="35"/>
        <v>1</v>
      </c>
      <c r="P135" s="1">
        <f t="shared" si="36"/>
        <v>9</v>
      </c>
      <c r="Q135" s="1">
        <f t="shared" si="41"/>
        <v>0.19414299039130628</v>
      </c>
      <c r="R135" s="1">
        <v>0</v>
      </c>
      <c r="S135" s="1">
        <v>3</v>
      </c>
      <c r="T135" s="1">
        <v>0</v>
      </c>
      <c r="U135" s="1">
        <v>0</v>
      </c>
      <c r="V135" s="1" t="e">
        <f t="shared" si="37"/>
        <v>#DIV/0!</v>
      </c>
      <c r="W135">
        <v>9.4E-2</v>
      </c>
      <c r="X135">
        <v>2.9060000000000001</v>
      </c>
      <c r="Y135">
        <v>1</v>
      </c>
      <c r="Z135">
        <v>9</v>
      </c>
      <c r="AA135" s="1">
        <f t="shared" si="38"/>
        <v>0.29112181693048861</v>
      </c>
      <c r="AB135" s="1">
        <v>0</v>
      </c>
      <c r="AC135" s="1">
        <v>3</v>
      </c>
      <c r="AD135" s="1">
        <v>0</v>
      </c>
      <c r="AE135" s="1">
        <v>0</v>
      </c>
      <c r="AF135" s="1" t="e">
        <f t="shared" si="39"/>
        <v>#DIV/0!</v>
      </c>
      <c r="AH135" s="1" t="e">
        <f t="shared" si="27"/>
        <v>#DIV/0!</v>
      </c>
      <c r="AI135" s="1">
        <f t="shared" si="28"/>
        <v>2.9451289607046297E-2</v>
      </c>
      <c r="AJ135" s="1">
        <f t="shared" si="34"/>
        <v>0.33727601104894117</v>
      </c>
      <c r="AK135" s="1">
        <f t="shared" si="29"/>
        <v>73.107154107971255</v>
      </c>
      <c r="AL135" s="1" t="b">
        <f t="shared" si="30"/>
        <v>1</v>
      </c>
      <c r="AM135" s="1" t="e">
        <f t="shared" si="31"/>
        <v>#DIV/0!</v>
      </c>
      <c r="AN135" s="1" t="e">
        <f t="shared" si="32"/>
        <v>#DIV/0!</v>
      </c>
      <c r="AO135" s="1">
        <v>9.4879999999999995</v>
      </c>
    </row>
    <row r="136" spans="1:41">
      <c r="A136" s="7">
        <v>133</v>
      </c>
      <c r="B136" s="7" t="s">
        <v>36</v>
      </c>
      <c r="C136" s="7" t="s">
        <v>37</v>
      </c>
      <c r="D136" s="7" t="s">
        <v>43</v>
      </c>
      <c r="E136" s="7" t="s">
        <v>44</v>
      </c>
      <c r="F136" s="2" t="b">
        <f t="shared" si="42"/>
        <v>1</v>
      </c>
      <c r="G136" s="2" t="b">
        <f t="shared" si="40"/>
        <v>1</v>
      </c>
      <c r="H136" s="1" t="s">
        <v>285</v>
      </c>
      <c r="M136" s="1">
        <f>PRODUCT(SUM(PRODUCT(R136,overview!$J$10),PRODUCT(W136,overview!$K$10),PRODUCT(AB136,overview!$L$10)),1/SUM(overview!$J$10:$L$10))</f>
        <v>0.56593478260869556</v>
      </c>
      <c r="N136" s="1">
        <f>PRODUCT(SUM(PRODUCT(S136,overview!$J$10),PRODUCT(X136,overview!$K$10),PRODUCT(AC136,overview!$L$10)),1/SUM(overview!$J$10:$L$10))</f>
        <v>2.4340652173913044</v>
      </c>
      <c r="O136" s="1">
        <f t="shared" si="35"/>
        <v>6</v>
      </c>
      <c r="P136" s="1">
        <f t="shared" si="36"/>
        <v>7</v>
      </c>
      <c r="Q136" s="1">
        <f t="shared" si="41"/>
        <v>0.27125700727297619</v>
      </c>
      <c r="R136" s="1">
        <v>0.81399999999999995</v>
      </c>
      <c r="S136" s="1">
        <v>2.1859999999999999</v>
      </c>
      <c r="T136" s="1">
        <v>1</v>
      </c>
      <c r="U136" s="1">
        <v>2</v>
      </c>
      <c r="V136" s="1">
        <f t="shared" si="37"/>
        <v>0.74473924977127171</v>
      </c>
      <c r="W136">
        <v>0.437</v>
      </c>
      <c r="X136">
        <v>2.5630000000000002</v>
      </c>
      <c r="Y136">
        <v>4</v>
      </c>
      <c r="Z136">
        <v>4</v>
      </c>
      <c r="AA136" s="1">
        <f t="shared" si="38"/>
        <v>0.1705033164260632</v>
      </c>
      <c r="AB136" s="1">
        <v>1.0900000000000001</v>
      </c>
      <c r="AC136" s="1">
        <v>1.91</v>
      </c>
      <c r="AD136" s="1">
        <v>1</v>
      </c>
      <c r="AE136" s="1">
        <v>1</v>
      </c>
      <c r="AF136" s="1">
        <f t="shared" si="39"/>
        <v>0.5706806282722513</v>
      </c>
      <c r="AH136" s="1" t="e">
        <f t="shared" ref="AH136:AH199" si="43">(SUM(Y132:Y142)*SUM(V132:V142))/(SUM(X132:X142)*SUM(W132:W142))</f>
        <v>#DIV/0!</v>
      </c>
      <c r="AI136" s="1">
        <f t="shared" ref="AI136:AI199" si="44">(SUM(U132:U142)*SUM(R132:R142))/(SUM(T132:T142)*SUM(S132:S142))</f>
        <v>3.3174588470169637E-2</v>
      </c>
      <c r="AJ136" s="1">
        <f t="shared" si="34"/>
        <v>0.39381959305066921</v>
      </c>
      <c r="AK136" s="1">
        <f t="shared" si="29"/>
        <v>91.517568216388426</v>
      </c>
      <c r="AL136" s="1" t="b">
        <f t="shared" si="30"/>
        <v>1</v>
      </c>
      <c r="AM136" s="1" t="e">
        <f t="shared" si="31"/>
        <v>#DIV/0!</v>
      </c>
      <c r="AN136" s="1" t="e">
        <f t="shared" si="32"/>
        <v>#DIV/0!</v>
      </c>
      <c r="AO136" s="1">
        <v>9.4879999999999995</v>
      </c>
    </row>
    <row r="137" spans="1:41">
      <c r="A137" s="7">
        <v>134</v>
      </c>
      <c r="B137" s="7" t="s">
        <v>51</v>
      </c>
      <c r="C137" s="7" t="s">
        <v>52</v>
      </c>
      <c r="D137" s="7" t="s">
        <v>51</v>
      </c>
      <c r="E137" s="7" t="s">
        <v>52</v>
      </c>
      <c r="F137" s="2" t="b">
        <f t="shared" si="42"/>
        <v>0</v>
      </c>
      <c r="G137" s="2" t="b">
        <f t="shared" si="40"/>
        <v>0</v>
      </c>
      <c r="H137" s="1" t="s">
        <v>285</v>
      </c>
      <c r="M137" s="1">
        <f>PRODUCT(SUM(PRODUCT(R137,overview!$J$10),PRODUCT(W137,overview!$K$10),PRODUCT(AB137,overview!$L$10)),1/SUM(overview!$J$10:$L$10))</f>
        <v>0.33299999999999996</v>
      </c>
      <c r="N137" s="1">
        <f>PRODUCT(SUM(PRODUCT(S137,overview!$J$10),PRODUCT(X137,overview!$K$10),PRODUCT(AC137,overview!$L$10)),1/SUM(overview!$J$10:$L$10))</f>
        <v>2.6669999999999998</v>
      </c>
      <c r="O137" s="1">
        <f t="shared" si="35"/>
        <v>9</v>
      </c>
      <c r="P137" s="1">
        <f t="shared" si="36"/>
        <v>0</v>
      </c>
      <c r="Q137" s="1">
        <f t="shared" si="41"/>
        <v>0</v>
      </c>
      <c r="R137" s="1">
        <v>0.33300000000000002</v>
      </c>
      <c r="S137" s="1">
        <v>2.6669999999999998</v>
      </c>
      <c r="T137" s="1">
        <v>5</v>
      </c>
      <c r="U137" s="1">
        <v>0</v>
      </c>
      <c r="V137" s="1">
        <f t="shared" si="37"/>
        <v>0</v>
      </c>
      <c r="W137">
        <v>0.33300000000000002</v>
      </c>
      <c r="X137">
        <v>2.6669999999999998</v>
      </c>
      <c r="Y137">
        <v>4</v>
      </c>
      <c r="Z137">
        <v>0</v>
      </c>
      <c r="AA137" s="1">
        <f t="shared" si="38"/>
        <v>0</v>
      </c>
      <c r="AB137" s="1">
        <v>0.33300000000000002</v>
      </c>
      <c r="AC137" s="1">
        <v>2.6669999999999998</v>
      </c>
      <c r="AD137" s="1">
        <v>0</v>
      </c>
      <c r="AE137" s="1">
        <v>0</v>
      </c>
      <c r="AF137" s="1" t="e">
        <f t="shared" si="39"/>
        <v>#DIV/0!</v>
      </c>
      <c r="AH137" s="1" t="e">
        <f t="shared" si="43"/>
        <v>#DIV/0!</v>
      </c>
      <c r="AI137" s="1">
        <f t="shared" si="44"/>
        <v>2.9975893210520636E-2</v>
      </c>
      <c r="AJ137" s="1">
        <f t="shared" si="34"/>
        <v>0.39381959305066921</v>
      </c>
      <c r="AK137" s="1">
        <f t="shared" si="29"/>
        <v>96.328674242593266</v>
      </c>
      <c r="AL137" s="1" t="b">
        <f t="shared" si="30"/>
        <v>1</v>
      </c>
      <c r="AM137" s="1" t="e">
        <f t="shared" si="31"/>
        <v>#DIV/0!</v>
      </c>
      <c r="AN137" s="1" t="e">
        <f t="shared" si="32"/>
        <v>#DIV/0!</v>
      </c>
      <c r="AO137" s="1">
        <v>9.4879999999999995</v>
      </c>
    </row>
    <row r="138" spans="1:41">
      <c r="A138" s="7">
        <v>135</v>
      </c>
      <c r="B138" s="7" t="s">
        <v>54</v>
      </c>
      <c r="C138" s="7" t="s">
        <v>55</v>
      </c>
      <c r="D138" s="7" t="s">
        <v>67</v>
      </c>
      <c r="E138" s="7" t="s">
        <v>37</v>
      </c>
      <c r="F138" s="2" t="b">
        <f t="shared" si="42"/>
        <v>0</v>
      </c>
      <c r="G138" s="2" t="b">
        <f t="shared" si="40"/>
        <v>1</v>
      </c>
      <c r="H138" s="1" t="s">
        <v>275</v>
      </c>
      <c r="K138" s="1" t="s">
        <v>34</v>
      </c>
      <c r="L138" s="1" t="s">
        <v>34</v>
      </c>
      <c r="M138" s="1">
        <f>PRODUCT(SUM(PRODUCT(R138,overview!$J$10),PRODUCT(W138,overview!$K$10),PRODUCT(AB138,overview!$L$10)),1/SUM(overview!$J$10:$L$10))</f>
        <v>0.67736956521739122</v>
      </c>
      <c r="N138" s="1">
        <f>PRODUCT(SUM(PRODUCT(S138,overview!$J$10),PRODUCT(X138,overview!$K$10),PRODUCT(AC138,overview!$L$10)),1/SUM(overview!$J$10:$L$10))</f>
        <v>2.3226304347826088</v>
      </c>
      <c r="O138" s="1">
        <f t="shared" si="35"/>
        <v>7</v>
      </c>
      <c r="P138" s="1">
        <f t="shared" si="36"/>
        <v>2</v>
      </c>
      <c r="Q138" s="1">
        <f t="shared" si="41"/>
        <v>8.3325422156020873E-2</v>
      </c>
      <c r="R138" s="1">
        <v>0.38300000000000001</v>
      </c>
      <c r="S138" s="1">
        <v>2.617</v>
      </c>
      <c r="T138" s="1">
        <v>3</v>
      </c>
      <c r="U138" s="1">
        <v>1</v>
      </c>
      <c r="V138" s="1">
        <f t="shared" si="37"/>
        <v>4.878359444656731E-2</v>
      </c>
      <c r="W138">
        <v>0.81699999999999995</v>
      </c>
      <c r="X138">
        <v>2.1829999999999998</v>
      </c>
      <c r="Y138">
        <v>4</v>
      </c>
      <c r="Z138">
        <v>0</v>
      </c>
      <c r="AA138" s="1">
        <f t="shared" si="38"/>
        <v>0</v>
      </c>
      <c r="AB138" s="1">
        <v>0.47</v>
      </c>
      <c r="AC138" s="1">
        <v>2.5299999999999998</v>
      </c>
      <c r="AD138" s="1">
        <v>0</v>
      </c>
      <c r="AE138" s="1">
        <v>1</v>
      </c>
      <c r="AF138" s="1" t="e">
        <f t="shared" si="39"/>
        <v>#DIV/0!</v>
      </c>
      <c r="AH138" s="1" t="e">
        <f t="shared" si="43"/>
        <v>#DIV/0!</v>
      </c>
      <c r="AI138" s="1">
        <f t="shared" si="44"/>
        <v>3.5928143712574849E-2</v>
      </c>
      <c r="AJ138" s="1">
        <f t="shared" si="34"/>
        <v>0.48676628577009468</v>
      </c>
      <c r="AK138" s="1">
        <f t="shared" si="29"/>
        <v>96.880155534365585</v>
      </c>
      <c r="AL138" s="1" t="b">
        <f t="shared" si="30"/>
        <v>1</v>
      </c>
      <c r="AM138" s="1" t="e">
        <f t="shared" si="31"/>
        <v>#DIV/0!</v>
      </c>
      <c r="AN138" s="1" t="e">
        <f t="shared" si="32"/>
        <v>#DIV/0!</v>
      </c>
      <c r="AO138" s="1">
        <v>9.4879999999999995</v>
      </c>
    </row>
    <row r="139" spans="1:41">
      <c r="A139" s="7">
        <v>136</v>
      </c>
      <c r="B139" s="7" t="s">
        <v>65</v>
      </c>
      <c r="C139" s="7" t="s">
        <v>2</v>
      </c>
      <c r="D139" s="7" t="s">
        <v>49</v>
      </c>
      <c r="E139" s="7" t="s">
        <v>50</v>
      </c>
      <c r="F139" s="2" t="b">
        <f t="shared" si="42"/>
        <v>0</v>
      </c>
      <c r="G139" s="2" t="b">
        <f t="shared" si="40"/>
        <v>0</v>
      </c>
      <c r="H139" s="1" t="s">
        <v>275</v>
      </c>
      <c r="K139" s="1" t="s">
        <v>34</v>
      </c>
      <c r="L139" s="1" t="s">
        <v>234</v>
      </c>
      <c r="M139" s="1">
        <f>PRODUCT(SUM(PRODUCT(R139,overview!$J$10),PRODUCT(W139,overview!$K$10),PRODUCT(AB139,overview!$L$10)),1/SUM(overview!$J$10:$L$10))</f>
        <v>0.34243478260869564</v>
      </c>
      <c r="N139" s="1">
        <f>PRODUCT(SUM(PRODUCT(S139,overview!$J$10),PRODUCT(X139,overview!$K$10),PRODUCT(AC139,overview!$L$10)),1/SUM(overview!$J$10:$L$10))</f>
        <v>2.657565217391304</v>
      </c>
      <c r="O139" s="1">
        <f t="shared" si="35"/>
        <v>12</v>
      </c>
      <c r="P139" s="1">
        <f t="shared" si="36"/>
        <v>7</v>
      </c>
      <c r="Q139" s="1">
        <f t="shared" si="41"/>
        <v>7.5164147198045497E-2</v>
      </c>
      <c r="R139" s="1">
        <v>0.33300000000000002</v>
      </c>
      <c r="S139" s="1">
        <v>2.6669999999999998</v>
      </c>
      <c r="T139" s="1">
        <v>6</v>
      </c>
      <c r="U139" s="1">
        <v>1</v>
      </c>
      <c r="V139" s="1">
        <f t="shared" si="37"/>
        <v>2.0809898762654669E-2</v>
      </c>
      <c r="W139">
        <v>0.34699999999999998</v>
      </c>
      <c r="X139">
        <v>2.653</v>
      </c>
      <c r="Y139">
        <v>6</v>
      </c>
      <c r="Z139">
        <v>4</v>
      </c>
      <c r="AA139" s="1">
        <f t="shared" si="38"/>
        <v>8.7196884030657118E-2</v>
      </c>
      <c r="AB139" s="1">
        <v>0.33300000000000002</v>
      </c>
      <c r="AC139" s="1">
        <v>2.6669999999999998</v>
      </c>
      <c r="AD139" s="1">
        <v>0</v>
      </c>
      <c r="AE139" s="1">
        <v>2</v>
      </c>
      <c r="AF139" s="1" t="e">
        <f t="shared" si="39"/>
        <v>#DIV/0!</v>
      </c>
      <c r="AH139" s="1" t="e">
        <f t="shared" si="43"/>
        <v>#DIV/0!</v>
      </c>
      <c r="AI139" s="1">
        <f t="shared" si="44"/>
        <v>4.155972617152958E-2</v>
      </c>
      <c r="AJ139" s="1">
        <f t="shared" si="34"/>
        <v>0.36862967157417892</v>
      </c>
      <c r="AK139" s="1">
        <f t="shared" ref="AK139:AK202" si="45">(((SUM(AJ137:AJ141))-(SUM(AI137:AI141)))^2)/(AVERAGE(AI137:AI141))</f>
        <v>120.93252744950459</v>
      </c>
      <c r="AL139" s="1" t="b">
        <f t="shared" ref="AL139:AL202" si="46">IF(AK139&gt;AO139, TRUE, FALSE)</f>
        <v>1</v>
      </c>
      <c r="AM139" s="1" t="e">
        <f t="shared" ref="AM139:AM202" si="47">(((SUM(AH137:AH141))-(SUM(AI137:AI141)))^2)/(AVERAGE(AI137:AI141))</f>
        <v>#DIV/0!</v>
      </c>
      <c r="AN139" s="1" t="e">
        <f t="shared" ref="AN139:AN202" si="48">IF(AM139&gt;AO139, TRUE, FALSE)</f>
        <v>#DIV/0!</v>
      </c>
      <c r="AO139" s="1">
        <v>9.4879999999999995</v>
      </c>
    </row>
    <row r="140" spans="1:41">
      <c r="A140" s="7">
        <v>137</v>
      </c>
      <c r="B140" s="7" t="s">
        <v>94</v>
      </c>
      <c r="C140" s="7" t="s">
        <v>55</v>
      </c>
      <c r="D140" s="7" t="s">
        <v>67</v>
      </c>
      <c r="E140" s="7" t="s">
        <v>37</v>
      </c>
      <c r="F140" s="2" t="b">
        <f t="shared" si="42"/>
        <v>0</v>
      </c>
      <c r="G140" s="2" t="b">
        <f t="shared" si="40"/>
        <v>1</v>
      </c>
      <c r="H140" s="1" t="s">
        <v>275</v>
      </c>
      <c r="K140" s="1" t="s">
        <v>34</v>
      </c>
      <c r="L140" s="1" t="s">
        <v>34</v>
      </c>
      <c r="M140" s="1">
        <f>PRODUCT(SUM(PRODUCT(R140,overview!$J$10),PRODUCT(W140,overview!$K$10),PRODUCT(AB140,overview!$L$10)),1/SUM(overview!$J$10:$L$10))</f>
        <v>0.7416521739130435</v>
      </c>
      <c r="N140" s="1">
        <f>PRODUCT(SUM(PRODUCT(S140,overview!$J$10),PRODUCT(X140,overview!$K$10),PRODUCT(AC140,overview!$L$10)),1/SUM(overview!$J$10:$L$10))</f>
        <v>2.2583478260869563</v>
      </c>
      <c r="O140" s="1">
        <f t="shared" si="35"/>
        <v>12</v>
      </c>
      <c r="P140" s="1">
        <f t="shared" si="36"/>
        <v>5</v>
      </c>
      <c r="Q140" s="1">
        <f t="shared" si="41"/>
        <v>0.13683531631435064</v>
      </c>
      <c r="R140" s="1">
        <v>0.375</v>
      </c>
      <c r="S140" s="1">
        <v>2.625</v>
      </c>
      <c r="T140" s="1">
        <v>4</v>
      </c>
      <c r="U140" s="1">
        <v>0</v>
      </c>
      <c r="V140" s="1">
        <f t="shared" si="37"/>
        <v>0</v>
      </c>
      <c r="W140">
        <v>0.91600000000000004</v>
      </c>
      <c r="X140">
        <v>2.0840000000000001</v>
      </c>
      <c r="Y140">
        <v>7</v>
      </c>
      <c r="Z140">
        <v>4</v>
      </c>
      <c r="AA140" s="1">
        <f t="shared" si="38"/>
        <v>0.25116534137647384</v>
      </c>
      <c r="AB140" s="1">
        <v>0.47</v>
      </c>
      <c r="AC140" s="1">
        <v>2.5299999999999998</v>
      </c>
      <c r="AD140" s="1">
        <v>1</v>
      </c>
      <c r="AE140" s="1">
        <v>1</v>
      </c>
      <c r="AF140" s="1">
        <f t="shared" si="39"/>
        <v>0.1857707509881423</v>
      </c>
      <c r="AH140" s="1" t="e">
        <f t="shared" si="43"/>
        <v>#DIV/0!</v>
      </c>
      <c r="AI140" s="1">
        <f t="shared" si="44"/>
        <v>4.545473901239816E-2</v>
      </c>
      <c r="AJ140" s="1">
        <f t="shared" si="34"/>
        <v>0.44193801490780699</v>
      </c>
      <c r="AK140" s="1">
        <f t="shared" si="45"/>
        <v>145.21438617218962</v>
      </c>
      <c r="AL140" s="1" t="b">
        <f t="shared" si="46"/>
        <v>1</v>
      </c>
      <c r="AM140" s="1" t="e">
        <f t="shared" si="47"/>
        <v>#DIV/0!</v>
      </c>
      <c r="AN140" s="1" t="e">
        <f t="shared" si="48"/>
        <v>#DIV/0!</v>
      </c>
      <c r="AO140" s="1">
        <v>9.4879999999999995</v>
      </c>
    </row>
    <row r="141" spans="1:41">
      <c r="A141" s="7">
        <v>138</v>
      </c>
      <c r="B141" s="7" t="s">
        <v>90</v>
      </c>
      <c r="C141" s="7" t="s">
        <v>91</v>
      </c>
      <c r="D141" s="7" t="s">
        <v>90</v>
      </c>
      <c r="E141" s="7" t="s">
        <v>91</v>
      </c>
      <c r="F141" s="2" t="b">
        <f t="shared" si="42"/>
        <v>0</v>
      </c>
      <c r="G141" s="2" t="b">
        <f t="shared" si="40"/>
        <v>0</v>
      </c>
      <c r="H141" s="1" t="s">
        <v>275</v>
      </c>
      <c r="M141" s="1">
        <f>PRODUCT(SUM(PRODUCT(R141,overview!$J$10),PRODUCT(W141,overview!$K$10),PRODUCT(AB141,overview!$L$10)),1/SUM(overview!$J$10:$L$10))</f>
        <v>0.28936956521739132</v>
      </c>
      <c r="N141" s="1">
        <f>PRODUCT(SUM(PRODUCT(S141,overview!$J$10),PRODUCT(X141,overview!$K$10),PRODUCT(AC141,overview!$L$10)),1/SUM(overview!$J$10:$L$10))</f>
        <v>2.7106304347826087</v>
      </c>
      <c r="O141" s="1">
        <f t="shared" si="35"/>
        <v>5.5</v>
      </c>
      <c r="P141" s="1">
        <f t="shared" si="36"/>
        <v>9.5</v>
      </c>
      <c r="Q141" s="1">
        <f t="shared" si="41"/>
        <v>0.18439258693812022</v>
      </c>
      <c r="R141" s="1">
        <v>5.3999999999999999E-2</v>
      </c>
      <c r="S141" s="1">
        <v>2.9460000000000002</v>
      </c>
      <c r="T141" s="1">
        <v>0</v>
      </c>
      <c r="U141" s="1">
        <v>1</v>
      </c>
      <c r="V141" s="1" t="e">
        <f t="shared" si="37"/>
        <v>#DIV/0!</v>
      </c>
      <c r="W141">
        <v>0.40500000000000003</v>
      </c>
      <c r="X141">
        <v>2.5950000000000002</v>
      </c>
      <c r="Y141">
        <v>5.5</v>
      </c>
      <c r="Z141">
        <v>8.5</v>
      </c>
      <c r="AA141" s="1">
        <f t="shared" si="38"/>
        <v>0.24119810825013133</v>
      </c>
      <c r="AB141" s="1">
        <v>0</v>
      </c>
      <c r="AC141" s="1">
        <v>3</v>
      </c>
      <c r="AD141" s="1">
        <v>0</v>
      </c>
      <c r="AE141" s="1">
        <v>0</v>
      </c>
      <c r="AF141" s="1" t="e">
        <f t="shared" si="39"/>
        <v>#DIV/0!</v>
      </c>
      <c r="AH141" s="1" t="e">
        <f t="shared" si="43"/>
        <v>#DIV/0!</v>
      </c>
      <c r="AI141" s="1">
        <f t="shared" si="44"/>
        <v>4.0793620173077652E-2</v>
      </c>
      <c r="AJ141" s="1">
        <f t="shared" ref="AJ141:AJ172" si="49">(SUM(AE137:AE147)*SUM(AB137:AB147))/(SUM(AD137:AD147)*SUM(AC137:AC147))</f>
        <v>0.66709529932847556</v>
      </c>
      <c r="AK141" s="1">
        <f t="shared" si="45"/>
        <v>160.39662535983587</v>
      </c>
      <c r="AL141" s="1" t="b">
        <f t="shared" si="46"/>
        <v>1</v>
      </c>
      <c r="AM141" s="1" t="e">
        <f t="shared" si="47"/>
        <v>#DIV/0!</v>
      </c>
      <c r="AN141" s="1" t="e">
        <f t="shared" si="48"/>
        <v>#DIV/0!</v>
      </c>
      <c r="AO141" s="1">
        <v>9.4879999999999995</v>
      </c>
    </row>
    <row r="142" spans="1:41">
      <c r="A142" s="7">
        <v>139</v>
      </c>
      <c r="B142" s="7" t="s">
        <v>60</v>
      </c>
      <c r="C142" s="7" t="s">
        <v>61</v>
      </c>
      <c r="D142" s="7" t="s">
        <v>60</v>
      </c>
      <c r="E142" s="7" t="s">
        <v>61</v>
      </c>
      <c r="F142" s="2" t="b">
        <f t="shared" si="42"/>
        <v>0</v>
      </c>
      <c r="G142" s="2" t="b">
        <f t="shared" si="40"/>
        <v>0</v>
      </c>
      <c r="H142" s="1" t="s">
        <v>275</v>
      </c>
      <c r="M142" s="1">
        <f>PRODUCT(SUM(PRODUCT(R142,overview!$J$10),PRODUCT(W142,overview!$K$10),PRODUCT(AB142,overview!$L$10)),1/SUM(overview!$J$10:$L$10))</f>
        <v>1.0202173913043477</v>
      </c>
      <c r="N142" s="1">
        <f>PRODUCT(SUM(PRODUCT(S142,overview!$J$10),PRODUCT(X142,overview!$K$10),PRODUCT(AC142,overview!$L$10)),1/SUM(overview!$J$10:$L$10))</f>
        <v>1.979782608695652</v>
      </c>
      <c r="O142" s="1">
        <f t="shared" si="35"/>
        <v>11</v>
      </c>
      <c r="P142" s="1">
        <f t="shared" si="36"/>
        <v>2</v>
      </c>
      <c r="Q142" s="1">
        <f t="shared" si="41"/>
        <v>9.3694161334438045E-2</v>
      </c>
      <c r="R142" s="1">
        <v>1</v>
      </c>
      <c r="S142" s="1">
        <v>2</v>
      </c>
      <c r="T142" s="1">
        <v>7</v>
      </c>
      <c r="U142" s="1">
        <v>0</v>
      </c>
      <c r="V142" s="1">
        <f t="shared" si="37"/>
        <v>0</v>
      </c>
      <c r="W142">
        <v>1.03</v>
      </c>
      <c r="X142">
        <v>1.97</v>
      </c>
      <c r="Y142">
        <v>4</v>
      </c>
      <c r="Z142">
        <v>2</v>
      </c>
      <c r="AA142" s="1">
        <f t="shared" si="38"/>
        <v>0.26142131979695432</v>
      </c>
      <c r="AB142" s="1">
        <v>1</v>
      </c>
      <c r="AC142" s="1">
        <v>2</v>
      </c>
      <c r="AD142" s="1">
        <v>0</v>
      </c>
      <c r="AE142" s="1">
        <v>0</v>
      </c>
      <c r="AF142" s="1" t="e">
        <f t="shared" si="39"/>
        <v>#DIV/0!</v>
      </c>
      <c r="AH142" s="1" t="e">
        <f t="shared" si="43"/>
        <v>#DIV/0!</v>
      </c>
      <c r="AI142" s="1">
        <f t="shared" si="44"/>
        <v>3.9323579806480255E-2</v>
      </c>
      <c r="AJ142" s="1">
        <f t="shared" si="49"/>
        <v>0.66709529932847544</v>
      </c>
      <c r="AK142" s="1">
        <f t="shared" si="45"/>
        <v>142.14067378418946</v>
      </c>
      <c r="AL142" s="1" t="b">
        <f t="shared" si="46"/>
        <v>1</v>
      </c>
      <c r="AM142" s="1" t="e">
        <f t="shared" si="47"/>
        <v>#DIV/0!</v>
      </c>
      <c r="AN142" s="1" t="e">
        <f t="shared" si="48"/>
        <v>#DIV/0!</v>
      </c>
      <c r="AO142" s="1">
        <v>9.4879999999999995</v>
      </c>
    </row>
    <row r="143" spans="1:41">
      <c r="A143" s="7">
        <v>140</v>
      </c>
      <c r="B143" s="7" t="s">
        <v>83</v>
      </c>
      <c r="C143" s="7" t="s">
        <v>61</v>
      </c>
      <c r="D143" s="7" t="s">
        <v>30</v>
      </c>
      <c r="E143" s="7" t="s">
        <v>31</v>
      </c>
      <c r="F143" s="2" t="b">
        <f t="shared" si="42"/>
        <v>0</v>
      </c>
      <c r="G143" s="2" t="b">
        <f t="shared" si="40"/>
        <v>0</v>
      </c>
      <c r="H143" s="1" t="s">
        <v>275</v>
      </c>
      <c r="M143" s="1">
        <f>PRODUCT(SUM(PRODUCT(R143,overview!$J$10),PRODUCT(W143,overview!$K$10),PRODUCT(AB143,overview!$L$10)),1/SUM(overview!$J$10:$L$10))</f>
        <v>0.97573913043478255</v>
      </c>
      <c r="N143" s="1">
        <f>PRODUCT(SUM(PRODUCT(S143,overview!$J$10),PRODUCT(X143,overview!$K$10),PRODUCT(AC143,overview!$L$10)),1/SUM(overview!$J$10:$L$10))</f>
        <v>2.0242608695652171</v>
      </c>
      <c r="O143" s="1">
        <f t="shared" si="35"/>
        <v>15</v>
      </c>
      <c r="P143" s="1">
        <f t="shared" si="36"/>
        <v>10</v>
      </c>
      <c r="Q143" s="1">
        <f t="shared" si="41"/>
        <v>0.32134828242908492</v>
      </c>
      <c r="R143" s="1">
        <v>1</v>
      </c>
      <c r="S143" s="1">
        <v>2</v>
      </c>
      <c r="T143" s="1">
        <v>11</v>
      </c>
      <c r="U143" s="1">
        <v>1</v>
      </c>
      <c r="V143" s="1">
        <f t="shared" si="37"/>
        <v>4.5454545454545456E-2</v>
      </c>
      <c r="W143">
        <v>0.96399999999999997</v>
      </c>
      <c r="X143">
        <v>2.036</v>
      </c>
      <c r="Y143">
        <v>4</v>
      </c>
      <c r="Z143">
        <v>8</v>
      </c>
      <c r="AA143" s="1">
        <f t="shared" si="38"/>
        <v>0.94695481335952847</v>
      </c>
      <c r="AB143" s="1">
        <v>1</v>
      </c>
      <c r="AC143" s="1">
        <v>2</v>
      </c>
      <c r="AD143" s="1">
        <v>0</v>
      </c>
      <c r="AE143" s="1">
        <v>1</v>
      </c>
      <c r="AF143" s="1" t="e">
        <f t="shared" si="39"/>
        <v>#DIV/0!</v>
      </c>
      <c r="AH143" s="1" t="e">
        <f t="shared" si="43"/>
        <v>#DIV/0!</v>
      </c>
      <c r="AI143" s="1">
        <f t="shared" si="44"/>
        <v>3.6012301051639738E-2</v>
      </c>
      <c r="AJ143" s="1">
        <f t="shared" si="49"/>
        <v>0.61117265390093367</v>
      </c>
      <c r="AK143" s="1">
        <f t="shared" si="45"/>
        <v>137.05261878193321</v>
      </c>
      <c r="AL143" s="1" t="b">
        <f t="shared" si="46"/>
        <v>1</v>
      </c>
      <c r="AM143" s="1" t="e">
        <f t="shared" si="47"/>
        <v>#DIV/0!</v>
      </c>
      <c r="AN143" s="1" t="e">
        <f t="shared" si="48"/>
        <v>#DIV/0!</v>
      </c>
      <c r="AO143" s="1">
        <v>9.4879999999999995</v>
      </c>
    </row>
    <row r="144" spans="1:41">
      <c r="A144" s="7">
        <v>141</v>
      </c>
      <c r="B144" s="7" t="s">
        <v>28</v>
      </c>
      <c r="C144" s="7" t="s">
        <v>29</v>
      </c>
      <c r="D144" s="7" t="s">
        <v>28</v>
      </c>
      <c r="E144" s="7" t="s">
        <v>29</v>
      </c>
      <c r="F144" s="2" t="b">
        <f t="shared" si="42"/>
        <v>0</v>
      </c>
      <c r="G144" s="2" t="b">
        <f t="shared" si="40"/>
        <v>0</v>
      </c>
      <c r="H144" s="1" t="s">
        <v>275</v>
      </c>
      <c r="M144" s="1">
        <f>PRODUCT(SUM(PRODUCT(R144,overview!$J$10),PRODUCT(W144,overview!$K$10),PRODUCT(AB144,overview!$L$10)),1/SUM(overview!$J$10:$L$10))</f>
        <v>0.66700000000000004</v>
      </c>
      <c r="N144" s="1">
        <f>PRODUCT(SUM(PRODUCT(S144,overview!$J$10),PRODUCT(X144,overview!$K$10),PRODUCT(AC144,overview!$L$10)),1/SUM(overview!$J$10:$L$10))</f>
        <v>2.3330000000000002</v>
      </c>
      <c r="O144" s="1">
        <f t="shared" si="35"/>
        <v>11</v>
      </c>
      <c r="P144" s="1">
        <f t="shared" si="36"/>
        <v>0</v>
      </c>
      <c r="Q144" s="1">
        <f t="shared" si="41"/>
        <v>0</v>
      </c>
      <c r="R144" s="1">
        <v>0.66700000000000004</v>
      </c>
      <c r="S144" s="1">
        <v>2.3330000000000002</v>
      </c>
      <c r="T144" s="1">
        <v>2</v>
      </c>
      <c r="U144" s="1">
        <v>0</v>
      </c>
      <c r="V144" s="1">
        <f t="shared" si="37"/>
        <v>0</v>
      </c>
      <c r="W144">
        <v>0.66700000000000004</v>
      </c>
      <c r="X144">
        <v>2.3330000000000002</v>
      </c>
      <c r="Y144">
        <v>9</v>
      </c>
      <c r="Z144">
        <v>0</v>
      </c>
      <c r="AA144" s="1">
        <f t="shared" si="38"/>
        <v>0</v>
      </c>
      <c r="AB144" s="1">
        <v>0.66700000000000004</v>
      </c>
      <c r="AC144" s="1">
        <v>2.3330000000000002</v>
      </c>
      <c r="AD144" s="1">
        <v>0</v>
      </c>
      <c r="AE144" s="1">
        <v>0</v>
      </c>
      <c r="AF144" s="1" t="e">
        <f t="shared" si="39"/>
        <v>#DIV/0!</v>
      </c>
      <c r="AH144" s="1" t="e">
        <f t="shared" si="43"/>
        <v>#DIV/0!</v>
      </c>
      <c r="AI144" s="1">
        <f t="shared" si="44"/>
        <v>7.3165437664794025E-2</v>
      </c>
      <c r="AJ144" s="1">
        <f t="shared" si="49"/>
        <v>0.43075936171918855</v>
      </c>
      <c r="AK144" s="1">
        <f t="shared" si="45"/>
        <v>102.77145644597941</v>
      </c>
      <c r="AL144" s="1" t="b">
        <f t="shared" si="46"/>
        <v>1</v>
      </c>
      <c r="AM144" s="1" t="e">
        <f t="shared" si="47"/>
        <v>#DIV/0!</v>
      </c>
      <c r="AN144" s="1" t="e">
        <f t="shared" si="48"/>
        <v>#DIV/0!</v>
      </c>
      <c r="AO144" s="1">
        <v>9.4879999999999995</v>
      </c>
    </row>
    <row r="145" spans="1:41">
      <c r="A145" s="7">
        <v>142</v>
      </c>
      <c r="B145" s="7" t="s">
        <v>47</v>
      </c>
      <c r="C145" s="7" t="s">
        <v>48</v>
      </c>
      <c r="D145" s="7" t="s">
        <v>62</v>
      </c>
      <c r="E145" s="7" t="s">
        <v>48</v>
      </c>
      <c r="F145" s="2" t="b">
        <f t="shared" si="42"/>
        <v>1</v>
      </c>
      <c r="G145" s="2" t="b">
        <f t="shared" si="40"/>
        <v>0</v>
      </c>
      <c r="H145" s="1" t="s">
        <v>275</v>
      </c>
      <c r="M145" s="1">
        <f>PRODUCT(SUM(PRODUCT(R145,overview!$J$10),PRODUCT(W145,overview!$K$10),PRODUCT(AB145,overview!$L$10)),1/SUM(overview!$J$10:$L$10))</f>
        <v>1.0119565217391304</v>
      </c>
      <c r="N145" s="1">
        <f>PRODUCT(SUM(PRODUCT(S145,overview!$J$10),PRODUCT(X145,overview!$K$10),PRODUCT(AC145,overview!$L$10)),1/SUM(overview!$J$10:$L$10))</f>
        <v>1.9880434782608694</v>
      </c>
      <c r="O145" s="1">
        <f t="shared" si="35"/>
        <v>15.5</v>
      </c>
      <c r="P145" s="1">
        <f t="shared" si="36"/>
        <v>4.5</v>
      </c>
      <c r="Q145" s="1">
        <f t="shared" si="41"/>
        <v>0.14778038413375896</v>
      </c>
      <c r="R145" s="1">
        <v>0.93799999999999994</v>
      </c>
      <c r="S145" s="1">
        <v>2.0619999999999998</v>
      </c>
      <c r="T145" s="1">
        <v>5.5</v>
      </c>
      <c r="U145" s="1">
        <v>2.5</v>
      </c>
      <c r="V145" s="1">
        <f t="shared" si="37"/>
        <v>0.20677188960409137</v>
      </c>
      <c r="W145">
        <v>1.0409999999999999</v>
      </c>
      <c r="X145">
        <v>1.9590000000000001</v>
      </c>
      <c r="Y145">
        <v>8</v>
      </c>
      <c r="Z145">
        <v>2</v>
      </c>
      <c r="AA145" s="1">
        <f t="shared" si="38"/>
        <v>0.13284839203675342</v>
      </c>
      <c r="AB145" s="1">
        <v>1.147</v>
      </c>
      <c r="AC145" s="1">
        <v>1.853</v>
      </c>
      <c r="AD145" s="1">
        <v>2</v>
      </c>
      <c r="AE145" s="1">
        <v>0</v>
      </c>
      <c r="AF145" s="1">
        <f t="shared" si="39"/>
        <v>0</v>
      </c>
      <c r="AH145" s="1" t="e">
        <f t="shared" si="43"/>
        <v>#DIV/0!</v>
      </c>
      <c r="AI145" s="1">
        <f t="shared" si="44"/>
        <v>9.500159818777254E-2</v>
      </c>
      <c r="AJ145" s="1">
        <f t="shared" si="49"/>
        <v>0.69971775677997305</v>
      </c>
      <c r="AK145" s="1">
        <f t="shared" si="45"/>
        <v>78.807161523193713</v>
      </c>
      <c r="AL145" s="1" t="b">
        <f t="shared" si="46"/>
        <v>1</v>
      </c>
      <c r="AM145" s="1" t="e">
        <f t="shared" si="47"/>
        <v>#DIV/0!</v>
      </c>
      <c r="AN145" s="1" t="e">
        <f t="shared" si="48"/>
        <v>#DIV/0!</v>
      </c>
      <c r="AO145" s="1">
        <v>9.4879999999999995</v>
      </c>
    </row>
    <row r="146" spans="1:41">
      <c r="A146" s="7">
        <v>143</v>
      </c>
      <c r="B146" s="7" t="s">
        <v>45</v>
      </c>
      <c r="C146" s="7" t="s">
        <v>46</v>
      </c>
      <c r="D146" s="7" t="s">
        <v>45</v>
      </c>
      <c r="E146" s="7" t="s">
        <v>46</v>
      </c>
      <c r="F146" s="2" t="b">
        <f t="shared" si="42"/>
        <v>0</v>
      </c>
      <c r="G146" s="2" t="b">
        <f t="shared" si="40"/>
        <v>0</v>
      </c>
      <c r="H146" s="1" t="s">
        <v>275</v>
      </c>
      <c r="M146" s="1">
        <f>PRODUCT(SUM(PRODUCT(R146,overview!$J$10),PRODUCT(W146,overview!$K$10),PRODUCT(AB146,overview!$L$10)),1/SUM(overview!$J$10:$L$10))</f>
        <v>1.0441521739130435</v>
      </c>
      <c r="N146" s="1">
        <f>PRODUCT(SUM(PRODUCT(S146,overview!$J$10),PRODUCT(X146,overview!$K$10),PRODUCT(AC146,overview!$L$10)),1/SUM(overview!$J$10:$L$10))</f>
        <v>1.9558478260869563</v>
      </c>
      <c r="O146" s="1">
        <f t="shared" si="35"/>
        <v>16</v>
      </c>
      <c r="P146" s="1">
        <f t="shared" si="36"/>
        <v>0</v>
      </c>
      <c r="Q146" s="1">
        <f t="shared" si="41"/>
        <v>0</v>
      </c>
      <c r="R146" s="1">
        <v>1.01</v>
      </c>
      <c r="S146" s="1">
        <v>1.99</v>
      </c>
      <c r="T146" s="1">
        <v>5</v>
      </c>
      <c r="U146" s="1">
        <v>0</v>
      </c>
      <c r="V146" s="1">
        <f t="shared" si="37"/>
        <v>0</v>
      </c>
      <c r="W146">
        <v>1.0609999999999999</v>
      </c>
      <c r="X146">
        <v>1.9390000000000001</v>
      </c>
      <c r="Y146">
        <v>11</v>
      </c>
      <c r="Z146">
        <v>0</v>
      </c>
      <c r="AA146" s="1">
        <f t="shared" si="38"/>
        <v>0</v>
      </c>
      <c r="AB146" s="1">
        <v>1</v>
      </c>
      <c r="AC146" s="1">
        <v>2</v>
      </c>
      <c r="AD146" s="1">
        <v>0</v>
      </c>
      <c r="AE146" s="1">
        <v>0</v>
      </c>
      <c r="AF146" s="1" t="e">
        <f t="shared" si="39"/>
        <v>#DIV/0!</v>
      </c>
      <c r="AH146" s="1">
        <f t="shared" si="43"/>
        <v>0.32351553134505123</v>
      </c>
      <c r="AI146" s="1">
        <f t="shared" si="44"/>
        <v>9.1414007851564283E-2</v>
      </c>
      <c r="AJ146" s="1">
        <f t="shared" si="49"/>
        <v>0.54990583804143134</v>
      </c>
      <c r="AK146" s="1">
        <f t="shared" si="45"/>
        <v>40.73857113755156</v>
      </c>
      <c r="AL146" s="1" t="b">
        <f t="shared" si="46"/>
        <v>1</v>
      </c>
      <c r="AM146" s="1" t="e">
        <f t="shared" si="47"/>
        <v>#DIV/0!</v>
      </c>
      <c r="AN146" s="1" t="e">
        <f t="shared" si="48"/>
        <v>#DIV/0!</v>
      </c>
      <c r="AO146" s="1">
        <v>9.4879999999999995</v>
      </c>
    </row>
    <row r="147" spans="1:41">
      <c r="A147" s="7">
        <v>144</v>
      </c>
      <c r="B147" s="7" t="s">
        <v>28</v>
      </c>
      <c r="C147" s="7" t="s">
        <v>29</v>
      </c>
      <c r="D147" s="7" t="s">
        <v>30</v>
      </c>
      <c r="E147" s="7" t="s">
        <v>31</v>
      </c>
      <c r="F147" s="2" t="b">
        <f t="shared" si="42"/>
        <v>1</v>
      </c>
      <c r="G147" s="2" t="b">
        <f t="shared" si="40"/>
        <v>0</v>
      </c>
      <c r="H147" s="1" t="s">
        <v>275</v>
      </c>
      <c r="M147" s="1">
        <f>PRODUCT(SUM(PRODUCT(R147,overview!$J$10),PRODUCT(W147,overview!$K$10),PRODUCT(AB147,overview!$L$10)),1/SUM(overview!$J$10:$L$10))</f>
        <v>0.91091304347826085</v>
      </c>
      <c r="N147" s="1">
        <f>PRODUCT(SUM(PRODUCT(S147,overview!$J$10),PRODUCT(X147,overview!$K$10),PRODUCT(AC147,overview!$L$10)),1/SUM(overview!$J$10:$L$10))</f>
        <v>2.0890869565217391</v>
      </c>
      <c r="O147" s="1">
        <f t="shared" si="35"/>
        <v>12</v>
      </c>
      <c r="P147" s="1">
        <f t="shared" si="36"/>
        <v>12</v>
      </c>
      <c r="Q147" s="1">
        <f t="shared" si="41"/>
        <v>0.43603404857541261</v>
      </c>
      <c r="R147" s="1">
        <v>0.64900000000000002</v>
      </c>
      <c r="S147" s="1">
        <v>2.351</v>
      </c>
      <c r="T147" s="1">
        <v>5</v>
      </c>
      <c r="U147" s="1">
        <v>2</v>
      </c>
      <c r="V147" s="1">
        <f t="shared" si="37"/>
        <v>0.11042109740535944</v>
      </c>
      <c r="W147">
        <v>1.0289999999999999</v>
      </c>
      <c r="X147">
        <v>1.9710000000000001</v>
      </c>
      <c r="Y147">
        <v>7</v>
      </c>
      <c r="Z147">
        <v>8</v>
      </c>
      <c r="AA147" s="1">
        <f t="shared" si="38"/>
        <v>0.59665144596651443</v>
      </c>
      <c r="AB147" s="1">
        <v>0.91700000000000004</v>
      </c>
      <c r="AC147" s="1">
        <v>2.0830000000000002</v>
      </c>
      <c r="AD147" s="1">
        <v>0</v>
      </c>
      <c r="AE147" s="1">
        <v>2</v>
      </c>
      <c r="AF147" s="1" t="e">
        <f t="shared" si="39"/>
        <v>#DIV/0!</v>
      </c>
      <c r="AH147" s="1">
        <f t="shared" si="43"/>
        <v>0.32754436735183901</v>
      </c>
      <c r="AI147" s="1">
        <f t="shared" si="44"/>
        <v>8.7764722853597238E-2</v>
      </c>
      <c r="AJ147" s="1">
        <f t="shared" si="49"/>
        <v>0.54990583804143123</v>
      </c>
      <c r="AK147" s="1">
        <f t="shared" si="45"/>
        <v>31.50118240364219</v>
      </c>
      <c r="AL147" s="1" t="b">
        <f t="shared" si="46"/>
        <v>1</v>
      </c>
      <c r="AM147" s="1" t="e">
        <f t="shared" si="47"/>
        <v>#DIV/0!</v>
      </c>
      <c r="AN147" s="1" t="e">
        <f t="shared" si="48"/>
        <v>#DIV/0!</v>
      </c>
      <c r="AO147" s="1">
        <v>9.4879999999999995</v>
      </c>
    </row>
    <row r="148" spans="1:41">
      <c r="A148" s="7">
        <v>145</v>
      </c>
      <c r="B148" s="7" t="s">
        <v>100</v>
      </c>
      <c r="C148" s="7" t="s">
        <v>73</v>
      </c>
      <c r="D148" s="7" t="s">
        <v>100</v>
      </c>
      <c r="E148" s="7" t="s">
        <v>73</v>
      </c>
      <c r="F148" s="2" t="b">
        <f t="shared" si="42"/>
        <v>0</v>
      </c>
      <c r="G148" s="2" t="b">
        <f t="shared" si="40"/>
        <v>0</v>
      </c>
      <c r="H148" s="1" t="s">
        <v>275</v>
      </c>
      <c r="J148" s="1" t="s">
        <v>184</v>
      </c>
      <c r="M148" s="1">
        <f>PRODUCT(SUM(PRODUCT(R148,overview!$J$10),PRODUCT(W148,overview!$K$10),PRODUCT(AB148,overview!$L$10)),1/SUM(overview!$J$10:$L$10))</f>
        <v>0.33299999999999996</v>
      </c>
      <c r="N148" s="1">
        <f>PRODUCT(SUM(PRODUCT(S148,overview!$J$10),PRODUCT(X148,overview!$K$10),PRODUCT(AC148,overview!$L$10)),1/SUM(overview!$J$10:$L$10))</f>
        <v>2.6669999999999998</v>
      </c>
      <c r="O148" s="1">
        <f t="shared" si="35"/>
        <v>12</v>
      </c>
      <c r="P148" s="1">
        <f t="shared" si="36"/>
        <v>0</v>
      </c>
      <c r="Q148" s="1">
        <f t="shared" si="41"/>
        <v>0</v>
      </c>
      <c r="R148" s="1">
        <v>0.33300000000000002</v>
      </c>
      <c r="S148" s="1">
        <v>2.6669999999999998</v>
      </c>
      <c r="T148" s="1">
        <v>7</v>
      </c>
      <c r="U148" s="1">
        <v>0</v>
      </c>
      <c r="V148" s="1">
        <f t="shared" si="37"/>
        <v>0</v>
      </c>
      <c r="W148">
        <v>0.33300000000000002</v>
      </c>
      <c r="X148">
        <v>2.6669999999999998</v>
      </c>
      <c r="Y148">
        <v>5</v>
      </c>
      <c r="Z148">
        <v>0</v>
      </c>
      <c r="AA148" s="1">
        <f t="shared" si="38"/>
        <v>0</v>
      </c>
      <c r="AB148" s="1">
        <v>0.33300000000000002</v>
      </c>
      <c r="AC148" s="1">
        <v>2.6669999999999998</v>
      </c>
      <c r="AD148" s="1">
        <v>0</v>
      </c>
      <c r="AE148" s="1">
        <v>0</v>
      </c>
      <c r="AF148" s="1" t="e">
        <f t="shared" si="39"/>
        <v>#DIV/0!</v>
      </c>
      <c r="AH148" s="1">
        <f t="shared" si="43"/>
        <v>0.62123427101865736</v>
      </c>
      <c r="AI148" s="1">
        <f t="shared" si="44"/>
        <v>0.1547578227643546</v>
      </c>
      <c r="AJ148" s="1">
        <f t="shared" si="49"/>
        <v>0.29443600455753888</v>
      </c>
      <c r="AK148" s="1">
        <f t="shared" si="45"/>
        <v>21.556241251286529</v>
      </c>
      <c r="AL148" s="1" t="b">
        <f t="shared" si="46"/>
        <v>1</v>
      </c>
      <c r="AM148" s="1">
        <f t="shared" si="47"/>
        <v>27.147381140681109</v>
      </c>
      <c r="AN148" s="1" t="b">
        <f t="shared" si="48"/>
        <v>1</v>
      </c>
      <c r="AO148" s="1">
        <v>9.4879999999999995</v>
      </c>
    </row>
    <row r="149" spans="1:41">
      <c r="A149" s="7">
        <v>146</v>
      </c>
      <c r="B149" s="7" t="s">
        <v>47</v>
      </c>
      <c r="C149" s="7" t="s">
        <v>48</v>
      </c>
      <c r="D149" s="7" t="s">
        <v>47</v>
      </c>
      <c r="E149" s="7" t="s">
        <v>48</v>
      </c>
      <c r="F149" s="2" t="b">
        <f t="shared" si="42"/>
        <v>0</v>
      </c>
      <c r="G149" s="2" t="b">
        <f t="shared" si="40"/>
        <v>0</v>
      </c>
      <c r="H149" s="1" t="s">
        <v>275</v>
      </c>
      <c r="M149" s="1">
        <f>PRODUCT(SUM(PRODUCT(R149,overview!$J$10),PRODUCT(W149,overview!$K$10),PRODUCT(AB149,overview!$L$10)),1/SUM(overview!$J$10:$L$10))</f>
        <v>0.94921739130434779</v>
      </c>
      <c r="N149" s="1">
        <f>PRODUCT(SUM(PRODUCT(S149,overview!$J$10),PRODUCT(X149,overview!$K$10),PRODUCT(AC149,overview!$L$10)),1/SUM(overview!$J$10:$L$10))</f>
        <v>2.0507826086956524</v>
      </c>
      <c r="O149" s="1">
        <f t="shared" si="35"/>
        <v>15</v>
      </c>
      <c r="P149" s="1">
        <f t="shared" si="36"/>
        <v>3</v>
      </c>
      <c r="Q149" s="1">
        <f t="shared" si="41"/>
        <v>9.2571234735413829E-2</v>
      </c>
      <c r="R149" s="1">
        <v>0.97399999999999998</v>
      </c>
      <c r="S149" s="1">
        <v>2.0259999999999998</v>
      </c>
      <c r="T149" s="1">
        <v>7</v>
      </c>
      <c r="U149" s="1">
        <v>0</v>
      </c>
      <c r="V149" s="1">
        <f t="shared" si="37"/>
        <v>0</v>
      </c>
      <c r="W149">
        <v>0.94099999999999995</v>
      </c>
      <c r="X149">
        <v>2.0590000000000002</v>
      </c>
      <c r="Y149">
        <v>8</v>
      </c>
      <c r="Z149">
        <v>3</v>
      </c>
      <c r="AA149" s="1">
        <f t="shared" si="38"/>
        <v>0.17138173870811069</v>
      </c>
      <c r="AB149" s="1">
        <v>0.85699999999999998</v>
      </c>
      <c r="AC149" s="1">
        <v>2.1429999999999998</v>
      </c>
      <c r="AD149" s="1">
        <v>0</v>
      </c>
      <c r="AE149" s="1">
        <v>0</v>
      </c>
      <c r="AF149" s="1" t="e">
        <f t="shared" si="39"/>
        <v>#DIV/0!</v>
      </c>
      <c r="AH149" s="1">
        <f t="shared" si="43"/>
        <v>0.6066021565488483</v>
      </c>
      <c r="AI149" s="1">
        <f t="shared" si="44"/>
        <v>0.15666522464618995</v>
      </c>
      <c r="AJ149" s="1">
        <f t="shared" si="49"/>
        <v>0.41242937853107353</v>
      </c>
      <c r="AK149" s="1">
        <f t="shared" si="45"/>
        <v>16.268406742204025</v>
      </c>
      <c r="AL149" s="1" t="b">
        <f t="shared" si="46"/>
        <v>1</v>
      </c>
      <c r="AM149" s="1">
        <f t="shared" si="47"/>
        <v>32.291506211364549</v>
      </c>
      <c r="AN149" s="1" t="b">
        <f t="shared" si="48"/>
        <v>1</v>
      </c>
      <c r="AO149" s="1">
        <v>9.4879999999999995</v>
      </c>
    </row>
    <row r="150" spans="1:41">
      <c r="A150" s="7">
        <v>147</v>
      </c>
      <c r="B150" s="7" t="s">
        <v>28</v>
      </c>
      <c r="C150" s="7" t="s">
        <v>29</v>
      </c>
      <c r="D150" s="7" t="s">
        <v>28</v>
      </c>
      <c r="E150" s="7" t="s">
        <v>29</v>
      </c>
      <c r="F150" s="2" t="b">
        <f t="shared" si="42"/>
        <v>0</v>
      </c>
      <c r="G150" s="2" t="b">
        <f t="shared" si="40"/>
        <v>0</v>
      </c>
      <c r="H150" s="1" t="s">
        <v>275</v>
      </c>
      <c r="M150" s="1">
        <f>PRODUCT(SUM(PRODUCT(R150,overview!$J$10),PRODUCT(W150,overview!$K$10),PRODUCT(AB150,overview!$L$10)),1/SUM(overview!$J$10:$L$10))</f>
        <v>0.87526086956521743</v>
      </c>
      <c r="N150" s="1">
        <f>PRODUCT(SUM(PRODUCT(S150,overview!$J$10),PRODUCT(X150,overview!$K$10),PRODUCT(AC150,overview!$L$10)),1/SUM(overview!$J$10:$L$10))</f>
        <v>2.1247391304347825</v>
      </c>
      <c r="O150" s="1">
        <f t="shared" si="35"/>
        <v>15.8</v>
      </c>
      <c r="P150" s="1">
        <f t="shared" si="36"/>
        <v>19.2</v>
      </c>
      <c r="Q150" s="1">
        <f t="shared" si="41"/>
        <v>0.50058293277480914</v>
      </c>
      <c r="R150" s="1">
        <v>0.71799999999999997</v>
      </c>
      <c r="S150" s="1">
        <v>2.282</v>
      </c>
      <c r="T150" s="1">
        <v>7</v>
      </c>
      <c r="U150" s="1">
        <v>8</v>
      </c>
      <c r="V150" s="1">
        <f t="shared" si="37"/>
        <v>0.35958432452735689</v>
      </c>
      <c r="W150">
        <v>0.95299999999999996</v>
      </c>
      <c r="X150">
        <v>2.0470000000000002</v>
      </c>
      <c r="Y150">
        <v>8.8000000000000007</v>
      </c>
      <c r="Z150">
        <v>11.2</v>
      </c>
      <c r="AA150" s="1">
        <f t="shared" si="38"/>
        <v>0.59253008837767018</v>
      </c>
      <c r="AB150" s="1">
        <v>0.66700000000000004</v>
      </c>
      <c r="AC150" s="1">
        <v>2.3330000000000002</v>
      </c>
      <c r="AD150" s="1">
        <v>0</v>
      </c>
      <c r="AE150" s="1">
        <v>0</v>
      </c>
      <c r="AF150" s="1" t="e">
        <f t="shared" si="39"/>
        <v>#DIV/0!</v>
      </c>
      <c r="AH150" s="1">
        <f t="shared" si="43"/>
        <v>0.67193558061990744</v>
      </c>
      <c r="AI150" s="1">
        <f t="shared" si="44"/>
        <v>0.16850710348322429</v>
      </c>
      <c r="AJ150" s="1">
        <f t="shared" si="49"/>
        <v>0.53813108757602812</v>
      </c>
      <c r="AK150" s="1">
        <f t="shared" si="45"/>
        <v>7.9708662417723897</v>
      </c>
      <c r="AL150" s="1" t="b">
        <f t="shared" si="46"/>
        <v>0</v>
      </c>
      <c r="AM150" s="1">
        <f t="shared" si="47"/>
        <v>38.275330480277887</v>
      </c>
      <c r="AN150" s="1" t="b">
        <f t="shared" si="48"/>
        <v>1</v>
      </c>
      <c r="AO150" s="1">
        <v>9.4879999999999995</v>
      </c>
    </row>
    <row r="151" spans="1:41">
      <c r="A151" s="7">
        <v>148</v>
      </c>
      <c r="B151" s="7" t="s">
        <v>47</v>
      </c>
      <c r="C151" s="7" t="s">
        <v>48</v>
      </c>
      <c r="D151" s="7" t="s">
        <v>74</v>
      </c>
      <c r="E151" s="7" t="s">
        <v>1</v>
      </c>
      <c r="F151" s="2" t="b">
        <f t="shared" si="42"/>
        <v>1</v>
      </c>
      <c r="G151" s="2" t="b">
        <f t="shared" si="40"/>
        <v>0</v>
      </c>
      <c r="H151" s="1" t="s">
        <v>275</v>
      </c>
      <c r="M151" s="1">
        <f>PRODUCT(SUM(PRODUCT(R151,overview!$J$10),PRODUCT(W151,overview!$K$10),PRODUCT(AB151,overview!$L$10)),1/SUM(overview!$J$10:$L$10))</f>
        <v>0.95091304347826089</v>
      </c>
      <c r="N151" s="1">
        <f>PRODUCT(SUM(PRODUCT(S151,overview!$J$10),PRODUCT(X151,overview!$K$10),PRODUCT(AC151,overview!$L$10)),1/SUM(overview!$J$10:$L$10))</f>
        <v>2.0490869565217391</v>
      </c>
      <c r="O151" s="1">
        <f t="shared" si="35"/>
        <v>16</v>
      </c>
      <c r="P151" s="1">
        <f t="shared" si="36"/>
        <v>15</v>
      </c>
      <c r="Q151" s="1">
        <f t="shared" si="41"/>
        <v>0.43506254111056891</v>
      </c>
      <c r="R151" s="1">
        <v>0.96299999999999997</v>
      </c>
      <c r="S151" s="1">
        <v>2.0369999999999999</v>
      </c>
      <c r="T151" s="1">
        <v>9</v>
      </c>
      <c r="U151" s="1">
        <v>4</v>
      </c>
      <c r="V151" s="1">
        <f t="shared" si="37"/>
        <v>0.21011291114383895</v>
      </c>
      <c r="W151">
        <v>0.94499999999999995</v>
      </c>
      <c r="X151">
        <v>2.0550000000000002</v>
      </c>
      <c r="Y151">
        <v>7</v>
      </c>
      <c r="Z151">
        <v>10</v>
      </c>
      <c r="AA151" s="1">
        <f t="shared" si="38"/>
        <v>0.65693430656934282</v>
      </c>
      <c r="AB151" s="1">
        <v>0.96499999999999997</v>
      </c>
      <c r="AC151" s="1">
        <v>2.0350000000000001</v>
      </c>
      <c r="AD151" s="1">
        <v>0</v>
      </c>
      <c r="AE151" s="1">
        <v>1</v>
      </c>
      <c r="AF151" s="1" t="e">
        <f t="shared" si="39"/>
        <v>#DIV/0!</v>
      </c>
      <c r="AH151" s="1">
        <f t="shared" si="43"/>
        <v>0.73511422052481423</v>
      </c>
      <c r="AI151" s="1">
        <f t="shared" si="44"/>
        <v>0.18700461467757068</v>
      </c>
      <c r="AJ151" s="1">
        <f t="shared" si="49"/>
        <v>0.52681716975282544</v>
      </c>
      <c r="AK151" s="1">
        <f t="shared" si="45"/>
        <v>6.4174981798509965</v>
      </c>
      <c r="AL151" s="1" t="b">
        <f t="shared" si="46"/>
        <v>0</v>
      </c>
      <c r="AM151" s="1">
        <f t="shared" si="47"/>
        <v>40.251211666880238</v>
      </c>
      <c r="AN151" s="1" t="b">
        <f t="shared" si="48"/>
        <v>1</v>
      </c>
      <c r="AO151" s="1">
        <v>9.4879999999999995</v>
      </c>
    </row>
    <row r="152" spans="1:41">
      <c r="A152" s="7">
        <v>149</v>
      </c>
      <c r="B152" s="7" t="s">
        <v>79</v>
      </c>
      <c r="C152" s="7" t="s">
        <v>48</v>
      </c>
      <c r="D152" s="7" t="s">
        <v>62</v>
      </c>
      <c r="E152" s="7" t="s">
        <v>48</v>
      </c>
      <c r="F152" s="2" t="b">
        <f t="shared" si="42"/>
        <v>1</v>
      </c>
      <c r="G152" s="2" t="b">
        <f t="shared" si="40"/>
        <v>1</v>
      </c>
      <c r="H152" s="1" t="s">
        <v>275</v>
      </c>
      <c r="M152" s="1">
        <f>PRODUCT(SUM(PRODUCT(R152,overview!$J$10),PRODUCT(W152,overview!$K$10),PRODUCT(AB152,overview!$L$10)),1/SUM(overview!$J$10:$L$10))</f>
        <v>1.1519347826086954</v>
      </c>
      <c r="N152" s="1">
        <f>PRODUCT(SUM(PRODUCT(S152,overview!$J$10),PRODUCT(X152,overview!$K$10),PRODUCT(AC152,overview!$L$10)),1/SUM(overview!$J$10:$L$10))</f>
        <v>1.8480652173913046</v>
      </c>
      <c r="O152" s="1">
        <f t="shared" si="35"/>
        <v>20.5</v>
      </c>
      <c r="P152" s="1">
        <f t="shared" si="36"/>
        <v>4.5</v>
      </c>
      <c r="Q152" s="1">
        <f t="shared" si="41"/>
        <v>0.13682619551960415</v>
      </c>
      <c r="R152" s="1">
        <v>1.17</v>
      </c>
      <c r="S152" s="1">
        <v>1.83</v>
      </c>
      <c r="T152" s="1">
        <v>11</v>
      </c>
      <c r="U152" s="1">
        <v>0</v>
      </c>
      <c r="V152" s="1">
        <f t="shared" si="37"/>
        <v>0</v>
      </c>
      <c r="W152">
        <v>1.1459999999999999</v>
      </c>
      <c r="X152">
        <v>1.8540000000000001</v>
      </c>
      <c r="Y152">
        <v>8.5</v>
      </c>
      <c r="Z152">
        <v>4.5</v>
      </c>
      <c r="AA152" s="1">
        <f t="shared" si="38"/>
        <v>0.32724157624214728</v>
      </c>
      <c r="AB152" s="1">
        <v>1.083</v>
      </c>
      <c r="AC152" s="1">
        <v>1.917</v>
      </c>
      <c r="AD152" s="1">
        <v>1</v>
      </c>
      <c r="AE152" s="1">
        <v>0</v>
      </c>
      <c r="AF152" s="1">
        <f t="shared" si="39"/>
        <v>0</v>
      </c>
      <c r="AH152" s="1">
        <f t="shared" si="43"/>
        <v>0.79384923080523662</v>
      </c>
      <c r="AI152" s="1">
        <f t="shared" si="44"/>
        <v>0.19424142033847211</v>
      </c>
      <c r="AJ152" s="1">
        <f t="shared" si="49"/>
        <v>0.26105535408057118</v>
      </c>
      <c r="AK152" s="1">
        <f t="shared" si="45"/>
        <v>4.9962499493637846</v>
      </c>
      <c r="AL152" s="1" t="b">
        <f t="shared" si="46"/>
        <v>0</v>
      </c>
      <c r="AM152" s="1">
        <f t="shared" si="47"/>
        <v>41.780823658376697</v>
      </c>
      <c r="AN152" s="1" t="b">
        <f t="shared" si="48"/>
        <v>1</v>
      </c>
      <c r="AO152" s="1">
        <v>9.4879999999999995</v>
      </c>
    </row>
    <row r="153" spans="1:41">
      <c r="A153" s="7">
        <v>150</v>
      </c>
      <c r="B153" s="7" t="s">
        <v>45</v>
      </c>
      <c r="C153" s="7" t="s">
        <v>46</v>
      </c>
      <c r="D153" s="7" t="s">
        <v>45</v>
      </c>
      <c r="E153" s="7" t="s">
        <v>46</v>
      </c>
      <c r="F153" s="2" t="b">
        <f t="shared" si="42"/>
        <v>0</v>
      </c>
      <c r="G153" s="2" t="b">
        <f t="shared" si="40"/>
        <v>0</v>
      </c>
      <c r="H153" s="1" t="s">
        <v>275</v>
      </c>
      <c r="M153" s="1">
        <f>PRODUCT(SUM(PRODUCT(R153,overview!$J$10),PRODUCT(W153,overview!$K$10),PRODUCT(AB153,overview!$L$10)),1/SUM(overview!$J$10:$L$10))</f>
        <v>1.0412173913043479</v>
      </c>
      <c r="N153" s="1">
        <f>PRODUCT(SUM(PRODUCT(S153,overview!$J$10),PRODUCT(X153,overview!$K$10),PRODUCT(AC153,overview!$L$10)),1/SUM(overview!$J$10:$L$10))</f>
        <v>1.9587826086956521</v>
      </c>
      <c r="O153" s="1">
        <f t="shared" si="35"/>
        <v>16</v>
      </c>
      <c r="P153" s="1">
        <f t="shared" si="36"/>
        <v>2</v>
      </c>
      <c r="Q153" s="1">
        <f t="shared" si="41"/>
        <v>6.6445440823936788E-2</v>
      </c>
      <c r="R153" s="1">
        <v>1.069</v>
      </c>
      <c r="S153" s="1">
        <v>1.931</v>
      </c>
      <c r="T153" s="1">
        <v>11</v>
      </c>
      <c r="U153" s="1">
        <v>0</v>
      </c>
      <c r="V153" s="1">
        <f t="shared" si="37"/>
        <v>0</v>
      </c>
      <c r="W153">
        <v>1.03</v>
      </c>
      <c r="X153">
        <v>1.97</v>
      </c>
      <c r="Y153">
        <v>5</v>
      </c>
      <c r="Z153">
        <v>2</v>
      </c>
      <c r="AA153" s="1">
        <f t="shared" si="38"/>
        <v>0.20913705583756345</v>
      </c>
      <c r="AB153" s="1">
        <v>1</v>
      </c>
      <c r="AC153" s="1">
        <v>2</v>
      </c>
      <c r="AD153" s="1">
        <v>0</v>
      </c>
      <c r="AE153" s="1">
        <v>0</v>
      </c>
      <c r="AF153" s="1" t="e">
        <f t="shared" si="39"/>
        <v>#DIV/0!</v>
      </c>
      <c r="AH153" s="1">
        <f t="shared" si="43"/>
        <v>0.85542705546183906</v>
      </c>
      <c r="AI153" s="1">
        <f t="shared" si="44"/>
        <v>0.22226270274120072</v>
      </c>
      <c r="AJ153" s="1">
        <f t="shared" si="49"/>
        <v>0.2820181112548511</v>
      </c>
      <c r="AK153" s="1">
        <f t="shared" si="45"/>
        <v>2.8200175744230642</v>
      </c>
      <c r="AL153" s="1" t="b">
        <f t="shared" si="46"/>
        <v>0</v>
      </c>
      <c r="AM153" s="1">
        <f t="shared" si="47"/>
        <v>41.926785602182925</v>
      </c>
      <c r="AN153" s="1" t="b">
        <f t="shared" si="48"/>
        <v>1</v>
      </c>
      <c r="AO153" s="1">
        <v>9.4879999999999995</v>
      </c>
    </row>
    <row r="154" spans="1:41">
      <c r="A154" s="7">
        <v>151</v>
      </c>
      <c r="B154" s="7" t="s">
        <v>28</v>
      </c>
      <c r="C154" s="7" t="s">
        <v>29</v>
      </c>
      <c r="D154" s="7" t="s">
        <v>40</v>
      </c>
      <c r="E154" s="7" t="s">
        <v>29</v>
      </c>
      <c r="F154" s="2" t="b">
        <f t="shared" si="42"/>
        <v>1</v>
      </c>
      <c r="G154" s="2" t="b">
        <f t="shared" si="40"/>
        <v>1</v>
      </c>
      <c r="H154" s="1" t="s">
        <v>275</v>
      </c>
      <c r="M154" s="1">
        <f>PRODUCT(SUM(PRODUCT(R154,overview!$J$10),PRODUCT(W154,overview!$K$10),PRODUCT(AB154,overview!$L$10)),1/SUM(overview!$J$10:$L$10))</f>
        <v>0.73134782608695659</v>
      </c>
      <c r="N154" s="1">
        <f>PRODUCT(SUM(PRODUCT(S154,overview!$J$10),PRODUCT(X154,overview!$K$10),PRODUCT(AC154,overview!$L$10)),1/SUM(overview!$J$10:$L$10))</f>
        <v>2.2686521739130434</v>
      </c>
      <c r="O154" s="1">
        <f t="shared" si="35"/>
        <v>13</v>
      </c>
      <c r="P154" s="1">
        <f t="shared" si="36"/>
        <v>24</v>
      </c>
      <c r="Q154" s="1">
        <f t="shared" si="41"/>
        <v>0.5951465885922278</v>
      </c>
      <c r="R154" s="1">
        <v>0.626</v>
      </c>
      <c r="S154" s="1">
        <v>2.3740000000000001</v>
      </c>
      <c r="T154" s="1">
        <v>4.5</v>
      </c>
      <c r="U154" s="1">
        <v>13.5</v>
      </c>
      <c r="V154" s="1">
        <f t="shared" si="37"/>
        <v>0.79106992417860156</v>
      </c>
      <c r="W154">
        <v>0.78100000000000003</v>
      </c>
      <c r="X154">
        <v>2.2189999999999999</v>
      </c>
      <c r="Y154">
        <v>7.5</v>
      </c>
      <c r="Z154">
        <v>10.5</v>
      </c>
      <c r="AA154" s="1">
        <f t="shared" si="38"/>
        <v>0.49274447949526812</v>
      </c>
      <c r="AB154" s="1">
        <v>0.66700000000000004</v>
      </c>
      <c r="AC154" s="1">
        <v>2.3330000000000002</v>
      </c>
      <c r="AD154" s="1">
        <v>1</v>
      </c>
      <c r="AE154" s="1">
        <v>0</v>
      </c>
      <c r="AF154" s="1">
        <f t="shared" si="39"/>
        <v>0</v>
      </c>
      <c r="AH154" s="1">
        <f t="shared" si="43"/>
        <v>0.85023491904577531</v>
      </c>
      <c r="AI154" s="1">
        <f t="shared" si="44"/>
        <v>0.23447526086288595</v>
      </c>
      <c r="AJ154" s="1">
        <f t="shared" si="49"/>
        <v>0.40133338995286422</v>
      </c>
      <c r="AK154" s="1">
        <f t="shared" si="45"/>
        <v>0.86470520461517286</v>
      </c>
      <c r="AL154" s="1" t="b">
        <f t="shared" si="46"/>
        <v>0</v>
      </c>
      <c r="AM154" s="1">
        <f t="shared" si="47"/>
        <v>40.654548160079948</v>
      </c>
      <c r="AN154" s="1" t="b">
        <f t="shared" si="48"/>
        <v>1</v>
      </c>
      <c r="AO154" s="1">
        <v>9.4879999999999995</v>
      </c>
    </row>
    <row r="155" spans="1:41">
      <c r="A155" s="7">
        <v>152</v>
      </c>
      <c r="B155" s="7" t="s">
        <v>45</v>
      </c>
      <c r="C155" s="7" t="s">
        <v>46</v>
      </c>
      <c r="D155" s="7" t="s">
        <v>30</v>
      </c>
      <c r="E155" s="7" t="s">
        <v>31</v>
      </c>
      <c r="F155" s="2" t="b">
        <f t="shared" si="42"/>
        <v>0</v>
      </c>
      <c r="G155" s="2" t="b">
        <f t="shared" si="40"/>
        <v>0</v>
      </c>
      <c r="H155" s="1" t="s">
        <v>275</v>
      </c>
      <c r="M155" s="1">
        <f>PRODUCT(SUM(PRODUCT(R155,overview!$J$10),PRODUCT(W155,overview!$K$10),PRODUCT(AB155,overview!$L$10)),1/SUM(overview!$J$10:$L$10))</f>
        <v>0.99752173913043485</v>
      </c>
      <c r="N155" s="1">
        <f>PRODUCT(SUM(PRODUCT(S155,overview!$J$10),PRODUCT(X155,overview!$K$10),PRODUCT(AC155,overview!$L$10)),1/SUM(overview!$J$10:$L$10))</f>
        <v>2.002478260869565</v>
      </c>
      <c r="O155" s="1">
        <f t="shared" si="35"/>
        <v>13.5</v>
      </c>
      <c r="P155" s="1">
        <f t="shared" si="36"/>
        <v>8.5</v>
      </c>
      <c r="Q155" s="1">
        <f t="shared" si="41"/>
        <v>0.31364597330682836</v>
      </c>
      <c r="R155" s="1">
        <v>1.014</v>
      </c>
      <c r="S155" s="1">
        <v>1.986</v>
      </c>
      <c r="T155" s="1">
        <v>5</v>
      </c>
      <c r="U155" s="1">
        <v>0</v>
      </c>
      <c r="V155" s="1">
        <f t="shared" si="37"/>
        <v>0</v>
      </c>
      <c r="W155">
        <v>0.99</v>
      </c>
      <c r="X155">
        <v>2.0099999999999998</v>
      </c>
      <c r="Y155">
        <v>8.5</v>
      </c>
      <c r="Z155">
        <v>7.5</v>
      </c>
      <c r="AA155" s="1">
        <f t="shared" si="38"/>
        <v>0.43459174714661986</v>
      </c>
      <c r="AB155" s="1">
        <v>1</v>
      </c>
      <c r="AC155" s="1">
        <v>2</v>
      </c>
      <c r="AD155" s="1">
        <v>0</v>
      </c>
      <c r="AE155" s="1">
        <v>1</v>
      </c>
      <c r="AF155" s="1" t="e">
        <f t="shared" si="39"/>
        <v>#DIV/0!</v>
      </c>
      <c r="AH155" s="1">
        <f t="shared" si="43"/>
        <v>0.91122359202003778</v>
      </c>
      <c r="AI155" s="1">
        <f t="shared" si="44"/>
        <v>0.26569886160170536</v>
      </c>
      <c r="AJ155" s="1">
        <f t="shared" si="49"/>
        <v>0.42143349414197101</v>
      </c>
      <c r="AK155" s="1">
        <f t="shared" si="45"/>
        <v>0.587392338319498</v>
      </c>
      <c r="AL155" s="1" t="b">
        <f t="shared" si="46"/>
        <v>0</v>
      </c>
      <c r="AM155" s="1">
        <f t="shared" si="47"/>
        <v>39.083483191887062</v>
      </c>
      <c r="AN155" s="1" t="b">
        <f t="shared" si="48"/>
        <v>1</v>
      </c>
      <c r="AO155" s="1">
        <v>9.4879999999999995</v>
      </c>
    </row>
    <row r="156" spans="1:41">
      <c r="A156" s="7">
        <v>153</v>
      </c>
      <c r="B156" s="7" t="s">
        <v>56</v>
      </c>
      <c r="C156" s="7" t="s">
        <v>31</v>
      </c>
      <c r="D156" s="7" t="s">
        <v>30</v>
      </c>
      <c r="E156" s="7" t="s">
        <v>31</v>
      </c>
      <c r="F156" s="2" t="b">
        <f t="shared" si="42"/>
        <v>0</v>
      </c>
      <c r="G156" s="2" t="b">
        <f t="shared" si="40"/>
        <v>0</v>
      </c>
      <c r="H156" s="1" t="s">
        <v>275</v>
      </c>
      <c r="M156" s="1">
        <f>PRODUCT(SUM(PRODUCT(R156,overview!$J$10),PRODUCT(W156,overview!$K$10),PRODUCT(AB156,overview!$L$10)),1/SUM(overview!$J$10:$L$10))</f>
        <v>1.0492173913043479</v>
      </c>
      <c r="N156" s="1">
        <f>PRODUCT(SUM(PRODUCT(S156,overview!$J$10),PRODUCT(X156,overview!$K$10),PRODUCT(AC156,overview!$L$10)),1/SUM(overview!$J$10:$L$10))</f>
        <v>1.9507826086956519</v>
      </c>
      <c r="O156" s="1">
        <f t="shared" si="35"/>
        <v>17</v>
      </c>
      <c r="P156" s="1">
        <f t="shared" si="36"/>
        <v>11</v>
      </c>
      <c r="Q156" s="1">
        <f t="shared" si="41"/>
        <v>0.34801692808709472</v>
      </c>
      <c r="R156" s="1">
        <v>1.02</v>
      </c>
      <c r="S156" s="1">
        <v>1.98</v>
      </c>
      <c r="T156" s="1">
        <v>7</v>
      </c>
      <c r="U156" s="1">
        <v>5</v>
      </c>
      <c r="V156" s="1">
        <f t="shared" si="37"/>
        <v>0.36796536796536794</v>
      </c>
      <c r="W156">
        <v>1.0640000000000001</v>
      </c>
      <c r="X156">
        <v>1.9359999999999999</v>
      </c>
      <c r="Y156">
        <v>9</v>
      </c>
      <c r="Z156">
        <v>6</v>
      </c>
      <c r="AA156" s="1">
        <f t="shared" si="38"/>
        <v>0.36639118457300279</v>
      </c>
      <c r="AB156" s="1">
        <v>1</v>
      </c>
      <c r="AC156" s="1">
        <v>2</v>
      </c>
      <c r="AD156" s="1">
        <v>1</v>
      </c>
      <c r="AE156" s="1">
        <v>0</v>
      </c>
      <c r="AF156" s="1">
        <f t="shared" si="39"/>
        <v>0</v>
      </c>
      <c r="AH156" s="1">
        <f t="shared" si="43"/>
        <v>0.85038541681195334</v>
      </c>
      <c r="AI156" s="1">
        <f t="shared" si="44"/>
        <v>0.25624692922908748</v>
      </c>
      <c r="AJ156" s="1">
        <f t="shared" si="49"/>
        <v>0.25747010557562522</v>
      </c>
      <c r="AK156" s="1">
        <f t="shared" si="45"/>
        <v>0.47916171505799671</v>
      </c>
      <c r="AL156" s="1" t="b">
        <f t="shared" si="46"/>
        <v>0</v>
      </c>
      <c r="AM156" s="1">
        <f t="shared" si="47"/>
        <v>38.488567437800761</v>
      </c>
      <c r="AN156" s="1" t="b">
        <f t="shared" si="48"/>
        <v>1</v>
      </c>
      <c r="AO156" s="1">
        <v>9.4879999999999995</v>
      </c>
    </row>
    <row r="157" spans="1:41">
      <c r="A157" s="7">
        <v>154</v>
      </c>
      <c r="B157" s="7" t="s">
        <v>47</v>
      </c>
      <c r="C157" s="7" t="s">
        <v>48</v>
      </c>
      <c r="D157" s="7" t="s">
        <v>47</v>
      </c>
      <c r="E157" s="7" t="s">
        <v>48</v>
      </c>
      <c r="F157" s="2" t="b">
        <f t="shared" si="42"/>
        <v>0</v>
      </c>
      <c r="G157" s="2" t="b">
        <f t="shared" si="40"/>
        <v>0</v>
      </c>
      <c r="H157" s="1" t="s">
        <v>275</v>
      </c>
      <c r="M157" s="1">
        <f>PRODUCT(SUM(PRODUCT(R157,overview!$J$10),PRODUCT(W157,overview!$K$10),PRODUCT(AB157,overview!$L$10)),1/SUM(overview!$J$10:$L$10))</f>
        <v>0.7797391304347826</v>
      </c>
      <c r="N157" s="1">
        <f>PRODUCT(SUM(PRODUCT(S157,overview!$J$10),PRODUCT(X157,overview!$K$10),PRODUCT(AC157,overview!$L$10)),1/SUM(overview!$J$10:$L$10))</f>
        <v>2.2202608695652173</v>
      </c>
      <c r="O157" s="1">
        <f t="shared" si="35"/>
        <v>14.1</v>
      </c>
      <c r="P157" s="1">
        <f t="shared" si="36"/>
        <v>18.899999999999999</v>
      </c>
      <c r="Q157" s="1">
        <f t="shared" si="41"/>
        <v>0.47074749323153769</v>
      </c>
      <c r="R157" s="1">
        <v>0.48799999999999999</v>
      </c>
      <c r="S157" s="1">
        <v>2.512</v>
      </c>
      <c r="T157" s="1">
        <v>6</v>
      </c>
      <c r="U157" s="1">
        <v>7</v>
      </c>
      <c r="V157" s="1">
        <f t="shared" si="37"/>
        <v>0.22664543524416134</v>
      </c>
      <c r="W157">
        <v>0.90900000000000003</v>
      </c>
      <c r="X157">
        <v>2.0910000000000002</v>
      </c>
      <c r="Y157">
        <v>8.1</v>
      </c>
      <c r="Z157">
        <v>11.9</v>
      </c>
      <c r="AA157" s="1">
        <f t="shared" si="38"/>
        <v>0.63866305329719963</v>
      </c>
      <c r="AB157" s="1">
        <v>0.85699999999999998</v>
      </c>
      <c r="AC157" s="1">
        <v>2.1429999999999998</v>
      </c>
      <c r="AD157" s="1">
        <v>0</v>
      </c>
      <c r="AE157" s="1">
        <v>0</v>
      </c>
      <c r="AF157" s="1" t="e">
        <f t="shared" si="39"/>
        <v>#DIV/0!</v>
      </c>
      <c r="AH157" s="1">
        <f t="shared" si="43"/>
        <v>0.8759555952718473</v>
      </c>
      <c r="AI157" s="1">
        <f t="shared" si="44"/>
        <v>0.25684730222169977</v>
      </c>
      <c r="AJ157" s="1">
        <f t="shared" si="49"/>
        <v>0.25425928251496505</v>
      </c>
      <c r="AK157" s="1">
        <f t="shared" si="45"/>
        <v>0.96050932540518719</v>
      </c>
      <c r="AL157" s="1" t="b">
        <f t="shared" si="46"/>
        <v>0</v>
      </c>
      <c r="AM157" s="1">
        <f t="shared" si="47"/>
        <v>35.657631032423787</v>
      </c>
      <c r="AN157" s="1" t="b">
        <f t="shared" si="48"/>
        <v>1</v>
      </c>
      <c r="AO157" s="1">
        <v>9.4879999999999995</v>
      </c>
    </row>
    <row r="158" spans="1:41">
      <c r="A158" s="7">
        <v>155</v>
      </c>
      <c r="B158" s="7" t="s">
        <v>47</v>
      </c>
      <c r="C158" s="7" t="s">
        <v>48</v>
      </c>
      <c r="D158" s="7" t="s">
        <v>47</v>
      </c>
      <c r="E158" s="7" t="s">
        <v>48</v>
      </c>
      <c r="F158" s="2" t="b">
        <f t="shared" si="42"/>
        <v>0</v>
      </c>
      <c r="G158" s="2" t="b">
        <f t="shared" si="40"/>
        <v>0</v>
      </c>
      <c r="H158" s="1" t="s">
        <v>275</v>
      </c>
      <c r="M158" s="1">
        <f>PRODUCT(SUM(PRODUCT(R158,overview!$J$10),PRODUCT(W158,overview!$K$10),PRODUCT(AB158,overview!$L$10)),1/SUM(overview!$J$10:$L$10))</f>
        <v>0.95797826086956517</v>
      </c>
      <c r="N158" s="1">
        <f>PRODUCT(SUM(PRODUCT(S158,overview!$J$10),PRODUCT(X158,overview!$K$10),PRODUCT(AC158,overview!$L$10)),1/SUM(overview!$J$10:$L$10))</f>
        <v>2.0420217391304347</v>
      </c>
      <c r="O158" s="1">
        <f t="shared" si="35"/>
        <v>16</v>
      </c>
      <c r="P158" s="1">
        <f t="shared" si="36"/>
        <v>8</v>
      </c>
      <c r="Q158" s="1">
        <f t="shared" si="41"/>
        <v>0.23456612692025167</v>
      </c>
      <c r="R158" s="1">
        <v>0.94299999999999995</v>
      </c>
      <c r="S158" s="1">
        <v>2.0569999999999999</v>
      </c>
      <c r="T158" s="1">
        <v>4.5</v>
      </c>
      <c r="U158" s="1">
        <v>1.5</v>
      </c>
      <c r="V158" s="1">
        <f t="shared" si="37"/>
        <v>0.15281153783827578</v>
      </c>
      <c r="W158">
        <v>0.96799999999999997</v>
      </c>
      <c r="X158">
        <v>2.032</v>
      </c>
      <c r="Y158">
        <v>11.5</v>
      </c>
      <c r="Z158">
        <v>6.5</v>
      </c>
      <c r="AA158" s="1">
        <f t="shared" si="38"/>
        <v>0.26925710373159878</v>
      </c>
      <c r="AB158" s="1">
        <v>0.85699999999999998</v>
      </c>
      <c r="AC158" s="1">
        <v>2.1429999999999998</v>
      </c>
      <c r="AD158" s="1">
        <v>0</v>
      </c>
      <c r="AE158" s="1">
        <v>0</v>
      </c>
      <c r="AF158" s="1" t="e">
        <f t="shared" si="39"/>
        <v>#DIV/0!</v>
      </c>
      <c r="AH158" s="1">
        <f t="shared" si="43"/>
        <v>1.0164806769060426</v>
      </c>
      <c r="AI158" s="1">
        <f t="shared" si="44"/>
        <v>0.30521460540484424</v>
      </c>
      <c r="AJ158" s="1">
        <f t="shared" si="49"/>
        <v>0.33944879652555104</v>
      </c>
      <c r="AK158" s="1">
        <f t="shared" si="45"/>
        <v>0.81058525333041687</v>
      </c>
      <c r="AL158" s="1" t="b">
        <f t="shared" si="46"/>
        <v>0</v>
      </c>
      <c r="AM158" s="1">
        <f t="shared" si="47"/>
        <v>35.785947739402317</v>
      </c>
      <c r="AN158" s="1" t="b">
        <f t="shared" si="48"/>
        <v>1</v>
      </c>
      <c r="AO158" s="1">
        <v>9.4879999999999995</v>
      </c>
    </row>
    <row r="159" spans="1:41">
      <c r="A159" s="7">
        <v>156</v>
      </c>
      <c r="B159" s="7" t="s">
        <v>47</v>
      </c>
      <c r="C159" s="7" t="s">
        <v>48</v>
      </c>
      <c r="D159" s="7" t="s">
        <v>47</v>
      </c>
      <c r="E159" s="7" t="s">
        <v>48</v>
      </c>
      <c r="F159" s="2" t="b">
        <f t="shared" si="42"/>
        <v>0</v>
      </c>
      <c r="G159" s="2" t="b">
        <f t="shared" si="40"/>
        <v>0</v>
      </c>
      <c r="H159" s="1" t="s">
        <v>275</v>
      </c>
      <c r="M159" s="1">
        <f>PRODUCT(SUM(PRODUCT(R159,overview!$J$10),PRODUCT(W159,overview!$K$10),PRODUCT(AB159,overview!$L$10)),1/SUM(overview!$J$10:$L$10))</f>
        <v>1.024086956521739</v>
      </c>
      <c r="N159" s="1">
        <f>PRODUCT(SUM(PRODUCT(S159,overview!$J$10),PRODUCT(X159,overview!$K$10),PRODUCT(AC159,overview!$L$10)),1/SUM(overview!$J$10:$L$10))</f>
        <v>1.9759130434782608</v>
      </c>
      <c r="O159" s="1">
        <f t="shared" si="35"/>
        <v>17</v>
      </c>
      <c r="P159" s="1">
        <f t="shared" si="36"/>
        <v>6</v>
      </c>
      <c r="Q159" s="1">
        <f t="shared" si="41"/>
        <v>0.18292427211609899</v>
      </c>
      <c r="R159" s="1">
        <v>0.91</v>
      </c>
      <c r="S159" s="1">
        <v>2.09</v>
      </c>
      <c r="T159" s="1">
        <v>7</v>
      </c>
      <c r="U159" s="1">
        <v>2</v>
      </c>
      <c r="V159" s="1">
        <f t="shared" si="37"/>
        <v>0.1244019138755981</v>
      </c>
      <c r="W159">
        <v>1.081</v>
      </c>
      <c r="X159">
        <v>1.919</v>
      </c>
      <c r="Y159">
        <v>10</v>
      </c>
      <c r="Z159">
        <v>4</v>
      </c>
      <c r="AA159" s="1">
        <f t="shared" si="38"/>
        <v>0.22532569046378326</v>
      </c>
      <c r="AB159" s="1">
        <v>0.85699999999999998</v>
      </c>
      <c r="AC159" s="1">
        <v>2.1429999999999998</v>
      </c>
      <c r="AD159" s="1">
        <v>0</v>
      </c>
      <c r="AE159" s="1">
        <v>0</v>
      </c>
      <c r="AF159" s="1" t="e">
        <f t="shared" si="39"/>
        <v>#DIV/0!</v>
      </c>
      <c r="AH159" s="1">
        <f t="shared" si="43"/>
        <v>0.79610721581823229</v>
      </c>
      <c r="AI159" s="1">
        <f t="shared" si="44"/>
        <v>0.26474616198001621</v>
      </c>
      <c r="AJ159" s="1">
        <f t="shared" si="49"/>
        <v>0.58515901060070674</v>
      </c>
      <c r="AK159" s="1">
        <f t="shared" si="45"/>
        <v>2.5479633251143317</v>
      </c>
      <c r="AL159" s="1" t="b">
        <f t="shared" si="46"/>
        <v>0</v>
      </c>
      <c r="AM159" s="1">
        <f t="shared" si="47"/>
        <v>35.756685911484858</v>
      </c>
      <c r="AN159" s="1" t="b">
        <f t="shared" si="48"/>
        <v>1</v>
      </c>
      <c r="AO159" s="1">
        <v>9.4879999999999995</v>
      </c>
    </row>
    <row r="160" spans="1:41">
      <c r="A160" s="7">
        <v>157</v>
      </c>
      <c r="B160" s="7" t="s">
        <v>32</v>
      </c>
      <c r="C160" s="7" t="s">
        <v>33</v>
      </c>
      <c r="D160" s="7" t="s">
        <v>49</v>
      </c>
      <c r="E160" s="7" t="s">
        <v>50</v>
      </c>
      <c r="F160" s="2" t="b">
        <f t="shared" si="42"/>
        <v>0</v>
      </c>
      <c r="G160" s="2" t="b">
        <f t="shared" si="40"/>
        <v>0</v>
      </c>
      <c r="H160" s="1" t="s">
        <v>275</v>
      </c>
      <c r="M160" s="1">
        <f>PRODUCT(SUM(PRODUCT(R160,overview!$J$10),PRODUCT(W160,overview!$K$10),PRODUCT(AB160,overview!$L$10)),1/SUM(overview!$J$10:$L$10))</f>
        <v>0.63326086956521732</v>
      </c>
      <c r="N160" s="1">
        <f>PRODUCT(SUM(PRODUCT(S160,overview!$J$10),PRODUCT(X160,overview!$K$10),PRODUCT(AC160,overview!$L$10)),1/SUM(overview!$J$10:$L$10))</f>
        <v>2.3667391304347825</v>
      </c>
      <c r="O160" s="1">
        <f t="shared" si="35"/>
        <v>6.5</v>
      </c>
      <c r="P160" s="1">
        <f t="shared" si="36"/>
        <v>8.5</v>
      </c>
      <c r="Q160" s="1">
        <f t="shared" si="41"/>
        <v>0.34989507599041902</v>
      </c>
      <c r="R160" s="1">
        <v>1</v>
      </c>
      <c r="S160" s="1">
        <v>2</v>
      </c>
      <c r="T160" s="1">
        <v>5</v>
      </c>
      <c r="U160" s="1">
        <v>1</v>
      </c>
      <c r="V160" s="1">
        <f t="shared" si="37"/>
        <v>0.1</v>
      </c>
      <c r="W160">
        <v>0.47199999999999998</v>
      </c>
      <c r="X160">
        <v>2.528</v>
      </c>
      <c r="Y160">
        <v>1.5</v>
      </c>
      <c r="Z160">
        <v>6.5</v>
      </c>
      <c r="AA160" s="1">
        <f t="shared" si="38"/>
        <v>0.80907172995780585</v>
      </c>
      <c r="AB160" s="1">
        <v>0.498</v>
      </c>
      <c r="AC160" s="1">
        <v>2.5019999999999998</v>
      </c>
      <c r="AD160" s="1">
        <v>0</v>
      </c>
      <c r="AE160" s="1">
        <v>1</v>
      </c>
      <c r="AF160" s="1" t="e">
        <f t="shared" si="39"/>
        <v>#DIV/0!</v>
      </c>
      <c r="AH160" s="1">
        <f t="shared" si="43"/>
        <v>0.96570421608196189</v>
      </c>
      <c r="AI160" s="1">
        <f t="shared" si="44"/>
        <v>0.2884776074745396</v>
      </c>
      <c r="AJ160" s="1">
        <f t="shared" si="49"/>
        <v>0.40673419107582814</v>
      </c>
      <c r="AK160" s="1">
        <f t="shared" si="45"/>
        <v>5.3954317999103667</v>
      </c>
      <c r="AL160" s="1" t="b">
        <f t="shared" si="46"/>
        <v>0</v>
      </c>
      <c r="AM160" s="1">
        <f t="shared" si="47"/>
        <v>33.068154120404365</v>
      </c>
      <c r="AN160" s="1" t="b">
        <f t="shared" si="48"/>
        <v>1</v>
      </c>
      <c r="AO160" s="1">
        <v>9.4879999999999995</v>
      </c>
    </row>
    <row r="161" spans="1:41">
      <c r="A161" s="7">
        <v>158</v>
      </c>
      <c r="B161" s="7" t="s">
        <v>32</v>
      </c>
      <c r="C161" s="7" t="s">
        <v>33</v>
      </c>
      <c r="D161" s="7" t="s">
        <v>32</v>
      </c>
      <c r="E161" s="7" t="s">
        <v>33</v>
      </c>
      <c r="F161" s="2" t="b">
        <f t="shared" si="42"/>
        <v>0</v>
      </c>
      <c r="G161" s="2" t="b">
        <f t="shared" si="40"/>
        <v>0</v>
      </c>
      <c r="H161" s="1" t="s">
        <v>275</v>
      </c>
      <c r="M161" s="1">
        <f>PRODUCT(SUM(PRODUCT(R161,overview!$J$10),PRODUCT(W161,overview!$K$10),PRODUCT(AB161,overview!$L$10)),1/SUM(overview!$J$10:$L$10))</f>
        <v>0.85173913043478255</v>
      </c>
      <c r="N161" s="1">
        <f>PRODUCT(SUM(PRODUCT(S161,overview!$J$10),PRODUCT(X161,overview!$K$10),PRODUCT(AC161,overview!$L$10)),1/SUM(overview!$J$10:$L$10))</f>
        <v>2.1482608695652172</v>
      </c>
      <c r="O161" s="1">
        <f t="shared" si="35"/>
        <v>14.5</v>
      </c>
      <c r="P161" s="1">
        <f t="shared" si="36"/>
        <v>28.5</v>
      </c>
      <c r="Q161" s="1">
        <f t="shared" si="41"/>
        <v>0.77928522077758933</v>
      </c>
      <c r="R161" s="1">
        <v>0.65900000000000003</v>
      </c>
      <c r="S161" s="1">
        <v>2.3410000000000002</v>
      </c>
      <c r="T161" s="1">
        <v>7</v>
      </c>
      <c r="U161" s="1">
        <v>14</v>
      </c>
      <c r="V161" s="1">
        <f t="shared" si="37"/>
        <v>0.56300726185390859</v>
      </c>
      <c r="W161">
        <v>0.93400000000000005</v>
      </c>
      <c r="X161">
        <v>2.0659999999999998</v>
      </c>
      <c r="Y161">
        <v>7.5</v>
      </c>
      <c r="Z161">
        <v>14.5</v>
      </c>
      <c r="AA161" s="1">
        <f t="shared" si="38"/>
        <v>0.8740238786705391</v>
      </c>
      <c r="AB161" s="1">
        <v>1</v>
      </c>
      <c r="AC161" s="1">
        <v>2</v>
      </c>
      <c r="AD161" s="1">
        <v>0</v>
      </c>
      <c r="AE161" s="1">
        <v>0</v>
      </c>
      <c r="AF161" s="1" t="e">
        <f t="shared" si="39"/>
        <v>#DIV/0!</v>
      </c>
      <c r="AH161" s="1">
        <f t="shared" si="43"/>
        <v>0.94071924777142168</v>
      </c>
      <c r="AI161" s="1">
        <f t="shared" si="44"/>
        <v>0.29919978706925343</v>
      </c>
      <c r="AJ161" s="1">
        <f t="shared" si="49"/>
        <v>0.67789031845971348</v>
      </c>
      <c r="AK161" s="1">
        <f t="shared" si="45"/>
        <v>7.2592708229828018</v>
      </c>
      <c r="AL161" s="1" t="b">
        <f t="shared" si="46"/>
        <v>0</v>
      </c>
      <c r="AM161" s="1">
        <f t="shared" si="47"/>
        <v>29.811068139795392</v>
      </c>
      <c r="AN161" s="1" t="b">
        <f t="shared" si="48"/>
        <v>1</v>
      </c>
      <c r="AO161" s="1">
        <v>9.4879999999999995</v>
      </c>
    </row>
    <row r="162" spans="1:41">
      <c r="A162" s="7">
        <v>159</v>
      </c>
      <c r="B162" s="7" t="s">
        <v>54</v>
      </c>
      <c r="C162" s="7" t="s">
        <v>55</v>
      </c>
      <c r="D162" s="7" t="s">
        <v>54</v>
      </c>
      <c r="E162" s="7" t="s">
        <v>55</v>
      </c>
      <c r="F162" s="2" t="b">
        <f t="shared" si="42"/>
        <v>0</v>
      </c>
      <c r="G162" s="2" t="b">
        <f t="shared" si="40"/>
        <v>0</v>
      </c>
      <c r="H162" s="1" t="s">
        <v>275</v>
      </c>
      <c r="M162" s="1">
        <f>PRODUCT(SUM(PRODUCT(R162,overview!$J$10),PRODUCT(W162,overview!$K$10),PRODUCT(AB162,overview!$L$10)),1/SUM(overview!$J$10:$L$10))</f>
        <v>0.38228260869565217</v>
      </c>
      <c r="N162" s="1">
        <f>PRODUCT(SUM(PRODUCT(S162,overview!$J$10),PRODUCT(X162,overview!$K$10),PRODUCT(AC162,overview!$L$10)),1/SUM(overview!$J$10:$L$10))</f>
        <v>2.6177173913043479</v>
      </c>
      <c r="O162" s="1">
        <f t="shared" si="35"/>
        <v>6.5</v>
      </c>
      <c r="P162" s="1">
        <f t="shared" si="36"/>
        <v>7.5</v>
      </c>
      <c r="Q162" s="1">
        <f t="shared" si="41"/>
        <v>0.1685037961664628</v>
      </c>
      <c r="R162" s="1">
        <v>0.379</v>
      </c>
      <c r="S162" s="1">
        <v>2.621</v>
      </c>
      <c r="T162" s="1">
        <v>4.5</v>
      </c>
      <c r="U162" s="1">
        <v>3.5</v>
      </c>
      <c r="V162" s="1">
        <f t="shared" si="37"/>
        <v>0.11246767561151384</v>
      </c>
      <c r="W162">
        <v>0.38400000000000001</v>
      </c>
      <c r="X162">
        <v>2.6160000000000001</v>
      </c>
      <c r="Y162">
        <v>2</v>
      </c>
      <c r="Z162">
        <v>4</v>
      </c>
      <c r="AA162" s="1">
        <f t="shared" si="38"/>
        <v>0.29357798165137616</v>
      </c>
      <c r="AB162" s="1">
        <v>0.375</v>
      </c>
      <c r="AC162" s="1">
        <v>2.625</v>
      </c>
      <c r="AD162" s="1">
        <v>0</v>
      </c>
      <c r="AE162" s="1">
        <v>0</v>
      </c>
      <c r="AF162" s="1" t="e">
        <f t="shared" si="39"/>
        <v>#DIV/0!</v>
      </c>
      <c r="AH162" s="1">
        <f t="shared" si="43"/>
        <v>0.83232721537807608</v>
      </c>
      <c r="AI162" s="1">
        <f t="shared" si="44"/>
        <v>0.29458878223769835</v>
      </c>
      <c r="AJ162" s="1">
        <f t="shared" si="49"/>
        <v>0.69482460280006275</v>
      </c>
      <c r="AK162" s="1">
        <f t="shared" si="45"/>
        <v>4.9015134020332587</v>
      </c>
      <c r="AL162" s="1" t="b">
        <f t="shared" si="46"/>
        <v>0</v>
      </c>
      <c r="AM162" s="1">
        <f t="shared" si="47"/>
        <v>28.204440055699518</v>
      </c>
      <c r="AN162" s="1" t="b">
        <f t="shared" si="48"/>
        <v>1</v>
      </c>
      <c r="AO162" s="1">
        <v>9.4879999999999995</v>
      </c>
    </row>
    <row r="163" spans="1:41">
      <c r="A163" s="7">
        <v>160</v>
      </c>
      <c r="B163" s="7" t="s">
        <v>56</v>
      </c>
      <c r="C163" s="7" t="s">
        <v>31</v>
      </c>
      <c r="D163" s="7" t="s">
        <v>30</v>
      </c>
      <c r="E163" s="7" t="s">
        <v>31</v>
      </c>
      <c r="F163" s="2" t="b">
        <f t="shared" si="42"/>
        <v>0</v>
      </c>
      <c r="G163" s="2" t="b">
        <f t="shared" si="40"/>
        <v>0</v>
      </c>
      <c r="H163" s="1" t="s">
        <v>275</v>
      </c>
      <c r="M163" s="1">
        <f>PRODUCT(SUM(PRODUCT(R163,overview!$J$10),PRODUCT(W163,overview!$K$10),PRODUCT(AB163,overview!$L$10)),1/SUM(overview!$J$10:$L$10))</f>
        <v>0.97776086956521746</v>
      </c>
      <c r="N163" s="1">
        <f>PRODUCT(SUM(PRODUCT(S163,overview!$J$10),PRODUCT(X163,overview!$K$10),PRODUCT(AC163,overview!$L$10)),1/SUM(overview!$J$10:$L$10))</f>
        <v>2.0222391304347824</v>
      </c>
      <c r="O163" s="1">
        <f t="shared" si="35"/>
        <v>20</v>
      </c>
      <c r="P163" s="1">
        <f t="shared" si="36"/>
        <v>5</v>
      </c>
      <c r="Q163" s="1">
        <f t="shared" si="41"/>
        <v>0.12087601990905478</v>
      </c>
      <c r="R163" s="1">
        <v>1</v>
      </c>
      <c r="S163" s="1">
        <v>2</v>
      </c>
      <c r="T163" s="1">
        <v>9</v>
      </c>
      <c r="U163" s="1">
        <v>0</v>
      </c>
      <c r="V163" s="1">
        <f t="shared" si="37"/>
        <v>0</v>
      </c>
      <c r="W163">
        <v>0.96699999999999997</v>
      </c>
      <c r="X163">
        <v>2.0329999999999999</v>
      </c>
      <c r="Y163">
        <v>10</v>
      </c>
      <c r="Z163">
        <v>5</v>
      </c>
      <c r="AA163" s="1">
        <f t="shared" si="38"/>
        <v>0.23782587309394984</v>
      </c>
      <c r="AB163" s="1">
        <v>1</v>
      </c>
      <c r="AC163" s="1">
        <v>2</v>
      </c>
      <c r="AD163" s="1">
        <v>1</v>
      </c>
      <c r="AE163" s="1">
        <v>0</v>
      </c>
      <c r="AF163" s="1">
        <f t="shared" si="39"/>
        <v>0</v>
      </c>
      <c r="AH163" s="1">
        <f t="shared" si="43"/>
        <v>0.87272757355160413</v>
      </c>
      <c r="AI163" s="1">
        <f t="shared" si="44"/>
        <v>0.31159023255489432</v>
      </c>
      <c r="AJ163" s="1">
        <f t="shared" si="49"/>
        <v>0.54921890448882738</v>
      </c>
      <c r="AK163" s="1">
        <f t="shared" si="45"/>
        <v>4.1384466610001622</v>
      </c>
      <c r="AL163" s="1" t="b">
        <f t="shared" si="46"/>
        <v>0</v>
      </c>
      <c r="AM163" s="1">
        <f t="shared" si="47"/>
        <v>25.868595460066008</v>
      </c>
      <c r="AN163" s="1" t="b">
        <f t="shared" si="48"/>
        <v>1</v>
      </c>
      <c r="AO163" s="1">
        <v>9.4879999999999995</v>
      </c>
    </row>
    <row r="164" spans="1:41">
      <c r="A164" s="7">
        <v>161</v>
      </c>
      <c r="B164" s="7" t="s">
        <v>90</v>
      </c>
      <c r="C164" s="7" t="s">
        <v>91</v>
      </c>
      <c r="D164" s="7" t="s">
        <v>32</v>
      </c>
      <c r="E164" s="7" t="s">
        <v>33</v>
      </c>
      <c r="F164" s="2" t="b">
        <f t="shared" si="42"/>
        <v>1</v>
      </c>
      <c r="G164" s="2" t="b">
        <f t="shared" si="40"/>
        <v>0</v>
      </c>
      <c r="H164" s="1" t="s">
        <v>285</v>
      </c>
      <c r="M164" s="1">
        <f>PRODUCT(SUM(PRODUCT(R164,overview!$J$10),PRODUCT(W164,overview!$K$10),PRODUCT(AB164,overview!$L$10)),1/SUM(overview!$J$10:$L$10))</f>
        <v>0.71052173913043482</v>
      </c>
      <c r="N164" s="1">
        <f>PRODUCT(SUM(PRODUCT(S164,overview!$J$10),PRODUCT(X164,overview!$K$10),PRODUCT(AC164,overview!$L$10)),1/SUM(overview!$J$10:$L$10))</f>
        <v>2.2894782608695654</v>
      </c>
      <c r="O164" s="1">
        <f t="shared" si="35"/>
        <v>15.2</v>
      </c>
      <c r="P164" s="1">
        <f t="shared" si="36"/>
        <v>17.8</v>
      </c>
      <c r="Q164" s="1">
        <f t="shared" si="41"/>
        <v>0.36342705961607269</v>
      </c>
      <c r="R164" s="1">
        <v>0.12</v>
      </c>
      <c r="S164" s="1">
        <v>2.88</v>
      </c>
      <c r="T164" s="1">
        <v>2.7</v>
      </c>
      <c r="U164" s="1">
        <v>10.3</v>
      </c>
      <c r="V164" s="1">
        <f t="shared" si="37"/>
        <v>0.1589506172839506</v>
      </c>
      <c r="W164">
        <v>0.99199999999999999</v>
      </c>
      <c r="X164">
        <v>2.008</v>
      </c>
      <c r="Y164">
        <v>12</v>
      </c>
      <c r="Z164">
        <v>6</v>
      </c>
      <c r="AA164" s="1">
        <f t="shared" si="38"/>
        <v>0.24701195219123506</v>
      </c>
      <c r="AB164" s="1">
        <v>0.252</v>
      </c>
      <c r="AC164" s="1">
        <v>2.7480000000000002</v>
      </c>
      <c r="AD164" s="1">
        <v>0.5</v>
      </c>
      <c r="AE164" s="1">
        <v>1.5</v>
      </c>
      <c r="AF164" s="1">
        <f t="shared" si="39"/>
        <v>0.27510917030567689</v>
      </c>
      <c r="AH164" s="1">
        <f t="shared" si="43"/>
        <v>0.76987244877044259</v>
      </c>
      <c r="AI164" s="1">
        <f t="shared" si="44"/>
        <v>0.29220448369565211</v>
      </c>
      <c r="AJ164" s="1">
        <f t="shared" si="49"/>
        <v>0.3643682184109206</v>
      </c>
      <c r="AK164" s="1">
        <f t="shared" si="45"/>
        <v>1.9472725380722664</v>
      </c>
      <c r="AL164" s="1" t="b">
        <f t="shared" si="46"/>
        <v>0</v>
      </c>
      <c r="AM164" s="1">
        <f t="shared" si="47"/>
        <v>23.410006763915337</v>
      </c>
      <c r="AN164" s="1" t="b">
        <f t="shared" si="48"/>
        <v>1</v>
      </c>
      <c r="AO164" s="1">
        <v>9.4879999999999995</v>
      </c>
    </row>
    <row r="165" spans="1:41">
      <c r="A165" s="7">
        <v>162</v>
      </c>
      <c r="B165" s="7" t="s">
        <v>49</v>
      </c>
      <c r="C165" s="7" t="s">
        <v>50</v>
      </c>
      <c r="D165" s="7" t="s">
        <v>41</v>
      </c>
      <c r="E165" s="7" t="s">
        <v>42</v>
      </c>
      <c r="F165" s="2" t="b">
        <f t="shared" si="42"/>
        <v>0</v>
      </c>
      <c r="G165" s="2" t="b">
        <f t="shared" si="40"/>
        <v>1</v>
      </c>
      <c r="H165" s="1" t="s">
        <v>285</v>
      </c>
      <c r="M165" s="1">
        <f>PRODUCT(SUM(PRODUCT(R165,overview!$J$10),PRODUCT(W165,overview!$K$10),PRODUCT(AB165,overview!$L$10)),1/SUM(overview!$J$10:$L$10))</f>
        <v>0.4712391304347826</v>
      </c>
      <c r="N165" s="1">
        <f>PRODUCT(SUM(PRODUCT(S165,overview!$J$10),PRODUCT(X165,overview!$K$10),PRODUCT(AC165,overview!$L$10)),1/SUM(overview!$J$10:$L$10))</f>
        <v>2.5287608695652173</v>
      </c>
      <c r="O165" s="1">
        <f t="shared" si="35"/>
        <v>7</v>
      </c>
      <c r="P165" s="1">
        <f t="shared" si="36"/>
        <v>11</v>
      </c>
      <c r="Q165" s="1">
        <f t="shared" si="41"/>
        <v>0.29283853702928175</v>
      </c>
      <c r="R165" s="1">
        <v>0.437</v>
      </c>
      <c r="S165" s="1">
        <v>2.5630000000000002</v>
      </c>
      <c r="T165" s="1">
        <v>4</v>
      </c>
      <c r="U165" s="1">
        <v>7</v>
      </c>
      <c r="V165" s="1">
        <f t="shared" si="37"/>
        <v>0.2983808037456106</v>
      </c>
      <c r="W165">
        <v>0.48899999999999999</v>
      </c>
      <c r="X165">
        <v>2.5110000000000001</v>
      </c>
      <c r="Y165">
        <v>3</v>
      </c>
      <c r="Z165">
        <v>3</v>
      </c>
      <c r="AA165" s="1">
        <f t="shared" si="38"/>
        <v>0.19474313022700118</v>
      </c>
      <c r="AB165" s="1">
        <v>0.4</v>
      </c>
      <c r="AC165" s="1">
        <v>2.6</v>
      </c>
      <c r="AD165" s="1">
        <v>0</v>
      </c>
      <c r="AE165" s="1">
        <v>1</v>
      </c>
      <c r="AF165" s="1" t="e">
        <f t="shared" si="39"/>
        <v>#DIV/0!</v>
      </c>
      <c r="AH165" s="1">
        <f t="shared" si="43"/>
        <v>0.79588789913174129</v>
      </c>
      <c r="AI165" s="1">
        <f t="shared" si="44"/>
        <v>0.26403838430736298</v>
      </c>
      <c r="AJ165" s="1">
        <f t="shared" si="49"/>
        <v>0.27521446788778109</v>
      </c>
      <c r="AK165" s="1">
        <f t="shared" si="45"/>
        <v>0.45317487778811455</v>
      </c>
      <c r="AL165" s="1" t="b">
        <f t="shared" si="46"/>
        <v>0</v>
      </c>
      <c r="AM165" s="1" t="e">
        <f t="shared" si="47"/>
        <v>#DIV/0!</v>
      </c>
      <c r="AN165" s="1" t="e">
        <f t="shared" si="48"/>
        <v>#DIV/0!</v>
      </c>
      <c r="AO165" s="1">
        <v>9.4879999999999995</v>
      </c>
    </row>
    <row r="166" spans="1:41">
      <c r="A166" s="7">
        <v>163</v>
      </c>
      <c r="B166" s="7" t="s">
        <v>49</v>
      </c>
      <c r="C166" s="7" t="s">
        <v>50</v>
      </c>
      <c r="D166" s="7" t="s">
        <v>49</v>
      </c>
      <c r="E166" s="7" t="s">
        <v>50</v>
      </c>
      <c r="F166" s="2" t="b">
        <f t="shared" si="42"/>
        <v>0</v>
      </c>
      <c r="G166" s="2" t="b">
        <f t="shared" si="40"/>
        <v>0</v>
      </c>
      <c r="H166" s="1" t="s">
        <v>285</v>
      </c>
      <c r="M166" s="1">
        <f>PRODUCT(SUM(PRODUCT(R166,overview!$J$10),PRODUCT(W166,overview!$K$10),PRODUCT(AB166,overview!$L$10)),1/SUM(overview!$J$10:$L$10))</f>
        <v>0.51921739130434785</v>
      </c>
      <c r="N166" s="1">
        <f>PRODUCT(SUM(PRODUCT(S166,overview!$J$10),PRODUCT(X166,overview!$K$10),PRODUCT(AC166,overview!$L$10)),1/SUM(overview!$J$10:$L$10))</f>
        <v>2.4807826086956517</v>
      </c>
      <c r="O166" s="1">
        <f t="shared" si="35"/>
        <v>7.5</v>
      </c>
      <c r="P166" s="1">
        <f t="shared" si="36"/>
        <v>17.5</v>
      </c>
      <c r="Q166" s="1">
        <f t="shared" si="41"/>
        <v>0.48835687662846006</v>
      </c>
      <c r="R166" s="1">
        <v>0.47099999999999997</v>
      </c>
      <c r="S166" s="1">
        <v>2.5289999999999999</v>
      </c>
      <c r="T166" s="1">
        <v>3</v>
      </c>
      <c r="U166" s="1">
        <v>8</v>
      </c>
      <c r="V166" s="1">
        <f t="shared" si="37"/>
        <v>0.49663898774219056</v>
      </c>
      <c r="W166">
        <v>0.54700000000000004</v>
      </c>
      <c r="X166">
        <v>2.4529999999999998</v>
      </c>
      <c r="Y166">
        <v>4.5</v>
      </c>
      <c r="Z166">
        <v>9.5</v>
      </c>
      <c r="AA166" s="1">
        <f t="shared" si="38"/>
        <v>0.47076142591837666</v>
      </c>
      <c r="AB166" s="1">
        <v>0.33300000000000002</v>
      </c>
      <c r="AC166" s="1">
        <v>2.6669999999999998</v>
      </c>
      <c r="AD166" s="1">
        <v>0</v>
      </c>
      <c r="AE166" s="1">
        <v>0</v>
      </c>
      <c r="AF166" s="1" t="e">
        <f t="shared" si="39"/>
        <v>#DIV/0!</v>
      </c>
      <c r="AH166" s="1">
        <f t="shared" si="43"/>
        <v>0.62763862654329461</v>
      </c>
      <c r="AI166" s="1">
        <f t="shared" si="44"/>
        <v>0.20539525922914864</v>
      </c>
      <c r="AJ166" s="1">
        <f t="shared" si="49"/>
        <v>0.21405569724605203</v>
      </c>
      <c r="AK166" s="1">
        <f t="shared" si="45"/>
        <v>4.0063475735338493E-2</v>
      </c>
      <c r="AL166" s="1" t="b">
        <f t="shared" si="46"/>
        <v>0</v>
      </c>
      <c r="AM166" s="1" t="e">
        <f t="shared" si="47"/>
        <v>#DIV/0!</v>
      </c>
      <c r="AN166" s="1" t="e">
        <f t="shared" si="48"/>
        <v>#DIV/0!</v>
      </c>
      <c r="AO166" s="1">
        <v>9.4879999999999995</v>
      </c>
    </row>
    <row r="167" spans="1:41">
      <c r="A167" s="7">
        <v>164</v>
      </c>
      <c r="B167" s="7" t="s">
        <v>45</v>
      </c>
      <c r="C167" s="7" t="s">
        <v>46</v>
      </c>
      <c r="D167" s="7" t="s">
        <v>45</v>
      </c>
      <c r="E167" s="7" t="s">
        <v>46</v>
      </c>
      <c r="F167" s="2" t="b">
        <f t="shared" si="42"/>
        <v>0</v>
      </c>
      <c r="G167" s="2" t="b">
        <f t="shared" si="40"/>
        <v>0</v>
      </c>
      <c r="H167" s="1" t="s">
        <v>285</v>
      </c>
      <c r="M167" s="1">
        <f>PRODUCT(SUM(PRODUCT(R167,overview!$J$10),PRODUCT(W167,overview!$K$10),PRODUCT(AB167,overview!$L$10)),1/SUM(overview!$J$10:$L$10))</f>
        <v>1.0215652173913043</v>
      </c>
      <c r="N167" s="1">
        <f>PRODUCT(SUM(PRODUCT(S167,overview!$J$10),PRODUCT(X167,overview!$K$10),PRODUCT(AC167,overview!$L$10)),1/SUM(overview!$J$10:$L$10))</f>
        <v>1.9784347826086954</v>
      </c>
      <c r="O167" s="1">
        <f t="shared" si="35"/>
        <v>7</v>
      </c>
      <c r="P167" s="1">
        <f t="shared" si="36"/>
        <v>6</v>
      </c>
      <c r="Q167" s="1">
        <f t="shared" si="41"/>
        <v>0.44258589511754076</v>
      </c>
      <c r="R167" s="1">
        <v>0.93799999999999994</v>
      </c>
      <c r="S167" s="1">
        <v>2.0619999999999998</v>
      </c>
      <c r="T167" s="1">
        <v>5</v>
      </c>
      <c r="U167" s="1">
        <v>6</v>
      </c>
      <c r="V167" s="1">
        <f t="shared" si="37"/>
        <v>0.54587778855480129</v>
      </c>
      <c r="W167">
        <v>1.06</v>
      </c>
      <c r="X167">
        <v>1.94</v>
      </c>
      <c r="Y167">
        <v>2</v>
      </c>
      <c r="Z167">
        <v>0</v>
      </c>
      <c r="AA167" s="1">
        <f t="shared" si="38"/>
        <v>0</v>
      </c>
      <c r="AB167" s="1">
        <v>1</v>
      </c>
      <c r="AC167" s="1">
        <v>2</v>
      </c>
      <c r="AD167" s="1">
        <v>0</v>
      </c>
      <c r="AE167" s="1">
        <v>0</v>
      </c>
      <c r="AF167" s="1" t="e">
        <f t="shared" si="39"/>
        <v>#DIV/0!</v>
      </c>
      <c r="AH167" s="1" t="e">
        <f t="shared" si="43"/>
        <v>#DIV/0!</v>
      </c>
      <c r="AI167" s="1">
        <f t="shared" si="44"/>
        <v>0.19101378849030315</v>
      </c>
      <c r="AJ167" s="1">
        <f t="shared" si="49"/>
        <v>0.19988826673776969</v>
      </c>
      <c r="AK167" s="1">
        <f t="shared" si="45"/>
        <v>3.0913620929202976E-3</v>
      </c>
      <c r="AL167" s="1" t="b">
        <f t="shared" si="46"/>
        <v>0</v>
      </c>
      <c r="AM167" s="1" t="e">
        <f t="shared" si="47"/>
        <v>#DIV/0!</v>
      </c>
      <c r="AN167" s="1" t="e">
        <f t="shared" si="48"/>
        <v>#DIV/0!</v>
      </c>
      <c r="AO167" s="1">
        <v>9.4879999999999995</v>
      </c>
    </row>
    <row r="168" spans="1:41">
      <c r="A168" s="7">
        <v>165</v>
      </c>
      <c r="B168" s="7" t="s">
        <v>45</v>
      </c>
      <c r="C168" s="7" t="s">
        <v>46</v>
      </c>
      <c r="D168" s="7" t="s">
        <v>45</v>
      </c>
      <c r="E168" s="7" t="s">
        <v>46</v>
      </c>
      <c r="F168" s="2" t="b">
        <f t="shared" si="42"/>
        <v>0</v>
      </c>
      <c r="G168" s="2" t="b">
        <f t="shared" si="40"/>
        <v>0</v>
      </c>
      <c r="H168" s="1" t="s">
        <v>285</v>
      </c>
      <c r="M168" s="1">
        <f>PRODUCT(SUM(PRODUCT(R168,overview!$J$10),PRODUCT(W168,overview!$K$10),PRODUCT(AB168,overview!$L$10)),1/SUM(overview!$J$10:$L$10))</f>
        <v>1.0173043478260868</v>
      </c>
      <c r="N168" s="1">
        <f>PRODUCT(SUM(PRODUCT(S168,overview!$J$10),PRODUCT(X168,overview!$K$10),PRODUCT(AC168,overview!$L$10)),1/SUM(overview!$J$10:$L$10))</f>
        <v>1.9826956521739132</v>
      </c>
      <c r="O168" s="1">
        <f t="shared" si="35"/>
        <v>11</v>
      </c>
      <c r="P168" s="1">
        <f t="shared" si="36"/>
        <v>2</v>
      </c>
      <c r="Q168" s="1">
        <f t="shared" si="41"/>
        <v>9.3289369286036067E-2</v>
      </c>
      <c r="R168" s="1">
        <v>1.0169999999999999</v>
      </c>
      <c r="S168" s="1">
        <v>1.9830000000000001</v>
      </c>
      <c r="T168" s="1">
        <v>5</v>
      </c>
      <c r="U168" s="1">
        <v>0</v>
      </c>
      <c r="V168" s="1">
        <f t="shared" si="37"/>
        <v>0</v>
      </c>
      <c r="W168">
        <v>1.018</v>
      </c>
      <c r="X168">
        <v>1.982</v>
      </c>
      <c r="Y168">
        <v>6</v>
      </c>
      <c r="Z168">
        <v>2</v>
      </c>
      <c r="AA168" s="1">
        <f t="shared" si="38"/>
        <v>0.1712075344769593</v>
      </c>
      <c r="AB168" s="1">
        <v>1</v>
      </c>
      <c r="AC168" s="1">
        <v>2</v>
      </c>
      <c r="AD168" s="1">
        <v>0</v>
      </c>
      <c r="AE168" s="1">
        <v>0</v>
      </c>
      <c r="AF168" s="1" t="e">
        <f t="shared" si="39"/>
        <v>#DIV/0!</v>
      </c>
      <c r="AH168" s="1" t="e">
        <f t="shared" si="43"/>
        <v>#DIV/0!</v>
      </c>
      <c r="AI168" s="1">
        <f t="shared" si="44"/>
        <v>0.20447337465628632</v>
      </c>
      <c r="AJ168" s="1">
        <f t="shared" si="49"/>
        <v>0.19988826673776969</v>
      </c>
      <c r="AK168" s="1">
        <f t="shared" si="45"/>
        <v>6.5911173654522218E-2</v>
      </c>
      <c r="AL168" s="1" t="b">
        <f t="shared" si="46"/>
        <v>0</v>
      </c>
      <c r="AM168" s="1" t="e">
        <f t="shared" si="47"/>
        <v>#DIV/0!</v>
      </c>
      <c r="AN168" s="1" t="e">
        <f t="shared" si="48"/>
        <v>#DIV/0!</v>
      </c>
      <c r="AO168" s="1">
        <v>9.4879999999999995</v>
      </c>
    </row>
    <row r="169" spans="1:41">
      <c r="A169" s="7">
        <v>166</v>
      </c>
      <c r="B169" s="7" t="s">
        <v>53</v>
      </c>
      <c r="C169" s="7" t="s">
        <v>33</v>
      </c>
      <c r="D169" s="7" t="s">
        <v>62</v>
      </c>
      <c r="E169" s="7" t="s">
        <v>48</v>
      </c>
      <c r="F169" s="2" t="b">
        <f t="shared" si="42"/>
        <v>1</v>
      </c>
      <c r="G169" s="2" t="b">
        <f t="shared" si="40"/>
        <v>0</v>
      </c>
      <c r="H169" s="1" t="s">
        <v>285</v>
      </c>
      <c r="M169" s="1">
        <f>PRODUCT(SUM(PRODUCT(R169,overview!$J$10),PRODUCT(W169,overview!$K$10),PRODUCT(AB169,overview!$L$10)),1/SUM(overview!$J$10:$L$10))</f>
        <v>0.97265217391304337</v>
      </c>
      <c r="N169" s="1">
        <f>PRODUCT(SUM(PRODUCT(S169,overview!$J$10),PRODUCT(X169,overview!$K$10),PRODUCT(AC169,overview!$L$10)),1/SUM(overview!$J$10:$L$10))</f>
        <v>2.027347826086956</v>
      </c>
      <c r="O169" s="1">
        <f t="shared" si="35"/>
        <v>14</v>
      </c>
      <c r="P169" s="1">
        <f t="shared" si="36"/>
        <v>15</v>
      </c>
      <c r="Q169" s="1">
        <f t="shared" si="41"/>
        <v>0.51403479747428793</v>
      </c>
      <c r="R169" s="1">
        <v>0.95</v>
      </c>
      <c r="S169" s="1">
        <v>2.0499999999999998</v>
      </c>
      <c r="T169" s="1">
        <v>6</v>
      </c>
      <c r="U169" s="1">
        <v>6</v>
      </c>
      <c r="V169" s="1">
        <f t="shared" si="37"/>
        <v>0.46341463414634149</v>
      </c>
      <c r="W169">
        <v>0.98199999999999998</v>
      </c>
      <c r="X169">
        <v>2.0179999999999998</v>
      </c>
      <c r="Y169">
        <v>7</v>
      </c>
      <c r="Z169">
        <v>8</v>
      </c>
      <c r="AA169" s="1">
        <f t="shared" si="38"/>
        <v>0.55613761857567612</v>
      </c>
      <c r="AB169" s="1">
        <v>1</v>
      </c>
      <c r="AC169" s="1">
        <v>2</v>
      </c>
      <c r="AD169" s="1">
        <v>1</v>
      </c>
      <c r="AE169" s="1">
        <v>1</v>
      </c>
      <c r="AF169" s="1">
        <f t="shared" si="39"/>
        <v>0.5</v>
      </c>
      <c r="AH169" s="1" t="e">
        <f t="shared" si="43"/>
        <v>#DIV/0!</v>
      </c>
      <c r="AI169" s="1">
        <f t="shared" si="44"/>
        <v>0.16692943120132167</v>
      </c>
      <c r="AJ169" s="1">
        <f t="shared" si="49"/>
        <v>0.11754557929817684</v>
      </c>
      <c r="AK169" s="1">
        <f t="shared" si="45"/>
        <v>0.12107795273711117</v>
      </c>
      <c r="AL169" s="1" t="b">
        <f t="shared" si="46"/>
        <v>0</v>
      </c>
      <c r="AM169" s="1" t="e">
        <f t="shared" si="47"/>
        <v>#DIV/0!</v>
      </c>
      <c r="AN169" s="1" t="e">
        <f t="shared" si="48"/>
        <v>#DIV/0!</v>
      </c>
      <c r="AO169" s="1">
        <v>9.4879999999999995</v>
      </c>
    </row>
    <row r="170" spans="1:41">
      <c r="A170" s="7">
        <v>167</v>
      </c>
      <c r="B170" s="7" t="s">
        <v>97</v>
      </c>
      <c r="C170" s="7" t="s">
        <v>42</v>
      </c>
      <c r="D170" s="7" t="s">
        <v>41</v>
      </c>
      <c r="E170" s="7" t="s">
        <v>42</v>
      </c>
      <c r="F170" s="2" t="b">
        <f t="shared" si="42"/>
        <v>0</v>
      </c>
      <c r="G170" s="2" t="b">
        <f t="shared" si="40"/>
        <v>1</v>
      </c>
      <c r="H170" s="1" t="s">
        <v>285</v>
      </c>
      <c r="M170" s="1">
        <f>PRODUCT(SUM(PRODUCT(R170,overview!$J$10),PRODUCT(W170,overview!$K$10),PRODUCT(AB170,overview!$L$10)),1/SUM(overview!$J$10:$L$10))</f>
        <v>0.4276521739130435</v>
      </c>
      <c r="N170" s="1">
        <f>PRODUCT(SUM(PRODUCT(S170,overview!$J$10),PRODUCT(X170,overview!$K$10),PRODUCT(AC170,overview!$L$10)),1/SUM(overview!$J$10:$L$10))</f>
        <v>2.5723478260869563</v>
      </c>
      <c r="O170" s="1">
        <f t="shared" si="35"/>
        <v>7</v>
      </c>
      <c r="P170" s="1">
        <f t="shared" si="36"/>
        <v>1</v>
      </c>
      <c r="Q170" s="1">
        <f t="shared" si="41"/>
        <v>2.3749963781063775E-2</v>
      </c>
      <c r="R170" s="1">
        <v>0.42899999999999999</v>
      </c>
      <c r="S170" s="1">
        <v>2.5710000000000002</v>
      </c>
      <c r="T170" s="1">
        <v>4</v>
      </c>
      <c r="U170" s="1">
        <v>0</v>
      </c>
      <c r="V170" s="1">
        <f t="shared" si="37"/>
        <v>0</v>
      </c>
      <c r="W170">
        <v>0.42699999999999999</v>
      </c>
      <c r="X170">
        <v>2.573</v>
      </c>
      <c r="Y170">
        <v>2</v>
      </c>
      <c r="Z170">
        <v>1</v>
      </c>
      <c r="AA170" s="1">
        <f t="shared" si="38"/>
        <v>8.2977069568596976E-2</v>
      </c>
      <c r="AB170" s="1">
        <v>0.42899999999999999</v>
      </c>
      <c r="AC170" s="1">
        <v>2.5710000000000002</v>
      </c>
      <c r="AD170" s="1">
        <v>1</v>
      </c>
      <c r="AE170" s="1">
        <v>0</v>
      </c>
      <c r="AF170" s="1">
        <f t="shared" si="39"/>
        <v>0</v>
      </c>
      <c r="AH170" s="1" t="e">
        <f t="shared" si="43"/>
        <v>#DIV/0!</v>
      </c>
      <c r="AI170" s="1">
        <f t="shared" si="44"/>
        <v>0.13783627143202129</v>
      </c>
      <c r="AJ170" s="1">
        <f t="shared" si="49"/>
        <v>6.5007026701465562E-2</v>
      </c>
      <c r="AK170" s="1">
        <f t="shared" si="45"/>
        <v>0.12347328947189669</v>
      </c>
      <c r="AL170" s="1" t="b">
        <f t="shared" si="46"/>
        <v>0</v>
      </c>
      <c r="AM170" s="1" t="e">
        <f t="shared" si="47"/>
        <v>#DIV/0!</v>
      </c>
      <c r="AN170" s="1" t="e">
        <f t="shared" si="48"/>
        <v>#DIV/0!</v>
      </c>
      <c r="AO170" s="1">
        <v>9.4879999999999995</v>
      </c>
    </row>
    <row r="171" spans="1:41">
      <c r="A171" s="7">
        <v>168</v>
      </c>
      <c r="B171" s="7" t="s">
        <v>51</v>
      </c>
      <c r="C171" s="7" t="s">
        <v>52</v>
      </c>
      <c r="D171" s="7" t="s">
        <v>51</v>
      </c>
      <c r="E171" s="7" t="s">
        <v>52</v>
      </c>
      <c r="F171" s="2" t="b">
        <f t="shared" si="42"/>
        <v>0</v>
      </c>
      <c r="G171" s="2" t="b">
        <f t="shared" si="40"/>
        <v>0</v>
      </c>
      <c r="H171" s="1" t="s">
        <v>285</v>
      </c>
      <c r="M171" s="1">
        <f>PRODUCT(SUM(PRODUCT(R171,overview!$J$10),PRODUCT(W171,overview!$K$10),PRODUCT(AB171,overview!$L$10)),1/SUM(overview!$J$10:$L$10))</f>
        <v>0.33299999999999996</v>
      </c>
      <c r="N171" s="1">
        <f>PRODUCT(SUM(PRODUCT(S171,overview!$J$10),PRODUCT(X171,overview!$K$10),PRODUCT(AC171,overview!$L$10)),1/SUM(overview!$J$10:$L$10))</f>
        <v>2.6669999999999998</v>
      </c>
      <c r="O171" s="1">
        <f t="shared" si="35"/>
        <v>8</v>
      </c>
      <c r="P171" s="1">
        <f t="shared" si="36"/>
        <v>0</v>
      </c>
      <c r="Q171" s="1">
        <f t="shared" si="41"/>
        <v>0</v>
      </c>
      <c r="R171" s="1">
        <v>0.33300000000000002</v>
      </c>
      <c r="S171" s="1">
        <v>2.6669999999999998</v>
      </c>
      <c r="T171" s="1">
        <v>3</v>
      </c>
      <c r="U171" s="1">
        <v>0</v>
      </c>
      <c r="V171" s="1">
        <f t="shared" si="37"/>
        <v>0</v>
      </c>
      <c r="W171">
        <v>0.33300000000000002</v>
      </c>
      <c r="X171">
        <v>2.6669999999999998</v>
      </c>
      <c r="Y171">
        <v>5</v>
      </c>
      <c r="Z171">
        <v>0</v>
      </c>
      <c r="AA171" s="1">
        <f t="shared" si="38"/>
        <v>0</v>
      </c>
      <c r="AB171" s="1">
        <v>0.33300000000000002</v>
      </c>
      <c r="AC171" s="1">
        <v>2.6669999999999998</v>
      </c>
      <c r="AD171" s="1">
        <v>0</v>
      </c>
      <c r="AE171" s="1">
        <v>0</v>
      </c>
      <c r="AF171" s="1" t="e">
        <f t="shared" si="39"/>
        <v>#DIV/0!</v>
      </c>
      <c r="AH171" s="1" t="e">
        <f t="shared" si="43"/>
        <v>#DIV/0!</v>
      </c>
      <c r="AI171" s="1">
        <f t="shared" si="44"/>
        <v>9.2970215566891556E-2</v>
      </c>
      <c r="AJ171" s="1">
        <f t="shared" si="49"/>
        <v>7.2299694694281713E-2</v>
      </c>
      <c r="AK171" s="1">
        <f t="shared" si="45"/>
        <v>0.11963324144741926</v>
      </c>
      <c r="AL171" s="1" t="b">
        <f t="shared" si="46"/>
        <v>0</v>
      </c>
      <c r="AM171" s="1" t="e">
        <f t="shared" si="47"/>
        <v>#DIV/0!</v>
      </c>
      <c r="AN171" s="1" t="e">
        <f t="shared" si="48"/>
        <v>#DIV/0!</v>
      </c>
      <c r="AO171" s="1">
        <v>9.4879999999999995</v>
      </c>
    </row>
    <row r="172" spans="1:41">
      <c r="A172" s="7">
        <v>169</v>
      </c>
      <c r="B172" s="7" t="s">
        <v>87</v>
      </c>
      <c r="C172" s="7" t="s">
        <v>61</v>
      </c>
      <c r="D172" s="7" t="s">
        <v>60</v>
      </c>
      <c r="E172" s="7" t="s">
        <v>61</v>
      </c>
      <c r="F172" s="2" t="b">
        <f t="shared" si="42"/>
        <v>1</v>
      </c>
      <c r="G172" s="2" t="b">
        <f t="shared" si="40"/>
        <v>0</v>
      </c>
      <c r="H172" s="1" t="s">
        <v>285</v>
      </c>
      <c r="M172" s="1">
        <f>PRODUCT(SUM(PRODUCT(R172,overview!$J$10),PRODUCT(W172,overview!$K$10),PRODUCT(AB172,overview!$L$10)),1/SUM(overview!$J$10:$L$10))</f>
        <v>1.0020217391304347</v>
      </c>
      <c r="N172" s="1">
        <f>PRODUCT(SUM(PRODUCT(S172,overview!$J$10),PRODUCT(X172,overview!$K$10),PRODUCT(AC172,overview!$L$10)),1/SUM(overview!$J$10:$L$10))</f>
        <v>1.9979782608695653</v>
      </c>
      <c r="O172" s="1">
        <f t="shared" si="35"/>
        <v>17</v>
      </c>
      <c r="P172" s="1">
        <f t="shared" si="36"/>
        <v>4</v>
      </c>
      <c r="Q172" s="1">
        <f t="shared" si="41"/>
        <v>0.11800419733758995</v>
      </c>
      <c r="R172" s="1">
        <v>1</v>
      </c>
      <c r="S172" s="1">
        <v>2</v>
      </c>
      <c r="T172" s="1">
        <v>8</v>
      </c>
      <c r="U172" s="1">
        <v>0</v>
      </c>
      <c r="V172" s="1">
        <f t="shared" si="37"/>
        <v>0</v>
      </c>
      <c r="W172">
        <v>1.0029999999999999</v>
      </c>
      <c r="X172">
        <v>1.9970000000000001</v>
      </c>
      <c r="Y172">
        <v>8</v>
      </c>
      <c r="Z172">
        <v>4</v>
      </c>
      <c r="AA172" s="1">
        <f t="shared" si="38"/>
        <v>0.25112669003505256</v>
      </c>
      <c r="AB172" s="1">
        <v>1</v>
      </c>
      <c r="AC172" s="1">
        <v>2</v>
      </c>
      <c r="AD172" s="1">
        <v>1</v>
      </c>
      <c r="AE172" s="1">
        <v>0</v>
      </c>
      <c r="AF172" s="1">
        <f t="shared" si="39"/>
        <v>0</v>
      </c>
      <c r="AH172" s="1" t="e">
        <f t="shared" si="43"/>
        <v>#DIV/0!</v>
      </c>
      <c r="AI172" s="1">
        <f t="shared" si="44"/>
        <v>5.3491550695825049E-2</v>
      </c>
      <c r="AJ172" s="1">
        <f t="shared" si="49"/>
        <v>7.3711276075146187E-2</v>
      </c>
      <c r="AK172" s="1">
        <f t="shared" si="45"/>
        <v>6.7361555221495353E-2</v>
      </c>
      <c r="AL172" s="1" t="b">
        <f t="shared" si="46"/>
        <v>0</v>
      </c>
      <c r="AM172" s="1" t="e">
        <f t="shared" si="47"/>
        <v>#DIV/0!</v>
      </c>
      <c r="AN172" s="1" t="e">
        <f t="shared" si="48"/>
        <v>#DIV/0!</v>
      </c>
      <c r="AO172" s="1">
        <v>9.4879999999999995</v>
      </c>
    </row>
    <row r="173" spans="1:41">
      <c r="A173" s="7">
        <v>170</v>
      </c>
      <c r="B173" s="7" t="s">
        <v>85</v>
      </c>
      <c r="C173" s="7" t="s">
        <v>86</v>
      </c>
      <c r="D173" s="7" t="s">
        <v>85</v>
      </c>
      <c r="E173" s="7" t="s">
        <v>86</v>
      </c>
      <c r="F173" s="2" t="b">
        <f t="shared" si="42"/>
        <v>0</v>
      </c>
      <c r="G173" s="2" t="b">
        <f t="shared" si="40"/>
        <v>0</v>
      </c>
      <c r="H173" s="1" t="s">
        <v>285</v>
      </c>
      <c r="M173" s="1">
        <f>PRODUCT(SUM(PRODUCT(R173,overview!$J$10),PRODUCT(W173,overview!$K$10),PRODUCT(AB173,overview!$L$10)),1/SUM(overview!$J$10:$L$10))</f>
        <v>0.12871739130434784</v>
      </c>
      <c r="N173" s="1">
        <f>PRODUCT(SUM(PRODUCT(S173,overview!$J$10),PRODUCT(X173,overview!$K$10),PRODUCT(AC173,overview!$L$10)),1/SUM(overview!$J$10:$L$10))</f>
        <v>2.8712826086956524</v>
      </c>
      <c r="O173" s="1">
        <f t="shared" si="35"/>
        <v>0.5</v>
      </c>
      <c r="P173" s="1">
        <f t="shared" si="36"/>
        <v>6.5</v>
      </c>
      <c r="Q173" s="1">
        <f t="shared" si="41"/>
        <v>0.58278000287706599</v>
      </c>
      <c r="R173" s="1">
        <v>0</v>
      </c>
      <c r="S173" s="1">
        <v>3</v>
      </c>
      <c r="T173" s="1">
        <v>0</v>
      </c>
      <c r="U173" s="1">
        <v>0</v>
      </c>
      <c r="V173" s="1" t="e">
        <f t="shared" si="37"/>
        <v>#DIV/0!</v>
      </c>
      <c r="W173">
        <v>0.191</v>
      </c>
      <c r="X173">
        <v>2.8090000000000002</v>
      </c>
      <c r="Y173">
        <v>0.5</v>
      </c>
      <c r="Z173">
        <v>6.5</v>
      </c>
      <c r="AA173" s="1">
        <f t="shared" si="38"/>
        <v>0.88394446422214301</v>
      </c>
      <c r="AB173" s="1">
        <v>0</v>
      </c>
      <c r="AC173" s="1">
        <v>3</v>
      </c>
      <c r="AD173" s="1">
        <v>0</v>
      </c>
      <c r="AE173" s="1">
        <v>0</v>
      </c>
      <c r="AF173" s="1" t="e">
        <f t="shared" si="39"/>
        <v>#DIV/0!</v>
      </c>
      <c r="AH173" s="1" t="e">
        <f t="shared" si="43"/>
        <v>#DIV/0!</v>
      </c>
      <c r="AI173" s="1">
        <f t="shared" si="44"/>
        <v>5.3581665111783035E-2</v>
      </c>
      <c r="AJ173" s="1">
        <f t="shared" ref="AJ173:AJ204" si="50">(SUM(AE169:AE179)*SUM(AB169:AB179))/(SUM(AD169:AD179)*SUM(AC169:AC179))</f>
        <v>6.6343825665859571E-2</v>
      </c>
      <c r="AK173" s="1">
        <f t="shared" si="45"/>
        <v>1.5256217202279607E-2</v>
      </c>
      <c r="AL173" s="1" t="b">
        <f t="shared" si="46"/>
        <v>0</v>
      </c>
      <c r="AM173" s="1" t="e">
        <f t="shared" si="47"/>
        <v>#DIV/0!</v>
      </c>
      <c r="AN173" s="1" t="e">
        <f t="shared" si="48"/>
        <v>#DIV/0!</v>
      </c>
      <c r="AO173" s="1">
        <v>9.4879999999999995</v>
      </c>
    </row>
    <row r="174" spans="1:41">
      <c r="A174" s="7">
        <v>171</v>
      </c>
      <c r="B174" s="7" t="s">
        <v>56</v>
      </c>
      <c r="C174" s="7" t="s">
        <v>31</v>
      </c>
      <c r="D174" s="7" t="s">
        <v>30</v>
      </c>
      <c r="E174" s="7" t="s">
        <v>31</v>
      </c>
      <c r="F174" s="2" t="b">
        <f t="shared" si="42"/>
        <v>0</v>
      </c>
      <c r="G174" s="2" t="b">
        <f t="shared" si="40"/>
        <v>0</v>
      </c>
      <c r="H174" s="1" t="s">
        <v>285</v>
      </c>
      <c r="M174" s="1">
        <f>PRODUCT(SUM(PRODUCT(R174,overview!$J$10),PRODUCT(W174,overview!$K$10),PRODUCT(AB174,overview!$L$10)),1/SUM(overview!$J$10:$L$10))</f>
        <v>1.0076521739130433</v>
      </c>
      <c r="N174" s="1">
        <f>PRODUCT(SUM(PRODUCT(S174,overview!$J$10),PRODUCT(X174,overview!$K$10),PRODUCT(AC174,overview!$L$10)),1/SUM(overview!$J$10:$L$10))</f>
        <v>1.9923478260869565</v>
      </c>
      <c r="O174" s="1">
        <f t="shared" si="35"/>
        <v>14</v>
      </c>
      <c r="P174" s="1">
        <f t="shared" si="36"/>
        <v>5</v>
      </c>
      <c r="Q174" s="1">
        <f t="shared" si="41"/>
        <v>0.18062899042298475</v>
      </c>
      <c r="R174" s="1">
        <v>1.0029999999999999</v>
      </c>
      <c r="S174" s="1">
        <v>1.9970000000000001</v>
      </c>
      <c r="T174" s="1">
        <v>7</v>
      </c>
      <c r="U174" s="1">
        <v>1</v>
      </c>
      <c r="V174" s="1">
        <f t="shared" si="37"/>
        <v>7.1750482867157878E-2</v>
      </c>
      <c r="W174">
        <v>1.01</v>
      </c>
      <c r="X174">
        <v>1.99</v>
      </c>
      <c r="Y174">
        <v>6</v>
      </c>
      <c r="Z174">
        <v>4</v>
      </c>
      <c r="AA174" s="1">
        <f t="shared" si="38"/>
        <v>0.33835845896147398</v>
      </c>
      <c r="AB174" s="1">
        <v>1</v>
      </c>
      <c r="AC174" s="1">
        <v>2</v>
      </c>
      <c r="AD174" s="1">
        <v>1</v>
      </c>
      <c r="AE174" s="1">
        <v>0</v>
      </c>
      <c r="AF174" s="1">
        <f t="shared" si="39"/>
        <v>0</v>
      </c>
      <c r="AH174" s="1" t="e">
        <f t="shared" si="43"/>
        <v>#DIV/0!</v>
      </c>
      <c r="AI174" s="1">
        <f t="shared" si="44"/>
        <v>7.7168981485826694E-3</v>
      </c>
      <c r="AJ174" s="1">
        <f t="shared" si="50"/>
        <v>0</v>
      </c>
      <c r="AK174" s="1">
        <f t="shared" si="45"/>
        <v>6.6487285802885529E-2</v>
      </c>
      <c r="AL174" s="1" t="b">
        <f t="shared" si="46"/>
        <v>0</v>
      </c>
      <c r="AM174" s="1" t="e">
        <f t="shared" si="47"/>
        <v>#DIV/0!</v>
      </c>
      <c r="AN174" s="1" t="e">
        <f t="shared" si="48"/>
        <v>#DIV/0!</v>
      </c>
      <c r="AO174" s="1">
        <v>9.4879999999999995</v>
      </c>
    </row>
    <row r="175" spans="1:41">
      <c r="A175" s="7">
        <v>172</v>
      </c>
      <c r="B175" s="7" t="s">
        <v>89</v>
      </c>
      <c r="C175" s="7" t="s">
        <v>70</v>
      </c>
      <c r="D175" s="7" t="s">
        <v>69</v>
      </c>
      <c r="E175" s="7" t="s">
        <v>70</v>
      </c>
      <c r="F175" s="2" t="b">
        <f t="shared" si="42"/>
        <v>1</v>
      </c>
      <c r="G175" s="2" t="b">
        <f t="shared" si="40"/>
        <v>1</v>
      </c>
      <c r="H175" s="1" t="s">
        <v>285</v>
      </c>
      <c r="M175" s="1">
        <f>PRODUCT(SUM(PRODUCT(R175,overview!$J$10),PRODUCT(W175,overview!$K$10),PRODUCT(AB175,overview!$L$10)),1/SUM(overview!$J$10:$L$10))</f>
        <v>1.0512173913043479</v>
      </c>
      <c r="N175" s="1">
        <f>PRODUCT(SUM(PRODUCT(S175,overview!$J$10),PRODUCT(X175,overview!$K$10),PRODUCT(AC175,overview!$L$10)),1/SUM(overview!$J$10:$L$10))</f>
        <v>1.9487826086956523</v>
      </c>
      <c r="O175" s="1">
        <f t="shared" si="35"/>
        <v>14</v>
      </c>
      <c r="P175" s="1">
        <f t="shared" si="36"/>
        <v>4</v>
      </c>
      <c r="Q175" s="1">
        <f t="shared" si="41"/>
        <v>0.1541207442773638</v>
      </c>
      <c r="R175" s="1">
        <v>1</v>
      </c>
      <c r="S175" s="1">
        <v>2</v>
      </c>
      <c r="T175" s="1">
        <v>5</v>
      </c>
      <c r="U175" s="1">
        <v>0</v>
      </c>
      <c r="V175" s="1">
        <f t="shared" si="37"/>
        <v>0</v>
      </c>
      <c r="W175">
        <v>1.0760000000000001</v>
      </c>
      <c r="X175">
        <v>1.9239999999999999</v>
      </c>
      <c r="Y175">
        <v>8</v>
      </c>
      <c r="Z175">
        <v>4</v>
      </c>
      <c r="AA175" s="1">
        <f t="shared" si="38"/>
        <v>0.27962577962577967</v>
      </c>
      <c r="AB175" s="1">
        <v>1</v>
      </c>
      <c r="AC175" s="1">
        <v>2</v>
      </c>
      <c r="AD175" s="1">
        <v>1</v>
      </c>
      <c r="AE175" s="1">
        <v>0</v>
      </c>
      <c r="AF175" s="1">
        <f t="shared" si="39"/>
        <v>0</v>
      </c>
      <c r="AH175" s="1" t="e">
        <f t="shared" si="43"/>
        <v>#DIV/0!</v>
      </c>
      <c r="AI175" s="1">
        <f t="shared" si="44"/>
        <v>3.1620553359683792E-2</v>
      </c>
      <c r="AJ175" s="1">
        <f t="shared" si="50"/>
        <v>0</v>
      </c>
      <c r="AK175" s="1">
        <f t="shared" si="45"/>
        <v>0.31945460658286906</v>
      </c>
      <c r="AL175" s="1" t="b">
        <f t="shared" si="46"/>
        <v>0</v>
      </c>
      <c r="AM175" s="1" t="e">
        <f t="shared" si="47"/>
        <v>#DIV/0!</v>
      </c>
      <c r="AN175" s="1" t="e">
        <f t="shared" si="48"/>
        <v>#DIV/0!</v>
      </c>
      <c r="AO175" s="1">
        <v>9.4879999999999995</v>
      </c>
    </row>
    <row r="176" spans="1:41">
      <c r="A176" s="7">
        <v>173</v>
      </c>
      <c r="B176" s="7" t="s">
        <v>45</v>
      </c>
      <c r="C176" s="7" t="s">
        <v>46</v>
      </c>
      <c r="D176" s="7" t="s">
        <v>45</v>
      </c>
      <c r="E176" s="7" t="s">
        <v>46</v>
      </c>
      <c r="F176" s="2" t="b">
        <f t="shared" si="42"/>
        <v>0</v>
      </c>
      <c r="G176" s="2" t="b">
        <f t="shared" si="40"/>
        <v>0</v>
      </c>
      <c r="H176" s="1" t="s">
        <v>285</v>
      </c>
      <c r="M176" s="1">
        <f>PRODUCT(SUM(PRODUCT(R176,overview!$J$10),PRODUCT(W176,overview!$K$10),PRODUCT(AB176,overview!$L$10)),1/SUM(overview!$J$10:$L$10))</f>
        <v>1.0154130434782607</v>
      </c>
      <c r="N176" s="1">
        <f>PRODUCT(SUM(PRODUCT(S176,overview!$J$10),PRODUCT(X176,overview!$K$10),PRODUCT(AC176,overview!$L$10)),1/SUM(overview!$J$10:$L$10))</f>
        <v>1.9845869565217393</v>
      </c>
      <c r="O176" s="1">
        <f t="shared" si="35"/>
        <v>9</v>
      </c>
      <c r="P176" s="1">
        <f t="shared" si="36"/>
        <v>1</v>
      </c>
      <c r="Q176" s="1">
        <f t="shared" si="41"/>
        <v>5.684995113306774E-2</v>
      </c>
      <c r="R176" s="1">
        <v>1.0129999999999999</v>
      </c>
      <c r="S176" s="1">
        <v>1.9870000000000001</v>
      </c>
      <c r="T176" s="1">
        <v>4</v>
      </c>
      <c r="U176" s="1">
        <v>0</v>
      </c>
      <c r="V176" s="1">
        <f t="shared" si="37"/>
        <v>0</v>
      </c>
      <c r="W176">
        <v>1.0169999999999999</v>
      </c>
      <c r="X176">
        <v>1.9830000000000001</v>
      </c>
      <c r="Y176">
        <v>5</v>
      </c>
      <c r="Z176">
        <v>1</v>
      </c>
      <c r="AA176" s="1">
        <f t="shared" si="38"/>
        <v>0.102571860816944</v>
      </c>
      <c r="AB176" s="1">
        <v>1</v>
      </c>
      <c r="AC176" s="1">
        <v>2</v>
      </c>
      <c r="AD176" s="1">
        <v>0</v>
      </c>
      <c r="AE176" s="1">
        <v>0</v>
      </c>
      <c r="AF176" s="1" t="e">
        <f t="shared" si="39"/>
        <v>#DIV/0!</v>
      </c>
      <c r="AH176" s="1" t="e">
        <f t="shared" si="43"/>
        <v>#DIV/0!</v>
      </c>
      <c r="AI176" s="1">
        <f t="shared" si="44"/>
        <v>0.12184651703089151</v>
      </c>
      <c r="AJ176" s="1">
        <f t="shared" si="50"/>
        <v>6.8476556933162319E-2</v>
      </c>
      <c r="AK176" s="1">
        <f t="shared" si="45"/>
        <v>0.6203176526809363</v>
      </c>
      <c r="AL176" s="1" t="b">
        <f t="shared" si="46"/>
        <v>0</v>
      </c>
      <c r="AM176" s="1" t="e">
        <f t="shared" si="47"/>
        <v>#DIV/0!</v>
      </c>
      <c r="AN176" s="1" t="e">
        <f t="shared" si="48"/>
        <v>#DIV/0!</v>
      </c>
      <c r="AO176" s="1">
        <v>9.4879999999999995</v>
      </c>
    </row>
    <row r="177" spans="1:41">
      <c r="A177" s="7">
        <v>174</v>
      </c>
      <c r="B177" s="7" t="s">
        <v>45</v>
      </c>
      <c r="C177" s="7" t="s">
        <v>46</v>
      </c>
      <c r="D177" s="7" t="s">
        <v>45</v>
      </c>
      <c r="E177" s="7" t="s">
        <v>46</v>
      </c>
      <c r="F177" s="2" t="b">
        <f t="shared" si="42"/>
        <v>0</v>
      </c>
      <c r="G177" s="2" t="b">
        <f t="shared" si="40"/>
        <v>0</v>
      </c>
      <c r="H177" s="1" t="s">
        <v>285</v>
      </c>
      <c r="M177" s="1">
        <f>PRODUCT(SUM(PRODUCT(R177,overview!$J$10),PRODUCT(W177,overview!$K$10),PRODUCT(AB177,overview!$L$10)),1/SUM(overview!$J$10:$L$10))</f>
        <v>1.0418260869565217</v>
      </c>
      <c r="N177" s="1">
        <f>PRODUCT(SUM(PRODUCT(S177,overview!$J$10),PRODUCT(X177,overview!$K$10),PRODUCT(AC177,overview!$L$10)),1/SUM(overview!$J$10:$L$10))</f>
        <v>1.9581739130434781</v>
      </c>
      <c r="O177" s="1">
        <f t="shared" si="35"/>
        <v>4</v>
      </c>
      <c r="P177" s="1">
        <f t="shared" si="36"/>
        <v>0</v>
      </c>
      <c r="Q177" s="1">
        <f t="shared" si="41"/>
        <v>0</v>
      </c>
      <c r="R177" s="1">
        <v>1.0089999999999999</v>
      </c>
      <c r="S177" s="1">
        <v>1.9910000000000001</v>
      </c>
      <c r="T177" s="1">
        <v>3</v>
      </c>
      <c r="U177" s="1">
        <v>0</v>
      </c>
      <c r="V177" s="1">
        <f t="shared" si="37"/>
        <v>0</v>
      </c>
      <c r="W177">
        <v>1.0580000000000001</v>
      </c>
      <c r="X177">
        <v>1.9419999999999999</v>
      </c>
      <c r="Y177">
        <v>1</v>
      </c>
      <c r="Z177">
        <v>0</v>
      </c>
      <c r="AA177" s="1">
        <f t="shared" si="38"/>
        <v>0</v>
      </c>
      <c r="AB177" s="1">
        <v>1</v>
      </c>
      <c r="AC177" s="1">
        <v>2</v>
      </c>
      <c r="AD177" s="1">
        <v>0</v>
      </c>
      <c r="AE177" s="1">
        <v>0</v>
      </c>
      <c r="AF177" s="1" t="e">
        <f t="shared" si="39"/>
        <v>#DIV/0!</v>
      </c>
      <c r="AH177" s="1" t="e">
        <f t="shared" si="43"/>
        <v>#DIV/0!</v>
      </c>
      <c r="AI177" s="1">
        <f t="shared" si="44"/>
        <v>0.15117107701078436</v>
      </c>
      <c r="AJ177" s="1">
        <f t="shared" si="50"/>
        <v>7.8211018842473543E-2</v>
      </c>
      <c r="AK177" s="1">
        <f t="shared" si="45"/>
        <v>0.43554013854567819</v>
      </c>
      <c r="AL177" s="1" t="b">
        <f t="shared" si="46"/>
        <v>0</v>
      </c>
      <c r="AM177" s="1" t="e">
        <f t="shared" si="47"/>
        <v>#DIV/0!</v>
      </c>
      <c r="AN177" s="1" t="e">
        <f t="shared" si="48"/>
        <v>#DIV/0!</v>
      </c>
      <c r="AO177" s="1">
        <v>9.4879999999999995</v>
      </c>
    </row>
    <row r="178" spans="1:41">
      <c r="A178" s="7">
        <v>175</v>
      </c>
      <c r="B178" s="7" t="s">
        <v>76</v>
      </c>
      <c r="C178" s="7" t="s">
        <v>46</v>
      </c>
      <c r="D178" s="7" t="s">
        <v>76</v>
      </c>
      <c r="E178" s="7" t="s">
        <v>46</v>
      </c>
      <c r="F178" s="2" t="b">
        <f t="shared" si="42"/>
        <v>0</v>
      </c>
      <c r="G178" s="2" t="b">
        <f t="shared" si="40"/>
        <v>0</v>
      </c>
      <c r="H178" s="1" t="s">
        <v>285</v>
      </c>
      <c r="M178" s="1">
        <f>PRODUCT(SUM(PRODUCT(R178,overview!$J$10),PRODUCT(W178,overview!$K$10),PRODUCT(AB178,overview!$L$10)),1/SUM(overview!$J$10:$L$10))</f>
        <v>1.0822826086956521</v>
      </c>
      <c r="N178" s="1">
        <f>PRODUCT(SUM(PRODUCT(S178,overview!$J$10),PRODUCT(X178,overview!$K$10),PRODUCT(AC178,overview!$L$10)),1/SUM(overview!$J$10:$L$10))</f>
        <v>1.9177173913043479</v>
      </c>
      <c r="O178" s="1">
        <f t="shared" si="35"/>
        <v>13</v>
      </c>
      <c r="P178" s="1">
        <f t="shared" si="36"/>
        <v>0</v>
      </c>
      <c r="Q178" s="1">
        <f t="shared" si="41"/>
        <v>0</v>
      </c>
      <c r="R178" s="1">
        <v>1.1020000000000001</v>
      </c>
      <c r="S178" s="1">
        <v>1.8979999999999999</v>
      </c>
      <c r="T178" s="1">
        <v>3</v>
      </c>
      <c r="U178" s="1">
        <v>0</v>
      </c>
      <c r="V178" s="1">
        <f t="shared" si="37"/>
        <v>0</v>
      </c>
      <c r="W178">
        <v>1.0720000000000001</v>
      </c>
      <c r="X178">
        <v>1.9279999999999999</v>
      </c>
      <c r="Y178">
        <v>10</v>
      </c>
      <c r="Z178">
        <v>0</v>
      </c>
      <c r="AA178" s="1">
        <f t="shared" si="38"/>
        <v>0</v>
      </c>
      <c r="AB178" s="1">
        <v>1.125</v>
      </c>
      <c r="AC178" s="1">
        <v>1.875</v>
      </c>
      <c r="AD178" s="1">
        <v>0</v>
      </c>
      <c r="AE178" s="1">
        <v>0</v>
      </c>
      <c r="AF178" s="1" t="e">
        <f t="shared" si="39"/>
        <v>#DIV/0!</v>
      </c>
      <c r="AH178" s="1" t="e">
        <f t="shared" si="43"/>
        <v>#DIV/0!</v>
      </c>
      <c r="AI178" s="1">
        <f t="shared" si="44"/>
        <v>0.26768137076193949</v>
      </c>
      <c r="AJ178" s="1">
        <f t="shared" si="50"/>
        <v>0.16509268376214736</v>
      </c>
      <c r="AK178" s="1">
        <f t="shared" si="45"/>
        <v>0.13881539475699722</v>
      </c>
      <c r="AL178" s="1" t="b">
        <f t="shared" si="46"/>
        <v>0</v>
      </c>
      <c r="AM178" s="1" t="e">
        <f t="shared" si="47"/>
        <v>#DIV/0!</v>
      </c>
      <c r="AN178" s="1" t="e">
        <f t="shared" si="48"/>
        <v>#DIV/0!</v>
      </c>
      <c r="AO178" s="1">
        <v>9.4879999999999995</v>
      </c>
    </row>
    <row r="179" spans="1:41">
      <c r="A179" s="7">
        <v>176</v>
      </c>
      <c r="B179" s="7" t="s">
        <v>51</v>
      </c>
      <c r="C179" s="7" t="s">
        <v>52</v>
      </c>
      <c r="D179" s="7" t="s">
        <v>51</v>
      </c>
      <c r="E179" s="7" t="s">
        <v>52</v>
      </c>
      <c r="F179" s="2" t="b">
        <f t="shared" si="42"/>
        <v>0</v>
      </c>
      <c r="G179" s="2" t="b">
        <f t="shared" si="40"/>
        <v>0</v>
      </c>
      <c r="H179" s="1" t="s">
        <v>285</v>
      </c>
      <c r="M179" s="1">
        <f>PRODUCT(SUM(PRODUCT(R179,overview!$J$10),PRODUCT(W179,overview!$K$10),PRODUCT(AB179,overview!$L$10)),1/SUM(overview!$J$10:$L$10))</f>
        <v>0.33299999999999996</v>
      </c>
      <c r="N179" s="1">
        <f>PRODUCT(SUM(PRODUCT(S179,overview!$J$10),PRODUCT(X179,overview!$K$10),PRODUCT(AC179,overview!$L$10)),1/SUM(overview!$J$10:$L$10))</f>
        <v>2.6669999999999998</v>
      </c>
      <c r="O179" s="1">
        <f t="shared" si="35"/>
        <v>7</v>
      </c>
      <c r="P179" s="1">
        <f t="shared" si="36"/>
        <v>0</v>
      </c>
      <c r="Q179" s="1">
        <f t="shared" si="41"/>
        <v>0</v>
      </c>
      <c r="R179" s="1">
        <v>0.33300000000000002</v>
      </c>
      <c r="S179" s="1">
        <v>2.6669999999999998</v>
      </c>
      <c r="T179" s="1">
        <v>0</v>
      </c>
      <c r="U179" s="1">
        <v>0</v>
      </c>
      <c r="V179" s="1" t="e">
        <f t="shared" si="37"/>
        <v>#DIV/0!</v>
      </c>
      <c r="W179">
        <v>0.33300000000000002</v>
      </c>
      <c r="X179">
        <v>2.6669999999999998</v>
      </c>
      <c r="Y179">
        <v>7</v>
      </c>
      <c r="Z179">
        <v>0</v>
      </c>
      <c r="AA179" s="1">
        <f t="shared" si="38"/>
        <v>0</v>
      </c>
      <c r="AB179" s="1">
        <v>0.33300000000000002</v>
      </c>
      <c r="AC179" s="1">
        <v>2.6669999999999998</v>
      </c>
      <c r="AD179" s="1">
        <v>0</v>
      </c>
      <c r="AE179" s="1">
        <v>0</v>
      </c>
      <c r="AF179" s="1" t="e">
        <f t="shared" si="39"/>
        <v>#DIV/0!</v>
      </c>
      <c r="AH179" s="1" t="e">
        <f t="shared" si="43"/>
        <v>#DIV/0!</v>
      </c>
      <c r="AI179" s="1">
        <f t="shared" si="44"/>
        <v>0.29435742212132682</v>
      </c>
      <c r="AJ179" s="1">
        <f t="shared" si="50"/>
        <v>0.28013402147673361</v>
      </c>
      <c r="AK179" s="1">
        <f t="shared" si="45"/>
        <v>4.7089242673041119E-2</v>
      </c>
      <c r="AL179" s="1" t="b">
        <f t="shared" si="46"/>
        <v>0</v>
      </c>
      <c r="AM179" s="1" t="e">
        <f t="shared" si="47"/>
        <v>#DIV/0!</v>
      </c>
      <c r="AN179" s="1" t="e">
        <f t="shared" si="48"/>
        <v>#DIV/0!</v>
      </c>
      <c r="AO179" s="1">
        <v>9.4879999999999995</v>
      </c>
    </row>
    <row r="180" spans="1:41">
      <c r="A180" s="7">
        <v>177</v>
      </c>
      <c r="B180" s="7" t="s">
        <v>32</v>
      </c>
      <c r="C180" s="7" t="s">
        <v>33</v>
      </c>
      <c r="D180" s="7" t="s">
        <v>32</v>
      </c>
      <c r="E180" s="7" t="s">
        <v>33</v>
      </c>
      <c r="F180" s="2" t="b">
        <f t="shared" si="42"/>
        <v>0</v>
      </c>
      <c r="G180" s="2" t="b">
        <f t="shared" si="40"/>
        <v>0</v>
      </c>
      <c r="H180" s="1" t="s">
        <v>285</v>
      </c>
      <c r="M180" s="1">
        <f>PRODUCT(SUM(PRODUCT(R180,overview!$J$10),PRODUCT(W180,overview!$K$10),PRODUCT(AB180,overview!$L$10)),1/SUM(overview!$J$10:$L$10))</f>
        <v>0.97236956521739126</v>
      </c>
      <c r="N180" s="1">
        <f>PRODUCT(SUM(PRODUCT(S180,overview!$J$10),PRODUCT(X180,overview!$K$10),PRODUCT(AC180,overview!$L$10)),1/SUM(overview!$J$10:$L$10))</f>
        <v>2.0276304347826088</v>
      </c>
      <c r="O180" s="1">
        <f t="shared" si="35"/>
        <v>12.5</v>
      </c>
      <c r="P180" s="1">
        <f t="shared" si="36"/>
        <v>1.5</v>
      </c>
      <c r="Q180" s="1">
        <f t="shared" si="41"/>
        <v>5.7547147559262789E-2</v>
      </c>
      <c r="R180" s="1">
        <v>1</v>
      </c>
      <c r="S180" s="1">
        <v>2</v>
      </c>
      <c r="T180" s="1">
        <v>6</v>
      </c>
      <c r="U180" s="1">
        <v>0</v>
      </c>
      <c r="V180" s="1">
        <f t="shared" si="37"/>
        <v>0</v>
      </c>
      <c r="W180">
        <v>0.95899999999999996</v>
      </c>
      <c r="X180">
        <v>2.0409999999999999</v>
      </c>
      <c r="Y180">
        <v>6.5</v>
      </c>
      <c r="Z180">
        <v>1.5</v>
      </c>
      <c r="AA180" s="1">
        <f t="shared" si="38"/>
        <v>0.10843101043982965</v>
      </c>
      <c r="AB180" s="1">
        <v>1</v>
      </c>
      <c r="AC180" s="1">
        <v>2</v>
      </c>
      <c r="AD180" s="1">
        <v>0</v>
      </c>
      <c r="AE180" s="1">
        <v>0</v>
      </c>
      <c r="AF180" s="1" t="e">
        <f t="shared" si="39"/>
        <v>#DIV/0!</v>
      </c>
      <c r="AH180" s="1" t="e">
        <f t="shared" si="43"/>
        <v>#DIV/0!</v>
      </c>
      <c r="AI180" s="1">
        <f t="shared" si="44"/>
        <v>0.30855576523279693</v>
      </c>
      <c r="AJ180" s="1">
        <f t="shared" si="50"/>
        <v>0.37351202863564481</v>
      </c>
      <c r="AK180" s="1">
        <f t="shared" si="45"/>
        <v>1.609770953293321E-2</v>
      </c>
      <c r="AL180" s="1" t="b">
        <f t="shared" si="46"/>
        <v>0</v>
      </c>
      <c r="AM180" s="1" t="e">
        <f t="shared" si="47"/>
        <v>#DIV/0!</v>
      </c>
      <c r="AN180" s="1" t="e">
        <f t="shared" si="48"/>
        <v>#DIV/0!</v>
      </c>
      <c r="AO180" s="1">
        <v>9.4879999999999995</v>
      </c>
    </row>
    <row r="181" spans="1:41">
      <c r="A181" s="7">
        <v>178</v>
      </c>
      <c r="B181" s="7" t="s">
        <v>36</v>
      </c>
      <c r="C181" s="7" t="s">
        <v>37</v>
      </c>
      <c r="D181" s="7" t="s">
        <v>67</v>
      </c>
      <c r="E181" s="7" t="s">
        <v>37</v>
      </c>
      <c r="F181" s="2" t="b">
        <f t="shared" si="42"/>
        <v>0</v>
      </c>
      <c r="G181" s="2" t="b">
        <f t="shared" si="40"/>
        <v>1</v>
      </c>
      <c r="H181" s="1" t="s">
        <v>298</v>
      </c>
      <c r="M181" s="1">
        <f>PRODUCT(SUM(PRODUCT(R181,overview!$J$10),PRODUCT(W181,overview!$K$10),PRODUCT(AB181,overview!$L$10)),1/SUM(overview!$J$10:$L$10))</f>
        <v>0.8679130434782607</v>
      </c>
      <c r="N181" s="1">
        <f>PRODUCT(SUM(PRODUCT(S181,overview!$J$10),PRODUCT(X181,overview!$K$10),PRODUCT(AC181,overview!$L$10)),1/SUM(overview!$J$10:$L$10))</f>
        <v>2.1320869565217393</v>
      </c>
      <c r="O181" s="1">
        <f t="shared" si="35"/>
        <v>15</v>
      </c>
      <c r="P181" s="1">
        <f t="shared" si="36"/>
        <v>4</v>
      </c>
      <c r="Q181" s="1">
        <f t="shared" si="41"/>
        <v>0.10855255108283368</v>
      </c>
      <c r="R181" s="1">
        <v>1.0069999999999999</v>
      </c>
      <c r="S181" s="1">
        <v>1.9930000000000001</v>
      </c>
      <c r="T181" s="1">
        <v>7</v>
      </c>
      <c r="U181" s="1">
        <v>3</v>
      </c>
      <c r="V181" s="1">
        <f t="shared" si="37"/>
        <v>0.21654361694502181</v>
      </c>
      <c r="W181">
        <v>0.79500000000000004</v>
      </c>
      <c r="X181">
        <v>2.2050000000000001</v>
      </c>
      <c r="Y181">
        <v>6</v>
      </c>
      <c r="Z181">
        <v>1</v>
      </c>
      <c r="AA181" s="1">
        <f t="shared" si="38"/>
        <v>6.0090702947845798E-2</v>
      </c>
      <c r="AB181" s="1">
        <v>1.181</v>
      </c>
      <c r="AC181" s="1">
        <v>1.819</v>
      </c>
      <c r="AD181" s="1">
        <v>2</v>
      </c>
      <c r="AE181" s="1">
        <v>0</v>
      </c>
      <c r="AF181" s="1">
        <f t="shared" si="39"/>
        <v>0</v>
      </c>
      <c r="AH181" s="1" t="e">
        <f t="shared" si="43"/>
        <v>#DIV/0!</v>
      </c>
      <c r="AI181" s="1">
        <f t="shared" si="44"/>
        <v>0.28492721301746576</v>
      </c>
      <c r="AJ181" s="1">
        <f t="shared" si="50"/>
        <v>0.2988096229085157</v>
      </c>
      <c r="AK181" s="1">
        <f t="shared" si="45"/>
        <v>4.5518428827710017E-3</v>
      </c>
      <c r="AL181" s="1" t="b">
        <f t="shared" si="46"/>
        <v>0</v>
      </c>
      <c r="AM181" s="1" t="e">
        <f t="shared" si="47"/>
        <v>#DIV/0!</v>
      </c>
      <c r="AN181" s="1" t="e">
        <f t="shared" si="48"/>
        <v>#DIV/0!</v>
      </c>
      <c r="AO181" s="1">
        <v>9.4879999999999995</v>
      </c>
    </row>
    <row r="182" spans="1:41">
      <c r="A182" s="7">
        <v>179</v>
      </c>
      <c r="B182" s="7" t="s">
        <v>47</v>
      </c>
      <c r="C182" s="7" t="s">
        <v>48</v>
      </c>
      <c r="D182" s="7" t="s">
        <v>32</v>
      </c>
      <c r="E182" s="7" t="s">
        <v>33</v>
      </c>
      <c r="F182" s="2" t="b">
        <f t="shared" si="42"/>
        <v>1</v>
      </c>
      <c r="G182" s="2" t="b">
        <f t="shared" si="40"/>
        <v>0</v>
      </c>
      <c r="H182" s="1" t="s">
        <v>298</v>
      </c>
      <c r="M182" s="1">
        <f>PRODUCT(SUM(PRODUCT(R182,overview!$J$10),PRODUCT(W182,overview!$K$10),PRODUCT(AB182,overview!$L$10)),1/SUM(overview!$J$10:$L$10))</f>
        <v>0.98406521739130426</v>
      </c>
      <c r="N182" s="1">
        <f>PRODUCT(SUM(PRODUCT(S182,overview!$J$10),PRODUCT(X182,overview!$K$10),PRODUCT(AC182,overview!$L$10)),1/SUM(overview!$J$10:$L$10))</f>
        <v>2.0159347826086957</v>
      </c>
      <c r="O182" s="1">
        <f t="shared" si="35"/>
        <v>19.5</v>
      </c>
      <c r="P182" s="1">
        <f t="shared" si="36"/>
        <v>20.5</v>
      </c>
      <c r="Q182" s="1">
        <f t="shared" si="41"/>
        <v>0.51317637319384257</v>
      </c>
      <c r="R182" s="1">
        <v>0.77700000000000002</v>
      </c>
      <c r="S182" s="1">
        <v>2.2229999999999999</v>
      </c>
      <c r="T182" s="1">
        <v>6.5</v>
      </c>
      <c r="U182" s="1">
        <v>11.5</v>
      </c>
      <c r="V182" s="1">
        <f t="shared" si="37"/>
        <v>0.61839510017647681</v>
      </c>
      <c r="W182">
        <v>1.0780000000000001</v>
      </c>
      <c r="X182">
        <v>1.9219999999999999</v>
      </c>
      <c r="Y182">
        <v>12</v>
      </c>
      <c r="Z182">
        <v>8</v>
      </c>
      <c r="AA182" s="1">
        <f t="shared" si="38"/>
        <v>0.37391605966007635</v>
      </c>
      <c r="AB182" s="1">
        <v>0.97099999999999997</v>
      </c>
      <c r="AC182" s="1">
        <v>2.0289999999999999</v>
      </c>
      <c r="AD182" s="1">
        <v>1</v>
      </c>
      <c r="AE182" s="1">
        <v>1</v>
      </c>
      <c r="AF182" s="1">
        <f t="shared" si="39"/>
        <v>0.47856086742237558</v>
      </c>
      <c r="AH182" s="1" t="e">
        <f t="shared" si="43"/>
        <v>#DIV/0!</v>
      </c>
      <c r="AI182" s="1">
        <f t="shared" si="44"/>
        <v>0.32333670311319357</v>
      </c>
      <c r="AJ182" s="1">
        <f t="shared" si="50"/>
        <v>0.29230832885100738</v>
      </c>
      <c r="AK182" s="1">
        <f t="shared" si="45"/>
        <v>3.7410502076058803E-2</v>
      </c>
      <c r="AL182" s="1" t="b">
        <f t="shared" si="46"/>
        <v>0</v>
      </c>
      <c r="AM182" s="1" t="e">
        <f t="shared" si="47"/>
        <v>#DIV/0!</v>
      </c>
      <c r="AN182" s="1" t="e">
        <f t="shared" si="48"/>
        <v>#DIV/0!</v>
      </c>
      <c r="AO182" s="1">
        <v>9.4879999999999995</v>
      </c>
    </row>
    <row r="183" spans="1:41">
      <c r="A183" s="7">
        <v>180</v>
      </c>
      <c r="B183" s="7" t="s">
        <v>28</v>
      </c>
      <c r="C183" s="7" t="s">
        <v>29</v>
      </c>
      <c r="D183" s="7" t="s">
        <v>28</v>
      </c>
      <c r="E183" s="7" t="s">
        <v>29</v>
      </c>
      <c r="F183" s="2" t="b">
        <f t="shared" si="42"/>
        <v>0</v>
      </c>
      <c r="G183" s="2" t="b">
        <f t="shared" si="40"/>
        <v>0</v>
      </c>
      <c r="H183" s="1" t="s">
        <v>298</v>
      </c>
      <c r="M183" s="1">
        <f>PRODUCT(SUM(PRODUCT(R183,overview!$J$10),PRODUCT(W183,overview!$K$10),PRODUCT(AB183,overview!$L$10)),1/SUM(overview!$J$10:$L$10))</f>
        <v>0.81586956521739129</v>
      </c>
      <c r="N183" s="1">
        <f>PRODUCT(SUM(PRODUCT(S183,overview!$J$10),PRODUCT(X183,overview!$K$10),PRODUCT(AC183,overview!$L$10)),1/SUM(overview!$J$10:$L$10))</f>
        <v>2.1841304347826087</v>
      </c>
      <c r="O183" s="1">
        <f t="shared" si="35"/>
        <v>10.5</v>
      </c>
      <c r="P183" s="1">
        <f t="shared" si="36"/>
        <v>9.5</v>
      </c>
      <c r="Q183" s="1">
        <f t="shared" si="41"/>
        <v>0.33796869001407664</v>
      </c>
      <c r="R183" s="1">
        <v>0.7</v>
      </c>
      <c r="S183" s="1">
        <v>2.2999999999999998</v>
      </c>
      <c r="T183" s="1">
        <v>4</v>
      </c>
      <c r="U183" s="1">
        <v>3</v>
      </c>
      <c r="V183" s="1">
        <f t="shared" si="37"/>
        <v>0.22826086956521738</v>
      </c>
      <c r="W183">
        <v>0.873</v>
      </c>
      <c r="X183">
        <v>2.1269999999999998</v>
      </c>
      <c r="Y183">
        <v>6.5</v>
      </c>
      <c r="Z183">
        <v>6.5</v>
      </c>
      <c r="AA183" s="1">
        <f t="shared" si="38"/>
        <v>0.41043723554301836</v>
      </c>
      <c r="AB183" s="1">
        <v>0.66700000000000004</v>
      </c>
      <c r="AC183" s="1">
        <v>2.3330000000000002</v>
      </c>
      <c r="AD183" s="1">
        <v>0</v>
      </c>
      <c r="AE183" s="1">
        <v>0</v>
      </c>
      <c r="AF183" s="1" t="e">
        <f t="shared" si="39"/>
        <v>#DIV/0!</v>
      </c>
      <c r="AH183" s="1" t="e">
        <f t="shared" si="43"/>
        <v>#DIV/0!</v>
      </c>
      <c r="AI183" s="1">
        <f t="shared" si="44"/>
        <v>0.28520396012656074</v>
      </c>
      <c r="AJ183" s="1">
        <f t="shared" si="50"/>
        <v>0.21470827824739924</v>
      </c>
      <c r="AK183" s="1">
        <f t="shared" si="45"/>
        <v>0.3196327999972608</v>
      </c>
      <c r="AL183" s="1" t="b">
        <f t="shared" si="46"/>
        <v>0</v>
      </c>
      <c r="AM183" s="1" t="e">
        <f t="shared" si="47"/>
        <v>#DIV/0!</v>
      </c>
      <c r="AN183" s="1" t="e">
        <f t="shared" si="48"/>
        <v>#DIV/0!</v>
      </c>
      <c r="AO183" s="1">
        <v>9.4879999999999995</v>
      </c>
    </row>
    <row r="184" spans="1:41">
      <c r="A184" s="7">
        <v>181</v>
      </c>
      <c r="B184" s="7" t="s">
        <v>65</v>
      </c>
      <c r="C184" s="7" t="s">
        <v>2</v>
      </c>
      <c r="D184" s="7" t="s">
        <v>94</v>
      </c>
      <c r="E184" s="7" t="s">
        <v>55</v>
      </c>
      <c r="F184" s="2" t="b">
        <f t="shared" si="42"/>
        <v>1</v>
      </c>
      <c r="G184" s="2" t="b">
        <f t="shared" si="40"/>
        <v>0</v>
      </c>
      <c r="H184" s="1" t="s">
        <v>298</v>
      </c>
      <c r="M184" s="1">
        <f>PRODUCT(SUM(PRODUCT(R184,overview!$J$10),PRODUCT(W184,overview!$K$10),PRODUCT(AB184,overview!$L$10)),1/SUM(overview!$J$10:$L$10))</f>
        <v>0.51541304347826089</v>
      </c>
      <c r="N184" s="1">
        <f>PRODUCT(SUM(PRODUCT(S184,overview!$J$10),PRODUCT(X184,overview!$K$10),PRODUCT(AC184,overview!$L$10)),1/SUM(overview!$J$10:$L$10))</f>
        <v>2.4845869565217389</v>
      </c>
      <c r="O184" s="1">
        <f t="shared" si="35"/>
        <v>10.5</v>
      </c>
      <c r="P184" s="1">
        <f t="shared" si="36"/>
        <v>19.5</v>
      </c>
      <c r="Q184" s="1">
        <f t="shared" si="41"/>
        <v>0.38525343202876866</v>
      </c>
      <c r="R184" s="1">
        <v>0.84599999999999997</v>
      </c>
      <c r="S184" s="1">
        <v>2.1539999999999999</v>
      </c>
      <c r="T184" s="1">
        <v>6.5</v>
      </c>
      <c r="U184" s="1">
        <v>14.5</v>
      </c>
      <c r="V184" s="1">
        <f t="shared" si="37"/>
        <v>0.87615170344975357</v>
      </c>
      <c r="W184">
        <v>0.371</v>
      </c>
      <c r="X184">
        <v>2.629</v>
      </c>
      <c r="Y184">
        <v>4</v>
      </c>
      <c r="Z184">
        <v>4</v>
      </c>
      <c r="AA184" s="1">
        <f t="shared" si="38"/>
        <v>0.14111829593001141</v>
      </c>
      <c r="AB184" s="1">
        <v>0.36399999999999999</v>
      </c>
      <c r="AC184" s="1">
        <v>2.6360000000000001</v>
      </c>
      <c r="AD184" s="1">
        <v>0</v>
      </c>
      <c r="AE184" s="1">
        <v>1</v>
      </c>
      <c r="AF184" s="1" t="e">
        <f t="shared" si="39"/>
        <v>#DIV/0!</v>
      </c>
      <c r="AH184" s="1">
        <f t="shared" si="43"/>
        <v>1.2264466217973249</v>
      </c>
      <c r="AI184" s="1">
        <f t="shared" si="44"/>
        <v>0.28766648148871637</v>
      </c>
      <c r="AJ184" s="1">
        <f t="shared" si="50"/>
        <v>0.20477719366333835</v>
      </c>
      <c r="AK184" s="1">
        <f t="shared" si="45"/>
        <v>0.4698846166223557</v>
      </c>
      <c r="AL184" s="1" t="b">
        <f t="shared" si="46"/>
        <v>0</v>
      </c>
      <c r="AM184" s="1" t="e">
        <f t="shared" si="47"/>
        <v>#DIV/0!</v>
      </c>
      <c r="AN184" s="1" t="e">
        <f t="shared" si="48"/>
        <v>#DIV/0!</v>
      </c>
      <c r="AO184" s="1">
        <v>9.4879999999999995</v>
      </c>
    </row>
    <row r="185" spans="1:41">
      <c r="A185" s="7">
        <v>182</v>
      </c>
      <c r="B185" s="7" t="s">
        <v>65</v>
      </c>
      <c r="C185" s="7" t="s">
        <v>2</v>
      </c>
      <c r="D185" s="7" t="s">
        <v>51</v>
      </c>
      <c r="E185" s="7" t="s">
        <v>52</v>
      </c>
      <c r="F185" s="2" t="b">
        <f t="shared" si="42"/>
        <v>1</v>
      </c>
      <c r="G185" s="2" t="b">
        <f t="shared" si="40"/>
        <v>0</v>
      </c>
      <c r="H185" s="1" t="s">
        <v>298</v>
      </c>
      <c r="M185" s="1">
        <f>PRODUCT(SUM(PRODUCT(R185,overview!$J$10),PRODUCT(W185,overview!$K$10),PRODUCT(AB185,overview!$L$10)),1/SUM(overview!$J$10:$L$10))</f>
        <v>0.39567391304347821</v>
      </c>
      <c r="N185" s="1">
        <f>PRODUCT(SUM(PRODUCT(S185,overview!$J$10),PRODUCT(X185,overview!$K$10),PRODUCT(AC185,overview!$L$10)),1/SUM(overview!$J$10:$L$10))</f>
        <v>2.6043260869565219</v>
      </c>
      <c r="O185" s="1">
        <f t="shared" si="35"/>
        <v>9</v>
      </c>
      <c r="P185" s="1">
        <f t="shared" si="36"/>
        <v>19</v>
      </c>
      <c r="Q185" s="1">
        <f t="shared" si="41"/>
        <v>0.3207400173067666</v>
      </c>
      <c r="R185" s="1">
        <v>0.42599999999999999</v>
      </c>
      <c r="S185" s="1">
        <v>2.5739999999999998</v>
      </c>
      <c r="T185" s="1">
        <v>5</v>
      </c>
      <c r="U185" s="1">
        <v>6</v>
      </c>
      <c r="V185" s="1">
        <f t="shared" si="37"/>
        <v>0.19860139860139864</v>
      </c>
      <c r="W185">
        <v>0.38400000000000001</v>
      </c>
      <c r="X185">
        <v>2.6160000000000001</v>
      </c>
      <c r="Y185">
        <v>4</v>
      </c>
      <c r="Z185">
        <v>12</v>
      </c>
      <c r="AA185" s="1">
        <f t="shared" si="38"/>
        <v>0.44036697247706424</v>
      </c>
      <c r="AB185" s="1">
        <v>0.33300000000000002</v>
      </c>
      <c r="AC185" s="1">
        <v>2.6669999999999998</v>
      </c>
      <c r="AD185" s="1">
        <v>0</v>
      </c>
      <c r="AE185" s="1">
        <v>1</v>
      </c>
      <c r="AF185" s="1" t="e">
        <f t="shared" si="39"/>
        <v>#DIV/0!</v>
      </c>
      <c r="AH185" s="1">
        <f t="shared" si="43"/>
        <v>1.7194916810812795</v>
      </c>
      <c r="AI185" s="1">
        <f t="shared" si="44"/>
        <v>0.37773401158357844</v>
      </c>
      <c r="AJ185" s="1">
        <f t="shared" si="50"/>
        <v>0.23258616534104606</v>
      </c>
      <c r="AK185" s="1">
        <f t="shared" si="45"/>
        <v>0.41819763114217035</v>
      </c>
      <c r="AL185" s="1" t="b">
        <f t="shared" si="46"/>
        <v>0</v>
      </c>
      <c r="AM185" s="1" t="e">
        <f t="shared" si="47"/>
        <v>#DIV/0!</v>
      </c>
      <c r="AN185" s="1" t="e">
        <f t="shared" si="48"/>
        <v>#DIV/0!</v>
      </c>
      <c r="AO185" s="1">
        <v>9.4879999999999995</v>
      </c>
    </row>
    <row r="186" spans="1:41">
      <c r="A186" s="7">
        <v>183</v>
      </c>
      <c r="B186" s="7" t="s">
        <v>89</v>
      </c>
      <c r="C186" s="7" t="s">
        <v>70</v>
      </c>
      <c r="D186" s="7" t="s">
        <v>83</v>
      </c>
      <c r="E186" s="7" t="s">
        <v>61</v>
      </c>
      <c r="F186" s="2" t="b">
        <f t="shared" si="42"/>
        <v>0</v>
      </c>
      <c r="G186" s="2" t="b">
        <f t="shared" si="40"/>
        <v>1</v>
      </c>
      <c r="H186" s="1" t="s">
        <v>298</v>
      </c>
      <c r="M186" s="1">
        <f>PRODUCT(SUM(PRODUCT(R186,overview!$J$10),PRODUCT(W186,overview!$K$10),PRODUCT(AB186,overview!$L$10)),1/SUM(overview!$J$10:$L$10))</f>
        <v>0.9137608695652174</v>
      </c>
      <c r="N186" s="1">
        <f>PRODUCT(SUM(PRODUCT(S186,overview!$J$10),PRODUCT(X186,overview!$K$10),PRODUCT(AC186,overview!$L$10)),1/SUM(overview!$J$10:$L$10))</f>
        <v>2.0862391304347829</v>
      </c>
      <c r="O186" s="1">
        <f t="shared" si="35"/>
        <v>12.5</v>
      </c>
      <c r="P186" s="1">
        <f t="shared" si="36"/>
        <v>15.5</v>
      </c>
      <c r="Q186" s="1">
        <f t="shared" si="41"/>
        <v>0.5431129450748694</v>
      </c>
      <c r="R186" s="1">
        <v>0.98899999999999999</v>
      </c>
      <c r="S186" s="1">
        <v>2.0110000000000001</v>
      </c>
      <c r="T186" s="1">
        <v>4.5</v>
      </c>
      <c r="U186" s="1">
        <v>1.5</v>
      </c>
      <c r="V186" s="1">
        <f t="shared" si="37"/>
        <v>0.16393170893419523</v>
      </c>
      <c r="W186">
        <v>0.877</v>
      </c>
      <c r="X186">
        <v>2.1230000000000002</v>
      </c>
      <c r="Y186">
        <v>7</v>
      </c>
      <c r="Z186">
        <v>13</v>
      </c>
      <c r="AA186" s="1">
        <f t="shared" si="38"/>
        <v>0.76717582935199491</v>
      </c>
      <c r="AB186" s="1">
        <v>1</v>
      </c>
      <c r="AC186" s="1">
        <v>2</v>
      </c>
      <c r="AD186" s="1">
        <v>1</v>
      </c>
      <c r="AE186" s="1">
        <v>1</v>
      </c>
      <c r="AF186" s="1">
        <f t="shared" si="39"/>
        <v>0.5</v>
      </c>
      <c r="AH186" s="1">
        <f t="shared" si="43"/>
        <v>1.8655361706638549</v>
      </c>
      <c r="AI186" s="1">
        <f t="shared" si="44"/>
        <v>0.38083976300987105</v>
      </c>
      <c r="AJ186" s="1">
        <f t="shared" si="50"/>
        <v>0.31605184446660017</v>
      </c>
      <c r="AK186" s="1">
        <f t="shared" si="45"/>
        <v>7.2946465530370888E-2</v>
      </c>
      <c r="AL186" s="1" t="b">
        <f t="shared" si="46"/>
        <v>0</v>
      </c>
      <c r="AM186" s="1">
        <f t="shared" si="47"/>
        <v>111.18085900524304</v>
      </c>
      <c r="AN186" s="1" t="b">
        <f t="shared" si="48"/>
        <v>1</v>
      </c>
      <c r="AO186" s="1">
        <v>9.4879999999999995</v>
      </c>
    </row>
    <row r="187" spans="1:41">
      <c r="A187" s="7">
        <v>184</v>
      </c>
      <c r="B187" s="7" t="s">
        <v>60</v>
      </c>
      <c r="C187" s="7" t="s">
        <v>61</v>
      </c>
      <c r="D187" s="7" t="s">
        <v>83</v>
      </c>
      <c r="E187" s="7" t="s">
        <v>61</v>
      </c>
      <c r="F187" s="2" t="b">
        <f t="shared" si="42"/>
        <v>0</v>
      </c>
      <c r="G187" s="2" t="b">
        <f t="shared" si="40"/>
        <v>0</v>
      </c>
      <c r="H187" s="1" t="s">
        <v>298</v>
      </c>
      <c r="M187" s="1">
        <f>PRODUCT(SUM(PRODUCT(R187,overview!$J$10),PRODUCT(W187,overview!$K$10),PRODUCT(AB187,overview!$L$10)),1/SUM(overview!$J$10:$L$10))</f>
        <v>0.95350000000000001</v>
      </c>
      <c r="N187" s="1">
        <f>PRODUCT(SUM(PRODUCT(S187,overview!$J$10),PRODUCT(X187,overview!$K$10),PRODUCT(AC187,overview!$L$10)),1/SUM(overview!$J$10:$L$10))</f>
        <v>2.0465</v>
      </c>
      <c r="O187" s="1">
        <f t="shared" si="35"/>
        <v>19</v>
      </c>
      <c r="P187" s="1">
        <f t="shared" si="36"/>
        <v>9</v>
      </c>
      <c r="Q187" s="1">
        <f t="shared" si="41"/>
        <v>0.22069772525621406</v>
      </c>
      <c r="R187" s="1">
        <v>1</v>
      </c>
      <c r="S187" s="1">
        <v>2</v>
      </c>
      <c r="T187" s="1">
        <v>8</v>
      </c>
      <c r="U187" s="1">
        <v>0</v>
      </c>
      <c r="V187" s="1">
        <f t="shared" si="37"/>
        <v>0</v>
      </c>
      <c r="W187">
        <v>0.93100000000000005</v>
      </c>
      <c r="X187">
        <v>2.069</v>
      </c>
      <c r="Y187">
        <v>10</v>
      </c>
      <c r="Z187">
        <v>9</v>
      </c>
      <c r="AA187" s="1">
        <f t="shared" si="38"/>
        <v>0.40497825036249402</v>
      </c>
      <c r="AB187" s="1">
        <v>1</v>
      </c>
      <c r="AC187" s="1">
        <v>2</v>
      </c>
      <c r="AD187" s="1">
        <v>1</v>
      </c>
      <c r="AE187" s="1">
        <v>0</v>
      </c>
      <c r="AF187" s="1">
        <f t="shared" si="39"/>
        <v>0</v>
      </c>
      <c r="AH187" s="1">
        <f t="shared" si="43"/>
        <v>1.4855871700148529</v>
      </c>
      <c r="AI187" s="1">
        <f t="shared" si="44"/>
        <v>0.30717393606337146</v>
      </c>
      <c r="AJ187" s="1">
        <f t="shared" si="50"/>
        <v>0.30028763938689473</v>
      </c>
      <c r="AK187" s="1">
        <f t="shared" si="45"/>
        <v>3.7765122118092577E-5</v>
      </c>
      <c r="AL187" s="1" t="b">
        <f t="shared" si="46"/>
        <v>0</v>
      </c>
      <c r="AM187" s="1">
        <f t="shared" si="47"/>
        <v>115.13458579906872</v>
      </c>
      <c r="AN187" s="1" t="b">
        <f t="shared" si="48"/>
        <v>1</v>
      </c>
      <c r="AO187" s="1">
        <v>9.4879999999999995</v>
      </c>
    </row>
    <row r="188" spans="1:41">
      <c r="A188" s="7">
        <v>185</v>
      </c>
      <c r="B188" s="7" t="s">
        <v>47</v>
      </c>
      <c r="C188" s="7" t="s">
        <v>48</v>
      </c>
      <c r="D188" s="7" t="s">
        <v>47</v>
      </c>
      <c r="E188" s="7" t="s">
        <v>48</v>
      </c>
      <c r="F188" s="2" t="b">
        <f t="shared" si="42"/>
        <v>0</v>
      </c>
      <c r="G188" s="2" t="b">
        <f t="shared" si="40"/>
        <v>0</v>
      </c>
      <c r="H188" s="1" t="s">
        <v>298</v>
      </c>
      <c r="M188" s="1">
        <f>PRODUCT(SUM(PRODUCT(R188,overview!$J$10),PRODUCT(W188,overview!$K$10),PRODUCT(AB188,overview!$L$10)),1/SUM(overview!$J$10:$L$10))</f>
        <v>0.99747826086956504</v>
      </c>
      <c r="N188" s="1">
        <f>PRODUCT(SUM(PRODUCT(S188,overview!$J$10),PRODUCT(X188,overview!$K$10),PRODUCT(AC188,overview!$L$10)),1/SUM(overview!$J$10:$L$10))</f>
        <v>2.0025217391304349</v>
      </c>
      <c r="O188" s="1">
        <f t="shared" si="35"/>
        <v>15.5</v>
      </c>
      <c r="P188" s="1">
        <f t="shared" si="36"/>
        <v>13.5</v>
      </c>
      <c r="Q188" s="1">
        <f t="shared" si="41"/>
        <v>0.43383868026149347</v>
      </c>
      <c r="R188" s="1">
        <v>0.88900000000000001</v>
      </c>
      <c r="S188" s="1">
        <v>2.1110000000000002</v>
      </c>
      <c r="T188" s="1">
        <v>4</v>
      </c>
      <c r="U188" s="1">
        <v>7</v>
      </c>
      <c r="V188" s="1">
        <f t="shared" si="37"/>
        <v>0.73697299857887244</v>
      </c>
      <c r="W188">
        <v>1.0509999999999999</v>
      </c>
      <c r="X188">
        <v>1.9490000000000001</v>
      </c>
      <c r="Y188">
        <v>11.5</v>
      </c>
      <c r="Z188">
        <v>6.5</v>
      </c>
      <c r="AA188" s="1">
        <f t="shared" si="38"/>
        <v>0.3047939857675061</v>
      </c>
      <c r="AB188" s="1">
        <v>0.85699999999999998</v>
      </c>
      <c r="AC188" s="1">
        <v>2.1429999999999998</v>
      </c>
      <c r="AD188" s="1">
        <v>0</v>
      </c>
      <c r="AE188" s="1">
        <v>0</v>
      </c>
      <c r="AF188" s="1" t="e">
        <f t="shared" si="39"/>
        <v>#DIV/0!</v>
      </c>
      <c r="AH188" s="1">
        <f t="shared" si="43"/>
        <v>1.4002817926230613</v>
      </c>
      <c r="AI188" s="1">
        <f t="shared" si="44"/>
        <v>0.29311054496345296</v>
      </c>
      <c r="AJ188" s="1">
        <f t="shared" si="50"/>
        <v>0.437832759160664</v>
      </c>
      <c r="AK188" s="1">
        <f t="shared" si="45"/>
        <v>0.10683371940458473</v>
      </c>
      <c r="AL188" s="1" t="b">
        <f t="shared" si="46"/>
        <v>0</v>
      </c>
      <c r="AM188" s="1">
        <f t="shared" si="47"/>
        <v>110.39290744167184</v>
      </c>
      <c r="AN188" s="1" t="b">
        <f t="shared" si="48"/>
        <v>1</v>
      </c>
      <c r="AO188" s="1">
        <v>9.4879999999999995</v>
      </c>
    </row>
    <row r="189" spans="1:41">
      <c r="A189" s="7">
        <v>186</v>
      </c>
      <c r="B189" s="7" t="s">
        <v>64</v>
      </c>
      <c r="C189" s="7" t="s">
        <v>2</v>
      </c>
      <c r="D189" s="7" t="s">
        <v>65</v>
      </c>
      <c r="E189" s="7" t="s">
        <v>2</v>
      </c>
      <c r="F189" s="2" t="b">
        <f t="shared" si="42"/>
        <v>0</v>
      </c>
      <c r="G189" s="2" t="b">
        <f t="shared" si="40"/>
        <v>1</v>
      </c>
      <c r="H189" s="1" t="s">
        <v>298</v>
      </c>
      <c r="M189" s="1">
        <f>PRODUCT(SUM(PRODUCT(R189,overview!$J$10),PRODUCT(W189,overview!$K$10),PRODUCT(AB189,overview!$L$10)),1/SUM(overview!$J$10:$L$10))</f>
        <v>0.35389130434782601</v>
      </c>
      <c r="N189" s="1">
        <f>PRODUCT(SUM(PRODUCT(S189,overview!$J$10),PRODUCT(X189,overview!$K$10),PRODUCT(AC189,overview!$L$10)),1/SUM(overview!$J$10:$L$10))</f>
        <v>2.646108695652174</v>
      </c>
      <c r="O189" s="1">
        <f t="shared" si="35"/>
        <v>14</v>
      </c>
      <c r="P189" s="1">
        <f t="shared" si="36"/>
        <v>8</v>
      </c>
      <c r="Q189" s="1">
        <f t="shared" si="41"/>
        <v>7.6423014223393759E-2</v>
      </c>
      <c r="R189" s="1">
        <v>0.33300000000000002</v>
      </c>
      <c r="S189" s="1">
        <v>2.6669999999999998</v>
      </c>
      <c r="T189" s="1">
        <v>8</v>
      </c>
      <c r="U189" s="1">
        <v>4</v>
      </c>
      <c r="V189" s="1">
        <f t="shared" si="37"/>
        <v>6.2429696287964007E-2</v>
      </c>
      <c r="W189">
        <v>0.36399999999999999</v>
      </c>
      <c r="X189">
        <v>2.6360000000000001</v>
      </c>
      <c r="Y189">
        <v>5</v>
      </c>
      <c r="Z189">
        <v>4</v>
      </c>
      <c r="AA189" s="1">
        <f t="shared" si="38"/>
        <v>0.11047040971168437</v>
      </c>
      <c r="AB189" s="1">
        <v>0.33300000000000002</v>
      </c>
      <c r="AC189" s="1">
        <v>2.6669999999999998</v>
      </c>
      <c r="AD189" s="1">
        <v>1</v>
      </c>
      <c r="AE189" s="1">
        <v>0</v>
      </c>
      <c r="AF189" s="1">
        <f t="shared" si="39"/>
        <v>0</v>
      </c>
      <c r="AH189" s="1">
        <f t="shared" si="43"/>
        <v>1.2427040939718534</v>
      </c>
      <c r="AI189" s="1">
        <f t="shared" si="44"/>
        <v>0.2562684144700787</v>
      </c>
      <c r="AJ189" s="1">
        <f t="shared" si="50"/>
        <v>0.32487554199453994</v>
      </c>
      <c r="AK189" s="1">
        <f t="shared" si="45"/>
        <v>0.38873432170820865</v>
      </c>
      <c r="AL189" s="1" t="b">
        <f t="shared" si="46"/>
        <v>0</v>
      </c>
      <c r="AM189" s="1">
        <f t="shared" si="47"/>
        <v>104.7234744322342</v>
      </c>
      <c r="AN189" s="1" t="b">
        <f t="shared" si="48"/>
        <v>1</v>
      </c>
      <c r="AO189" s="1">
        <v>9.4879999999999995</v>
      </c>
    </row>
    <row r="190" spans="1:41">
      <c r="A190" s="7">
        <v>187</v>
      </c>
      <c r="B190" s="7" t="s">
        <v>89</v>
      </c>
      <c r="C190" s="7" t="s">
        <v>70</v>
      </c>
      <c r="D190" s="7" t="s">
        <v>69</v>
      </c>
      <c r="E190" s="7" t="s">
        <v>70</v>
      </c>
      <c r="F190" s="2" t="b">
        <f t="shared" si="42"/>
        <v>1</v>
      </c>
      <c r="G190" s="2" t="b">
        <f t="shared" si="40"/>
        <v>1</v>
      </c>
      <c r="H190" s="1" t="s">
        <v>298</v>
      </c>
      <c r="M190" s="1">
        <f>PRODUCT(SUM(PRODUCT(R190,overview!$J$10),PRODUCT(W190,overview!$K$10),PRODUCT(AB190,overview!$L$10)),1/SUM(overview!$J$10:$L$10))</f>
        <v>1</v>
      </c>
      <c r="N190" s="1">
        <f>PRODUCT(SUM(PRODUCT(S190,overview!$J$10),PRODUCT(X190,overview!$K$10),PRODUCT(AC190,overview!$L$10)),1/SUM(overview!$J$10:$L$10))</f>
        <v>2</v>
      </c>
      <c r="O190" s="1">
        <f t="shared" si="35"/>
        <v>18</v>
      </c>
      <c r="P190" s="1">
        <f t="shared" si="36"/>
        <v>2</v>
      </c>
      <c r="Q190" s="1">
        <f t="shared" si="41"/>
        <v>5.5555555555555552E-2</v>
      </c>
      <c r="R190" s="1">
        <v>1</v>
      </c>
      <c r="S190" s="1">
        <v>2</v>
      </c>
      <c r="T190" s="1">
        <v>6</v>
      </c>
      <c r="U190" s="1">
        <v>0</v>
      </c>
      <c r="V190" s="1">
        <f t="shared" si="37"/>
        <v>0</v>
      </c>
      <c r="W190">
        <v>1</v>
      </c>
      <c r="X190">
        <v>2</v>
      </c>
      <c r="Y190">
        <v>11</v>
      </c>
      <c r="Z190">
        <v>2</v>
      </c>
      <c r="AA190" s="1">
        <f t="shared" si="38"/>
        <v>9.0909090909090912E-2</v>
      </c>
      <c r="AB190" s="1">
        <v>1</v>
      </c>
      <c r="AC190" s="1">
        <v>2</v>
      </c>
      <c r="AD190" s="1">
        <v>1</v>
      </c>
      <c r="AE190" s="1">
        <v>0</v>
      </c>
      <c r="AF190" s="1">
        <f t="shared" si="39"/>
        <v>0</v>
      </c>
      <c r="AH190" s="1">
        <f t="shared" si="43"/>
        <v>1.1612867061774659</v>
      </c>
      <c r="AI190" s="1">
        <f t="shared" si="44"/>
        <v>0.22866788507851013</v>
      </c>
      <c r="AJ190" s="1">
        <f t="shared" si="50"/>
        <v>0.26400128969853298</v>
      </c>
      <c r="AK190" s="1">
        <f t="shared" si="45"/>
        <v>1.4619910480856004</v>
      </c>
      <c r="AL190" s="1" t="b">
        <f t="shared" si="46"/>
        <v>0</v>
      </c>
      <c r="AM190" s="1">
        <f t="shared" si="47"/>
        <v>106.94605633864809</v>
      </c>
      <c r="AN190" s="1" t="b">
        <f t="shared" si="48"/>
        <v>1</v>
      </c>
      <c r="AO190" s="1">
        <v>9.4879999999999995</v>
      </c>
    </row>
    <row r="191" spans="1:41">
      <c r="A191" s="7">
        <v>188</v>
      </c>
      <c r="B191" s="7" t="s">
        <v>49</v>
      </c>
      <c r="C191" s="7" t="s">
        <v>50</v>
      </c>
      <c r="D191" s="7" t="s">
        <v>41</v>
      </c>
      <c r="E191" s="7" t="s">
        <v>42</v>
      </c>
      <c r="F191" s="2" t="b">
        <f t="shared" si="42"/>
        <v>0</v>
      </c>
      <c r="G191" s="2" t="b">
        <f t="shared" si="40"/>
        <v>1</v>
      </c>
      <c r="H191" s="1" t="s">
        <v>298</v>
      </c>
      <c r="M191" s="1">
        <f>PRODUCT(SUM(PRODUCT(R191,overview!$J$10),PRODUCT(W191,overview!$K$10),PRODUCT(AB191,overview!$L$10)),1/SUM(overview!$J$10:$L$10))</f>
        <v>0.61719565217391303</v>
      </c>
      <c r="N191" s="1">
        <f>PRODUCT(SUM(PRODUCT(S191,overview!$J$10),PRODUCT(X191,overview!$K$10),PRODUCT(AC191,overview!$L$10)),1/SUM(overview!$J$10:$L$10))</f>
        <v>2.3828043478260867</v>
      </c>
      <c r="O191" s="1">
        <f t="shared" si="35"/>
        <v>12.9</v>
      </c>
      <c r="P191" s="1">
        <f t="shared" si="36"/>
        <v>25.1</v>
      </c>
      <c r="Q191" s="1">
        <f t="shared" si="41"/>
        <v>0.50398601484162064</v>
      </c>
      <c r="R191" s="1">
        <v>0.82799999999999996</v>
      </c>
      <c r="S191" s="1">
        <v>2.1720000000000002</v>
      </c>
      <c r="T191" s="1">
        <v>6.2</v>
      </c>
      <c r="U191" s="1">
        <v>17.8</v>
      </c>
      <c r="V191" s="1">
        <f t="shared" si="37"/>
        <v>1.094457315986455</v>
      </c>
      <c r="W191">
        <v>0.52900000000000003</v>
      </c>
      <c r="X191">
        <v>2.4710000000000001</v>
      </c>
      <c r="Y191">
        <v>6.7</v>
      </c>
      <c r="Z191">
        <v>6.3</v>
      </c>
      <c r="AA191" s="1">
        <f t="shared" si="38"/>
        <v>0.20130227051710284</v>
      </c>
      <c r="AB191" s="1">
        <v>0.4</v>
      </c>
      <c r="AC191" s="1">
        <v>2.6</v>
      </c>
      <c r="AD191" s="1">
        <v>0</v>
      </c>
      <c r="AE191" s="1">
        <v>1</v>
      </c>
      <c r="AF191" s="1" t="e">
        <f t="shared" si="39"/>
        <v>#DIV/0!</v>
      </c>
      <c r="AH191" s="1">
        <f t="shared" si="43"/>
        <v>1.3183166938467115</v>
      </c>
      <c r="AI191" s="1">
        <f t="shared" si="44"/>
        <v>0.24486501072168571</v>
      </c>
      <c r="AJ191" s="1">
        <f t="shared" si="50"/>
        <v>0.32466281310211942</v>
      </c>
      <c r="AK191" s="1">
        <f t="shared" si="45"/>
        <v>2.3423568188380095</v>
      </c>
      <c r="AL191" s="1" t="b">
        <f t="shared" si="46"/>
        <v>0</v>
      </c>
      <c r="AM191" s="1">
        <f t="shared" si="47"/>
        <v>102.14289048666778</v>
      </c>
      <c r="AN191" s="1" t="b">
        <f t="shared" si="48"/>
        <v>1</v>
      </c>
      <c r="AO191" s="1">
        <v>9.4879999999999995</v>
      </c>
    </row>
    <row r="192" spans="1:41">
      <c r="A192" s="7">
        <v>189</v>
      </c>
      <c r="B192" s="7" t="s">
        <v>32</v>
      </c>
      <c r="C192" s="7" t="s">
        <v>33</v>
      </c>
      <c r="D192" s="7" t="s">
        <v>32</v>
      </c>
      <c r="E192" s="7" t="s">
        <v>33</v>
      </c>
      <c r="F192" s="2" t="b">
        <f t="shared" si="42"/>
        <v>0</v>
      </c>
      <c r="G192" s="2" t="b">
        <f t="shared" si="40"/>
        <v>0</v>
      </c>
      <c r="H192" s="1" t="s">
        <v>298</v>
      </c>
      <c r="M192" s="1">
        <f>PRODUCT(SUM(PRODUCT(R192,overview!$J$10),PRODUCT(W192,overview!$K$10),PRODUCT(AB192,overview!$L$10)),1/SUM(overview!$J$10:$L$10))</f>
        <v>0.9886521739130435</v>
      </c>
      <c r="N192" s="1">
        <f>PRODUCT(SUM(PRODUCT(S192,overview!$J$10),PRODUCT(X192,overview!$K$10),PRODUCT(AC192,overview!$L$10)),1/SUM(overview!$J$10:$L$10))</f>
        <v>2.0113478260869564</v>
      </c>
      <c r="O192" s="1">
        <f t="shared" si="35"/>
        <v>21.3</v>
      </c>
      <c r="P192" s="1">
        <f t="shared" si="36"/>
        <v>15.7</v>
      </c>
      <c r="Q192" s="1">
        <f t="shared" si="41"/>
        <v>0.36230672405487013</v>
      </c>
      <c r="R192" s="1">
        <v>0.97599999999999998</v>
      </c>
      <c r="S192" s="1">
        <v>2.024</v>
      </c>
      <c r="T192" s="1">
        <v>9</v>
      </c>
      <c r="U192" s="1">
        <v>6</v>
      </c>
      <c r="V192" s="1">
        <f t="shared" si="37"/>
        <v>0.32147562582345185</v>
      </c>
      <c r="W192">
        <v>0.99399999999999999</v>
      </c>
      <c r="X192">
        <v>2.0059999999999998</v>
      </c>
      <c r="Y192">
        <v>12.3</v>
      </c>
      <c r="Z192">
        <v>9.6999999999999993</v>
      </c>
      <c r="AA192" s="1">
        <f t="shared" si="38"/>
        <v>0.39077077709959557</v>
      </c>
      <c r="AB192" s="1">
        <v>1</v>
      </c>
      <c r="AC192" s="1">
        <v>2</v>
      </c>
      <c r="AD192" s="1">
        <v>0</v>
      </c>
      <c r="AE192" s="1">
        <v>0</v>
      </c>
      <c r="AF192" s="1" t="e">
        <f t="shared" si="39"/>
        <v>#DIV/0!</v>
      </c>
      <c r="AH192" s="1">
        <f t="shared" si="43"/>
        <v>1.3698526934470918</v>
      </c>
      <c r="AI192" s="1">
        <f t="shared" si="44"/>
        <v>0.25053142721392524</v>
      </c>
      <c r="AJ192" s="1">
        <f t="shared" si="50"/>
        <v>0.53227783997014766</v>
      </c>
      <c r="AK192" s="1">
        <f t="shared" si="45"/>
        <v>4.2877368441261767</v>
      </c>
      <c r="AL192" s="1" t="b">
        <f t="shared" si="46"/>
        <v>0</v>
      </c>
      <c r="AM192" s="1">
        <f t="shared" si="47"/>
        <v>95.584272053236262</v>
      </c>
      <c r="AN192" s="1" t="b">
        <f t="shared" si="48"/>
        <v>1</v>
      </c>
      <c r="AO192" s="1">
        <v>9.4879999999999995</v>
      </c>
    </row>
    <row r="193" spans="1:41">
      <c r="A193" s="7">
        <v>190</v>
      </c>
      <c r="B193" s="7" t="s">
        <v>28</v>
      </c>
      <c r="C193" s="7" t="s">
        <v>29</v>
      </c>
      <c r="D193" s="7" t="s">
        <v>28</v>
      </c>
      <c r="E193" s="7" t="s">
        <v>29</v>
      </c>
      <c r="F193" s="2" t="b">
        <f t="shared" si="42"/>
        <v>0</v>
      </c>
      <c r="G193" s="2" t="b">
        <f t="shared" si="40"/>
        <v>0</v>
      </c>
      <c r="H193" s="1" t="s">
        <v>298</v>
      </c>
      <c r="M193" s="1">
        <f>PRODUCT(SUM(PRODUCT(R193,overview!$J$10),PRODUCT(W193,overview!$K$10),PRODUCT(AB193,overview!$L$10)),1/SUM(overview!$J$10:$L$10))</f>
        <v>0.87119565217391304</v>
      </c>
      <c r="N193" s="1">
        <f>PRODUCT(SUM(PRODUCT(S193,overview!$J$10),PRODUCT(X193,overview!$K$10),PRODUCT(AC193,overview!$L$10)),1/SUM(overview!$J$10:$L$10))</f>
        <v>2.1288043478260867</v>
      </c>
      <c r="O193" s="1">
        <f t="shared" si="35"/>
        <v>13</v>
      </c>
      <c r="P193" s="1">
        <f t="shared" si="36"/>
        <v>5</v>
      </c>
      <c r="Q193" s="1">
        <f t="shared" si="41"/>
        <v>0.15740067948390646</v>
      </c>
      <c r="R193" s="1">
        <v>0.66700000000000004</v>
      </c>
      <c r="S193" s="1">
        <v>2.3330000000000002</v>
      </c>
      <c r="T193" s="1">
        <v>8</v>
      </c>
      <c r="U193" s="1">
        <v>0</v>
      </c>
      <c r="V193" s="1">
        <f t="shared" si="37"/>
        <v>0</v>
      </c>
      <c r="W193">
        <v>0.97</v>
      </c>
      <c r="X193">
        <v>2.0299999999999998</v>
      </c>
      <c r="Y193">
        <v>5</v>
      </c>
      <c r="Z193">
        <v>5</v>
      </c>
      <c r="AA193" s="1">
        <f t="shared" si="38"/>
        <v>0.47783251231527096</v>
      </c>
      <c r="AB193" s="1">
        <v>0.66700000000000004</v>
      </c>
      <c r="AC193" s="1">
        <v>2.3330000000000002</v>
      </c>
      <c r="AD193" s="1">
        <v>0</v>
      </c>
      <c r="AE193" s="1">
        <v>0</v>
      </c>
      <c r="AF193" s="1" t="e">
        <f t="shared" si="39"/>
        <v>#DIV/0!</v>
      </c>
      <c r="AH193" s="1">
        <f t="shared" si="43"/>
        <v>1.028064927921174</v>
      </c>
      <c r="AI193" s="1">
        <f t="shared" si="44"/>
        <v>0.20957190658249014</v>
      </c>
      <c r="AJ193" s="1">
        <f t="shared" si="50"/>
        <v>0.49070369498705579</v>
      </c>
      <c r="AK193" s="1">
        <f t="shared" si="45"/>
        <v>10.366734841184531</v>
      </c>
      <c r="AL193" s="1" t="b">
        <f t="shared" si="46"/>
        <v>1</v>
      </c>
      <c r="AM193" s="1">
        <f t="shared" si="47"/>
        <v>88.718426349961135</v>
      </c>
      <c r="AN193" s="1" t="b">
        <f t="shared" si="48"/>
        <v>1</v>
      </c>
      <c r="AO193" s="1">
        <v>9.4879999999999995</v>
      </c>
    </row>
    <row r="194" spans="1:41">
      <c r="A194" s="7">
        <v>191</v>
      </c>
      <c r="B194" s="7" t="s">
        <v>49</v>
      </c>
      <c r="C194" s="7" t="s">
        <v>50</v>
      </c>
      <c r="D194" s="7" t="s">
        <v>45</v>
      </c>
      <c r="E194" s="7" t="s">
        <v>46</v>
      </c>
      <c r="F194" s="2" t="b">
        <f t="shared" si="42"/>
        <v>0</v>
      </c>
      <c r="G194" s="2" t="b">
        <f t="shared" si="40"/>
        <v>0</v>
      </c>
      <c r="H194" s="1" t="s">
        <v>298</v>
      </c>
      <c r="M194" s="1">
        <f>PRODUCT(SUM(PRODUCT(R194,overview!$J$10),PRODUCT(W194,overview!$K$10),PRODUCT(AB194,overview!$L$10)),1/SUM(overview!$J$10:$L$10))</f>
        <v>0.83884782608695641</v>
      </c>
      <c r="N194" s="1">
        <f>PRODUCT(SUM(PRODUCT(S194,overview!$J$10),PRODUCT(X194,overview!$K$10),PRODUCT(AC194,overview!$L$10)),1/SUM(overview!$J$10:$L$10))</f>
        <v>2.1611521739130435</v>
      </c>
      <c r="O194" s="1">
        <f t="shared" si="35"/>
        <v>6.2</v>
      </c>
      <c r="P194" s="1">
        <f t="shared" si="36"/>
        <v>15.8</v>
      </c>
      <c r="Q194" s="1">
        <f t="shared" si="41"/>
        <v>0.98915245393686735</v>
      </c>
      <c r="R194" s="1">
        <v>0.34</v>
      </c>
      <c r="S194" s="1">
        <v>2.66</v>
      </c>
      <c r="T194" s="1">
        <v>1</v>
      </c>
      <c r="U194" s="1">
        <v>1</v>
      </c>
      <c r="V194" s="1">
        <f t="shared" si="37"/>
        <v>0.12781954887218044</v>
      </c>
      <c r="W194">
        <v>1.075</v>
      </c>
      <c r="X194">
        <v>1.925</v>
      </c>
      <c r="Y194">
        <v>5.2</v>
      </c>
      <c r="Z194">
        <v>12.8</v>
      </c>
      <c r="AA194" s="1">
        <f t="shared" si="38"/>
        <v>1.3746253746253745</v>
      </c>
      <c r="AB194" s="1">
        <v>0.502</v>
      </c>
      <c r="AC194" s="1">
        <v>2.4980000000000002</v>
      </c>
      <c r="AD194" s="1">
        <v>0</v>
      </c>
      <c r="AE194" s="1">
        <v>2</v>
      </c>
      <c r="AF194" s="1" t="e">
        <f t="shared" si="39"/>
        <v>#DIV/0!</v>
      </c>
      <c r="AH194" s="1">
        <f t="shared" si="43"/>
        <v>0.99778930355564943</v>
      </c>
      <c r="AI194" s="1">
        <f t="shared" si="44"/>
        <v>0.22841665103139017</v>
      </c>
      <c r="AJ194" s="1">
        <f t="shared" si="50"/>
        <v>0.54866341751587644</v>
      </c>
      <c r="AK194" s="1">
        <f t="shared" si="45"/>
        <v>18.095513623839221</v>
      </c>
      <c r="AL194" s="1" t="b">
        <f t="shared" si="46"/>
        <v>1</v>
      </c>
      <c r="AM194" s="1">
        <f t="shared" si="47"/>
        <v>73.950371653580532</v>
      </c>
      <c r="AN194" s="1" t="b">
        <f t="shared" si="48"/>
        <v>1</v>
      </c>
      <c r="AO194" s="1">
        <v>9.4879999999999995</v>
      </c>
    </row>
    <row r="195" spans="1:41">
      <c r="A195" s="7">
        <v>192</v>
      </c>
      <c r="B195" s="7" t="s">
        <v>30</v>
      </c>
      <c r="C195" s="7" t="s">
        <v>31</v>
      </c>
      <c r="D195" s="7" t="s">
        <v>56</v>
      </c>
      <c r="E195" s="7" t="s">
        <v>31</v>
      </c>
      <c r="F195" s="2" t="b">
        <f t="shared" si="42"/>
        <v>0</v>
      </c>
      <c r="G195" s="2" t="b">
        <f t="shared" si="40"/>
        <v>0</v>
      </c>
      <c r="H195" s="1" t="s">
        <v>298</v>
      </c>
      <c r="M195" s="1">
        <f>PRODUCT(SUM(PRODUCT(R195,overview!$J$10),PRODUCT(W195,overview!$K$10),PRODUCT(AB195,overview!$L$10)),1/SUM(overview!$J$10:$L$10))</f>
        <v>0.81721739130434778</v>
      </c>
      <c r="N195" s="1">
        <f>PRODUCT(SUM(PRODUCT(S195,overview!$J$10),PRODUCT(X195,overview!$K$10),PRODUCT(AC195,overview!$L$10)),1/SUM(overview!$J$10:$L$10))</f>
        <v>2.1827826086956521</v>
      </c>
      <c r="O195" s="1">
        <f t="shared" si="35"/>
        <v>13.5</v>
      </c>
      <c r="P195" s="1">
        <f t="shared" si="36"/>
        <v>15.5</v>
      </c>
      <c r="Q195" s="1">
        <f t="shared" si="41"/>
        <v>0.42985803108502496</v>
      </c>
      <c r="R195" s="1">
        <v>0.95299999999999996</v>
      </c>
      <c r="S195" s="1">
        <v>2.0470000000000002</v>
      </c>
      <c r="T195" s="1">
        <v>6</v>
      </c>
      <c r="U195" s="1">
        <v>6</v>
      </c>
      <c r="V195" s="1">
        <f t="shared" si="37"/>
        <v>0.46555935515388369</v>
      </c>
      <c r="W195">
        <v>0.75</v>
      </c>
      <c r="X195">
        <v>2.25</v>
      </c>
      <c r="Y195">
        <v>6.5</v>
      </c>
      <c r="Z195">
        <v>9.5</v>
      </c>
      <c r="AA195" s="1">
        <f t="shared" si="38"/>
        <v>0.48717948717948723</v>
      </c>
      <c r="AB195" s="1">
        <v>1</v>
      </c>
      <c r="AC195" s="1">
        <v>2</v>
      </c>
      <c r="AD195" s="1">
        <v>1</v>
      </c>
      <c r="AE195" s="1">
        <v>0</v>
      </c>
      <c r="AF195" s="1">
        <f t="shared" si="39"/>
        <v>0</v>
      </c>
      <c r="AH195" s="1">
        <f t="shared" si="43"/>
        <v>0.99778930355564921</v>
      </c>
      <c r="AI195" s="1">
        <f t="shared" si="44"/>
        <v>0.23169379093141015</v>
      </c>
      <c r="AJ195" s="1">
        <f t="shared" si="50"/>
        <v>0.82299512627381477</v>
      </c>
      <c r="AK195" s="1">
        <f t="shared" si="45"/>
        <v>25.299124198023037</v>
      </c>
      <c r="AL195" s="1" t="b">
        <f t="shared" si="46"/>
        <v>1</v>
      </c>
      <c r="AM195" s="1">
        <f t="shared" si="47"/>
        <v>54.326784225456876</v>
      </c>
      <c r="AN195" s="1" t="b">
        <f t="shared" si="48"/>
        <v>1</v>
      </c>
      <c r="AO195" s="1">
        <v>9.4879999999999995</v>
      </c>
    </row>
    <row r="196" spans="1:41">
      <c r="A196" s="7">
        <v>193</v>
      </c>
      <c r="B196" s="7" t="s">
        <v>41</v>
      </c>
      <c r="C196" s="7" t="s">
        <v>42</v>
      </c>
      <c r="D196" s="7" t="s">
        <v>41</v>
      </c>
      <c r="E196" s="7" t="s">
        <v>42</v>
      </c>
      <c r="F196" s="2" t="b">
        <f t="shared" si="42"/>
        <v>0</v>
      </c>
      <c r="G196" s="2" t="b">
        <f t="shared" si="40"/>
        <v>0</v>
      </c>
      <c r="H196" s="1" t="s">
        <v>298</v>
      </c>
      <c r="M196" s="1">
        <f>PRODUCT(SUM(PRODUCT(R196,overview!$J$10),PRODUCT(W196,overview!$K$10),PRODUCT(AB196,overview!$L$10)),1/SUM(overview!$J$10:$L$10))</f>
        <v>0.42832608695652169</v>
      </c>
      <c r="N196" s="1">
        <f>PRODUCT(SUM(PRODUCT(S196,overview!$J$10),PRODUCT(X196,overview!$K$10),PRODUCT(AC196,overview!$L$10)),1/SUM(overview!$J$10:$L$10))</f>
        <v>2.5716739130434783</v>
      </c>
      <c r="O196" s="1">
        <f t="shared" ref="O196:O259" si="51">SUM(T196,Y196,AD196)</f>
        <v>8</v>
      </c>
      <c r="P196" s="1">
        <f t="shared" ref="P196:P259" si="52">SUM(U196,Z196,AE196)</f>
        <v>1</v>
      </c>
      <c r="Q196" s="1">
        <f t="shared" si="41"/>
        <v>2.0819420610835436E-2</v>
      </c>
      <c r="R196" s="1">
        <v>0.42899999999999999</v>
      </c>
      <c r="S196" s="1">
        <v>2.5710000000000002</v>
      </c>
      <c r="T196" s="1">
        <v>4</v>
      </c>
      <c r="U196" s="1">
        <v>0</v>
      </c>
      <c r="V196" s="1">
        <f t="shared" ref="V196:V259" si="53">PRODUCT(U196,1/T196,1/S196,R196)</f>
        <v>0</v>
      </c>
      <c r="W196">
        <v>0.42799999999999999</v>
      </c>
      <c r="X196">
        <v>2.5720000000000001</v>
      </c>
      <c r="Y196">
        <v>4</v>
      </c>
      <c r="Z196">
        <v>1</v>
      </c>
      <c r="AA196" s="1">
        <f t="shared" ref="AA196:AA259" si="54">PRODUCT(Z196,1/Y196,1/X196,W196)</f>
        <v>4.1601866251944009E-2</v>
      </c>
      <c r="AB196" s="1">
        <v>0.42899999999999999</v>
      </c>
      <c r="AC196" s="1">
        <v>2.5710000000000002</v>
      </c>
      <c r="AD196" s="1">
        <v>0</v>
      </c>
      <c r="AE196" s="1">
        <v>0</v>
      </c>
      <c r="AF196" s="1" t="e">
        <f t="shared" ref="AF196:AF259" si="55">PRODUCT(AE196,1/AD196,1/AC196,AB196)</f>
        <v>#DIV/0!</v>
      </c>
      <c r="AH196" s="1">
        <f t="shared" si="43"/>
        <v>0.66657359315047737</v>
      </c>
      <c r="AI196" s="1">
        <f t="shared" si="44"/>
        <v>0.1539713040392611</v>
      </c>
      <c r="AJ196" s="1">
        <f t="shared" si="50"/>
        <v>0.6512412629549289</v>
      </c>
      <c r="AK196" s="1">
        <f t="shared" si="45"/>
        <v>33.751062171237713</v>
      </c>
      <c r="AL196" s="1" t="b">
        <f t="shared" si="46"/>
        <v>1</v>
      </c>
      <c r="AM196" s="1">
        <f t="shared" si="47"/>
        <v>42.919057502901197</v>
      </c>
      <c r="AN196" s="1" t="b">
        <f t="shared" si="48"/>
        <v>1</v>
      </c>
      <c r="AO196" s="1">
        <v>9.4879999999999995</v>
      </c>
    </row>
    <row r="197" spans="1:41">
      <c r="A197" s="7">
        <v>194</v>
      </c>
      <c r="B197" s="7" t="s">
        <v>53</v>
      </c>
      <c r="C197" s="7" t="s">
        <v>33</v>
      </c>
      <c r="D197" s="7" t="s">
        <v>47</v>
      </c>
      <c r="E197" s="7" t="s">
        <v>48</v>
      </c>
      <c r="F197" s="2" t="b">
        <f t="shared" si="42"/>
        <v>1</v>
      </c>
      <c r="G197" s="2" t="b">
        <f t="shared" ref="G197:G260" si="56">AND(NOT(D197=B197),OR(D197="CAT",D197="CAC",D197="ATA",D197="ATT",D197="TTA",D197="ATG",D197="CCG",D197="AGA",D197="CGG",D197="AGG",D197="CGA",D197="CGC",D197="TCC",D197="ACG",D197="ACC",D197="GTA",D197="TGG",D197="TAT",B197="GAA",B197="GAT",B197="GAG",B197="AAG",B197="AAA",B197="CTA",B197="CTT",B197="CTC",B197="AAC",B197="CCA",B197="CCT",B197="CAG",B197="CAA",B197="CGT",B197="AGT",B197="AGC",B197="TCA",B197="TCT",B197="GTC"))</f>
        <v>1</v>
      </c>
      <c r="H197" s="1" t="s">
        <v>298</v>
      </c>
      <c r="M197" s="1">
        <f>PRODUCT(SUM(PRODUCT(R197,overview!$J$10),PRODUCT(W197,overview!$K$10),PRODUCT(AB197,overview!$L$10)),1/SUM(overview!$J$10:$L$10))</f>
        <v>0.97680434782608694</v>
      </c>
      <c r="N197" s="1">
        <f>PRODUCT(SUM(PRODUCT(S197,overview!$J$10),PRODUCT(X197,overview!$K$10),PRODUCT(AC197,overview!$L$10)),1/SUM(overview!$J$10:$L$10))</f>
        <v>2.0231956521739125</v>
      </c>
      <c r="O197" s="1">
        <f t="shared" si="51"/>
        <v>16.5</v>
      </c>
      <c r="P197" s="1">
        <f t="shared" si="52"/>
        <v>11.5</v>
      </c>
      <c r="Q197" s="1">
        <f t="shared" ref="Q197:Q260" si="57">PRODUCT(P197,1/O197,1/$N197,$M197)</f>
        <v>0.33649885989598249</v>
      </c>
      <c r="R197" s="1">
        <v>0.94199999999999995</v>
      </c>
      <c r="S197" s="1">
        <v>2.0579999999999998</v>
      </c>
      <c r="T197" s="1">
        <v>6</v>
      </c>
      <c r="U197" s="1">
        <v>6</v>
      </c>
      <c r="V197" s="1">
        <f t="shared" si="53"/>
        <v>0.45772594752186591</v>
      </c>
      <c r="W197">
        <v>0.995</v>
      </c>
      <c r="X197">
        <v>2.0049999999999999</v>
      </c>
      <c r="Y197">
        <v>10.5</v>
      </c>
      <c r="Z197">
        <v>4.5</v>
      </c>
      <c r="AA197" s="1">
        <f t="shared" si="54"/>
        <v>0.21268257926612041</v>
      </c>
      <c r="AB197" s="1">
        <v>0.9</v>
      </c>
      <c r="AC197" s="1">
        <v>2.1</v>
      </c>
      <c r="AD197" s="1">
        <v>0</v>
      </c>
      <c r="AE197" s="1">
        <v>1</v>
      </c>
      <c r="AF197" s="1" t="e">
        <f t="shared" si="55"/>
        <v>#DIV/0!</v>
      </c>
      <c r="AH197" s="1">
        <f t="shared" si="43"/>
        <v>0.50055591866037707</v>
      </c>
      <c r="AI197" s="1">
        <f t="shared" si="44"/>
        <v>0.13675912050758657</v>
      </c>
      <c r="AJ197" s="1">
        <f t="shared" si="50"/>
        <v>0.6512412629549289</v>
      </c>
      <c r="AK197" s="1">
        <f t="shared" si="45"/>
        <v>39.084456440686012</v>
      </c>
      <c r="AL197" s="1" t="b">
        <f t="shared" si="46"/>
        <v>1</v>
      </c>
      <c r="AM197" s="1">
        <f t="shared" si="47"/>
        <v>33.963663517194441</v>
      </c>
      <c r="AN197" s="1" t="b">
        <f t="shared" si="48"/>
        <v>1</v>
      </c>
      <c r="AO197" s="1">
        <v>9.4879999999999995</v>
      </c>
    </row>
    <row r="198" spans="1:41">
      <c r="A198" s="7">
        <v>195</v>
      </c>
      <c r="B198" s="7" t="s">
        <v>47</v>
      </c>
      <c r="C198" s="7" t="s">
        <v>48</v>
      </c>
      <c r="D198" s="7" t="s">
        <v>53</v>
      </c>
      <c r="E198" s="7" t="s">
        <v>33</v>
      </c>
      <c r="F198" s="2" t="b">
        <f t="shared" si="42"/>
        <v>1</v>
      </c>
      <c r="G198" s="2" t="b">
        <f t="shared" si="56"/>
        <v>1</v>
      </c>
      <c r="H198" s="1" t="s">
        <v>298</v>
      </c>
      <c r="M198" s="1">
        <f>PRODUCT(SUM(PRODUCT(R198,overview!$J$10),PRODUCT(W198,overview!$K$10),PRODUCT(AB198,overview!$L$10)),1/SUM(overview!$J$10:$L$10))</f>
        <v>1.0101956521739131</v>
      </c>
      <c r="N198" s="1">
        <f>PRODUCT(SUM(PRODUCT(S198,overview!$J$10),PRODUCT(X198,overview!$K$10),PRODUCT(AC198,overview!$L$10)),1/SUM(overview!$J$10:$L$10))</f>
        <v>1.9898043478260867</v>
      </c>
      <c r="O198" s="1">
        <f t="shared" si="51"/>
        <v>22</v>
      </c>
      <c r="P198" s="1">
        <f t="shared" si="52"/>
        <v>15</v>
      </c>
      <c r="Q198" s="1">
        <f t="shared" si="57"/>
        <v>0.34614949132981288</v>
      </c>
      <c r="R198" s="1">
        <v>1.0960000000000001</v>
      </c>
      <c r="S198" s="1">
        <v>1.9039999999999999</v>
      </c>
      <c r="T198" s="1">
        <v>13</v>
      </c>
      <c r="U198" s="1">
        <v>4</v>
      </c>
      <c r="V198" s="1">
        <f t="shared" si="53"/>
        <v>0.17711700064641245</v>
      </c>
      <c r="W198">
        <v>0.97499999999999998</v>
      </c>
      <c r="X198">
        <v>2.0249999999999999</v>
      </c>
      <c r="Y198">
        <v>9</v>
      </c>
      <c r="Z198">
        <v>10</v>
      </c>
      <c r="AA198" s="1">
        <f t="shared" si="54"/>
        <v>0.53497942386831276</v>
      </c>
      <c r="AB198" s="1">
        <v>0.9</v>
      </c>
      <c r="AC198" s="1">
        <v>2.1</v>
      </c>
      <c r="AD198" s="1">
        <v>0</v>
      </c>
      <c r="AE198" s="1">
        <v>1</v>
      </c>
      <c r="AF198" s="1" t="e">
        <f t="shared" si="55"/>
        <v>#DIV/0!</v>
      </c>
      <c r="AH198" s="1">
        <f t="shared" si="43"/>
        <v>0.51303999809682632</v>
      </c>
      <c r="AI198" s="1">
        <f t="shared" si="44"/>
        <v>0.14769820971867009</v>
      </c>
      <c r="AJ198" s="1">
        <f t="shared" si="50"/>
        <v>0.68718700378649078</v>
      </c>
      <c r="AK198" s="1">
        <f t="shared" si="45"/>
        <v>40.066267168803265</v>
      </c>
      <c r="AL198" s="1" t="b">
        <f t="shared" si="46"/>
        <v>1</v>
      </c>
      <c r="AM198" s="1">
        <f t="shared" si="47"/>
        <v>23.825802030903077</v>
      </c>
      <c r="AN198" s="1" t="b">
        <f t="shared" si="48"/>
        <v>1</v>
      </c>
      <c r="AO198" s="1">
        <v>9.4879999999999995</v>
      </c>
    </row>
    <row r="199" spans="1:41">
      <c r="A199" s="7">
        <v>196</v>
      </c>
      <c r="B199" s="7" t="s">
        <v>54</v>
      </c>
      <c r="C199" s="7" t="s">
        <v>55</v>
      </c>
      <c r="D199" s="7" t="s">
        <v>54</v>
      </c>
      <c r="E199" s="7" t="s">
        <v>55</v>
      </c>
      <c r="F199" s="2" t="b">
        <f t="shared" ref="F199:F262" si="58">AND(NOT(B199=D199),OR(B199="CAT",B199="CAC",B199="ATA",B199="ATT",B199="TTA",B199="ATG",B199="CCG",B199="AGA",B199="CGG",B199="AGG",B199="CGA",B199="CGC",B199="TCC",B199="ACG",B199="ACC",B199="GTA",B199="TGG",B199="TAT",D199="GAA",D199="GAT",D199="GAG",D199="AAG",D199="AAA",D199="CTA",D199="CTT",D199="CTC",D199="AAC",D199="CCA",D199="CCT",D199="CAG",D199="CAA",D199="CGT",D199="AGT",D199="AGC",D199="TCA",D199="TCT",D199="GTC"))</f>
        <v>0</v>
      </c>
      <c r="G199" s="2" t="b">
        <f t="shared" si="56"/>
        <v>0</v>
      </c>
      <c r="H199" s="1" t="s">
        <v>298</v>
      </c>
      <c r="M199" s="1">
        <f>PRODUCT(SUM(PRODUCT(R199,overview!$J$10),PRODUCT(W199,overview!$K$10),PRODUCT(AB199,overview!$L$10)),1/SUM(overview!$J$10:$L$10))</f>
        <v>0.76093478260869563</v>
      </c>
      <c r="N199" s="1">
        <f>PRODUCT(SUM(PRODUCT(S199,overview!$J$10),PRODUCT(X199,overview!$K$10),PRODUCT(AC199,overview!$L$10)),1/SUM(overview!$J$10:$L$10))</f>
        <v>2.2390652173913042</v>
      </c>
      <c r="O199" s="1">
        <f t="shared" si="51"/>
        <v>9</v>
      </c>
      <c r="P199" s="1">
        <f t="shared" si="52"/>
        <v>7</v>
      </c>
      <c r="Q199" s="1">
        <f t="shared" si="57"/>
        <v>0.26432377210555213</v>
      </c>
      <c r="R199" s="1">
        <v>0.39200000000000002</v>
      </c>
      <c r="S199" s="1">
        <v>2.6080000000000001</v>
      </c>
      <c r="T199" s="1">
        <v>4.5</v>
      </c>
      <c r="U199" s="1">
        <v>2.5</v>
      </c>
      <c r="V199" s="1">
        <f t="shared" si="53"/>
        <v>8.3503749147920941E-2</v>
      </c>
      <c r="W199">
        <v>0.94</v>
      </c>
      <c r="X199">
        <v>2.06</v>
      </c>
      <c r="Y199">
        <v>4.5</v>
      </c>
      <c r="Z199">
        <v>4.5</v>
      </c>
      <c r="AA199" s="1">
        <f t="shared" si="54"/>
        <v>0.45631067961165045</v>
      </c>
      <c r="AB199" s="1">
        <v>0.375</v>
      </c>
      <c r="AC199" s="1">
        <v>2.625</v>
      </c>
      <c r="AD199" s="1">
        <v>0</v>
      </c>
      <c r="AE199" s="1">
        <v>0</v>
      </c>
      <c r="AF199" s="1" t="e">
        <f t="shared" si="55"/>
        <v>#DIV/0!</v>
      </c>
      <c r="AH199" s="1">
        <f t="shared" si="43"/>
        <v>0.46860224331368361</v>
      </c>
      <c r="AI199" s="1">
        <f t="shared" si="44"/>
        <v>0.13616375442452741</v>
      </c>
      <c r="AJ199" s="1">
        <f t="shared" si="50"/>
        <v>0.50412972185108706</v>
      </c>
      <c r="AK199" s="1">
        <f t="shared" si="45"/>
        <v>39.027655883835763</v>
      </c>
      <c r="AL199" s="1" t="b">
        <f t="shared" si="46"/>
        <v>1</v>
      </c>
      <c r="AM199" s="1" t="e">
        <f t="shared" si="47"/>
        <v>#DIV/0!</v>
      </c>
      <c r="AN199" s="1" t="e">
        <f t="shared" si="48"/>
        <v>#DIV/0!</v>
      </c>
      <c r="AO199" s="1">
        <v>9.4879999999999995</v>
      </c>
    </row>
    <row r="200" spans="1:41">
      <c r="A200" s="7">
        <v>197</v>
      </c>
      <c r="B200" s="7" t="s">
        <v>56</v>
      </c>
      <c r="C200" s="7" t="s">
        <v>31</v>
      </c>
      <c r="D200" s="7" t="s">
        <v>30</v>
      </c>
      <c r="E200" s="7" t="s">
        <v>31</v>
      </c>
      <c r="F200" s="2" t="b">
        <f t="shared" si="58"/>
        <v>0</v>
      </c>
      <c r="G200" s="2" t="b">
        <f t="shared" si="56"/>
        <v>0</v>
      </c>
      <c r="H200" s="1" t="s">
        <v>298</v>
      </c>
      <c r="M200" s="1">
        <f>PRODUCT(SUM(PRODUCT(R200,overview!$J$10),PRODUCT(W200,overview!$K$10),PRODUCT(AB200,overview!$L$10)),1/SUM(overview!$J$10:$L$10))</f>
        <v>1.0587391304347826</v>
      </c>
      <c r="N200" s="1">
        <f>PRODUCT(SUM(PRODUCT(S200,overview!$J$10),PRODUCT(X200,overview!$K$10),PRODUCT(AC200,overview!$L$10)),1/SUM(overview!$J$10:$L$10))</f>
        <v>1.9412608695652174</v>
      </c>
      <c r="O200" s="1">
        <f t="shared" si="51"/>
        <v>13</v>
      </c>
      <c r="P200" s="1">
        <f t="shared" si="52"/>
        <v>6</v>
      </c>
      <c r="Q200" s="1">
        <f t="shared" si="57"/>
        <v>0.25171724063076611</v>
      </c>
      <c r="R200" s="1">
        <v>1.1930000000000001</v>
      </c>
      <c r="S200" s="1">
        <v>1.8069999999999999</v>
      </c>
      <c r="T200" s="1">
        <v>7</v>
      </c>
      <c r="U200" s="1">
        <v>1</v>
      </c>
      <c r="V200" s="1">
        <f t="shared" si="53"/>
        <v>9.43157561862598E-2</v>
      </c>
      <c r="W200">
        <v>1</v>
      </c>
      <c r="X200">
        <v>2</v>
      </c>
      <c r="Y200">
        <v>5</v>
      </c>
      <c r="Z200">
        <v>5</v>
      </c>
      <c r="AA200" s="1">
        <f t="shared" si="54"/>
        <v>0.5</v>
      </c>
      <c r="AB200" s="1">
        <v>1</v>
      </c>
      <c r="AC200" s="1">
        <v>2</v>
      </c>
      <c r="AD200" s="1">
        <v>1</v>
      </c>
      <c r="AE200" s="1">
        <v>0</v>
      </c>
      <c r="AF200" s="1">
        <f t="shared" si="55"/>
        <v>0</v>
      </c>
      <c r="AH200" s="1">
        <f t="shared" ref="AH200:AH263" si="59">(SUM(Y196:Y206)*SUM(V196:V206))/(SUM(X196:X206)*SUM(W196:W206))</f>
        <v>0.31924729366174631</v>
      </c>
      <c r="AI200" s="1">
        <f t="shared" ref="AI200:AI263" si="60">(SUM(U196:U206)*SUM(R196:R206))/(SUM(T196:T206)*SUM(S196:S206))</f>
        <v>0.10022010091535005</v>
      </c>
      <c r="AJ200" s="1">
        <f t="shared" si="50"/>
        <v>0.50640428032913132</v>
      </c>
      <c r="AK200" s="1">
        <f t="shared" si="45"/>
        <v>32.194393559683675</v>
      </c>
      <c r="AL200" s="1" t="b">
        <f t="shared" si="46"/>
        <v>1</v>
      </c>
      <c r="AM200" s="1" t="e">
        <f t="shared" si="47"/>
        <v>#DIV/0!</v>
      </c>
      <c r="AN200" s="1" t="e">
        <f t="shared" si="48"/>
        <v>#DIV/0!</v>
      </c>
      <c r="AO200" s="1">
        <v>9.4879999999999995</v>
      </c>
    </row>
    <row r="201" spans="1:41">
      <c r="A201" s="7">
        <v>198</v>
      </c>
      <c r="B201" s="7" t="s">
        <v>89</v>
      </c>
      <c r="C201" s="7" t="s">
        <v>70</v>
      </c>
      <c r="D201" s="7" t="s">
        <v>89</v>
      </c>
      <c r="E201" s="7" t="s">
        <v>70</v>
      </c>
      <c r="F201" s="2" t="b">
        <f t="shared" si="58"/>
        <v>0</v>
      </c>
      <c r="G201" s="2" t="b">
        <f t="shared" si="56"/>
        <v>0</v>
      </c>
      <c r="H201" s="1" t="s">
        <v>298</v>
      </c>
      <c r="M201" s="1">
        <f>PRODUCT(SUM(PRODUCT(R201,overview!$J$10),PRODUCT(W201,overview!$K$10),PRODUCT(AB201,overview!$L$10)),1/SUM(overview!$J$10:$L$10))</f>
        <v>1</v>
      </c>
      <c r="N201" s="1">
        <f>PRODUCT(SUM(PRODUCT(S201,overview!$J$10),PRODUCT(X201,overview!$K$10),PRODUCT(AC201,overview!$L$10)),1/SUM(overview!$J$10:$L$10))</f>
        <v>2</v>
      </c>
      <c r="O201" s="1">
        <f t="shared" si="51"/>
        <v>16</v>
      </c>
      <c r="P201" s="1">
        <f t="shared" si="52"/>
        <v>0</v>
      </c>
      <c r="Q201" s="1">
        <f t="shared" si="57"/>
        <v>0</v>
      </c>
      <c r="R201" s="1">
        <v>1</v>
      </c>
      <c r="S201" s="1">
        <v>2</v>
      </c>
      <c r="T201" s="1">
        <v>5</v>
      </c>
      <c r="U201" s="1">
        <v>0</v>
      </c>
      <c r="V201" s="1">
        <f t="shared" si="53"/>
        <v>0</v>
      </c>
      <c r="W201">
        <v>1</v>
      </c>
      <c r="X201">
        <v>2</v>
      </c>
      <c r="Y201">
        <v>11</v>
      </c>
      <c r="Z201">
        <v>0</v>
      </c>
      <c r="AA201" s="1">
        <f t="shared" si="54"/>
        <v>0</v>
      </c>
      <c r="AB201" s="1">
        <v>1</v>
      </c>
      <c r="AC201" s="1">
        <v>2</v>
      </c>
      <c r="AD201" s="1">
        <v>0</v>
      </c>
      <c r="AE201" s="1">
        <v>0</v>
      </c>
      <c r="AF201" s="1" t="e">
        <f t="shared" si="55"/>
        <v>#DIV/0!</v>
      </c>
      <c r="AH201" s="1" t="e">
        <f t="shared" si="59"/>
        <v>#DIV/0!</v>
      </c>
      <c r="AI201" s="1">
        <f t="shared" si="60"/>
        <v>9.9592707866747815E-2</v>
      </c>
      <c r="AJ201" s="1">
        <f t="shared" si="50"/>
        <v>0.47211155378486064</v>
      </c>
      <c r="AK201" s="1">
        <f t="shared" si="45"/>
        <v>19.619593932146906</v>
      </c>
      <c r="AL201" s="1" t="b">
        <f t="shared" si="46"/>
        <v>1</v>
      </c>
      <c r="AM201" s="1" t="e">
        <f t="shared" si="47"/>
        <v>#DIV/0!</v>
      </c>
      <c r="AN201" s="1" t="e">
        <f t="shared" si="48"/>
        <v>#DIV/0!</v>
      </c>
      <c r="AO201" s="1">
        <v>9.4879999999999995</v>
      </c>
    </row>
    <row r="202" spans="1:41">
      <c r="A202" s="7">
        <v>199</v>
      </c>
      <c r="B202" s="7" t="s">
        <v>49</v>
      </c>
      <c r="C202" s="7" t="s">
        <v>50</v>
      </c>
      <c r="D202" s="7" t="s">
        <v>49</v>
      </c>
      <c r="E202" s="7" t="s">
        <v>50</v>
      </c>
      <c r="F202" s="2" t="b">
        <f t="shared" si="58"/>
        <v>0</v>
      </c>
      <c r="G202" s="2" t="b">
        <f t="shared" si="56"/>
        <v>0</v>
      </c>
      <c r="H202" s="1" t="s">
        <v>298</v>
      </c>
      <c r="M202" s="1">
        <f>PRODUCT(SUM(PRODUCT(R202,overview!$J$10),PRODUCT(W202,overview!$K$10),PRODUCT(AB202,overview!$L$10)),1/SUM(overview!$J$10:$L$10))</f>
        <v>0.32478260869565218</v>
      </c>
      <c r="N202" s="1">
        <f>PRODUCT(SUM(PRODUCT(S202,overview!$J$10),PRODUCT(X202,overview!$K$10),PRODUCT(AC202,overview!$L$10)),1/SUM(overview!$J$10:$L$10))</f>
        <v>2.675217391304348</v>
      </c>
      <c r="O202" s="1">
        <f t="shared" si="51"/>
        <v>9</v>
      </c>
      <c r="P202" s="1">
        <f t="shared" si="52"/>
        <v>4</v>
      </c>
      <c r="Q202" s="1">
        <f t="shared" si="57"/>
        <v>5.3957419145132454E-2</v>
      </c>
      <c r="R202" s="1">
        <v>0.30599999999999999</v>
      </c>
      <c r="S202" s="1">
        <v>2.694</v>
      </c>
      <c r="T202" s="1">
        <v>3</v>
      </c>
      <c r="U202" s="1">
        <v>4</v>
      </c>
      <c r="V202" s="1">
        <f t="shared" si="53"/>
        <v>0.15144766146993319</v>
      </c>
      <c r="W202">
        <v>0.33300000000000002</v>
      </c>
      <c r="X202">
        <v>2.6669999999999998</v>
      </c>
      <c r="Y202">
        <v>6</v>
      </c>
      <c r="Z202">
        <v>0</v>
      </c>
      <c r="AA202" s="1">
        <f t="shared" si="54"/>
        <v>0</v>
      </c>
      <c r="AB202" s="1">
        <v>0.33300000000000002</v>
      </c>
      <c r="AC202" s="1">
        <v>2.6669999999999998</v>
      </c>
      <c r="AD202" s="1">
        <v>0</v>
      </c>
      <c r="AE202" s="1">
        <v>0</v>
      </c>
      <c r="AF202" s="1" t="e">
        <f t="shared" si="55"/>
        <v>#DIV/0!</v>
      </c>
      <c r="AH202" s="1" t="e">
        <f t="shared" si="59"/>
        <v>#DIV/0!</v>
      </c>
      <c r="AI202" s="1">
        <f t="shared" si="60"/>
        <v>8.1375779772205892E-2</v>
      </c>
      <c r="AJ202" s="1">
        <f t="shared" si="50"/>
        <v>0.30264871906209295</v>
      </c>
      <c r="AK202" s="1">
        <f t="shared" si="45"/>
        <v>12.662367908761704</v>
      </c>
      <c r="AL202" s="1" t="b">
        <f t="shared" si="46"/>
        <v>1</v>
      </c>
      <c r="AM202" s="1" t="e">
        <f t="shared" si="47"/>
        <v>#DIV/0!</v>
      </c>
      <c r="AN202" s="1" t="e">
        <f t="shared" si="48"/>
        <v>#DIV/0!</v>
      </c>
      <c r="AO202" s="1">
        <v>9.4879999999999995</v>
      </c>
    </row>
    <row r="203" spans="1:41">
      <c r="A203" s="7">
        <v>200</v>
      </c>
      <c r="B203" s="7" t="s">
        <v>45</v>
      </c>
      <c r="C203" s="7" t="s">
        <v>46</v>
      </c>
      <c r="D203" s="7" t="s">
        <v>45</v>
      </c>
      <c r="E203" s="7" t="s">
        <v>46</v>
      </c>
      <c r="F203" s="2" t="b">
        <f t="shared" si="58"/>
        <v>0</v>
      </c>
      <c r="G203" s="2" t="b">
        <f t="shared" si="56"/>
        <v>0</v>
      </c>
      <c r="H203" s="1" t="s">
        <v>298</v>
      </c>
      <c r="M203" s="1">
        <f>PRODUCT(SUM(PRODUCT(R203,overview!$J$10),PRODUCT(W203,overview!$K$10),PRODUCT(AB203,overview!$L$10)),1/SUM(overview!$J$10:$L$10))</f>
        <v>1.0194565217391303</v>
      </c>
      <c r="N203" s="1">
        <f>PRODUCT(SUM(PRODUCT(S203,overview!$J$10),PRODUCT(X203,overview!$K$10),PRODUCT(AC203,overview!$L$10)),1/SUM(overview!$J$10:$L$10))</f>
        <v>1.9805434782608695</v>
      </c>
      <c r="O203" s="1">
        <f t="shared" si="51"/>
        <v>8</v>
      </c>
      <c r="P203" s="1">
        <f t="shared" si="52"/>
        <v>0</v>
      </c>
      <c r="Q203" s="1">
        <f t="shared" si="57"/>
        <v>0</v>
      </c>
      <c r="R203" s="1">
        <v>1.0129999999999999</v>
      </c>
      <c r="S203" s="1">
        <v>1.9870000000000001</v>
      </c>
      <c r="T203" s="1">
        <v>3</v>
      </c>
      <c r="U203" s="1">
        <v>0</v>
      </c>
      <c r="V203" s="1">
        <f t="shared" si="53"/>
        <v>0</v>
      </c>
      <c r="W203">
        <v>1.0229999999999999</v>
      </c>
      <c r="X203">
        <v>1.9770000000000001</v>
      </c>
      <c r="Y203">
        <v>5</v>
      </c>
      <c r="Z203">
        <v>0</v>
      </c>
      <c r="AA203" s="1">
        <f t="shared" si="54"/>
        <v>0</v>
      </c>
      <c r="AB203" s="1">
        <v>1</v>
      </c>
      <c r="AC203" s="1">
        <v>2</v>
      </c>
      <c r="AD203" s="1">
        <v>0</v>
      </c>
      <c r="AE203" s="1">
        <v>0</v>
      </c>
      <c r="AF203" s="1" t="e">
        <f t="shared" si="55"/>
        <v>#DIV/0!</v>
      </c>
      <c r="AH203" s="1" t="e">
        <f t="shared" si="59"/>
        <v>#DIV/0!</v>
      </c>
      <c r="AI203" s="1">
        <f t="shared" si="60"/>
        <v>9.5182232678732256E-2</v>
      </c>
      <c r="AJ203" s="1">
        <f t="shared" si="50"/>
        <v>0.14538840647735271</v>
      </c>
      <c r="AK203" s="1">
        <f t="shared" ref="AK203:AK266" si="61">(((SUM(AJ201:AJ205))-(SUM(AI201:AI205)))^2)/(AVERAGE(AI201:AI205))</f>
        <v>7.8410375291771102</v>
      </c>
      <c r="AL203" s="1" t="b">
        <f t="shared" ref="AL203:AL266" si="62">IF(AK203&gt;AO203, TRUE, FALSE)</f>
        <v>0</v>
      </c>
      <c r="AM203" s="1" t="e">
        <f t="shared" ref="AM203:AM266" si="63">(((SUM(AH201:AH205))-(SUM(AI201:AI205)))^2)/(AVERAGE(AI201:AI205))</f>
        <v>#DIV/0!</v>
      </c>
      <c r="AN203" s="1" t="e">
        <f t="shared" ref="AN203:AN266" si="64">IF(AM203&gt;AO203, TRUE, FALSE)</f>
        <v>#DIV/0!</v>
      </c>
      <c r="AO203" s="1">
        <v>9.4879999999999995</v>
      </c>
    </row>
    <row r="204" spans="1:41">
      <c r="A204" s="7">
        <v>201</v>
      </c>
      <c r="B204" s="7" t="s">
        <v>45</v>
      </c>
      <c r="C204" s="7" t="s">
        <v>46</v>
      </c>
      <c r="D204" s="7" t="s">
        <v>45</v>
      </c>
      <c r="E204" s="7" t="s">
        <v>46</v>
      </c>
      <c r="F204" s="2" t="b">
        <f t="shared" si="58"/>
        <v>0</v>
      </c>
      <c r="G204" s="2" t="b">
        <f t="shared" si="56"/>
        <v>0</v>
      </c>
      <c r="H204" s="1" t="s">
        <v>298</v>
      </c>
      <c r="M204" s="1">
        <f>PRODUCT(SUM(PRODUCT(R204,overview!$J$10),PRODUCT(W204,overview!$K$10),PRODUCT(AB204,overview!$L$10)),1/SUM(overview!$J$10:$L$10))</f>
        <v>1.0253913043478262</v>
      </c>
      <c r="N204" s="1">
        <f>PRODUCT(SUM(PRODUCT(S204,overview!$J$10),PRODUCT(X204,overview!$K$10),PRODUCT(AC204,overview!$L$10)),1/SUM(overview!$J$10:$L$10))</f>
        <v>1.9746086956521738</v>
      </c>
      <c r="O204" s="1">
        <f t="shared" si="51"/>
        <v>14</v>
      </c>
      <c r="P204" s="1">
        <f t="shared" si="52"/>
        <v>4</v>
      </c>
      <c r="Q204" s="1">
        <f t="shared" si="57"/>
        <v>0.14836810186466695</v>
      </c>
      <c r="R204" s="1">
        <v>1.048</v>
      </c>
      <c r="S204" s="1">
        <v>1.952</v>
      </c>
      <c r="T204" s="1">
        <v>7</v>
      </c>
      <c r="U204" s="1">
        <v>0</v>
      </c>
      <c r="V204" s="1">
        <f t="shared" si="53"/>
        <v>0</v>
      </c>
      <c r="W204">
        <v>1.016</v>
      </c>
      <c r="X204">
        <v>1.984</v>
      </c>
      <c r="Y204">
        <v>7</v>
      </c>
      <c r="Z204">
        <v>4</v>
      </c>
      <c r="AA204" s="1">
        <f t="shared" si="54"/>
        <v>0.29262672811059903</v>
      </c>
      <c r="AB204" s="1">
        <v>1</v>
      </c>
      <c r="AC204" s="1">
        <v>2</v>
      </c>
      <c r="AD204" s="1">
        <v>0</v>
      </c>
      <c r="AE204" s="1">
        <v>0</v>
      </c>
      <c r="AF204" s="1" t="e">
        <f t="shared" si="55"/>
        <v>#DIV/0!</v>
      </c>
      <c r="AH204" s="1" t="e">
        <f t="shared" si="59"/>
        <v>#DIV/0!</v>
      </c>
      <c r="AI204" s="1">
        <f t="shared" si="60"/>
        <v>0.10622706930613231</v>
      </c>
      <c r="AJ204" s="1">
        <f t="shared" si="50"/>
        <v>0.16156128463173089</v>
      </c>
      <c r="AK204" s="1">
        <f t="shared" si="61"/>
        <v>2.5958404451964809</v>
      </c>
      <c r="AL204" s="1" t="b">
        <f t="shared" si="62"/>
        <v>0</v>
      </c>
      <c r="AM204" s="1" t="e">
        <f t="shared" si="63"/>
        <v>#DIV/0!</v>
      </c>
      <c r="AN204" s="1" t="e">
        <f t="shared" si="64"/>
        <v>#DIV/0!</v>
      </c>
      <c r="AO204" s="1">
        <v>9.4879999999999995</v>
      </c>
    </row>
    <row r="205" spans="1:41">
      <c r="A205" s="7">
        <v>202</v>
      </c>
      <c r="B205" s="7" t="s">
        <v>93</v>
      </c>
      <c r="C205" s="7" t="s">
        <v>52</v>
      </c>
      <c r="D205" s="7" t="s">
        <v>58</v>
      </c>
      <c r="E205" s="7" t="s">
        <v>59</v>
      </c>
      <c r="F205" s="2" t="b">
        <f t="shared" si="58"/>
        <v>1</v>
      </c>
      <c r="G205" s="2" t="b">
        <f t="shared" si="56"/>
        <v>0</v>
      </c>
      <c r="H205" s="1" t="s">
        <v>298</v>
      </c>
      <c r="M205" s="1">
        <f>PRODUCT(SUM(PRODUCT(R205,overview!$J$10),PRODUCT(W205,overview!$K$10),PRODUCT(AB205,overview!$L$10)),1/SUM(overview!$J$10:$L$10))</f>
        <v>0.43634782608695649</v>
      </c>
      <c r="N205" s="1">
        <f>PRODUCT(SUM(PRODUCT(S205,overview!$J$10),PRODUCT(X205,overview!$K$10),PRODUCT(AC205,overview!$L$10)),1/SUM(overview!$J$10:$L$10))</f>
        <v>2.5636521739130433</v>
      </c>
      <c r="O205" s="1">
        <f t="shared" si="51"/>
        <v>7</v>
      </c>
      <c r="P205" s="1">
        <f t="shared" si="52"/>
        <v>10</v>
      </c>
      <c r="Q205" s="1">
        <f t="shared" si="57"/>
        <v>0.24315078449804717</v>
      </c>
      <c r="R205" s="1">
        <v>0.33600000000000002</v>
      </c>
      <c r="S205" s="1">
        <v>2.6640000000000001</v>
      </c>
      <c r="T205" s="1">
        <v>6</v>
      </c>
      <c r="U205" s="1">
        <v>1</v>
      </c>
      <c r="V205" s="1">
        <f t="shared" si="53"/>
        <v>2.1021021021021019E-2</v>
      </c>
      <c r="W205">
        <v>0.48399999999999999</v>
      </c>
      <c r="X205">
        <v>2.516</v>
      </c>
      <c r="Y205">
        <v>1</v>
      </c>
      <c r="Z205">
        <v>8</v>
      </c>
      <c r="AA205" s="1">
        <f t="shared" si="54"/>
        <v>1.5389507154213036</v>
      </c>
      <c r="AB205" s="1">
        <v>0.36399999999999999</v>
      </c>
      <c r="AC205" s="1">
        <v>2.6360000000000001</v>
      </c>
      <c r="AD205" s="1">
        <v>0</v>
      </c>
      <c r="AE205" s="1">
        <v>1</v>
      </c>
      <c r="AF205" s="1" t="e">
        <f t="shared" si="55"/>
        <v>#DIV/0!</v>
      </c>
      <c r="AH205" s="1" t="e">
        <f t="shared" si="59"/>
        <v>#DIV/0!</v>
      </c>
      <c r="AI205" s="1">
        <f t="shared" si="60"/>
        <v>0.11863187820280142</v>
      </c>
      <c r="AJ205" s="1">
        <f t="shared" ref="AJ205:AJ217" si="65">(SUM(AE201:AE211)*SUM(AB201:AB211))/(SUM(AD201:AD211)*SUM(AC201:AC211))</f>
        <v>0.30568964152884393</v>
      </c>
      <c r="AK205" s="1">
        <f t="shared" si="61"/>
        <v>0.78095242730530168</v>
      </c>
      <c r="AL205" s="1" t="b">
        <f t="shared" si="62"/>
        <v>0</v>
      </c>
      <c r="AM205" s="1" t="e">
        <f t="shared" si="63"/>
        <v>#DIV/0!</v>
      </c>
      <c r="AN205" s="1" t="e">
        <f t="shared" si="64"/>
        <v>#DIV/0!</v>
      </c>
      <c r="AO205" s="1">
        <v>9.4879999999999995</v>
      </c>
    </row>
    <row r="206" spans="1:41">
      <c r="A206" s="7">
        <v>203</v>
      </c>
      <c r="B206" s="7" t="s">
        <v>76</v>
      </c>
      <c r="C206" s="7" t="s">
        <v>46</v>
      </c>
      <c r="D206" s="7" t="s">
        <v>45</v>
      </c>
      <c r="E206" s="7" t="s">
        <v>46</v>
      </c>
      <c r="F206" s="2" t="b">
        <f t="shared" si="58"/>
        <v>0</v>
      </c>
      <c r="G206" s="2" t="b">
        <f t="shared" si="56"/>
        <v>0</v>
      </c>
      <c r="H206" s="1" t="s">
        <v>298</v>
      </c>
      <c r="M206" s="1">
        <f>PRODUCT(SUM(PRODUCT(R206,overview!$J$10),PRODUCT(W206,overview!$K$10),PRODUCT(AB206,overview!$L$10)),1/SUM(overview!$J$10:$L$10))</f>
        <v>1.0353695652173911</v>
      </c>
      <c r="N206" s="1">
        <f>PRODUCT(SUM(PRODUCT(S206,overview!$J$10),PRODUCT(X206,overview!$K$10),PRODUCT(AC206,overview!$L$10)),1/SUM(overview!$J$10:$L$10))</f>
        <v>1.9646304347826087</v>
      </c>
      <c r="O206" s="1">
        <f t="shared" si="51"/>
        <v>18</v>
      </c>
      <c r="P206" s="1">
        <f t="shared" si="52"/>
        <v>3</v>
      </c>
      <c r="Q206" s="1">
        <f t="shared" si="57"/>
        <v>8.7834124498836277E-2</v>
      </c>
      <c r="R206" s="1">
        <v>1.081</v>
      </c>
      <c r="S206" s="1">
        <v>1.919</v>
      </c>
      <c r="T206" s="1">
        <v>9</v>
      </c>
      <c r="U206" s="1">
        <v>0</v>
      </c>
      <c r="V206" s="1">
        <f t="shared" si="53"/>
        <v>0</v>
      </c>
      <c r="W206">
        <v>1.0149999999999999</v>
      </c>
      <c r="X206">
        <v>1.9850000000000001</v>
      </c>
      <c r="Y206">
        <v>8</v>
      </c>
      <c r="Z206">
        <v>3</v>
      </c>
      <c r="AA206" s="1">
        <f t="shared" si="54"/>
        <v>0.19175062972292189</v>
      </c>
      <c r="AB206" s="1">
        <v>1.028</v>
      </c>
      <c r="AC206" s="1">
        <v>1.972</v>
      </c>
      <c r="AD206" s="1">
        <v>1</v>
      </c>
      <c r="AE206" s="1">
        <v>0</v>
      </c>
      <c r="AF206" s="1">
        <f t="shared" si="55"/>
        <v>0</v>
      </c>
      <c r="AH206" s="1" t="e">
        <f t="shared" si="59"/>
        <v>#DIV/0!</v>
      </c>
      <c r="AI206" s="1">
        <f t="shared" si="60"/>
        <v>0.12643688654168891</v>
      </c>
      <c r="AJ206" s="1">
        <f t="shared" si="65"/>
        <v>0.13605874869897072</v>
      </c>
      <c r="AK206" s="1">
        <f t="shared" si="61"/>
        <v>0.37177018711709031</v>
      </c>
      <c r="AL206" s="1" t="b">
        <f t="shared" si="62"/>
        <v>0</v>
      </c>
      <c r="AM206" s="1" t="e">
        <f t="shared" si="63"/>
        <v>#DIV/0!</v>
      </c>
      <c r="AN206" s="1" t="e">
        <f t="shared" si="64"/>
        <v>#DIV/0!</v>
      </c>
      <c r="AO206" s="1">
        <v>9.4879999999999995</v>
      </c>
    </row>
    <row r="207" spans="1:41">
      <c r="A207" s="7">
        <v>204</v>
      </c>
      <c r="B207" s="7" t="s">
        <v>85</v>
      </c>
      <c r="C207" s="7" t="s">
        <v>86</v>
      </c>
      <c r="D207" s="7" t="s">
        <v>85</v>
      </c>
      <c r="E207" s="7" t="s">
        <v>86</v>
      </c>
      <c r="F207" s="2" t="b">
        <f t="shared" si="58"/>
        <v>0</v>
      </c>
      <c r="G207" s="2" t="b">
        <f t="shared" si="56"/>
        <v>0</v>
      </c>
      <c r="H207" s="1" t="s">
        <v>298</v>
      </c>
      <c r="M207" s="1">
        <f>PRODUCT(SUM(PRODUCT(R207,overview!$J$10),PRODUCT(W207,overview!$K$10),PRODUCT(AB207,overview!$L$10)),1/SUM(overview!$J$10:$L$10))</f>
        <v>0</v>
      </c>
      <c r="N207" s="1">
        <f>PRODUCT(SUM(PRODUCT(S207,overview!$J$10),PRODUCT(X207,overview!$K$10),PRODUCT(AC207,overview!$L$10)),1/SUM(overview!$J$10:$L$10))</f>
        <v>3</v>
      </c>
      <c r="O207" s="1">
        <f t="shared" si="51"/>
        <v>0</v>
      </c>
      <c r="P207" s="1">
        <f t="shared" si="52"/>
        <v>0</v>
      </c>
      <c r="Q207" s="1" t="e">
        <f t="shared" si="57"/>
        <v>#DIV/0!</v>
      </c>
      <c r="R207" s="1">
        <v>0</v>
      </c>
      <c r="S207" s="1">
        <v>3</v>
      </c>
      <c r="T207" s="1">
        <v>0</v>
      </c>
      <c r="U207" s="1">
        <v>0</v>
      </c>
      <c r="V207" s="1" t="e">
        <f t="shared" si="53"/>
        <v>#DIV/0!</v>
      </c>
      <c r="W207">
        <v>0</v>
      </c>
      <c r="X207">
        <v>3</v>
      </c>
      <c r="Y207">
        <v>0</v>
      </c>
      <c r="Z207">
        <v>0</v>
      </c>
      <c r="AA207" s="1" t="e">
        <f t="shared" si="54"/>
        <v>#DIV/0!</v>
      </c>
      <c r="AB207" s="1">
        <v>0</v>
      </c>
      <c r="AC207" s="1">
        <v>3</v>
      </c>
      <c r="AD207" s="1">
        <v>0</v>
      </c>
      <c r="AE207" s="1">
        <v>0</v>
      </c>
      <c r="AF207" s="1" t="e">
        <f t="shared" si="55"/>
        <v>#DIV/0!</v>
      </c>
      <c r="AH207" s="1" t="e">
        <f t="shared" si="59"/>
        <v>#DIV/0!</v>
      </c>
      <c r="AI207" s="1">
        <f t="shared" si="60"/>
        <v>0.10060811523117812</v>
      </c>
      <c r="AJ207" s="1">
        <f t="shared" si="65"/>
        <v>9.070583246598049E-2</v>
      </c>
      <c r="AK207" s="1">
        <f t="shared" si="61"/>
        <v>0.10248628312161802</v>
      </c>
      <c r="AL207" s="1" t="b">
        <f t="shared" si="62"/>
        <v>0</v>
      </c>
      <c r="AM207" s="1" t="e">
        <f t="shared" si="63"/>
        <v>#DIV/0!</v>
      </c>
      <c r="AN207" s="1" t="e">
        <f t="shared" si="64"/>
        <v>#DIV/0!</v>
      </c>
      <c r="AO207" s="1">
        <v>9.4879999999999995</v>
      </c>
    </row>
    <row r="208" spans="1:41">
      <c r="A208" s="7">
        <v>205</v>
      </c>
      <c r="B208" s="7" t="s">
        <v>28</v>
      </c>
      <c r="C208" s="7" t="s">
        <v>29</v>
      </c>
      <c r="D208" s="7" t="s">
        <v>28</v>
      </c>
      <c r="E208" s="7" t="s">
        <v>29</v>
      </c>
      <c r="F208" s="2" t="b">
        <f t="shared" si="58"/>
        <v>0</v>
      </c>
      <c r="G208" s="2" t="b">
        <f t="shared" si="56"/>
        <v>0</v>
      </c>
      <c r="H208" s="1" t="s">
        <v>298</v>
      </c>
      <c r="M208" s="1">
        <f>PRODUCT(SUM(PRODUCT(R208,overview!$J$10),PRODUCT(W208,overview!$K$10),PRODUCT(AB208,overview!$L$10)),1/SUM(overview!$J$10:$L$10))</f>
        <v>0.67339130434782601</v>
      </c>
      <c r="N208" s="1">
        <f>PRODUCT(SUM(PRODUCT(S208,overview!$J$10),PRODUCT(X208,overview!$K$10),PRODUCT(AC208,overview!$L$10)),1/SUM(overview!$J$10:$L$10))</f>
        <v>2.3266086956521739</v>
      </c>
      <c r="O208" s="1">
        <f t="shared" si="51"/>
        <v>11</v>
      </c>
      <c r="P208" s="1">
        <f t="shared" si="52"/>
        <v>3</v>
      </c>
      <c r="Q208" s="1">
        <f t="shared" si="57"/>
        <v>7.8935565854387796E-2</v>
      </c>
      <c r="R208" s="1">
        <v>0.68799999999999994</v>
      </c>
      <c r="S208" s="1">
        <v>2.3119999999999998</v>
      </c>
      <c r="T208" s="1">
        <v>5</v>
      </c>
      <c r="U208" s="1">
        <v>3</v>
      </c>
      <c r="V208" s="1">
        <f t="shared" si="53"/>
        <v>0.17854671280276818</v>
      </c>
      <c r="W208">
        <v>0.66700000000000004</v>
      </c>
      <c r="X208">
        <v>2.3330000000000002</v>
      </c>
      <c r="Y208">
        <v>6</v>
      </c>
      <c r="Z208">
        <v>0</v>
      </c>
      <c r="AA208" s="1">
        <f t="shared" si="54"/>
        <v>0</v>
      </c>
      <c r="AB208" s="1">
        <v>0.66700000000000004</v>
      </c>
      <c r="AC208" s="1">
        <v>2.3330000000000002</v>
      </c>
      <c r="AD208" s="1">
        <v>0</v>
      </c>
      <c r="AE208" s="1">
        <v>0</v>
      </c>
      <c r="AF208" s="1" t="e">
        <f t="shared" si="55"/>
        <v>#DIV/0!</v>
      </c>
      <c r="AH208" s="1" t="e">
        <f t="shared" si="59"/>
        <v>#DIV/0!</v>
      </c>
      <c r="AI208" s="1">
        <f t="shared" si="60"/>
        <v>0.11226512653687562</v>
      </c>
      <c r="AJ208" s="1">
        <f t="shared" si="65"/>
        <v>7.4966284349751916E-2</v>
      </c>
      <c r="AK208" s="1">
        <f t="shared" si="61"/>
        <v>0.3217480055228415</v>
      </c>
      <c r="AL208" s="1" t="b">
        <f t="shared" si="62"/>
        <v>0</v>
      </c>
      <c r="AM208" s="1" t="e">
        <f t="shared" si="63"/>
        <v>#DIV/0!</v>
      </c>
      <c r="AN208" s="1" t="e">
        <f t="shared" si="64"/>
        <v>#DIV/0!</v>
      </c>
      <c r="AO208" s="1">
        <v>9.4879999999999995</v>
      </c>
    </row>
    <row r="209" spans="1:41">
      <c r="A209" s="7">
        <v>206</v>
      </c>
      <c r="B209" s="7" t="s">
        <v>28</v>
      </c>
      <c r="C209" s="7" t="s">
        <v>29</v>
      </c>
      <c r="D209" s="7" t="s">
        <v>28</v>
      </c>
      <c r="E209" s="7" t="s">
        <v>29</v>
      </c>
      <c r="F209" s="2" t="b">
        <f t="shared" si="58"/>
        <v>0</v>
      </c>
      <c r="G209" s="2" t="b">
        <f t="shared" si="56"/>
        <v>0</v>
      </c>
      <c r="H209" s="1" t="s">
        <v>298</v>
      </c>
      <c r="M209" s="1">
        <f>PRODUCT(SUM(PRODUCT(R209,overview!$J$10),PRODUCT(W209,overview!$K$10),PRODUCT(AB209,overview!$L$10)),1/SUM(overview!$J$10:$L$10))</f>
        <v>0.75663043478260883</v>
      </c>
      <c r="N209" s="1">
        <f>PRODUCT(SUM(PRODUCT(S209,overview!$J$10),PRODUCT(X209,overview!$K$10),PRODUCT(AC209,overview!$L$10)),1/SUM(overview!$J$10:$L$10))</f>
        <v>2.2433695652173915</v>
      </c>
      <c r="O209" s="1">
        <f t="shared" si="51"/>
        <v>12</v>
      </c>
      <c r="P209" s="1">
        <f t="shared" si="52"/>
        <v>8</v>
      </c>
      <c r="Q209" s="1">
        <f t="shared" si="57"/>
        <v>0.22484939515803415</v>
      </c>
      <c r="R209" s="1">
        <v>0.94599999999999995</v>
      </c>
      <c r="S209" s="1">
        <v>2.0539999999999998</v>
      </c>
      <c r="T209" s="1">
        <v>6</v>
      </c>
      <c r="U209" s="1">
        <v>5</v>
      </c>
      <c r="V209" s="1">
        <f t="shared" si="53"/>
        <v>0.38380395975332682</v>
      </c>
      <c r="W209">
        <v>0.67400000000000004</v>
      </c>
      <c r="X209">
        <v>2.3260000000000001</v>
      </c>
      <c r="Y209">
        <v>6</v>
      </c>
      <c r="Z209">
        <v>3</v>
      </c>
      <c r="AA209" s="1">
        <f t="shared" si="54"/>
        <v>0.14488392089423904</v>
      </c>
      <c r="AB209" s="1">
        <v>0.66700000000000004</v>
      </c>
      <c r="AC209" s="1">
        <v>2.3330000000000002</v>
      </c>
      <c r="AD209" s="1">
        <v>0</v>
      </c>
      <c r="AE209" s="1">
        <v>0</v>
      </c>
      <c r="AF209" s="1" t="e">
        <f t="shared" si="55"/>
        <v>#DIV/0!</v>
      </c>
      <c r="AH209" s="1" t="e">
        <f t="shared" si="59"/>
        <v>#DIV/0!</v>
      </c>
      <c r="AI209" s="1">
        <f t="shared" si="60"/>
        <v>0.10752790125338262</v>
      </c>
      <c r="AJ209" s="1">
        <f t="shared" si="65"/>
        <v>6.5708965150305929E-2</v>
      </c>
      <c r="AK209" s="1">
        <f t="shared" si="61"/>
        <v>0.96058628611068275</v>
      </c>
      <c r="AL209" s="1" t="b">
        <f t="shared" si="62"/>
        <v>0</v>
      </c>
      <c r="AM209" s="1" t="e">
        <f t="shared" si="63"/>
        <v>#DIV/0!</v>
      </c>
      <c r="AN209" s="1" t="e">
        <f t="shared" si="64"/>
        <v>#DIV/0!</v>
      </c>
      <c r="AO209" s="1">
        <v>9.4879999999999995</v>
      </c>
    </row>
    <row r="210" spans="1:41">
      <c r="A210" s="7">
        <v>207</v>
      </c>
      <c r="B210" s="7" t="s">
        <v>75</v>
      </c>
      <c r="C210" s="7" t="s">
        <v>1</v>
      </c>
      <c r="D210" s="7" t="s">
        <v>75</v>
      </c>
      <c r="E210" s="7" t="s">
        <v>1</v>
      </c>
      <c r="F210" s="2" t="b">
        <f t="shared" si="58"/>
        <v>0</v>
      </c>
      <c r="G210" s="2" t="b">
        <f t="shared" si="56"/>
        <v>0</v>
      </c>
      <c r="H210" s="1" t="s">
        <v>298</v>
      </c>
      <c r="M210" s="1">
        <f>PRODUCT(SUM(PRODUCT(R210,overview!$J$10),PRODUCT(W210,overview!$K$10),PRODUCT(AB210,overview!$L$10)),1/SUM(overview!$J$10:$L$10))</f>
        <v>0.52693478260869553</v>
      </c>
      <c r="N210" s="1">
        <f>PRODUCT(SUM(PRODUCT(S210,overview!$J$10),PRODUCT(X210,overview!$K$10),PRODUCT(AC210,overview!$L$10)),1/SUM(overview!$J$10:$L$10))</f>
        <v>2.4730652173913041</v>
      </c>
      <c r="O210" s="1">
        <f t="shared" si="51"/>
        <v>11</v>
      </c>
      <c r="P210" s="1">
        <f t="shared" si="52"/>
        <v>15</v>
      </c>
      <c r="Q210" s="1">
        <f t="shared" si="57"/>
        <v>0.29054932549979179</v>
      </c>
      <c r="R210" s="1">
        <v>0.58599999999999997</v>
      </c>
      <c r="S210" s="1">
        <v>2.4140000000000001</v>
      </c>
      <c r="T210" s="1">
        <v>5</v>
      </c>
      <c r="U210" s="1">
        <v>4</v>
      </c>
      <c r="V210" s="1">
        <f t="shared" si="53"/>
        <v>0.19420049710024853</v>
      </c>
      <c r="W210">
        <v>0.48499999999999999</v>
      </c>
      <c r="X210">
        <v>2.5150000000000001</v>
      </c>
      <c r="Y210">
        <v>6</v>
      </c>
      <c r="Z210">
        <v>11</v>
      </c>
      <c r="AA210" s="1">
        <f t="shared" si="54"/>
        <v>0.3535453943008614</v>
      </c>
      <c r="AB210" s="1">
        <v>1</v>
      </c>
      <c r="AC210" s="1">
        <v>2</v>
      </c>
      <c r="AD210" s="1">
        <v>0</v>
      </c>
      <c r="AE210" s="1">
        <v>0</v>
      </c>
      <c r="AF210" s="1" t="e">
        <f t="shared" si="55"/>
        <v>#DIV/0!</v>
      </c>
      <c r="AH210" s="1" t="e">
        <f t="shared" si="59"/>
        <v>#DIV/0!</v>
      </c>
      <c r="AI210" s="1">
        <f t="shared" si="60"/>
        <v>0.10987473761956615</v>
      </c>
      <c r="AJ210" s="1">
        <f t="shared" si="65"/>
        <v>0</v>
      </c>
      <c r="AK210" s="1">
        <f t="shared" si="61"/>
        <v>1.8218112473383581</v>
      </c>
      <c r="AL210" s="1" t="b">
        <f t="shared" si="62"/>
        <v>0</v>
      </c>
      <c r="AM210" s="1" t="e">
        <f t="shared" si="63"/>
        <v>#DIV/0!</v>
      </c>
      <c r="AN210" s="1" t="e">
        <f t="shared" si="64"/>
        <v>#DIV/0!</v>
      </c>
      <c r="AO210" s="1">
        <v>9.4879999999999995</v>
      </c>
    </row>
    <row r="211" spans="1:41">
      <c r="A211" s="7">
        <v>208</v>
      </c>
      <c r="B211" s="7" t="s">
        <v>28</v>
      </c>
      <c r="C211" s="7" t="s">
        <v>29</v>
      </c>
      <c r="D211" s="7" t="s">
        <v>28</v>
      </c>
      <c r="E211" s="7" t="s">
        <v>29</v>
      </c>
      <c r="F211" s="2" t="b">
        <f t="shared" si="58"/>
        <v>0</v>
      </c>
      <c r="G211" s="2" t="b">
        <f t="shared" si="56"/>
        <v>0</v>
      </c>
      <c r="H211" s="1" t="s">
        <v>298</v>
      </c>
      <c r="M211" s="1">
        <f>PRODUCT(SUM(PRODUCT(R211,overview!$J$10),PRODUCT(W211,overview!$K$10),PRODUCT(AB211,overview!$L$10)),1/SUM(overview!$J$10:$L$10))</f>
        <v>0.77432608695652172</v>
      </c>
      <c r="N211" s="1">
        <f>PRODUCT(SUM(PRODUCT(S211,overview!$J$10),PRODUCT(X211,overview!$K$10),PRODUCT(AC211,overview!$L$10)),1/SUM(overview!$J$10:$L$10))</f>
        <v>2.2256739130434782</v>
      </c>
      <c r="O211" s="1">
        <f t="shared" si="51"/>
        <v>12</v>
      </c>
      <c r="P211" s="1">
        <f t="shared" si="52"/>
        <v>10</v>
      </c>
      <c r="Q211" s="1">
        <f t="shared" si="57"/>
        <v>0.28992195817583338</v>
      </c>
      <c r="R211" s="1">
        <v>0.88900000000000001</v>
      </c>
      <c r="S211" s="1">
        <v>2.1110000000000002</v>
      </c>
      <c r="T211" s="1">
        <v>4</v>
      </c>
      <c r="U211" s="1">
        <v>3</v>
      </c>
      <c r="V211" s="1">
        <f t="shared" si="53"/>
        <v>0.31584557081951675</v>
      </c>
      <c r="W211">
        <v>0.72599999999999998</v>
      </c>
      <c r="X211">
        <v>2.274</v>
      </c>
      <c r="Y211">
        <v>8</v>
      </c>
      <c r="Z211">
        <v>7</v>
      </c>
      <c r="AA211" s="1">
        <f t="shared" si="54"/>
        <v>0.279353562005277</v>
      </c>
      <c r="AB211" s="1">
        <v>0.66700000000000004</v>
      </c>
      <c r="AC211" s="1">
        <v>2.3330000000000002</v>
      </c>
      <c r="AD211" s="1">
        <v>0</v>
      </c>
      <c r="AE211" s="1">
        <v>0</v>
      </c>
      <c r="AF211" s="1" t="e">
        <f t="shared" si="55"/>
        <v>#DIV/0!</v>
      </c>
      <c r="AH211" s="1" t="e">
        <f t="shared" si="59"/>
        <v>#DIV/0!</v>
      </c>
      <c r="AI211" s="1">
        <f t="shared" si="60"/>
        <v>0.12885232548787892</v>
      </c>
      <c r="AJ211" s="1">
        <f t="shared" si="65"/>
        <v>0</v>
      </c>
      <c r="AK211" s="1">
        <f t="shared" si="61"/>
        <v>2.6468964692698829</v>
      </c>
      <c r="AL211" s="1" t="b">
        <f t="shared" si="62"/>
        <v>0</v>
      </c>
      <c r="AM211" s="1" t="e">
        <f t="shared" si="63"/>
        <v>#DIV/0!</v>
      </c>
      <c r="AN211" s="1" t="e">
        <f t="shared" si="64"/>
        <v>#DIV/0!</v>
      </c>
      <c r="AO211" s="1">
        <v>9.4879999999999995</v>
      </c>
    </row>
    <row r="212" spans="1:41">
      <c r="A212" s="7">
        <v>209</v>
      </c>
      <c r="B212" s="7" t="s">
        <v>65</v>
      </c>
      <c r="C212" s="7" t="s">
        <v>2</v>
      </c>
      <c r="D212" s="7" t="s">
        <v>64</v>
      </c>
      <c r="E212" s="7" t="s">
        <v>2</v>
      </c>
      <c r="F212" s="2" t="b">
        <f t="shared" si="58"/>
        <v>1</v>
      </c>
      <c r="G212" s="2" t="b">
        <f t="shared" si="56"/>
        <v>0</v>
      </c>
      <c r="H212" s="1" t="s">
        <v>298</v>
      </c>
      <c r="M212" s="1">
        <f>PRODUCT(SUM(PRODUCT(R212,overview!$J$10),PRODUCT(W212,overview!$K$10),PRODUCT(AB212,overview!$L$10)),1/SUM(overview!$J$10:$L$10))</f>
        <v>0.33299999999999996</v>
      </c>
      <c r="N212" s="1">
        <f>PRODUCT(SUM(PRODUCT(S212,overview!$J$10),PRODUCT(X212,overview!$K$10),PRODUCT(AC212,overview!$L$10)),1/SUM(overview!$J$10:$L$10))</f>
        <v>2.6669999999999998</v>
      </c>
      <c r="O212" s="1">
        <f t="shared" si="51"/>
        <v>9</v>
      </c>
      <c r="P212" s="1">
        <f t="shared" si="52"/>
        <v>3</v>
      </c>
      <c r="Q212" s="1">
        <f t="shared" si="57"/>
        <v>4.1619797525309331E-2</v>
      </c>
      <c r="R212" s="1">
        <v>0.33300000000000002</v>
      </c>
      <c r="S212" s="1">
        <v>2.6669999999999998</v>
      </c>
      <c r="T212" s="1">
        <v>3</v>
      </c>
      <c r="U212" s="1">
        <v>3</v>
      </c>
      <c r="V212" s="1">
        <f t="shared" si="53"/>
        <v>0.12485939257592801</v>
      </c>
      <c r="W212">
        <v>0.33300000000000002</v>
      </c>
      <c r="X212">
        <v>2.6669999999999998</v>
      </c>
      <c r="Y212">
        <v>5</v>
      </c>
      <c r="Z212">
        <v>0</v>
      </c>
      <c r="AA212" s="1">
        <f t="shared" si="54"/>
        <v>0</v>
      </c>
      <c r="AB212" s="1">
        <v>0.33300000000000002</v>
      </c>
      <c r="AC212" s="1">
        <v>2.6669999999999998</v>
      </c>
      <c r="AD212" s="1">
        <v>1</v>
      </c>
      <c r="AE212" s="1">
        <v>0</v>
      </c>
      <c r="AF212" s="1">
        <f t="shared" si="55"/>
        <v>0</v>
      </c>
      <c r="AH212" s="1">
        <f t="shared" si="59"/>
        <v>0.81365688211056908</v>
      </c>
      <c r="AI212" s="1">
        <f t="shared" si="60"/>
        <v>0.15493344877582854</v>
      </c>
      <c r="AJ212" s="1">
        <f t="shared" si="65"/>
        <v>0</v>
      </c>
      <c r="AK212" s="1">
        <f t="shared" si="61"/>
        <v>3.385054457843681</v>
      </c>
      <c r="AL212" s="1" t="b">
        <f t="shared" si="62"/>
        <v>0</v>
      </c>
      <c r="AM212" s="1" t="e">
        <f t="shared" si="63"/>
        <v>#DIV/0!</v>
      </c>
      <c r="AN212" s="1" t="e">
        <f t="shared" si="64"/>
        <v>#DIV/0!</v>
      </c>
      <c r="AO212" s="1">
        <v>9.4879999999999995</v>
      </c>
    </row>
    <row r="213" spans="1:41">
      <c r="A213" s="7">
        <v>210</v>
      </c>
      <c r="B213" s="7" t="s">
        <v>65</v>
      </c>
      <c r="C213" s="7" t="s">
        <v>2</v>
      </c>
      <c r="D213" s="7" t="s">
        <v>64</v>
      </c>
      <c r="E213" s="7" t="s">
        <v>2</v>
      </c>
      <c r="F213" s="2" t="b">
        <f t="shared" si="58"/>
        <v>1</v>
      </c>
      <c r="G213" s="2" t="b">
        <f t="shared" si="56"/>
        <v>0</v>
      </c>
      <c r="H213" s="1" t="s">
        <v>298</v>
      </c>
      <c r="M213" s="1">
        <f>PRODUCT(SUM(PRODUCT(R213,overview!$J$10),PRODUCT(W213,overview!$K$10),PRODUCT(AB213,overview!$L$10)),1/SUM(overview!$J$10:$L$10))</f>
        <v>0.33299999999999996</v>
      </c>
      <c r="N213" s="1">
        <f>PRODUCT(SUM(PRODUCT(S213,overview!$J$10),PRODUCT(X213,overview!$K$10),PRODUCT(AC213,overview!$L$10)),1/SUM(overview!$J$10:$L$10))</f>
        <v>2.6669999999999998</v>
      </c>
      <c r="O213" s="1">
        <f t="shared" si="51"/>
        <v>17</v>
      </c>
      <c r="P213" s="1">
        <f t="shared" si="52"/>
        <v>1</v>
      </c>
      <c r="Q213" s="1">
        <f t="shared" si="57"/>
        <v>7.3446701515251763E-3</v>
      </c>
      <c r="R213" s="1">
        <v>0.33300000000000002</v>
      </c>
      <c r="S213" s="1">
        <v>2.6669999999999998</v>
      </c>
      <c r="T213" s="1">
        <v>8</v>
      </c>
      <c r="U213" s="1">
        <v>1</v>
      </c>
      <c r="V213" s="1">
        <f t="shared" si="53"/>
        <v>1.5607424071991002E-2</v>
      </c>
      <c r="W213">
        <v>0.33300000000000002</v>
      </c>
      <c r="X213">
        <v>2.6669999999999998</v>
      </c>
      <c r="Y213">
        <v>8</v>
      </c>
      <c r="Z213">
        <v>0</v>
      </c>
      <c r="AA213" s="1">
        <f t="shared" si="54"/>
        <v>0</v>
      </c>
      <c r="AB213" s="1">
        <v>0.33300000000000002</v>
      </c>
      <c r="AC213" s="1">
        <v>2.6669999999999998</v>
      </c>
      <c r="AD213" s="1">
        <v>1</v>
      </c>
      <c r="AE213" s="1">
        <v>0</v>
      </c>
      <c r="AF213" s="1">
        <f t="shared" si="55"/>
        <v>0</v>
      </c>
      <c r="AH213" s="1">
        <f t="shared" si="59"/>
        <v>0.71509700442260415</v>
      </c>
      <c r="AI213" s="1">
        <f t="shared" si="60"/>
        <v>0.15300886286851484</v>
      </c>
      <c r="AJ213" s="1">
        <f t="shared" si="65"/>
        <v>0</v>
      </c>
      <c r="AK213" s="1">
        <f t="shared" si="61"/>
        <v>3.3529017078114873</v>
      </c>
      <c r="AL213" s="1" t="b">
        <f t="shared" si="62"/>
        <v>0</v>
      </c>
      <c r="AM213" s="1" t="e">
        <f t="shared" si="63"/>
        <v>#DIV/0!</v>
      </c>
      <c r="AN213" s="1" t="e">
        <f t="shared" si="64"/>
        <v>#DIV/0!</v>
      </c>
      <c r="AO213" s="1">
        <v>9.4879999999999995</v>
      </c>
    </row>
    <row r="214" spans="1:41">
      <c r="A214" s="7">
        <v>211</v>
      </c>
      <c r="B214" s="7" t="s">
        <v>90</v>
      </c>
      <c r="C214" s="7" t="s">
        <v>91</v>
      </c>
      <c r="D214" s="7" t="s">
        <v>90</v>
      </c>
      <c r="E214" s="7" t="s">
        <v>91</v>
      </c>
      <c r="F214" s="2" t="b">
        <f t="shared" si="58"/>
        <v>0</v>
      </c>
      <c r="G214" s="2" t="b">
        <f t="shared" si="56"/>
        <v>0</v>
      </c>
      <c r="H214" s="1" t="s">
        <v>298</v>
      </c>
      <c r="M214" s="1">
        <f>PRODUCT(SUM(PRODUCT(R214,overview!$J$10),PRODUCT(W214,overview!$K$10),PRODUCT(AB214,overview!$L$10)),1/SUM(overview!$J$10:$L$10))</f>
        <v>0.55173913043478262</v>
      </c>
      <c r="N214" s="1">
        <f>PRODUCT(SUM(PRODUCT(S214,overview!$J$10),PRODUCT(X214,overview!$K$10),PRODUCT(AC214,overview!$L$10)),1/SUM(overview!$J$10:$L$10))</f>
        <v>2.4482608695652175</v>
      </c>
      <c r="O214" s="1">
        <f t="shared" si="51"/>
        <v>10.199999999999999</v>
      </c>
      <c r="P214" s="1">
        <f t="shared" si="52"/>
        <v>9.8000000000000007</v>
      </c>
      <c r="Q214" s="1">
        <f t="shared" si="57"/>
        <v>0.21652198439311798</v>
      </c>
      <c r="R214" s="1">
        <v>9.9000000000000005E-2</v>
      </c>
      <c r="S214" s="1">
        <v>2.9009999999999998</v>
      </c>
      <c r="T214" s="1">
        <v>2.7</v>
      </c>
      <c r="U214" s="1">
        <v>6.3</v>
      </c>
      <c r="V214" s="1">
        <f t="shared" si="53"/>
        <v>7.9627714581178899E-2</v>
      </c>
      <c r="W214">
        <v>0.77400000000000002</v>
      </c>
      <c r="X214">
        <v>2.226</v>
      </c>
      <c r="Y214">
        <v>7.5</v>
      </c>
      <c r="Z214">
        <v>3.5</v>
      </c>
      <c r="AA214" s="1">
        <f t="shared" si="54"/>
        <v>0.16226415094339625</v>
      </c>
      <c r="AB214" s="1">
        <v>0</v>
      </c>
      <c r="AC214" s="1">
        <v>3</v>
      </c>
      <c r="AD214" s="1">
        <v>0</v>
      </c>
      <c r="AE214" s="1">
        <v>0</v>
      </c>
      <c r="AF214" s="1" t="e">
        <f t="shared" si="55"/>
        <v>#DIV/0!</v>
      </c>
      <c r="AH214" s="1">
        <f t="shared" si="59"/>
        <v>0.5344139650022055</v>
      </c>
      <c r="AI214" s="1">
        <f t="shared" si="60"/>
        <v>0.13034151681694786</v>
      </c>
      <c r="AJ214" s="1">
        <f t="shared" si="65"/>
        <v>0</v>
      </c>
      <c r="AK214" s="1">
        <f t="shared" si="61"/>
        <v>2.1751108355232311</v>
      </c>
      <c r="AL214" s="1" t="b">
        <f t="shared" si="62"/>
        <v>0</v>
      </c>
      <c r="AM214" s="1">
        <f t="shared" si="63"/>
        <v>40.403771038444603</v>
      </c>
      <c r="AN214" s="1" t="b">
        <f t="shared" si="64"/>
        <v>1</v>
      </c>
      <c r="AO214" s="1">
        <v>9.4879999999999995</v>
      </c>
    </row>
    <row r="215" spans="1:41">
      <c r="A215" s="7">
        <v>212</v>
      </c>
      <c r="B215" s="7" t="s">
        <v>58</v>
      </c>
      <c r="C215" s="7" t="s">
        <v>59</v>
      </c>
      <c r="D215" s="7" t="s">
        <v>58</v>
      </c>
      <c r="E215" s="7" t="s">
        <v>59</v>
      </c>
      <c r="F215" s="2" t="b">
        <f t="shared" si="58"/>
        <v>0</v>
      </c>
      <c r="G215" s="2" t="b">
        <f t="shared" si="56"/>
        <v>0</v>
      </c>
      <c r="H215" s="1" t="s">
        <v>298</v>
      </c>
      <c r="M215" s="1">
        <f>PRODUCT(SUM(PRODUCT(R215,overview!$J$10),PRODUCT(W215,overview!$K$10),PRODUCT(AB215,overview!$L$10)),1/SUM(overview!$J$10:$L$10))</f>
        <v>0.375</v>
      </c>
      <c r="N215" s="1">
        <f>PRODUCT(SUM(PRODUCT(S215,overview!$J$10),PRODUCT(X215,overview!$K$10),PRODUCT(AC215,overview!$L$10)),1/SUM(overview!$J$10:$L$10))</f>
        <v>2.625</v>
      </c>
      <c r="O215" s="1">
        <f t="shared" si="51"/>
        <v>3</v>
      </c>
      <c r="P215" s="1">
        <f t="shared" si="52"/>
        <v>0</v>
      </c>
      <c r="Q215" s="1">
        <f t="shared" si="57"/>
        <v>0</v>
      </c>
      <c r="R215" s="1">
        <v>0.375</v>
      </c>
      <c r="S215" s="1">
        <v>2.625</v>
      </c>
      <c r="T215" s="1">
        <v>2</v>
      </c>
      <c r="U215" s="1">
        <v>0</v>
      </c>
      <c r="V215" s="1">
        <f t="shared" si="53"/>
        <v>0</v>
      </c>
      <c r="W215">
        <v>0.375</v>
      </c>
      <c r="X215">
        <v>2.625</v>
      </c>
      <c r="Y215">
        <v>1</v>
      </c>
      <c r="Z215">
        <v>0</v>
      </c>
      <c r="AA215" s="1">
        <f t="shared" si="54"/>
        <v>0</v>
      </c>
      <c r="AB215" s="1">
        <v>0.375</v>
      </c>
      <c r="AC215" s="1">
        <v>2.625</v>
      </c>
      <c r="AD215" s="1">
        <v>0</v>
      </c>
      <c r="AE215" s="1">
        <v>0</v>
      </c>
      <c r="AF215" s="1" t="e">
        <f t="shared" si="55"/>
        <v>#DIV/0!</v>
      </c>
      <c r="AH215" s="1">
        <f t="shared" si="59"/>
        <v>0.45533570246091409</v>
      </c>
      <c r="AI215" s="1">
        <f t="shared" si="60"/>
        <v>0.10344418761312731</v>
      </c>
      <c r="AJ215" s="1">
        <f t="shared" si="65"/>
        <v>0</v>
      </c>
      <c r="AK215" s="1">
        <f t="shared" si="61"/>
        <v>0.56708210381694557</v>
      </c>
      <c r="AL215" s="1" t="b">
        <f t="shared" si="62"/>
        <v>0</v>
      </c>
      <c r="AM215" s="1" t="e">
        <f t="shared" si="63"/>
        <v>#DIV/0!</v>
      </c>
      <c r="AN215" s="1" t="e">
        <f t="shared" si="64"/>
        <v>#DIV/0!</v>
      </c>
      <c r="AO215" s="1">
        <v>9.4879999999999995</v>
      </c>
    </row>
    <row r="216" spans="1:41">
      <c r="A216" s="7">
        <v>213</v>
      </c>
      <c r="B216" s="7" t="s">
        <v>51</v>
      </c>
      <c r="C216" s="7" t="s">
        <v>52</v>
      </c>
      <c r="D216" s="7" t="s">
        <v>51</v>
      </c>
      <c r="E216" s="7" t="s">
        <v>52</v>
      </c>
      <c r="F216" s="2" t="b">
        <f t="shared" si="58"/>
        <v>0</v>
      </c>
      <c r="G216" s="2" t="b">
        <f t="shared" si="56"/>
        <v>0</v>
      </c>
      <c r="H216" s="1" t="s">
        <v>298</v>
      </c>
      <c r="M216" s="1">
        <f>PRODUCT(SUM(PRODUCT(R216,overview!$J$10),PRODUCT(W216,overview!$K$10),PRODUCT(AB216,overview!$L$10)),1/SUM(overview!$J$10:$L$10))</f>
        <v>0.33299999999999996</v>
      </c>
      <c r="N216" s="1">
        <f>PRODUCT(SUM(PRODUCT(S216,overview!$J$10),PRODUCT(X216,overview!$K$10),PRODUCT(AC216,overview!$L$10)),1/SUM(overview!$J$10:$L$10))</f>
        <v>2.6669999999999998</v>
      </c>
      <c r="O216" s="1">
        <f t="shared" si="51"/>
        <v>8</v>
      </c>
      <c r="P216" s="1">
        <f t="shared" si="52"/>
        <v>0</v>
      </c>
      <c r="Q216" s="1">
        <f t="shared" si="57"/>
        <v>0</v>
      </c>
      <c r="R216" s="1">
        <v>0.33300000000000002</v>
      </c>
      <c r="S216" s="1">
        <v>2.6669999999999998</v>
      </c>
      <c r="T216" s="1">
        <v>3</v>
      </c>
      <c r="U216" s="1">
        <v>0</v>
      </c>
      <c r="V216" s="1">
        <f t="shared" si="53"/>
        <v>0</v>
      </c>
      <c r="W216">
        <v>0.33300000000000002</v>
      </c>
      <c r="X216">
        <v>2.6669999999999998</v>
      </c>
      <c r="Y216">
        <v>5</v>
      </c>
      <c r="Z216">
        <v>0</v>
      </c>
      <c r="AA216" s="1">
        <f t="shared" si="54"/>
        <v>0</v>
      </c>
      <c r="AB216" s="1">
        <v>0.33300000000000002</v>
      </c>
      <c r="AC216" s="1">
        <v>2.6669999999999998</v>
      </c>
      <c r="AD216" s="1">
        <v>0</v>
      </c>
      <c r="AE216" s="1">
        <v>0</v>
      </c>
      <c r="AF216" s="1" t="e">
        <f t="shared" si="55"/>
        <v>#DIV/0!</v>
      </c>
      <c r="AH216" s="1">
        <f t="shared" si="59"/>
        <v>0.40297728019131035</v>
      </c>
      <c r="AI216" s="1">
        <f t="shared" si="60"/>
        <v>0.10091986967938876</v>
      </c>
      <c r="AJ216" s="1">
        <f t="shared" si="65"/>
        <v>0.11390780221006809</v>
      </c>
      <c r="AK216" s="1">
        <f t="shared" si="61"/>
        <v>1.920806831038683</v>
      </c>
      <c r="AL216" s="1" t="b">
        <f t="shared" si="62"/>
        <v>0</v>
      </c>
      <c r="AM216" s="1" t="e">
        <f t="shared" si="63"/>
        <v>#DIV/0!</v>
      </c>
      <c r="AN216" s="1" t="e">
        <f t="shared" si="64"/>
        <v>#DIV/0!</v>
      </c>
      <c r="AO216" s="1">
        <v>9.4879999999999995</v>
      </c>
    </row>
    <row r="217" spans="1:41">
      <c r="A217" s="7">
        <v>214</v>
      </c>
      <c r="B217" s="7" t="s">
        <v>62</v>
      </c>
      <c r="C217" s="7" t="s">
        <v>48</v>
      </c>
      <c r="D217" s="7" t="s">
        <v>62</v>
      </c>
      <c r="E217" s="7" t="s">
        <v>48</v>
      </c>
      <c r="F217" s="2" t="b">
        <f t="shared" si="58"/>
        <v>0</v>
      </c>
      <c r="G217" s="2" t="b">
        <f t="shared" si="56"/>
        <v>0</v>
      </c>
      <c r="H217" s="1" t="s">
        <v>298</v>
      </c>
      <c r="M217" s="1">
        <f>PRODUCT(SUM(PRODUCT(R217,overview!$J$10),PRODUCT(W217,overview!$K$10),PRODUCT(AB217,overview!$L$10)),1/SUM(overview!$J$10:$L$10))</f>
        <v>1.0730434782608695</v>
      </c>
      <c r="N217" s="1">
        <f>PRODUCT(SUM(PRODUCT(S217,overview!$J$10),PRODUCT(X217,overview!$K$10),PRODUCT(AC217,overview!$L$10)),1/SUM(overview!$J$10:$L$10))</f>
        <v>1.9269565217391305</v>
      </c>
      <c r="O217" s="1">
        <f t="shared" si="51"/>
        <v>26</v>
      </c>
      <c r="P217" s="1">
        <f t="shared" si="52"/>
        <v>8</v>
      </c>
      <c r="Q217" s="1">
        <f t="shared" si="57"/>
        <v>0.17134129408497642</v>
      </c>
      <c r="R217" s="1">
        <v>1.0229999999999999</v>
      </c>
      <c r="S217" s="1">
        <v>1.9770000000000001</v>
      </c>
      <c r="T217" s="1">
        <v>11</v>
      </c>
      <c r="U217" s="1">
        <v>6</v>
      </c>
      <c r="V217" s="1">
        <f t="shared" si="53"/>
        <v>0.28224582701062212</v>
      </c>
      <c r="W217">
        <v>1.0980000000000001</v>
      </c>
      <c r="X217">
        <v>1.9019999999999999</v>
      </c>
      <c r="Y217">
        <v>15</v>
      </c>
      <c r="Z217">
        <v>2</v>
      </c>
      <c r="AA217" s="1">
        <f t="shared" si="54"/>
        <v>7.6971608832807598E-2</v>
      </c>
      <c r="AB217" s="1">
        <v>1</v>
      </c>
      <c r="AC217" s="1">
        <v>2</v>
      </c>
      <c r="AD217" s="1">
        <v>0</v>
      </c>
      <c r="AE217" s="1">
        <v>0</v>
      </c>
      <c r="AF217" s="1" t="e">
        <f t="shared" si="55"/>
        <v>#DIV/0!</v>
      </c>
      <c r="AH217" s="1" t="e">
        <f t="shared" si="59"/>
        <v>#DIV/0!</v>
      </c>
      <c r="AI217" s="1">
        <f t="shared" si="60"/>
        <v>9.6361492959558093E-2</v>
      </c>
      <c r="AJ217" s="1">
        <f t="shared" si="65"/>
        <v>0.21278941565600887</v>
      </c>
      <c r="AK217" s="1">
        <f t="shared" si="61"/>
        <v>11.899492471147502</v>
      </c>
      <c r="AL217" s="1" t="b">
        <f t="shared" si="62"/>
        <v>1</v>
      </c>
      <c r="AM217" s="1" t="e">
        <f t="shared" si="63"/>
        <v>#DIV/0!</v>
      </c>
      <c r="AN217" s="1" t="e">
        <f t="shared" si="64"/>
        <v>#DIV/0!</v>
      </c>
      <c r="AO217" s="1">
        <v>9.4879999999999995</v>
      </c>
    </row>
    <row r="218" spans="1:41">
      <c r="A218" s="7">
        <v>215</v>
      </c>
      <c r="B218" s="7" t="s">
        <v>32</v>
      </c>
      <c r="C218" s="7" t="s">
        <v>33</v>
      </c>
      <c r="D218" s="7" t="s">
        <v>32</v>
      </c>
      <c r="E218" s="7" t="s">
        <v>33</v>
      </c>
      <c r="F218" s="2" t="b">
        <f t="shared" si="58"/>
        <v>0</v>
      </c>
      <c r="G218" s="2" t="b">
        <f t="shared" si="56"/>
        <v>0</v>
      </c>
      <c r="H218" s="1" t="s">
        <v>298</v>
      </c>
      <c r="M218" s="1">
        <f>PRODUCT(SUM(PRODUCT(R218,overview!$J$10),PRODUCT(W218,overview!$K$10),PRODUCT(AB218,overview!$L$10)),1/SUM(overview!$J$10:$L$10))</f>
        <v>0.93354347826086947</v>
      </c>
      <c r="N218" s="1">
        <f>PRODUCT(SUM(PRODUCT(S218,overview!$J$10),PRODUCT(X218,overview!$K$10),PRODUCT(AC218,overview!$L$10)),1/SUM(overview!$J$10:$L$10))</f>
        <v>2.0664565217391302</v>
      </c>
      <c r="O218" s="1">
        <f t="shared" si="51"/>
        <v>14</v>
      </c>
      <c r="P218" s="1">
        <f t="shared" si="52"/>
        <v>10</v>
      </c>
      <c r="Q218" s="1">
        <f t="shared" si="57"/>
        <v>0.32268608759556289</v>
      </c>
      <c r="R218" s="1">
        <v>0.83699999999999997</v>
      </c>
      <c r="S218" s="1">
        <v>2.1629999999999998</v>
      </c>
      <c r="T218" s="1">
        <v>4</v>
      </c>
      <c r="U218" s="1">
        <v>3</v>
      </c>
      <c r="V218" s="1">
        <f t="shared" si="53"/>
        <v>0.29022191400832176</v>
      </c>
      <c r="W218">
        <v>0.97499999999999998</v>
      </c>
      <c r="X218">
        <v>2.0249999999999999</v>
      </c>
      <c r="Y218">
        <v>10</v>
      </c>
      <c r="Z218">
        <v>7</v>
      </c>
      <c r="AA218" s="1">
        <f t="shared" si="54"/>
        <v>0.33703703703703708</v>
      </c>
      <c r="AB218" s="1">
        <v>1</v>
      </c>
      <c r="AC218" s="1">
        <v>2</v>
      </c>
      <c r="AD218" s="1">
        <v>0</v>
      </c>
      <c r="AE218" s="1">
        <v>0</v>
      </c>
      <c r="AF218" s="1" t="e">
        <f t="shared" si="55"/>
        <v>#DIV/0!</v>
      </c>
      <c r="AH218" s="1" t="e">
        <f t="shared" si="59"/>
        <v>#DIV/0!</v>
      </c>
      <c r="AI218" s="1">
        <f t="shared" si="60"/>
        <v>0.13630784347244876</v>
      </c>
      <c r="AJ218" s="1">
        <f t="shared" ref="AJ218:AJ226" si="66">(SUM(AE$213:AE$233)*SUM(AB$213:AB$233))/(SUM(AD$213:AD$233)*SUM(AC$213:AC$233))</f>
        <v>0.70754332729161162</v>
      </c>
      <c r="AK218" s="1">
        <f t="shared" si="61"/>
        <v>24.940051101035703</v>
      </c>
      <c r="AL218" s="1" t="b">
        <f t="shared" si="62"/>
        <v>1</v>
      </c>
      <c r="AM218" s="1" t="e">
        <f t="shared" si="63"/>
        <v>#DIV/0!</v>
      </c>
      <c r="AN218" s="1" t="e">
        <f t="shared" si="64"/>
        <v>#DIV/0!</v>
      </c>
      <c r="AO218" s="1">
        <v>9.4879999999999995</v>
      </c>
    </row>
    <row r="219" spans="1:41">
      <c r="A219" s="7">
        <v>216</v>
      </c>
      <c r="B219" s="7" t="s">
        <v>45</v>
      </c>
      <c r="C219" s="7" t="s">
        <v>46</v>
      </c>
      <c r="D219" s="7" t="s">
        <v>45</v>
      </c>
      <c r="E219" s="7" t="s">
        <v>46</v>
      </c>
      <c r="F219" s="2" t="b">
        <f t="shared" si="58"/>
        <v>0</v>
      </c>
      <c r="G219" s="2" t="b">
        <f t="shared" si="56"/>
        <v>0</v>
      </c>
      <c r="H219" s="1" t="s">
        <v>298</v>
      </c>
      <c r="M219" s="1">
        <f>PRODUCT(SUM(PRODUCT(R219,overview!$J$10),PRODUCT(W219,overview!$K$10),PRODUCT(AB219,overview!$L$10)),1/SUM(overview!$J$10:$L$10))</f>
        <v>1.0422608695652174</v>
      </c>
      <c r="N219" s="1">
        <f>PRODUCT(SUM(PRODUCT(S219,overview!$J$10),PRODUCT(X219,overview!$K$10),PRODUCT(AC219,overview!$L$10)),1/SUM(overview!$J$10:$L$10))</f>
        <v>1.9577391304347824</v>
      </c>
      <c r="O219" s="1">
        <f t="shared" si="51"/>
        <v>11</v>
      </c>
      <c r="P219" s="1">
        <f t="shared" si="52"/>
        <v>2</v>
      </c>
      <c r="Q219" s="1">
        <f t="shared" si="57"/>
        <v>9.6796336824763587E-2</v>
      </c>
      <c r="R219" s="1">
        <v>1.006</v>
      </c>
      <c r="S219" s="1">
        <v>1.994</v>
      </c>
      <c r="T219" s="1">
        <v>4</v>
      </c>
      <c r="U219" s="1">
        <v>0</v>
      </c>
      <c r="V219" s="1">
        <f t="shared" si="53"/>
        <v>0</v>
      </c>
      <c r="W219">
        <v>1.06</v>
      </c>
      <c r="X219">
        <v>1.94</v>
      </c>
      <c r="Y219">
        <v>7</v>
      </c>
      <c r="Z219">
        <v>2</v>
      </c>
      <c r="AA219" s="1">
        <f t="shared" si="54"/>
        <v>0.1561119293078056</v>
      </c>
      <c r="AB219" s="1">
        <v>1</v>
      </c>
      <c r="AC219" s="1">
        <v>2</v>
      </c>
      <c r="AD219" s="1">
        <v>0</v>
      </c>
      <c r="AE219" s="1">
        <v>0</v>
      </c>
      <c r="AF219" s="1" t="e">
        <f t="shared" si="55"/>
        <v>#DIV/0!</v>
      </c>
      <c r="AH219" s="1" t="e">
        <f t="shared" si="59"/>
        <v>#DIV/0!</v>
      </c>
      <c r="AI219" s="1">
        <f t="shared" si="60"/>
        <v>0.13646987571374336</v>
      </c>
      <c r="AJ219" s="1">
        <f t="shared" si="66"/>
        <v>0.70754332729161162</v>
      </c>
      <c r="AK219" s="1">
        <f t="shared" si="61"/>
        <v>34.342824102831216</v>
      </c>
      <c r="AL219" s="1" t="b">
        <f t="shared" si="62"/>
        <v>1</v>
      </c>
      <c r="AM219" s="1" t="e">
        <f t="shared" si="63"/>
        <v>#DIV/0!</v>
      </c>
      <c r="AN219" s="1" t="e">
        <f t="shared" si="64"/>
        <v>#DIV/0!</v>
      </c>
      <c r="AO219" s="1">
        <v>9.4879999999999995</v>
      </c>
    </row>
    <row r="220" spans="1:41">
      <c r="A220" s="7">
        <v>217</v>
      </c>
      <c r="B220" s="7" t="s">
        <v>45</v>
      </c>
      <c r="C220" s="7" t="s">
        <v>46</v>
      </c>
      <c r="D220" s="7" t="s">
        <v>45</v>
      </c>
      <c r="E220" s="7" t="s">
        <v>46</v>
      </c>
      <c r="F220" s="2" t="b">
        <f t="shared" si="58"/>
        <v>0</v>
      </c>
      <c r="G220" s="2" t="b">
        <f t="shared" si="56"/>
        <v>0</v>
      </c>
      <c r="H220" s="1" t="s">
        <v>298</v>
      </c>
      <c r="M220" s="1">
        <f>PRODUCT(SUM(PRODUCT(R220,overview!$J$10),PRODUCT(W220,overview!$K$10),PRODUCT(AB220,overview!$L$10)),1/SUM(overview!$J$10:$L$10))</f>
        <v>1.0148478260869565</v>
      </c>
      <c r="N220" s="1">
        <f>PRODUCT(SUM(PRODUCT(S220,overview!$J$10),PRODUCT(X220,overview!$K$10),PRODUCT(AC220,overview!$L$10)),1/SUM(overview!$J$10:$L$10))</f>
        <v>1.9851521739130435</v>
      </c>
      <c r="O220" s="1">
        <f t="shared" si="51"/>
        <v>12</v>
      </c>
      <c r="P220" s="1">
        <f t="shared" si="52"/>
        <v>1</v>
      </c>
      <c r="Q220" s="1">
        <f t="shared" si="57"/>
        <v>4.2601596635894731E-2</v>
      </c>
      <c r="R220" s="1">
        <v>1.02</v>
      </c>
      <c r="S220" s="1">
        <v>1.98</v>
      </c>
      <c r="T220" s="1">
        <v>6</v>
      </c>
      <c r="U220" s="1">
        <v>0</v>
      </c>
      <c r="V220" s="1">
        <f t="shared" si="53"/>
        <v>0</v>
      </c>
      <c r="W220">
        <v>1.0129999999999999</v>
      </c>
      <c r="X220">
        <v>1.9870000000000001</v>
      </c>
      <c r="Y220">
        <v>6</v>
      </c>
      <c r="Z220">
        <v>1</v>
      </c>
      <c r="AA220" s="1">
        <f t="shared" si="54"/>
        <v>8.4968964938768654E-2</v>
      </c>
      <c r="AB220" s="1">
        <v>1</v>
      </c>
      <c r="AC220" s="1">
        <v>2</v>
      </c>
      <c r="AD220" s="1">
        <v>0</v>
      </c>
      <c r="AE220" s="1">
        <v>0</v>
      </c>
      <c r="AF220" s="1" t="e">
        <f t="shared" si="55"/>
        <v>#DIV/0!</v>
      </c>
      <c r="AH220" s="1" t="e">
        <f t="shared" si="59"/>
        <v>#DIV/0!</v>
      </c>
      <c r="AI220" s="1">
        <f t="shared" si="60"/>
        <v>0.17940194511370325</v>
      </c>
      <c r="AJ220" s="1">
        <f t="shared" si="66"/>
        <v>0.70754332729161162</v>
      </c>
      <c r="AK220" s="1">
        <f t="shared" si="61"/>
        <v>41.466422643316641</v>
      </c>
      <c r="AL220" s="1" t="b">
        <f t="shared" si="62"/>
        <v>1</v>
      </c>
      <c r="AM220" s="1" t="e">
        <f t="shared" si="63"/>
        <v>#DIV/0!</v>
      </c>
      <c r="AN220" s="1" t="e">
        <f t="shared" si="64"/>
        <v>#DIV/0!</v>
      </c>
      <c r="AO220" s="1">
        <v>9.4879999999999995</v>
      </c>
    </row>
    <row r="221" spans="1:41">
      <c r="A221" s="7">
        <v>218</v>
      </c>
      <c r="B221" s="7" t="s">
        <v>100</v>
      </c>
      <c r="C221" s="7" t="s">
        <v>73</v>
      </c>
      <c r="D221" s="7" t="s">
        <v>100</v>
      </c>
      <c r="E221" s="7" t="s">
        <v>73</v>
      </c>
      <c r="F221" s="2" t="b">
        <f t="shared" si="58"/>
        <v>0</v>
      </c>
      <c r="G221" s="2" t="b">
        <f t="shared" si="56"/>
        <v>0</v>
      </c>
      <c r="H221" s="1" t="s">
        <v>298</v>
      </c>
      <c r="J221" s="1" t="s">
        <v>184</v>
      </c>
      <c r="M221" s="1">
        <f>PRODUCT(SUM(PRODUCT(R221,overview!$J$10),PRODUCT(W221,overview!$K$10),PRODUCT(AB221,overview!$L$10)),1/SUM(overview!$J$10:$L$10))</f>
        <v>0.33569565217391306</v>
      </c>
      <c r="N221" s="1">
        <f>PRODUCT(SUM(PRODUCT(S221,overview!$J$10),PRODUCT(X221,overview!$K$10),PRODUCT(AC221,overview!$L$10)),1/SUM(overview!$J$10:$L$10))</f>
        <v>2.6643043478260866</v>
      </c>
      <c r="O221" s="1">
        <f t="shared" si="51"/>
        <v>11</v>
      </c>
      <c r="P221" s="1">
        <f t="shared" si="52"/>
        <v>1</v>
      </c>
      <c r="Q221" s="1">
        <f t="shared" si="57"/>
        <v>1.1454316991287244E-2</v>
      </c>
      <c r="R221" s="1">
        <v>0.33300000000000002</v>
      </c>
      <c r="S221" s="1">
        <v>2.6669999999999998</v>
      </c>
      <c r="T221" s="1">
        <v>6</v>
      </c>
      <c r="U221" s="1">
        <v>0</v>
      </c>
      <c r="V221" s="1">
        <f t="shared" si="53"/>
        <v>0</v>
      </c>
      <c r="W221">
        <v>0.33700000000000002</v>
      </c>
      <c r="X221">
        <v>2.6629999999999998</v>
      </c>
      <c r="Y221">
        <v>5</v>
      </c>
      <c r="Z221">
        <v>1</v>
      </c>
      <c r="AA221" s="1">
        <f t="shared" si="54"/>
        <v>2.5309800976342476E-2</v>
      </c>
      <c r="AB221" s="1">
        <v>0.33300000000000002</v>
      </c>
      <c r="AC221" s="1">
        <v>2.6669999999999998</v>
      </c>
      <c r="AD221" s="1">
        <v>0</v>
      </c>
      <c r="AE221" s="1">
        <v>0</v>
      </c>
      <c r="AF221" s="1" t="e">
        <f t="shared" si="55"/>
        <v>#DIV/0!</v>
      </c>
      <c r="AH221" s="1" t="e">
        <f t="shared" si="59"/>
        <v>#DIV/0!</v>
      </c>
      <c r="AI221" s="1">
        <f t="shared" si="60"/>
        <v>0.21074259326245701</v>
      </c>
      <c r="AJ221" s="1">
        <f t="shared" si="66"/>
        <v>0.70754332729161162</v>
      </c>
      <c r="AK221" s="1">
        <f t="shared" si="61"/>
        <v>37.231720823899956</v>
      </c>
      <c r="AL221" s="1" t="b">
        <f t="shared" si="62"/>
        <v>1</v>
      </c>
      <c r="AM221" s="1" t="e">
        <f t="shared" si="63"/>
        <v>#DIV/0!</v>
      </c>
      <c r="AN221" s="1" t="e">
        <f t="shared" si="64"/>
        <v>#DIV/0!</v>
      </c>
      <c r="AO221" s="1">
        <v>9.4879999999999995</v>
      </c>
    </row>
    <row r="222" spans="1:41">
      <c r="A222" s="7">
        <v>219</v>
      </c>
      <c r="B222" s="7" t="s">
        <v>28</v>
      </c>
      <c r="C222" s="7" t="s">
        <v>29</v>
      </c>
      <c r="D222" s="7" t="s">
        <v>49</v>
      </c>
      <c r="E222" s="7" t="s">
        <v>50</v>
      </c>
      <c r="F222" s="2" t="b">
        <f t="shared" si="58"/>
        <v>1</v>
      </c>
      <c r="G222" s="2" t="b">
        <f t="shared" si="56"/>
        <v>0</v>
      </c>
      <c r="H222" s="1" t="s">
        <v>298</v>
      </c>
      <c r="M222" s="1">
        <f>PRODUCT(SUM(PRODUCT(R222,overview!$J$10),PRODUCT(W222,overview!$K$10),PRODUCT(AB222,overview!$L$10)),1/SUM(overview!$J$10:$L$10))</f>
        <v>0.58797826086956517</v>
      </c>
      <c r="N222" s="1">
        <f>PRODUCT(SUM(PRODUCT(S222,overview!$J$10),PRODUCT(X222,overview!$K$10),PRODUCT(AC222,overview!$L$10)),1/SUM(overview!$J$10:$L$10))</f>
        <v>2.4120217391304348</v>
      </c>
      <c r="O222" s="1">
        <f t="shared" si="51"/>
        <v>10.8</v>
      </c>
      <c r="P222" s="1">
        <f t="shared" si="52"/>
        <v>12.2</v>
      </c>
      <c r="Q222" s="1">
        <f t="shared" si="57"/>
        <v>0.27536968439422627</v>
      </c>
      <c r="R222" s="1">
        <v>0.72199999999999998</v>
      </c>
      <c r="S222" s="1">
        <v>2.278</v>
      </c>
      <c r="T222" s="1">
        <v>6</v>
      </c>
      <c r="U222" s="1">
        <v>4</v>
      </c>
      <c r="V222" s="1">
        <f t="shared" si="53"/>
        <v>0.21129645888206025</v>
      </c>
      <c r="W222">
        <v>0.53300000000000003</v>
      </c>
      <c r="X222">
        <v>2.4670000000000001</v>
      </c>
      <c r="Y222">
        <v>4.8</v>
      </c>
      <c r="Z222">
        <v>7.2</v>
      </c>
      <c r="AA222" s="1">
        <f t="shared" si="54"/>
        <v>0.32407782732063239</v>
      </c>
      <c r="AB222" s="1">
        <v>0.41599999999999998</v>
      </c>
      <c r="AC222" s="1">
        <v>2.5840000000000001</v>
      </c>
      <c r="AD222" s="1">
        <v>0</v>
      </c>
      <c r="AE222" s="1">
        <v>1</v>
      </c>
      <c r="AF222" s="1" t="e">
        <f t="shared" si="55"/>
        <v>#DIV/0!</v>
      </c>
      <c r="AH222" s="1" t="e">
        <f t="shared" si="59"/>
        <v>#DIV/0!</v>
      </c>
      <c r="AI222" s="1">
        <f t="shared" si="60"/>
        <v>0.19985818100368083</v>
      </c>
      <c r="AJ222" s="1">
        <f t="shared" si="66"/>
        <v>0.70754332729161162</v>
      </c>
      <c r="AK222" s="1">
        <f t="shared" si="61"/>
        <v>29.959593184923335</v>
      </c>
      <c r="AL222" s="1" t="b">
        <f t="shared" si="62"/>
        <v>1</v>
      </c>
      <c r="AM222" s="1" t="e">
        <f t="shared" si="63"/>
        <v>#DIV/0!</v>
      </c>
      <c r="AN222" s="1" t="e">
        <f t="shared" si="64"/>
        <v>#DIV/0!</v>
      </c>
      <c r="AO222" s="1">
        <v>9.4879999999999995</v>
      </c>
    </row>
    <row r="223" spans="1:41">
      <c r="A223" s="7">
        <v>220</v>
      </c>
      <c r="B223" s="7" t="s">
        <v>85</v>
      </c>
      <c r="C223" s="7" t="s">
        <v>86</v>
      </c>
      <c r="D223" s="7" t="s">
        <v>85</v>
      </c>
      <c r="E223" s="7" t="s">
        <v>86</v>
      </c>
      <c r="F223" s="2" t="b">
        <f t="shared" si="58"/>
        <v>0</v>
      </c>
      <c r="G223" s="2" t="b">
        <f t="shared" si="56"/>
        <v>0</v>
      </c>
      <c r="H223" s="1" t="s">
        <v>298</v>
      </c>
      <c r="M223" s="1">
        <f>PRODUCT(SUM(PRODUCT(R223,overview!$J$10),PRODUCT(W223,overview!$K$10),PRODUCT(AB223,overview!$L$10)),1/SUM(overview!$J$10:$L$10))</f>
        <v>0.11460869565217391</v>
      </c>
      <c r="N223" s="1">
        <f>PRODUCT(SUM(PRODUCT(S223,overview!$J$10),PRODUCT(X223,overview!$K$10),PRODUCT(AC223,overview!$L$10)),1/SUM(overview!$J$10:$L$10))</f>
        <v>2.8853913043478263</v>
      </c>
      <c r="O223" s="1">
        <f t="shared" si="51"/>
        <v>1</v>
      </c>
      <c r="P223" s="1">
        <f t="shared" si="52"/>
        <v>6</v>
      </c>
      <c r="Q223" s="1">
        <f t="shared" si="57"/>
        <v>0.23832198179735997</v>
      </c>
      <c r="R223" s="1">
        <v>0.04</v>
      </c>
      <c r="S223" s="1">
        <v>2.96</v>
      </c>
      <c r="T223" s="1">
        <v>0</v>
      </c>
      <c r="U223" s="1">
        <v>2</v>
      </c>
      <c r="V223" s="1" t="e">
        <f t="shared" si="53"/>
        <v>#DIV/0!</v>
      </c>
      <c r="W223">
        <v>0.152</v>
      </c>
      <c r="X223">
        <v>2.8479999999999999</v>
      </c>
      <c r="Y223">
        <v>1</v>
      </c>
      <c r="Z223">
        <v>4</v>
      </c>
      <c r="AA223" s="1">
        <f t="shared" si="54"/>
        <v>0.21348314606741575</v>
      </c>
      <c r="AB223" s="1">
        <v>0</v>
      </c>
      <c r="AC223" s="1">
        <v>3</v>
      </c>
      <c r="AD223" s="1">
        <v>0</v>
      </c>
      <c r="AE223" s="1">
        <v>0</v>
      </c>
      <c r="AF223" s="1" t="e">
        <f t="shared" si="55"/>
        <v>#DIV/0!</v>
      </c>
      <c r="AH223" s="1" t="e">
        <f t="shared" si="59"/>
        <v>#DIV/0!</v>
      </c>
      <c r="AI223" s="1">
        <f t="shared" si="60"/>
        <v>0.19366963870850001</v>
      </c>
      <c r="AJ223" s="1">
        <f t="shared" si="66"/>
        <v>0.70754332729161162</v>
      </c>
      <c r="AK223" s="1">
        <f t="shared" si="61"/>
        <v>25.755295718346787</v>
      </c>
      <c r="AL223" s="1" t="b">
        <f t="shared" si="62"/>
        <v>1</v>
      </c>
      <c r="AM223" s="1" t="e">
        <f t="shared" si="63"/>
        <v>#DIV/0!</v>
      </c>
      <c r="AN223" s="1" t="e">
        <f t="shared" si="64"/>
        <v>#DIV/0!</v>
      </c>
      <c r="AO223" s="1">
        <v>9.4879999999999995</v>
      </c>
    </row>
    <row r="224" spans="1:41">
      <c r="A224" s="7">
        <v>221</v>
      </c>
      <c r="B224" s="7" t="s">
        <v>32</v>
      </c>
      <c r="C224" s="7" t="s">
        <v>33</v>
      </c>
      <c r="D224" s="7" t="s">
        <v>32</v>
      </c>
      <c r="E224" s="7" t="s">
        <v>33</v>
      </c>
      <c r="F224" s="2" t="b">
        <f t="shared" si="58"/>
        <v>0</v>
      </c>
      <c r="G224" s="2" t="b">
        <f t="shared" si="56"/>
        <v>0</v>
      </c>
      <c r="H224" s="1" t="s">
        <v>298</v>
      </c>
      <c r="M224" s="1">
        <f>PRODUCT(SUM(PRODUCT(R224,overview!$J$10),PRODUCT(W224,overview!$K$10),PRODUCT(AB224,overview!$L$10)),1/SUM(overview!$J$10:$L$10))</f>
        <v>0.90993478260869565</v>
      </c>
      <c r="N224" s="1">
        <f>PRODUCT(SUM(PRODUCT(S224,overview!$J$10),PRODUCT(X224,overview!$K$10),PRODUCT(AC224,overview!$L$10)),1/SUM(overview!$J$10:$L$10))</f>
        <v>2.0900652173913041</v>
      </c>
      <c r="O224" s="1">
        <f t="shared" si="51"/>
        <v>11.5</v>
      </c>
      <c r="P224" s="1">
        <f t="shared" si="52"/>
        <v>10.5</v>
      </c>
      <c r="Q224" s="1">
        <f t="shared" si="57"/>
        <v>0.39750435153433139</v>
      </c>
      <c r="R224" s="1">
        <v>0.81699999999999995</v>
      </c>
      <c r="S224" s="1">
        <v>2.1829999999999998</v>
      </c>
      <c r="T224" s="1">
        <v>4.5</v>
      </c>
      <c r="U224" s="1">
        <v>5.5</v>
      </c>
      <c r="V224" s="1">
        <f t="shared" si="53"/>
        <v>0.45742352522013535</v>
      </c>
      <c r="W224">
        <v>0.94899999999999995</v>
      </c>
      <c r="X224">
        <v>2.0510000000000002</v>
      </c>
      <c r="Y224">
        <v>7</v>
      </c>
      <c r="Z224">
        <v>5</v>
      </c>
      <c r="AA224" s="1">
        <f t="shared" si="54"/>
        <v>0.33050080100299495</v>
      </c>
      <c r="AB224" s="1">
        <v>1</v>
      </c>
      <c r="AC224" s="1">
        <v>2</v>
      </c>
      <c r="AD224" s="1">
        <v>0</v>
      </c>
      <c r="AE224" s="1">
        <v>0</v>
      </c>
      <c r="AF224" s="1" t="e">
        <f t="shared" si="55"/>
        <v>#DIV/0!</v>
      </c>
      <c r="AH224" s="1" t="e">
        <f t="shared" si="59"/>
        <v>#DIV/0!</v>
      </c>
      <c r="AI224" s="1">
        <f t="shared" si="60"/>
        <v>0.2569641391096491</v>
      </c>
      <c r="AJ224" s="1">
        <f t="shared" si="66"/>
        <v>0.70754332729161162</v>
      </c>
      <c r="AK224" s="1">
        <f t="shared" si="61"/>
        <v>21.700562315109373</v>
      </c>
      <c r="AL224" s="1" t="b">
        <f t="shared" si="62"/>
        <v>1</v>
      </c>
      <c r="AM224" s="1" t="e">
        <f t="shared" si="63"/>
        <v>#DIV/0!</v>
      </c>
      <c r="AN224" s="1" t="e">
        <f t="shared" si="64"/>
        <v>#DIV/0!</v>
      </c>
      <c r="AO224" s="1">
        <v>9.4879999999999995</v>
      </c>
    </row>
    <row r="225" spans="1:41">
      <c r="A225" s="7">
        <v>222</v>
      </c>
      <c r="B225" s="7" t="s">
        <v>45</v>
      </c>
      <c r="C225" s="7" t="s">
        <v>46</v>
      </c>
      <c r="D225" s="7" t="s">
        <v>45</v>
      </c>
      <c r="E225" s="7" t="s">
        <v>46</v>
      </c>
      <c r="F225" s="2" t="b">
        <f t="shared" si="58"/>
        <v>0</v>
      </c>
      <c r="G225" s="2" t="b">
        <f t="shared" si="56"/>
        <v>0</v>
      </c>
      <c r="H225" s="1" t="s">
        <v>298</v>
      </c>
      <c r="M225" s="1">
        <f>PRODUCT(SUM(PRODUCT(R225,overview!$J$10),PRODUCT(W225,overview!$K$10),PRODUCT(AB225,overview!$L$10)),1/SUM(overview!$J$10:$L$10))</f>
        <v>1.0126304347826085</v>
      </c>
      <c r="N225" s="1">
        <f>PRODUCT(SUM(PRODUCT(S225,overview!$J$10),PRODUCT(X225,overview!$K$10),PRODUCT(AC225,overview!$L$10)),1/SUM(overview!$J$10:$L$10))</f>
        <v>1.9873695652173915</v>
      </c>
      <c r="O225" s="1">
        <f t="shared" si="51"/>
        <v>15</v>
      </c>
      <c r="P225" s="1">
        <f t="shared" si="52"/>
        <v>5</v>
      </c>
      <c r="Q225" s="1">
        <f t="shared" si="57"/>
        <v>0.16984434307966609</v>
      </c>
      <c r="R225" s="1">
        <v>0.995</v>
      </c>
      <c r="S225" s="1">
        <v>2.0049999999999999</v>
      </c>
      <c r="T225" s="1">
        <v>2</v>
      </c>
      <c r="U225" s="1">
        <v>2</v>
      </c>
      <c r="V225" s="1">
        <f t="shared" si="53"/>
        <v>0.49625935162094764</v>
      </c>
      <c r="W225">
        <v>1.0209999999999999</v>
      </c>
      <c r="X225">
        <v>1.9790000000000001</v>
      </c>
      <c r="Y225">
        <v>13</v>
      </c>
      <c r="Z225">
        <v>3</v>
      </c>
      <c r="AA225" s="1">
        <f t="shared" si="54"/>
        <v>0.1190577991992848</v>
      </c>
      <c r="AB225" s="1">
        <v>1</v>
      </c>
      <c r="AC225" s="1">
        <v>2</v>
      </c>
      <c r="AD225" s="1">
        <v>0</v>
      </c>
      <c r="AE225" s="1">
        <v>0</v>
      </c>
      <c r="AF225" s="1" t="e">
        <f t="shared" si="55"/>
        <v>#DIV/0!</v>
      </c>
      <c r="AH225" s="1" t="e">
        <f t="shared" si="59"/>
        <v>#DIV/0!</v>
      </c>
      <c r="AI225" s="1">
        <f t="shared" si="60"/>
        <v>0.26639833352352615</v>
      </c>
      <c r="AJ225" s="1">
        <f t="shared" si="66"/>
        <v>0.70754332729161162</v>
      </c>
      <c r="AK225" s="1">
        <f t="shared" si="61"/>
        <v>29.812067437586492</v>
      </c>
      <c r="AL225" s="1" t="b">
        <f t="shared" si="62"/>
        <v>1</v>
      </c>
      <c r="AM225" s="1" t="e">
        <f t="shared" si="63"/>
        <v>#DIV/0!</v>
      </c>
      <c r="AN225" s="1" t="e">
        <f t="shared" si="64"/>
        <v>#DIV/0!</v>
      </c>
      <c r="AO225" s="1">
        <v>9.4879999999999995</v>
      </c>
    </row>
    <row r="226" spans="1:41">
      <c r="A226" s="7">
        <v>223</v>
      </c>
      <c r="B226" s="7" t="s">
        <v>32</v>
      </c>
      <c r="C226" s="7" t="s">
        <v>33</v>
      </c>
      <c r="D226" s="7" t="s">
        <v>49</v>
      </c>
      <c r="E226" s="7" t="s">
        <v>50</v>
      </c>
      <c r="F226" s="2" t="b">
        <f t="shared" si="58"/>
        <v>0</v>
      </c>
      <c r="G226" s="2" t="b">
        <f t="shared" si="56"/>
        <v>0</v>
      </c>
      <c r="H226" s="1" t="s">
        <v>298</v>
      </c>
      <c r="M226" s="1">
        <f>PRODUCT(SUM(PRODUCT(R226,overview!$J$10),PRODUCT(W226,overview!$K$10),PRODUCT(AB226,overview!$L$10)),1/SUM(overview!$J$10:$L$10))</f>
        <v>0.62482608695652175</v>
      </c>
      <c r="N226" s="1">
        <f>PRODUCT(SUM(PRODUCT(S226,overview!$J$10),PRODUCT(X226,overview!$K$10),PRODUCT(AC226,overview!$L$10)),1/SUM(overview!$J$10:$L$10))</f>
        <v>2.3751739130434779</v>
      </c>
      <c r="O226" s="1">
        <f t="shared" si="51"/>
        <v>10.5</v>
      </c>
      <c r="P226" s="1">
        <f t="shared" si="52"/>
        <v>18.5</v>
      </c>
      <c r="Q226" s="1">
        <f t="shared" si="57"/>
        <v>0.46349618944760729</v>
      </c>
      <c r="R226" s="1">
        <v>0.77300000000000002</v>
      </c>
      <c r="S226" s="1">
        <v>2.2269999999999999</v>
      </c>
      <c r="T226" s="1">
        <v>7</v>
      </c>
      <c r="U226" s="1">
        <v>8</v>
      </c>
      <c r="V226" s="1">
        <f t="shared" si="53"/>
        <v>0.39668997369940345</v>
      </c>
      <c r="W226">
        <v>0.56200000000000006</v>
      </c>
      <c r="X226">
        <v>2.4380000000000002</v>
      </c>
      <c r="Y226">
        <v>3.5</v>
      </c>
      <c r="Z226">
        <v>9.5</v>
      </c>
      <c r="AA226" s="1">
        <f t="shared" si="54"/>
        <v>0.6256885034571662</v>
      </c>
      <c r="AB226" s="1">
        <v>0.498</v>
      </c>
      <c r="AC226" s="1">
        <v>2.5019999999999998</v>
      </c>
      <c r="AD226" s="1">
        <v>0</v>
      </c>
      <c r="AE226" s="1">
        <v>1</v>
      </c>
      <c r="AF226" s="1" t="e">
        <f t="shared" si="55"/>
        <v>#DIV/0!</v>
      </c>
      <c r="AH226" s="1" t="e">
        <f t="shared" si="59"/>
        <v>#DIV/0!</v>
      </c>
      <c r="AI226" s="1">
        <f t="shared" si="60"/>
        <v>0.31168263451240402</v>
      </c>
      <c r="AJ226" s="1">
        <f t="shared" si="66"/>
        <v>0.70754332729161162</v>
      </c>
      <c r="AK226" s="1">
        <f t="shared" si="61"/>
        <v>35.791930702479945</v>
      </c>
      <c r="AL226" s="1" t="b">
        <f t="shared" si="62"/>
        <v>1</v>
      </c>
      <c r="AM226" s="1" t="e">
        <f t="shared" si="63"/>
        <v>#DIV/0!</v>
      </c>
      <c r="AN226" s="1" t="e">
        <f t="shared" si="64"/>
        <v>#DIV/0!</v>
      </c>
      <c r="AO226" s="1">
        <v>9.4879999999999995</v>
      </c>
    </row>
    <row r="227" spans="1:41">
      <c r="A227" s="7">
        <v>224</v>
      </c>
      <c r="B227" s="7" t="s">
        <v>47</v>
      </c>
      <c r="C227" s="7" t="s">
        <v>48</v>
      </c>
      <c r="D227" s="7" t="s">
        <v>53</v>
      </c>
      <c r="E227" s="7" t="s">
        <v>33</v>
      </c>
      <c r="F227" s="2" t="b">
        <f t="shared" si="58"/>
        <v>1</v>
      </c>
      <c r="G227" s="2" t="b">
        <f t="shared" si="56"/>
        <v>1</v>
      </c>
      <c r="H227" s="1" t="s">
        <v>298</v>
      </c>
      <c r="M227" s="1">
        <f>PRODUCT(SUM(PRODUCT(R227,overview!$J$10),PRODUCT(W227,overview!$K$10),PRODUCT(AB227,overview!$L$10)),1/SUM(overview!$J$10:$L$10))</f>
        <v>0.7871086956521739</v>
      </c>
      <c r="N227" s="1">
        <f>PRODUCT(SUM(PRODUCT(S227,overview!$J$10),PRODUCT(X227,overview!$K$10),PRODUCT(AC227,overview!$L$10)),1/SUM(overview!$J$10:$L$10))</f>
        <v>2.212891304347826</v>
      </c>
      <c r="O227" s="1">
        <f t="shared" si="51"/>
        <v>15</v>
      </c>
      <c r="P227" s="1">
        <f t="shared" si="52"/>
        <v>16</v>
      </c>
      <c r="Q227" s="1">
        <f t="shared" si="57"/>
        <v>0.37940526362323534</v>
      </c>
      <c r="R227" s="1">
        <v>0.76600000000000001</v>
      </c>
      <c r="S227" s="1">
        <v>2.234</v>
      </c>
      <c r="T227" s="1">
        <v>8</v>
      </c>
      <c r="U227" s="1">
        <v>6</v>
      </c>
      <c r="V227" s="1">
        <f t="shared" si="53"/>
        <v>0.2571620411817368</v>
      </c>
      <c r="W227">
        <v>0.79300000000000004</v>
      </c>
      <c r="X227">
        <v>2.2069999999999999</v>
      </c>
      <c r="Y227">
        <v>7</v>
      </c>
      <c r="Z227">
        <v>9</v>
      </c>
      <c r="AA227" s="1">
        <f t="shared" si="54"/>
        <v>0.46197164865039803</v>
      </c>
      <c r="AB227" s="1">
        <v>0.9</v>
      </c>
      <c r="AC227" s="1">
        <v>2.1</v>
      </c>
      <c r="AD227" s="1">
        <v>0</v>
      </c>
      <c r="AE227" s="1">
        <v>1</v>
      </c>
      <c r="AF227" s="1" t="e">
        <f t="shared" si="55"/>
        <v>#DIV/0!</v>
      </c>
      <c r="AH227" s="1" t="e">
        <f t="shared" si="59"/>
        <v>#DIV/0!</v>
      </c>
      <c r="AI227" s="1">
        <f t="shared" si="60"/>
        <v>0.29489742564512655</v>
      </c>
      <c r="AJ227" s="1">
        <f t="shared" ref="AJ227:AJ261" si="67">(SUM(AE223:AE233)*SUM(AB223:AB233))/(SUM(AD223:AD233)*SUM(AC223:AC233))</f>
        <v>1.3026955368979232</v>
      </c>
      <c r="AK227" s="1">
        <f t="shared" si="61"/>
        <v>44.360136087338837</v>
      </c>
      <c r="AL227" s="1" t="b">
        <f t="shared" si="62"/>
        <v>1</v>
      </c>
      <c r="AM227" s="1" t="e">
        <f t="shared" si="63"/>
        <v>#DIV/0!</v>
      </c>
      <c r="AN227" s="1" t="e">
        <f t="shared" si="64"/>
        <v>#DIV/0!</v>
      </c>
      <c r="AO227" s="1">
        <v>9.4879999999999995</v>
      </c>
    </row>
    <row r="228" spans="1:41">
      <c r="A228" s="7">
        <v>225</v>
      </c>
      <c r="B228" s="7" t="s">
        <v>77</v>
      </c>
      <c r="C228" s="7" t="s">
        <v>78</v>
      </c>
      <c r="D228" s="7" t="s">
        <v>77</v>
      </c>
      <c r="E228" s="7" t="s">
        <v>78</v>
      </c>
      <c r="F228" s="2" t="b">
        <f t="shared" si="58"/>
        <v>0</v>
      </c>
      <c r="G228" s="2" t="b">
        <f t="shared" si="56"/>
        <v>0</v>
      </c>
      <c r="H228" s="1" t="s">
        <v>298</v>
      </c>
      <c r="M228" s="1">
        <f>PRODUCT(SUM(PRODUCT(R228,overview!$J$10),PRODUCT(W228,overview!$K$10),PRODUCT(AB228,overview!$L$10)),1/SUM(overview!$J$10:$L$10))</f>
        <v>0.61334782608695648</v>
      </c>
      <c r="N228" s="1">
        <f>PRODUCT(SUM(PRODUCT(S228,overview!$J$10),PRODUCT(X228,overview!$K$10),PRODUCT(AC228,overview!$L$10)),1/SUM(overview!$J$10:$L$10))</f>
        <v>2.3866521739130433</v>
      </c>
      <c r="O228" s="1">
        <f t="shared" si="51"/>
        <v>7.5</v>
      </c>
      <c r="P228" s="1">
        <f t="shared" si="52"/>
        <v>11.5</v>
      </c>
      <c r="Q228" s="1">
        <f t="shared" si="57"/>
        <v>0.39405267216827883</v>
      </c>
      <c r="R228" s="1">
        <v>0.39200000000000002</v>
      </c>
      <c r="S228" s="1">
        <v>2.6080000000000001</v>
      </c>
      <c r="T228" s="1">
        <v>2</v>
      </c>
      <c r="U228" s="1">
        <v>2</v>
      </c>
      <c r="V228" s="1">
        <f t="shared" si="53"/>
        <v>0.15030674846625769</v>
      </c>
      <c r="W228">
        <v>0.72099999999999997</v>
      </c>
      <c r="X228">
        <v>2.2789999999999999</v>
      </c>
      <c r="Y228">
        <v>5.5</v>
      </c>
      <c r="Z228">
        <v>9.5</v>
      </c>
      <c r="AA228" s="1">
        <f t="shared" si="54"/>
        <v>0.54645179305117875</v>
      </c>
      <c r="AB228" s="1">
        <v>0.375</v>
      </c>
      <c r="AC228" s="1">
        <v>2.625</v>
      </c>
      <c r="AD228" s="1">
        <v>0</v>
      </c>
      <c r="AE228" s="1">
        <v>0</v>
      </c>
      <c r="AF228" s="1" t="e">
        <f t="shared" si="55"/>
        <v>#DIV/0!</v>
      </c>
      <c r="AH228" s="1" t="e">
        <f t="shared" si="59"/>
        <v>#DIV/0!</v>
      </c>
      <c r="AI228" s="1">
        <f t="shared" si="60"/>
        <v>0.3467794123991545</v>
      </c>
      <c r="AJ228" s="1">
        <f t="shared" si="67"/>
        <v>1.3026955368979232</v>
      </c>
      <c r="AK228" s="1">
        <f t="shared" si="61"/>
        <v>55.068130346990088</v>
      </c>
      <c r="AL228" s="1" t="b">
        <f t="shared" si="62"/>
        <v>1</v>
      </c>
      <c r="AM228" s="1" t="e">
        <f t="shared" si="63"/>
        <v>#DIV/0!</v>
      </c>
      <c r="AN228" s="1" t="e">
        <f t="shared" si="64"/>
        <v>#DIV/0!</v>
      </c>
      <c r="AO228" s="1">
        <v>9.4879999999999995</v>
      </c>
    </row>
    <row r="229" spans="1:41">
      <c r="A229" s="7">
        <v>226</v>
      </c>
      <c r="B229" s="7" t="s">
        <v>28</v>
      </c>
      <c r="C229" s="7" t="s">
        <v>29</v>
      </c>
      <c r="D229" s="7" t="s">
        <v>28</v>
      </c>
      <c r="E229" s="7" t="s">
        <v>29</v>
      </c>
      <c r="F229" s="2" t="b">
        <f t="shared" si="58"/>
        <v>0</v>
      </c>
      <c r="G229" s="2" t="b">
        <f t="shared" si="56"/>
        <v>0</v>
      </c>
      <c r="H229" s="1" t="s">
        <v>298</v>
      </c>
      <c r="M229" s="1">
        <f>PRODUCT(SUM(PRODUCT(R229,overview!$J$10),PRODUCT(W229,overview!$K$10),PRODUCT(AB229,overview!$L$10)),1/SUM(overview!$J$10:$L$10))</f>
        <v>0.87663043478260871</v>
      </c>
      <c r="N229" s="1">
        <f>PRODUCT(SUM(PRODUCT(S229,overview!$J$10),PRODUCT(X229,overview!$K$10),PRODUCT(AC229,overview!$L$10)),1/SUM(overview!$J$10:$L$10))</f>
        <v>2.1233695652173914</v>
      </c>
      <c r="O229" s="1">
        <f t="shared" si="51"/>
        <v>16</v>
      </c>
      <c r="P229" s="1">
        <f t="shared" si="52"/>
        <v>9</v>
      </c>
      <c r="Q229" s="1">
        <f t="shared" si="57"/>
        <v>0.23222741233683131</v>
      </c>
      <c r="R229" s="1">
        <v>0.70699999999999996</v>
      </c>
      <c r="S229" s="1">
        <v>2.2930000000000001</v>
      </c>
      <c r="T229" s="1">
        <v>6</v>
      </c>
      <c r="U229" s="1">
        <v>4</v>
      </c>
      <c r="V229" s="1">
        <f t="shared" si="53"/>
        <v>0.20555313272277942</v>
      </c>
      <c r="W229">
        <v>0.96</v>
      </c>
      <c r="X229">
        <v>2.04</v>
      </c>
      <c r="Y229">
        <v>10</v>
      </c>
      <c r="Z229">
        <v>5</v>
      </c>
      <c r="AA229" s="1">
        <f t="shared" si="54"/>
        <v>0.23529411764705879</v>
      </c>
      <c r="AB229" s="1">
        <v>0.66700000000000004</v>
      </c>
      <c r="AC229" s="1">
        <v>2.3330000000000002</v>
      </c>
      <c r="AD229" s="1">
        <v>0</v>
      </c>
      <c r="AE229" s="1">
        <v>0</v>
      </c>
      <c r="AF229" s="1" t="e">
        <f t="shared" si="55"/>
        <v>#DIV/0!</v>
      </c>
      <c r="AH229" s="1" t="e">
        <f t="shared" si="59"/>
        <v>#DIV/0!</v>
      </c>
      <c r="AI229" s="1">
        <f t="shared" si="60"/>
        <v>0.29686394718226838</v>
      </c>
      <c r="AJ229" s="1">
        <f t="shared" si="67"/>
        <v>1.164319248826291</v>
      </c>
      <c r="AK229" s="1">
        <f t="shared" si="61"/>
        <v>51.186126909738483</v>
      </c>
      <c r="AL229" s="1" t="b">
        <f t="shared" si="62"/>
        <v>1</v>
      </c>
      <c r="AM229" s="1" t="e">
        <f t="shared" si="63"/>
        <v>#DIV/0!</v>
      </c>
      <c r="AN229" s="1" t="e">
        <f t="shared" si="64"/>
        <v>#DIV/0!</v>
      </c>
      <c r="AO229" s="1">
        <v>9.4879999999999995</v>
      </c>
    </row>
    <row r="230" spans="1:41">
      <c r="A230" s="7">
        <v>227</v>
      </c>
      <c r="B230" s="7" t="s">
        <v>83</v>
      </c>
      <c r="C230" s="7" t="s">
        <v>61</v>
      </c>
      <c r="D230" s="7" t="s">
        <v>32</v>
      </c>
      <c r="E230" s="7" t="s">
        <v>33</v>
      </c>
      <c r="F230" s="2" t="b">
        <f t="shared" si="58"/>
        <v>0</v>
      </c>
      <c r="G230" s="2" t="b">
        <f t="shared" si="56"/>
        <v>0</v>
      </c>
      <c r="H230" s="1" t="s">
        <v>298</v>
      </c>
      <c r="M230" s="1">
        <f>PRODUCT(SUM(PRODUCT(R230,overview!$J$10),PRODUCT(W230,overview!$K$10),PRODUCT(AB230,overview!$L$10)),1/SUM(overview!$J$10:$L$10))</f>
        <v>0.82745652173913042</v>
      </c>
      <c r="N230" s="1">
        <f>PRODUCT(SUM(PRODUCT(S230,overview!$J$10),PRODUCT(X230,overview!$K$10),PRODUCT(AC230,overview!$L$10)),1/SUM(overview!$J$10:$L$10))</f>
        <v>2.1725434782608692</v>
      </c>
      <c r="O230" s="1">
        <f t="shared" si="51"/>
        <v>13.5</v>
      </c>
      <c r="P230" s="1">
        <f t="shared" si="52"/>
        <v>27.5</v>
      </c>
      <c r="Q230" s="1">
        <f t="shared" si="57"/>
        <v>0.77584619050742709</v>
      </c>
      <c r="R230" s="1">
        <v>0.85599999999999998</v>
      </c>
      <c r="S230" s="1">
        <v>2.1440000000000001</v>
      </c>
      <c r="T230" s="1">
        <v>5</v>
      </c>
      <c r="U230" s="1">
        <v>13</v>
      </c>
      <c r="V230" s="1">
        <f t="shared" si="53"/>
        <v>1.0380597014925372</v>
      </c>
      <c r="W230">
        <v>0.80900000000000005</v>
      </c>
      <c r="X230">
        <v>2.1909999999999998</v>
      </c>
      <c r="Y230">
        <v>8.5</v>
      </c>
      <c r="Z230">
        <v>12.5</v>
      </c>
      <c r="AA230" s="1">
        <f t="shared" si="54"/>
        <v>0.54299675141622139</v>
      </c>
      <c r="AB230" s="1">
        <v>1</v>
      </c>
      <c r="AC230" s="1">
        <v>2</v>
      </c>
      <c r="AD230" s="1">
        <v>0</v>
      </c>
      <c r="AE230" s="1">
        <v>2</v>
      </c>
      <c r="AF230" s="1" t="e">
        <f t="shared" si="55"/>
        <v>#DIV/0!</v>
      </c>
      <c r="AH230" s="1" t="e">
        <f t="shared" si="59"/>
        <v>#DIV/0!</v>
      </c>
      <c r="AI230" s="1">
        <f t="shared" si="60"/>
        <v>0.25428933896675826</v>
      </c>
      <c r="AJ230" s="1">
        <f t="shared" si="67"/>
        <v>1.0979029081218863</v>
      </c>
      <c r="AK230" s="1">
        <f t="shared" si="61"/>
        <v>27.897490646049071</v>
      </c>
      <c r="AL230" s="1" t="b">
        <f t="shared" si="62"/>
        <v>1</v>
      </c>
      <c r="AM230" s="1" t="e">
        <f t="shared" si="63"/>
        <v>#DIV/0!</v>
      </c>
      <c r="AN230" s="1" t="e">
        <f t="shared" si="64"/>
        <v>#DIV/0!</v>
      </c>
      <c r="AO230" s="1">
        <v>9.4879999999999995</v>
      </c>
    </row>
    <row r="231" spans="1:41">
      <c r="A231" s="7">
        <v>228</v>
      </c>
      <c r="B231" s="7" t="s">
        <v>45</v>
      </c>
      <c r="C231" s="7" t="s">
        <v>46</v>
      </c>
      <c r="D231" s="7" t="s">
        <v>45</v>
      </c>
      <c r="E231" s="7" t="s">
        <v>46</v>
      </c>
      <c r="F231" s="2" t="b">
        <f t="shared" si="58"/>
        <v>0</v>
      </c>
      <c r="G231" s="2" t="b">
        <f t="shared" si="56"/>
        <v>0</v>
      </c>
      <c r="H231" s="1" t="s">
        <v>298</v>
      </c>
      <c r="M231" s="1">
        <f>PRODUCT(SUM(PRODUCT(R231,overview!$J$10),PRODUCT(W231,overview!$K$10),PRODUCT(AB231,overview!$L$10)),1/SUM(overview!$J$10:$L$10))</f>
        <v>1.012</v>
      </c>
      <c r="N231" s="1">
        <f>PRODUCT(SUM(PRODUCT(S231,overview!$J$10),PRODUCT(X231,overview!$K$10),PRODUCT(AC231,overview!$L$10)),1/SUM(overview!$J$10:$L$10))</f>
        <v>1.9879999999999998</v>
      </c>
      <c r="O231" s="1">
        <f t="shared" si="51"/>
        <v>12</v>
      </c>
      <c r="P231" s="1">
        <f t="shared" si="52"/>
        <v>1</v>
      </c>
      <c r="Q231" s="1">
        <f t="shared" si="57"/>
        <v>4.2421193829644543E-2</v>
      </c>
      <c r="R231" s="1">
        <v>1.004</v>
      </c>
      <c r="S231" s="1">
        <v>1.996</v>
      </c>
      <c r="T231" s="1">
        <v>4</v>
      </c>
      <c r="U231" s="1">
        <v>0</v>
      </c>
      <c r="V231" s="1">
        <f t="shared" si="53"/>
        <v>0</v>
      </c>
      <c r="W231">
        <v>1.016</v>
      </c>
      <c r="X231">
        <v>1.984</v>
      </c>
      <c r="Y231">
        <v>8</v>
      </c>
      <c r="Z231">
        <v>1</v>
      </c>
      <c r="AA231" s="1">
        <f t="shared" si="54"/>
        <v>6.4012096774193547E-2</v>
      </c>
      <c r="AB231" s="1">
        <v>1</v>
      </c>
      <c r="AC231" s="1">
        <v>2</v>
      </c>
      <c r="AD231" s="1">
        <v>0</v>
      </c>
      <c r="AE231" s="1">
        <v>0</v>
      </c>
      <c r="AF231" s="1" t="e">
        <f t="shared" si="55"/>
        <v>#DIV/0!</v>
      </c>
      <c r="AH231" s="1" t="e">
        <f t="shared" si="59"/>
        <v>#DIV/0!</v>
      </c>
      <c r="AI231" s="1">
        <f t="shared" si="60"/>
        <v>0.263362689753603</v>
      </c>
      <c r="AJ231" s="1">
        <f t="shared" si="67"/>
        <v>0.44958645135880271</v>
      </c>
      <c r="AK231" s="1">
        <f t="shared" si="61"/>
        <v>14.235345539853064</v>
      </c>
      <c r="AL231" s="1" t="b">
        <f t="shared" si="62"/>
        <v>1</v>
      </c>
      <c r="AM231" s="1" t="e">
        <f t="shared" si="63"/>
        <v>#DIV/0!</v>
      </c>
      <c r="AN231" s="1" t="e">
        <f t="shared" si="64"/>
        <v>#DIV/0!</v>
      </c>
      <c r="AO231" s="1">
        <v>9.4879999999999995</v>
      </c>
    </row>
    <row r="232" spans="1:41">
      <c r="A232" s="7">
        <v>229</v>
      </c>
      <c r="B232" s="7" t="s">
        <v>45</v>
      </c>
      <c r="C232" s="7" t="s">
        <v>46</v>
      </c>
      <c r="D232" s="7" t="s">
        <v>45</v>
      </c>
      <c r="E232" s="7" t="s">
        <v>46</v>
      </c>
      <c r="F232" s="2" t="b">
        <f t="shared" si="58"/>
        <v>0</v>
      </c>
      <c r="G232" s="2" t="b">
        <f t="shared" si="56"/>
        <v>0</v>
      </c>
      <c r="H232" s="1" t="s">
        <v>298</v>
      </c>
      <c r="M232" s="1">
        <f>PRODUCT(SUM(PRODUCT(R232,overview!$J$10),PRODUCT(W232,overview!$K$10),PRODUCT(AB232,overview!$L$10)),1/SUM(overview!$J$10:$L$10))</f>
        <v>1.0288695652173914</v>
      </c>
      <c r="N232" s="1">
        <f>PRODUCT(SUM(PRODUCT(S232,overview!$J$10),PRODUCT(X232,overview!$K$10),PRODUCT(AC232,overview!$L$10)),1/SUM(overview!$J$10:$L$10))</f>
        <v>1.9711304347826086</v>
      </c>
      <c r="O232" s="1">
        <f t="shared" si="51"/>
        <v>13</v>
      </c>
      <c r="P232" s="1">
        <f t="shared" si="52"/>
        <v>4</v>
      </c>
      <c r="Q232" s="1">
        <f t="shared" si="57"/>
        <v>0.16060593720731361</v>
      </c>
      <c r="R232" s="1">
        <v>1.024</v>
      </c>
      <c r="S232" s="1">
        <v>1.976</v>
      </c>
      <c r="T232" s="1">
        <v>4</v>
      </c>
      <c r="U232" s="1">
        <v>0</v>
      </c>
      <c r="V232" s="1">
        <f t="shared" si="53"/>
        <v>0</v>
      </c>
      <c r="W232">
        <v>1.032</v>
      </c>
      <c r="X232">
        <v>1.968</v>
      </c>
      <c r="Y232">
        <v>9</v>
      </c>
      <c r="Z232">
        <v>4</v>
      </c>
      <c r="AA232" s="1">
        <f t="shared" si="54"/>
        <v>0.23306233062330625</v>
      </c>
      <c r="AB232" s="1">
        <v>1</v>
      </c>
      <c r="AC232" s="1">
        <v>2</v>
      </c>
      <c r="AD232" s="1">
        <v>0</v>
      </c>
      <c r="AE232" s="1">
        <v>0</v>
      </c>
      <c r="AF232" s="1" t="e">
        <f t="shared" si="55"/>
        <v>#DIV/0!</v>
      </c>
      <c r="AH232" s="1" t="e">
        <f t="shared" si="59"/>
        <v>#DIV/0!</v>
      </c>
      <c r="AI232" s="1">
        <f t="shared" si="60"/>
        <v>0.25016511907999534</v>
      </c>
      <c r="AJ232" s="1">
        <f t="shared" si="67"/>
        <v>0.20324238829576907</v>
      </c>
      <c r="AK232" s="1">
        <f t="shared" si="61"/>
        <v>4.7462935873552512</v>
      </c>
      <c r="AL232" s="1" t="b">
        <f t="shared" si="62"/>
        <v>0</v>
      </c>
      <c r="AM232" s="1" t="e">
        <f t="shared" si="63"/>
        <v>#DIV/0!</v>
      </c>
      <c r="AN232" s="1" t="e">
        <f t="shared" si="64"/>
        <v>#DIV/0!</v>
      </c>
      <c r="AO232" s="1">
        <v>9.4879999999999995</v>
      </c>
    </row>
    <row r="233" spans="1:41">
      <c r="A233" s="7">
        <v>230</v>
      </c>
      <c r="B233" s="7" t="s">
        <v>101</v>
      </c>
      <c r="C233" s="7" t="s">
        <v>29</v>
      </c>
      <c r="D233" s="7" t="s">
        <v>28</v>
      </c>
      <c r="E233" s="7" t="s">
        <v>29</v>
      </c>
      <c r="F233" s="2" t="b">
        <f t="shared" si="58"/>
        <v>0</v>
      </c>
      <c r="G233" s="2" t="b">
        <f t="shared" si="56"/>
        <v>1</v>
      </c>
      <c r="H233" s="1" t="s">
        <v>298</v>
      </c>
      <c r="M233" s="1">
        <f>PRODUCT(SUM(PRODUCT(R233,overview!$J$10),PRODUCT(W233,overview!$K$10),PRODUCT(AB233,overview!$L$10)),1/SUM(overview!$J$10:$L$10))</f>
        <v>0.72358695652173921</v>
      </c>
      <c r="N233" s="1">
        <f>PRODUCT(SUM(PRODUCT(S233,overview!$J$10),PRODUCT(X233,overview!$K$10),PRODUCT(AC233,overview!$L$10)),1/SUM(overview!$J$10:$L$10))</f>
        <v>2.2764130434782608</v>
      </c>
      <c r="O233" s="1">
        <f t="shared" si="51"/>
        <v>20</v>
      </c>
      <c r="P233" s="1">
        <f t="shared" si="52"/>
        <v>16</v>
      </c>
      <c r="Q233" s="1">
        <f t="shared" si="57"/>
        <v>0.25429021630138954</v>
      </c>
      <c r="R233" s="1">
        <v>0.61599999999999999</v>
      </c>
      <c r="S233" s="1">
        <v>2.3839999999999999</v>
      </c>
      <c r="T233" s="1">
        <v>9.5</v>
      </c>
      <c r="U233" s="1">
        <v>5.5</v>
      </c>
      <c r="V233" s="1">
        <f t="shared" si="53"/>
        <v>0.14959378311550689</v>
      </c>
      <c r="W233">
        <v>0.77400000000000002</v>
      </c>
      <c r="X233">
        <v>2.226</v>
      </c>
      <c r="Y233">
        <v>9.5</v>
      </c>
      <c r="Z233">
        <v>10.5</v>
      </c>
      <c r="AA233" s="1">
        <f t="shared" si="54"/>
        <v>0.3843098311817279</v>
      </c>
      <c r="AB233" s="1">
        <v>0.66700000000000004</v>
      </c>
      <c r="AC233" s="1">
        <v>2.3330000000000002</v>
      </c>
      <c r="AD233" s="1">
        <v>1</v>
      </c>
      <c r="AE233" s="1">
        <v>0</v>
      </c>
      <c r="AF233" s="1">
        <f t="shared" si="55"/>
        <v>0</v>
      </c>
      <c r="AH233" s="1" t="e">
        <f t="shared" si="59"/>
        <v>#DIV/0!</v>
      </c>
      <c r="AI233" s="1">
        <f t="shared" si="60"/>
        <v>0.23588620230700974</v>
      </c>
      <c r="AJ233" s="1">
        <f t="shared" si="67"/>
        <v>0.30978368723953165</v>
      </c>
      <c r="AK233" s="1">
        <f t="shared" si="61"/>
        <v>0.10968366805168651</v>
      </c>
      <c r="AL233" s="1" t="b">
        <f t="shared" si="62"/>
        <v>0</v>
      </c>
      <c r="AM233" s="1" t="e">
        <f t="shared" si="63"/>
        <v>#DIV/0!</v>
      </c>
      <c r="AN233" s="1" t="e">
        <f t="shared" si="64"/>
        <v>#DIV/0!</v>
      </c>
      <c r="AO233" s="1">
        <v>9.4879999999999995</v>
      </c>
    </row>
    <row r="234" spans="1:41">
      <c r="A234" s="7">
        <v>231</v>
      </c>
      <c r="B234" s="7" t="s">
        <v>85</v>
      </c>
      <c r="C234" s="7" t="s">
        <v>86</v>
      </c>
      <c r="D234" s="7" t="s">
        <v>85</v>
      </c>
      <c r="E234" s="7" t="s">
        <v>86</v>
      </c>
      <c r="F234" s="2" t="b">
        <f t="shared" si="58"/>
        <v>0</v>
      </c>
      <c r="G234" s="2" t="b">
        <f t="shared" si="56"/>
        <v>0</v>
      </c>
      <c r="H234" s="1" t="s">
        <v>298</v>
      </c>
      <c r="M234" s="1">
        <f>PRODUCT(SUM(PRODUCT(R234,overview!$J$10),PRODUCT(W234,overview!$K$10),PRODUCT(AB234,overview!$L$10)),1/SUM(overview!$J$10:$L$10))</f>
        <v>6.3847826086956522E-2</v>
      </c>
      <c r="N234" s="1">
        <f>PRODUCT(SUM(PRODUCT(S234,overview!$J$10),PRODUCT(X234,overview!$K$10),PRODUCT(AC234,overview!$L$10)),1/SUM(overview!$J$10:$L$10))</f>
        <v>2.936152173913043</v>
      </c>
      <c r="O234" s="1">
        <f t="shared" si="51"/>
        <v>0</v>
      </c>
      <c r="P234" s="1">
        <f t="shared" si="52"/>
        <v>14</v>
      </c>
      <c r="Q234" s="1" t="e">
        <f t="shared" si="57"/>
        <v>#DIV/0!</v>
      </c>
      <c r="R234" s="1">
        <v>8.7999999999999995E-2</v>
      </c>
      <c r="S234" s="1">
        <v>2.9119999999999999</v>
      </c>
      <c r="T234" s="1">
        <v>0</v>
      </c>
      <c r="U234" s="1">
        <v>10</v>
      </c>
      <c r="V234" s="1" t="e">
        <f t="shared" si="53"/>
        <v>#DIV/0!</v>
      </c>
      <c r="W234">
        <v>5.5E-2</v>
      </c>
      <c r="X234">
        <v>2.9449999999999998</v>
      </c>
      <c r="Y234">
        <v>0</v>
      </c>
      <c r="Z234">
        <v>4</v>
      </c>
      <c r="AA234" s="1" t="e">
        <f t="shared" si="54"/>
        <v>#DIV/0!</v>
      </c>
      <c r="AB234" s="1">
        <v>0</v>
      </c>
      <c r="AC234" s="1">
        <v>3</v>
      </c>
      <c r="AD234" s="1">
        <v>0</v>
      </c>
      <c r="AE234" s="1">
        <v>0</v>
      </c>
      <c r="AF234" s="1" t="e">
        <f t="shared" si="55"/>
        <v>#DIV/0!</v>
      </c>
      <c r="AH234" s="1" t="e">
        <f t="shared" si="59"/>
        <v>#DIV/0!</v>
      </c>
      <c r="AI234" s="1">
        <f t="shared" si="60"/>
        <v>0.22314326279829622</v>
      </c>
      <c r="AJ234" s="1">
        <f t="shared" si="67"/>
        <v>0.24549513313490465</v>
      </c>
      <c r="AK234" s="1">
        <f t="shared" si="61"/>
        <v>6.5027235102880152E-2</v>
      </c>
      <c r="AL234" s="1" t="b">
        <f t="shared" si="62"/>
        <v>0</v>
      </c>
      <c r="AM234" s="1" t="e">
        <f t="shared" si="63"/>
        <v>#DIV/0!</v>
      </c>
      <c r="AN234" s="1" t="e">
        <f t="shared" si="64"/>
        <v>#DIV/0!</v>
      </c>
      <c r="AO234" s="1">
        <v>9.4879999999999995</v>
      </c>
    </row>
    <row r="235" spans="1:41">
      <c r="A235" s="7">
        <v>232</v>
      </c>
      <c r="B235" s="7" t="s">
        <v>72</v>
      </c>
      <c r="C235" s="7" t="s">
        <v>73</v>
      </c>
      <c r="D235" s="7" t="s">
        <v>72</v>
      </c>
      <c r="E235" s="7" t="s">
        <v>73</v>
      </c>
      <c r="F235" s="2" t="b">
        <f t="shared" si="58"/>
        <v>0</v>
      </c>
      <c r="G235" s="2" t="b">
        <f t="shared" si="56"/>
        <v>0</v>
      </c>
      <c r="H235" s="1" t="s">
        <v>298</v>
      </c>
      <c r="J235" s="1" t="s">
        <v>184</v>
      </c>
      <c r="M235" s="1">
        <f>PRODUCT(SUM(PRODUCT(R235,overview!$J$10),PRODUCT(W235,overview!$K$10),PRODUCT(AB235,overview!$L$10)),1/SUM(overview!$J$10:$L$10))</f>
        <v>0.33299999999999996</v>
      </c>
      <c r="N235" s="1">
        <f>PRODUCT(SUM(PRODUCT(S235,overview!$J$10),PRODUCT(X235,overview!$K$10),PRODUCT(AC235,overview!$L$10)),1/SUM(overview!$J$10:$L$10))</f>
        <v>2.6669999999999998</v>
      </c>
      <c r="O235" s="1">
        <f t="shared" si="51"/>
        <v>5</v>
      </c>
      <c r="P235" s="1">
        <f t="shared" si="52"/>
        <v>0</v>
      </c>
      <c r="Q235" s="1">
        <f t="shared" si="57"/>
        <v>0</v>
      </c>
      <c r="R235" s="1">
        <v>0.33300000000000002</v>
      </c>
      <c r="S235" s="1">
        <v>2.6669999999999998</v>
      </c>
      <c r="T235" s="1">
        <v>3</v>
      </c>
      <c r="U235" s="1">
        <v>0</v>
      </c>
      <c r="V235" s="1">
        <f t="shared" si="53"/>
        <v>0</v>
      </c>
      <c r="W235">
        <v>0.33300000000000002</v>
      </c>
      <c r="X235">
        <v>2.6669999999999998</v>
      </c>
      <c r="Y235">
        <v>2</v>
      </c>
      <c r="Z235">
        <v>0</v>
      </c>
      <c r="AA235" s="1">
        <f t="shared" si="54"/>
        <v>0</v>
      </c>
      <c r="AB235" s="1">
        <v>0.33300000000000002</v>
      </c>
      <c r="AC235" s="1">
        <v>2.6669999999999998</v>
      </c>
      <c r="AD235" s="1">
        <v>0</v>
      </c>
      <c r="AE235" s="1">
        <v>0</v>
      </c>
      <c r="AF235" s="1" t="e">
        <f t="shared" si="55"/>
        <v>#DIV/0!</v>
      </c>
      <c r="AH235" s="1" t="e">
        <f t="shared" si="59"/>
        <v>#DIV/0!</v>
      </c>
      <c r="AI235" s="1">
        <f t="shared" si="60"/>
        <v>0.15977596578850786</v>
      </c>
      <c r="AJ235" s="1">
        <f t="shared" si="67"/>
        <v>8.1831711044968197E-2</v>
      </c>
      <c r="AK235" s="1">
        <f t="shared" si="61"/>
        <v>8.8780667336980462E-5</v>
      </c>
      <c r="AL235" s="1" t="b">
        <f t="shared" si="62"/>
        <v>0</v>
      </c>
      <c r="AM235" s="1" t="e">
        <f t="shared" si="63"/>
        <v>#DIV/0!</v>
      </c>
      <c r="AN235" s="1" t="e">
        <f t="shared" si="64"/>
        <v>#DIV/0!</v>
      </c>
      <c r="AO235" s="1">
        <v>9.4879999999999995</v>
      </c>
    </row>
    <row r="236" spans="1:41">
      <c r="A236" s="7">
        <v>233</v>
      </c>
      <c r="B236" s="7" t="s">
        <v>28</v>
      </c>
      <c r="C236" s="7" t="s">
        <v>29</v>
      </c>
      <c r="D236" s="7" t="s">
        <v>28</v>
      </c>
      <c r="E236" s="7" t="s">
        <v>29</v>
      </c>
      <c r="F236" s="2" t="b">
        <f t="shared" si="58"/>
        <v>0</v>
      </c>
      <c r="G236" s="2" t="b">
        <f t="shared" si="56"/>
        <v>0</v>
      </c>
      <c r="H236" s="1" t="s">
        <v>298</v>
      </c>
      <c r="M236" s="1">
        <f>PRODUCT(SUM(PRODUCT(R236,overview!$J$10),PRODUCT(W236,overview!$K$10),PRODUCT(AB236,overview!$L$10)),1/SUM(overview!$J$10:$L$10))</f>
        <v>0.68241304347826082</v>
      </c>
      <c r="N236" s="1">
        <f>PRODUCT(SUM(PRODUCT(S236,overview!$J$10),PRODUCT(X236,overview!$K$10),PRODUCT(AC236,overview!$L$10)),1/SUM(overview!$J$10:$L$10))</f>
        <v>2.3175869565217391</v>
      </c>
      <c r="O236" s="1">
        <f t="shared" si="51"/>
        <v>13</v>
      </c>
      <c r="P236" s="1">
        <f t="shared" si="52"/>
        <v>6</v>
      </c>
      <c r="Q236" s="1">
        <f t="shared" si="57"/>
        <v>0.13589991319826511</v>
      </c>
      <c r="R236" s="1">
        <v>0.64900000000000002</v>
      </c>
      <c r="S236" s="1">
        <v>2.351</v>
      </c>
      <c r="T236" s="1">
        <v>7</v>
      </c>
      <c r="U236" s="1">
        <v>2</v>
      </c>
      <c r="V236" s="1">
        <f t="shared" si="53"/>
        <v>7.8872212432399585E-2</v>
      </c>
      <c r="W236">
        <v>0.69799999999999995</v>
      </c>
      <c r="X236">
        <v>2.302</v>
      </c>
      <c r="Y236">
        <v>6</v>
      </c>
      <c r="Z236">
        <v>4</v>
      </c>
      <c r="AA236" s="1">
        <f t="shared" si="54"/>
        <v>0.2021430640023168</v>
      </c>
      <c r="AB236" s="1">
        <v>0.66700000000000004</v>
      </c>
      <c r="AC236" s="1">
        <v>2.3330000000000002</v>
      </c>
      <c r="AD236" s="1">
        <v>0</v>
      </c>
      <c r="AE236" s="1">
        <v>0</v>
      </c>
      <c r="AF236" s="1" t="e">
        <f t="shared" si="55"/>
        <v>#DIV/0!</v>
      </c>
      <c r="AH236" s="1" t="e">
        <f t="shared" si="59"/>
        <v>#DIV/0!</v>
      </c>
      <c r="AI236" s="1">
        <f t="shared" si="60"/>
        <v>0.16942418222350283</v>
      </c>
      <c r="AJ236" s="1">
        <f t="shared" si="67"/>
        <v>8.1831711044968197E-2</v>
      </c>
      <c r="AK236" s="1">
        <f t="shared" si="61"/>
        <v>3.6603426994143741E-2</v>
      </c>
      <c r="AL236" s="1" t="b">
        <f t="shared" si="62"/>
        <v>0</v>
      </c>
      <c r="AM236" s="1" t="e">
        <f t="shared" si="63"/>
        <v>#DIV/0!</v>
      </c>
      <c r="AN236" s="1" t="e">
        <f t="shared" si="64"/>
        <v>#DIV/0!</v>
      </c>
      <c r="AO236" s="1">
        <v>9.4879999999999995</v>
      </c>
    </row>
    <row r="237" spans="1:41">
      <c r="A237" s="7">
        <v>234</v>
      </c>
      <c r="B237" s="7" t="s">
        <v>47</v>
      </c>
      <c r="C237" s="7" t="s">
        <v>48</v>
      </c>
      <c r="D237" s="7" t="s">
        <v>79</v>
      </c>
      <c r="E237" s="7" t="s">
        <v>48</v>
      </c>
      <c r="F237" s="2" t="b">
        <f t="shared" si="58"/>
        <v>1</v>
      </c>
      <c r="G237" s="2" t="b">
        <f t="shared" si="56"/>
        <v>0</v>
      </c>
      <c r="H237" s="1" t="s">
        <v>298</v>
      </c>
      <c r="M237" s="1">
        <f>PRODUCT(SUM(PRODUCT(R237,overview!$J$10),PRODUCT(W237,overview!$K$10),PRODUCT(AB237,overview!$L$10)),1/SUM(overview!$J$10:$L$10))</f>
        <v>0.57460869565217398</v>
      </c>
      <c r="N237" s="1">
        <f>PRODUCT(SUM(PRODUCT(S237,overview!$J$10),PRODUCT(X237,overview!$K$10),PRODUCT(AC237,overview!$L$10)),1/SUM(overview!$J$10:$L$10))</f>
        <v>2.4253913043478263</v>
      </c>
      <c r="O237" s="1">
        <f t="shared" si="51"/>
        <v>9.8000000000000007</v>
      </c>
      <c r="P237" s="1">
        <f t="shared" si="52"/>
        <v>24.2</v>
      </c>
      <c r="Q237" s="1">
        <f t="shared" si="57"/>
        <v>0.58503206244494077</v>
      </c>
      <c r="R237" s="1">
        <v>0.65400000000000003</v>
      </c>
      <c r="S237" s="1">
        <v>2.3460000000000001</v>
      </c>
      <c r="T237" s="1">
        <v>5</v>
      </c>
      <c r="U237" s="1">
        <v>9</v>
      </c>
      <c r="V237" s="1">
        <f t="shared" si="53"/>
        <v>0.50179028132992332</v>
      </c>
      <c r="W237">
        <v>0.52500000000000002</v>
      </c>
      <c r="X237">
        <v>2.4750000000000001</v>
      </c>
      <c r="Y237">
        <v>3.8</v>
      </c>
      <c r="Z237">
        <v>15.2</v>
      </c>
      <c r="AA237" s="1">
        <f t="shared" si="54"/>
        <v>0.8484848484848484</v>
      </c>
      <c r="AB237" s="1">
        <v>1.0009999999999999</v>
      </c>
      <c r="AC237" s="1">
        <v>1.9990000000000001</v>
      </c>
      <c r="AD237" s="1">
        <v>1</v>
      </c>
      <c r="AE237" s="1">
        <v>0</v>
      </c>
      <c r="AF237" s="1">
        <f t="shared" si="55"/>
        <v>0</v>
      </c>
      <c r="AH237" s="1" t="e">
        <f t="shared" si="59"/>
        <v>#DIV/0!</v>
      </c>
      <c r="AI237" s="1">
        <f t="shared" si="60"/>
        <v>0.14911500049441312</v>
      </c>
      <c r="AJ237" s="1">
        <f t="shared" si="67"/>
        <v>0.2224820299644929</v>
      </c>
      <c r="AK237" s="1">
        <f t="shared" si="61"/>
        <v>1.7329915238254741</v>
      </c>
      <c r="AL237" s="1" t="b">
        <f t="shared" si="62"/>
        <v>0</v>
      </c>
      <c r="AM237" s="1" t="e">
        <f t="shared" si="63"/>
        <v>#DIV/0!</v>
      </c>
      <c r="AN237" s="1" t="e">
        <f t="shared" si="64"/>
        <v>#DIV/0!</v>
      </c>
      <c r="AO237" s="1">
        <v>9.4879999999999995</v>
      </c>
    </row>
    <row r="238" spans="1:41">
      <c r="A238" s="7">
        <v>235</v>
      </c>
      <c r="B238" s="7" t="s">
        <v>60</v>
      </c>
      <c r="C238" s="7" t="s">
        <v>61</v>
      </c>
      <c r="D238" s="7" t="s">
        <v>83</v>
      </c>
      <c r="E238" s="7" t="s">
        <v>61</v>
      </c>
      <c r="F238" s="2" t="b">
        <f t="shared" si="58"/>
        <v>0</v>
      </c>
      <c r="G238" s="2" t="b">
        <f t="shared" si="56"/>
        <v>0</v>
      </c>
      <c r="H238" s="1" t="s">
        <v>298</v>
      </c>
      <c r="M238" s="1">
        <f>PRODUCT(SUM(PRODUCT(R238,overview!$J$10),PRODUCT(W238,overview!$K$10),PRODUCT(AB238,overview!$L$10)),1/SUM(overview!$J$10:$L$10))</f>
        <v>0.98786956521739133</v>
      </c>
      <c r="N238" s="1">
        <f>PRODUCT(SUM(PRODUCT(S238,overview!$J$10),PRODUCT(X238,overview!$K$10),PRODUCT(AC238,overview!$L$10)),1/SUM(overview!$J$10:$L$10))</f>
        <v>2.0121304347826086</v>
      </c>
      <c r="O238" s="1">
        <f t="shared" si="51"/>
        <v>14.5</v>
      </c>
      <c r="P238" s="1">
        <f t="shared" si="52"/>
        <v>4.5</v>
      </c>
      <c r="Q238" s="1">
        <f t="shared" si="57"/>
        <v>0.15236597220307718</v>
      </c>
      <c r="R238" s="1">
        <v>0.93799999999999994</v>
      </c>
      <c r="S238" s="1">
        <v>2.0619999999999998</v>
      </c>
      <c r="T238" s="1">
        <v>7.5</v>
      </c>
      <c r="U238" s="1">
        <v>1.5</v>
      </c>
      <c r="V238" s="1">
        <f t="shared" si="53"/>
        <v>9.0979631425800206E-2</v>
      </c>
      <c r="W238">
        <v>1.01</v>
      </c>
      <c r="X238">
        <v>1.99</v>
      </c>
      <c r="Y238">
        <v>6</v>
      </c>
      <c r="Z238">
        <v>3</v>
      </c>
      <c r="AA238" s="1">
        <f t="shared" si="54"/>
        <v>0.25376884422110552</v>
      </c>
      <c r="AB238" s="1">
        <v>1</v>
      </c>
      <c r="AC238" s="1">
        <v>2</v>
      </c>
      <c r="AD238" s="1">
        <v>1</v>
      </c>
      <c r="AE238" s="1">
        <v>0</v>
      </c>
      <c r="AF238" s="1">
        <f t="shared" si="55"/>
        <v>0</v>
      </c>
      <c r="AH238" s="1" t="e">
        <f t="shared" si="59"/>
        <v>#DIV/0!</v>
      </c>
      <c r="AI238" s="1">
        <f t="shared" si="60"/>
        <v>0.15400312397002133</v>
      </c>
      <c r="AJ238" s="1">
        <f t="shared" si="67"/>
        <v>0.30295731827693767</v>
      </c>
      <c r="AK238" s="1">
        <f t="shared" si="61"/>
        <v>7.8931964576301556</v>
      </c>
      <c r="AL238" s="1" t="b">
        <f t="shared" si="62"/>
        <v>0</v>
      </c>
      <c r="AM238" s="1" t="e">
        <f t="shared" si="63"/>
        <v>#DIV/0!</v>
      </c>
      <c r="AN238" s="1" t="e">
        <f t="shared" si="64"/>
        <v>#DIV/0!</v>
      </c>
      <c r="AO238" s="1">
        <v>9.4879999999999995</v>
      </c>
    </row>
    <row r="239" spans="1:41">
      <c r="A239" s="7">
        <v>236</v>
      </c>
      <c r="B239" s="7" t="s">
        <v>54</v>
      </c>
      <c r="C239" s="7" t="s">
        <v>55</v>
      </c>
      <c r="D239" s="7" t="s">
        <v>67</v>
      </c>
      <c r="E239" s="7" t="s">
        <v>37</v>
      </c>
      <c r="F239" s="2" t="b">
        <f t="shared" si="58"/>
        <v>0</v>
      </c>
      <c r="G239" s="2" t="b">
        <f t="shared" si="56"/>
        <v>1</v>
      </c>
      <c r="H239" s="1" t="s">
        <v>298</v>
      </c>
      <c r="M239" s="1">
        <f>PRODUCT(SUM(PRODUCT(R239,overview!$J$10),PRODUCT(W239,overview!$K$10),PRODUCT(AB239,overview!$L$10)),1/SUM(overview!$J$10:$L$10))</f>
        <v>0.65552173913043477</v>
      </c>
      <c r="N239" s="1">
        <f>PRODUCT(SUM(PRODUCT(S239,overview!$J$10),PRODUCT(X239,overview!$K$10),PRODUCT(AC239,overview!$L$10)),1/SUM(overview!$J$10:$L$10))</f>
        <v>2.3444782608695651</v>
      </c>
      <c r="O239" s="1">
        <f t="shared" si="51"/>
        <v>8</v>
      </c>
      <c r="P239" s="1">
        <f t="shared" si="52"/>
        <v>9</v>
      </c>
      <c r="Q239" s="1">
        <f t="shared" si="57"/>
        <v>0.31455269551026466</v>
      </c>
      <c r="R239" s="1">
        <v>0.371</v>
      </c>
      <c r="S239" s="1">
        <v>2.629</v>
      </c>
      <c r="T239" s="1">
        <v>5</v>
      </c>
      <c r="U239" s="1">
        <v>2</v>
      </c>
      <c r="V239" s="1">
        <f t="shared" si="53"/>
        <v>5.6447318372004569E-2</v>
      </c>
      <c r="W239">
        <v>0.79</v>
      </c>
      <c r="X239">
        <v>2.21</v>
      </c>
      <c r="Y239">
        <v>3</v>
      </c>
      <c r="Z239">
        <v>6</v>
      </c>
      <c r="AA239" s="1">
        <f t="shared" si="54"/>
        <v>0.71493212669683259</v>
      </c>
      <c r="AB239" s="1">
        <v>0.47</v>
      </c>
      <c r="AC239" s="1">
        <v>2.5299999999999998</v>
      </c>
      <c r="AD239" s="1">
        <v>0</v>
      </c>
      <c r="AE239" s="1">
        <v>1</v>
      </c>
      <c r="AF239" s="1" t="e">
        <f t="shared" si="55"/>
        <v>#DIV/0!</v>
      </c>
      <c r="AH239" s="1" t="e">
        <f t="shared" si="59"/>
        <v>#DIV/0!</v>
      </c>
      <c r="AI239" s="1">
        <f t="shared" si="60"/>
        <v>0.10984517796311524</v>
      </c>
      <c r="AJ239" s="1">
        <f t="shared" si="67"/>
        <v>0.56024170674559137</v>
      </c>
      <c r="AK239" s="1">
        <f t="shared" si="61"/>
        <v>22.364312173663347</v>
      </c>
      <c r="AL239" s="1" t="b">
        <f t="shared" si="62"/>
        <v>1</v>
      </c>
      <c r="AM239" s="1" t="e">
        <f t="shared" si="63"/>
        <v>#DIV/0!</v>
      </c>
      <c r="AN239" s="1" t="e">
        <f t="shared" si="64"/>
        <v>#DIV/0!</v>
      </c>
      <c r="AO239" s="1">
        <v>9.4879999999999995</v>
      </c>
    </row>
    <row r="240" spans="1:41">
      <c r="A240" s="7">
        <v>237</v>
      </c>
      <c r="B240" s="7" t="s">
        <v>89</v>
      </c>
      <c r="C240" s="7" t="s">
        <v>70</v>
      </c>
      <c r="D240" s="7" t="s">
        <v>69</v>
      </c>
      <c r="E240" s="7" t="s">
        <v>70</v>
      </c>
      <c r="F240" s="2" t="b">
        <f t="shared" si="58"/>
        <v>1</v>
      </c>
      <c r="G240" s="2" t="b">
        <f t="shared" si="56"/>
        <v>1</v>
      </c>
      <c r="H240" s="1" t="s">
        <v>298</v>
      </c>
      <c r="M240" s="1">
        <f>PRODUCT(SUM(PRODUCT(R240,overview!$J$10),PRODUCT(W240,overview!$K$10),PRODUCT(AB240,overview!$L$10)),1/SUM(overview!$J$10:$L$10))</f>
        <v>1</v>
      </c>
      <c r="N240" s="1">
        <f>PRODUCT(SUM(PRODUCT(S240,overview!$J$10),PRODUCT(X240,overview!$K$10),PRODUCT(AC240,overview!$L$10)),1/SUM(overview!$J$10:$L$10))</f>
        <v>2</v>
      </c>
      <c r="O240" s="1">
        <f t="shared" si="51"/>
        <v>13</v>
      </c>
      <c r="P240" s="1">
        <f t="shared" si="52"/>
        <v>1</v>
      </c>
      <c r="Q240" s="1">
        <f t="shared" si="57"/>
        <v>3.8461538461538464E-2</v>
      </c>
      <c r="R240" s="1">
        <v>1</v>
      </c>
      <c r="S240" s="1">
        <v>2</v>
      </c>
      <c r="T240" s="1">
        <v>7</v>
      </c>
      <c r="U240" s="1">
        <v>0</v>
      </c>
      <c r="V240" s="1">
        <f t="shared" si="53"/>
        <v>0</v>
      </c>
      <c r="W240">
        <v>1</v>
      </c>
      <c r="X240">
        <v>2</v>
      </c>
      <c r="Y240">
        <v>5</v>
      </c>
      <c r="Z240">
        <v>1</v>
      </c>
      <c r="AA240" s="1">
        <f t="shared" si="54"/>
        <v>0.1</v>
      </c>
      <c r="AB240" s="1">
        <v>1</v>
      </c>
      <c r="AC240" s="1">
        <v>2</v>
      </c>
      <c r="AD240" s="1">
        <v>1</v>
      </c>
      <c r="AE240" s="1">
        <v>0</v>
      </c>
      <c r="AF240" s="1">
        <f t="shared" si="55"/>
        <v>0</v>
      </c>
      <c r="AH240" s="1" t="e">
        <f t="shared" si="59"/>
        <v>#DIV/0!</v>
      </c>
      <c r="AI240" s="1">
        <f t="shared" si="60"/>
        <v>0.13860355548251022</v>
      </c>
      <c r="AJ240" s="1">
        <f t="shared" si="67"/>
        <v>0.62033570824779616</v>
      </c>
      <c r="AK240" s="1">
        <f t="shared" si="61"/>
        <v>48.616458904143734</v>
      </c>
      <c r="AL240" s="1" t="b">
        <f t="shared" si="62"/>
        <v>1</v>
      </c>
      <c r="AM240" s="1" t="e">
        <f t="shared" si="63"/>
        <v>#DIV/0!</v>
      </c>
      <c r="AN240" s="1" t="e">
        <f t="shared" si="64"/>
        <v>#DIV/0!</v>
      </c>
      <c r="AO240" s="1">
        <v>9.4879999999999995</v>
      </c>
    </row>
    <row r="241" spans="1:41">
      <c r="A241" s="7">
        <v>238</v>
      </c>
      <c r="B241" s="7" t="s">
        <v>75</v>
      </c>
      <c r="C241" s="7" t="s">
        <v>1</v>
      </c>
      <c r="D241" s="7" t="s">
        <v>75</v>
      </c>
      <c r="E241" s="7" t="s">
        <v>1</v>
      </c>
      <c r="F241" s="2" t="b">
        <f t="shared" si="58"/>
        <v>0</v>
      </c>
      <c r="G241" s="2" t="b">
        <f t="shared" si="56"/>
        <v>0</v>
      </c>
      <c r="H241" s="1" t="s">
        <v>298</v>
      </c>
      <c r="M241" s="1">
        <f>PRODUCT(SUM(PRODUCT(R241,overview!$J$10),PRODUCT(W241,overview!$K$10),PRODUCT(AB241,overview!$L$10)),1/SUM(overview!$J$10:$L$10))</f>
        <v>0.67784782608695648</v>
      </c>
      <c r="N241" s="1">
        <f>PRODUCT(SUM(PRODUCT(S241,overview!$J$10),PRODUCT(X241,overview!$K$10),PRODUCT(AC241,overview!$L$10)),1/SUM(overview!$J$10:$L$10))</f>
        <v>2.3221521739130431</v>
      </c>
      <c r="O241" s="1">
        <f t="shared" si="51"/>
        <v>11.5</v>
      </c>
      <c r="P241" s="1">
        <f t="shared" si="52"/>
        <v>14.5</v>
      </c>
      <c r="Q241" s="1">
        <f t="shared" si="57"/>
        <v>0.36805412813304261</v>
      </c>
      <c r="R241" s="1">
        <v>0.39100000000000001</v>
      </c>
      <c r="S241" s="1">
        <v>2.609</v>
      </c>
      <c r="T241" s="1">
        <v>6</v>
      </c>
      <c r="U241" s="1">
        <v>4</v>
      </c>
      <c r="V241" s="1">
        <f t="shared" si="53"/>
        <v>9.9910565989523442E-2</v>
      </c>
      <c r="W241">
        <v>0.79700000000000004</v>
      </c>
      <c r="X241">
        <v>2.2029999999999998</v>
      </c>
      <c r="Y241">
        <v>5.5</v>
      </c>
      <c r="Z241">
        <v>10.5</v>
      </c>
      <c r="AA241" s="1">
        <f t="shared" si="54"/>
        <v>0.69066974786448243</v>
      </c>
      <c r="AB241" s="1">
        <v>1</v>
      </c>
      <c r="AC241" s="1">
        <v>2</v>
      </c>
      <c r="AD241" s="1">
        <v>0</v>
      </c>
      <c r="AE241" s="1">
        <v>0</v>
      </c>
      <c r="AF241" s="1" t="e">
        <f t="shared" si="55"/>
        <v>#DIV/0!</v>
      </c>
      <c r="AH241" s="1" t="e">
        <f t="shared" si="59"/>
        <v>#DIV/0!</v>
      </c>
      <c r="AI241" s="1">
        <f t="shared" si="60"/>
        <v>0.15137376288029974</v>
      </c>
      <c r="AJ241" s="1">
        <f t="shared" si="67"/>
        <v>0.77010086411209577</v>
      </c>
      <c r="AK241" s="1">
        <f t="shared" si="61"/>
        <v>89.51250709528189</v>
      </c>
      <c r="AL241" s="1" t="b">
        <f t="shared" si="62"/>
        <v>1</v>
      </c>
      <c r="AM241" s="1" t="e">
        <f t="shared" si="63"/>
        <v>#DIV/0!</v>
      </c>
      <c r="AN241" s="1" t="e">
        <f t="shared" si="64"/>
        <v>#DIV/0!</v>
      </c>
      <c r="AO241" s="1">
        <v>9.4879999999999995</v>
      </c>
    </row>
    <row r="242" spans="1:41">
      <c r="A242" s="7">
        <v>239</v>
      </c>
      <c r="B242" s="7" t="s">
        <v>89</v>
      </c>
      <c r="C242" s="7" t="s">
        <v>70</v>
      </c>
      <c r="D242" s="7" t="s">
        <v>89</v>
      </c>
      <c r="E242" s="7" t="s">
        <v>70</v>
      </c>
      <c r="F242" s="2" t="b">
        <f t="shared" si="58"/>
        <v>0</v>
      </c>
      <c r="G242" s="2" t="b">
        <f t="shared" si="56"/>
        <v>0</v>
      </c>
      <c r="H242" s="1" t="s">
        <v>298</v>
      </c>
      <c r="M242" s="1">
        <f>PRODUCT(SUM(PRODUCT(R242,overview!$J$10),PRODUCT(W242,overview!$K$10),PRODUCT(AB242,overview!$L$10)),1/SUM(overview!$J$10:$L$10))</f>
        <v>0.90389130434782605</v>
      </c>
      <c r="N242" s="1">
        <f>PRODUCT(SUM(PRODUCT(S242,overview!$J$10),PRODUCT(X242,overview!$K$10),PRODUCT(AC242,overview!$L$10)),1/SUM(overview!$J$10:$L$10))</f>
        <v>2.0961086956521737</v>
      </c>
      <c r="O242" s="1">
        <f t="shared" si="51"/>
        <v>12.2</v>
      </c>
      <c r="P242" s="1">
        <f t="shared" si="52"/>
        <v>13.8</v>
      </c>
      <c r="Q242" s="1">
        <f t="shared" si="57"/>
        <v>0.48777738881112398</v>
      </c>
      <c r="R242" s="1">
        <v>0.99199999999999999</v>
      </c>
      <c r="S242" s="1">
        <v>2.008</v>
      </c>
      <c r="T242" s="1">
        <v>7</v>
      </c>
      <c r="U242" s="1">
        <v>4</v>
      </c>
      <c r="V242" s="1">
        <f t="shared" si="53"/>
        <v>0.28229937393284005</v>
      </c>
      <c r="W242">
        <v>0.86099999999999999</v>
      </c>
      <c r="X242">
        <v>2.1389999999999998</v>
      </c>
      <c r="Y242">
        <v>5.2</v>
      </c>
      <c r="Z242">
        <v>9.8000000000000007</v>
      </c>
      <c r="AA242" s="1">
        <f t="shared" si="54"/>
        <v>0.75860394864602443</v>
      </c>
      <c r="AB242" s="1">
        <v>1</v>
      </c>
      <c r="AC242" s="1">
        <v>2</v>
      </c>
      <c r="AD242" s="1">
        <v>0</v>
      </c>
      <c r="AE242" s="1">
        <v>0</v>
      </c>
      <c r="AF242" s="1" t="e">
        <f t="shared" si="55"/>
        <v>#DIV/0!</v>
      </c>
      <c r="AH242" s="1" t="e">
        <f t="shared" si="59"/>
        <v>#DIV/0!</v>
      </c>
      <c r="AI242" s="1">
        <f t="shared" si="60"/>
        <v>0.1185884059138702</v>
      </c>
      <c r="AJ242" s="1">
        <f t="shared" si="67"/>
        <v>0.9757449468639301</v>
      </c>
      <c r="AK242" s="1">
        <f t="shared" si="61"/>
        <v>106.92984981336365</v>
      </c>
      <c r="AL242" s="1" t="b">
        <f t="shared" si="62"/>
        <v>1</v>
      </c>
      <c r="AM242" s="1" t="e">
        <f t="shared" si="63"/>
        <v>#DIV/0!</v>
      </c>
      <c r="AN242" s="1" t="e">
        <f t="shared" si="64"/>
        <v>#DIV/0!</v>
      </c>
      <c r="AO242" s="1">
        <v>9.4879999999999995</v>
      </c>
    </row>
    <row r="243" spans="1:41">
      <c r="A243" s="7">
        <v>240</v>
      </c>
      <c r="B243" s="7" t="s">
        <v>85</v>
      </c>
      <c r="C243" s="7" t="s">
        <v>86</v>
      </c>
      <c r="D243" s="7" t="s">
        <v>40</v>
      </c>
      <c r="E243" s="7" t="s">
        <v>29</v>
      </c>
      <c r="F243" s="2" t="b">
        <f t="shared" si="58"/>
        <v>1</v>
      </c>
      <c r="G243" s="2" t="b">
        <f t="shared" si="56"/>
        <v>1</v>
      </c>
      <c r="H243" s="1" t="s">
        <v>298</v>
      </c>
      <c r="K243" s="1" t="s">
        <v>34</v>
      </c>
      <c r="L243" s="1" t="s">
        <v>235</v>
      </c>
      <c r="M243" s="1">
        <f>PRODUCT(SUM(PRODUCT(R243,overview!$J$10),PRODUCT(W243,overview!$K$10),PRODUCT(AB243,overview!$L$10)),1/SUM(overview!$J$10:$L$10))</f>
        <v>0.48017391304347828</v>
      </c>
      <c r="N243" s="1">
        <f>PRODUCT(SUM(PRODUCT(S243,overview!$J$10),PRODUCT(X243,overview!$K$10),PRODUCT(AC243,overview!$L$10)),1/SUM(overview!$J$10:$L$10))</f>
        <v>2.5198260869565217</v>
      </c>
      <c r="O243" s="1">
        <f t="shared" si="51"/>
        <v>8.5</v>
      </c>
      <c r="P243" s="1">
        <f t="shared" si="52"/>
        <v>21.5</v>
      </c>
      <c r="Q243" s="1">
        <f t="shared" si="57"/>
        <v>0.48200054402325498</v>
      </c>
      <c r="R243" s="1">
        <v>0</v>
      </c>
      <c r="S243" s="1">
        <v>3</v>
      </c>
      <c r="T243" s="1">
        <v>0</v>
      </c>
      <c r="U243" s="1">
        <v>0</v>
      </c>
      <c r="V243" s="1" t="e">
        <f t="shared" si="53"/>
        <v>#DIV/0!</v>
      </c>
      <c r="W243">
        <v>0.70599999999999996</v>
      </c>
      <c r="X243">
        <v>2.294</v>
      </c>
      <c r="Y243">
        <v>8</v>
      </c>
      <c r="Z243">
        <v>19</v>
      </c>
      <c r="AA243" s="1">
        <f t="shared" si="54"/>
        <v>0.73092850915431562</v>
      </c>
      <c r="AB243" s="1">
        <v>0.20200000000000001</v>
      </c>
      <c r="AC243" s="1">
        <v>2.798</v>
      </c>
      <c r="AD243" s="1">
        <v>0.5</v>
      </c>
      <c r="AE243" s="1">
        <v>2.5</v>
      </c>
      <c r="AF243" s="1">
        <f t="shared" si="55"/>
        <v>0.36097212294496073</v>
      </c>
      <c r="AH243" s="1" t="e">
        <f t="shared" si="59"/>
        <v>#DIV/0!</v>
      </c>
      <c r="AI243" s="1">
        <f t="shared" si="60"/>
        <v>0.11747806264247573</v>
      </c>
      <c r="AJ243" s="1">
        <f t="shared" si="67"/>
        <v>1.0834845735027223</v>
      </c>
      <c r="AK243" s="1">
        <f t="shared" si="61"/>
        <v>129.45320177658689</v>
      </c>
      <c r="AL243" s="1" t="b">
        <f t="shared" si="62"/>
        <v>1</v>
      </c>
      <c r="AM243" s="1" t="e">
        <f t="shared" si="63"/>
        <v>#DIV/0!</v>
      </c>
      <c r="AN243" s="1" t="e">
        <f t="shared" si="64"/>
        <v>#DIV/0!</v>
      </c>
      <c r="AO243" s="1">
        <v>9.4879999999999995</v>
      </c>
    </row>
    <row r="244" spans="1:41">
      <c r="A244" s="7">
        <v>241</v>
      </c>
      <c r="B244" s="7" t="s">
        <v>32</v>
      </c>
      <c r="C244" s="7" t="s">
        <v>33</v>
      </c>
      <c r="D244" s="7" t="s">
        <v>32</v>
      </c>
      <c r="E244" s="7" t="s">
        <v>33</v>
      </c>
      <c r="F244" s="2" t="b">
        <f t="shared" si="58"/>
        <v>0</v>
      </c>
      <c r="G244" s="2" t="b">
        <f t="shared" si="56"/>
        <v>0</v>
      </c>
      <c r="H244" s="1" t="s">
        <v>298</v>
      </c>
      <c r="M244" s="1">
        <f>PRODUCT(SUM(PRODUCT(R244,overview!$J$10),PRODUCT(W244,overview!$K$10),PRODUCT(AB244,overview!$L$10)),1/SUM(overview!$J$10:$L$10))</f>
        <v>0.89958695652173915</v>
      </c>
      <c r="N244" s="1">
        <f>PRODUCT(SUM(PRODUCT(S244,overview!$J$10),PRODUCT(X244,overview!$K$10),PRODUCT(AC244,overview!$L$10)),1/SUM(overview!$J$10:$L$10))</f>
        <v>2.1004130434782606</v>
      </c>
      <c r="O244" s="1">
        <f t="shared" si="51"/>
        <v>11</v>
      </c>
      <c r="P244" s="1">
        <f t="shared" si="52"/>
        <v>9</v>
      </c>
      <c r="Q244" s="1">
        <f t="shared" si="57"/>
        <v>0.35041950152849671</v>
      </c>
      <c r="R244" s="1">
        <v>1</v>
      </c>
      <c r="S244" s="1">
        <v>2</v>
      </c>
      <c r="T244" s="1">
        <v>5</v>
      </c>
      <c r="U244" s="1">
        <v>1</v>
      </c>
      <c r="V244" s="1">
        <f t="shared" si="53"/>
        <v>0.1</v>
      </c>
      <c r="W244">
        <v>0.85099999999999998</v>
      </c>
      <c r="X244">
        <v>2.149</v>
      </c>
      <c r="Y244">
        <v>6</v>
      </c>
      <c r="Z244">
        <v>8</v>
      </c>
      <c r="AA244" s="1">
        <f t="shared" si="54"/>
        <v>0.5279975182255312</v>
      </c>
      <c r="AB244" s="1">
        <v>1</v>
      </c>
      <c r="AC244" s="1">
        <v>2</v>
      </c>
      <c r="AD244" s="1">
        <v>0</v>
      </c>
      <c r="AE244" s="1">
        <v>0</v>
      </c>
      <c r="AF244" s="1" t="e">
        <f t="shared" si="55"/>
        <v>#DIV/0!</v>
      </c>
      <c r="AH244" s="1" t="e">
        <f t="shared" si="59"/>
        <v>#DIV/0!</v>
      </c>
      <c r="AI244" s="1">
        <f t="shared" si="60"/>
        <v>0.10928047376717837</v>
      </c>
      <c r="AJ244" s="1">
        <f t="shared" si="67"/>
        <v>0.87171643602816207</v>
      </c>
      <c r="AK244" s="1">
        <f t="shared" si="61"/>
        <v>153.27703547770821</v>
      </c>
      <c r="AL244" s="1" t="b">
        <f t="shared" si="62"/>
        <v>1</v>
      </c>
      <c r="AM244" s="1" t="e">
        <f t="shared" si="63"/>
        <v>#DIV/0!</v>
      </c>
      <c r="AN244" s="1" t="e">
        <f t="shared" si="64"/>
        <v>#DIV/0!</v>
      </c>
      <c r="AO244" s="1">
        <v>9.4879999999999995</v>
      </c>
    </row>
    <row r="245" spans="1:41">
      <c r="A245" s="7">
        <v>242</v>
      </c>
      <c r="B245" s="7" t="s">
        <v>36</v>
      </c>
      <c r="C245" s="7" t="s">
        <v>37</v>
      </c>
      <c r="D245" s="7" t="s">
        <v>32</v>
      </c>
      <c r="E245" s="7" t="s">
        <v>33</v>
      </c>
      <c r="F245" s="2" t="b">
        <f t="shared" si="58"/>
        <v>0</v>
      </c>
      <c r="G245" s="2" t="b">
        <f t="shared" si="56"/>
        <v>1</v>
      </c>
      <c r="H245" s="1" t="s">
        <v>298</v>
      </c>
      <c r="K245" s="1" t="s">
        <v>34</v>
      </c>
      <c r="L245" s="1" t="s">
        <v>236</v>
      </c>
      <c r="M245" s="1">
        <f>PRODUCT(SUM(PRODUCT(R245,overview!$J$10),PRODUCT(W245,overview!$K$10),PRODUCT(AB245,overview!$L$10)),1/SUM(overview!$J$10:$L$10))</f>
        <v>1.0269999999999999</v>
      </c>
      <c r="N245" s="1">
        <f>PRODUCT(SUM(PRODUCT(S245,overview!$J$10),PRODUCT(X245,overview!$K$10),PRODUCT(AC245,overview!$L$10)),1/SUM(overview!$J$10:$L$10))</f>
        <v>1.9729999999999999</v>
      </c>
      <c r="O245" s="1">
        <f t="shared" si="51"/>
        <v>21.3</v>
      </c>
      <c r="P245" s="1">
        <f t="shared" si="52"/>
        <v>10.7</v>
      </c>
      <c r="Q245" s="1">
        <f t="shared" si="57"/>
        <v>0.26148545267210627</v>
      </c>
      <c r="R245" s="1">
        <v>1.133</v>
      </c>
      <c r="S245" s="1">
        <v>1.867</v>
      </c>
      <c r="T245" s="1">
        <v>10</v>
      </c>
      <c r="U245" s="1">
        <v>0</v>
      </c>
      <c r="V245" s="1">
        <f t="shared" si="53"/>
        <v>0</v>
      </c>
      <c r="W245">
        <v>0.98</v>
      </c>
      <c r="X245">
        <v>2.02</v>
      </c>
      <c r="Y245">
        <v>11.3</v>
      </c>
      <c r="Z245">
        <v>8.6999999999999993</v>
      </c>
      <c r="AA245" s="1">
        <f t="shared" si="54"/>
        <v>0.37352142293875401</v>
      </c>
      <c r="AB245" s="1">
        <v>1</v>
      </c>
      <c r="AC245" s="1">
        <v>2</v>
      </c>
      <c r="AD245" s="1">
        <v>0</v>
      </c>
      <c r="AE245" s="1">
        <v>2</v>
      </c>
      <c r="AF245" s="1" t="e">
        <f t="shared" si="55"/>
        <v>#DIV/0!</v>
      </c>
      <c r="AH245" s="1" t="e">
        <f t="shared" si="59"/>
        <v>#DIV/0!</v>
      </c>
      <c r="AI245" s="1">
        <f t="shared" si="60"/>
        <v>0.11254021550313792</v>
      </c>
      <c r="AJ245" s="1">
        <f t="shared" si="67"/>
        <v>0.87988319273199223</v>
      </c>
      <c r="AK245" s="1">
        <f t="shared" si="61"/>
        <v>155.71040815044964</v>
      </c>
      <c r="AL245" s="1" t="b">
        <f t="shared" si="62"/>
        <v>1</v>
      </c>
      <c r="AM245" s="1" t="e">
        <f t="shared" si="63"/>
        <v>#DIV/0!</v>
      </c>
      <c r="AN245" s="1" t="e">
        <f t="shared" si="64"/>
        <v>#DIV/0!</v>
      </c>
      <c r="AO245" s="1">
        <v>9.4879999999999995</v>
      </c>
    </row>
    <row r="246" spans="1:41">
      <c r="A246" s="7">
        <v>243</v>
      </c>
      <c r="B246" s="7" t="s">
        <v>36</v>
      </c>
      <c r="C246" s="7" t="s">
        <v>37</v>
      </c>
      <c r="D246" s="7" t="s">
        <v>36</v>
      </c>
      <c r="E246" s="7" t="s">
        <v>37</v>
      </c>
      <c r="F246" s="2" t="b">
        <f t="shared" si="58"/>
        <v>0</v>
      </c>
      <c r="G246" s="2" t="b">
        <f t="shared" si="56"/>
        <v>0</v>
      </c>
      <c r="H246" s="1" t="s">
        <v>285</v>
      </c>
      <c r="M246" s="1">
        <f>PRODUCT(SUM(PRODUCT(R246,overview!$J$10),PRODUCT(W246,overview!$K$10),PRODUCT(AB246,overview!$L$10)),1/SUM(overview!$J$10:$L$10))</f>
        <v>0.93095652173913035</v>
      </c>
      <c r="N246" s="1">
        <f>PRODUCT(SUM(PRODUCT(S246,overview!$J$10),PRODUCT(X246,overview!$K$10),PRODUCT(AC246,overview!$L$10)),1/SUM(overview!$J$10:$L$10))</f>
        <v>2.0690434782608698</v>
      </c>
      <c r="O246" s="1">
        <f t="shared" si="51"/>
        <v>14.5</v>
      </c>
      <c r="P246" s="1">
        <f t="shared" si="52"/>
        <v>6.5</v>
      </c>
      <c r="Q246" s="1">
        <f t="shared" si="57"/>
        <v>0.20169964610029184</v>
      </c>
      <c r="R246" s="1">
        <v>0.96799999999999997</v>
      </c>
      <c r="S246" s="1">
        <v>2.032</v>
      </c>
      <c r="T246" s="1">
        <v>5</v>
      </c>
      <c r="U246" s="1">
        <v>4</v>
      </c>
      <c r="V246" s="1">
        <f t="shared" si="53"/>
        <v>0.38110236220472443</v>
      </c>
      <c r="W246">
        <v>0.91200000000000003</v>
      </c>
      <c r="X246">
        <v>2.0880000000000001</v>
      </c>
      <c r="Y246">
        <v>9.5</v>
      </c>
      <c r="Z246">
        <v>2.5</v>
      </c>
      <c r="AA246" s="1">
        <f t="shared" si="54"/>
        <v>0.11494252873563217</v>
      </c>
      <c r="AB246" s="1">
        <v>1</v>
      </c>
      <c r="AC246" s="1">
        <v>2</v>
      </c>
      <c r="AD246" s="1">
        <v>0</v>
      </c>
      <c r="AE246" s="1">
        <v>0</v>
      </c>
      <c r="AF246" s="1" t="e">
        <f t="shared" si="55"/>
        <v>#DIV/0!</v>
      </c>
      <c r="AH246" s="1" t="e">
        <f t="shared" si="59"/>
        <v>#DIV/0!</v>
      </c>
      <c r="AI246" s="1">
        <f t="shared" si="60"/>
        <v>9.9434403474214117E-2</v>
      </c>
      <c r="AJ246" s="1">
        <f t="shared" si="67"/>
        <v>0.87988319273199223</v>
      </c>
      <c r="AK246" s="1">
        <f t="shared" si="61"/>
        <v>139.63005515133571</v>
      </c>
      <c r="AL246" s="1" t="b">
        <f t="shared" si="62"/>
        <v>1</v>
      </c>
      <c r="AM246" s="1" t="e">
        <f t="shared" si="63"/>
        <v>#DIV/0!</v>
      </c>
      <c r="AN246" s="1" t="e">
        <f t="shared" si="64"/>
        <v>#DIV/0!</v>
      </c>
      <c r="AO246" s="1">
        <v>9.4879999999999995</v>
      </c>
    </row>
    <row r="247" spans="1:41">
      <c r="A247" s="7">
        <v>244</v>
      </c>
      <c r="B247" s="7" t="s">
        <v>30</v>
      </c>
      <c r="C247" s="7" t="s">
        <v>31</v>
      </c>
      <c r="D247" s="7" t="s">
        <v>45</v>
      </c>
      <c r="E247" s="7" t="s">
        <v>46</v>
      </c>
      <c r="F247" s="2" t="b">
        <f t="shared" si="58"/>
        <v>0</v>
      </c>
      <c r="G247" s="2" t="b">
        <f t="shared" si="56"/>
        <v>0</v>
      </c>
      <c r="H247" s="1" t="s">
        <v>285</v>
      </c>
      <c r="M247" s="1">
        <f>PRODUCT(SUM(PRODUCT(R247,overview!$J$10),PRODUCT(W247,overview!$K$10),PRODUCT(AB247,overview!$L$10)),1/SUM(overview!$J$10:$L$10))</f>
        <v>0.98449999999999993</v>
      </c>
      <c r="N247" s="1">
        <f>PRODUCT(SUM(PRODUCT(S247,overview!$J$10),PRODUCT(X247,overview!$K$10),PRODUCT(AC247,overview!$L$10)),1/SUM(overview!$J$10:$L$10))</f>
        <v>2.0154999999999998</v>
      </c>
      <c r="O247" s="1">
        <f t="shared" si="51"/>
        <v>10</v>
      </c>
      <c r="P247" s="1">
        <f t="shared" si="52"/>
        <v>9</v>
      </c>
      <c r="Q247" s="1">
        <f t="shared" si="57"/>
        <v>0.4396179608037708</v>
      </c>
      <c r="R247" s="1">
        <v>1</v>
      </c>
      <c r="S247" s="1">
        <v>2</v>
      </c>
      <c r="T247" s="1">
        <v>5</v>
      </c>
      <c r="U247" s="1">
        <v>2</v>
      </c>
      <c r="V247" s="1">
        <f t="shared" si="53"/>
        <v>0.2</v>
      </c>
      <c r="W247">
        <v>0.97699999999999998</v>
      </c>
      <c r="X247">
        <v>2.0230000000000001</v>
      </c>
      <c r="Y247">
        <v>5</v>
      </c>
      <c r="Z247">
        <v>6</v>
      </c>
      <c r="AA247" s="1">
        <f t="shared" si="54"/>
        <v>0.57953534354918446</v>
      </c>
      <c r="AB247" s="1">
        <v>1</v>
      </c>
      <c r="AC247" s="1">
        <v>2</v>
      </c>
      <c r="AD247" s="1">
        <v>0</v>
      </c>
      <c r="AE247" s="1">
        <v>1</v>
      </c>
      <c r="AF247" s="1" t="e">
        <f t="shared" si="55"/>
        <v>#DIV/0!</v>
      </c>
      <c r="AH247" s="1" t="e">
        <f t="shared" si="59"/>
        <v>#DIV/0!</v>
      </c>
      <c r="AI247" s="1">
        <f t="shared" si="60"/>
        <v>7.402903280429797E-2</v>
      </c>
      <c r="AJ247" s="1">
        <f t="shared" si="67"/>
        <v>0.7938530912543017</v>
      </c>
      <c r="AK247" s="1">
        <f t="shared" si="61"/>
        <v>120.34483615534461</v>
      </c>
      <c r="AL247" s="1" t="b">
        <f t="shared" si="62"/>
        <v>1</v>
      </c>
      <c r="AM247" s="1" t="e">
        <f t="shared" si="63"/>
        <v>#DIV/0!</v>
      </c>
      <c r="AN247" s="1" t="e">
        <f t="shared" si="64"/>
        <v>#DIV/0!</v>
      </c>
      <c r="AO247" s="1">
        <v>9.4879999999999995</v>
      </c>
    </row>
    <row r="248" spans="1:41">
      <c r="A248" s="7">
        <v>245</v>
      </c>
      <c r="B248" s="7" t="s">
        <v>49</v>
      </c>
      <c r="C248" s="7" t="s">
        <v>50</v>
      </c>
      <c r="D248" s="7" t="s">
        <v>49</v>
      </c>
      <c r="E248" s="7" t="s">
        <v>50</v>
      </c>
      <c r="F248" s="2" t="b">
        <f t="shared" si="58"/>
        <v>0</v>
      </c>
      <c r="G248" s="2" t="b">
        <f t="shared" si="56"/>
        <v>0</v>
      </c>
      <c r="H248" s="1" t="s">
        <v>285</v>
      </c>
      <c r="M248" s="1">
        <f>PRODUCT(SUM(PRODUCT(R248,overview!$J$10),PRODUCT(W248,overview!$K$10),PRODUCT(AB248,overview!$L$10)),1/SUM(overview!$J$10:$L$10))</f>
        <v>0.35323913043478256</v>
      </c>
      <c r="N248" s="1">
        <f>PRODUCT(SUM(PRODUCT(S248,overview!$J$10),PRODUCT(X248,overview!$K$10),PRODUCT(AC248,overview!$L$10)),1/SUM(overview!$J$10:$L$10))</f>
        <v>2.6467608695652176</v>
      </c>
      <c r="O248" s="1">
        <f t="shared" si="51"/>
        <v>12</v>
      </c>
      <c r="P248" s="1">
        <f t="shared" si="52"/>
        <v>5</v>
      </c>
      <c r="Q248" s="1">
        <f t="shared" si="57"/>
        <v>5.5608715055044021E-2</v>
      </c>
      <c r="R248" s="1">
        <v>0.38400000000000001</v>
      </c>
      <c r="S248" s="1">
        <v>2.6160000000000001</v>
      </c>
      <c r="T248" s="1">
        <v>5</v>
      </c>
      <c r="U248" s="1">
        <v>4</v>
      </c>
      <c r="V248" s="1">
        <f t="shared" si="53"/>
        <v>0.11743119266055048</v>
      </c>
      <c r="W248">
        <v>0.34</v>
      </c>
      <c r="X248">
        <v>2.66</v>
      </c>
      <c r="Y248">
        <v>7</v>
      </c>
      <c r="Z248">
        <v>1</v>
      </c>
      <c r="AA248" s="1">
        <f t="shared" si="54"/>
        <v>1.8259935553168634E-2</v>
      </c>
      <c r="AB248" s="1">
        <v>0.33300000000000002</v>
      </c>
      <c r="AC248" s="1">
        <v>2.6669999999999998</v>
      </c>
      <c r="AD248" s="1">
        <v>0</v>
      </c>
      <c r="AE248" s="1">
        <v>0</v>
      </c>
      <c r="AF248" s="1" t="e">
        <f t="shared" si="55"/>
        <v>#DIV/0!</v>
      </c>
      <c r="AH248" s="1" t="e">
        <f t="shared" si="59"/>
        <v>#DIV/0!</v>
      </c>
      <c r="AI248" s="1">
        <f t="shared" si="60"/>
        <v>8.0541409809702508E-2</v>
      </c>
      <c r="AJ248" s="1">
        <f t="shared" si="67"/>
        <v>0.69574807008944972</v>
      </c>
      <c r="AK248" s="1">
        <f t="shared" si="61"/>
        <v>86.973035993974193</v>
      </c>
      <c r="AL248" s="1" t="b">
        <f t="shared" si="62"/>
        <v>1</v>
      </c>
      <c r="AM248" s="1" t="e">
        <f t="shared" si="63"/>
        <v>#DIV/0!</v>
      </c>
      <c r="AN248" s="1" t="e">
        <f t="shared" si="64"/>
        <v>#DIV/0!</v>
      </c>
      <c r="AO248" s="1">
        <v>9.4879999999999995</v>
      </c>
    </row>
    <row r="249" spans="1:41">
      <c r="A249" s="7">
        <v>246</v>
      </c>
      <c r="B249" s="7" t="s">
        <v>40</v>
      </c>
      <c r="C249" s="7" t="s">
        <v>29</v>
      </c>
      <c r="D249" s="7" t="s">
        <v>83</v>
      </c>
      <c r="E249" s="7" t="s">
        <v>61</v>
      </c>
      <c r="F249" s="2" t="b">
        <f t="shared" si="58"/>
        <v>1</v>
      </c>
      <c r="G249" s="2" t="b">
        <f t="shared" si="56"/>
        <v>0</v>
      </c>
      <c r="H249" s="1" t="s">
        <v>285</v>
      </c>
      <c r="M249" s="1">
        <f>PRODUCT(SUM(PRODUCT(R249,overview!$J$10),PRODUCT(W249,overview!$K$10),PRODUCT(AB249,overview!$L$10)),1/SUM(overview!$J$10:$L$10))</f>
        <v>0.97908695652173905</v>
      </c>
      <c r="N249" s="1">
        <f>PRODUCT(SUM(PRODUCT(S249,overview!$J$10),PRODUCT(X249,overview!$K$10),PRODUCT(AC249,overview!$L$10)),1/SUM(overview!$J$10:$L$10))</f>
        <v>2.0209130434782607</v>
      </c>
      <c r="O249" s="1">
        <f t="shared" si="51"/>
        <v>11</v>
      </c>
      <c r="P249" s="1">
        <f t="shared" si="52"/>
        <v>5</v>
      </c>
      <c r="Q249" s="1">
        <f t="shared" si="57"/>
        <v>0.22021705838749364</v>
      </c>
      <c r="R249" s="1">
        <v>0.96899999999999997</v>
      </c>
      <c r="S249" s="1">
        <v>2.0310000000000001</v>
      </c>
      <c r="T249" s="1">
        <v>7</v>
      </c>
      <c r="U249" s="1">
        <v>1</v>
      </c>
      <c r="V249" s="1">
        <f t="shared" si="53"/>
        <v>6.8157839206583651E-2</v>
      </c>
      <c r="W249">
        <v>0.99099999999999999</v>
      </c>
      <c r="X249">
        <v>2.0089999999999999</v>
      </c>
      <c r="Y249">
        <v>3</v>
      </c>
      <c r="Z249">
        <v>3</v>
      </c>
      <c r="AA249" s="1">
        <f t="shared" si="54"/>
        <v>0.49328023892483824</v>
      </c>
      <c r="AB249" s="1">
        <v>0.751</v>
      </c>
      <c r="AC249" s="1">
        <v>2.2490000000000001</v>
      </c>
      <c r="AD249" s="1">
        <v>1</v>
      </c>
      <c r="AE249" s="1">
        <v>1</v>
      </c>
      <c r="AF249" s="1">
        <f t="shared" si="55"/>
        <v>0.33392618941751889</v>
      </c>
      <c r="AH249" s="1" t="e">
        <f t="shared" si="59"/>
        <v>#DIV/0!</v>
      </c>
      <c r="AI249" s="1">
        <f t="shared" si="60"/>
        <v>6.8773415865776191E-2</v>
      </c>
      <c r="AJ249" s="1">
        <f t="shared" si="67"/>
        <v>0.42287326042415052</v>
      </c>
      <c r="AK249" s="1">
        <f t="shared" si="61"/>
        <v>55.594141776980386</v>
      </c>
      <c r="AL249" s="1" t="b">
        <f t="shared" si="62"/>
        <v>1</v>
      </c>
      <c r="AM249" s="1" t="e">
        <f t="shared" si="63"/>
        <v>#DIV/0!</v>
      </c>
      <c r="AN249" s="1" t="e">
        <f t="shared" si="64"/>
        <v>#DIV/0!</v>
      </c>
      <c r="AO249" s="1">
        <v>9.4879999999999995</v>
      </c>
    </row>
    <row r="250" spans="1:41">
      <c r="A250" s="7">
        <v>247</v>
      </c>
      <c r="B250" s="7" t="s">
        <v>85</v>
      </c>
      <c r="C250" s="7" t="s">
        <v>86</v>
      </c>
      <c r="D250" s="7" t="s">
        <v>85</v>
      </c>
      <c r="E250" s="7" t="s">
        <v>86</v>
      </c>
      <c r="F250" s="2" t="b">
        <f t="shared" si="58"/>
        <v>0</v>
      </c>
      <c r="G250" s="2" t="b">
        <f t="shared" si="56"/>
        <v>0</v>
      </c>
      <c r="H250" s="1" t="s">
        <v>285</v>
      </c>
      <c r="M250" s="1">
        <f>PRODUCT(SUM(PRODUCT(R250,overview!$J$10),PRODUCT(W250,overview!$K$10),PRODUCT(AB250,overview!$L$10)),1/SUM(overview!$J$10:$L$10))</f>
        <v>2.8304347826086956E-2</v>
      </c>
      <c r="N250" s="1">
        <f>PRODUCT(SUM(PRODUCT(S250,overview!$J$10),PRODUCT(X250,overview!$K$10),PRODUCT(AC250,overview!$L$10)),1/SUM(overview!$J$10:$L$10))</f>
        <v>2.9716956521739131</v>
      </c>
      <c r="O250" s="1">
        <f t="shared" si="51"/>
        <v>0</v>
      </c>
      <c r="P250" s="1">
        <f t="shared" si="52"/>
        <v>2</v>
      </c>
      <c r="Q250" s="1" t="e">
        <f t="shared" si="57"/>
        <v>#DIV/0!</v>
      </c>
      <c r="R250" s="1">
        <v>0</v>
      </c>
      <c r="S250" s="1">
        <v>3</v>
      </c>
      <c r="T250" s="1">
        <v>0</v>
      </c>
      <c r="U250" s="1">
        <v>0</v>
      </c>
      <c r="V250" s="1" t="e">
        <f t="shared" si="53"/>
        <v>#DIV/0!</v>
      </c>
      <c r="W250">
        <v>4.2000000000000003E-2</v>
      </c>
      <c r="X250">
        <v>2.9580000000000002</v>
      </c>
      <c r="Y250">
        <v>0</v>
      </c>
      <c r="Z250">
        <v>2</v>
      </c>
      <c r="AA250" s="1" t="e">
        <f t="shared" si="54"/>
        <v>#DIV/0!</v>
      </c>
      <c r="AB250" s="1">
        <v>0</v>
      </c>
      <c r="AC250" s="1">
        <v>3</v>
      </c>
      <c r="AD250" s="1">
        <v>0</v>
      </c>
      <c r="AE250" s="1">
        <v>0</v>
      </c>
      <c r="AF250" s="1" t="e">
        <f t="shared" si="55"/>
        <v>#DIV/0!</v>
      </c>
      <c r="AH250" s="1" t="e">
        <f t="shared" si="59"/>
        <v>#DIV/0!</v>
      </c>
      <c r="AI250" s="1">
        <f t="shared" si="60"/>
        <v>6.8194562964768987E-2</v>
      </c>
      <c r="AJ250" s="1">
        <f t="shared" si="67"/>
        <v>0.20645314918442673</v>
      </c>
      <c r="AK250" s="1">
        <f t="shared" si="61"/>
        <v>26.972223958909922</v>
      </c>
      <c r="AL250" s="1" t="b">
        <f t="shared" si="62"/>
        <v>1</v>
      </c>
      <c r="AM250" s="1" t="e">
        <f t="shared" si="63"/>
        <v>#DIV/0!</v>
      </c>
      <c r="AN250" s="1" t="e">
        <f t="shared" si="64"/>
        <v>#DIV/0!</v>
      </c>
      <c r="AO250" s="1">
        <v>9.4879999999999995</v>
      </c>
    </row>
    <row r="251" spans="1:41">
      <c r="A251" s="7">
        <v>248</v>
      </c>
      <c r="B251" s="7" t="s">
        <v>74</v>
      </c>
      <c r="C251" s="7" t="s">
        <v>1</v>
      </c>
      <c r="D251" s="7" t="s">
        <v>75</v>
      </c>
      <c r="E251" s="7" t="s">
        <v>1</v>
      </c>
      <c r="F251" s="2" t="b">
        <f t="shared" si="58"/>
        <v>1</v>
      </c>
      <c r="G251" s="2" t="b">
        <f t="shared" si="56"/>
        <v>1</v>
      </c>
      <c r="H251" s="1" t="s">
        <v>285</v>
      </c>
      <c r="M251" s="1">
        <f>PRODUCT(SUM(PRODUCT(R251,overview!$J$10),PRODUCT(W251,overview!$K$10),PRODUCT(AB251,overview!$L$10)),1/SUM(overview!$J$10:$L$10))</f>
        <v>1.099608695652174</v>
      </c>
      <c r="N251" s="1">
        <f>PRODUCT(SUM(PRODUCT(S251,overview!$J$10),PRODUCT(X251,overview!$K$10),PRODUCT(AC251,overview!$L$10)),1/SUM(overview!$J$10:$L$10))</f>
        <v>1.9003913043478258</v>
      </c>
      <c r="O251" s="1">
        <f t="shared" si="51"/>
        <v>15</v>
      </c>
      <c r="P251" s="1">
        <f t="shared" si="52"/>
        <v>4</v>
      </c>
      <c r="Q251" s="1">
        <f t="shared" si="57"/>
        <v>0.15429926712271314</v>
      </c>
      <c r="R251" s="1">
        <v>1.177</v>
      </c>
      <c r="S251" s="1">
        <v>1.823</v>
      </c>
      <c r="T251" s="1">
        <v>7</v>
      </c>
      <c r="U251" s="1">
        <v>0</v>
      </c>
      <c r="V251" s="1">
        <f t="shared" si="53"/>
        <v>0</v>
      </c>
      <c r="W251">
        <v>1.0660000000000001</v>
      </c>
      <c r="X251">
        <v>1.9339999999999999</v>
      </c>
      <c r="Y251">
        <v>7</v>
      </c>
      <c r="Z251">
        <v>4</v>
      </c>
      <c r="AA251" s="1">
        <f t="shared" si="54"/>
        <v>0.31496528290737186</v>
      </c>
      <c r="AB251" s="1">
        <v>1.0580000000000001</v>
      </c>
      <c r="AC251" s="1">
        <v>1.9419999999999999</v>
      </c>
      <c r="AD251" s="1">
        <v>1</v>
      </c>
      <c r="AE251" s="1">
        <v>0</v>
      </c>
      <c r="AF251" s="1">
        <f t="shared" si="55"/>
        <v>0</v>
      </c>
      <c r="AH251" s="1" t="e">
        <f t="shared" si="59"/>
        <v>#DIV/0!</v>
      </c>
      <c r="AI251" s="1">
        <f t="shared" si="60"/>
        <v>4.6120307607571243E-2</v>
      </c>
      <c r="AJ251" s="1">
        <f t="shared" si="67"/>
        <v>0.1563506901626954</v>
      </c>
      <c r="AK251" s="1">
        <f t="shared" si="61"/>
        <v>11.399420307072297</v>
      </c>
      <c r="AL251" s="1" t="b">
        <f t="shared" si="62"/>
        <v>1</v>
      </c>
      <c r="AM251" s="1" t="e">
        <f t="shared" si="63"/>
        <v>#DIV/0!</v>
      </c>
      <c r="AN251" s="1" t="e">
        <f t="shared" si="64"/>
        <v>#DIV/0!</v>
      </c>
      <c r="AO251" s="1">
        <v>9.4879999999999995</v>
      </c>
    </row>
    <row r="252" spans="1:41">
      <c r="A252" s="7">
        <v>249</v>
      </c>
      <c r="B252" s="7" t="s">
        <v>45</v>
      </c>
      <c r="C252" s="7" t="s">
        <v>46</v>
      </c>
      <c r="D252" s="7" t="s">
        <v>45</v>
      </c>
      <c r="E252" s="7" t="s">
        <v>46</v>
      </c>
      <c r="F252" s="2" t="b">
        <f t="shared" si="58"/>
        <v>0</v>
      </c>
      <c r="G252" s="2" t="b">
        <f t="shared" si="56"/>
        <v>0</v>
      </c>
      <c r="H252" s="1" t="s">
        <v>285</v>
      </c>
      <c r="M252" s="1">
        <f>PRODUCT(SUM(PRODUCT(R252,overview!$J$10),PRODUCT(W252,overview!$K$10),PRODUCT(AB252,overview!$L$10)),1/SUM(overview!$J$10:$L$10))</f>
        <v>1.0357608695652172</v>
      </c>
      <c r="N252" s="1">
        <f>PRODUCT(SUM(PRODUCT(S252,overview!$J$10),PRODUCT(X252,overview!$K$10),PRODUCT(AC252,overview!$L$10)),1/SUM(overview!$J$10:$L$10))</f>
        <v>1.9642391304347826</v>
      </c>
      <c r="O252" s="1">
        <f t="shared" si="51"/>
        <v>14</v>
      </c>
      <c r="P252" s="1">
        <f t="shared" si="52"/>
        <v>8</v>
      </c>
      <c r="Q252" s="1">
        <f t="shared" si="57"/>
        <v>0.3013193988790247</v>
      </c>
      <c r="R252" s="1">
        <v>1.0089999999999999</v>
      </c>
      <c r="S252" s="1">
        <v>1.9910000000000001</v>
      </c>
      <c r="T252" s="1">
        <v>6</v>
      </c>
      <c r="U252" s="1">
        <v>0</v>
      </c>
      <c r="V252" s="1">
        <f t="shared" si="53"/>
        <v>0</v>
      </c>
      <c r="W252">
        <v>1.0489999999999999</v>
      </c>
      <c r="X252">
        <v>1.9510000000000001</v>
      </c>
      <c r="Y252">
        <v>8</v>
      </c>
      <c r="Z252">
        <v>8</v>
      </c>
      <c r="AA252" s="1">
        <f t="shared" si="54"/>
        <v>0.53767298821117371</v>
      </c>
      <c r="AB252" s="1">
        <v>1</v>
      </c>
      <c r="AC252" s="1">
        <v>2</v>
      </c>
      <c r="AD252" s="1">
        <v>0</v>
      </c>
      <c r="AE252" s="1">
        <v>0</v>
      </c>
      <c r="AF252" s="1" t="e">
        <f t="shared" si="55"/>
        <v>#DIV/0!</v>
      </c>
      <c r="AH252" s="1" t="e">
        <f t="shared" si="59"/>
        <v>#DIV/0!</v>
      </c>
      <c r="AI252" s="1">
        <f t="shared" si="60"/>
        <v>3.0039424388846589E-2</v>
      </c>
      <c r="AJ252" s="1">
        <f t="shared" si="67"/>
        <v>7.0886814469078172E-2</v>
      </c>
      <c r="AK252" s="1">
        <f t="shared" si="61"/>
        <v>3.8027199151787321</v>
      </c>
      <c r="AL252" s="1" t="b">
        <f t="shared" si="62"/>
        <v>0</v>
      </c>
      <c r="AM252" s="1" t="e">
        <f t="shared" si="63"/>
        <v>#DIV/0!</v>
      </c>
      <c r="AN252" s="1" t="e">
        <f t="shared" si="64"/>
        <v>#DIV/0!</v>
      </c>
      <c r="AO252" s="1">
        <v>9.4879999999999995</v>
      </c>
    </row>
    <row r="253" spans="1:41">
      <c r="A253" s="7">
        <v>250</v>
      </c>
      <c r="B253" s="7" t="s">
        <v>58</v>
      </c>
      <c r="C253" s="7" t="s">
        <v>59</v>
      </c>
      <c r="D253" s="7" t="s">
        <v>58</v>
      </c>
      <c r="E253" s="7" t="s">
        <v>59</v>
      </c>
      <c r="F253" s="2" t="b">
        <f t="shared" si="58"/>
        <v>0</v>
      </c>
      <c r="G253" s="2" t="b">
        <f t="shared" si="56"/>
        <v>0</v>
      </c>
      <c r="H253" s="1" t="s">
        <v>285</v>
      </c>
      <c r="M253" s="1">
        <f>PRODUCT(SUM(PRODUCT(R253,overview!$J$10),PRODUCT(W253,overview!$K$10),PRODUCT(AB253,overview!$L$10)),1/SUM(overview!$J$10:$L$10))</f>
        <v>0.375</v>
      </c>
      <c r="N253" s="1">
        <f>PRODUCT(SUM(PRODUCT(S253,overview!$J$10),PRODUCT(X253,overview!$K$10),PRODUCT(AC253,overview!$L$10)),1/SUM(overview!$J$10:$L$10))</f>
        <v>2.625</v>
      </c>
      <c r="O253" s="1">
        <f t="shared" si="51"/>
        <v>7</v>
      </c>
      <c r="P253" s="1">
        <f t="shared" si="52"/>
        <v>0</v>
      </c>
      <c r="Q253" s="1">
        <f t="shared" si="57"/>
        <v>0</v>
      </c>
      <c r="R253" s="1">
        <v>0.375</v>
      </c>
      <c r="S253" s="1">
        <v>2.625</v>
      </c>
      <c r="T253" s="1">
        <v>2</v>
      </c>
      <c r="U253" s="1">
        <v>0</v>
      </c>
      <c r="V253" s="1">
        <f t="shared" si="53"/>
        <v>0</v>
      </c>
      <c r="W253">
        <v>0.375</v>
      </c>
      <c r="X253">
        <v>2.625</v>
      </c>
      <c r="Y253">
        <v>5</v>
      </c>
      <c r="Z253">
        <v>0</v>
      </c>
      <c r="AA253" s="1">
        <f t="shared" si="54"/>
        <v>0</v>
      </c>
      <c r="AB253" s="1">
        <v>0.375</v>
      </c>
      <c r="AC253" s="1">
        <v>2.625</v>
      </c>
      <c r="AD253" s="1">
        <v>0</v>
      </c>
      <c r="AE253" s="1">
        <v>0</v>
      </c>
      <c r="AF253" s="1" t="e">
        <f t="shared" si="55"/>
        <v>#DIV/0!</v>
      </c>
      <c r="AH253" s="1" t="e">
        <f t="shared" si="59"/>
        <v>#DIV/0!</v>
      </c>
      <c r="AI253" s="1">
        <f t="shared" si="60"/>
        <v>6.577854418351208E-3</v>
      </c>
      <c r="AJ253" s="1">
        <f t="shared" si="67"/>
        <v>7.0886814469078185E-2</v>
      </c>
      <c r="AK253" s="1">
        <f t="shared" si="61"/>
        <v>0.89820060113590816</v>
      </c>
      <c r="AL253" s="1" t="b">
        <f t="shared" si="62"/>
        <v>0</v>
      </c>
      <c r="AM253" s="1" t="e">
        <f t="shared" si="63"/>
        <v>#DIV/0!</v>
      </c>
      <c r="AN253" s="1" t="e">
        <f t="shared" si="64"/>
        <v>#DIV/0!</v>
      </c>
      <c r="AO253" s="1">
        <v>9.4879999999999995</v>
      </c>
    </row>
    <row r="254" spans="1:41">
      <c r="A254" s="7">
        <v>251</v>
      </c>
      <c r="B254" s="7" t="s">
        <v>30</v>
      </c>
      <c r="C254" s="7" t="s">
        <v>31</v>
      </c>
      <c r="D254" s="7" t="s">
        <v>30</v>
      </c>
      <c r="E254" s="7" t="s">
        <v>31</v>
      </c>
      <c r="F254" s="2" t="b">
        <f t="shared" si="58"/>
        <v>0</v>
      </c>
      <c r="G254" s="2" t="b">
        <f t="shared" si="56"/>
        <v>0</v>
      </c>
      <c r="H254" s="1" t="s">
        <v>285</v>
      </c>
      <c r="M254" s="1">
        <f>PRODUCT(SUM(PRODUCT(R254,overview!$J$10),PRODUCT(W254,overview!$K$10),PRODUCT(AB254,overview!$L$10)),1/SUM(overview!$J$10:$L$10))</f>
        <v>0.99865217391304351</v>
      </c>
      <c r="N254" s="1">
        <f>PRODUCT(SUM(PRODUCT(S254,overview!$J$10),PRODUCT(X254,overview!$K$10),PRODUCT(AC254,overview!$L$10)),1/SUM(overview!$J$10:$L$10))</f>
        <v>2.0013478260869562</v>
      </c>
      <c r="O254" s="1">
        <f t="shared" si="51"/>
        <v>9</v>
      </c>
      <c r="P254" s="1">
        <f t="shared" si="52"/>
        <v>1</v>
      </c>
      <c r="Q254" s="1">
        <f t="shared" si="57"/>
        <v>5.5443312357131319E-2</v>
      </c>
      <c r="R254" s="1">
        <v>1</v>
      </c>
      <c r="S254" s="1">
        <v>2</v>
      </c>
      <c r="T254" s="1">
        <v>4</v>
      </c>
      <c r="U254" s="1">
        <v>0</v>
      </c>
      <c r="V254" s="1">
        <f t="shared" si="53"/>
        <v>0</v>
      </c>
      <c r="W254">
        <v>0.998</v>
      </c>
      <c r="X254">
        <v>2.0019999999999998</v>
      </c>
      <c r="Y254">
        <v>5</v>
      </c>
      <c r="Z254">
        <v>1</v>
      </c>
      <c r="AA254" s="1">
        <f t="shared" si="54"/>
        <v>9.9700299700299713E-2</v>
      </c>
      <c r="AB254" s="1">
        <v>1</v>
      </c>
      <c r="AC254" s="1">
        <v>2</v>
      </c>
      <c r="AD254" s="1">
        <v>0</v>
      </c>
      <c r="AE254" s="1">
        <v>0</v>
      </c>
      <c r="AF254" s="1" t="e">
        <f t="shared" si="55"/>
        <v>#DIV/0!</v>
      </c>
      <c r="AH254" s="1" t="e">
        <f t="shared" si="59"/>
        <v>#DIV/0!</v>
      </c>
      <c r="AI254" s="1">
        <f t="shared" si="60"/>
        <v>7.0334510535296213E-3</v>
      </c>
      <c r="AJ254" s="1">
        <f t="shared" si="67"/>
        <v>0</v>
      </c>
      <c r="AK254" s="1">
        <f t="shared" si="61"/>
        <v>1.3226092201492038E-3</v>
      </c>
      <c r="AL254" s="1" t="b">
        <f t="shared" si="62"/>
        <v>0</v>
      </c>
      <c r="AM254" s="1" t="e">
        <f t="shared" si="63"/>
        <v>#DIV/0!</v>
      </c>
      <c r="AN254" s="1" t="e">
        <f t="shared" si="64"/>
        <v>#DIV/0!</v>
      </c>
      <c r="AO254" s="1">
        <v>9.4879999999999995</v>
      </c>
    </row>
    <row r="255" spans="1:41">
      <c r="A255" s="7">
        <v>252</v>
      </c>
      <c r="B255" s="7" t="s">
        <v>97</v>
      </c>
      <c r="C255" s="7" t="s">
        <v>42</v>
      </c>
      <c r="D255" s="7" t="s">
        <v>41</v>
      </c>
      <c r="E255" s="7" t="s">
        <v>42</v>
      </c>
      <c r="F255" s="2" t="b">
        <f t="shared" si="58"/>
        <v>0</v>
      </c>
      <c r="G255" s="2" t="b">
        <f t="shared" si="56"/>
        <v>1</v>
      </c>
      <c r="H255" s="1" t="s">
        <v>285</v>
      </c>
      <c r="M255" s="1">
        <f>PRODUCT(SUM(PRODUCT(R255,overview!$J$10),PRODUCT(W255,overview!$K$10),PRODUCT(AB255,overview!$L$10)),1/SUM(overview!$J$10:$L$10))</f>
        <v>0.42899999999999994</v>
      </c>
      <c r="N255" s="1">
        <f>PRODUCT(SUM(PRODUCT(S255,overview!$J$10),PRODUCT(X255,overview!$K$10),PRODUCT(AC255,overview!$L$10)),1/SUM(overview!$J$10:$L$10))</f>
        <v>2.5710000000000002</v>
      </c>
      <c r="O255" s="1">
        <f t="shared" si="51"/>
        <v>12</v>
      </c>
      <c r="P255" s="1">
        <f t="shared" si="52"/>
        <v>0</v>
      </c>
      <c r="Q255" s="1">
        <f t="shared" si="57"/>
        <v>0</v>
      </c>
      <c r="R255" s="1">
        <v>0.42899999999999999</v>
      </c>
      <c r="S255" s="1">
        <v>2.5710000000000002</v>
      </c>
      <c r="T255" s="1">
        <v>4</v>
      </c>
      <c r="U255" s="1">
        <v>0</v>
      </c>
      <c r="V255" s="1">
        <f t="shared" si="53"/>
        <v>0</v>
      </c>
      <c r="W255">
        <v>0.42899999999999999</v>
      </c>
      <c r="X255">
        <v>2.5710000000000002</v>
      </c>
      <c r="Y255">
        <v>7</v>
      </c>
      <c r="Z255">
        <v>0</v>
      </c>
      <c r="AA255" s="1">
        <f t="shared" si="54"/>
        <v>0</v>
      </c>
      <c r="AB255" s="1">
        <v>0.42899999999999999</v>
      </c>
      <c r="AC255" s="1">
        <v>2.5710000000000002</v>
      </c>
      <c r="AD255" s="1">
        <v>1</v>
      </c>
      <c r="AE255" s="1">
        <v>0</v>
      </c>
      <c r="AF255" s="1">
        <f t="shared" si="55"/>
        <v>0</v>
      </c>
      <c r="AH255" s="1" t="e">
        <f t="shared" si="59"/>
        <v>#DIV/0!</v>
      </c>
      <c r="AI255" s="1">
        <f t="shared" si="60"/>
        <v>4.9934078685819921E-2</v>
      </c>
      <c r="AJ255" s="1">
        <f t="shared" si="67"/>
        <v>0</v>
      </c>
      <c r="AK255" s="1">
        <f t="shared" si="61"/>
        <v>0.45307756030430324</v>
      </c>
      <c r="AL255" s="1" t="b">
        <f t="shared" si="62"/>
        <v>0</v>
      </c>
      <c r="AM255" s="1" t="e">
        <f t="shared" si="63"/>
        <v>#DIV/0!</v>
      </c>
      <c r="AN255" s="1" t="e">
        <f t="shared" si="64"/>
        <v>#DIV/0!</v>
      </c>
      <c r="AO255" s="1">
        <v>9.4879999999999995</v>
      </c>
    </row>
    <row r="256" spans="1:41">
      <c r="A256" s="7">
        <v>253</v>
      </c>
      <c r="B256" s="7" t="s">
        <v>47</v>
      </c>
      <c r="C256" s="7" t="s">
        <v>48</v>
      </c>
      <c r="D256" s="7" t="s">
        <v>47</v>
      </c>
      <c r="E256" s="7" t="s">
        <v>48</v>
      </c>
      <c r="F256" s="2" t="b">
        <f t="shared" si="58"/>
        <v>0</v>
      </c>
      <c r="G256" s="2" t="b">
        <f t="shared" si="56"/>
        <v>0</v>
      </c>
      <c r="H256" s="1" t="s">
        <v>285</v>
      </c>
      <c r="M256" s="1">
        <f>PRODUCT(SUM(PRODUCT(R256,overview!$J$10),PRODUCT(W256,overview!$K$10),PRODUCT(AB256,overview!$L$10)),1/SUM(overview!$J$10:$L$10))</f>
        <v>0.99293478260869561</v>
      </c>
      <c r="N256" s="1">
        <f>PRODUCT(SUM(PRODUCT(S256,overview!$J$10),PRODUCT(X256,overview!$K$10),PRODUCT(AC256,overview!$L$10)),1/SUM(overview!$J$10:$L$10))</f>
        <v>2.0070652173913039</v>
      </c>
      <c r="O256" s="1">
        <f t="shared" si="51"/>
        <v>19</v>
      </c>
      <c r="P256" s="1">
        <f t="shared" si="52"/>
        <v>2</v>
      </c>
      <c r="Q256" s="1">
        <f t="shared" si="57"/>
        <v>5.2075762110393782E-2</v>
      </c>
      <c r="R256" s="1">
        <v>1.08</v>
      </c>
      <c r="S256" s="1">
        <v>1.92</v>
      </c>
      <c r="T256" s="1">
        <v>10</v>
      </c>
      <c r="U256" s="1">
        <v>0</v>
      </c>
      <c r="V256" s="1">
        <f t="shared" si="53"/>
        <v>0</v>
      </c>
      <c r="W256">
        <v>0.95799999999999996</v>
      </c>
      <c r="X256">
        <v>2.0419999999999998</v>
      </c>
      <c r="Y256">
        <v>9</v>
      </c>
      <c r="Z256">
        <v>2</v>
      </c>
      <c r="AA256" s="1">
        <f t="shared" si="54"/>
        <v>0.10425508760474481</v>
      </c>
      <c r="AB256" s="1">
        <v>0.85699999999999998</v>
      </c>
      <c r="AC256" s="1">
        <v>2.1429999999999998</v>
      </c>
      <c r="AD256" s="1">
        <v>0</v>
      </c>
      <c r="AE256" s="1">
        <v>0</v>
      </c>
      <c r="AF256" s="1" t="e">
        <f t="shared" si="55"/>
        <v>#DIV/0!</v>
      </c>
      <c r="AH256" s="1" t="e">
        <f t="shared" si="59"/>
        <v>#DIV/0!</v>
      </c>
      <c r="AI256" s="1">
        <f t="shared" si="60"/>
        <v>5.4446415158649522E-2</v>
      </c>
      <c r="AJ256" s="1">
        <f t="shared" si="67"/>
        <v>0</v>
      </c>
      <c r="AK256" s="1">
        <f t="shared" si="61"/>
        <v>1.6416549348185627</v>
      </c>
      <c r="AL256" s="1" t="b">
        <f t="shared" si="62"/>
        <v>0</v>
      </c>
      <c r="AM256" s="1" t="e">
        <f t="shared" si="63"/>
        <v>#DIV/0!</v>
      </c>
      <c r="AN256" s="1" t="e">
        <f t="shared" si="64"/>
        <v>#DIV/0!</v>
      </c>
      <c r="AO256" s="1">
        <v>9.4879999999999995</v>
      </c>
    </row>
    <row r="257" spans="1:41">
      <c r="A257" s="7">
        <v>254</v>
      </c>
      <c r="B257" s="7" t="s">
        <v>74</v>
      </c>
      <c r="C257" s="7" t="s">
        <v>1</v>
      </c>
      <c r="D257" s="7" t="s">
        <v>75</v>
      </c>
      <c r="E257" s="7" t="s">
        <v>1</v>
      </c>
      <c r="F257" s="2" t="b">
        <f t="shared" si="58"/>
        <v>1</v>
      </c>
      <c r="G257" s="2" t="b">
        <f t="shared" si="56"/>
        <v>1</v>
      </c>
      <c r="H257" s="1" t="s">
        <v>285</v>
      </c>
      <c r="M257" s="1">
        <f>PRODUCT(SUM(PRODUCT(R257,overview!$J$10),PRODUCT(W257,overview!$K$10),PRODUCT(AB257,overview!$L$10)),1/SUM(overview!$J$10:$L$10))</f>
        <v>1.0506521739130437</v>
      </c>
      <c r="N257" s="1">
        <f>PRODUCT(SUM(PRODUCT(S257,overview!$J$10),PRODUCT(X257,overview!$K$10),PRODUCT(AC257,overview!$L$10)),1/SUM(overview!$J$10:$L$10))</f>
        <v>1.9493478260869566</v>
      </c>
      <c r="O257" s="1">
        <f t="shared" si="51"/>
        <v>11</v>
      </c>
      <c r="P257" s="1">
        <f t="shared" si="52"/>
        <v>7</v>
      </c>
      <c r="Q257" s="1">
        <f t="shared" si="57"/>
        <v>0.34298488396849058</v>
      </c>
      <c r="R257" s="1">
        <v>1.1180000000000001</v>
      </c>
      <c r="S257" s="1">
        <v>1.8819999999999999</v>
      </c>
      <c r="T257" s="1">
        <v>3</v>
      </c>
      <c r="U257" s="1">
        <v>0</v>
      </c>
      <c r="V257" s="1">
        <f t="shared" si="53"/>
        <v>0</v>
      </c>
      <c r="W257">
        <v>1.02</v>
      </c>
      <c r="X257">
        <v>1.98</v>
      </c>
      <c r="Y257">
        <v>7</v>
      </c>
      <c r="Z257">
        <v>7</v>
      </c>
      <c r="AA257" s="1">
        <f t="shared" si="54"/>
        <v>0.51515151515151525</v>
      </c>
      <c r="AB257" s="1">
        <v>1.0580000000000001</v>
      </c>
      <c r="AC257" s="1">
        <v>1.9419999999999999</v>
      </c>
      <c r="AD257" s="1">
        <v>1</v>
      </c>
      <c r="AE257" s="1">
        <v>0</v>
      </c>
      <c r="AF257" s="1">
        <f t="shared" si="55"/>
        <v>0</v>
      </c>
      <c r="AH257" s="1" t="e">
        <f t="shared" si="59"/>
        <v>#DIV/0!</v>
      </c>
      <c r="AI257" s="1">
        <f t="shared" si="60"/>
        <v>9.0269256659642791E-2</v>
      </c>
      <c r="AJ257" s="1">
        <f t="shared" si="67"/>
        <v>0</v>
      </c>
      <c r="AK257" s="1">
        <f t="shared" si="61"/>
        <v>2.360406005752731</v>
      </c>
      <c r="AL257" s="1" t="b">
        <f t="shared" si="62"/>
        <v>0</v>
      </c>
      <c r="AM257" s="1" t="e">
        <f t="shared" si="63"/>
        <v>#DIV/0!</v>
      </c>
      <c r="AN257" s="1" t="e">
        <f t="shared" si="64"/>
        <v>#DIV/0!</v>
      </c>
      <c r="AO257" s="1">
        <v>9.4879999999999995</v>
      </c>
    </row>
    <row r="258" spans="1:41">
      <c r="A258" s="7">
        <v>255</v>
      </c>
      <c r="B258" s="7" t="s">
        <v>97</v>
      </c>
      <c r="C258" s="7" t="s">
        <v>42</v>
      </c>
      <c r="D258" s="7" t="s">
        <v>97</v>
      </c>
      <c r="E258" s="7" t="s">
        <v>42</v>
      </c>
      <c r="F258" s="2" t="b">
        <f t="shared" si="58"/>
        <v>0</v>
      </c>
      <c r="G258" s="2" t="b">
        <f t="shared" si="56"/>
        <v>0</v>
      </c>
      <c r="H258" s="1" t="s">
        <v>285</v>
      </c>
      <c r="M258" s="1">
        <f>PRODUCT(SUM(PRODUCT(R258,overview!$J$10),PRODUCT(W258,overview!$K$10),PRODUCT(AB258,overview!$L$10)),1/SUM(overview!$J$10:$L$10))</f>
        <v>0.42899999999999994</v>
      </c>
      <c r="N258" s="1">
        <f>PRODUCT(SUM(PRODUCT(S258,overview!$J$10),PRODUCT(X258,overview!$K$10),PRODUCT(AC258,overview!$L$10)),1/SUM(overview!$J$10:$L$10))</f>
        <v>2.5710000000000002</v>
      </c>
      <c r="O258" s="1">
        <f t="shared" si="51"/>
        <v>11</v>
      </c>
      <c r="P258" s="1">
        <f t="shared" si="52"/>
        <v>0</v>
      </c>
      <c r="Q258" s="1">
        <f t="shared" si="57"/>
        <v>0</v>
      </c>
      <c r="R258" s="1">
        <v>0.42899999999999999</v>
      </c>
      <c r="S258" s="1">
        <v>2.5710000000000002</v>
      </c>
      <c r="T258" s="1">
        <v>5</v>
      </c>
      <c r="U258" s="1">
        <v>0</v>
      </c>
      <c r="V258" s="1">
        <f t="shared" si="53"/>
        <v>0</v>
      </c>
      <c r="W258">
        <v>0.42899999999999999</v>
      </c>
      <c r="X258">
        <v>2.5710000000000002</v>
      </c>
      <c r="Y258">
        <v>6</v>
      </c>
      <c r="Z258">
        <v>0</v>
      </c>
      <c r="AA258" s="1">
        <f t="shared" si="54"/>
        <v>0</v>
      </c>
      <c r="AB258" s="1">
        <v>0.42899999999999999</v>
      </c>
      <c r="AC258" s="1">
        <v>2.5710000000000002</v>
      </c>
      <c r="AD258" s="1">
        <v>0</v>
      </c>
      <c r="AE258" s="1">
        <v>0</v>
      </c>
      <c r="AF258" s="1" t="e">
        <f t="shared" si="55"/>
        <v>#DIV/0!</v>
      </c>
      <c r="AH258" s="1" t="e">
        <f t="shared" si="59"/>
        <v>#DIV/0!</v>
      </c>
      <c r="AI258" s="1">
        <f t="shared" si="60"/>
        <v>0.12664778540607069</v>
      </c>
      <c r="AJ258" s="1">
        <f t="shared" si="67"/>
        <v>0</v>
      </c>
      <c r="AK258" s="1">
        <f t="shared" si="61"/>
        <v>2.9639920014415204</v>
      </c>
      <c r="AL258" s="1" t="b">
        <f t="shared" si="62"/>
        <v>0</v>
      </c>
      <c r="AM258" s="1" t="e">
        <f t="shared" si="63"/>
        <v>#DIV/0!</v>
      </c>
      <c r="AN258" s="1" t="e">
        <f t="shared" si="64"/>
        <v>#DIV/0!</v>
      </c>
      <c r="AO258" s="1">
        <v>9.4879999999999995</v>
      </c>
    </row>
    <row r="259" spans="1:41">
      <c r="A259" s="7">
        <v>256</v>
      </c>
      <c r="B259" s="7" t="s">
        <v>38</v>
      </c>
      <c r="C259" s="7" t="s">
        <v>1</v>
      </c>
      <c r="D259" s="7" t="s">
        <v>38</v>
      </c>
      <c r="E259" s="7" t="s">
        <v>1</v>
      </c>
      <c r="F259" s="2" t="b">
        <f t="shared" si="58"/>
        <v>0</v>
      </c>
      <c r="G259" s="2" t="b">
        <f t="shared" si="56"/>
        <v>0</v>
      </c>
      <c r="H259" s="1" t="s">
        <v>285</v>
      </c>
      <c r="M259" s="1">
        <f>PRODUCT(SUM(PRODUCT(R259,overview!$J$10),PRODUCT(W259,overview!$K$10),PRODUCT(AB259,overview!$L$10)),1/SUM(overview!$J$10:$L$10))</f>
        <v>0.4401521739130434</v>
      </c>
      <c r="N259" s="1">
        <f>PRODUCT(SUM(PRODUCT(S259,overview!$J$10),PRODUCT(X259,overview!$K$10),PRODUCT(AC259,overview!$L$10)),1/SUM(overview!$J$10:$L$10))</f>
        <v>2.5598478260869566</v>
      </c>
      <c r="O259" s="1">
        <f t="shared" si="51"/>
        <v>2.8</v>
      </c>
      <c r="P259" s="1">
        <f t="shared" si="52"/>
        <v>7.2</v>
      </c>
      <c r="Q259" s="1">
        <f t="shared" si="57"/>
        <v>0.44214342127771078</v>
      </c>
      <c r="R259" s="1">
        <v>0.33300000000000002</v>
      </c>
      <c r="S259" s="1">
        <v>2.6669999999999998</v>
      </c>
      <c r="T259" s="1">
        <v>0</v>
      </c>
      <c r="U259" s="1">
        <v>0</v>
      </c>
      <c r="V259" s="1" t="e">
        <f t="shared" si="53"/>
        <v>#DIV/0!</v>
      </c>
      <c r="W259">
        <v>0.49199999999999999</v>
      </c>
      <c r="X259">
        <v>2.508</v>
      </c>
      <c r="Y259">
        <v>2.8</v>
      </c>
      <c r="Z259">
        <v>7.2</v>
      </c>
      <c r="AA259" s="1">
        <f t="shared" si="54"/>
        <v>0.50444292549555714</v>
      </c>
      <c r="AB259" s="1">
        <v>0.33300000000000002</v>
      </c>
      <c r="AC259" s="1">
        <v>2.6669999999999998</v>
      </c>
      <c r="AD259" s="1">
        <v>0</v>
      </c>
      <c r="AE259" s="1">
        <v>0</v>
      </c>
      <c r="AF259" s="1" t="e">
        <f t="shared" si="55"/>
        <v>#DIV/0!</v>
      </c>
      <c r="AH259" s="1" t="e">
        <f t="shared" si="59"/>
        <v>#DIV/0!</v>
      </c>
      <c r="AI259" s="1">
        <f t="shared" si="60"/>
        <v>0.15078366524036318</v>
      </c>
      <c r="AJ259" s="1">
        <f t="shared" si="67"/>
        <v>0</v>
      </c>
      <c r="AK259" s="1">
        <f t="shared" si="61"/>
        <v>3.6331402544119134</v>
      </c>
      <c r="AL259" s="1" t="b">
        <f t="shared" si="62"/>
        <v>0</v>
      </c>
      <c r="AM259" s="1" t="e">
        <f t="shared" si="63"/>
        <v>#DIV/0!</v>
      </c>
      <c r="AN259" s="1" t="e">
        <f t="shared" si="64"/>
        <v>#DIV/0!</v>
      </c>
      <c r="AO259" s="1">
        <v>9.4879999999999995</v>
      </c>
    </row>
    <row r="260" spans="1:41">
      <c r="A260" s="7">
        <v>257</v>
      </c>
      <c r="B260" s="7" t="s">
        <v>47</v>
      </c>
      <c r="C260" s="7" t="s">
        <v>48</v>
      </c>
      <c r="D260" s="7" t="s">
        <v>47</v>
      </c>
      <c r="E260" s="7" t="s">
        <v>48</v>
      </c>
      <c r="F260" s="2" t="b">
        <f t="shared" si="58"/>
        <v>0</v>
      </c>
      <c r="G260" s="2" t="b">
        <f t="shared" si="56"/>
        <v>0</v>
      </c>
      <c r="H260" s="1" t="s">
        <v>285</v>
      </c>
      <c r="M260" s="1">
        <f>PRODUCT(SUM(PRODUCT(R260,overview!$J$10),PRODUCT(W260,overview!$K$10),PRODUCT(AB260,overview!$L$10)),1/SUM(overview!$J$10:$L$10))</f>
        <v>0.90713043478260869</v>
      </c>
      <c r="N260" s="1">
        <f>PRODUCT(SUM(PRODUCT(S260,overview!$J$10),PRODUCT(X260,overview!$K$10),PRODUCT(AC260,overview!$L$10)),1/SUM(overview!$J$10:$L$10))</f>
        <v>2.092869565217391</v>
      </c>
      <c r="O260" s="1">
        <f t="shared" ref="O260:O323" si="68">SUM(T260,Y260,AD260)</f>
        <v>10.199999999999999</v>
      </c>
      <c r="P260" s="1">
        <f t="shared" ref="P260:P323" si="69">SUM(U260,Z260,AE260)</f>
        <v>4.8</v>
      </c>
      <c r="Q260" s="1">
        <f t="shared" si="57"/>
        <v>0.20397110148696343</v>
      </c>
      <c r="R260" s="1">
        <v>0.84899999999999998</v>
      </c>
      <c r="S260" s="1">
        <v>2.1509999999999998</v>
      </c>
      <c r="T260" s="1">
        <v>3</v>
      </c>
      <c r="U260" s="1">
        <v>1</v>
      </c>
      <c r="V260" s="1">
        <f t="shared" ref="V260:V323" si="70">PRODUCT(U260,1/T260,1/S260,R260)</f>
        <v>0.13156671315667132</v>
      </c>
      <c r="W260">
        <v>0.93500000000000005</v>
      </c>
      <c r="X260">
        <v>2.0649999999999999</v>
      </c>
      <c r="Y260">
        <v>7.2</v>
      </c>
      <c r="Z260">
        <v>3.8</v>
      </c>
      <c r="AA260" s="1">
        <f t="shared" ref="AA260:AA323" si="71">PRODUCT(Z260,1/Y260,1/X260,W260)</f>
        <v>0.23896959913909069</v>
      </c>
      <c r="AB260" s="1">
        <v>0.85699999999999998</v>
      </c>
      <c r="AC260" s="1">
        <v>2.1429999999999998</v>
      </c>
      <c r="AD260" s="1">
        <v>0</v>
      </c>
      <c r="AE260" s="1">
        <v>0</v>
      </c>
      <c r="AF260" s="1" t="e">
        <f t="shared" ref="AF260:AF323" si="72">PRODUCT(AE260,1/AD260,1/AC260,AB260)</f>
        <v>#DIV/0!</v>
      </c>
      <c r="AH260" s="1" t="e">
        <f t="shared" si="59"/>
        <v>#DIV/0!</v>
      </c>
      <c r="AI260" s="1">
        <f t="shared" si="60"/>
        <v>0.17065127782357792</v>
      </c>
      <c r="AJ260" s="1">
        <f t="shared" si="67"/>
        <v>0</v>
      </c>
      <c r="AK260" s="1">
        <f t="shared" si="61"/>
        <v>0.59028970179249518</v>
      </c>
      <c r="AL260" s="1" t="b">
        <f t="shared" si="62"/>
        <v>0</v>
      </c>
      <c r="AM260" s="1" t="e">
        <f t="shared" si="63"/>
        <v>#DIV/0!</v>
      </c>
      <c r="AN260" s="1" t="e">
        <f t="shared" si="64"/>
        <v>#DIV/0!</v>
      </c>
      <c r="AO260" s="1">
        <v>9.4879999999999995</v>
      </c>
    </row>
    <row r="261" spans="1:41">
      <c r="A261" s="7">
        <v>258</v>
      </c>
      <c r="B261" s="7" t="s">
        <v>30</v>
      </c>
      <c r="C261" s="7" t="s">
        <v>31</v>
      </c>
      <c r="D261" s="7" t="s">
        <v>30</v>
      </c>
      <c r="E261" s="7" t="s">
        <v>31</v>
      </c>
      <c r="F261" s="2" t="b">
        <f t="shared" si="58"/>
        <v>0</v>
      </c>
      <c r="G261" s="2" t="b">
        <f t="shared" ref="G261:G324" si="73">AND(NOT(D261=B261),OR(D261="CAT",D261="CAC",D261="ATA",D261="ATT",D261="TTA",D261="ATG",D261="CCG",D261="AGA",D261="CGG",D261="AGG",D261="CGA",D261="CGC",D261="TCC",D261="ACG",D261="ACC",D261="GTA",D261="TGG",D261="TAT",B261="GAA",B261="GAT",B261="GAG",B261="AAG",B261="AAA",B261="CTA",B261="CTT",B261="CTC",B261="AAC",B261="CCA",B261="CCT",B261="CAG",B261="CAA",B261="CGT",B261="AGT",B261="AGC",B261="TCA",B261="TCT",B261="GTC"))</f>
        <v>0</v>
      </c>
      <c r="H261" s="1" t="s">
        <v>275</v>
      </c>
      <c r="M261" s="1">
        <f>PRODUCT(SUM(PRODUCT(R261,overview!$J$10),PRODUCT(W261,overview!$K$10),PRODUCT(AB261,overview!$L$10)),1/SUM(overview!$J$10:$L$10))</f>
        <v>1.0551304347826087</v>
      </c>
      <c r="N261" s="1">
        <f>PRODUCT(SUM(PRODUCT(S261,overview!$J$10),PRODUCT(X261,overview!$K$10),PRODUCT(AC261,overview!$L$10)),1/SUM(overview!$J$10:$L$10))</f>
        <v>1.9448695652173913</v>
      </c>
      <c r="O261" s="1">
        <f t="shared" si="68"/>
        <v>11.5</v>
      </c>
      <c r="P261" s="1">
        <f t="shared" si="69"/>
        <v>14.5</v>
      </c>
      <c r="Q261" s="1">
        <f t="shared" ref="Q261:Q324" si="74">PRODUCT(P261,1/O261,1/$N261,$M261)</f>
        <v>0.68404682573315867</v>
      </c>
      <c r="R261" s="1">
        <v>1.004</v>
      </c>
      <c r="S261" s="1">
        <v>1.996</v>
      </c>
      <c r="T261" s="1">
        <v>7</v>
      </c>
      <c r="U261" s="1">
        <v>6</v>
      </c>
      <c r="V261" s="1">
        <f t="shared" si="70"/>
        <v>0.43114801030632688</v>
      </c>
      <c r="W261">
        <v>1.08</v>
      </c>
      <c r="X261">
        <v>1.92</v>
      </c>
      <c r="Y261">
        <v>4.5</v>
      </c>
      <c r="Z261">
        <v>8.5</v>
      </c>
      <c r="AA261" s="1">
        <f t="shared" si="71"/>
        <v>1.0625000000000002</v>
      </c>
      <c r="AB261" s="1">
        <v>1</v>
      </c>
      <c r="AC261" s="1">
        <v>2</v>
      </c>
      <c r="AD261" s="1">
        <v>0</v>
      </c>
      <c r="AE261" s="1">
        <v>0</v>
      </c>
      <c r="AF261" s="1" t="e">
        <f t="shared" si="72"/>
        <v>#DIV/0!</v>
      </c>
      <c r="AH261" s="1" t="e">
        <f t="shared" si="59"/>
        <v>#DIV/0!</v>
      </c>
      <c r="AI261" s="1">
        <f t="shared" si="60"/>
        <v>0.18827606575272818</v>
      </c>
      <c r="AJ261" s="1">
        <f t="shared" si="67"/>
        <v>0</v>
      </c>
      <c r="AK261" s="1">
        <f t="shared" si="61"/>
        <v>3.121425431708048E-2</v>
      </c>
      <c r="AL261" s="1" t="b">
        <f t="shared" si="62"/>
        <v>0</v>
      </c>
      <c r="AM261" s="1" t="e">
        <f t="shared" si="63"/>
        <v>#DIV/0!</v>
      </c>
      <c r="AN261" s="1" t="e">
        <f t="shared" si="64"/>
        <v>#DIV/0!</v>
      </c>
      <c r="AO261" s="1">
        <v>9.4879999999999995</v>
      </c>
    </row>
    <row r="262" spans="1:41">
      <c r="A262" s="7">
        <v>259</v>
      </c>
      <c r="B262" s="7" t="s">
        <v>30</v>
      </c>
      <c r="C262" s="7" t="s">
        <v>31</v>
      </c>
      <c r="D262" s="7" t="s">
        <v>30</v>
      </c>
      <c r="E262" s="7" t="s">
        <v>31</v>
      </c>
      <c r="F262" s="2" t="b">
        <f t="shared" si="58"/>
        <v>0</v>
      </c>
      <c r="G262" s="2" t="b">
        <f t="shared" si="73"/>
        <v>0</v>
      </c>
      <c r="H262" s="1" t="s">
        <v>275</v>
      </c>
      <c r="M262" s="1">
        <f>PRODUCT(SUM(PRODUCT(R262,overview!$J$10),PRODUCT(W262,overview!$K$10),PRODUCT(AB262,overview!$L$10)),1/SUM(overview!$J$10:$L$10))</f>
        <v>0.99326086956521731</v>
      </c>
      <c r="N262" s="1">
        <f>PRODUCT(SUM(PRODUCT(S262,overview!$J$10),PRODUCT(X262,overview!$K$10),PRODUCT(AC262,overview!$L$10)),1/SUM(overview!$J$10:$L$10))</f>
        <v>2.0067391304347826</v>
      </c>
      <c r="O262" s="1">
        <f t="shared" si="68"/>
        <v>13</v>
      </c>
      <c r="P262" s="1">
        <f t="shared" si="69"/>
        <v>5</v>
      </c>
      <c r="Q262" s="1">
        <f t="shared" si="74"/>
        <v>0.1903702407439814</v>
      </c>
      <c r="R262" s="1">
        <v>1</v>
      </c>
      <c r="S262" s="1">
        <v>2</v>
      </c>
      <c r="T262" s="1">
        <v>8</v>
      </c>
      <c r="U262" s="1">
        <v>1</v>
      </c>
      <c r="V262" s="1">
        <f t="shared" si="70"/>
        <v>6.25E-2</v>
      </c>
      <c r="W262">
        <v>0.99</v>
      </c>
      <c r="X262">
        <v>2.0099999999999998</v>
      </c>
      <c r="Y262">
        <v>5</v>
      </c>
      <c r="Z262">
        <v>4</v>
      </c>
      <c r="AA262" s="1">
        <f t="shared" si="71"/>
        <v>0.39402985074626873</v>
      </c>
      <c r="AB262" s="1">
        <v>1</v>
      </c>
      <c r="AC262" s="1">
        <v>2</v>
      </c>
      <c r="AD262" s="1">
        <v>0</v>
      </c>
      <c r="AE262" s="1">
        <v>0</v>
      </c>
      <c r="AF262" s="1" t="e">
        <f t="shared" si="72"/>
        <v>#DIV/0!</v>
      </c>
      <c r="AH262" s="1" t="e">
        <f t="shared" si="59"/>
        <v>#DIV/0!</v>
      </c>
      <c r="AI262" s="1">
        <f t="shared" si="60"/>
        <v>0.2152510424304494</v>
      </c>
      <c r="AJ262" s="1">
        <f>(SUM(AE$257:AE$272)*SUM(AB$257:AB$272))/(SUM(AD$257:AD$272)*SUM(AC$257:AC$272))</f>
        <v>0.53453050382887346</v>
      </c>
      <c r="AK262" s="1">
        <f t="shared" si="61"/>
        <v>1.170219850867722</v>
      </c>
      <c r="AL262" s="1" t="b">
        <f t="shared" si="62"/>
        <v>0</v>
      </c>
      <c r="AM262" s="1" t="e">
        <f t="shared" si="63"/>
        <v>#DIV/0!</v>
      </c>
      <c r="AN262" s="1" t="e">
        <f t="shared" si="64"/>
        <v>#DIV/0!</v>
      </c>
      <c r="AO262" s="1">
        <v>9.4879999999999995</v>
      </c>
    </row>
    <row r="263" spans="1:41">
      <c r="A263" s="7">
        <v>260</v>
      </c>
      <c r="B263" s="7" t="s">
        <v>47</v>
      </c>
      <c r="C263" s="7" t="s">
        <v>48</v>
      </c>
      <c r="D263" s="7" t="s">
        <v>47</v>
      </c>
      <c r="E263" s="7" t="s">
        <v>48</v>
      </c>
      <c r="F263" s="2" t="b">
        <f t="shared" ref="F263:F326" si="75">AND(NOT(B263=D263),OR(B263="CAT",B263="CAC",B263="ATA",B263="ATT",B263="TTA",B263="ATG",B263="CCG",B263="AGA",B263="CGG",B263="AGG",B263="CGA",B263="CGC",B263="TCC",B263="ACG",B263="ACC",B263="GTA",B263="TGG",B263="TAT",D263="GAA",D263="GAT",D263="GAG",D263="AAG",D263="AAA",D263="CTA",D263="CTT",D263="CTC",D263="AAC",D263="CCA",D263="CCT",D263="CAG",D263="CAA",D263="CGT",D263="AGT",D263="AGC",D263="TCA",D263="TCT",D263="GTC"))</f>
        <v>0</v>
      </c>
      <c r="G263" s="2" t="b">
        <f t="shared" si="73"/>
        <v>0</v>
      </c>
      <c r="H263" s="1" t="s">
        <v>275</v>
      </c>
      <c r="M263" s="1">
        <f>PRODUCT(SUM(PRODUCT(R263,overview!$J$10),PRODUCT(W263,overview!$K$10),PRODUCT(AB263,overview!$L$10)),1/SUM(overview!$J$10:$L$10))</f>
        <v>1.0632391304347826</v>
      </c>
      <c r="N263" s="1">
        <f>PRODUCT(SUM(PRODUCT(S263,overview!$J$10),PRODUCT(X263,overview!$K$10),PRODUCT(AC263,overview!$L$10)),1/SUM(overview!$J$10:$L$10))</f>
        <v>1.9367608695652172</v>
      </c>
      <c r="O263" s="1">
        <f t="shared" si="68"/>
        <v>20.5</v>
      </c>
      <c r="P263" s="1">
        <f t="shared" si="69"/>
        <v>10.5</v>
      </c>
      <c r="Q263" s="1">
        <f t="shared" si="74"/>
        <v>0.28118385941915797</v>
      </c>
      <c r="R263" s="1">
        <v>0.97</v>
      </c>
      <c r="S263" s="1">
        <v>2.0299999999999998</v>
      </c>
      <c r="T263" s="1">
        <v>10.5</v>
      </c>
      <c r="U263" s="1">
        <v>6.5</v>
      </c>
      <c r="V263" s="1">
        <f t="shared" si="70"/>
        <v>0.29580107905231062</v>
      </c>
      <c r="W263">
        <v>1.1120000000000001</v>
      </c>
      <c r="X263">
        <v>1.8879999999999999</v>
      </c>
      <c r="Y263">
        <v>10</v>
      </c>
      <c r="Z263">
        <v>4</v>
      </c>
      <c r="AA263" s="1">
        <f t="shared" si="71"/>
        <v>0.23559322033898308</v>
      </c>
      <c r="AB263" s="1">
        <v>0.85699999999999998</v>
      </c>
      <c r="AC263" s="1">
        <v>2.1429999999999998</v>
      </c>
      <c r="AD263" s="1">
        <v>0</v>
      </c>
      <c r="AE263" s="1">
        <v>0</v>
      </c>
      <c r="AF263" s="1" t="e">
        <f t="shared" si="72"/>
        <v>#DIV/0!</v>
      </c>
      <c r="AH263" s="1" t="e">
        <f t="shared" si="59"/>
        <v>#DIV/0!</v>
      </c>
      <c r="AI263" s="1">
        <f t="shared" si="60"/>
        <v>0.2654662887862308</v>
      </c>
      <c r="AJ263" s="1">
        <f>(SUM(AE$257:AE$272)*SUM(AB$257:AB$272))/(SUM(AD$257:AD$272)*SUM(AC$257:AC$272))</f>
        <v>0.53453050382887346</v>
      </c>
      <c r="AK263" s="1">
        <f t="shared" si="61"/>
        <v>3.2099986922182602</v>
      </c>
      <c r="AL263" s="1" t="b">
        <f t="shared" si="62"/>
        <v>0</v>
      </c>
      <c r="AM263" s="1" t="e">
        <f t="shared" si="63"/>
        <v>#DIV/0!</v>
      </c>
      <c r="AN263" s="1" t="e">
        <f t="shared" si="64"/>
        <v>#DIV/0!</v>
      </c>
      <c r="AO263" s="1">
        <v>9.4879999999999995</v>
      </c>
    </row>
    <row r="264" spans="1:41">
      <c r="A264" s="7">
        <v>261</v>
      </c>
      <c r="B264" s="7" t="s">
        <v>75</v>
      </c>
      <c r="C264" s="7" t="s">
        <v>1</v>
      </c>
      <c r="D264" s="7" t="s">
        <v>75</v>
      </c>
      <c r="E264" s="7" t="s">
        <v>1</v>
      </c>
      <c r="F264" s="2" t="b">
        <f t="shared" si="75"/>
        <v>0</v>
      </c>
      <c r="G264" s="2" t="b">
        <f t="shared" si="73"/>
        <v>0</v>
      </c>
      <c r="H264" s="1" t="s">
        <v>275</v>
      </c>
      <c r="M264" s="1">
        <f>PRODUCT(SUM(PRODUCT(R264,overview!$J$10),PRODUCT(W264,overview!$K$10),PRODUCT(AB264,overview!$L$10)),1/SUM(overview!$J$10:$L$10))</f>
        <v>0.96945652173913033</v>
      </c>
      <c r="N264" s="1">
        <f>PRODUCT(SUM(PRODUCT(S264,overview!$J$10),PRODUCT(X264,overview!$K$10),PRODUCT(AC264,overview!$L$10)),1/SUM(overview!$J$10:$L$10))</f>
        <v>2.0305434782608693</v>
      </c>
      <c r="O264" s="1">
        <f t="shared" si="68"/>
        <v>13</v>
      </c>
      <c r="P264" s="1">
        <f t="shared" si="69"/>
        <v>14</v>
      </c>
      <c r="Q264" s="1">
        <f t="shared" si="74"/>
        <v>0.51416288866104198</v>
      </c>
      <c r="R264" s="1">
        <v>0.98599999999999999</v>
      </c>
      <c r="S264" s="1">
        <v>2.0139999999999998</v>
      </c>
      <c r="T264" s="1">
        <v>5</v>
      </c>
      <c r="U264" s="1">
        <v>5</v>
      </c>
      <c r="V264" s="1">
        <f t="shared" si="70"/>
        <v>0.48957298907646479</v>
      </c>
      <c r="W264">
        <v>0.96099999999999997</v>
      </c>
      <c r="X264">
        <v>2.0390000000000001</v>
      </c>
      <c r="Y264">
        <v>8</v>
      </c>
      <c r="Z264">
        <v>9</v>
      </c>
      <c r="AA264" s="1">
        <f t="shared" si="71"/>
        <v>0.53022314860225594</v>
      </c>
      <c r="AB264" s="1">
        <v>1</v>
      </c>
      <c r="AC264" s="1">
        <v>2</v>
      </c>
      <c r="AD264" s="1">
        <v>0</v>
      </c>
      <c r="AE264" s="1">
        <v>0</v>
      </c>
      <c r="AF264" s="1" t="e">
        <f t="shared" si="72"/>
        <v>#DIV/0!</v>
      </c>
      <c r="AH264" s="1" t="e">
        <f t="shared" ref="AH264:AH327" si="76">(SUM(Y260:Y270)*SUM(V260:V270))/(SUM(X260:X270)*SUM(W260:W270))</f>
        <v>#DIV/0!</v>
      </c>
      <c r="AI264" s="1">
        <f t="shared" ref="AI264:AI327" si="77">(SUM(U260:U270)*SUM(R260:R270))/(SUM(T260:T270)*SUM(S260:S270))</f>
        <v>0.25726611304925734</v>
      </c>
      <c r="AJ264" s="1">
        <f>(SUM(AE$257:AE$272)*SUM(AB$257:AB$272))/(SUM(AD$257:AD$272)*SUM(AC$257:AC$272))</f>
        <v>0.53453050382887346</v>
      </c>
      <c r="AK264" s="1">
        <f t="shared" si="61"/>
        <v>11.624861776390114</v>
      </c>
      <c r="AL264" s="1" t="b">
        <f t="shared" si="62"/>
        <v>1</v>
      </c>
      <c r="AM264" s="1" t="e">
        <f t="shared" si="63"/>
        <v>#DIV/0!</v>
      </c>
      <c r="AN264" s="1" t="e">
        <f t="shared" si="64"/>
        <v>#DIV/0!</v>
      </c>
      <c r="AO264" s="1">
        <v>9.4879999999999995</v>
      </c>
    </row>
    <row r="265" spans="1:41">
      <c r="A265" s="7">
        <v>262</v>
      </c>
      <c r="B265" s="7" t="s">
        <v>47</v>
      </c>
      <c r="C265" s="7" t="s">
        <v>48</v>
      </c>
      <c r="D265" s="7" t="s">
        <v>47</v>
      </c>
      <c r="E265" s="7" t="s">
        <v>48</v>
      </c>
      <c r="F265" s="2" t="b">
        <f t="shared" si="75"/>
        <v>0</v>
      </c>
      <c r="G265" s="2" t="b">
        <f t="shared" si="73"/>
        <v>0</v>
      </c>
      <c r="H265" s="1" t="s">
        <v>275</v>
      </c>
      <c r="M265" s="1">
        <f>PRODUCT(SUM(PRODUCT(R265,overview!$J$10),PRODUCT(W265,overview!$K$10),PRODUCT(AB265,overview!$L$10)),1/SUM(overview!$J$10:$L$10))</f>
        <v>1.0259782608695651</v>
      </c>
      <c r="N265" s="1">
        <f>PRODUCT(SUM(PRODUCT(S265,overview!$J$10),PRODUCT(X265,overview!$K$10),PRODUCT(AC265,overview!$L$10)),1/SUM(overview!$J$10:$L$10))</f>
        <v>1.9740217391304349</v>
      </c>
      <c r="O265" s="1">
        <f t="shared" si="68"/>
        <v>14</v>
      </c>
      <c r="P265" s="1">
        <f t="shared" si="69"/>
        <v>15</v>
      </c>
      <c r="Q265" s="1">
        <f t="shared" si="74"/>
        <v>0.55686439544707256</v>
      </c>
      <c r="R265" s="1">
        <v>0.94499999999999995</v>
      </c>
      <c r="S265" s="1">
        <v>2.0550000000000002</v>
      </c>
      <c r="T265" s="1">
        <v>5.5</v>
      </c>
      <c r="U265" s="1">
        <v>4.5</v>
      </c>
      <c r="V265" s="1">
        <f t="shared" si="70"/>
        <v>0.37624419376244189</v>
      </c>
      <c r="W265">
        <v>1.0680000000000001</v>
      </c>
      <c r="X265">
        <v>1.9319999999999999</v>
      </c>
      <c r="Y265">
        <v>8.5</v>
      </c>
      <c r="Z265">
        <v>10.5</v>
      </c>
      <c r="AA265" s="1">
        <f t="shared" si="71"/>
        <v>0.68286445012787733</v>
      </c>
      <c r="AB265" s="1">
        <v>0.85699999999999998</v>
      </c>
      <c r="AC265" s="1">
        <v>2.1429999999999998</v>
      </c>
      <c r="AD265" s="1">
        <v>0</v>
      </c>
      <c r="AE265" s="1">
        <v>0</v>
      </c>
      <c r="AF265" s="1" t="e">
        <f t="shared" si="72"/>
        <v>#DIV/0!</v>
      </c>
      <c r="AH265" s="1" t="e">
        <f t="shared" si="76"/>
        <v>#DIV/0!</v>
      </c>
      <c r="AI265" s="1">
        <f t="shared" si="77"/>
        <v>0.3180723965250955</v>
      </c>
      <c r="AJ265" s="1">
        <f>(SUM(AE$257:AE$272)*SUM(AB$257:AB$272))/(SUM(AD$257:AD$272)*SUM(AC$257:AC$272))</f>
        <v>0.53453050382887346</v>
      </c>
      <c r="AK265" s="1">
        <f t="shared" si="61"/>
        <v>14.163360269694095</v>
      </c>
      <c r="AL265" s="1" t="b">
        <f t="shared" si="62"/>
        <v>1</v>
      </c>
      <c r="AM265" s="1" t="e">
        <f t="shared" si="63"/>
        <v>#DIV/0!</v>
      </c>
      <c r="AN265" s="1" t="e">
        <f t="shared" si="64"/>
        <v>#DIV/0!</v>
      </c>
      <c r="AO265" s="1">
        <v>9.4879999999999995</v>
      </c>
    </row>
    <row r="266" spans="1:41">
      <c r="A266" s="7">
        <v>263</v>
      </c>
      <c r="B266" s="7" t="s">
        <v>90</v>
      </c>
      <c r="C266" s="7" t="s">
        <v>91</v>
      </c>
      <c r="D266" s="7" t="s">
        <v>90</v>
      </c>
      <c r="E266" s="7" t="s">
        <v>91</v>
      </c>
      <c r="F266" s="2" t="b">
        <f t="shared" si="75"/>
        <v>0</v>
      </c>
      <c r="G266" s="2" t="b">
        <f t="shared" si="73"/>
        <v>0</v>
      </c>
      <c r="H266" s="1" t="s">
        <v>275</v>
      </c>
      <c r="M266" s="1">
        <f>PRODUCT(SUM(PRODUCT(R266,overview!$J$10),PRODUCT(W266,overview!$K$10),PRODUCT(AB266,overview!$L$10)),1/SUM(overview!$J$10:$L$10))</f>
        <v>0.30106521739130432</v>
      </c>
      <c r="N266" s="1">
        <f>PRODUCT(SUM(PRODUCT(S266,overview!$J$10),PRODUCT(X266,overview!$K$10),PRODUCT(AC266,overview!$L$10)),1/SUM(overview!$J$10:$L$10))</f>
        <v>2.698934782608696</v>
      </c>
      <c r="O266" s="1">
        <f t="shared" si="68"/>
        <v>3</v>
      </c>
      <c r="P266" s="1">
        <f t="shared" si="69"/>
        <v>18</v>
      </c>
      <c r="Q266" s="1">
        <f t="shared" si="74"/>
        <v>0.66929787114078809</v>
      </c>
      <c r="R266" s="1">
        <v>2.5999999999999999E-2</v>
      </c>
      <c r="S266" s="1">
        <v>2.9740000000000002</v>
      </c>
      <c r="T266" s="1">
        <v>0</v>
      </c>
      <c r="U266" s="1">
        <v>3</v>
      </c>
      <c r="V266" s="1" t="e">
        <f t="shared" si="70"/>
        <v>#DIV/0!</v>
      </c>
      <c r="W266">
        <v>0.435</v>
      </c>
      <c r="X266">
        <v>2.5649999999999999</v>
      </c>
      <c r="Y266">
        <v>3</v>
      </c>
      <c r="Z266">
        <v>15</v>
      </c>
      <c r="AA266" s="1">
        <f t="shared" si="71"/>
        <v>0.84795321637426901</v>
      </c>
      <c r="AB266" s="1">
        <v>0</v>
      </c>
      <c r="AC266" s="1">
        <v>3</v>
      </c>
      <c r="AD266" s="1">
        <v>0</v>
      </c>
      <c r="AE266" s="1">
        <v>0</v>
      </c>
      <c r="AF266" s="1" t="e">
        <f t="shared" si="72"/>
        <v>#DIV/0!</v>
      </c>
      <c r="AH266" s="1" t="e">
        <f t="shared" si="76"/>
        <v>#DIV/0!</v>
      </c>
      <c r="AI266" s="1">
        <f t="shared" si="77"/>
        <v>0.372985783882545</v>
      </c>
      <c r="AJ266" s="1">
        <f t="shared" ref="AJ266:AJ297" si="78">(SUM(AE262:AE272)*SUM(AB262:AB272))/(SUM(AD262:AD272)*SUM(AC262:AC272))</f>
        <v>1.1136873597606585</v>
      </c>
      <c r="AK266" s="1">
        <f t="shared" si="61"/>
        <v>22.593756013388081</v>
      </c>
      <c r="AL266" s="1" t="b">
        <f t="shared" si="62"/>
        <v>1</v>
      </c>
      <c r="AM266" s="1" t="e">
        <f t="shared" si="63"/>
        <v>#DIV/0!</v>
      </c>
      <c r="AN266" s="1" t="e">
        <f t="shared" si="64"/>
        <v>#DIV/0!</v>
      </c>
      <c r="AO266" s="1">
        <v>9.4879999999999995</v>
      </c>
    </row>
    <row r="267" spans="1:41">
      <c r="A267" s="7">
        <v>264</v>
      </c>
      <c r="B267" s="7" t="s">
        <v>45</v>
      </c>
      <c r="C267" s="7" t="s">
        <v>46</v>
      </c>
      <c r="D267" s="7" t="s">
        <v>45</v>
      </c>
      <c r="E267" s="7" t="s">
        <v>46</v>
      </c>
      <c r="F267" s="2" t="b">
        <f t="shared" si="75"/>
        <v>0</v>
      </c>
      <c r="G267" s="2" t="b">
        <f t="shared" si="73"/>
        <v>0</v>
      </c>
      <c r="H267" s="1" t="s">
        <v>275</v>
      </c>
      <c r="M267" s="1">
        <f>PRODUCT(SUM(PRODUCT(R267,overview!$J$10),PRODUCT(W267,overview!$K$10),PRODUCT(AB267,overview!$L$10)),1/SUM(overview!$J$10:$L$10))</f>
        <v>1.0467608695652173</v>
      </c>
      <c r="N267" s="1">
        <f>PRODUCT(SUM(PRODUCT(S267,overview!$J$10),PRODUCT(X267,overview!$K$10),PRODUCT(AC267,overview!$L$10)),1/SUM(overview!$J$10:$L$10))</f>
        <v>1.9532391304347827</v>
      </c>
      <c r="O267" s="1">
        <f t="shared" si="68"/>
        <v>13</v>
      </c>
      <c r="P267" s="1">
        <f t="shared" si="69"/>
        <v>3</v>
      </c>
      <c r="Q267" s="1">
        <f t="shared" si="74"/>
        <v>0.12367159601964663</v>
      </c>
      <c r="R267" s="1">
        <v>1.0229999999999999</v>
      </c>
      <c r="S267" s="1">
        <v>1.9770000000000001</v>
      </c>
      <c r="T267" s="1">
        <v>8</v>
      </c>
      <c r="U267" s="1">
        <v>2</v>
      </c>
      <c r="V267" s="1">
        <f t="shared" si="70"/>
        <v>0.12936267071320182</v>
      </c>
      <c r="W267">
        <v>1.0589999999999999</v>
      </c>
      <c r="X267">
        <v>1.9410000000000001</v>
      </c>
      <c r="Y267">
        <v>5</v>
      </c>
      <c r="Z267">
        <v>1</v>
      </c>
      <c r="AA267" s="1">
        <f t="shared" si="71"/>
        <v>0.10911901081916536</v>
      </c>
      <c r="AB267" s="1">
        <v>1</v>
      </c>
      <c r="AC267" s="1">
        <v>2</v>
      </c>
      <c r="AD267" s="1">
        <v>0</v>
      </c>
      <c r="AE267" s="1">
        <v>0</v>
      </c>
      <c r="AF267" s="1" t="e">
        <f t="shared" si="72"/>
        <v>#DIV/0!</v>
      </c>
      <c r="AH267" s="1" t="e">
        <f t="shared" si="76"/>
        <v>#DIV/0!</v>
      </c>
      <c r="AI267" s="1">
        <f t="shared" si="77"/>
        <v>0.39024046079971103</v>
      </c>
      <c r="AJ267" s="1">
        <f t="shared" si="78"/>
        <v>1.0183463895766529</v>
      </c>
      <c r="AK267" s="1">
        <f t="shared" ref="AK267:AK330" si="79">(((SUM(AJ265:AJ269))-(SUM(AI265:AI269)))^2)/(AVERAGE(AI265:AI269))</f>
        <v>29.973724251269683</v>
      </c>
      <c r="AL267" s="1" t="b">
        <f t="shared" ref="AL267:AL330" si="80">IF(AK267&gt;AO267, TRUE, FALSE)</f>
        <v>1</v>
      </c>
      <c r="AM267" s="1" t="e">
        <f t="shared" ref="AM267:AM330" si="81">(((SUM(AH265:AH269))-(SUM(AI265:AI269)))^2)/(AVERAGE(AI265:AI269))</f>
        <v>#DIV/0!</v>
      </c>
      <c r="AN267" s="1" t="e">
        <f t="shared" ref="AN267:AN330" si="82">IF(AM267&gt;AO267, TRUE, FALSE)</f>
        <v>#DIV/0!</v>
      </c>
      <c r="AO267" s="1">
        <v>9.4879999999999995</v>
      </c>
    </row>
    <row r="268" spans="1:41">
      <c r="A268" s="7">
        <v>265</v>
      </c>
      <c r="B268" s="7" t="s">
        <v>49</v>
      </c>
      <c r="C268" s="7" t="s">
        <v>50</v>
      </c>
      <c r="D268" s="7" t="s">
        <v>49</v>
      </c>
      <c r="E268" s="7" t="s">
        <v>50</v>
      </c>
      <c r="F268" s="2" t="b">
        <f t="shared" si="75"/>
        <v>0</v>
      </c>
      <c r="G268" s="2" t="b">
        <f t="shared" si="73"/>
        <v>0</v>
      </c>
      <c r="H268" s="1" t="s">
        <v>275</v>
      </c>
      <c r="M268" s="1">
        <f>PRODUCT(SUM(PRODUCT(R268,overview!$J$10),PRODUCT(W268,overview!$K$10),PRODUCT(AB268,overview!$L$10)),1/SUM(overview!$J$10:$L$10))</f>
        <v>0.44869565217391305</v>
      </c>
      <c r="N268" s="1">
        <f>PRODUCT(SUM(PRODUCT(S268,overview!$J$10),PRODUCT(X268,overview!$K$10),PRODUCT(AC268,overview!$L$10)),1/SUM(overview!$J$10:$L$10))</f>
        <v>2.5513043478260871</v>
      </c>
      <c r="O268" s="1">
        <f t="shared" si="68"/>
        <v>10.8</v>
      </c>
      <c r="P268" s="1">
        <f t="shared" si="69"/>
        <v>12.2</v>
      </c>
      <c r="Q268" s="1">
        <f t="shared" si="74"/>
        <v>0.19866696962811481</v>
      </c>
      <c r="R268" s="1">
        <v>0.59799999999999998</v>
      </c>
      <c r="S268" s="1">
        <v>2.4020000000000001</v>
      </c>
      <c r="T268" s="1">
        <v>4.8</v>
      </c>
      <c r="U268" s="1">
        <v>8.1999999999999993</v>
      </c>
      <c r="V268" s="1">
        <f t="shared" si="70"/>
        <v>0.42530530113794052</v>
      </c>
      <c r="W268">
        <v>0.38500000000000001</v>
      </c>
      <c r="X268">
        <v>2.6150000000000002</v>
      </c>
      <c r="Y268">
        <v>6</v>
      </c>
      <c r="Z268">
        <v>4</v>
      </c>
      <c r="AA268" s="1">
        <f t="shared" si="71"/>
        <v>9.8151688973868695E-2</v>
      </c>
      <c r="AB268" s="1">
        <v>0.33300000000000002</v>
      </c>
      <c r="AC268" s="1">
        <v>2.6669999999999998</v>
      </c>
      <c r="AD268" s="1">
        <v>0</v>
      </c>
      <c r="AE268" s="1">
        <v>0</v>
      </c>
      <c r="AF268" s="1" t="e">
        <f t="shared" si="72"/>
        <v>#DIV/0!</v>
      </c>
      <c r="AH268" s="1" t="e">
        <f t="shared" si="76"/>
        <v>#DIV/0!</v>
      </c>
      <c r="AI268" s="1">
        <f t="shared" si="77"/>
        <v>0.42702408171436412</v>
      </c>
      <c r="AJ268" s="1">
        <f t="shared" si="78"/>
        <v>1.3890748754797093</v>
      </c>
      <c r="AK268" s="1">
        <f t="shared" si="79"/>
        <v>29.975228884596817</v>
      </c>
      <c r="AL268" s="1" t="b">
        <f t="shared" si="80"/>
        <v>1</v>
      </c>
      <c r="AM268" s="1" t="e">
        <f t="shared" si="81"/>
        <v>#DIV/0!</v>
      </c>
      <c r="AN268" s="1" t="e">
        <f t="shared" si="82"/>
        <v>#DIV/0!</v>
      </c>
      <c r="AO268" s="1">
        <v>9.4879999999999995</v>
      </c>
    </row>
    <row r="269" spans="1:41">
      <c r="A269" s="7">
        <v>266</v>
      </c>
      <c r="B269" s="7" t="s">
        <v>83</v>
      </c>
      <c r="C269" s="7" t="s">
        <v>61</v>
      </c>
      <c r="D269" s="7" t="s">
        <v>28</v>
      </c>
      <c r="E269" s="7" t="s">
        <v>29</v>
      </c>
      <c r="F269" s="2" t="b">
        <f t="shared" si="75"/>
        <v>0</v>
      </c>
      <c r="G269" s="2" t="b">
        <f t="shared" si="73"/>
        <v>1</v>
      </c>
      <c r="H269" s="1" t="s">
        <v>275</v>
      </c>
      <c r="M269" s="1">
        <f>PRODUCT(SUM(PRODUCT(R269,overview!$J$10),PRODUCT(W269,overview!$K$10),PRODUCT(AB269,overview!$L$10)),1/SUM(overview!$J$10:$L$10))</f>
        <v>0.73517391304347823</v>
      </c>
      <c r="N269" s="1">
        <f>PRODUCT(SUM(PRODUCT(S269,overview!$J$10),PRODUCT(X269,overview!$K$10),PRODUCT(AC269,overview!$L$10)),1/SUM(overview!$J$10:$L$10))</f>
        <v>2.2648260869565222</v>
      </c>
      <c r="O269" s="1">
        <f t="shared" si="68"/>
        <v>10</v>
      </c>
      <c r="P269" s="1">
        <f t="shared" si="69"/>
        <v>9</v>
      </c>
      <c r="Q269" s="1">
        <f t="shared" si="74"/>
        <v>0.29214451632719657</v>
      </c>
      <c r="R269" s="1">
        <v>0.84</v>
      </c>
      <c r="S269" s="1">
        <v>2.16</v>
      </c>
      <c r="T269" s="1">
        <v>4</v>
      </c>
      <c r="U269" s="1">
        <v>5</v>
      </c>
      <c r="V269" s="1">
        <f t="shared" si="70"/>
        <v>0.48611111111111099</v>
      </c>
      <c r="W269">
        <v>0.68200000000000005</v>
      </c>
      <c r="X269">
        <v>2.3180000000000001</v>
      </c>
      <c r="Y269">
        <v>6</v>
      </c>
      <c r="Z269">
        <v>3</v>
      </c>
      <c r="AA269" s="1">
        <f t="shared" si="71"/>
        <v>0.14710957722174289</v>
      </c>
      <c r="AB269" s="1">
        <v>0.91600000000000004</v>
      </c>
      <c r="AC269" s="1">
        <v>2.0840000000000001</v>
      </c>
      <c r="AD269" s="1">
        <v>0</v>
      </c>
      <c r="AE269" s="1">
        <v>1</v>
      </c>
      <c r="AF269" s="1" t="e">
        <f t="shared" si="72"/>
        <v>#DIV/0!</v>
      </c>
      <c r="AH269" s="1" t="e">
        <f t="shared" si="76"/>
        <v>#DIV/0!</v>
      </c>
      <c r="AI269" s="1">
        <f t="shared" si="77"/>
        <v>0.36968476492913016</v>
      </c>
      <c r="AJ269" s="1">
        <f t="shared" si="78"/>
        <v>1.1776888679689339</v>
      </c>
      <c r="AK269" s="1">
        <f t="shared" si="79"/>
        <v>23.166198967729539</v>
      </c>
      <c r="AL269" s="1" t="b">
        <f t="shared" si="80"/>
        <v>1</v>
      </c>
      <c r="AM269" s="1" t="e">
        <f t="shared" si="81"/>
        <v>#DIV/0!</v>
      </c>
      <c r="AN269" s="1" t="e">
        <f t="shared" si="82"/>
        <v>#DIV/0!</v>
      </c>
      <c r="AO269" s="1">
        <v>9.4879999999999995</v>
      </c>
    </row>
    <row r="270" spans="1:41">
      <c r="A270" s="7">
        <v>267</v>
      </c>
      <c r="B270" s="7" t="s">
        <v>30</v>
      </c>
      <c r="C270" s="7" t="s">
        <v>31</v>
      </c>
      <c r="D270" s="7" t="s">
        <v>30</v>
      </c>
      <c r="E270" s="7" t="s">
        <v>31</v>
      </c>
      <c r="F270" s="2" t="b">
        <f t="shared" si="75"/>
        <v>0</v>
      </c>
      <c r="G270" s="2" t="b">
        <f t="shared" si="73"/>
        <v>0</v>
      </c>
      <c r="H270" s="1" t="s">
        <v>275</v>
      </c>
      <c r="M270" s="1">
        <f>PRODUCT(SUM(PRODUCT(R270,overview!$J$10),PRODUCT(W270,overview!$K$10),PRODUCT(AB270,overview!$L$10)),1/SUM(overview!$J$10:$L$10))</f>
        <v>0.99797826086956509</v>
      </c>
      <c r="N270" s="1">
        <f>PRODUCT(SUM(PRODUCT(S270,overview!$J$10),PRODUCT(X270,overview!$K$10),PRODUCT(AC270,overview!$L$10)),1/SUM(overview!$J$10:$L$10))</f>
        <v>2.0020217391304347</v>
      </c>
      <c r="O270" s="1">
        <f t="shared" si="68"/>
        <v>13</v>
      </c>
      <c r="P270" s="1">
        <f t="shared" si="69"/>
        <v>2</v>
      </c>
      <c r="Q270" s="1">
        <f t="shared" si="74"/>
        <v>7.6690034906185978E-2</v>
      </c>
      <c r="R270" s="1">
        <v>1</v>
      </c>
      <c r="S270" s="1">
        <v>2</v>
      </c>
      <c r="T270" s="1">
        <v>8</v>
      </c>
      <c r="U270" s="1">
        <v>0</v>
      </c>
      <c r="V270" s="1">
        <f t="shared" si="70"/>
        <v>0</v>
      </c>
      <c r="W270">
        <v>0.997</v>
      </c>
      <c r="X270">
        <v>2.0030000000000001</v>
      </c>
      <c r="Y270">
        <v>5</v>
      </c>
      <c r="Z270">
        <v>2</v>
      </c>
      <c r="AA270" s="1">
        <f t="shared" si="71"/>
        <v>0.19910134797803294</v>
      </c>
      <c r="AB270" s="1">
        <v>1</v>
      </c>
      <c r="AC270" s="1">
        <v>2</v>
      </c>
      <c r="AD270" s="1">
        <v>0</v>
      </c>
      <c r="AE270" s="1">
        <v>0</v>
      </c>
      <c r="AF270" s="1" t="e">
        <f t="shared" si="72"/>
        <v>#DIV/0!</v>
      </c>
      <c r="AH270" s="1" t="e">
        <f t="shared" si="76"/>
        <v>#DIV/0!</v>
      </c>
      <c r="AI270" s="1">
        <f t="shared" si="77"/>
        <v>0.32414076320444768</v>
      </c>
      <c r="AJ270" s="1">
        <f t="shared" si="78"/>
        <v>0.54609983797546491</v>
      </c>
      <c r="AK270" s="1">
        <f t="shared" si="79"/>
        <v>15.801698264929716</v>
      </c>
      <c r="AL270" s="1" t="b">
        <f t="shared" si="80"/>
        <v>1</v>
      </c>
      <c r="AM270" s="1" t="e">
        <f t="shared" si="81"/>
        <v>#DIV/0!</v>
      </c>
      <c r="AN270" s="1" t="e">
        <f t="shared" si="82"/>
        <v>#DIV/0!</v>
      </c>
      <c r="AO270" s="1">
        <v>9.4879999999999995</v>
      </c>
    </row>
    <row r="271" spans="1:41">
      <c r="A271" s="7">
        <v>268</v>
      </c>
      <c r="B271" s="7" t="s">
        <v>75</v>
      </c>
      <c r="C271" s="7" t="s">
        <v>1</v>
      </c>
      <c r="D271" s="7" t="s">
        <v>30</v>
      </c>
      <c r="E271" s="7" t="s">
        <v>31</v>
      </c>
      <c r="F271" s="2" t="b">
        <f t="shared" si="75"/>
        <v>0</v>
      </c>
      <c r="G271" s="2" t="b">
        <f t="shared" si="73"/>
        <v>1</v>
      </c>
      <c r="H271" s="1" t="s">
        <v>275</v>
      </c>
      <c r="M271" s="1">
        <f>PRODUCT(SUM(PRODUCT(R271,overview!$J$10),PRODUCT(W271,overview!$K$10),PRODUCT(AB271,overview!$L$10)),1/SUM(overview!$J$10:$L$10))</f>
        <v>0.92191304347826086</v>
      </c>
      <c r="N271" s="1">
        <f>PRODUCT(SUM(PRODUCT(S271,overview!$J$10),PRODUCT(X271,overview!$K$10),PRODUCT(AC271,overview!$L$10)),1/SUM(overview!$J$10:$L$10))</f>
        <v>2.078086956521739</v>
      </c>
      <c r="O271" s="1">
        <f t="shared" si="68"/>
        <v>12.7</v>
      </c>
      <c r="P271" s="1">
        <f t="shared" si="69"/>
        <v>18.3</v>
      </c>
      <c r="Q271" s="1">
        <f t="shared" si="74"/>
        <v>0.63925423206106269</v>
      </c>
      <c r="R271" s="1">
        <v>0.80100000000000005</v>
      </c>
      <c r="S271" s="1">
        <v>2.1989999999999998</v>
      </c>
      <c r="T271" s="1">
        <v>5</v>
      </c>
      <c r="U271" s="1">
        <v>13</v>
      </c>
      <c r="V271" s="1">
        <f t="shared" si="70"/>
        <v>0.94706684856753087</v>
      </c>
      <c r="W271">
        <v>0.97399999999999998</v>
      </c>
      <c r="X271">
        <v>2.0259999999999998</v>
      </c>
      <c r="Y271">
        <v>7.7</v>
      </c>
      <c r="Z271">
        <v>4.3</v>
      </c>
      <c r="AA271" s="1">
        <f t="shared" si="71"/>
        <v>0.26847091703952519</v>
      </c>
      <c r="AB271" s="1">
        <v>1</v>
      </c>
      <c r="AC271" s="1">
        <v>2</v>
      </c>
      <c r="AD271" s="1">
        <v>0</v>
      </c>
      <c r="AE271" s="1">
        <v>1</v>
      </c>
      <c r="AF271" s="1" t="e">
        <f t="shared" si="72"/>
        <v>#DIV/0!</v>
      </c>
      <c r="AH271" s="1" t="e">
        <f t="shared" si="76"/>
        <v>#DIV/0!</v>
      </c>
      <c r="AI271" s="1">
        <f t="shared" si="77"/>
        <v>0.30144136728534376</v>
      </c>
      <c r="AJ271" s="1">
        <f t="shared" si="78"/>
        <v>0.57923326429325117</v>
      </c>
      <c r="AK271" s="1">
        <f t="shared" si="79"/>
        <v>6.3413768506968449</v>
      </c>
      <c r="AL271" s="1" t="b">
        <f t="shared" si="80"/>
        <v>0</v>
      </c>
      <c r="AM271" s="1" t="e">
        <f t="shared" si="81"/>
        <v>#DIV/0!</v>
      </c>
      <c r="AN271" s="1" t="e">
        <f t="shared" si="82"/>
        <v>#DIV/0!</v>
      </c>
      <c r="AO271" s="1">
        <v>9.4879999999999995</v>
      </c>
    </row>
    <row r="272" spans="1:41">
      <c r="A272" s="7">
        <v>269</v>
      </c>
      <c r="B272" s="7" t="s">
        <v>47</v>
      </c>
      <c r="C272" s="7" t="s">
        <v>48</v>
      </c>
      <c r="D272" s="7" t="s">
        <v>32</v>
      </c>
      <c r="E272" s="7" t="s">
        <v>33</v>
      </c>
      <c r="F272" s="2" t="b">
        <f t="shared" si="75"/>
        <v>1</v>
      </c>
      <c r="G272" s="2" t="b">
        <f t="shared" si="73"/>
        <v>0</v>
      </c>
      <c r="H272" s="1" t="s">
        <v>275</v>
      </c>
      <c r="M272" s="1">
        <f>PRODUCT(SUM(PRODUCT(R272,overview!$J$10),PRODUCT(W272,overview!$K$10),PRODUCT(AB272,overview!$L$10)),1/SUM(overview!$J$10:$L$10))</f>
        <v>0.86849999999999983</v>
      </c>
      <c r="N272" s="1">
        <f>PRODUCT(SUM(PRODUCT(S272,overview!$J$10),PRODUCT(X272,overview!$K$10),PRODUCT(AC272,overview!$L$10)),1/SUM(overview!$J$10:$L$10))</f>
        <v>2.1315</v>
      </c>
      <c r="O272" s="1">
        <f t="shared" si="68"/>
        <v>16.2</v>
      </c>
      <c r="P272" s="1">
        <f t="shared" si="69"/>
        <v>26.8</v>
      </c>
      <c r="Q272" s="1">
        <f t="shared" si="74"/>
        <v>0.67406886126097942</v>
      </c>
      <c r="R272" s="1">
        <v>0.56999999999999995</v>
      </c>
      <c r="S272" s="1">
        <v>2.4300000000000002</v>
      </c>
      <c r="T272" s="1">
        <v>3.2</v>
      </c>
      <c r="U272" s="1">
        <v>15.8</v>
      </c>
      <c r="V272" s="1">
        <f t="shared" si="70"/>
        <v>1.1581790123456788</v>
      </c>
      <c r="W272">
        <v>1</v>
      </c>
      <c r="X272">
        <v>2</v>
      </c>
      <c r="Y272">
        <v>12</v>
      </c>
      <c r="Z272">
        <v>10</v>
      </c>
      <c r="AA272" s="1">
        <f t="shared" si="71"/>
        <v>0.41666666666666663</v>
      </c>
      <c r="AB272" s="1">
        <v>0.97099999999999997</v>
      </c>
      <c r="AC272" s="1">
        <v>2.0289999999999999</v>
      </c>
      <c r="AD272" s="1">
        <v>1</v>
      </c>
      <c r="AE272" s="1">
        <v>1</v>
      </c>
      <c r="AF272" s="1">
        <f t="shared" si="72"/>
        <v>0.47856086742237558</v>
      </c>
      <c r="AH272" s="1" t="e">
        <f t="shared" si="76"/>
        <v>#DIV/0!</v>
      </c>
      <c r="AI272" s="1">
        <f t="shared" si="77"/>
        <v>0.28763850415512471</v>
      </c>
      <c r="AJ272" s="1">
        <f t="shared" si="78"/>
        <v>0.34247410115783061</v>
      </c>
      <c r="AK272" s="1">
        <f t="shared" si="79"/>
        <v>1.0652676774948924</v>
      </c>
      <c r="AL272" s="1" t="b">
        <f t="shared" si="80"/>
        <v>0</v>
      </c>
      <c r="AM272" s="1" t="e">
        <f t="shared" si="81"/>
        <v>#DIV/0!</v>
      </c>
      <c r="AN272" s="1" t="e">
        <f t="shared" si="82"/>
        <v>#DIV/0!</v>
      </c>
      <c r="AO272" s="1">
        <v>9.4879999999999995</v>
      </c>
    </row>
    <row r="273" spans="1:41">
      <c r="A273" s="7">
        <v>270</v>
      </c>
      <c r="B273" s="7" t="s">
        <v>41</v>
      </c>
      <c r="C273" s="7" t="s">
        <v>42</v>
      </c>
      <c r="D273" s="7" t="s">
        <v>41</v>
      </c>
      <c r="E273" s="7" t="s">
        <v>42</v>
      </c>
      <c r="F273" s="2" t="b">
        <f t="shared" si="75"/>
        <v>0</v>
      </c>
      <c r="G273" s="2" t="b">
        <f t="shared" si="73"/>
        <v>0</v>
      </c>
      <c r="H273" s="1" t="s">
        <v>275</v>
      </c>
      <c r="M273" s="1">
        <f>PRODUCT(SUM(PRODUCT(R273,overview!$J$10),PRODUCT(W273,overview!$K$10),PRODUCT(AB273,overview!$L$10)),1/SUM(overview!$J$10:$L$10))</f>
        <v>0.40245652173913038</v>
      </c>
      <c r="N273" s="1">
        <f>PRODUCT(SUM(PRODUCT(S273,overview!$J$10),PRODUCT(X273,overview!$K$10),PRODUCT(AC273,overview!$L$10)),1/SUM(overview!$J$10:$L$10))</f>
        <v>2.5975434782608695</v>
      </c>
      <c r="O273" s="1">
        <f t="shared" si="68"/>
        <v>11</v>
      </c>
      <c r="P273" s="1">
        <f t="shared" si="69"/>
        <v>10</v>
      </c>
      <c r="Q273" s="1">
        <f t="shared" si="74"/>
        <v>0.14085214291094428</v>
      </c>
      <c r="R273" s="1">
        <v>0.375</v>
      </c>
      <c r="S273" s="1">
        <v>2.625</v>
      </c>
      <c r="T273" s="1">
        <v>3</v>
      </c>
      <c r="U273" s="1">
        <v>5</v>
      </c>
      <c r="V273" s="1">
        <f t="shared" si="70"/>
        <v>0.23809523809523803</v>
      </c>
      <c r="W273">
        <v>0.41399999999999998</v>
      </c>
      <c r="X273">
        <v>2.5859999999999999</v>
      </c>
      <c r="Y273">
        <v>8</v>
      </c>
      <c r="Z273">
        <v>5</v>
      </c>
      <c r="AA273" s="1">
        <f t="shared" si="71"/>
        <v>0.10005800464037123</v>
      </c>
      <c r="AB273" s="1">
        <v>0.42899999999999999</v>
      </c>
      <c r="AC273" s="1">
        <v>2.5710000000000002</v>
      </c>
      <c r="AD273" s="1">
        <v>0</v>
      </c>
      <c r="AE273" s="1">
        <v>0</v>
      </c>
      <c r="AF273" s="1" t="e">
        <f t="shared" si="72"/>
        <v>#DIV/0!</v>
      </c>
      <c r="AH273" s="1" t="e">
        <f t="shared" si="76"/>
        <v>#DIV/0!</v>
      </c>
      <c r="AI273" s="1">
        <f t="shared" si="77"/>
        <v>0.25541865996739449</v>
      </c>
      <c r="AJ273" s="1">
        <f t="shared" si="78"/>
        <v>0.28961663214662553</v>
      </c>
      <c r="AK273" s="1">
        <f t="shared" si="79"/>
        <v>0.29497219957460591</v>
      </c>
      <c r="AL273" s="1" t="b">
        <f t="shared" si="80"/>
        <v>0</v>
      </c>
      <c r="AM273" s="1" t="e">
        <f t="shared" si="81"/>
        <v>#DIV/0!</v>
      </c>
      <c r="AN273" s="1" t="e">
        <f t="shared" si="82"/>
        <v>#DIV/0!</v>
      </c>
      <c r="AO273" s="1">
        <v>9.4879999999999995</v>
      </c>
    </row>
    <row r="274" spans="1:41">
      <c r="A274" s="7">
        <v>271</v>
      </c>
      <c r="B274" s="7" t="s">
        <v>30</v>
      </c>
      <c r="C274" s="7" t="s">
        <v>31</v>
      </c>
      <c r="D274" s="7" t="s">
        <v>75</v>
      </c>
      <c r="E274" s="7" t="s">
        <v>1</v>
      </c>
      <c r="F274" s="2" t="b">
        <f t="shared" si="75"/>
        <v>1</v>
      </c>
      <c r="G274" s="2" t="b">
        <f t="shared" si="73"/>
        <v>0</v>
      </c>
      <c r="H274" s="1" t="s">
        <v>275</v>
      </c>
      <c r="M274" s="1">
        <f>PRODUCT(SUM(PRODUCT(R274,overview!$J$10),PRODUCT(W274,overview!$K$10),PRODUCT(AB274,overview!$L$10)),1/SUM(overview!$J$10:$L$10))</f>
        <v>1.0606521739130435</v>
      </c>
      <c r="N274" s="1">
        <f>PRODUCT(SUM(PRODUCT(S274,overview!$J$10),PRODUCT(X274,overview!$K$10),PRODUCT(AC274,overview!$L$10)),1/SUM(overview!$J$10:$L$10))</f>
        <v>1.9393478260869565</v>
      </c>
      <c r="O274" s="1">
        <f t="shared" si="68"/>
        <v>18</v>
      </c>
      <c r="P274" s="1">
        <f t="shared" si="69"/>
        <v>11</v>
      </c>
      <c r="Q274" s="1">
        <f t="shared" si="74"/>
        <v>0.3342238662830524</v>
      </c>
      <c r="R274" s="1">
        <v>1</v>
      </c>
      <c r="S274" s="1">
        <v>2</v>
      </c>
      <c r="T274" s="1">
        <v>7</v>
      </c>
      <c r="U274" s="1">
        <v>8</v>
      </c>
      <c r="V274" s="1">
        <f t="shared" si="70"/>
        <v>0.5714285714285714</v>
      </c>
      <c r="W274">
        <v>1.0900000000000001</v>
      </c>
      <c r="X274">
        <v>1.91</v>
      </c>
      <c r="Y274">
        <v>11</v>
      </c>
      <c r="Z274">
        <v>2</v>
      </c>
      <c r="AA274" s="1">
        <f t="shared" si="71"/>
        <v>0.10376011423131842</v>
      </c>
      <c r="AB274" s="1">
        <v>1</v>
      </c>
      <c r="AC274" s="1">
        <v>2</v>
      </c>
      <c r="AD274" s="1">
        <v>0</v>
      </c>
      <c r="AE274" s="1">
        <v>1</v>
      </c>
      <c r="AF274" s="1" t="e">
        <f t="shared" si="72"/>
        <v>#DIV/0!</v>
      </c>
      <c r="AH274" s="1" t="e">
        <f t="shared" si="76"/>
        <v>#DIV/0!</v>
      </c>
      <c r="AI274" s="1">
        <f t="shared" si="77"/>
        <v>0.25788719772504359</v>
      </c>
      <c r="AJ274" s="1">
        <f t="shared" si="78"/>
        <v>0.22039796118408156</v>
      </c>
      <c r="AK274" s="1">
        <f t="shared" si="79"/>
        <v>6.100225680409607E-3</v>
      </c>
      <c r="AL274" s="1" t="b">
        <f t="shared" si="80"/>
        <v>0</v>
      </c>
      <c r="AM274" s="1" t="e">
        <f t="shared" si="81"/>
        <v>#DIV/0!</v>
      </c>
      <c r="AN274" s="1" t="e">
        <f t="shared" si="82"/>
        <v>#DIV/0!</v>
      </c>
      <c r="AO274" s="1">
        <v>9.4879999999999995</v>
      </c>
    </row>
    <row r="275" spans="1:41">
      <c r="A275" s="7">
        <v>272</v>
      </c>
      <c r="B275" s="7" t="s">
        <v>85</v>
      </c>
      <c r="C275" s="7" t="s">
        <v>86</v>
      </c>
      <c r="D275" s="7" t="s">
        <v>85</v>
      </c>
      <c r="E275" s="7" t="s">
        <v>86</v>
      </c>
      <c r="F275" s="2" t="b">
        <f t="shared" si="75"/>
        <v>0</v>
      </c>
      <c r="G275" s="2" t="b">
        <f t="shared" si="73"/>
        <v>0</v>
      </c>
      <c r="H275" s="1" t="s">
        <v>275</v>
      </c>
      <c r="M275" s="1">
        <f>PRODUCT(SUM(PRODUCT(R275,overview!$J$10),PRODUCT(W275,overview!$K$10),PRODUCT(AB275,overview!$L$10)),1/SUM(overview!$J$10:$L$10))</f>
        <v>0</v>
      </c>
      <c r="N275" s="1">
        <f>PRODUCT(SUM(PRODUCT(S275,overview!$J$10),PRODUCT(X275,overview!$K$10),PRODUCT(AC275,overview!$L$10)),1/SUM(overview!$J$10:$L$10))</f>
        <v>3</v>
      </c>
      <c r="O275" s="1">
        <f t="shared" si="68"/>
        <v>0</v>
      </c>
      <c r="P275" s="1">
        <f t="shared" si="69"/>
        <v>0</v>
      </c>
      <c r="Q275" s="1" t="e">
        <f t="shared" si="74"/>
        <v>#DIV/0!</v>
      </c>
      <c r="R275" s="1">
        <v>0</v>
      </c>
      <c r="S275" s="1">
        <v>3</v>
      </c>
      <c r="T275" s="1">
        <v>0</v>
      </c>
      <c r="U275" s="1">
        <v>0</v>
      </c>
      <c r="V275" s="1" t="e">
        <f t="shared" si="70"/>
        <v>#DIV/0!</v>
      </c>
      <c r="W275">
        <v>0</v>
      </c>
      <c r="X275">
        <v>3</v>
      </c>
      <c r="Y275">
        <v>0</v>
      </c>
      <c r="Z275">
        <v>0</v>
      </c>
      <c r="AA275" s="1" t="e">
        <f t="shared" si="71"/>
        <v>#DIV/0!</v>
      </c>
      <c r="AB275" s="1">
        <v>0</v>
      </c>
      <c r="AC275" s="1">
        <v>3</v>
      </c>
      <c r="AD275" s="1">
        <v>0</v>
      </c>
      <c r="AE275" s="1">
        <v>0</v>
      </c>
      <c r="AF275" s="1" t="e">
        <f t="shared" si="72"/>
        <v>#DIV/0!</v>
      </c>
      <c r="AH275" s="1" t="e">
        <f t="shared" si="76"/>
        <v>#DIV/0!</v>
      </c>
      <c r="AI275" s="1">
        <f t="shared" si="77"/>
        <v>0.24640163103546367</v>
      </c>
      <c r="AJ275" s="1">
        <f t="shared" si="78"/>
        <v>0.1991486424298205</v>
      </c>
      <c r="AK275" s="1">
        <f t="shared" si="79"/>
        <v>6.2893238580038188E-2</v>
      </c>
      <c r="AL275" s="1" t="b">
        <f t="shared" si="80"/>
        <v>0</v>
      </c>
      <c r="AM275" s="1" t="e">
        <f t="shared" si="81"/>
        <v>#DIV/0!</v>
      </c>
      <c r="AN275" s="1" t="e">
        <f t="shared" si="82"/>
        <v>#DIV/0!</v>
      </c>
      <c r="AO275" s="1">
        <v>9.4879999999999995</v>
      </c>
    </row>
    <row r="276" spans="1:41">
      <c r="A276" s="7">
        <v>273</v>
      </c>
      <c r="B276" s="7" t="s">
        <v>41</v>
      </c>
      <c r="C276" s="7" t="s">
        <v>42</v>
      </c>
      <c r="D276" s="7" t="s">
        <v>97</v>
      </c>
      <c r="E276" s="7" t="s">
        <v>42</v>
      </c>
      <c r="F276" s="2" t="b">
        <f t="shared" si="75"/>
        <v>1</v>
      </c>
      <c r="G276" s="2" t="b">
        <f t="shared" si="73"/>
        <v>0</v>
      </c>
      <c r="H276" s="1" t="s">
        <v>285</v>
      </c>
      <c r="M276" s="1">
        <f>PRODUCT(SUM(PRODUCT(R276,overview!$J$10),PRODUCT(W276,overview!$K$10),PRODUCT(AB276,overview!$L$10)),1/SUM(overview!$J$10:$L$10))</f>
        <v>0.41621739130434776</v>
      </c>
      <c r="N276" s="1">
        <f>PRODUCT(SUM(PRODUCT(S276,overview!$J$10),PRODUCT(X276,overview!$K$10),PRODUCT(AC276,overview!$L$10)),1/SUM(overview!$J$10:$L$10))</f>
        <v>2.5837826086956523</v>
      </c>
      <c r="O276" s="1">
        <f t="shared" si="68"/>
        <v>11</v>
      </c>
      <c r="P276" s="1">
        <f t="shared" si="69"/>
        <v>2</v>
      </c>
      <c r="Q276" s="1">
        <f t="shared" si="74"/>
        <v>2.9288798938957954E-2</v>
      </c>
      <c r="R276" s="1">
        <v>0.38700000000000001</v>
      </c>
      <c r="S276" s="1">
        <v>2.613</v>
      </c>
      <c r="T276" s="1">
        <v>5</v>
      </c>
      <c r="U276" s="1">
        <v>2</v>
      </c>
      <c r="V276" s="1">
        <f t="shared" si="70"/>
        <v>5.9242250287026413E-2</v>
      </c>
      <c r="W276">
        <v>0.42899999999999999</v>
      </c>
      <c r="X276">
        <v>2.5710000000000002</v>
      </c>
      <c r="Y276">
        <v>5</v>
      </c>
      <c r="Z276">
        <v>0</v>
      </c>
      <c r="AA276" s="1">
        <f t="shared" si="71"/>
        <v>0</v>
      </c>
      <c r="AB276" s="1">
        <v>0.42899999999999999</v>
      </c>
      <c r="AC276" s="1">
        <v>2.5710000000000002</v>
      </c>
      <c r="AD276" s="1">
        <v>1</v>
      </c>
      <c r="AE276" s="1">
        <v>0</v>
      </c>
      <c r="AF276" s="1">
        <f t="shared" si="72"/>
        <v>0</v>
      </c>
      <c r="AH276" s="1" t="e">
        <f t="shared" si="76"/>
        <v>#DIV/0!</v>
      </c>
      <c r="AI276" s="1">
        <f t="shared" si="77"/>
        <v>0.17568551018600162</v>
      </c>
      <c r="AJ276" s="1">
        <f t="shared" si="78"/>
        <v>0.13276576161988035</v>
      </c>
      <c r="AK276" s="1">
        <f t="shared" si="79"/>
        <v>0.11340412835800229</v>
      </c>
      <c r="AL276" s="1" t="b">
        <f t="shared" si="80"/>
        <v>0</v>
      </c>
      <c r="AM276" s="1" t="e">
        <f t="shared" si="81"/>
        <v>#DIV/0!</v>
      </c>
      <c r="AN276" s="1" t="e">
        <f t="shared" si="82"/>
        <v>#DIV/0!</v>
      </c>
      <c r="AO276" s="1">
        <v>9.4879999999999995</v>
      </c>
    </row>
    <row r="277" spans="1:41">
      <c r="A277" s="7">
        <v>274</v>
      </c>
      <c r="B277" s="7" t="s">
        <v>64</v>
      </c>
      <c r="C277" s="7" t="s">
        <v>2</v>
      </c>
      <c r="D277" s="7" t="s">
        <v>64</v>
      </c>
      <c r="E277" s="7" t="s">
        <v>2</v>
      </c>
      <c r="F277" s="2" t="b">
        <f t="shared" si="75"/>
        <v>0</v>
      </c>
      <c r="G277" s="2" t="b">
        <f t="shared" si="73"/>
        <v>0</v>
      </c>
      <c r="H277" s="1" t="s">
        <v>285</v>
      </c>
      <c r="M277" s="1">
        <f>PRODUCT(SUM(PRODUCT(R277,overview!$J$10),PRODUCT(W277,overview!$K$10),PRODUCT(AB277,overview!$L$10)),1/SUM(overview!$J$10:$L$10))</f>
        <v>0.33299999999999996</v>
      </c>
      <c r="N277" s="1">
        <f>PRODUCT(SUM(PRODUCT(S277,overview!$J$10),PRODUCT(X277,overview!$K$10),PRODUCT(AC277,overview!$L$10)),1/SUM(overview!$J$10:$L$10))</f>
        <v>2.6669999999999998</v>
      </c>
      <c r="O277" s="1">
        <f t="shared" si="68"/>
        <v>11</v>
      </c>
      <c r="P277" s="1">
        <f t="shared" si="69"/>
        <v>0</v>
      </c>
      <c r="Q277" s="1">
        <f t="shared" si="74"/>
        <v>0</v>
      </c>
      <c r="R277" s="1">
        <v>0.33300000000000002</v>
      </c>
      <c r="S277" s="1">
        <v>2.6669999999999998</v>
      </c>
      <c r="T277" s="1">
        <v>4</v>
      </c>
      <c r="U277" s="1">
        <v>0</v>
      </c>
      <c r="V277" s="1">
        <f t="shared" si="70"/>
        <v>0</v>
      </c>
      <c r="W277">
        <v>0.33300000000000002</v>
      </c>
      <c r="X277">
        <v>2.6669999999999998</v>
      </c>
      <c r="Y277">
        <v>7</v>
      </c>
      <c r="Z277">
        <v>0</v>
      </c>
      <c r="AA277" s="1">
        <f t="shared" si="71"/>
        <v>0</v>
      </c>
      <c r="AB277" s="1">
        <v>0.33300000000000002</v>
      </c>
      <c r="AC277" s="1">
        <v>2.6669999999999998</v>
      </c>
      <c r="AD277" s="1">
        <v>0</v>
      </c>
      <c r="AE277" s="1">
        <v>0</v>
      </c>
      <c r="AF277" s="1" t="e">
        <f t="shared" si="72"/>
        <v>#DIV/0!</v>
      </c>
      <c r="AH277" s="1" t="e">
        <f t="shared" si="76"/>
        <v>#DIV/0!</v>
      </c>
      <c r="AI277" s="1">
        <f t="shared" si="77"/>
        <v>9.9040966400539651E-2</v>
      </c>
      <c r="AJ277" s="1">
        <f t="shared" si="78"/>
        <v>7.8435776496718346E-2</v>
      </c>
      <c r="AK277" s="1">
        <f t="shared" si="79"/>
        <v>0.14921368272271351</v>
      </c>
      <c r="AL277" s="1" t="b">
        <f t="shared" si="80"/>
        <v>0</v>
      </c>
      <c r="AM277" s="1" t="e">
        <f t="shared" si="81"/>
        <v>#DIV/0!</v>
      </c>
      <c r="AN277" s="1" t="e">
        <f t="shared" si="82"/>
        <v>#DIV/0!</v>
      </c>
      <c r="AO277" s="1">
        <v>9.4879999999999995</v>
      </c>
    </row>
    <row r="278" spans="1:41">
      <c r="A278" s="7">
        <v>275</v>
      </c>
      <c r="B278" s="7" t="s">
        <v>65</v>
      </c>
      <c r="C278" s="7" t="s">
        <v>2</v>
      </c>
      <c r="D278" s="7" t="s">
        <v>64</v>
      </c>
      <c r="E278" s="7" t="s">
        <v>2</v>
      </c>
      <c r="F278" s="2" t="b">
        <f t="shared" si="75"/>
        <v>1</v>
      </c>
      <c r="G278" s="2" t="b">
        <f t="shared" si="73"/>
        <v>0</v>
      </c>
      <c r="H278" s="1" t="s">
        <v>285</v>
      </c>
      <c r="M278" s="1">
        <f>PRODUCT(SUM(PRODUCT(R278,overview!$J$10),PRODUCT(W278,overview!$K$10),PRODUCT(AB278,overview!$L$10)),1/SUM(overview!$J$10:$L$10))</f>
        <v>0.35117391304347817</v>
      </c>
      <c r="N278" s="1">
        <f>PRODUCT(SUM(PRODUCT(S278,overview!$J$10),PRODUCT(X278,overview!$K$10),PRODUCT(AC278,overview!$L$10)),1/SUM(overview!$J$10:$L$10))</f>
        <v>2.6488260869565217</v>
      </c>
      <c r="O278" s="1">
        <f t="shared" si="68"/>
        <v>11.8</v>
      </c>
      <c r="P278" s="1">
        <f t="shared" si="69"/>
        <v>4.2</v>
      </c>
      <c r="Q278" s="1">
        <f t="shared" si="74"/>
        <v>4.7188490500790513E-2</v>
      </c>
      <c r="R278" s="1">
        <v>0.34399999999999997</v>
      </c>
      <c r="S278" s="1">
        <v>2.6560000000000001</v>
      </c>
      <c r="T278" s="1">
        <v>3.5</v>
      </c>
      <c r="U278" s="1">
        <v>1.5</v>
      </c>
      <c r="V278" s="1">
        <f t="shared" si="70"/>
        <v>5.55077452667814E-2</v>
      </c>
      <c r="W278">
        <v>0.35499999999999998</v>
      </c>
      <c r="X278">
        <v>2.645</v>
      </c>
      <c r="Y278">
        <v>7.3</v>
      </c>
      <c r="Z278">
        <v>2.7</v>
      </c>
      <c r="AA278" s="1">
        <f t="shared" si="71"/>
        <v>4.9641349664655464E-2</v>
      </c>
      <c r="AB278" s="1">
        <v>0.33300000000000002</v>
      </c>
      <c r="AC278" s="1">
        <v>2.6669999999999998</v>
      </c>
      <c r="AD278" s="1">
        <v>1</v>
      </c>
      <c r="AE278" s="1">
        <v>0</v>
      </c>
      <c r="AF278" s="1">
        <f t="shared" si="72"/>
        <v>0</v>
      </c>
      <c r="AH278" s="1" t="e">
        <f t="shared" si="76"/>
        <v>#DIV/0!</v>
      </c>
      <c r="AI278" s="1">
        <f t="shared" si="77"/>
        <v>6.7936518010495717E-2</v>
      </c>
      <c r="AJ278" s="1">
        <f t="shared" si="78"/>
        <v>7.7605100617652925E-2</v>
      </c>
      <c r="AK278" s="1">
        <f t="shared" si="79"/>
        <v>0.21941471757686451</v>
      </c>
      <c r="AL278" s="1" t="b">
        <f t="shared" si="80"/>
        <v>0</v>
      </c>
      <c r="AM278" s="1" t="e">
        <f t="shared" si="81"/>
        <v>#DIV/0!</v>
      </c>
      <c r="AN278" s="1" t="e">
        <f t="shared" si="82"/>
        <v>#DIV/0!</v>
      </c>
      <c r="AO278" s="1">
        <v>9.4879999999999995</v>
      </c>
    </row>
    <row r="279" spans="1:41">
      <c r="A279" s="7">
        <v>276</v>
      </c>
      <c r="B279" s="7" t="s">
        <v>60</v>
      </c>
      <c r="C279" s="7" t="s">
        <v>61</v>
      </c>
      <c r="D279" s="7" t="s">
        <v>83</v>
      </c>
      <c r="E279" s="7" t="s">
        <v>61</v>
      </c>
      <c r="F279" s="2" t="b">
        <f t="shared" si="75"/>
        <v>0</v>
      </c>
      <c r="G279" s="2" t="b">
        <f t="shared" si="73"/>
        <v>0</v>
      </c>
      <c r="H279" s="1" t="s">
        <v>285</v>
      </c>
      <c r="M279" s="1">
        <f>PRODUCT(SUM(PRODUCT(R279,overview!$J$10),PRODUCT(W279,overview!$K$10),PRODUCT(AB279,overview!$L$10)),1/SUM(overview!$J$10:$L$10))</f>
        <v>1</v>
      </c>
      <c r="N279" s="1">
        <f>PRODUCT(SUM(PRODUCT(S279,overview!$J$10),PRODUCT(X279,overview!$K$10),PRODUCT(AC279,overview!$L$10)),1/SUM(overview!$J$10:$L$10))</f>
        <v>2</v>
      </c>
      <c r="O279" s="1">
        <f t="shared" si="68"/>
        <v>14</v>
      </c>
      <c r="P279" s="1">
        <f t="shared" si="69"/>
        <v>1</v>
      </c>
      <c r="Q279" s="1">
        <f t="shared" si="74"/>
        <v>3.5714285714285712E-2</v>
      </c>
      <c r="R279" s="1">
        <v>1</v>
      </c>
      <c r="S279" s="1">
        <v>2</v>
      </c>
      <c r="T279" s="1">
        <v>7</v>
      </c>
      <c r="U279" s="1">
        <v>0</v>
      </c>
      <c r="V279" s="1">
        <f t="shared" si="70"/>
        <v>0</v>
      </c>
      <c r="W279">
        <v>1</v>
      </c>
      <c r="X279">
        <v>2</v>
      </c>
      <c r="Y279">
        <v>6</v>
      </c>
      <c r="Z279">
        <v>1</v>
      </c>
      <c r="AA279" s="1">
        <f t="shared" si="71"/>
        <v>8.3333333333333329E-2</v>
      </c>
      <c r="AB279" s="1">
        <v>1</v>
      </c>
      <c r="AC279" s="1">
        <v>2</v>
      </c>
      <c r="AD279" s="1">
        <v>1</v>
      </c>
      <c r="AE279" s="1">
        <v>0</v>
      </c>
      <c r="AF279" s="1">
        <f t="shared" si="72"/>
        <v>0</v>
      </c>
      <c r="AH279" s="1" t="e">
        <f t="shared" si="76"/>
        <v>#DIV/0!</v>
      </c>
      <c r="AI279" s="1">
        <f t="shared" si="77"/>
        <v>3.5403833282994859E-2</v>
      </c>
      <c r="AJ279" s="1">
        <f t="shared" si="78"/>
        <v>0</v>
      </c>
      <c r="AK279" s="1">
        <f t="shared" si="79"/>
        <v>0.31696817945075867</v>
      </c>
      <c r="AL279" s="1" t="b">
        <f t="shared" si="80"/>
        <v>0</v>
      </c>
      <c r="AM279" s="1" t="e">
        <f t="shared" si="81"/>
        <v>#DIV/0!</v>
      </c>
      <c r="AN279" s="1" t="e">
        <f t="shared" si="82"/>
        <v>#DIV/0!</v>
      </c>
      <c r="AO279" s="1">
        <v>9.4879999999999995</v>
      </c>
    </row>
    <row r="280" spans="1:41">
      <c r="A280" s="7">
        <v>277</v>
      </c>
      <c r="B280" s="7" t="s">
        <v>30</v>
      </c>
      <c r="C280" s="7" t="s">
        <v>31</v>
      </c>
      <c r="D280" s="7" t="s">
        <v>30</v>
      </c>
      <c r="E280" s="7" t="s">
        <v>31</v>
      </c>
      <c r="F280" s="2" t="b">
        <f t="shared" si="75"/>
        <v>0</v>
      </c>
      <c r="G280" s="2" t="b">
        <f t="shared" si="73"/>
        <v>0</v>
      </c>
      <c r="H280" s="1" t="s">
        <v>285</v>
      </c>
      <c r="M280" s="1">
        <f>PRODUCT(SUM(PRODUCT(R280,overview!$J$10),PRODUCT(W280,overview!$K$10),PRODUCT(AB280,overview!$L$10)),1/SUM(overview!$J$10:$L$10))</f>
        <v>1</v>
      </c>
      <c r="N280" s="1">
        <f>PRODUCT(SUM(PRODUCT(S280,overview!$J$10),PRODUCT(X280,overview!$K$10),PRODUCT(AC280,overview!$L$10)),1/SUM(overview!$J$10:$L$10))</f>
        <v>2</v>
      </c>
      <c r="O280" s="1">
        <f t="shared" si="68"/>
        <v>11</v>
      </c>
      <c r="P280" s="1">
        <f t="shared" si="69"/>
        <v>4</v>
      </c>
      <c r="Q280" s="1">
        <f t="shared" si="74"/>
        <v>0.18181818181818182</v>
      </c>
      <c r="R280" s="1">
        <v>1</v>
      </c>
      <c r="S280" s="1">
        <v>2</v>
      </c>
      <c r="T280" s="1">
        <v>3</v>
      </c>
      <c r="U280" s="1">
        <v>3</v>
      </c>
      <c r="V280" s="1">
        <f t="shared" si="70"/>
        <v>0.5</v>
      </c>
      <c r="W280">
        <v>1</v>
      </c>
      <c r="X280">
        <v>2</v>
      </c>
      <c r="Y280">
        <v>8</v>
      </c>
      <c r="Z280">
        <v>1</v>
      </c>
      <c r="AA280" s="1">
        <f t="shared" si="71"/>
        <v>6.25E-2</v>
      </c>
      <c r="AB280" s="1">
        <v>1</v>
      </c>
      <c r="AC280" s="1">
        <v>2</v>
      </c>
      <c r="AD280" s="1">
        <v>0</v>
      </c>
      <c r="AE280" s="1">
        <v>0</v>
      </c>
      <c r="AF280" s="1" t="e">
        <f t="shared" si="72"/>
        <v>#DIV/0!</v>
      </c>
      <c r="AH280" s="1">
        <f t="shared" si="76"/>
        <v>0.31530846931818785</v>
      </c>
      <c r="AI280" s="1">
        <f t="shared" si="77"/>
        <v>4.7377026200468512E-2</v>
      </c>
      <c r="AJ280" s="1">
        <f t="shared" si="78"/>
        <v>0</v>
      </c>
      <c r="AK280" s="1">
        <f t="shared" si="79"/>
        <v>0.5406340991830092</v>
      </c>
      <c r="AL280" s="1" t="b">
        <f t="shared" si="80"/>
        <v>0</v>
      </c>
      <c r="AM280" s="1" t="e">
        <f t="shared" si="81"/>
        <v>#DIV/0!</v>
      </c>
      <c r="AN280" s="1" t="e">
        <f t="shared" si="82"/>
        <v>#DIV/0!</v>
      </c>
      <c r="AO280" s="1">
        <v>9.4879999999999995</v>
      </c>
    </row>
    <row r="281" spans="1:41">
      <c r="A281" s="7">
        <v>278</v>
      </c>
      <c r="B281" s="7" t="s">
        <v>97</v>
      </c>
      <c r="C281" s="7" t="s">
        <v>42</v>
      </c>
      <c r="D281" s="7" t="s">
        <v>97</v>
      </c>
      <c r="E281" s="7" t="s">
        <v>42</v>
      </c>
      <c r="F281" s="2" t="b">
        <f t="shared" si="75"/>
        <v>0</v>
      </c>
      <c r="G281" s="2" t="b">
        <f t="shared" si="73"/>
        <v>0</v>
      </c>
      <c r="H281" s="1" t="s">
        <v>285</v>
      </c>
      <c r="M281" s="1">
        <f>PRODUCT(SUM(PRODUCT(R281,overview!$J$10),PRODUCT(W281,overview!$K$10),PRODUCT(AB281,overview!$L$10)),1/SUM(overview!$J$10:$L$10))</f>
        <v>0.42899999999999994</v>
      </c>
      <c r="N281" s="1">
        <f>PRODUCT(SUM(PRODUCT(S281,overview!$J$10),PRODUCT(X281,overview!$K$10),PRODUCT(AC281,overview!$L$10)),1/SUM(overview!$J$10:$L$10))</f>
        <v>2.5710000000000002</v>
      </c>
      <c r="O281" s="1">
        <f t="shared" si="68"/>
        <v>12</v>
      </c>
      <c r="P281" s="1">
        <f t="shared" si="69"/>
        <v>0</v>
      </c>
      <c r="Q281" s="1">
        <f t="shared" si="74"/>
        <v>0</v>
      </c>
      <c r="R281" s="1">
        <v>0.42899999999999999</v>
      </c>
      <c r="S281" s="1">
        <v>2.5710000000000002</v>
      </c>
      <c r="T281" s="1">
        <v>5</v>
      </c>
      <c r="U281" s="1">
        <v>0</v>
      </c>
      <c r="V281" s="1">
        <f t="shared" si="70"/>
        <v>0</v>
      </c>
      <c r="W281">
        <v>0.42899999999999999</v>
      </c>
      <c r="X281">
        <v>2.5710000000000002</v>
      </c>
      <c r="Y281">
        <v>7</v>
      </c>
      <c r="Z281">
        <v>0</v>
      </c>
      <c r="AA281" s="1">
        <f t="shared" si="71"/>
        <v>0</v>
      </c>
      <c r="AB281" s="1">
        <v>0.42899999999999999</v>
      </c>
      <c r="AC281" s="1">
        <v>2.5710000000000002</v>
      </c>
      <c r="AD281" s="1">
        <v>0</v>
      </c>
      <c r="AE281" s="1">
        <v>0</v>
      </c>
      <c r="AF281" s="1" t="e">
        <f t="shared" si="72"/>
        <v>#DIV/0!</v>
      </c>
      <c r="AH281" s="1">
        <f t="shared" si="76"/>
        <v>0.29474613106941949</v>
      </c>
      <c r="AI281" s="1">
        <f t="shared" si="77"/>
        <v>4.2366547772634142E-2</v>
      </c>
      <c r="AJ281" s="1">
        <f t="shared" si="78"/>
        <v>0</v>
      </c>
      <c r="AK281" s="1">
        <f t="shared" si="79"/>
        <v>1.0551608221803841</v>
      </c>
      <c r="AL281" s="1" t="b">
        <f t="shared" si="80"/>
        <v>0</v>
      </c>
      <c r="AM281" s="1" t="e">
        <f t="shared" si="81"/>
        <v>#DIV/0!</v>
      </c>
      <c r="AN281" s="1" t="e">
        <f t="shared" si="82"/>
        <v>#DIV/0!</v>
      </c>
      <c r="AO281" s="1">
        <v>9.4879999999999995</v>
      </c>
    </row>
    <row r="282" spans="1:41">
      <c r="A282" s="7">
        <v>279</v>
      </c>
      <c r="B282" s="7" t="s">
        <v>89</v>
      </c>
      <c r="C282" s="7" t="s">
        <v>70</v>
      </c>
      <c r="D282" s="7" t="s">
        <v>89</v>
      </c>
      <c r="E282" s="7" t="s">
        <v>70</v>
      </c>
      <c r="F282" s="2" t="b">
        <f t="shared" si="75"/>
        <v>0</v>
      </c>
      <c r="G282" s="2" t="b">
        <f t="shared" si="73"/>
        <v>0</v>
      </c>
      <c r="H282" s="1" t="s">
        <v>285</v>
      </c>
      <c r="M282" s="1">
        <f>PRODUCT(SUM(PRODUCT(R282,overview!$J$10),PRODUCT(W282,overview!$K$10),PRODUCT(AB282,overview!$L$10)),1/SUM(overview!$J$10:$L$10))</f>
        <v>1</v>
      </c>
      <c r="N282" s="1">
        <f>PRODUCT(SUM(PRODUCT(S282,overview!$J$10),PRODUCT(X282,overview!$K$10),PRODUCT(AC282,overview!$L$10)),1/SUM(overview!$J$10:$L$10))</f>
        <v>2</v>
      </c>
      <c r="O282" s="1">
        <f t="shared" si="68"/>
        <v>14</v>
      </c>
      <c r="P282" s="1">
        <f t="shared" si="69"/>
        <v>0</v>
      </c>
      <c r="Q282" s="1">
        <f t="shared" si="74"/>
        <v>0</v>
      </c>
      <c r="R282" s="1">
        <v>1</v>
      </c>
      <c r="S282" s="1">
        <v>2</v>
      </c>
      <c r="T282" s="1">
        <v>8</v>
      </c>
      <c r="U282" s="1">
        <v>0</v>
      </c>
      <c r="V282" s="1">
        <f t="shared" si="70"/>
        <v>0</v>
      </c>
      <c r="W282">
        <v>1</v>
      </c>
      <c r="X282">
        <v>2</v>
      </c>
      <c r="Y282">
        <v>6</v>
      </c>
      <c r="Z282">
        <v>0</v>
      </c>
      <c r="AA282" s="1">
        <f t="shared" si="71"/>
        <v>0</v>
      </c>
      <c r="AB282" s="1">
        <v>1</v>
      </c>
      <c r="AC282" s="1">
        <v>2</v>
      </c>
      <c r="AD282" s="1">
        <v>0</v>
      </c>
      <c r="AE282" s="1">
        <v>0</v>
      </c>
      <c r="AF282" s="1" t="e">
        <f t="shared" si="72"/>
        <v>#DIV/0!</v>
      </c>
      <c r="AH282" s="1">
        <f t="shared" si="76"/>
        <v>0.28327265317823858</v>
      </c>
      <c r="AI282" s="1">
        <f t="shared" si="77"/>
        <v>4.4952085121902748E-2</v>
      </c>
      <c r="AJ282" s="1">
        <f t="shared" si="78"/>
        <v>0</v>
      </c>
      <c r="AK282" s="1">
        <f t="shared" si="79"/>
        <v>1.105959401568767</v>
      </c>
      <c r="AL282" s="1" t="b">
        <f t="shared" si="80"/>
        <v>0</v>
      </c>
      <c r="AM282" s="1">
        <f t="shared" si="81"/>
        <v>34.700763167577833</v>
      </c>
      <c r="AN282" s="1" t="b">
        <f t="shared" si="82"/>
        <v>1</v>
      </c>
      <c r="AO282" s="1">
        <v>9.4879999999999995</v>
      </c>
    </row>
    <row r="283" spans="1:41">
      <c r="A283" s="7">
        <v>280</v>
      </c>
      <c r="B283" s="7" t="s">
        <v>38</v>
      </c>
      <c r="C283" s="7" t="s">
        <v>1</v>
      </c>
      <c r="D283" s="7" t="s">
        <v>38</v>
      </c>
      <c r="E283" s="7" t="s">
        <v>1</v>
      </c>
      <c r="F283" s="2" t="b">
        <f t="shared" si="75"/>
        <v>0</v>
      </c>
      <c r="G283" s="2" t="b">
        <f t="shared" si="73"/>
        <v>0</v>
      </c>
      <c r="H283" s="1" t="s">
        <v>285</v>
      </c>
      <c r="M283" s="1">
        <f>PRODUCT(SUM(PRODUCT(R283,overview!$J$10),PRODUCT(W283,overview!$K$10),PRODUCT(AB283,overview!$L$10)),1/SUM(overview!$J$10:$L$10))</f>
        <v>0.41939130434782601</v>
      </c>
      <c r="N283" s="1">
        <f>PRODUCT(SUM(PRODUCT(S283,overview!$J$10),PRODUCT(X283,overview!$K$10),PRODUCT(AC283,overview!$L$10)),1/SUM(overview!$J$10:$L$10))</f>
        <v>2.5806086956521739</v>
      </c>
      <c r="O283" s="1">
        <f t="shared" si="68"/>
        <v>11.8</v>
      </c>
      <c r="P283" s="1">
        <f t="shared" si="69"/>
        <v>8.1999999999999993</v>
      </c>
      <c r="Q283" s="1">
        <f t="shared" si="74"/>
        <v>0.11293514409092696</v>
      </c>
      <c r="R283" s="1">
        <v>0.36</v>
      </c>
      <c r="S283" s="1">
        <v>2.64</v>
      </c>
      <c r="T283" s="1">
        <v>5</v>
      </c>
      <c r="U283" s="1">
        <v>2</v>
      </c>
      <c r="V283" s="1">
        <f t="shared" si="70"/>
        <v>5.4545454545454543E-2</v>
      </c>
      <c r="W283">
        <v>0.44900000000000001</v>
      </c>
      <c r="X283">
        <v>2.5510000000000002</v>
      </c>
      <c r="Y283">
        <v>6.8</v>
      </c>
      <c r="Z283">
        <v>6.2</v>
      </c>
      <c r="AA283" s="1">
        <f t="shared" si="71"/>
        <v>0.16047916618627067</v>
      </c>
      <c r="AB283" s="1">
        <v>0.33300000000000002</v>
      </c>
      <c r="AC283" s="1">
        <v>2.6669999999999998</v>
      </c>
      <c r="AD283" s="1">
        <v>0</v>
      </c>
      <c r="AE283" s="1">
        <v>0</v>
      </c>
      <c r="AF283" s="1" t="e">
        <f t="shared" si="72"/>
        <v>#DIV/0!</v>
      </c>
      <c r="AH283" s="1">
        <f t="shared" si="76"/>
        <v>0.25721655134610499</v>
      </c>
      <c r="AI283" s="1">
        <f t="shared" si="77"/>
        <v>4.0932672058076547E-2</v>
      </c>
      <c r="AJ283" s="1">
        <f t="shared" si="78"/>
        <v>0</v>
      </c>
      <c r="AK283" s="1">
        <f t="shared" si="79"/>
        <v>1.0630272163179313</v>
      </c>
      <c r="AL283" s="1" t="b">
        <f t="shared" si="80"/>
        <v>0</v>
      </c>
      <c r="AM283" s="1">
        <f t="shared" si="81"/>
        <v>28.23424257368503</v>
      </c>
      <c r="AN283" s="1" t="b">
        <f t="shared" si="82"/>
        <v>1</v>
      </c>
      <c r="AO283" s="1">
        <v>9.4879999999999995</v>
      </c>
    </row>
    <row r="284" spans="1:41">
      <c r="A284" s="7">
        <v>281</v>
      </c>
      <c r="B284" s="7" t="s">
        <v>58</v>
      </c>
      <c r="C284" s="7" t="s">
        <v>59</v>
      </c>
      <c r="D284" s="7" t="s">
        <v>58</v>
      </c>
      <c r="E284" s="7" t="s">
        <v>59</v>
      </c>
      <c r="F284" s="2" t="b">
        <f t="shared" si="75"/>
        <v>0</v>
      </c>
      <c r="G284" s="2" t="b">
        <f t="shared" si="73"/>
        <v>0</v>
      </c>
      <c r="H284" s="1" t="s">
        <v>285</v>
      </c>
      <c r="M284" s="1">
        <f>PRODUCT(SUM(PRODUCT(R284,overview!$J$10),PRODUCT(W284,overview!$K$10),PRODUCT(AB284,overview!$L$10)),1/SUM(overview!$J$10:$L$10))</f>
        <v>0.375</v>
      </c>
      <c r="N284" s="1">
        <f>PRODUCT(SUM(PRODUCT(S284,overview!$J$10),PRODUCT(X284,overview!$K$10),PRODUCT(AC284,overview!$L$10)),1/SUM(overview!$J$10:$L$10))</f>
        <v>2.625</v>
      </c>
      <c r="O284" s="1">
        <f t="shared" si="68"/>
        <v>14</v>
      </c>
      <c r="P284" s="1">
        <f t="shared" si="69"/>
        <v>0</v>
      </c>
      <c r="Q284" s="1">
        <f t="shared" si="74"/>
        <v>0</v>
      </c>
      <c r="R284" s="1">
        <v>0.375</v>
      </c>
      <c r="S284" s="1">
        <v>2.625</v>
      </c>
      <c r="T284" s="1">
        <v>9</v>
      </c>
      <c r="U284" s="1">
        <v>0</v>
      </c>
      <c r="V284" s="1">
        <f t="shared" si="70"/>
        <v>0</v>
      </c>
      <c r="W284">
        <v>0.375</v>
      </c>
      <c r="X284">
        <v>2.625</v>
      </c>
      <c r="Y284">
        <v>5</v>
      </c>
      <c r="Z284">
        <v>0</v>
      </c>
      <c r="AA284" s="1">
        <f t="shared" si="71"/>
        <v>0</v>
      </c>
      <c r="AB284" s="1">
        <v>0.375</v>
      </c>
      <c r="AC284" s="1">
        <v>2.625</v>
      </c>
      <c r="AD284" s="1">
        <v>0</v>
      </c>
      <c r="AE284" s="1">
        <v>0</v>
      </c>
      <c r="AF284" s="1" t="e">
        <f t="shared" si="72"/>
        <v>#DIV/0!</v>
      </c>
      <c r="AH284" s="1">
        <f t="shared" si="76"/>
        <v>0.30964178429291567</v>
      </c>
      <c r="AI284" s="1">
        <f t="shared" si="77"/>
        <v>4.5563549160671471E-2</v>
      </c>
      <c r="AJ284" s="1">
        <f t="shared" si="78"/>
        <v>0</v>
      </c>
      <c r="AK284" s="1">
        <f t="shared" si="79"/>
        <v>1.0515422929911953</v>
      </c>
      <c r="AL284" s="1" t="b">
        <f t="shared" si="80"/>
        <v>0</v>
      </c>
      <c r="AM284" s="1">
        <f t="shared" si="81"/>
        <v>21.77244973022388</v>
      </c>
      <c r="AN284" s="1" t="b">
        <f t="shared" si="82"/>
        <v>1</v>
      </c>
      <c r="AO284" s="1">
        <v>9.4879999999999995</v>
      </c>
    </row>
    <row r="285" spans="1:41">
      <c r="A285" s="7">
        <v>282</v>
      </c>
      <c r="B285" s="7" t="s">
        <v>98</v>
      </c>
      <c r="C285" s="7" t="s">
        <v>50</v>
      </c>
      <c r="D285" s="7" t="s">
        <v>98</v>
      </c>
      <c r="E285" s="7" t="s">
        <v>50</v>
      </c>
      <c r="F285" s="2" t="b">
        <f t="shared" si="75"/>
        <v>0</v>
      </c>
      <c r="G285" s="2" t="b">
        <f t="shared" si="73"/>
        <v>0</v>
      </c>
      <c r="H285" s="1" t="s">
        <v>285</v>
      </c>
      <c r="M285" s="1">
        <f>PRODUCT(SUM(PRODUCT(R285,overview!$J$10),PRODUCT(W285,overview!$K$10),PRODUCT(AB285,overview!$L$10)),1/SUM(overview!$J$10:$L$10))</f>
        <v>0.39265217391304341</v>
      </c>
      <c r="N285" s="1">
        <f>PRODUCT(SUM(PRODUCT(S285,overview!$J$10),PRODUCT(X285,overview!$K$10),PRODUCT(AC285,overview!$L$10)),1/SUM(overview!$J$10:$L$10))</f>
        <v>2.6073478260869569</v>
      </c>
      <c r="O285" s="1">
        <f t="shared" si="68"/>
        <v>10</v>
      </c>
      <c r="P285" s="1">
        <f t="shared" si="69"/>
        <v>5</v>
      </c>
      <c r="Q285" s="1">
        <f t="shared" si="74"/>
        <v>7.5297236905734602E-2</v>
      </c>
      <c r="R285" s="1">
        <v>0.34300000000000003</v>
      </c>
      <c r="S285" s="1">
        <v>2.657</v>
      </c>
      <c r="T285" s="1">
        <v>5</v>
      </c>
      <c r="U285" s="1">
        <v>1</v>
      </c>
      <c r="V285" s="1">
        <f t="shared" si="70"/>
        <v>2.5818592397440724E-2</v>
      </c>
      <c r="W285">
        <v>0.41699999999999998</v>
      </c>
      <c r="X285">
        <v>2.5830000000000002</v>
      </c>
      <c r="Y285">
        <v>5</v>
      </c>
      <c r="Z285">
        <v>4</v>
      </c>
      <c r="AA285" s="1">
        <f t="shared" si="71"/>
        <v>0.12915214866434377</v>
      </c>
      <c r="AB285" s="1">
        <v>0.33300000000000002</v>
      </c>
      <c r="AC285" s="1">
        <v>2.6669999999999998</v>
      </c>
      <c r="AD285" s="1">
        <v>0</v>
      </c>
      <c r="AE285" s="1">
        <v>0</v>
      </c>
      <c r="AF285" s="1" t="e">
        <f t="shared" si="72"/>
        <v>#DIV/0!</v>
      </c>
      <c r="AH285" s="1">
        <f t="shared" si="76"/>
        <v>0.16342478294861978</v>
      </c>
      <c r="AI285" s="1">
        <f t="shared" si="77"/>
        <v>3.8790589150301383E-2</v>
      </c>
      <c r="AJ285" s="1">
        <f t="shared" si="78"/>
        <v>0</v>
      </c>
      <c r="AK285" s="1">
        <f t="shared" si="79"/>
        <v>1.0359685571329589</v>
      </c>
      <c r="AL285" s="1" t="b">
        <f t="shared" si="80"/>
        <v>0</v>
      </c>
      <c r="AM285" s="1">
        <f t="shared" si="81"/>
        <v>16.729677826781895</v>
      </c>
      <c r="AN285" s="1" t="b">
        <f t="shared" si="82"/>
        <v>1</v>
      </c>
      <c r="AO285" s="1">
        <v>9.4879999999999995</v>
      </c>
    </row>
    <row r="286" spans="1:41">
      <c r="A286" s="7">
        <v>283</v>
      </c>
      <c r="B286" s="7" t="s">
        <v>41</v>
      </c>
      <c r="C286" s="7" t="s">
        <v>42</v>
      </c>
      <c r="D286" s="7" t="s">
        <v>41</v>
      </c>
      <c r="E286" s="7" t="s">
        <v>42</v>
      </c>
      <c r="F286" s="2" t="b">
        <f t="shared" si="75"/>
        <v>0</v>
      </c>
      <c r="G286" s="2" t="b">
        <f t="shared" si="73"/>
        <v>0</v>
      </c>
      <c r="H286" s="1" t="s">
        <v>285</v>
      </c>
      <c r="M286" s="1">
        <f>PRODUCT(SUM(PRODUCT(R286,overview!$J$10),PRODUCT(W286,overview!$K$10),PRODUCT(AB286,overview!$L$10)),1/SUM(overview!$J$10:$L$10))</f>
        <v>0.40947826086956518</v>
      </c>
      <c r="N286" s="1">
        <f>PRODUCT(SUM(PRODUCT(S286,overview!$J$10),PRODUCT(X286,overview!$K$10),PRODUCT(AC286,overview!$L$10)),1/SUM(overview!$J$10:$L$10))</f>
        <v>2.5905217391304349</v>
      </c>
      <c r="O286" s="1">
        <f t="shared" si="68"/>
        <v>5</v>
      </c>
      <c r="P286" s="1">
        <f t="shared" si="69"/>
        <v>5</v>
      </c>
      <c r="Q286" s="1">
        <f t="shared" si="74"/>
        <v>0.15806787284750426</v>
      </c>
      <c r="R286" s="1">
        <v>0.41799999999999998</v>
      </c>
      <c r="S286" s="1">
        <v>2.5819999999999999</v>
      </c>
      <c r="T286" s="1">
        <v>4</v>
      </c>
      <c r="U286" s="1">
        <v>3</v>
      </c>
      <c r="V286" s="1">
        <f t="shared" si="70"/>
        <v>0.12141750580945003</v>
      </c>
      <c r="W286">
        <v>0.40500000000000003</v>
      </c>
      <c r="X286">
        <v>2.5950000000000002</v>
      </c>
      <c r="Y286">
        <v>1</v>
      </c>
      <c r="Z286">
        <v>2</v>
      </c>
      <c r="AA286" s="1">
        <f t="shared" si="71"/>
        <v>0.31213872832369943</v>
      </c>
      <c r="AB286" s="1">
        <v>0.42899999999999999</v>
      </c>
      <c r="AC286" s="1">
        <v>2.5710000000000002</v>
      </c>
      <c r="AD286" s="1">
        <v>0</v>
      </c>
      <c r="AE286" s="1">
        <v>0</v>
      </c>
      <c r="AF286" s="1" t="e">
        <f t="shared" si="72"/>
        <v>#DIV/0!</v>
      </c>
      <c r="AH286" s="1">
        <f t="shared" si="76"/>
        <v>0.15371980671381463</v>
      </c>
      <c r="AI286" s="1">
        <f t="shared" si="77"/>
        <v>4.0069563107286939E-2</v>
      </c>
      <c r="AJ286" s="1">
        <f t="shared" si="78"/>
        <v>0</v>
      </c>
      <c r="AK286" s="1">
        <f t="shared" si="79"/>
        <v>1.009787042313196</v>
      </c>
      <c r="AL286" s="1" t="b">
        <f t="shared" si="80"/>
        <v>0</v>
      </c>
      <c r="AM286" s="1">
        <f t="shared" si="81"/>
        <v>12.257626444948601</v>
      </c>
      <c r="AN286" s="1" t="b">
        <f t="shared" si="82"/>
        <v>1</v>
      </c>
      <c r="AO286" s="1">
        <v>9.4879999999999995</v>
      </c>
    </row>
    <row r="287" spans="1:41">
      <c r="A287" s="7">
        <v>284</v>
      </c>
      <c r="B287" s="7" t="s">
        <v>45</v>
      </c>
      <c r="C287" s="7" t="s">
        <v>46</v>
      </c>
      <c r="D287" s="7" t="s">
        <v>45</v>
      </c>
      <c r="E287" s="7" t="s">
        <v>46</v>
      </c>
      <c r="F287" s="2" t="b">
        <f t="shared" si="75"/>
        <v>0</v>
      </c>
      <c r="G287" s="2" t="b">
        <f t="shared" si="73"/>
        <v>0</v>
      </c>
      <c r="H287" s="1" t="s">
        <v>285</v>
      </c>
      <c r="M287" s="1">
        <f>PRODUCT(SUM(PRODUCT(R287,overview!$J$10),PRODUCT(W287,overview!$K$10),PRODUCT(AB287,overview!$L$10)),1/SUM(overview!$J$10:$L$10))</f>
        <v>1.0167608695652173</v>
      </c>
      <c r="N287" s="1">
        <f>PRODUCT(SUM(PRODUCT(S287,overview!$J$10),PRODUCT(X287,overview!$K$10),PRODUCT(AC287,overview!$L$10)),1/SUM(overview!$J$10:$L$10))</f>
        <v>1.9832391304347829</v>
      </c>
      <c r="O287" s="1">
        <f t="shared" si="68"/>
        <v>19</v>
      </c>
      <c r="P287" s="1">
        <f t="shared" si="69"/>
        <v>0</v>
      </c>
      <c r="Q287" s="1">
        <f t="shared" si="74"/>
        <v>0</v>
      </c>
      <c r="R287" s="1">
        <v>1.044</v>
      </c>
      <c r="S287" s="1">
        <v>1.956</v>
      </c>
      <c r="T287" s="1">
        <v>9</v>
      </c>
      <c r="U287" s="1">
        <v>0</v>
      </c>
      <c r="V287" s="1">
        <f t="shared" si="70"/>
        <v>0</v>
      </c>
      <c r="W287">
        <v>1.0049999999999999</v>
      </c>
      <c r="X287">
        <v>1.9950000000000001</v>
      </c>
      <c r="Y287">
        <v>10</v>
      </c>
      <c r="Z287">
        <v>0</v>
      </c>
      <c r="AA287" s="1">
        <f t="shared" si="71"/>
        <v>0</v>
      </c>
      <c r="AB287" s="1">
        <v>1</v>
      </c>
      <c r="AC287" s="1">
        <v>2</v>
      </c>
      <c r="AD287" s="1">
        <v>0</v>
      </c>
      <c r="AE287" s="1">
        <v>0</v>
      </c>
      <c r="AF287" s="1" t="e">
        <f t="shared" si="72"/>
        <v>#DIV/0!</v>
      </c>
      <c r="AH287" s="1">
        <f t="shared" si="76"/>
        <v>0.15581123265549918</v>
      </c>
      <c r="AI287" s="1">
        <f t="shared" si="77"/>
        <v>4.1837337950255474E-2</v>
      </c>
      <c r="AJ287" s="1">
        <f t="shared" si="78"/>
        <v>0</v>
      </c>
      <c r="AK287" s="1">
        <f t="shared" si="79"/>
        <v>0.98348105752505433</v>
      </c>
      <c r="AL287" s="1" t="b">
        <f t="shared" si="80"/>
        <v>0</v>
      </c>
      <c r="AM287" s="1">
        <f t="shared" si="81"/>
        <v>6.7938886905089397</v>
      </c>
      <c r="AN287" s="1" t="b">
        <f t="shared" si="82"/>
        <v>0</v>
      </c>
      <c r="AO287" s="1">
        <v>9.4879999999999995</v>
      </c>
    </row>
    <row r="288" spans="1:41">
      <c r="A288" s="7">
        <v>285</v>
      </c>
      <c r="B288" s="7" t="s">
        <v>89</v>
      </c>
      <c r="C288" s="7" t="s">
        <v>70</v>
      </c>
      <c r="D288" s="7" t="s">
        <v>89</v>
      </c>
      <c r="E288" s="7" t="s">
        <v>70</v>
      </c>
      <c r="F288" s="2" t="b">
        <f t="shared" si="75"/>
        <v>0</v>
      </c>
      <c r="G288" s="2" t="b">
        <f t="shared" si="73"/>
        <v>0</v>
      </c>
      <c r="H288" s="1" t="s">
        <v>285</v>
      </c>
      <c r="M288" s="1">
        <f>PRODUCT(SUM(PRODUCT(R288,overview!$J$10),PRODUCT(W288,overview!$K$10),PRODUCT(AB288,overview!$L$10)),1/SUM(overview!$J$10:$L$10))</f>
        <v>1</v>
      </c>
      <c r="N288" s="1">
        <f>PRODUCT(SUM(PRODUCT(S288,overview!$J$10),PRODUCT(X288,overview!$K$10),PRODUCT(AC288,overview!$L$10)),1/SUM(overview!$J$10:$L$10))</f>
        <v>2</v>
      </c>
      <c r="O288" s="1">
        <f t="shared" si="68"/>
        <v>17</v>
      </c>
      <c r="P288" s="1">
        <f t="shared" si="69"/>
        <v>0</v>
      </c>
      <c r="Q288" s="1">
        <f t="shared" si="74"/>
        <v>0</v>
      </c>
      <c r="R288" s="1">
        <v>1</v>
      </c>
      <c r="S288" s="1">
        <v>2</v>
      </c>
      <c r="T288" s="1">
        <v>8</v>
      </c>
      <c r="U288" s="1">
        <v>0</v>
      </c>
      <c r="V288" s="1">
        <f t="shared" si="70"/>
        <v>0</v>
      </c>
      <c r="W288">
        <v>1</v>
      </c>
      <c r="X288">
        <v>2</v>
      </c>
      <c r="Y288">
        <v>9</v>
      </c>
      <c r="Z288">
        <v>0</v>
      </c>
      <c r="AA288" s="1">
        <f t="shared" si="71"/>
        <v>0</v>
      </c>
      <c r="AB288" s="1">
        <v>1</v>
      </c>
      <c r="AC288" s="1">
        <v>2</v>
      </c>
      <c r="AD288" s="1">
        <v>0</v>
      </c>
      <c r="AE288" s="1">
        <v>0</v>
      </c>
      <c r="AF288" s="1" t="e">
        <f t="shared" si="72"/>
        <v>#DIV/0!</v>
      </c>
      <c r="AH288" s="1">
        <f t="shared" si="76"/>
        <v>0.12299585418636616</v>
      </c>
      <c r="AI288" s="1">
        <f t="shared" si="77"/>
        <v>3.5696369094123929E-2</v>
      </c>
      <c r="AJ288" s="1">
        <f t="shared" si="78"/>
        <v>0</v>
      </c>
      <c r="AK288" s="1">
        <f t="shared" si="79"/>
        <v>1.0677567321423513</v>
      </c>
      <c r="AL288" s="1" t="b">
        <f t="shared" si="80"/>
        <v>0</v>
      </c>
      <c r="AM288" s="1">
        <f t="shared" si="81"/>
        <v>6.1503411503351728</v>
      </c>
      <c r="AN288" s="1" t="b">
        <f t="shared" si="82"/>
        <v>0</v>
      </c>
      <c r="AO288" s="1">
        <v>9.4879999999999995</v>
      </c>
    </row>
    <row r="289" spans="1:41">
      <c r="A289" s="7">
        <v>286</v>
      </c>
      <c r="B289" s="7" t="s">
        <v>60</v>
      </c>
      <c r="C289" s="7" t="s">
        <v>61</v>
      </c>
      <c r="D289" s="7" t="s">
        <v>83</v>
      </c>
      <c r="E289" s="7" t="s">
        <v>61</v>
      </c>
      <c r="F289" s="2" t="b">
        <f t="shared" si="75"/>
        <v>0</v>
      </c>
      <c r="G289" s="2" t="b">
        <f t="shared" si="73"/>
        <v>0</v>
      </c>
      <c r="H289" s="1" t="s">
        <v>285</v>
      </c>
      <c r="M289" s="1">
        <f>PRODUCT(SUM(PRODUCT(R289,overview!$J$10),PRODUCT(W289,overview!$K$10),PRODUCT(AB289,overview!$L$10)),1/SUM(overview!$J$10:$L$10))</f>
        <v>1</v>
      </c>
      <c r="N289" s="1">
        <f>PRODUCT(SUM(PRODUCT(S289,overview!$J$10),PRODUCT(X289,overview!$K$10),PRODUCT(AC289,overview!$L$10)),1/SUM(overview!$J$10:$L$10))</f>
        <v>2</v>
      </c>
      <c r="O289" s="1">
        <f t="shared" si="68"/>
        <v>18</v>
      </c>
      <c r="P289" s="1">
        <f t="shared" si="69"/>
        <v>1</v>
      </c>
      <c r="Q289" s="1">
        <f t="shared" si="74"/>
        <v>2.7777777777777776E-2</v>
      </c>
      <c r="R289" s="1">
        <v>1</v>
      </c>
      <c r="S289" s="1">
        <v>2</v>
      </c>
      <c r="T289" s="1">
        <v>7</v>
      </c>
      <c r="U289" s="1">
        <v>0</v>
      </c>
      <c r="V289" s="1">
        <f t="shared" si="70"/>
        <v>0</v>
      </c>
      <c r="W289">
        <v>1</v>
      </c>
      <c r="X289">
        <v>2</v>
      </c>
      <c r="Y289">
        <v>10</v>
      </c>
      <c r="Z289">
        <v>1</v>
      </c>
      <c r="AA289" s="1">
        <f t="shared" si="71"/>
        <v>0.05</v>
      </c>
      <c r="AB289" s="1">
        <v>1</v>
      </c>
      <c r="AC289" s="1">
        <v>2</v>
      </c>
      <c r="AD289" s="1">
        <v>1</v>
      </c>
      <c r="AE289" s="1">
        <v>0</v>
      </c>
      <c r="AF289" s="1">
        <f t="shared" si="72"/>
        <v>0</v>
      </c>
      <c r="AH289" s="1">
        <f t="shared" si="76"/>
        <v>0.11772270993846379</v>
      </c>
      <c r="AI289" s="1">
        <f t="shared" si="77"/>
        <v>4.0302352203043144E-2</v>
      </c>
      <c r="AJ289" s="1">
        <f t="shared" si="78"/>
        <v>0</v>
      </c>
      <c r="AK289" s="1">
        <f t="shared" si="79"/>
        <v>1.057652101584202</v>
      </c>
      <c r="AL289" s="1" t="b">
        <f t="shared" si="80"/>
        <v>0</v>
      </c>
      <c r="AM289" s="1">
        <f t="shared" si="81"/>
        <v>5.9238489799643528</v>
      </c>
      <c r="AN289" s="1" t="b">
        <f t="shared" si="82"/>
        <v>0</v>
      </c>
      <c r="AO289" s="1">
        <v>9.4879999999999995</v>
      </c>
    </row>
    <row r="290" spans="1:41">
      <c r="A290" s="7">
        <v>287</v>
      </c>
      <c r="B290" s="7" t="s">
        <v>45</v>
      </c>
      <c r="C290" s="7" t="s">
        <v>46</v>
      </c>
      <c r="D290" s="7" t="s">
        <v>45</v>
      </c>
      <c r="E290" s="7" t="s">
        <v>46</v>
      </c>
      <c r="F290" s="2" t="b">
        <f t="shared" si="75"/>
        <v>0</v>
      </c>
      <c r="G290" s="2" t="b">
        <f t="shared" si="73"/>
        <v>0</v>
      </c>
      <c r="H290" s="1" t="s">
        <v>285</v>
      </c>
      <c r="M290" s="1">
        <f>PRODUCT(SUM(PRODUCT(R290,overview!$J$10),PRODUCT(W290,overview!$K$10),PRODUCT(AB290,overview!$L$10)),1/SUM(overview!$J$10:$L$10))</f>
        <v>1.0323260869565216</v>
      </c>
      <c r="N290" s="1">
        <f>PRODUCT(SUM(PRODUCT(S290,overview!$J$10),PRODUCT(X290,overview!$K$10),PRODUCT(AC290,overview!$L$10)),1/SUM(overview!$J$10:$L$10))</f>
        <v>1.9676739130434784</v>
      </c>
      <c r="O290" s="1">
        <f t="shared" si="68"/>
        <v>20</v>
      </c>
      <c r="P290" s="1">
        <f t="shared" si="69"/>
        <v>2</v>
      </c>
      <c r="Q290" s="1">
        <f t="shared" si="74"/>
        <v>5.2464286898014641E-2</v>
      </c>
      <c r="R290" s="1">
        <v>1.0109999999999999</v>
      </c>
      <c r="S290" s="1">
        <v>1.9890000000000001</v>
      </c>
      <c r="T290" s="1">
        <v>7</v>
      </c>
      <c r="U290" s="1">
        <v>1</v>
      </c>
      <c r="V290" s="1">
        <f t="shared" si="70"/>
        <v>7.2613660848954958E-2</v>
      </c>
      <c r="W290">
        <v>1.0429999999999999</v>
      </c>
      <c r="X290">
        <v>1.9570000000000001</v>
      </c>
      <c r="Y290">
        <v>13</v>
      </c>
      <c r="Z290">
        <v>1</v>
      </c>
      <c r="AA290" s="1">
        <f t="shared" si="71"/>
        <v>4.0996816162886675E-2</v>
      </c>
      <c r="AB290" s="1">
        <v>1</v>
      </c>
      <c r="AC290" s="1">
        <v>2</v>
      </c>
      <c r="AD290" s="1">
        <v>0</v>
      </c>
      <c r="AE290" s="1">
        <v>0</v>
      </c>
      <c r="AF290" s="1" t="e">
        <f t="shared" si="72"/>
        <v>#DIV/0!</v>
      </c>
      <c r="AH290" s="1">
        <f t="shared" si="76"/>
        <v>0.17582757323920065</v>
      </c>
      <c r="AI290" s="1">
        <f t="shared" si="77"/>
        <v>5.5645724073760783E-2</v>
      </c>
      <c r="AJ290" s="1">
        <f t="shared" si="78"/>
        <v>0</v>
      </c>
      <c r="AK290" s="1">
        <f t="shared" si="79"/>
        <v>1.1088561805882797</v>
      </c>
      <c r="AL290" s="1" t="b">
        <f t="shared" si="80"/>
        <v>0</v>
      </c>
      <c r="AM290" s="1">
        <f t="shared" si="81"/>
        <v>6.319497867001842</v>
      </c>
      <c r="AN290" s="1" t="b">
        <f t="shared" si="82"/>
        <v>0</v>
      </c>
      <c r="AO290" s="1">
        <v>9.4879999999999995</v>
      </c>
    </row>
    <row r="291" spans="1:41">
      <c r="A291" s="7">
        <v>288</v>
      </c>
      <c r="B291" s="7" t="s">
        <v>89</v>
      </c>
      <c r="C291" s="7" t="s">
        <v>70</v>
      </c>
      <c r="D291" s="7" t="s">
        <v>89</v>
      </c>
      <c r="E291" s="7" t="s">
        <v>70</v>
      </c>
      <c r="F291" s="2" t="b">
        <f t="shared" si="75"/>
        <v>0</v>
      </c>
      <c r="G291" s="2" t="b">
        <f t="shared" si="73"/>
        <v>0</v>
      </c>
      <c r="H291" s="1" t="s">
        <v>298</v>
      </c>
      <c r="M291" s="1">
        <f>PRODUCT(SUM(PRODUCT(R291,overview!$J$10),PRODUCT(W291,overview!$K$10),PRODUCT(AB291,overview!$L$10)),1/SUM(overview!$J$10:$L$10))</f>
        <v>0.93395652173913046</v>
      </c>
      <c r="N291" s="1">
        <f>PRODUCT(SUM(PRODUCT(S291,overview!$J$10),PRODUCT(X291,overview!$K$10),PRODUCT(AC291,overview!$L$10)),1/SUM(overview!$J$10:$L$10))</f>
        <v>2.0660434782608696</v>
      </c>
      <c r="O291" s="1">
        <f t="shared" si="68"/>
        <v>12.7</v>
      </c>
      <c r="P291" s="1">
        <f t="shared" si="69"/>
        <v>5.3</v>
      </c>
      <c r="Q291" s="1">
        <f t="shared" si="74"/>
        <v>0.18865110400100216</v>
      </c>
      <c r="R291" s="1">
        <v>1</v>
      </c>
      <c r="S291" s="1">
        <v>2</v>
      </c>
      <c r="T291" s="1">
        <v>7</v>
      </c>
      <c r="U291" s="1">
        <v>2</v>
      </c>
      <c r="V291" s="1">
        <f t="shared" si="70"/>
        <v>0.14285714285714285</v>
      </c>
      <c r="W291">
        <v>0.90200000000000002</v>
      </c>
      <c r="X291">
        <v>2.0979999999999999</v>
      </c>
      <c r="Y291">
        <v>5.7</v>
      </c>
      <c r="Z291">
        <v>3.3</v>
      </c>
      <c r="AA291" s="1">
        <f t="shared" si="71"/>
        <v>0.24890873513621994</v>
      </c>
      <c r="AB291" s="1">
        <v>1</v>
      </c>
      <c r="AC291" s="1">
        <v>2</v>
      </c>
      <c r="AD291" s="1">
        <v>0</v>
      </c>
      <c r="AE291" s="1">
        <v>0</v>
      </c>
      <c r="AF291" s="1" t="e">
        <f t="shared" si="72"/>
        <v>#DIV/0!</v>
      </c>
      <c r="AH291" s="1">
        <f t="shared" si="76"/>
        <v>0.13978752564242991</v>
      </c>
      <c r="AI291" s="1">
        <f t="shared" si="77"/>
        <v>3.8048636995657067E-2</v>
      </c>
      <c r="AJ291" s="1">
        <f t="shared" si="78"/>
        <v>0</v>
      </c>
      <c r="AK291" s="1">
        <f t="shared" si="79"/>
        <v>1.1867887953193159</v>
      </c>
      <c r="AL291" s="1" t="b">
        <f t="shared" si="80"/>
        <v>0</v>
      </c>
      <c r="AM291" s="1">
        <f t="shared" si="81"/>
        <v>7.1246228488264052</v>
      </c>
      <c r="AN291" s="1" t="b">
        <f t="shared" si="82"/>
        <v>0</v>
      </c>
      <c r="AO291" s="1">
        <v>9.4879999999999995</v>
      </c>
    </row>
    <row r="292" spans="1:41">
      <c r="A292" s="7">
        <v>289</v>
      </c>
      <c r="B292" s="7" t="s">
        <v>58</v>
      </c>
      <c r="C292" s="7" t="s">
        <v>59</v>
      </c>
      <c r="D292" s="7" t="s">
        <v>58</v>
      </c>
      <c r="E292" s="7" t="s">
        <v>59</v>
      </c>
      <c r="F292" s="2" t="b">
        <f t="shared" si="75"/>
        <v>0</v>
      </c>
      <c r="G292" s="2" t="b">
        <f t="shared" si="73"/>
        <v>0</v>
      </c>
      <c r="H292" s="1" t="s">
        <v>298</v>
      </c>
      <c r="M292" s="1">
        <f>PRODUCT(SUM(PRODUCT(R292,overview!$J$10),PRODUCT(W292,overview!$K$10),PRODUCT(AB292,overview!$L$10)),1/SUM(overview!$J$10:$L$10))</f>
        <v>0.375</v>
      </c>
      <c r="N292" s="1">
        <f>PRODUCT(SUM(PRODUCT(S292,overview!$J$10),PRODUCT(X292,overview!$K$10),PRODUCT(AC292,overview!$L$10)),1/SUM(overview!$J$10:$L$10))</f>
        <v>2.625</v>
      </c>
      <c r="O292" s="1">
        <f t="shared" si="68"/>
        <v>4</v>
      </c>
      <c r="P292" s="1">
        <f t="shared" si="69"/>
        <v>0</v>
      </c>
      <c r="Q292" s="1">
        <f t="shared" si="74"/>
        <v>0</v>
      </c>
      <c r="R292" s="1">
        <v>0.375</v>
      </c>
      <c r="S292" s="1">
        <v>2.625</v>
      </c>
      <c r="T292" s="1">
        <v>2</v>
      </c>
      <c r="U292" s="1">
        <v>0</v>
      </c>
      <c r="V292" s="1">
        <f t="shared" si="70"/>
        <v>0</v>
      </c>
      <c r="W292">
        <v>0.375</v>
      </c>
      <c r="X292">
        <v>2.625</v>
      </c>
      <c r="Y292">
        <v>2</v>
      </c>
      <c r="Z292">
        <v>0</v>
      </c>
      <c r="AA292" s="1">
        <f t="shared" si="71"/>
        <v>0</v>
      </c>
      <c r="AB292" s="1">
        <v>0.375</v>
      </c>
      <c r="AC292" s="1">
        <v>2.625</v>
      </c>
      <c r="AD292" s="1">
        <v>0</v>
      </c>
      <c r="AE292" s="1">
        <v>0</v>
      </c>
      <c r="AF292" s="1" t="e">
        <f t="shared" si="72"/>
        <v>#DIV/0!</v>
      </c>
      <c r="AH292" s="1">
        <f t="shared" si="76"/>
        <v>0.19486799415023787</v>
      </c>
      <c r="AI292" s="1">
        <f t="shared" si="77"/>
        <v>5.2078153751071027E-2</v>
      </c>
      <c r="AJ292" s="1">
        <f t="shared" si="78"/>
        <v>0</v>
      </c>
      <c r="AK292" s="1">
        <f t="shared" si="79"/>
        <v>1.2850997123301011</v>
      </c>
      <c r="AL292" s="1" t="b">
        <f t="shared" si="80"/>
        <v>0</v>
      </c>
      <c r="AM292" s="1">
        <f t="shared" si="81"/>
        <v>8.4337390671750576</v>
      </c>
      <c r="AN292" s="1" t="b">
        <f t="shared" si="82"/>
        <v>0</v>
      </c>
      <c r="AO292" s="1">
        <v>9.4879999999999995</v>
      </c>
    </row>
    <row r="293" spans="1:41">
      <c r="A293" s="7">
        <v>290</v>
      </c>
      <c r="B293" s="7" t="s">
        <v>30</v>
      </c>
      <c r="C293" s="7" t="s">
        <v>31</v>
      </c>
      <c r="D293" s="7" t="s">
        <v>30</v>
      </c>
      <c r="E293" s="7" t="s">
        <v>31</v>
      </c>
      <c r="F293" s="2" t="b">
        <f t="shared" si="75"/>
        <v>0</v>
      </c>
      <c r="G293" s="2" t="b">
        <f t="shared" si="73"/>
        <v>0</v>
      </c>
      <c r="H293" s="1" t="s">
        <v>298</v>
      </c>
      <c r="M293" s="1">
        <f>PRODUCT(SUM(PRODUCT(R293,overview!$J$10),PRODUCT(W293,overview!$K$10),PRODUCT(AB293,overview!$L$10)),1/SUM(overview!$J$10:$L$10))</f>
        <v>1</v>
      </c>
      <c r="N293" s="1">
        <f>PRODUCT(SUM(PRODUCT(S293,overview!$J$10),PRODUCT(X293,overview!$K$10),PRODUCT(AC293,overview!$L$10)),1/SUM(overview!$J$10:$L$10))</f>
        <v>2</v>
      </c>
      <c r="O293" s="1">
        <f t="shared" si="68"/>
        <v>12</v>
      </c>
      <c r="P293" s="1">
        <f t="shared" si="69"/>
        <v>0</v>
      </c>
      <c r="Q293" s="1">
        <f t="shared" si="74"/>
        <v>0</v>
      </c>
      <c r="R293" s="1">
        <v>1</v>
      </c>
      <c r="S293" s="1">
        <v>2</v>
      </c>
      <c r="T293" s="1">
        <v>5</v>
      </c>
      <c r="U293" s="1">
        <v>0</v>
      </c>
      <c r="V293" s="1">
        <f t="shared" si="70"/>
        <v>0</v>
      </c>
      <c r="W293">
        <v>1</v>
      </c>
      <c r="X293">
        <v>2</v>
      </c>
      <c r="Y293">
        <v>7</v>
      </c>
      <c r="Z293">
        <v>0</v>
      </c>
      <c r="AA293" s="1">
        <f t="shared" si="71"/>
        <v>0</v>
      </c>
      <c r="AB293" s="1">
        <v>1</v>
      </c>
      <c r="AC293" s="1">
        <v>2</v>
      </c>
      <c r="AD293" s="1">
        <v>0</v>
      </c>
      <c r="AE293" s="1">
        <v>0</v>
      </c>
      <c r="AF293" s="1" t="e">
        <f t="shared" si="72"/>
        <v>#DIV/0!</v>
      </c>
      <c r="AH293" s="1">
        <f t="shared" si="76"/>
        <v>0.19071614233141004</v>
      </c>
      <c r="AI293" s="1">
        <f t="shared" si="77"/>
        <v>5.1282892040331172E-2</v>
      </c>
      <c r="AJ293" s="1">
        <f t="shared" si="78"/>
        <v>0</v>
      </c>
      <c r="AK293" s="1">
        <f t="shared" si="79"/>
        <v>1.2652583373884716</v>
      </c>
      <c r="AL293" s="1" t="b">
        <f t="shared" si="80"/>
        <v>0</v>
      </c>
      <c r="AM293" s="1">
        <f t="shared" si="81"/>
        <v>8.8983989942648041</v>
      </c>
      <c r="AN293" s="1" t="b">
        <f t="shared" si="82"/>
        <v>0</v>
      </c>
      <c r="AO293" s="1">
        <v>9.4879999999999995</v>
      </c>
    </row>
    <row r="294" spans="1:41">
      <c r="A294" s="7">
        <v>291</v>
      </c>
      <c r="B294" s="7" t="s">
        <v>74</v>
      </c>
      <c r="C294" s="7" t="s">
        <v>1</v>
      </c>
      <c r="D294" s="7" t="s">
        <v>75</v>
      </c>
      <c r="E294" s="7" t="s">
        <v>1</v>
      </c>
      <c r="F294" s="2" t="b">
        <f t="shared" si="75"/>
        <v>1</v>
      </c>
      <c r="G294" s="2" t="b">
        <f t="shared" si="73"/>
        <v>1</v>
      </c>
      <c r="H294" s="1" t="s">
        <v>298</v>
      </c>
      <c r="M294" s="1">
        <f>PRODUCT(SUM(PRODUCT(R294,overview!$J$10),PRODUCT(W294,overview!$K$10),PRODUCT(AB294,overview!$L$10)),1/SUM(overview!$J$10:$L$10))</f>
        <v>1.0315434782608695</v>
      </c>
      <c r="N294" s="1">
        <f>PRODUCT(SUM(PRODUCT(S294,overview!$J$10),PRODUCT(X294,overview!$K$10),PRODUCT(AC294,overview!$L$10)),1/SUM(overview!$J$10:$L$10))</f>
        <v>1.9684565217391301</v>
      </c>
      <c r="O294" s="1">
        <f t="shared" si="68"/>
        <v>11</v>
      </c>
      <c r="P294" s="1">
        <f t="shared" si="69"/>
        <v>2</v>
      </c>
      <c r="Q294" s="1">
        <f t="shared" si="74"/>
        <v>9.5279401710174016E-2</v>
      </c>
      <c r="R294" s="1">
        <v>1.115</v>
      </c>
      <c r="S294" s="1">
        <v>1.885</v>
      </c>
      <c r="T294" s="1">
        <v>7</v>
      </c>
      <c r="U294" s="1">
        <v>0</v>
      </c>
      <c r="V294" s="1">
        <f t="shared" si="70"/>
        <v>0</v>
      </c>
      <c r="W294">
        <v>0.99299999999999999</v>
      </c>
      <c r="X294">
        <v>2.0070000000000001</v>
      </c>
      <c r="Y294">
        <v>3</v>
      </c>
      <c r="Z294">
        <v>2</v>
      </c>
      <c r="AA294" s="1">
        <f t="shared" si="71"/>
        <v>0.32984554060787241</v>
      </c>
      <c r="AB294" s="1">
        <v>1.0580000000000001</v>
      </c>
      <c r="AC294" s="1">
        <v>1.9419999999999999</v>
      </c>
      <c r="AD294" s="1">
        <v>1</v>
      </c>
      <c r="AE294" s="1">
        <v>0</v>
      </c>
      <c r="AF294" s="1">
        <f t="shared" si="72"/>
        <v>0</v>
      </c>
      <c r="AH294" s="1">
        <f t="shared" si="76"/>
        <v>0.2142490068922876</v>
      </c>
      <c r="AI294" s="1">
        <f t="shared" si="77"/>
        <v>5.9964535605200202E-2</v>
      </c>
      <c r="AJ294" s="1">
        <f t="shared" si="78"/>
        <v>0</v>
      </c>
      <c r="AK294" s="1">
        <f t="shared" si="79"/>
        <v>1.3343391617341958</v>
      </c>
      <c r="AL294" s="1" t="b">
        <f t="shared" si="80"/>
        <v>0</v>
      </c>
      <c r="AM294" s="1">
        <f t="shared" si="81"/>
        <v>9.7433572209974155</v>
      </c>
      <c r="AN294" s="1" t="b">
        <f t="shared" si="82"/>
        <v>1</v>
      </c>
      <c r="AO294" s="1">
        <v>9.4879999999999995</v>
      </c>
    </row>
    <row r="295" spans="1:41">
      <c r="A295" s="7">
        <v>292</v>
      </c>
      <c r="B295" s="7" t="s">
        <v>43</v>
      </c>
      <c r="C295" s="7" t="s">
        <v>44</v>
      </c>
      <c r="D295" s="7" t="s">
        <v>43</v>
      </c>
      <c r="E295" s="7" t="s">
        <v>44</v>
      </c>
      <c r="F295" s="2" t="b">
        <f t="shared" si="75"/>
        <v>0</v>
      </c>
      <c r="G295" s="2" t="b">
        <f t="shared" si="73"/>
        <v>0</v>
      </c>
      <c r="H295" s="1" t="s">
        <v>298</v>
      </c>
      <c r="M295" s="1">
        <f>PRODUCT(SUM(PRODUCT(R295,overview!$J$10),PRODUCT(W295,overview!$K$10),PRODUCT(AB295,overview!$L$10)),1/SUM(overview!$J$10:$L$10))</f>
        <v>0.37904347826086954</v>
      </c>
      <c r="N295" s="1">
        <f>PRODUCT(SUM(PRODUCT(S295,overview!$J$10),PRODUCT(X295,overview!$K$10),PRODUCT(AC295,overview!$L$10)),1/SUM(overview!$J$10:$L$10))</f>
        <v>2.6209565217391306</v>
      </c>
      <c r="O295" s="1">
        <f t="shared" si="68"/>
        <v>3</v>
      </c>
      <c r="P295" s="1">
        <f t="shared" si="69"/>
        <v>2</v>
      </c>
      <c r="Q295" s="1">
        <f t="shared" si="74"/>
        <v>9.6413523108058771E-2</v>
      </c>
      <c r="R295" s="1">
        <v>0.375</v>
      </c>
      <c r="S295" s="1">
        <v>2.625</v>
      </c>
      <c r="T295" s="1">
        <v>1</v>
      </c>
      <c r="U295" s="1">
        <v>0</v>
      </c>
      <c r="V295" s="1">
        <f t="shared" si="70"/>
        <v>0</v>
      </c>
      <c r="W295">
        <v>0.38100000000000001</v>
      </c>
      <c r="X295">
        <v>2.6190000000000002</v>
      </c>
      <c r="Y295">
        <v>2</v>
      </c>
      <c r="Z295">
        <v>2</v>
      </c>
      <c r="AA295" s="1">
        <f t="shared" si="71"/>
        <v>0.145475372279496</v>
      </c>
      <c r="AB295" s="1">
        <v>0.375</v>
      </c>
      <c r="AC295" s="1">
        <v>2.625</v>
      </c>
      <c r="AD295" s="1">
        <v>0</v>
      </c>
      <c r="AE295" s="1">
        <v>0</v>
      </c>
      <c r="AF295" s="1" t="e">
        <f t="shared" si="72"/>
        <v>#DIV/0!</v>
      </c>
      <c r="AH295" s="1">
        <f t="shared" si="76"/>
        <v>0.18451291646844498</v>
      </c>
      <c r="AI295" s="1">
        <f t="shared" si="77"/>
        <v>5.1677449085434875E-2</v>
      </c>
      <c r="AJ295" s="1">
        <f t="shared" si="78"/>
        <v>0</v>
      </c>
      <c r="AK295" s="1">
        <f t="shared" si="79"/>
        <v>1.3390090870824392</v>
      </c>
      <c r="AL295" s="1" t="b">
        <f t="shared" si="80"/>
        <v>0</v>
      </c>
      <c r="AM295" s="1">
        <f t="shared" si="81"/>
        <v>10.057899572738021</v>
      </c>
      <c r="AN295" s="1" t="b">
        <f t="shared" si="82"/>
        <v>1</v>
      </c>
      <c r="AO295" s="1">
        <v>9.4879999999999995</v>
      </c>
    </row>
    <row r="296" spans="1:41">
      <c r="A296" s="7">
        <v>293</v>
      </c>
      <c r="B296" s="7" t="s">
        <v>56</v>
      </c>
      <c r="C296" s="7" t="s">
        <v>31</v>
      </c>
      <c r="D296" s="7" t="s">
        <v>30</v>
      </c>
      <c r="E296" s="7" t="s">
        <v>31</v>
      </c>
      <c r="F296" s="2" t="b">
        <f t="shared" si="75"/>
        <v>0</v>
      </c>
      <c r="G296" s="2" t="b">
        <f t="shared" si="73"/>
        <v>0</v>
      </c>
      <c r="H296" s="1" t="s">
        <v>298</v>
      </c>
      <c r="M296" s="1">
        <f>PRODUCT(SUM(PRODUCT(R296,overview!$J$10),PRODUCT(W296,overview!$K$10),PRODUCT(AB296,overview!$L$10)),1/SUM(overview!$J$10:$L$10))</f>
        <v>1.0095217391304347</v>
      </c>
      <c r="N296" s="1">
        <f>PRODUCT(SUM(PRODUCT(S296,overview!$J$10),PRODUCT(X296,overview!$K$10),PRODUCT(AC296,overview!$L$10)),1/SUM(overview!$J$10:$L$10))</f>
        <v>1.990478260869565</v>
      </c>
      <c r="O296" s="1">
        <f t="shared" si="68"/>
        <v>14</v>
      </c>
      <c r="P296" s="1">
        <f t="shared" si="69"/>
        <v>5</v>
      </c>
      <c r="Q296" s="1">
        <f t="shared" si="74"/>
        <v>0.18113409493021121</v>
      </c>
      <c r="R296" s="1">
        <v>1.018</v>
      </c>
      <c r="S296" s="1">
        <v>1.982</v>
      </c>
      <c r="T296" s="1">
        <v>7</v>
      </c>
      <c r="U296" s="1">
        <v>3</v>
      </c>
      <c r="V296" s="1">
        <f t="shared" si="70"/>
        <v>0.22012397289894764</v>
      </c>
      <c r="W296">
        <v>1.006</v>
      </c>
      <c r="X296">
        <v>1.994</v>
      </c>
      <c r="Y296">
        <v>6</v>
      </c>
      <c r="Z296">
        <v>2</v>
      </c>
      <c r="AA296" s="1">
        <f t="shared" si="71"/>
        <v>0.16817118020728852</v>
      </c>
      <c r="AB296" s="1">
        <v>1</v>
      </c>
      <c r="AC296" s="1">
        <v>2</v>
      </c>
      <c r="AD296" s="1">
        <v>1</v>
      </c>
      <c r="AE296" s="1">
        <v>0</v>
      </c>
      <c r="AF296" s="1">
        <f t="shared" si="72"/>
        <v>0</v>
      </c>
      <c r="AH296" s="1">
        <f t="shared" si="76"/>
        <v>0.20365818419762841</v>
      </c>
      <c r="AI296" s="1">
        <f t="shared" si="77"/>
        <v>5.1864801864801871E-2</v>
      </c>
      <c r="AJ296" s="1">
        <f t="shared" si="78"/>
        <v>0</v>
      </c>
      <c r="AK296" s="1">
        <f t="shared" si="79"/>
        <v>1.3991941900892695</v>
      </c>
      <c r="AL296" s="1" t="b">
        <f t="shared" si="80"/>
        <v>0</v>
      </c>
      <c r="AM296" s="1">
        <f t="shared" si="81"/>
        <v>11.199239593284517</v>
      </c>
      <c r="AN296" s="1" t="b">
        <f t="shared" si="82"/>
        <v>1</v>
      </c>
      <c r="AO296" s="1">
        <v>9.4879999999999995</v>
      </c>
    </row>
    <row r="297" spans="1:41">
      <c r="A297" s="7">
        <v>294</v>
      </c>
      <c r="B297" s="7" t="s">
        <v>43</v>
      </c>
      <c r="C297" s="7" t="s">
        <v>44</v>
      </c>
      <c r="D297" s="7" t="s">
        <v>43</v>
      </c>
      <c r="E297" s="7" t="s">
        <v>44</v>
      </c>
      <c r="F297" s="2" t="b">
        <f t="shared" si="75"/>
        <v>0</v>
      </c>
      <c r="G297" s="2" t="b">
        <f t="shared" si="73"/>
        <v>0</v>
      </c>
      <c r="H297" s="1" t="s">
        <v>298</v>
      </c>
      <c r="M297" s="1">
        <f>PRODUCT(SUM(PRODUCT(R297,overview!$J$10),PRODUCT(W297,overview!$K$10),PRODUCT(AB297,overview!$L$10)),1/SUM(overview!$J$10:$L$10))</f>
        <v>0.375</v>
      </c>
      <c r="N297" s="1">
        <f>PRODUCT(SUM(PRODUCT(S297,overview!$J$10),PRODUCT(X297,overview!$K$10),PRODUCT(AC297,overview!$L$10)),1/SUM(overview!$J$10:$L$10))</f>
        <v>2.625</v>
      </c>
      <c r="O297" s="1">
        <f t="shared" si="68"/>
        <v>4</v>
      </c>
      <c r="P297" s="1">
        <f t="shared" si="69"/>
        <v>0</v>
      </c>
      <c r="Q297" s="1">
        <f t="shared" si="74"/>
        <v>0</v>
      </c>
      <c r="R297" s="1">
        <v>0.375</v>
      </c>
      <c r="S297" s="1">
        <v>2.625</v>
      </c>
      <c r="T297" s="1">
        <v>2</v>
      </c>
      <c r="U297" s="1">
        <v>0</v>
      </c>
      <c r="V297" s="1">
        <f t="shared" si="70"/>
        <v>0</v>
      </c>
      <c r="W297">
        <v>0.375</v>
      </c>
      <c r="X297">
        <v>2.625</v>
      </c>
      <c r="Y297">
        <v>2</v>
      </c>
      <c r="Z297">
        <v>0</v>
      </c>
      <c r="AA297" s="1">
        <f t="shared" si="71"/>
        <v>0</v>
      </c>
      <c r="AB297" s="1">
        <v>0.375</v>
      </c>
      <c r="AC297" s="1">
        <v>2.625</v>
      </c>
      <c r="AD297" s="1">
        <v>0</v>
      </c>
      <c r="AE297" s="1">
        <v>0</v>
      </c>
      <c r="AF297" s="1" t="e">
        <f t="shared" si="72"/>
        <v>#DIV/0!</v>
      </c>
      <c r="AH297" s="1">
        <f t="shared" si="76"/>
        <v>0.20863066001705569</v>
      </c>
      <c r="AI297" s="1">
        <f t="shared" si="77"/>
        <v>5.3012138820719687E-2</v>
      </c>
      <c r="AJ297" s="1">
        <f t="shared" si="78"/>
        <v>0</v>
      </c>
      <c r="AK297" s="1">
        <f t="shared" si="79"/>
        <v>1.3831833149977255</v>
      </c>
      <c r="AL297" s="1" t="b">
        <f t="shared" si="80"/>
        <v>0</v>
      </c>
      <c r="AM297" s="1">
        <f t="shared" si="81"/>
        <v>13.873267765035949</v>
      </c>
      <c r="AN297" s="1" t="b">
        <f t="shared" si="82"/>
        <v>1</v>
      </c>
      <c r="AO297" s="1">
        <v>9.4879999999999995</v>
      </c>
    </row>
    <row r="298" spans="1:41">
      <c r="A298" s="7">
        <v>295</v>
      </c>
      <c r="B298" s="7" t="s">
        <v>30</v>
      </c>
      <c r="C298" s="7" t="s">
        <v>31</v>
      </c>
      <c r="D298" s="7" t="s">
        <v>30</v>
      </c>
      <c r="E298" s="7" t="s">
        <v>31</v>
      </c>
      <c r="F298" s="2" t="b">
        <f t="shared" si="75"/>
        <v>0</v>
      </c>
      <c r="G298" s="2" t="b">
        <f t="shared" si="73"/>
        <v>0</v>
      </c>
      <c r="H298" s="1" t="s">
        <v>298</v>
      </c>
      <c r="M298" s="1">
        <f>PRODUCT(SUM(PRODUCT(R298,overview!$J$10),PRODUCT(W298,overview!$K$10),PRODUCT(AB298,overview!$L$10)),1/SUM(overview!$J$10:$L$10))</f>
        <v>0.94069565217391315</v>
      </c>
      <c r="N298" s="1">
        <f>PRODUCT(SUM(PRODUCT(S298,overview!$J$10),PRODUCT(X298,overview!$K$10),PRODUCT(AC298,overview!$L$10)),1/SUM(overview!$J$10:$L$10))</f>
        <v>2.0593043478260871</v>
      </c>
      <c r="O298" s="1">
        <f t="shared" si="68"/>
        <v>20</v>
      </c>
      <c r="P298" s="1">
        <f t="shared" si="69"/>
        <v>8</v>
      </c>
      <c r="Q298" s="1">
        <f t="shared" si="74"/>
        <v>0.18272105396503677</v>
      </c>
      <c r="R298" s="1">
        <v>1</v>
      </c>
      <c r="S298" s="1">
        <v>2</v>
      </c>
      <c r="T298" s="1">
        <v>7</v>
      </c>
      <c r="U298" s="1">
        <v>2</v>
      </c>
      <c r="V298" s="1">
        <f t="shared" si="70"/>
        <v>0.14285714285714285</v>
      </c>
      <c r="W298">
        <v>0.91200000000000003</v>
      </c>
      <c r="X298">
        <v>2.0880000000000001</v>
      </c>
      <c r="Y298">
        <v>13</v>
      </c>
      <c r="Z298">
        <v>6</v>
      </c>
      <c r="AA298" s="1">
        <f t="shared" si="71"/>
        <v>0.20159151193633953</v>
      </c>
      <c r="AB298" s="1">
        <v>1</v>
      </c>
      <c r="AC298" s="1">
        <v>2</v>
      </c>
      <c r="AD298" s="1">
        <v>0</v>
      </c>
      <c r="AE298" s="1">
        <v>0</v>
      </c>
      <c r="AF298" s="1" t="e">
        <f t="shared" si="72"/>
        <v>#DIV/0!</v>
      </c>
      <c r="AH298" s="1">
        <f t="shared" si="76"/>
        <v>0.26049283794965417</v>
      </c>
      <c r="AI298" s="1">
        <f t="shared" si="77"/>
        <v>6.3319912641697243E-2</v>
      </c>
      <c r="AJ298" s="1">
        <f t="shared" ref="AJ298:AJ319" si="83">(SUM(AE294:AE304)*SUM(AB294:AB304))/(SUM(AD294:AD304)*SUM(AC294:AC304))</f>
        <v>0</v>
      </c>
      <c r="AK298" s="1">
        <f t="shared" si="79"/>
        <v>1.4086078725050084</v>
      </c>
      <c r="AL298" s="1" t="b">
        <f t="shared" si="80"/>
        <v>0</v>
      </c>
      <c r="AM298" s="1">
        <f t="shared" si="81"/>
        <v>17.204625371601313</v>
      </c>
      <c r="AN298" s="1" t="b">
        <f t="shared" si="82"/>
        <v>1</v>
      </c>
      <c r="AO298" s="1">
        <v>9.4879999999999995</v>
      </c>
    </row>
    <row r="299" spans="1:41">
      <c r="A299" s="7">
        <v>296</v>
      </c>
      <c r="B299" s="7" t="s">
        <v>98</v>
      </c>
      <c r="C299" s="7" t="s">
        <v>50</v>
      </c>
      <c r="D299" s="7" t="s">
        <v>49</v>
      </c>
      <c r="E299" s="7" t="s">
        <v>50</v>
      </c>
      <c r="F299" s="2" t="b">
        <f t="shared" si="75"/>
        <v>0</v>
      </c>
      <c r="G299" s="2" t="b">
        <f t="shared" si="73"/>
        <v>0</v>
      </c>
      <c r="H299" s="1" t="s">
        <v>298</v>
      </c>
      <c r="M299" s="1">
        <f>PRODUCT(SUM(PRODUCT(R299,overview!$J$10),PRODUCT(W299,overview!$K$10),PRODUCT(AB299,overview!$L$10)),1/SUM(overview!$J$10:$L$10))</f>
        <v>0.33299999999999996</v>
      </c>
      <c r="N299" s="1">
        <f>PRODUCT(SUM(PRODUCT(S299,overview!$J$10),PRODUCT(X299,overview!$K$10),PRODUCT(AC299,overview!$L$10)),1/SUM(overview!$J$10:$L$10))</f>
        <v>2.6669999999999998</v>
      </c>
      <c r="O299" s="1">
        <f t="shared" si="68"/>
        <v>8</v>
      </c>
      <c r="P299" s="1">
        <f t="shared" si="69"/>
        <v>0</v>
      </c>
      <c r="Q299" s="1">
        <f t="shared" si="74"/>
        <v>0</v>
      </c>
      <c r="R299" s="1">
        <v>0.33300000000000002</v>
      </c>
      <c r="S299" s="1">
        <v>2.6669999999999998</v>
      </c>
      <c r="T299" s="1">
        <v>3</v>
      </c>
      <c r="U299" s="1">
        <v>0</v>
      </c>
      <c r="V299" s="1">
        <f t="shared" si="70"/>
        <v>0</v>
      </c>
      <c r="W299">
        <v>0.33300000000000002</v>
      </c>
      <c r="X299">
        <v>2.6669999999999998</v>
      </c>
      <c r="Y299">
        <v>4</v>
      </c>
      <c r="Z299">
        <v>0</v>
      </c>
      <c r="AA299" s="1">
        <f t="shared" si="71"/>
        <v>0</v>
      </c>
      <c r="AB299" s="1">
        <v>0.33300000000000002</v>
      </c>
      <c r="AC299" s="1">
        <v>2.6669999999999998</v>
      </c>
      <c r="AD299" s="1">
        <v>1</v>
      </c>
      <c r="AE299" s="1">
        <v>0</v>
      </c>
      <c r="AF299" s="1">
        <f t="shared" si="72"/>
        <v>0</v>
      </c>
      <c r="AH299" s="1">
        <f t="shared" si="76"/>
        <v>0.2954533015300233</v>
      </c>
      <c r="AI299" s="1">
        <f t="shared" si="77"/>
        <v>5.6762360586891436E-2</v>
      </c>
      <c r="AJ299" s="1">
        <f t="shared" si="83"/>
        <v>0</v>
      </c>
      <c r="AK299" s="1">
        <f t="shared" si="79"/>
        <v>1.5155158388229821</v>
      </c>
      <c r="AL299" s="1" t="b">
        <f t="shared" si="80"/>
        <v>0</v>
      </c>
      <c r="AM299" s="1">
        <f t="shared" si="81"/>
        <v>23.90029956013295</v>
      </c>
      <c r="AN299" s="1" t="b">
        <f t="shared" si="82"/>
        <v>1</v>
      </c>
      <c r="AO299" s="1">
        <v>9.4879999999999995</v>
      </c>
    </row>
    <row r="300" spans="1:41">
      <c r="A300" s="7">
        <v>297</v>
      </c>
      <c r="B300" s="7" t="s">
        <v>83</v>
      </c>
      <c r="C300" s="7" t="s">
        <v>61</v>
      </c>
      <c r="D300" s="7" t="s">
        <v>83</v>
      </c>
      <c r="E300" s="7" t="s">
        <v>61</v>
      </c>
      <c r="F300" s="2" t="b">
        <f t="shared" si="75"/>
        <v>0</v>
      </c>
      <c r="G300" s="2" t="b">
        <f t="shared" si="73"/>
        <v>0</v>
      </c>
      <c r="H300" s="1" t="s">
        <v>298</v>
      </c>
      <c r="M300" s="1">
        <f>PRODUCT(SUM(PRODUCT(R300,overview!$J$10),PRODUCT(W300,overview!$K$10),PRODUCT(AB300,overview!$L$10)),1/SUM(overview!$J$10:$L$10))</f>
        <v>1.0030434782608695</v>
      </c>
      <c r="N300" s="1">
        <f>PRODUCT(SUM(PRODUCT(S300,overview!$J$10),PRODUCT(X300,overview!$K$10),PRODUCT(AC300,overview!$L$10)),1/SUM(overview!$J$10:$L$10))</f>
        <v>1.9969565217391303</v>
      </c>
      <c r="O300" s="1">
        <f t="shared" si="68"/>
        <v>12</v>
      </c>
      <c r="P300" s="1">
        <f t="shared" si="69"/>
        <v>1</v>
      </c>
      <c r="Q300" s="1">
        <f t="shared" si="74"/>
        <v>4.1857173960374472E-2</v>
      </c>
      <c r="R300" s="1">
        <v>1.01</v>
      </c>
      <c r="S300" s="1">
        <v>1.99</v>
      </c>
      <c r="T300" s="1">
        <v>5</v>
      </c>
      <c r="U300" s="1">
        <v>1</v>
      </c>
      <c r="V300" s="1">
        <f t="shared" si="70"/>
        <v>0.1015075376884422</v>
      </c>
      <c r="W300">
        <v>1</v>
      </c>
      <c r="X300">
        <v>2</v>
      </c>
      <c r="Y300">
        <v>7</v>
      </c>
      <c r="Z300">
        <v>0</v>
      </c>
      <c r="AA300" s="1">
        <f t="shared" si="71"/>
        <v>0</v>
      </c>
      <c r="AB300" s="1">
        <v>1</v>
      </c>
      <c r="AC300" s="1">
        <v>2</v>
      </c>
      <c r="AD300" s="1">
        <v>0</v>
      </c>
      <c r="AE300" s="1">
        <v>0</v>
      </c>
      <c r="AF300" s="1" t="e">
        <f t="shared" si="72"/>
        <v>#DIV/0!</v>
      </c>
      <c r="AH300" s="1">
        <f t="shared" si="76"/>
        <v>0.29805900037207195</v>
      </c>
      <c r="AI300" s="1">
        <f t="shared" si="77"/>
        <v>5.6762360586891422E-2</v>
      </c>
      <c r="AJ300" s="1">
        <f t="shared" si="83"/>
        <v>0</v>
      </c>
      <c r="AK300" s="1">
        <f t="shared" si="79"/>
        <v>1.6797557078402401</v>
      </c>
      <c r="AL300" s="1" t="b">
        <f t="shared" si="80"/>
        <v>0</v>
      </c>
      <c r="AM300" s="1">
        <f t="shared" si="81"/>
        <v>33.888920009583565</v>
      </c>
      <c r="AN300" s="1" t="b">
        <f t="shared" si="82"/>
        <v>1</v>
      </c>
      <c r="AO300" s="1">
        <v>9.4879999999999995</v>
      </c>
    </row>
    <row r="301" spans="1:41">
      <c r="A301" s="7">
        <v>298</v>
      </c>
      <c r="B301" s="7" t="s">
        <v>98</v>
      </c>
      <c r="C301" s="7" t="s">
        <v>50</v>
      </c>
      <c r="D301" s="7" t="s">
        <v>49</v>
      </c>
      <c r="E301" s="7" t="s">
        <v>50</v>
      </c>
      <c r="F301" s="2" t="b">
        <f t="shared" si="75"/>
        <v>0</v>
      </c>
      <c r="G301" s="2" t="b">
        <f t="shared" si="73"/>
        <v>0</v>
      </c>
      <c r="H301" s="1" t="s">
        <v>298</v>
      </c>
      <c r="M301" s="1">
        <f>PRODUCT(SUM(PRODUCT(R301,overview!$J$10),PRODUCT(W301,overview!$K$10),PRODUCT(AB301,overview!$L$10)),1/SUM(overview!$J$10:$L$10))</f>
        <v>0.33299999999999996</v>
      </c>
      <c r="N301" s="1">
        <f>PRODUCT(SUM(PRODUCT(S301,overview!$J$10),PRODUCT(X301,overview!$K$10),PRODUCT(AC301,overview!$L$10)),1/SUM(overview!$J$10:$L$10))</f>
        <v>2.6669999999999998</v>
      </c>
      <c r="O301" s="1">
        <f t="shared" si="68"/>
        <v>11</v>
      </c>
      <c r="P301" s="1">
        <f t="shared" si="69"/>
        <v>0</v>
      </c>
      <c r="Q301" s="1">
        <f t="shared" si="74"/>
        <v>0</v>
      </c>
      <c r="R301" s="1">
        <v>0.33300000000000002</v>
      </c>
      <c r="S301" s="1">
        <v>2.6669999999999998</v>
      </c>
      <c r="T301" s="1">
        <v>3</v>
      </c>
      <c r="U301" s="1">
        <v>0</v>
      </c>
      <c r="V301" s="1">
        <f t="shared" si="70"/>
        <v>0</v>
      </c>
      <c r="W301">
        <v>0.33300000000000002</v>
      </c>
      <c r="X301">
        <v>2.6669999999999998</v>
      </c>
      <c r="Y301">
        <v>7</v>
      </c>
      <c r="Z301">
        <v>0</v>
      </c>
      <c r="AA301" s="1">
        <f t="shared" si="71"/>
        <v>0</v>
      </c>
      <c r="AB301" s="1">
        <v>0.33300000000000002</v>
      </c>
      <c r="AC301" s="1">
        <v>2.6669999999999998</v>
      </c>
      <c r="AD301" s="1">
        <v>1</v>
      </c>
      <c r="AE301" s="1">
        <v>0</v>
      </c>
      <c r="AF301" s="1">
        <f t="shared" si="72"/>
        <v>0</v>
      </c>
      <c r="AH301" s="1">
        <f t="shared" si="76"/>
        <v>0.44414976015706298</v>
      </c>
      <c r="AI301" s="1">
        <f t="shared" si="77"/>
        <v>7.3246395128396619E-2</v>
      </c>
      <c r="AJ301" s="1">
        <f t="shared" si="83"/>
        <v>0</v>
      </c>
      <c r="AK301" s="1">
        <f t="shared" si="79"/>
        <v>1.7370717666101823</v>
      </c>
      <c r="AL301" s="1" t="b">
        <f t="shared" si="80"/>
        <v>0</v>
      </c>
      <c r="AM301" s="1">
        <f t="shared" si="81"/>
        <v>40.428764904237731</v>
      </c>
      <c r="AN301" s="1" t="b">
        <f t="shared" si="82"/>
        <v>1</v>
      </c>
      <c r="AO301" s="1">
        <v>9.4879999999999995</v>
      </c>
    </row>
    <row r="302" spans="1:41">
      <c r="A302" s="7">
        <v>299</v>
      </c>
      <c r="B302" s="7" t="s">
        <v>47</v>
      </c>
      <c r="C302" s="7" t="s">
        <v>48</v>
      </c>
      <c r="D302" s="7" t="s">
        <v>47</v>
      </c>
      <c r="E302" s="7" t="s">
        <v>48</v>
      </c>
      <c r="F302" s="2" t="b">
        <f t="shared" si="75"/>
        <v>0</v>
      </c>
      <c r="G302" s="2" t="b">
        <f t="shared" si="73"/>
        <v>0</v>
      </c>
      <c r="H302" s="1" t="s">
        <v>298</v>
      </c>
      <c r="M302" s="1">
        <f>PRODUCT(SUM(PRODUCT(R302,overview!$J$10),PRODUCT(W302,overview!$K$10),PRODUCT(AB302,overview!$L$10)),1/SUM(overview!$J$10:$L$10))</f>
        <v>0.91800000000000004</v>
      </c>
      <c r="N302" s="1">
        <f>PRODUCT(SUM(PRODUCT(S302,overview!$J$10),PRODUCT(X302,overview!$K$10),PRODUCT(AC302,overview!$L$10)),1/SUM(overview!$J$10:$L$10))</f>
        <v>2.0819999999999999</v>
      </c>
      <c r="O302" s="1">
        <f t="shared" si="68"/>
        <v>18</v>
      </c>
      <c r="P302" s="1">
        <f t="shared" si="69"/>
        <v>6</v>
      </c>
      <c r="Q302" s="1">
        <f t="shared" si="74"/>
        <v>0.14697406340057639</v>
      </c>
      <c r="R302" s="1">
        <v>0.89800000000000002</v>
      </c>
      <c r="S302" s="1">
        <v>2.1019999999999999</v>
      </c>
      <c r="T302" s="1">
        <v>6</v>
      </c>
      <c r="U302" s="1">
        <v>2</v>
      </c>
      <c r="V302" s="1">
        <f t="shared" si="70"/>
        <v>0.14240405962575325</v>
      </c>
      <c r="W302">
        <v>0.92900000000000005</v>
      </c>
      <c r="X302">
        <v>2.0710000000000002</v>
      </c>
      <c r="Y302">
        <v>12</v>
      </c>
      <c r="Z302">
        <v>4</v>
      </c>
      <c r="AA302" s="1">
        <f t="shared" si="71"/>
        <v>0.14952518911958795</v>
      </c>
      <c r="AB302" s="1">
        <v>0.85699999999999998</v>
      </c>
      <c r="AC302" s="1">
        <v>2.1429999999999998</v>
      </c>
      <c r="AD302" s="1">
        <v>0</v>
      </c>
      <c r="AE302" s="1">
        <v>0</v>
      </c>
      <c r="AF302" s="1" t="e">
        <f t="shared" si="72"/>
        <v>#DIV/0!</v>
      </c>
      <c r="AH302" s="1">
        <f t="shared" si="76"/>
        <v>0.54677081813286788</v>
      </c>
      <c r="AI302" s="1">
        <f t="shared" si="77"/>
        <v>8.58601126241713E-2</v>
      </c>
      <c r="AJ302" s="1">
        <f t="shared" si="83"/>
        <v>0</v>
      </c>
      <c r="AK302" s="1">
        <f t="shared" si="79"/>
        <v>1.9212867630561499</v>
      </c>
      <c r="AL302" s="1" t="b">
        <f t="shared" si="80"/>
        <v>0</v>
      </c>
      <c r="AM302" s="1">
        <f t="shared" si="81"/>
        <v>45.496735440978</v>
      </c>
      <c r="AN302" s="1" t="b">
        <f t="shared" si="82"/>
        <v>1</v>
      </c>
      <c r="AO302" s="1">
        <v>9.4879999999999995</v>
      </c>
    </row>
    <row r="303" spans="1:41">
      <c r="A303" s="7">
        <v>300</v>
      </c>
      <c r="B303" s="7" t="s">
        <v>32</v>
      </c>
      <c r="C303" s="7" t="s">
        <v>33</v>
      </c>
      <c r="D303" s="7" t="s">
        <v>32</v>
      </c>
      <c r="E303" s="7" t="s">
        <v>33</v>
      </c>
      <c r="F303" s="2" t="b">
        <f t="shared" si="75"/>
        <v>0</v>
      </c>
      <c r="G303" s="2" t="b">
        <f t="shared" si="73"/>
        <v>0</v>
      </c>
      <c r="H303" s="1" t="s">
        <v>298</v>
      </c>
      <c r="M303" s="1">
        <f>PRODUCT(SUM(PRODUCT(R303,overview!$J$10),PRODUCT(W303,overview!$K$10),PRODUCT(AB303,overview!$L$10)),1/SUM(overview!$J$10:$L$10))</f>
        <v>0.96899999999999997</v>
      </c>
      <c r="N303" s="1">
        <f>PRODUCT(SUM(PRODUCT(S303,overview!$J$10),PRODUCT(X303,overview!$K$10),PRODUCT(AC303,overview!$L$10)),1/SUM(overview!$J$10:$L$10))</f>
        <v>2.0309999999999997</v>
      </c>
      <c r="O303" s="1">
        <f t="shared" si="68"/>
        <v>13</v>
      </c>
      <c r="P303" s="1">
        <f t="shared" si="69"/>
        <v>6</v>
      </c>
      <c r="Q303" s="1">
        <f t="shared" si="74"/>
        <v>0.22020224974434729</v>
      </c>
      <c r="R303" s="1">
        <v>1</v>
      </c>
      <c r="S303" s="1">
        <v>2</v>
      </c>
      <c r="T303" s="1">
        <v>6</v>
      </c>
      <c r="U303" s="1">
        <v>0</v>
      </c>
      <c r="V303" s="1">
        <f t="shared" si="70"/>
        <v>0</v>
      </c>
      <c r="W303">
        <v>0.95399999999999996</v>
      </c>
      <c r="X303">
        <v>2.0459999999999998</v>
      </c>
      <c r="Y303">
        <v>7</v>
      </c>
      <c r="Z303">
        <v>6</v>
      </c>
      <c r="AA303" s="1">
        <f t="shared" si="71"/>
        <v>0.39966485127775453</v>
      </c>
      <c r="AB303" s="1">
        <v>1</v>
      </c>
      <c r="AC303" s="1">
        <v>2</v>
      </c>
      <c r="AD303" s="1">
        <v>0</v>
      </c>
      <c r="AE303" s="1">
        <v>0</v>
      </c>
      <c r="AF303" s="1" t="e">
        <f t="shared" si="72"/>
        <v>#DIV/0!</v>
      </c>
      <c r="AH303" s="1">
        <f t="shared" si="76"/>
        <v>0.4390204473077825</v>
      </c>
      <c r="AI303" s="1">
        <f t="shared" si="77"/>
        <v>7.4783124395685699E-2</v>
      </c>
      <c r="AJ303" s="1">
        <f t="shared" si="83"/>
        <v>0</v>
      </c>
      <c r="AK303" s="1">
        <f t="shared" si="79"/>
        <v>1.362086926668024</v>
      </c>
      <c r="AL303" s="1" t="b">
        <f t="shared" si="80"/>
        <v>0</v>
      </c>
      <c r="AM303" s="1">
        <f t="shared" si="81"/>
        <v>51.617451999182848</v>
      </c>
      <c r="AN303" s="1" t="b">
        <f t="shared" si="82"/>
        <v>1</v>
      </c>
      <c r="AO303" s="1">
        <v>9.4879999999999995</v>
      </c>
    </row>
    <row r="304" spans="1:41">
      <c r="A304" s="7">
        <v>301</v>
      </c>
      <c r="B304" s="7" t="s">
        <v>36</v>
      </c>
      <c r="C304" s="7" t="s">
        <v>37</v>
      </c>
      <c r="D304" s="7" t="s">
        <v>84</v>
      </c>
      <c r="E304" s="7" t="s">
        <v>37</v>
      </c>
      <c r="F304" s="2" t="b">
        <f t="shared" si="75"/>
        <v>0</v>
      </c>
      <c r="G304" s="2" t="b">
        <f t="shared" si="73"/>
        <v>1</v>
      </c>
      <c r="H304" s="1" t="s">
        <v>298</v>
      </c>
      <c r="M304" s="1">
        <f>PRODUCT(SUM(PRODUCT(R304,overview!$J$10),PRODUCT(W304,overview!$K$10),PRODUCT(AB304,overview!$L$10)),1/SUM(overview!$J$10:$L$10))</f>
        <v>0.99863043478260882</v>
      </c>
      <c r="N304" s="1">
        <f>PRODUCT(SUM(PRODUCT(S304,overview!$J$10),PRODUCT(X304,overview!$K$10),PRODUCT(AC304,overview!$L$10)),1/SUM(overview!$J$10:$L$10))</f>
        <v>2.0013695652173915</v>
      </c>
      <c r="O304" s="1">
        <f t="shared" si="68"/>
        <v>17</v>
      </c>
      <c r="P304" s="1">
        <f t="shared" si="69"/>
        <v>4</v>
      </c>
      <c r="Q304" s="1">
        <f t="shared" si="74"/>
        <v>0.11740553623445837</v>
      </c>
      <c r="R304" s="1">
        <v>1.0669999999999999</v>
      </c>
      <c r="S304" s="1">
        <v>1.9330000000000001</v>
      </c>
      <c r="T304" s="1">
        <v>8</v>
      </c>
      <c r="U304" s="1">
        <v>2</v>
      </c>
      <c r="V304" s="1">
        <f t="shared" si="70"/>
        <v>0.13799793067770305</v>
      </c>
      <c r="W304">
        <v>0.96399999999999997</v>
      </c>
      <c r="X304">
        <v>2.036</v>
      </c>
      <c r="Y304">
        <v>8</v>
      </c>
      <c r="Z304">
        <v>2</v>
      </c>
      <c r="AA304" s="1">
        <f t="shared" si="71"/>
        <v>0.11836935166994106</v>
      </c>
      <c r="AB304" s="1">
        <v>1.115</v>
      </c>
      <c r="AC304" s="1">
        <v>1.885</v>
      </c>
      <c r="AD304" s="1">
        <v>1</v>
      </c>
      <c r="AE304" s="1">
        <v>0</v>
      </c>
      <c r="AF304" s="1">
        <f t="shared" si="72"/>
        <v>0</v>
      </c>
      <c r="AH304" s="1">
        <f t="shared" si="76"/>
        <v>0.52614797119816414</v>
      </c>
      <c r="AI304" s="1">
        <f t="shared" si="77"/>
        <v>9.3605359876084954E-2</v>
      </c>
      <c r="AJ304" s="1">
        <f t="shared" si="83"/>
        <v>0</v>
      </c>
      <c r="AK304" s="1">
        <f t="shared" si="79"/>
        <v>0.68115154619204088</v>
      </c>
      <c r="AL304" s="1" t="b">
        <f t="shared" si="80"/>
        <v>0</v>
      </c>
      <c r="AM304" s="1">
        <f t="shared" si="81"/>
        <v>51.78139491627001</v>
      </c>
      <c r="AN304" s="1" t="b">
        <f t="shared" si="82"/>
        <v>1</v>
      </c>
      <c r="AO304" s="1">
        <v>9.4879999999999995</v>
      </c>
    </row>
    <row r="305" spans="1:41">
      <c r="A305" s="7">
        <v>302</v>
      </c>
      <c r="B305" s="7" t="s">
        <v>93</v>
      </c>
      <c r="C305" s="7" t="s">
        <v>52</v>
      </c>
      <c r="D305" s="7" t="s">
        <v>93</v>
      </c>
      <c r="E305" s="7" t="s">
        <v>52</v>
      </c>
      <c r="F305" s="2" t="b">
        <f t="shared" si="75"/>
        <v>0</v>
      </c>
      <c r="G305" s="2" t="b">
        <f t="shared" si="73"/>
        <v>0</v>
      </c>
      <c r="H305" s="1" t="s">
        <v>298</v>
      </c>
      <c r="M305" s="1">
        <f>PRODUCT(SUM(PRODUCT(R305,overview!$J$10),PRODUCT(W305,overview!$K$10),PRODUCT(AB305,overview!$L$10)),1/SUM(overview!$J$10:$L$10))</f>
        <v>0.33299999999999996</v>
      </c>
      <c r="N305" s="1">
        <f>PRODUCT(SUM(PRODUCT(S305,overview!$J$10),PRODUCT(X305,overview!$K$10),PRODUCT(AC305,overview!$L$10)),1/SUM(overview!$J$10:$L$10))</f>
        <v>2.6669999999999998</v>
      </c>
      <c r="O305" s="1">
        <f t="shared" si="68"/>
        <v>14</v>
      </c>
      <c r="P305" s="1">
        <f t="shared" si="69"/>
        <v>0</v>
      </c>
      <c r="Q305" s="1">
        <f t="shared" si="74"/>
        <v>0</v>
      </c>
      <c r="R305" s="1">
        <v>0.33300000000000002</v>
      </c>
      <c r="S305" s="1">
        <v>2.6669999999999998</v>
      </c>
      <c r="T305" s="1">
        <v>6</v>
      </c>
      <c r="U305" s="1">
        <v>0</v>
      </c>
      <c r="V305" s="1">
        <f t="shared" si="70"/>
        <v>0</v>
      </c>
      <c r="W305">
        <v>0.33300000000000002</v>
      </c>
      <c r="X305">
        <v>2.6669999999999998</v>
      </c>
      <c r="Y305">
        <v>8</v>
      </c>
      <c r="Z305">
        <v>0</v>
      </c>
      <c r="AA305" s="1">
        <f t="shared" si="71"/>
        <v>0</v>
      </c>
      <c r="AB305" s="1">
        <v>0.33300000000000002</v>
      </c>
      <c r="AC305" s="1">
        <v>2.6669999999999998</v>
      </c>
      <c r="AD305" s="1">
        <v>0</v>
      </c>
      <c r="AE305" s="1">
        <v>0</v>
      </c>
      <c r="AF305" s="1" t="e">
        <f t="shared" si="72"/>
        <v>#DIV/0!</v>
      </c>
      <c r="AH305" s="1">
        <f t="shared" si="76"/>
        <v>0.50603110889611636</v>
      </c>
      <c r="AI305" s="1">
        <f t="shared" si="77"/>
        <v>8.1019540183766017E-2</v>
      </c>
      <c r="AJ305" s="1">
        <f t="shared" si="83"/>
        <v>7.4918278130046076E-2</v>
      </c>
      <c r="AK305" s="1">
        <f t="shared" si="79"/>
        <v>0.3256021362841835</v>
      </c>
      <c r="AL305" s="1" t="b">
        <f t="shared" si="80"/>
        <v>0</v>
      </c>
      <c r="AM305" s="1">
        <f t="shared" si="81"/>
        <v>48.267007187308998</v>
      </c>
      <c r="AN305" s="1" t="b">
        <f t="shared" si="82"/>
        <v>1</v>
      </c>
      <c r="AO305" s="1">
        <v>9.4879999999999995</v>
      </c>
    </row>
    <row r="306" spans="1:41">
      <c r="A306" s="7">
        <v>303</v>
      </c>
      <c r="B306" s="7" t="s">
        <v>43</v>
      </c>
      <c r="C306" s="7" t="s">
        <v>44</v>
      </c>
      <c r="D306" s="7" t="s">
        <v>43</v>
      </c>
      <c r="E306" s="7" t="s">
        <v>44</v>
      </c>
      <c r="F306" s="2" t="b">
        <f t="shared" si="75"/>
        <v>0</v>
      </c>
      <c r="G306" s="2" t="b">
        <f t="shared" si="73"/>
        <v>0</v>
      </c>
      <c r="H306" s="1" t="s">
        <v>298</v>
      </c>
      <c r="M306" s="1">
        <f>PRODUCT(SUM(PRODUCT(R306,overview!$J$10),PRODUCT(W306,overview!$K$10),PRODUCT(AB306,overview!$L$10)),1/SUM(overview!$J$10:$L$10))</f>
        <v>0.41004347826086962</v>
      </c>
      <c r="N306" s="1">
        <f>PRODUCT(SUM(PRODUCT(S306,overview!$J$10),PRODUCT(X306,overview!$K$10),PRODUCT(AC306,overview!$L$10)),1/SUM(overview!$J$10:$L$10))</f>
        <v>2.5899565217391305</v>
      </c>
      <c r="O306" s="1">
        <f t="shared" si="68"/>
        <v>4</v>
      </c>
      <c r="P306" s="1">
        <f t="shared" si="69"/>
        <v>6</v>
      </c>
      <c r="Q306" s="1">
        <f t="shared" si="74"/>
        <v>0.23748090449730563</v>
      </c>
      <c r="R306" s="1">
        <v>0.375</v>
      </c>
      <c r="S306" s="1">
        <v>2.625</v>
      </c>
      <c r="T306" s="1">
        <v>1</v>
      </c>
      <c r="U306" s="1">
        <v>0</v>
      </c>
      <c r="V306" s="1">
        <f t="shared" si="70"/>
        <v>0</v>
      </c>
      <c r="W306">
        <v>0.42699999999999999</v>
      </c>
      <c r="X306">
        <v>2.573</v>
      </c>
      <c r="Y306">
        <v>3</v>
      </c>
      <c r="Z306">
        <v>6</v>
      </c>
      <c r="AA306" s="1">
        <f t="shared" si="71"/>
        <v>0.3319082782743879</v>
      </c>
      <c r="AB306" s="1">
        <v>0.375</v>
      </c>
      <c r="AC306" s="1">
        <v>2.625</v>
      </c>
      <c r="AD306" s="1">
        <v>0</v>
      </c>
      <c r="AE306" s="1">
        <v>0</v>
      </c>
      <c r="AF306" s="1" t="e">
        <f t="shared" si="72"/>
        <v>#DIV/0!</v>
      </c>
      <c r="AH306" s="1">
        <f t="shared" si="76"/>
        <v>0.51520500104537859</v>
      </c>
      <c r="AI306" s="1">
        <f t="shared" si="77"/>
        <v>9.2682149120476162E-2</v>
      </c>
      <c r="AJ306" s="1">
        <f t="shared" si="83"/>
        <v>0.11157849323194736</v>
      </c>
      <c r="AK306" s="1">
        <f t="shared" si="79"/>
        <v>0.1885156870900781</v>
      </c>
      <c r="AL306" s="1" t="b">
        <f t="shared" si="80"/>
        <v>0</v>
      </c>
      <c r="AM306" s="1">
        <f t="shared" si="81"/>
        <v>48.710712572713412</v>
      </c>
      <c r="AN306" s="1" t="b">
        <f t="shared" si="82"/>
        <v>1</v>
      </c>
      <c r="AO306" s="1">
        <v>9.4879999999999995</v>
      </c>
    </row>
    <row r="307" spans="1:41">
      <c r="A307" s="7">
        <v>304</v>
      </c>
      <c r="B307" s="7" t="s">
        <v>54</v>
      </c>
      <c r="C307" s="7" t="s">
        <v>55</v>
      </c>
      <c r="D307" s="7" t="s">
        <v>94</v>
      </c>
      <c r="E307" s="7" t="s">
        <v>55</v>
      </c>
      <c r="F307" s="2" t="b">
        <f t="shared" si="75"/>
        <v>1</v>
      </c>
      <c r="G307" s="2" t="b">
        <f t="shared" si="73"/>
        <v>1</v>
      </c>
      <c r="H307" s="1" t="s">
        <v>298</v>
      </c>
      <c r="M307" s="1">
        <f>PRODUCT(SUM(PRODUCT(R307,overview!$J$10),PRODUCT(W307,overview!$K$10),PRODUCT(AB307,overview!$L$10)),1/SUM(overview!$J$10:$L$10))</f>
        <v>0.54269565217391302</v>
      </c>
      <c r="N307" s="1">
        <f>PRODUCT(SUM(PRODUCT(S307,overview!$J$10),PRODUCT(X307,overview!$K$10),PRODUCT(AC307,overview!$L$10)),1/SUM(overview!$J$10:$L$10))</f>
        <v>2.4573043478260868</v>
      </c>
      <c r="O307" s="1">
        <f t="shared" si="68"/>
        <v>9.5</v>
      </c>
      <c r="P307" s="1">
        <f t="shared" si="69"/>
        <v>5.5</v>
      </c>
      <c r="Q307" s="1">
        <f t="shared" si="74"/>
        <v>0.12786052324271169</v>
      </c>
      <c r="R307" s="1">
        <v>0.92600000000000005</v>
      </c>
      <c r="S307" s="1">
        <v>2.0739999999999998</v>
      </c>
      <c r="T307" s="1">
        <v>4.5</v>
      </c>
      <c r="U307" s="1">
        <v>5.5</v>
      </c>
      <c r="V307" s="1">
        <f t="shared" si="70"/>
        <v>0.54569806064502302</v>
      </c>
      <c r="W307">
        <v>0.375</v>
      </c>
      <c r="X307">
        <v>2.625</v>
      </c>
      <c r="Y307">
        <v>4</v>
      </c>
      <c r="Z307">
        <v>0</v>
      </c>
      <c r="AA307" s="1">
        <f t="shared" si="71"/>
        <v>0</v>
      </c>
      <c r="AB307" s="1">
        <v>0.375</v>
      </c>
      <c r="AC307" s="1">
        <v>2.625</v>
      </c>
      <c r="AD307" s="1">
        <v>1</v>
      </c>
      <c r="AE307" s="1">
        <v>0</v>
      </c>
      <c r="AF307" s="1">
        <f t="shared" si="72"/>
        <v>0</v>
      </c>
      <c r="AH307" s="1">
        <f t="shared" si="76"/>
        <v>0.52030312240537413</v>
      </c>
      <c r="AI307" s="1">
        <f t="shared" si="77"/>
        <v>9.9635160040621382E-2</v>
      </c>
      <c r="AJ307" s="1">
        <f t="shared" si="83"/>
        <v>8.5625076278426429E-2</v>
      </c>
      <c r="AK307" s="1">
        <f t="shared" si="79"/>
        <v>1.447620326781081E-5</v>
      </c>
      <c r="AL307" s="1" t="b">
        <f t="shared" si="80"/>
        <v>0</v>
      </c>
      <c r="AM307" s="1">
        <f t="shared" si="81"/>
        <v>47.169056046801437</v>
      </c>
      <c r="AN307" s="1" t="b">
        <f t="shared" si="82"/>
        <v>1</v>
      </c>
      <c r="AO307" s="1">
        <v>9.4879999999999995</v>
      </c>
    </row>
    <row r="308" spans="1:41">
      <c r="A308" s="7">
        <v>305</v>
      </c>
      <c r="B308" s="7" t="s">
        <v>47</v>
      </c>
      <c r="C308" s="7" t="s">
        <v>48</v>
      </c>
      <c r="D308" s="7" t="s">
        <v>47</v>
      </c>
      <c r="E308" s="7" t="s">
        <v>48</v>
      </c>
      <c r="F308" s="2" t="b">
        <f t="shared" si="75"/>
        <v>0</v>
      </c>
      <c r="G308" s="2" t="b">
        <f t="shared" si="73"/>
        <v>0</v>
      </c>
      <c r="H308" s="1" t="s">
        <v>298</v>
      </c>
      <c r="M308" s="1">
        <f>PRODUCT(SUM(PRODUCT(R308,overview!$J$10),PRODUCT(W308,overview!$K$10),PRODUCT(AB308,overview!$L$10)),1/SUM(overview!$J$10:$L$10))</f>
        <v>0.95102173913043475</v>
      </c>
      <c r="N308" s="1">
        <f>PRODUCT(SUM(PRODUCT(S308,overview!$J$10),PRODUCT(X308,overview!$K$10),PRODUCT(AC308,overview!$L$10)),1/SUM(overview!$J$10:$L$10))</f>
        <v>2.048978260869565</v>
      </c>
      <c r="O308" s="1">
        <f t="shared" si="68"/>
        <v>11.5</v>
      </c>
      <c r="P308" s="1">
        <f t="shared" si="69"/>
        <v>3.5</v>
      </c>
      <c r="Q308" s="1">
        <f t="shared" si="74"/>
        <v>0.14126133224222134</v>
      </c>
      <c r="R308" s="1">
        <v>0.86699999999999999</v>
      </c>
      <c r="S308" s="1">
        <v>2.133</v>
      </c>
      <c r="T308" s="1">
        <v>2</v>
      </c>
      <c r="U308" s="1">
        <v>1</v>
      </c>
      <c r="V308" s="1">
        <f t="shared" si="70"/>
        <v>0.20323488045007032</v>
      </c>
      <c r="W308">
        <v>0.99199999999999999</v>
      </c>
      <c r="X308">
        <v>2.008</v>
      </c>
      <c r="Y308">
        <v>9.5</v>
      </c>
      <c r="Z308">
        <v>2.5</v>
      </c>
      <c r="AA308" s="1">
        <f t="shared" si="71"/>
        <v>0.13000629062696581</v>
      </c>
      <c r="AB308" s="1">
        <v>0.85699999999999998</v>
      </c>
      <c r="AC308" s="1">
        <v>2.1429999999999998</v>
      </c>
      <c r="AD308" s="1">
        <v>0</v>
      </c>
      <c r="AE308" s="1">
        <v>0</v>
      </c>
      <c r="AF308" s="1" t="e">
        <f t="shared" si="72"/>
        <v>#DIV/0!</v>
      </c>
      <c r="AH308" s="1">
        <f t="shared" si="76"/>
        <v>0.55878874192563766</v>
      </c>
      <c r="AI308" s="1">
        <f t="shared" si="77"/>
        <v>0.10815256112904938</v>
      </c>
      <c r="AJ308" s="1">
        <f t="shared" si="83"/>
        <v>6.9135097663418021E-2</v>
      </c>
      <c r="AK308" s="1">
        <f t="shared" si="79"/>
        <v>2.0065980557665522E-2</v>
      </c>
      <c r="AL308" s="1" t="b">
        <f t="shared" si="80"/>
        <v>0</v>
      </c>
      <c r="AM308" s="1">
        <f t="shared" si="81"/>
        <v>42.777186599700848</v>
      </c>
      <c r="AN308" s="1" t="b">
        <f t="shared" si="82"/>
        <v>1</v>
      </c>
      <c r="AO308" s="1">
        <v>9.4879999999999995</v>
      </c>
    </row>
    <row r="309" spans="1:41">
      <c r="A309" s="7">
        <v>306</v>
      </c>
      <c r="B309" s="7" t="s">
        <v>45</v>
      </c>
      <c r="C309" s="7" t="s">
        <v>46</v>
      </c>
      <c r="D309" s="7" t="s">
        <v>45</v>
      </c>
      <c r="E309" s="7" t="s">
        <v>46</v>
      </c>
      <c r="F309" s="2" t="b">
        <f t="shared" si="75"/>
        <v>0</v>
      </c>
      <c r="G309" s="2" t="b">
        <f t="shared" si="73"/>
        <v>0</v>
      </c>
      <c r="H309" s="1" t="s">
        <v>298</v>
      </c>
      <c r="M309" s="1">
        <f>PRODUCT(SUM(PRODUCT(R309,overview!$J$10),PRODUCT(W309,overview!$K$10),PRODUCT(AB309,overview!$L$10)),1/SUM(overview!$J$10:$L$10))</f>
        <v>1.0325</v>
      </c>
      <c r="N309" s="1">
        <f>PRODUCT(SUM(PRODUCT(S309,overview!$J$10),PRODUCT(X309,overview!$K$10),PRODUCT(AC309,overview!$L$10)),1/SUM(overview!$J$10:$L$10))</f>
        <v>1.9674999999999998</v>
      </c>
      <c r="O309" s="1">
        <f t="shared" si="68"/>
        <v>12</v>
      </c>
      <c r="P309" s="1">
        <f t="shared" si="69"/>
        <v>0</v>
      </c>
      <c r="Q309" s="1">
        <f t="shared" si="74"/>
        <v>0</v>
      </c>
      <c r="R309" s="1">
        <v>1.016</v>
      </c>
      <c r="S309" s="1">
        <v>1.984</v>
      </c>
      <c r="T309" s="1">
        <v>6</v>
      </c>
      <c r="U309" s="1">
        <v>0</v>
      </c>
      <c r="V309" s="1">
        <f t="shared" si="70"/>
        <v>0</v>
      </c>
      <c r="W309">
        <v>1.0409999999999999</v>
      </c>
      <c r="X309">
        <v>1.9590000000000001</v>
      </c>
      <c r="Y309">
        <v>6</v>
      </c>
      <c r="Z309">
        <v>0</v>
      </c>
      <c r="AA309" s="1">
        <f t="shared" si="71"/>
        <v>0</v>
      </c>
      <c r="AB309" s="1">
        <v>1</v>
      </c>
      <c r="AC309" s="1">
        <v>2</v>
      </c>
      <c r="AD309" s="1">
        <v>0</v>
      </c>
      <c r="AE309" s="1">
        <v>0</v>
      </c>
      <c r="AF309" s="1" t="e">
        <f t="shared" si="72"/>
        <v>#DIV/0!</v>
      </c>
      <c r="AH309" s="1">
        <f t="shared" si="76"/>
        <v>0.49423759656992378</v>
      </c>
      <c r="AI309" s="1">
        <f t="shared" si="77"/>
        <v>9.4351563736089869E-2</v>
      </c>
      <c r="AJ309" s="1">
        <f t="shared" si="83"/>
        <v>0.13575777254647292</v>
      </c>
      <c r="AK309" s="1">
        <f t="shared" si="79"/>
        <v>5.3060941248943429E-2</v>
      </c>
      <c r="AL309" s="1" t="b">
        <f t="shared" si="80"/>
        <v>0</v>
      </c>
      <c r="AM309" s="1">
        <f t="shared" si="81"/>
        <v>40.249417112511701</v>
      </c>
      <c r="AN309" s="1" t="b">
        <f t="shared" si="82"/>
        <v>1</v>
      </c>
      <c r="AO309" s="1">
        <v>9.4879999999999995</v>
      </c>
    </row>
    <row r="310" spans="1:41">
      <c r="A310" s="7">
        <v>307</v>
      </c>
      <c r="B310" s="7" t="s">
        <v>56</v>
      </c>
      <c r="C310" s="7" t="s">
        <v>31</v>
      </c>
      <c r="D310" s="7" t="s">
        <v>30</v>
      </c>
      <c r="E310" s="7" t="s">
        <v>31</v>
      </c>
      <c r="F310" s="2" t="b">
        <f t="shared" si="75"/>
        <v>0</v>
      </c>
      <c r="G310" s="2" t="b">
        <f t="shared" si="73"/>
        <v>0</v>
      </c>
      <c r="H310" s="1" t="s">
        <v>298</v>
      </c>
      <c r="M310" s="1">
        <f>PRODUCT(SUM(PRODUCT(R310,overview!$J$10),PRODUCT(W310,overview!$K$10),PRODUCT(AB310,overview!$L$10)),1/SUM(overview!$J$10:$L$10))</f>
        <v>0.81934782608695644</v>
      </c>
      <c r="N310" s="1">
        <f>PRODUCT(SUM(PRODUCT(S310,overview!$J$10),PRODUCT(X310,overview!$K$10),PRODUCT(AC310,overview!$L$10)),1/SUM(overview!$J$10:$L$10))</f>
        <v>2.1806521739130433</v>
      </c>
      <c r="O310" s="1">
        <f t="shared" si="68"/>
        <v>17.5</v>
      </c>
      <c r="P310" s="1">
        <f t="shared" si="69"/>
        <v>9.5</v>
      </c>
      <c r="Q310" s="1">
        <f t="shared" si="74"/>
        <v>0.20397054844268481</v>
      </c>
      <c r="R310" s="1">
        <v>0.92900000000000005</v>
      </c>
      <c r="S310" s="1">
        <v>2.0710000000000002</v>
      </c>
      <c r="T310" s="1">
        <v>6.5</v>
      </c>
      <c r="U310" s="1">
        <v>2.5</v>
      </c>
      <c r="V310" s="1">
        <f t="shared" si="70"/>
        <v>0.17252906436875534</v>
      </c>
      <c r="W310">
        <v>0.76400000000000001</v>
      </c>
      <c r="X310">
        <v>2.2360000000000002</v>
      </c>
      <c r="Y310">
        <v>10</v>
      </c>
      <c r="Z310">
        <v>7</v>
      </c>
      <c r="AA310" s="1">
        <f t="shared" si="71"/>
        <v>0.23917710196779965</v>
      </c>
      <c r="AB310" s="1">
        <v>1</v>
      </c>
      <c r="AC310" s="1">
        <v>2</v>
      </c>
      <c r="AD310" s="1">
        <v>1</v>
      </c>
      <c r="AE310" s="1">
        <v>0</v>
      </c>
      <c r="AF310" s="1">
        <f t="shared" si="72"/>
        <v>0</v>
      </c>
      <c r="AH310" s="1">
        <f t="shared" si="76"/>
        <v>0.46200116098222266</v>
      </c>
      <c r="AI310" s="1">
        <f t="shared" si="77"/>
        <v>9.9411646816307819E-2</v>
      </c>
      <c r="AJ310" s="1">
        <f t="shared" si="83"/>
        <v>0.13667262969588551</v>
      </c>
      <c r="AK310" s="1">
        <f t="shared" si="79"/>
        <v>0.52787788889788156</v>
      </c>
      <c r="AL310" s="1" t="b">
        <f t="shared" si="80"/>
        <v>0</v>
      </c>
      <c r="AM310" s="1">
        <f t="shared" si="81"/>
        <v>34.642520339580798</v>
      </c>
      <c r="AN310" s="1" t="b">
        <f t="shared" si="82"/>
        <v>1</v>
      </c>
      <c r="AO310" s="1">
        <v>9.4879999999999995</v>
      </c>
    </row>
    <row r="311" spans="1:41">
      <c r="A311" s="7">
        <v>308</v>
      </c>
      <c r="B311" s="7" t="s">
        <v>64</v>
      </c>
      <c r="C311" s="7" t="s">
        <v>2</v>
      </c>
      <c r="D311" s="7" t="s">
        <v>54</v>
      </c>
      <c r="E311" s="7" t="s">
        <v>55</v>
      </c>
      <c r="F311" s="2" t="b">
        <f t="shared" si="75"/>
        <v>1</v>
      </c>
      <c r="G311" s="2" t="b">
        <f t="shared" si="73"/>
        <v>1</v>
      </c>
      <c r="H311" s="1" t="s">
        <v>298</v>
      </c>
      <c r="M311" s="1">
        <f>PRODUCT(SUM(PRODUCT(R311,overview!$J$10),PRODUCT(W311,overview!$K$10),PRODUCT(AB311,overview!$L$10)),1/SUM(overview!$J$10:$L$10))</f>
        <v>0.43004347826086953</v>
      </c>
      <c r="N311" s="1">
        <f>PRODUCT(SUM(PRODUCT(S311,overview!$J$10),PRODUCT(X311,overview!$K$10),PRODUCT(AC311,overview!$L$10)),1/SUM(overview!$J$10:$L$10))</f>
        <v>2.56995652173913</v>
      </c>
      <c r="O311" s="1">
        <f t="shared" si="68"/>
        <v>12.5</v>
      </c>
      <c r="P311" s="1">
        <f t="shared" si="69"/>
        <v>4.5</v>
      </c>
      <c r="Q311" s="1">
        <f t="shared" si="74"/>
        <v>6.0240572501649492E-2</v>
      </c>
      <c r="R311" s="1">
        <v>0.33300000000000002</v>
      </c>
      <c r="S311" s="1">
        <v>2.6669999999999998</v>
      </c>
      <c r="T311" s="1">
        <v>7</v>
      </c>
      <c r="U311" s="1">
        <v>1</v>
      </c>
      <c r="V311" s="1">
        <f t="shared" si="70"/>
        <v>1.783705608227543E-2</v>
      </c>
      <c r="W311">
        <v>0.47599999999999998</v>
      </c>
      <c r="X311">
        <v>2.524</v>
      </c>
      <c r="Y311">
        <v>5.5</v>
      </c>
      <c r="Z311">
        <v>2.5</v>
      </c>
      <c r="AA311" s="1">
        <f t="shared" si="71"/>
        <v>8.5722518369111086E-2</v>
      </c>
      <c r="AB311" s="1">
        <v>0.36399999999999999</v>
      </c>
      <c r="AC311" s="1">
        <v>2.6360000000000001</v>
      </c>
      <c r="AD311" s="1">
        <v>0</v>
      </c>
      <c r="AE311" s="1">
        <v>1</v>
      </c>
      <c r="AF311" s="1" t="e">
        <f t="shared" si="72"/>
        <v>#DIV/0!</v>
      </c>
      <c r="AH311" s="1">
        <f t="shared" si="76"/>
        <v>0.48492257544014239</v>
      </c>
      <c r="AI311" s="1">
        <f t="shared" si="77"/>
        <v>0.10312245858836622</v>
      </c>
      <c r="AJ311" s="1">
        <f t="shared" si="83"/>
        <v>0.1506653873430395</v>
      </c>
      <c r="AK311" s="1">
        <f t="shared" si="79"/>
        <v>1.9610234117405416</v>
      </c>
      <c r="AL311" s="1" t="b">
        <f t="shared" si="80"/>
        <v>0</v>
      </c>
      <c r="AM311" s="1">
        <f t="shared" si="81"/>
        <v>26.414872455468785</v>
      </c>
      <c r="AN311" s="1" t="b">
        <f t="shared" si="82"/>
        <v>1</v>
      </c>
      <c r="AO311" s="1">
        <v>9.4879999999999995</v>
      </c>
    </row>
    <row r="312" spans="1:41">
      <c r="A312" s="7">
        <v>309</v>
      </c>
      <c r="B312" s="7" t="s">
        <v>32</v>
      </c>
      <c r="C312" s="7" t="s">
        <v>33</v>
      </c>
      <c r="D312" s="7" t="s">
        <v>32</v>
      </c>
      <c r="E312" s="7" t="s">
        <v>33</v>
      </c>
      <c r="F312" s="2" t="b">
        <f t="shared" si="75"/>
        <v>0</v>
      </c>
      <c r="G312" s="2" t="b">
        <f t="shared" si="73"/>
        <v>0</v>
      </c>
      <c r="H312" s="1" t="s">
        <v>298</v>
      </c>
      <c r="M312" s="1">
        <f>PRODUCT(SUM(PRODUCT(R312,overview!$J$10),PRODUCT(W312,overview!$K$10),PRODUCT(AB312,overview!$L$10)),1/SUM(overview!$J$10:$L$10))</f>
        <v>0.85589130434782612</v>
      </c>
      <c r="N312" s="1">
        <f>PRODUCT(SUM(PRODUCT(S312,overview!$J$10),PRODUCT(X312,overview!$K$10),PRODUCT(AC312,overview!$L$10)),1/SUM(overview!$J$10:$L$10))</f>
        <v>2.1441086956521738</v>
      </c>
      <c r="O312" s="1">
        <f t="shared" si="68"/>
        <v>14</v>
      </c>
      <c r="P312" s="1">
        <f t="shared" si="69"/>
        <v>8</v>
      </c>
      <c r="Q312" s="1">
        <f t="shared" si="74"/>
        <v>0.22810445493429204</v>
      </c>
      <c r="R312" s="1">
        <v>0.97599999999999998</v>
      </c>
      <c r="S312" s="1">
        <v>2.024</v>
      </c>
      <c r="T312" s="1">
        <v>9</v>
      </c>
      <c r="U312" s="1">
        <v>2</v>
      </c>
      <c r="V312" s="1">
        <f t="shared" si="70"/>
        <v>0.10715854194115061</v>
      </c>
      <c r="W312">
        <v>0.79700000000000004</v>
      </c>
      <c r="X312">
        <v>2.2029999999999998</v>
      </c>
      <c r="Y312">
        <v>5</v>
      </c>
      <c r="Z312">
        <v>6</v>
      </c>
      <c r="AA312" s="1">
        <f t="shared" si="71"/>
        <v>0.43413527008624619</v>
      </c>
      <c r="AB312" s="1">
        <v>1</v>
      </c>
      <c r="AC312" s="1">
        <v>2</v>
      </c>
      <c r="AD312" s="1">
        <v>0</v>
      </c>
      <c r="AE312" s="1">
        <v>0</v>
      </c>
      <c r="AF312" s="1" t="e">
        <f t="shared" si="72"/>
        <v>#DIV/0!</v>
      </c>
      <c r="AH312" s="1">
        <f t="shared" si="76"/>
        <v>0.28929385717068939</v>
      </c>
      <c r="AI312" s="1">
        <f t="shared" si="77"/>
        <v>7.0003601211436242E-2</v>
      </c>
      <c r="AJ312" s="1">
        <f t="shared" si="83"/>
        <v>0.20675918786944231</v>
      </c>
      <c r="AK312" s="1">
        <f t="shared" si="79"/>
        <v>3.3317260391633359</v>
      </c>
      <c r="AL312" s="1" t="b">
        <f t="shared" si="80"/>
        <v>0</v>
      </c>
      <c r="AM312" s="1">
        <f t="shared" si="81"/>
        <v>19.647858525706269</v>
      </c>
      <c r="AN312" s="1" t="b">
        <f t="shared" si="82"/>
        <v>1</v>
      </c>
      <c r="AO312" s="1">
        <v>9.4879999999999995</v>
      </c>
    </row>
    <row r="313" spans="1:41">
      <c r="A313" s="7">
        <v>310</v>
      </c>
      <c r="B313" s="7" t="s">
        <v>56</v>
      </c>
      <c r="C313" s="7" t="s">
        <v>31</v>
      </c>
      <c r="D313" s="7" t="s">
        <v>30</v>
      </c>
      <c r="E313" s="7" t="s">
        <v>31</v>
      </c>
      <c r="F313" s="2" t="b">
        <f t="shared" si="75"/>
        <v>0</v>
      </c>
      <c r="G313" s="2" t="b">
        <f t="shared" si="73"/>
        <v>0</v>
      </c>
      <c r="H313" s="1" t="s">
        <v>298</v>
      </c>
      <c r="M313" s="1">
        <f>PRODUCT(SUM(PRODUCT(R313,overview!$J$10),PRODUCT(W313,overview!$K$10),PRODUCT(AB313,overview!$L$10)),1/SUM(overview!$J$10:$L$10))</f>
        <v>1.0226521739130434</v>
      </c>
      <c r="N313" s="1">
        <f>PRODUCT(SUM(PRODUCT(S313,overview!$J$10),PRODUCT(X313,overview!$K$10),PRODUCT(AC313,overview!$L$10)),1/SUM(overview!$J$10:$L$10))</f>
        <v>1.9773478260869564</v>
      </c>
      <c r="O313" s="1">
        <f t="shared" si="68"/>
        <v>21</v>
      </c>
      <c r="P313" s="1">
        <f t="shared" si="69"/>
        <v>8</v>
      </c>
      <c r="Q313" s="1">
        <f t="shared" si="74"/>
        <v>0.19702238291037516</v>
      </c>
      <c r="R313" s="1">
        <v>1.008</v>
      </c>
      <c r="S313" s="1">
        <v>1.992</v>
      </c>
      <c r="T313" s="1">
        <v>10</v>
      </c>
      <c r="U313" s="1">
        <v>4</v>
      </c>
      <c r="V313" s="1">
        <f t="shared" si="70"/>
        <v>0.2024096385542169</v>
      </c>
      <c r="W313">
        <v>1.03</v>
      </c>
      <c r="X313">
        <v>1.97</v>
      </c>
      <c r="Y313">
        <v>10</v>
      </c>
      <c r="Z313">
        <v>4</v>
      </c>
      <c r="AA313" s="1">
        <f t="shared" si="71"/>
        <v>0.20913705583756345</v>
      </c>
      <c r="AB313" s="1">
        <v>1</v>
      </c>
      <c r="AC313" s="1">
        <v>2</v>
      </c>
      <c r="AD313" s="1">
        <v>1</v>
      </c>
      <c r="AE313" s="1">
        <v>0</v>
      </c>
      <c r="AF313" s="1">
        <f t="shared" si="72"/>
        <v>0</v>
      </c>
      <c r="AH313" s="1">
        <f t="shared" si="76"/>
        <v>0.20731671190833975</v>
      </c>
      <c r="AI313" s="1">
        <f t="shared" si="77"/>
        <v>6.3315238364763701E-2</v>
      </c>
      <c r="AJ313" s="1">
        <f t="shared" si="83"/>
        <v>0.21111494203335776</v>
      </c>
      <c r="AK313" s="1">
        <f t="shared" si="79"/>
        <v>6.7995197567173209</v>
      </c>
      <c r="AL313" s="1" t="b">
        <f t="shared" si="80"/>
        <v>0</v>
      </c>
      <c r="AM313" s="1">
        <f t="shared" si="81"/>
        <v>14.616510601728061</v>
      </c>
      <c r="AN313" s="1" t="b">
        <f t="shared" si="82"/>
        <v>1</v>
      </c>
      <c r="AO313" s="1">
        <v>9.4879999999999995</v>
      </c>
    </row>
    <row r="314" spans="1:41">
      <c r="A314" s="7">
        <v>311</v>
      </c>
      <c r="B314" s="7" t="s">
        <v>74</v>
      </c>
      <c r="C314" s="7" t="s">
        <v>1</v>
      </c>
      <c r="D314" s="7" t="s">
        <v>75</v>
      </c>
      <c r="E314" s="7" t="s">
        <v>1</v>
      </c>
      <c r="F314" s="2" t="b">
        <f t="shared" si="75"/>
        <v>1</v>
      </c>
      <c r="G314" s="2" t="b">
        <f t="shared" si="73"/>
        <v>1</v>
      </c>
      <c r="H314" s="1" t="s">
        <v>298</v>
      </c>
      <c r="M314" s="1">
        <f>PRODUCT(SUM(PRODUCT(R314,overview!$J$10),PRODUCT(W314,overview!$K$10),PRODUCT(AB314,overview!$L$10)),1/SUM(overview!$J$10:$L$10))</f>
        <v>1.167173913043478</v>
      </c>
      <c r="N314" s="1">
        <f>PRODUCT(SUM(PRODUCT(S314,overview!$J$10),PRODUCT(X314,overview!$K$10),PRODUCT(AC314,overview!$L$10)),1/SUM(overview!$J$10:$L$10))</f>
        <v>1.8328260869565218</v>
      </c>
      <c r="O314" s="1">
        <f t="shared" si="68"/>
        <v>15</v>
      </c>
      <c r="P314" s="1">
        <f t="shared" si="69"/>
        <v>7</v>
      </c>
      <c r="Q314" s="1">
        <f t="shared" si="74"/>
        <v>0.29718103823192182</v>
      </c>
      <c r="R314" s="1">
        <v>1.1819999999999999</v>
      </c>
      <c r="S314" s="1">
        <v>1.8180000000000001</v>
      </c>
      <c r="T314" s="1">
        <v>6</v>
      </c>
      <c r="U314" s="1">
        <v>1</v>
      </c>
      <c r="V314" s="1">
        <f t="shared" si="70"/>
        <v>0.10836083608360836</v>
      </c>
      <c r="W314">
        <v>1.1639999999999999</v>
      </c>
      <c r="X314">
        <v>1.8360000000000001</v>
      </c>
      <c r="Y314">
        <v>8</v>
      </c>
      <c r="Z314">
        <v>6</v>
      </c>
      <c r="AA314" s="1">
        <f t="shared" si="71"/>
        <v>0.47549019607843135</v>
      </c>
      <c r="AB314" s="1">
        <v>1.0580000000000001</v>
      </c>
      <c r="AC314" s="1">
        <v>1.9419999999999999</v>
      </c>
      <c r="AD314" s="1">
        <v>1</v>
      </c>
      <c r="AE314" s="1">
        <v>0</v>
      </c>
      <c r="AF314" s="1">
        <f t="shared" si="72"/>
        <v>0</v>
      </c>
      <c r="AH314" s="1">
        <f t="shared" si="76"/>
        <v>0.21027559478631325</v>
      </c>
      <c r="AI314" s="1">
        <f t="shared" si="77"/>
        <v>6.417976883119382E-2</v>
      </c>
      <c r="AJ314" s="1">
        <f t="shared" si="83"/>
        <v>0.21111494203335776</v>
      </c>
      <c r="AK314" s="1">
        <f t="shared" si="79"/>
        <v>8.888359492087444</v>
      </c>
      <c r="AL314" s="1" t="b">
        <f t="shared" si="80"/>
        <v>0</v>
      </c>
      <c r="AM314" s="1">
        <f t="shared" si="81"/>
        <v>9.5551527206728668</v>
      </c>
      <c r="AN314" s="1" t="b">
        <f t="shared" si="82"/>
        <v>1</v>
      </c>
      <c r="AO314" s="1">
        <v>9.4879999999999995</v>
      </c>
    </row>
    <row r="315" spans="1:41">
      <c r="A315" s="7">
        <v>312</v>
      </c>
      <c r="B315" s="7" t="s">
        <v>56</v>
      </c>
      <c r="C315" s="7" t="s">
        <v>31</v>
      </c>
      <c r="D315" s="7" t="s">
        <v>75</v>
      </c>
      <c r="E315" s="7" t="s">
        <v>1</v>
      </c>
      <c r="F315" s="2" t="b">
        <f t="shared" si="75"/>
        <v>1</v>
      </c>
      <c r="G315" s="2" t="b">
        <f t="shared" si="73"/>
        <v>0</v>
      </c>
      <c r="H315" s="1" t="s">
        <v>298</v>
      </c>
      <c r="M315" s="1">
        <f>PRODUCT(SUM(PRODUCT(R315,overview!$J$10),PRODUCT(W315,overview!$K$10),PRODUCT(AB315,overview!$L$10)),1/SUM(overview!$J$10:$L$10))</f>
        <v>0.97236956521739126</v>
      </c>
      <c r="N315" s="1">
        <f>PRODUCT(SUM(PRODUCT(S315,overview!$J$10),PRODUCT(X315,overview!$K$10),PRODUCT(AC315,overview!$L$10)),1/SUM(overview!$J$10:$L$10))</f>
        <v>2.0276304347826088</v>
      </c>
      <c r="O315" s="1">
        <f t="shared" si="68"/>
        <v>16</v>
      </c>
      <c r="P315" s="1">
        <f t="shared" si="69"/>
        <v>9</v>
      </c>
      <c r="Q315" s="1">
        <f t="shared" si="74"/>
        <v>0.26975225418404436</v>
      </c>
      <c r="R315" s="1">
        <v>1</v>
      </c>
      <c r="S315" s="1">
        <v>2</v>
      </c>
      <c r="T315" s="1">
        <v>9</v>
      </c>
      <c r="U315" s="1">
        <v>0</v>
      </c>
      <c r="V315" s="1">
        <f t="shared" si="70"/>
        <v>0</v>
      </c>
      <c r="W315">
        <v>0.95899999999999996</v>
      </c>
      <c r="X315">
        <v>2.0409999999999999</v>
      </c>
      <c r="Y315">
        <v>6</v>
      </c>
      <c r="Z315">
        <v>8</v>
      </c>
      <c r="AA315" s="1">
        <f t="shared" si="71"/>
        <v>0.62649028254123795</v>
      </c>
      <c r="AB315" s="1">
        <v>1</v>
      </c>
      <c r="AC315" s="1">
        <v>2</v>
      </c>
      <c r="AD315" s="1">
        <v>1</v>
      </c>
      <c r="AE315" s="1">
        <v>1</v>
      </c>
      <c r="AF315" s="1">
        <f t="shared" si="72"/>
        <v>0.5</v>
      </c>
      <c r="AH315" s="1">
        <f t="shared" si="76"/>
        <v>0.18869353621813495</v>
      </c>
      <c r="AI315" s="1">
        <f t="shared" si="77"/>
        <v>5.7171374852022942E-2</v>
      </c>
      <c r="AJ315" s="1">
        <f t="shared" si="83"/>
        <v>0.27567891715925641</v>
      </c>
      <c r="AK315" s="1">
        <f t="shared" si="79"/>
        <v>8.7066002850846864</v>
      </c>
      <c r="AL315" s="1" t="b">
        <f t="shared" si="80"/>
        <v>0</v>
      </c>
      <c r="AM315" s="1">
        <f t="shared" si="81"/>
        <v>7.8287929180919722</v>
      </c>
      <c r="AN315" s="1" t="b">
        <f t="shared" si="82"/>
        <v>0</v>
      </c>
      <c r="AO315" s="1">
        <v>9.4879999999999995</v>
      </c>
    </row>
    <row r="316" spans="1:41">
      <c r="A316" s="7">
        <v>313</v>
      </c>
      <c r="B316" s="7" t="s">
        <v>43</v>
      </c>
      <c r="C316" s="7" t="s">
        <v>44</v>
      </c>
      <c r="D316" s="7" t="s">
        <v>43</v>
      </c>
      <c r="E316" s="7" t="s">
        <v>44</v>
      </c>
      <c r="F316" s="2" t="b">
        <f t="shared" si="75"/>
        <v>0</v>
      </c>
      <c r="G316" s="2" t="b">
        <f t="shared" si="73"/>
        <v>0</v>
      </c>
      <c r="H316" s="1" t="s">
        <v>298</v>
      </c>
      <c r="M316" s="1">
        <f>PRODUCT(SUM(PRODUCT(R316,overview!$J$10),PRODUCT(W316,overview!$K$10),PRODUCT(AB316,overview!$L$10)),1/SUM(overview!$J$10:$L$10))</f>
        <v>0.39454347826086955</v>
      </c>
      <c r="N316" s="1">
        <f>PRODUCT(SUM(PRODUCT(S316,overview!$J$10),PRODUCT(X316,overview!$K$10),PRODUCT(AC316,overview!$L$10)),1/SUM(overview!$J$10:$L$10))</f>
        <v>2.6054565217391303</v>
      </c>
      <c r="O316" s="1">
        <f t="shared" si="68"/>
        <v>6.5</v>
      </c>
      <c r="P316" s="1">
        <f t="shared" si="69"/>
        <v>4.5</v>
      </c>
      <c r="Q316" s="1">
        <f t="shared" si="74"/>
        <v>0.10483594052358602</v>
      </c>
      <c r="R316" s="1">
        <v>0.375</v>
      </c>
      <c r="S316" s="1">
        <v>2.625</v>
      </c>
      <c r="T316" s="1">
        <v>3</v>
      </c>
      <c r="U316" s="1">
        <v>0</v>
      </c>
      <c r="V316" s="1">
        <f t="shared" si="70"/>
        <v>0</v>
      </c>
      <c r="W316">
        <v>0.40400000000000003</v>
      </c>
      <c r="X316">
        <v>2.5960000000000001</v>
      </c>
      <c r="Y316">
        <v>3.5</v>
      </c>
      <c r="Z316">
        <v>4.5</v>
      </c>
      <c r="AA316" s="1">
        <f t="shared" si="71"/>
        <v>0.20008804754567464</v>
      </c>
      <c r="AB316" s="1">
        <v>0.375</v>
      </c>
      <c r="AC316" s="1">
        <v>2.625</v>
      </c>
      <c r="AD316" s="1">
        <v>0</v>
      </c>
      <c r="AE316" s="1">
        <v>0</v>
      </c>
      <c r="AF316" s="1" t="e">
        <f t="shared" si="72"/>
        <v>#DIV/0!</v>
      </c>
      <c r="AH316" s="1">
        <f t="shared" si="76"/>
        <v>0.18753182527777496</v>
      </c>
      <c r="AI316" s="1">
        <f t="shared" si="77"/>
        <v>5.6858483782759268E-2</v>
      </c>
      <c r="AJ316" s="1">
        <f t="shared" si="83"/>
        <v>0.15103478643769264</v>
      </c>
      <c r="AK316" s="1">
        <f t="shared" si="79"/>
        <v>11.433684351023203</v>
      </c>
      <c r="AL316" s="1" t="b">
        <f t="shared" si="80"/>
        <v>1</v>
      </c>
      <c r="AM316" s="1">
        <f t="shared" si="81"/>
        <v>7.3603943064143689</v>
      </c>
      <c r="AN316" s="1" t="b">
        <f t="shared" si="82"/>
        <v>0</v>
      </c>
      <c r="AO316" s="1">
        <v>9.4879999999999995</v>
      </c>
    </row>
    <row r="317" spans="1:41">
      <c r="A317" s="7">
        <v>314</v>
      </c>
      <c r="B317" s="7" t="s">
        <v>45</v>
      </c>
      <c r="C317" s="7" t="s">
        <v>46</v>
      </c>
      <c r="D317" s="7" t="s">
        <v>45</v>
      </c>
      <c r="E317" s="7" t="s">
        <v>46</v>
      </c>
      <c r="F317" s="2" t="b">
        <f t="shared" si="75"/>
        <v>0</v>
      </c>
      <c r="G317" s="2" t="b">
        <f t="shared" si="73"/>
        <v>0</v>
      </c>
      <c r="H317" s="1" t="s">
        <v>298</v>
      </c>
      <c r="M317" s="1">
        <f>PRODUCT(SUM(PRODUCT(R317,overview!$J$10),PRODUCT(W317,overview!$K$10),PRODUCT(AB317,overview!$L$10)),1/SUM(overview!$J$10:$L$10))</f>
        <v>1.0473695652173913</v>
      </c>
      <c r="N317" s="1">
        <f>PRODUCT(SUM(PRODUCT(S317,overview!$J$10),PRODUCT(X317,overview!$K$10),PRODUCT(AC317,overview!$L$10)),1/SUM(overview!$J$10:$L$10))</f>
        <v>1.9526304347826087</v>
      </c>
      <c r="O317" s="1">
        <f t="shared" si="68"/>
        <v>15</v>
      </c>
      <c r="P317" s="1">
        <f t="shared" si="69"/>
        <v>0</v>
      </c>
      <c r="Q317" s="1">
        <f t="shared" si="74"/>
        <v>0</v>
      </c>
      <c r="R317" s="1">
        <v>1.0249999999999999</v>
      </c>
      <c r="S317" s="1">
        <v>1.9750000000000001</v>
      </c>
      <c r="T317" s="1">
        <v>5</v>
      </c>
      <c r="U317" s="1">
        <v>0</v>
      </c>
      <c r="V317" s="1">
        <f t="shared" si="70"/>
        <v>0</v>
      </c>
      <c r="W317">
        <v>1.0589999999999999</v>
      </c>
      <c r="X317">
        <v>1.9410000000000001</v>
      </c>
      <c r="Y317">
        <v>10</v>
      </c>
      <c r="Z317">
        <v>0</v>
      </c>
      <c r="AA317" s="1">
        <f t="shared" si="71"/>
        <v>0</v>
      </c>
      <c r="AB317" s="1">
        <v>1</v>
      </c>
      <c r="AC317" s="1">
        <v>2</v>
      </c>
      <c r="AD317" s="1">
        <v>0</v>
      </c>
      <c r="AE317" s="1">
        <v>0</v>
      </c>
      <c r="AF317" s="1" t="e">
        <f t="shared" si="72"/>
        <v>#DIV/0!</v>
      </c>
      <c r="AH317" s="1">
        <f t="shared" si="76"/>
        <v>0.1568021113303654</v>
      </c>
      <c r="AI317" s="1">
        <f t="shared" si="77"/>
        <v>4.237389331468245E-2</v>
      </c>
      <c r="AJ317" s="1">
        <f t="shared" si="83"/>
        <v>0.13806156703092637</v>
      </c>
      <c r="AK317" s="1">
        <f t="shared" si="79"/>
        <v>21.017679802143885</v>
      </c>
      <c r="AL317" s="1" t="b">
        <f t="shared" si="80"/>
        <v>1</v>
      </c>
      <c r="AM317" s="1">
        <f t="shared" si="81"/>
        <v>7.1189299747262105</v>
      </c>
      <c r="AN317" s="1" t="b">
        <f t="shared" si="82"/>
        <v>0</v>
      </c>
      <c r="AO317" s="1">
        <v>9.4879999999999995</v>
      </c>
    </row>
    <row r="318" spans="1:41">
      <c r="A318" s="7">
        <v>315</v>
      </c>
      <c r="B318" s="7" t="s">
        <v>89</v>
      </c>
      <c r="C318" s="7" t="s">
        <v>70</v>
      </c>
      <c r="D318" s="7" t="s">
        <v>89</v>
      </c>
      <c r="E318" s="7" t="s">
        <v>70</v>
      </c>
      <c r="F318" s="2" t="b">
        <f t="shared" si="75"/>
        <v>0</v>
      </c>
      <c r="G318" s="2" t="b">
        <f t="shared" si="73"/>
        <v>0</v>
      </c>
      <c r="H318" s="1" t="s">
        <v>298</v>
      </c>
      <c r="M318" s="1">
        <f>PRODUCT(SUM(PRODUCT(R318,overview!$J$10),PRODUCT(W318,overview!$K$10),PRODUCT(AB318,overview!$L$10)),1/SUM(overview!$J$10:$L$10))</f>
        <v>1</v>
      </c>
      <c r="N318" s="1">
        <f>PRODUCT(SUM(PRODUCT(S318,overview!$J$10),PRODUCT(X318,overview!$K$10),PRODUCT(AC318,overview!$L$10)),1/SUM(overview!$J$10:$L$10))</f>
        <v>2</v>
      </c>
      <c r="O318" s="1">
        <f t="shared" si="68"/>
        <v>12</v>
      </c>
      <c r="P318" s="1">
        <f t="shared" si="69"/>
        <v>0</v>
      </c>
      <c r="Q318" s="1">
        <f t="shared" si="74"/>
        <v>0</v>
      </c>
      <c r="R318" s="1">
        <v>1</v>
      </c>
      <c r="S318" s="1">
        <v>2</v>
      </c>
      <c r="T318" s="1">
        <v>5</v>
      </c>
      <c r="U318" s="1">
        <v>0</v>
      </c>
      <c r="V318" s="1">
        <f t="shared" si="70"/>
        <v>0</v>
      </c>
      <c r="W318">
        <v>1</v>
      </c>
      <c r="X318">
        <v>2</v>
      </c>
      <c r="Y318">
        <v>7</v>
      </c>
      <c r="Z318">
        <v>0</v>
      </c>
      <c r="AA318" s="1">
        <f t="shared" si="71"/>
        <v>0</v>
      </c>
      <c r="AB318" s="1">
        <v>1</v>
      </c>
      <c r="AC318" s="1">
        <v>2</v>
      </c>
      <c r="AD318" s="1">
        <v>0</v>
      </c>
      <c r="AE318" s="1">
        <v>0</v>
      </c>
      <c r="AF318" s="1" t="e">
        <f t="shared" si="72"/>
        <v>#DIV/0!</v>
      </c>
      <c r="AH318" s="1">
        <f t="shared" si="76"/>
        <v>7.8129039781973927E-2</v>
      </c>
      <c r="AI318" s="1">
        <f t="shared" si="77"/>
        <v>1.3646964108353133E-2</v>
      </c>
      <c r="AJ318" s="1">
        <f t="shared" si="83"/>
        <v>0.19020329624362081</v>
      </c>
      <c r="AK318" s="1">
        <f t="shared" si="79"/>
        <v>20.069499308613334</v>
      </c>
      <c r="AL318" s="1" t="b">
        <f t="shared" si="80"/>
        <v>1</v>
      </c>
      <c r="AM318" s="1" t="e">
        <f t="shared" si="81"/>
        <v>#DIV/0!</v>
      </c>
      <c r="AN318" s="1" t="e">
        <f t="shared" si="82"/>
        <v>#DIV/0!</v>
      </c>
      <c r="AO318" s="1">
        <v>9.4879999999999995</v>
      </c>
    </row>
    <row r="319" spans="1:41">
      <c r="A319" s="7">
        <v>316</v>
      </c>
      <c r="B319" s="7" t="s">
        <v>60</v>
      </c>
      <c r="C319" s="7" t="s">
        <v>61</v>
      </c>
      <c r="D319" s="7" t="s">
        <v>60</v>
      </c>
      <c r="E319" s="7" t="s">
        <v>61</v>
      </c>
      <c r="F319" s="2" t="b">
        <f t="shared" si="75"/>
        <v>0</v>
      </c>
      <c r="G319" s="2" t="b">
        <f t="shared" si="73"/>
        <v>0</v>
      </c>
      <c r="H319" s="1" t="s">
        <v>298</v>
      </c>
      <c r="M319" s="1">
        <f>PRODUCT(SUM(PRODUCT(R319,overview!$J$10),PRODUCT(W319,overview!$K$10),PRODUCT(AB319,overview!$L$10)),1/SUM(overview!$J$10:$L$10))</f>
        <v>1</v>
      </c>
      <c r="N319" s="1">
        <f>PRODUCT(SUM(PRODUCT(S319,overview!$J$10),PRODUCT(X319,overview!$K$10),PRODUCT(AC319,overview!$L$10)),1/SUM(overview!$J$10:$L$10))</f>
        <v>2</v>
      </c>
      <c r="O319" s="1">
        <f t="shared" si="68"/>
        <v>10</v>
      </c>
      <c r="P319" s="1">
        <f t="shared" si="69"/>
        <v>0</v>
      </c>
      <c r="Q319" s="1">
        <f t="shared" si="74"/>
        <v>0</v>
      </c>
      <c r="R319" s="1">
        <v>1</v>
      </c>
      <c r="S319" s="1">
        <v>2</v>
      </c>
      <c r="T319" s="1">
        <v>4</v>
      </c>
      <c r="U319" s="1">
        <v>0</v>
      </c>
      <c r="V319" s="1">
        <f t="shared" si="70"/>
        <v>0</v>
      </c>
      <c r="W319">
        <v>1</v>
      </c>
      <c r="X319">
        <v>2</v>
      </c>
      <c r="Y319">
        <v>6</v>
      </c>
      <c r="Z319">
        <v>0</v>
      </c>
      <c r="AA319" s="1">
        <f t="shared" si="71"/>
        <v>0</v>
      </c>
      <c r="AB319" s="1">
        <v>1</v>
      </c>
      <c r="AC319" s="1">
        <v>2</v>
      </c>
      <c r="AD319" s="1">
        <v>0</v>
      </c>
      <c r="AE319" s="1">
        <v>0</v>
      </c>
      <c r="AF319" s="1" t="e">
        <f t="shared" si="72"/>
        <v>#DIV/0!</v>
      </c>
      <c r="AH319" s="1">
        <f t="shared" si="76"/>
        <v>0.12741634565807203</v>
      </c>
      <c r="AI319" s="1">
        <f t="shared" si="77"/>
        <v>3.2071704685442418E-2</v>
      </c>
      <c r="AJ319" s="1">
        <f t="shared" si="83"/>
        <v>0.36889700087111621</v>
      </c>
      <c r="AK319" s="1">
        <f t="shared" si="79"/>
        <v>14.920181427654637</v>
      </c>
      <c r="AL319" s="1" t="b">
        <f t="shared" si="80"/>
        <v>1</v>
      </c>
      <c r="AM319" s="1" t="e">
        <f t="shared" si="81"/>
        <v>#DIV/0!</v>
      </c>
      <c r="AN319" s="1" t="e">
        <f t="shared" si="82"/>
        <v>#DIV/0!</v>
      </c>
      <c r="AO319" s="1">
        <v>9.4879999999999995</v>
      </c>
    </row>
    <row r="320" spans="1:41">
      <c r="A320" s="7">
        <v>317</v>
      </c>
      <c r="B320" s="7" t="s">
        <v>45</v>
      </c>
      <c r="C320" s="7" t="s">
        <v>46</v>
      </c>
      <c r="D320" s="7" t="s">
        <v>45</v>
      </c>
      <c r="E320" s="7" t="s">
        <v>46</v>
      </c>
      <c r="F320" s="2" t="b">
        <f t="shared" si="75"/>
        <v>0</v>
      </c>
      <c r="G320" s="2" t="b">
        <f t="shared" si="73"/>
        <v>0</v>
      </c>
      <c r="H320" s="1" t="s">
        <v>298</v>
      </c>
      <c r="M320" s="1">
        <f>PRODUCT(SUM(PRODUCT(R320,overview!$J$10),PRODUCT(W320,overview!$K$10),PRODUCT(AB320,overview!$L$10)),1/SUM(overview!$J$10:$L$10))</f>
        <v>1.0168260869565218</v>
      </c>
      <c r="N320" s="1">
        <f>PRODUCT(SUM(PRODUCT(S320,overview!$J$10),PRODUCT(X320,overview!$K$10),PRODUCT(AC320,overview!$L$10)),1/SUM(overview!$J$10:$L$10))</f>
        <v>1.9831739130434782</v>
      </c>
      <c r="O320" s="1">
        <f t="shared" si="68"/>
        <v>12</v>
      </c>
      <c r="P320" s="1">
        <f t="shared" si="69"/>
        <v>2</v>
      </c>
      <c r="Q320" s="1">
        <f t="shared" si="74"/>
        <v>8.5454439158427056E-2</v>
      </c>
      <c r="R320" s="1">
        <v>1.0109999999999999</v>
      </c>
      <c r="S320" s="1">
        <v>1.9890000000000001</v>
      </c>
      <c r="T320" s="1">
        <v>5</v>
      </c>
      <c r="U320" s="1">
        <v>0</v>
      </c>
      <c r="V320" s="1">
        <f t="shared" si="70"/>
        <v>0</v>
      </c>
      <c r="W320">
        <v>1.02</v>
      </c>
      <c r="X320">
        <v>1.98</v>
      </c>
      <c r="Y320">
        <v>7</v>
      </c>
      <c r="Z320">
        <v>2</v>
      </c>
      <c r="AA320" s="1">
        <f t="shared" si="71"/>
        <v>0.14718614718614717</v>
      </c>
      <c r="AB320" s="1">
        <v>1</v>
      </c>
      <c r="AC320" s="1">
        <v>2</v>
      </c>
      <c r="AD320" s="1">
        <v>0</v>
      </c>
      <c r="AE320" s="1">
        <v>0</v>
      </c>
      <c r="AF320" s="1" t="e">
        <f t="shared" si="72"/>
        <v>#DIV/0!</v>
      </c>
      <c r="AH320" s="1" t="e">
        <f t="shared" si="76"/>
        <v>#DIV/0!</v>
      </c>
      <c r="AI320" s="1">
        <f t="shared" si="77"/>
        <v>3.2317562149157986E-2</v>
      </c>
      <c r="AJ320" s="1">
        <f>(SUM(AE315:AE327)*SUM(AB315:AB327))/(SUM(AD315:AD327)*SUM(AC315:AC327))</f>
        <v>0.17259933774834432</v>
      </c>
      <c r="AK320" s="1">
        <f t="shared" si="79"/>
        <v>9.4531878429445921</v>
      </c>
      <c r="AL320" s="1" t="b">
        <f t="shared" si="80"/>
        <v>0</v>
      </c>
      <c r="AM320" s="1" t="e">
        <f t="shared" si="81"/>
        <v>#DIV/0!</v>
      </c>
      <c r="AN320" s="1" t="e">
        <f t="shared" si="82"/>
        <v>#DIV/0!</v>
      </c>
      <c r="AO320" s="1">
        <v>9.4879999999999995</v>
      </c>
    </row>
    <row r="321" spans="1:41">
      <c r="A321" s="7">
        <v>318</v>
      </c>
      <c r="B321" s="7" t="s">
        <v>47</v>
      </c>
      <c r="C321" s="7" t="s">
        <v>48</v>
      </c>
      <c r="D321" s="7" t="s">
        <v>47</v>
      </c>
      <c r="E321" s="7" t="s">
        <v>48</v>
      </c>
      <c r="F321" s="2" t="b">
        <f t="shared" si="75"/>
        <v>0</v>
      </c>
      <c r="G321" s="2" t="b">
        <f t="shared" si="73"/>
        <v>0</v>
      </c>
      <c r="H321" s="1" t="s">
        <v>298</v>
      </c>
      <c r="M321" s="1">
        <f>PRODUCT(SUM(PRODUCT(R321,overview!$J$10),PRODUCT(W321,overview!$K$10),PRODUCT(AB321,overview!$L$10)),1/SUM(overview!$J$10:$L$10))</f>
        <v>1.0587608695652175</v>
      </c>
      <c r="N321" s="1">
        <f>PRODUCT(SUM(PRODUCT(S321,overview!$J$10),PRODUCT(X321,overview!$K$10),PRODUCT(AC321,overview!$L$10)),1/SUM(overview!$J$10:$L$10))</f>
        <v>1.9412391304347825</v>
      </c>
      <c r="O321" s="1">
        <f t="shared" si="68"/>
        <v>15</v>
      </c>
      <c r="P321" s="1">
        <f t="shared" si="69"/>
        <v>3</v>
      </c>
      <c r="Q321" s="1">
        <f t="shared" si="74"/>
        <v>0.10908093217017371</v>
      </c>
      <c r="R321" s="1">
        <v>0.94199999999999995</v>
      </c>
      <c r="S321" s="1">
        <v>2.0579999999999998</v>
      </c>
      <c r="T321" s="1">
        <v>4</v>
      </c>
      <c r="U321" s="1">
        <v>1</v>
      </c>
      <c r="V321" s="1">
        <f t="shared" si="70"/>
        <v>0.11443148688046648</v>
      </c>
      <c r="W321">
        <v>1.1180000000000001</v>
      </c>
      <c r="X321">
        <v>1.8819999999999999</v>
      </c>
      <c r="Y321">
        <v>11</v>
      </c>
      <c r="Z321">
        <v>2</v>
      </c>
      <c r="AA321" s="1">
        <f t="shared" si="71"/>
        <v>0.10800888803014204</v>
      </c>
      <c r="AB321" s="1">
        <v>0.85699999999999998</v>
      </c>
      <c r="AC321" s="1">
        <v>2.1429999999999998</v>
      </c>
      <c r="AD321" s="1">
        <v>0</v>
      </c>
      <c r="AE321" s="1">
        <v>0</v>
      </c>
      <c r="AF321" s="1" t="e">
        <f t="shared" si="72"/>
        <v>#DIV/0!</v>
      </c>
      <c r="AH321" s="1" t="e">
        <f t="shared" si="76"/>
        <v>#DIV/0!</v>
      </c>
      <c r="AI321" s="1">
        <f t="shared" si="77"/>
        <v>4.5573891929709044E-2</v>
      </c>
      <c r="AJ321" s="1">
        <f t="shared" ref="AJ321:AJ352" si="84">(SUM(AE317:AE327)*SUM(AB317:AB327))/(SUM(AD317:AD327)*SUM(AC317:AC327))</f>
        <v>0</v>
      </c>
      <c r="AK321" s="1">
        <f t="shared" si="79"/>
        <v>3.0463378803744172</v>
      </c>
      <c r="AL321" s="1" t="b">
        <f t="shared" si="80"/>
        <v>0</v>
      </c>
      <c r="AM321" s="1" t="e">
        <f t="shared" si="81"/>
        <v>#DIV/0!</v>
      </c>
      <c r="AN321" s="1" t="e">
        <f t="shared" si="82"/>
        <v>#DIV/0!</v>
      </c>
      <c r="AO321" s="1">
        <v>9.4879999999999995</v>
      </c>
    </row>
    <row r="322" spans="1:41">
      <c r="A322" s="7">
        <v>319</v>
      </c>
      <c r="B322" s="7" t="s">
        <v>45</v>
      </c>
      <c r="C322" s="7" t="s">
        <v>46</v>
      </c>
      <c r="D322" s="7" t="s">
        <v>45</v>
      </c>
      <c r="E322" s="7" t="s">
        <v>46</v>
      </c>
      <c r="F322" s="2" t="b">
        <f t="shared" si="75"/>
        <v>0</v>
      </c>
      <c r="G322" s="2" t="b">
        <f t="shared" si="73"/>
        <v>0</v>
      </c>
      <c r="H322" s="1" t="s">
        <v>298</v>
      </c>
      <c r="M322" s="1">
        <f>PRODUCT(SUM(PRODUCT(R322,overview!$J$10),PRODUCT(W322,overview!$K$10),PRODUCT(AB322,overview!$L$10)),1/SUM(overview!$J$10:$L$10))</f>
        <v>1.015586956521739</v>
      </c>
      <c r="N322" s="1">
        <f>PRODUCT(SUM(PRODUCT(S322,overview!$J$10),PRODUCT(X322,overview!$K$10),PRODUCT(AC322,overview!$L$10)),1/SUM(overview!$J$10:$L$10))</f>
        <v>1.9844130434782608</v>
      </c>
      <c r="O322" s="1">
        <f t="shared" si="68"/>
        <v>16</v>
      </c>
      <c r="P322" s="1">
        <f t="shared" si="69"/>
        <v>4</v>
      </c>
      <c r="Q322" s="1">
        <f t="shared" si="74"/>
        <v>0.12794551011688923</v>
      </c>
      <c r="R322" s="1">
        <v>1.018</v>
      </c>
      <c r="S322" s="1">
        <v>1.982</v>
      </c>
      <c r="T322" s="1">
        <v>6</v>
      </c>
      <c r="U322" s="1">
        <v>0</v>
      </c>
      <c r="V322" s="1">
        <f t="shared" si="70"/>
        <v>0</v>
      </c>
      <c r="W322">
        <v>1.0149999999999999</v>
      </c>
      <c r="X322">
        <v>1.9850000000000001</v>
      </c>
      <c r="Y322">
        <v>10</v>
      </c>
      <c r="Z322">
        <v>4</v>
      </c>
      <c r="AA322" s="1">
        <f t="shared" si="71"/>
        <v>0.20453400503778335</v>
      </c>
      <c r="AB322" s="1">
        <v>1</v>
      </c>
      <c r="AC322" s="1">
        <v>2</v>
      </c>
      <c r="AD322" s="1">
        <v>0</v>
      </c>
      <c r="AE322" s="1">
        <v>0</v>
      </c>
      <c r="AF322" s="1" t="e">
        <f t="shared" si="72"/>
        <v>#DIV/0!</v>
      </c>
      <c r="AH322" s="1" t="e">
        <f t="shared" si="76"/>
        <v>#DIV/0!</v>
      </c>
      <c r="AI322" s="1">
        <f t="shared" si="77"/>
        <v>4.443300737690857E-2</v>
      </c>
      <c r="AJ322" s="1">
        <f t="shared" si="84"/>
        <v>0</v>
      </c>
      <c r="AK322" s="1">
        <f t="shared" si="79"/>
        <v>1.852090324693642</v>
      </c>
      <c r="AL322" s="1" t="b">
        <f t="shared" si="80"/>
        <v>0</v>
      </c>
      <c r="AM322" s="1" t="e">
        <f t="shared" si="81"/>
        <v>#DIV/0!</v>
      </c>
      <c r="AN322" s="1" t="e">
        <f t="shared" si="82"/>
        <v>#DIV/0!</v>
      </c>
      <c r="AO322" s="1">
        <v>9.4879999999999995</v>
      </c>
    </row>
    <row r="323" spans="1:41">
      <c r="A323" s="7">
        <v>320</v>
      </c>
      <c r="B323" s="7" t="s">
        <v>54</v>
      </c>
      <c r="C323" s="7" t="s">
        <v>55</v>
      </c>
      <c r="D323" s="7" t="s">
        <v>54</v>
      </c>
      <c r="E323" s="7" t="s">
        <v>55</v>
      </c>
      <c r="F323" s="2" t="b">
        <f t="shared" si="75"/>
        <v>0</v>
      </c>
      <c r="G323" s="2" t="b">
        <f t="shared" si="73"/>
        <v>0</v>
      </c>
      <c r="H323" s="1" t="s">
        <v>298</v>
      </c>
      <c r="M323" s="1">
        <f>PRODUCT(SUM(PRODUCT(R323,overview!$J$10),PRODUCT(W323,overview!$K$10),PRODUCT(AB323,overview!$L$10)),1/SUM(overview!$J$10:$L$10))</f>
        <v>0.375</v>
      </c>
      <c r="N323" s="1">
        <f>PRODUCT(SUM(PRODUCT(S323,overview!$J$10),PRODUCT(X323,overview!$K$10),PRODUCT(AC323,overview!$L$10)),1/SUM(overview!$J$10:$L$10))</f>
        <v>2.625</v>
      </c>
      <c r="O323" s="1">
        <f t="shared" si="68"/>
        <v>11</v>
      </c>
      <c r="P323" s="1">
        <f t="shared" si="69"/>
        <v>0</v>
      </c>
      <c r="Q323" s="1">
        <f t="shared" si="74"/>
        <v>0</v>
      </c>
      <c r="R323" s="1">
        <v>0.375</v>
      </c>
      <c r="S323" s="1">
        <v>2.625</v>
      </c>
      <c r="T323" s="1">
        <v>4</v>
      </c>
      <c r="U323" s="1">
        <v>0</v>
      </c>
      <c r="V323" s="1">
        <f t="shared" si="70"/>
        <v>0</v>
      </c>
      <c r="W323">
        <v>0.375</v>
      </c>
      <c r="X323">
        <v>2.625</v>
      </c>
      <c r="Y323">
        <v>7</v>
      </c>
      <c r="Z323">
        <v>0</v>
      </c>
      <c r="AA323" s="1">
        <f t="shared" si="71"/>
        <v>0</v>
      </c>
      <c r="AB323" s="1">
        <v>0.375</v>
      </c>
      <c r="AC323" s="1">
        <v>2.625</v>
      </c>
      <c r="AD323" s="1">
        <v>0</v>
      </c>
      <c r="AE323" s="1">
        <v>0</v>
      </c>
      <c r="AF323" s="1" t="e">
        <f t="shared" si="72"/>
        <v>#DIV/0!</v>
      </c>
      <c r="AH323" s="1" t="e">
        <f t="shared" si="76"/>
        <v>#DIV/0!</v>
      </c>
      <c r="AI323" s="1">
        <f t="shared" si="77"/>
        <v>4.1566361739688654E-2</v>
      </c>
      <c r="AJ323" s="1">
        <f t="shared" si="84"/>
        <v>0</v>
      </c>
      <c r="AK323" s="1">
        <f t="shared" si="79"/>
        <v>1.3607659916241914</v>
      </c>
      <c r="AL323" s="1" t="b">
        <f t="shared" si="80"/>
        <v>0</v>
      </c>
      <c r="AM323" s="1" t="e">
        <f t="shared" si="81"/>
        <v>#DIV/0!</v>
      </c>
      <c r="AN323" s="1" t="e">
        <f t="shared" si="82"/>
        <v>#DIV/0!</v>
      </c>
      <c r="AO323" s="1">
        <v>9.4879999999999995</v>
      </c>
    </row>
    <row r="324" spans="1:41">
      <c r="A324" s="7">
        <v>321</v>
      </c>
      <c r="B324" s="7" t="s">
        <v>97</v>
      </c>
      <c r="C324" s="7" t="s">
        <v>42</v>
      </c>
      <c r="D324" s="7" t="s">
        <v>97</v>
      </c>
      <c r="E324" s="7" t="s">
        <v>42</v>
      </c>
      <c r="F324" s="2" t="b">
        <f t="shared" si="75"/>
        <v>0</v>
      </c>
      <c r="G324" s="2" t="b">
        <f t="shared" si="73"/>
        <v>0</v>
      </c>
      <c r="H324" s="1" t="s">
        <v>298</v>
      </c>
      <c r="M324" s="1">
        <f>PRODUCT(SUM(PRODUCT(R324,overview!$J$10),PRODUCT(W324,overview!$K$10),PRODUCT(AB324,overview!$L$10)),1/SUM(overview!$J$10:$L$10))</f>
        <v>0.42899999999999994</v>
      </c>
      <c r="N324" s="1">
        <f>PRODUCT(SUM(PRODUCT(S324,overview!$J$10),PRODUCT(X324,overview!$K$10),PRODUCT(AC324,overview!$L$10)),1/SUM(overview!$J$10:$L$10))</f>
        <v>2.5710000000000002</v>
      </c>
      <c r="O324" s="1">
        <f t="shared" ref="O324:O387" si="85">SUM(T324,Y324,AD324)</f>
        <v>10</v>
      </c>
      <c r="P324" s="1">
        <f t="shared" ref="P324:P387" si="86">SUM(U324,Z324,AE324)</f>
        <v>0</v>
      </c>
      <c r="Q324" s="1">
        <f t="shared" si="74"/>
        <v>0</v>
      </c>
      <c r="R324" s="1">
        <v>0.42899999999999999</v>
      </c>
      <c r="S324" s="1">
        <v>2.5710000000000002</v>
      </c>
      <c r="T324" s="1">
        <v>7</v>
      </c>
      <c r="U324" s="1">
        <v>0</v>
      </c>
      <c r="V324" s="1">
        <f t="shared" ref="V324:V387" si="87">PRODUCT(U324,1/T324,1/S324,R324)</f>
        <v>0</v>
      </c>
      <c r="W324">
        <v>0.42899999999999999</v>
      </c>
      <c r="X324">
        <v>2.5710000000000002</v>
      </c>
      <c r="Y324">
        <v>3</v>
      </c>
      <c r="Z324">
        <v>0</v>
      </c>
      <c r="AA324" s="1">
        <f t="shared" ref="AA324:AA387" si="88">PRODUCT(Z324,1/Y324,1/X324,W324)</f>
        <v>0</v>
      </c>
      <c r="AB324" s="1">
        <v>0.42899999999999999</v>
      </c>
      <c r="AC324" s="1">
        <v>2.5710000000000002</v>
      </c>
      <c r="AD324" s="1">
        <v>0</v>
      </c>
      <c r="AE324" s="1">
        <v>0</v>
      </c>
      <c r="AF324" s="1" t="e">
        <f t="shared" ref="AF324:AF387" si="89">PRODUCT(AE324,1/AD324,1/AC324,AB324)</f>
        <v>#DIV/0!</v>
      </c>
      <c r="AH324" s="1" t="e">
        <f t="shared" si="76"/>
        <v>#DIV/0!</v>
      </c>
      <c r="AI324" s="1">
        <f t="shared" si="77"/>
        <v>6.2032557544318398E-2</v>
      </c>
      <c r="AJ324" s="1">
        <f t="shared" si="84"/>
        <v>0.34260954473330896</v>
      </c>
      <c r="AK324" s="1">
        <f t="shared" si="79"/>
        <v>3.4355843444789134</v>
      </c>
      <c r="AL324" s="1" t="b">
        <f t="shared" si="80"/>
        <v>0</v>
      </c>
      <c r="AM324" s="1" t="e">
        <f t="shared" si="81"/>
        <v>#DIV/0!</v>
      </c>
      <c r="AN324" s="1" t="e">
        <f t="shared" si="82"/>
        <v>#DIV/0!</v>
      </c>
      <c r="AO324" s="1">
        <v>9.4879999999999995</v>
      </c>
    </row>
    <row r="325" spans="1:41">
      <c r="A325" s="7">
        <v>322</v>
      </c>
      <c r="B325" s="7" t="s">
        <v>47</v>
      </c>
      <c r="C325" s="7" t="s">
        <v>48</v>
      </c>
      <c r="D325" s="7" t="s">
        <v>47</v>
      </c>
      <c r="E325" s="7" t="s">
        <v>48</v>
      </c>
      <c r="F325" s="2" t="b">
        <f t="shared" si="75"/>
        <v>0</v>
      </c>
      <c r="G325" s="2" t="b">
        <f t="shared" ref="G325:G388" si="90">AND(NOT(D325=B325),OR(D325="CAT",D325="CAC",D325="ATA",D325="ATT",D325="TTA",D325="ATG",D325="CCG",D325="AGA",D325="CGG",D325="AGG",D325="CGA",D325="CGC",D325="TCC",D325="ACG",D325="ACC",D325="GTA",D325="TGG",D325="TAT",B325="GAA",B325="GAT",B325="GAG",B325="AAG",B325="AAA",B325="CTA",B325="CTT",B325="CTC",B325="AAC",B325="CCA",B325="CCT",B325="CAG",B325="CAA",B325="CGT",B325="AGT",B325="AGC",B325="TCA",B325="TCT",B325="GTC"))</f>
        <v>0</v>
      </c>
      <c r="H325" s="1" t="s">
        <v>298</v>
      </c>
      <c r="M325" s="1">
        <f>PRODUCT(SUM(PRODUCT(R325,overview!$J$10),PRODUCT(W325,overview!$K$10),PRODUCT(AB325,overview!$L$10)),1/SUM(overview!$J$10:$L$10))</f>
        <v>1.0488260869565218</v>
      </c>
      <c r="N325" s="1">
        <f>PRODUCT(SUM(PRODUCT(S325,overview!$J$10),PRODUCT(X325,overview!$K$10),PRODUCT(AC325,overview!$L$10)),1/SUM(overview!$J$10:$L$10))</f>
        <v>1.9511739130434782</v>
      </c>
      <c r="O325" s="1">
        <f t="shared" si="85"/>
        <v>17</v>
      </c>
      <c r="P325" s="1">
        <f t="shared" si="86"/>
        <v>4</v>
      </c>
      <c r="Q325" s="1">
        <f t="shared" ref="Q325:Q388" si="91">PRODUCT(P325,1/O325,1/$N325,$M325)</f>
        <v>0.12647904271675914</v>
      </c>
      <c r="R325" s="1">
        <v>0.88500000000000001</v>
      </c>
      <c r="S325" s="1">
        <v>2.1150000000000002</v>
      </c>
      <c r="T325" s="1">
        <v>7</v>
      </c>
      <c r="U325" s="1">
        <v>4</v>
      </c>
      <c r="V325" s="1">
        <f t="shared" si="87"/>
        <v>0.23910840932117525</v>
      </c>
      <c r="W325">
        <v>1.129</v>
      </c>
      <c r="X325">
        <v>1.871</v>
      </c>
      <c r="Y325">
        <v>10</v>
      </c>
      <c r="Z325">
        <v>0</v>
      </c>
      <c r="AA325" s="1">
        <f t="shared" si="88"/>
        <v>0</v>
      </c>
      <c r="AB325" s="1">
        <v>0.85699999999999998</v>
      </c>
      <c r="AC325" s="1">
        <v>2.1429999999999998</v>
      </c>
      <c r="AD325" s="1">
        <v>0</v>
      </c>
      <c r="AE325" s="1">
        <v>0</v>
      </c>
      <c r="AF325" s="1" t="e">
        <f t="shared" si="89"/>
        <v>#DIV/0!</v>
      </c>
      <c r="AH325" s="1" t="e">
        <f t="shared" si="76"/>
        <v>#DIV/0!</v>
      </c>
      <c r="AI325" s="1">
        <f t="shared" si="77"/>
        <v>5.8918830236659697E-2</v>
      </c>
      <c r="AJ325" s="1">
        <f t="shared" si="84"/>
        <v>0.17207038409840739</v>
      </c>
      <c r="AK325" s="1">
        <f t="shared" si="79"/>
        <v>5.7544648229512747</v>
      </c>
      <c r="AL325" s="1" t="b">
        <f t="shared" si="80"/>
        <v>0</v>
      </c>
      <c r="AM325" s="1" t="e">
        <f t="shared" si="81"/>
        <v>#DIV/0!</v>
      </c>
      <c r="AN325" s="1" t="e">
        <f t="shared" si="82"/>
        <v>#DIV/0!</v>
      </c>
      <c r="AO325" s="1">
        <v>9.4879999999999995</v>
      </c>
    </row>
    <row r="326" spans="1:41">
      <c r="A326" s="7">
        <v>323</v>
      </c>
      <c r="B326" s="7" t="s">
        <v>90</v>
      </c>
      <c r="C326" s="7" t="s">
        <v>91</v>
      </c>
      <c r="D326" s="7" t="s">
        <v>90</v>
      </c>
      <c r="E326" s="7" t="s">
        <v>91</v>
      </c>
      <c r="F326" s="2" t="b">
        <f t="shared" si="75"/>
        <v>0</v>
      </c>
      <c r="G326" s="2" t="b">
        <f t="shared" si="90"/>
        <v>0</v>
      </c>
      <c r="H326" s="1" t="s">
        <v>298</v>
      </c>
      <c r="M326" s="1">
        <f>PRODUCT(SUM(PRODUCT(R326,overview!$J$10),PRODUCT(W326,overview!$K$10),PRODUCT(AB326,overview!$L$10)),1/SUM(overview!$J$10:$L$10))</f>
        <v>0</v>
      </c>
      <c r="N326" s="1">
        <f>PRODUCT(SUM(PRODUCT(S326,overview!$J$10),PRODUCT(X326,overview!$K$10),PRODUCT(AC326,overview!$L$10)),1/SUM(overview!$J$10:$L$10))</f>
        <v>3</v>
      </c>
      <c r="O326" s="1">
        <f t="shared" si="85"/>
        <v>0</v>
      </c>
      <c r="P326" s="1">
        <f t="shared" si="86"/>
        <v>0</v>
      </c>
      <c r="Q326" s="1" t="e">
        <f t="shared" si="91"/>
        <v>#DIV/0!</v>
      </c>
      <c r="R326" s="1">
        <v>0</v>
      </c>
      <c r="S326" s="1">
        <v>3</v>
      </c>
      <c r="T326" s="1">
        <v>0</v>
      </c>
      <c r="U326" s="1">
        <v>0</v>
      </c>
      <c r="V326" s="1" t="e">
        <f t="shared" si="87"/>
        <v>#DIV/0!</v>
      </c>
      <c r="W326">
        <v>0</v>
      </c>
      <c r="X326">
        <v>3</v>
      </c>
      <c r="Y326">
        <v>0</v>
      </c>
      <c r="Z326">
        <v>0</v>
      </c>
      <c r="AA326" s="1" t="e">
        <f t="shared" si="88"/>
        <v>#DIV/0!</v>
      </c>
      <c r="AB326" s="1">
        <v>0</v>
      </c>
      <c r="AC326" s="1">
        <v>3</v>
      </c>
      <c r="AD326" s="1">
        <v>0</v>
      </c>
      <c r="AE326" s="1">
        <v>0</v>
      </c>
      <c r="AF326" s="1" t="e">
        <f t="shared" si="89"/>
        <v>#DIV/0!</v>
      </c>
      <c r="AH326" s="1" t="e">
        <f t="shared" si="76"/>
        <v>#DIV/0!</v>
      </c>
      <c r="AI326" s="1">
        <f t="shared" si="77"/>
        <v>4.8171839216615331E-2</v>
      </c>
      <c r="AJ326" s="1">
        <f t="shared" si="84"/>
        <v>0.15912994846802217</v>
      </c>
      <c r="AK326" s="1">
        <f t="shared" si="79"/>
        <v>7.2911475972316797</v>
      </c>
      <c r="AL326" s="1" t="b">
        <f t="shared" si="80"/>
        <v>0</v>
      </c>
      <c r="AM326" s="1" t="e">
        <f t="shared" si="81"/>
        <v>#DIV/0!</v>
      </c>
      <c r="AN326" s="1" t="e">
        <f t="shared" si="82"/>
        <v>#DIV/0!</v>
      </c>
      <c r="AO326" s="1">
        <v>9.4879999999999995</v>
      </c>
    </row>
    <row r="327" spans="1:41">
      <c r="A327" s="7">
        <v>324</v>
      </c>
      <c r="B327" s="7" t="s">
        <v>36</v>
      </c>
      <c r="C327" s="7" t="s">
        <v>37</v>
      </c>
      <c r="D327" s="7" t="s">
        <v>84</v>
      </c>
      <c r="E327" s="7" t="s">
        <v>37</v>
      </c>
      <c r="F327" s="2" t="b">
        <f t="shared" ref="F327:F390" si="92">AND(NOT(B327=D327),OR(B327="CAT",B327="CAC",B327="ATA",B327="ATT",B327="TTA",B327="ATG",B327="CCG",B327="AGA",B327="CGG",B327="AGG",B327="CGA",B327="CGC",B327="TCC",B327="ACG",B327="ACC",B327="GTA",B327="TGG",B327="TAT",D327="GAA",D327="GAT",D327="GAG",D327="AAG",D327="AAA",D327="CTA",D327="CTT",D327="CTC",D327="AAC",D327="CCA",D327="CCT",D327="CAG",D327="CAA",D327="CGT",D327="AGT",D327="AGC",D327="TCA",D327="TCT",D327="GTC"))</f>
        <v>0</v>
      </c>
      <c r="G327" s="2" t="b">
        <f t="shared" si="90"/>
        <v>1</v>
      </c>
      <c r="H327" s="1" t="s">
        <v>298</v>
      </c>
      <c r="M327" s="1">
        <f>PRODUCT(SUM(PRODUCT(R327,overview!$J$10),PRODUCT(W327,overview!$K$10),PRODUCT(AB327,overview!$L$10)),1/SUM(overview!$J$10:$L$10))</f>
        <v>0.90830434782608704</v>
      </c>
      <c r="N327" s="1">
        <f>PRODUCT(SUM(PRODUCT(S327,overview!$J$10),PRODUCT(X327,overview!$K$10),PRODUCT(AC327,overview!$L$10)),1/SUM(overview!$J$10:$L$10))</f>
        <v>2.0916956521739127</v>
      </c>
      <c r="O327" s="1">
        <f t="shared" si="85"/>
        <v>14</v>
      </c>
      <c r="P327" s="1">
        <f t="shared" si="86"/>
        <v>2</v>
      </c>
      <c r="Q327" s="1">
        <f t="shared" si="91"/>
        <v>6.2034724717382854E-2</v>
      </c>
      <c r="R327" s="1">
        <v>1.016</v>
      </c>
      <c r="S327" s="1">
        <v>1.984</v>
      </c>
      <c r="T327" s="1">
        <v>8</v>
      </c>
      <c r="U327" s="1">
        <v>2</v>
      </c>
      <c r="V327" s="1">
        <f t="shared" si="87"/>
        <v>0.12802419354838709</v>
      </c>
      <c r="W327">
        <v>0.85299999999999998</v>
      </c>
      <c r="X327">
        <v>2.1469999999999998</v>
      </c>
      <c r="Y327">
        <v>5</v>
      </c>
      <c r="Z327">
        <v>0</v>
      </c>
      <c r="AA327" s="1">
        <f t="shared" si="88"/>
        <v>0</v>
      </c>
      <c r="AB327" s="1">
        <v>1.115</v>
      </c>
      <c r="AC327" s="1">
        <v>1.885</v>
      </c>
      <c r="AD327" s="1">
        <v>1</v>
      </c>
      <c r="AE327" s="1">
        <v>0</v>
      </c>
      <c r="AF327" s="1">
        <f t="shared" si="89"/>
        <v>0</v>
      </c>
      <c r="AH327" s="1" t="e">
        <f t="shared" si="76"/>
        <v>#DIV/0!</v>
      </c>
      <c r="AI327" s="1">
        <f t="shared" si="77"/>
        <v>5.7759278099399028E-2</v>
      </c>
      <c r="AJ327" s="1">
        <f t="shared" si="84"/>
        <v>0.15047701647875106</v>
      </c>
      <c r="AK327" s="1">
        <f t="shared" si="79"/>
        <v>2.5688670906394799</v>
      </c>
      <c r="AL327" s="1" t="b">
        <f t="shared" si="80"/>
        <v>0</v>
      </c>
      <c r="AM327" s="1" t="e">
        <f t="shared" si="81"/>
        <v>#DIV/0!</v>
      </c>
      <c r="AN327" s="1" t="e">
        <f t="shared" si="82"/>
        <v>#DIV/0!</v>
      </c>
      <c r="AO327" s="1">
        <v>9.4879999999999995</v>
      </c>
    </row>
    <row r="328" spans="1:41">
      <c r="A328" s="7">
        <v>325</v>
      </c>
      <c r="B328" s="7" t="s">
        <v>74</v>
      </c>
      <c r="C328" s="7" t="s">
        <v>1</v>
      </c>
      <c r="D328" s="7" t="s">
        <v>74</v>
      </c>
      <c r="E328" s="7" t="s">
        <v>1</v>
      </c>
      <c r="F328" s="2" t="b">
        <f t="shared" si="92"/>
        <v>0</v>
      </c>
      <c r="G328" s="2" t="b">
        <f t="shared" si="90"/>
        <v>0</v>
      </c>
      <c r="H328" s="1" t="s">
        <v>298</v>
      </c>
      <c r="M328" s="1">
        <f>PRODUCT(SUM(PRODUCT(R328,overview!$J$10),PRODUCT(W328,overview!$K$10),PRODUCT(AB328,overview!$L$10)),1/SUM(overview!$J$10:$L$10))</f>
        <v>1.1249130434782608</v>
      </c>
      <c r="N328" s="1">
        <f>PRODUCT(SUM(PRODUCT(S328,overview!$J$10),PRODUCT(X328,overview!$K$10),PRODUCT(AC328,overview!$L$10)),1/SUM(overview!$J$10:$L$10))</f>
        <v>1.8750869565217392</v>
      </c>
      <c r="O328" s="1">
        <f t="shared" si="85"/>
        <v>17</v>
      </c>
      <c r="P328" s="1">
        <f t="shared" si="86"/>
        <v>0</v>
      </c>
      <c r="Q328" s="1">
        <f t="shared" si="91"/>
        <v>0</v>
      </c>
      <c r="R328" s="1">
        <v>1.204</v>
      </c>
      <c r="S328" s="1">
        <v>1.796</v>
      </c>
      <c r="T328" s="1">
        <v>8</v>
      </c>
      <c r="U328" s="1">
        <v>0</v>
      </c>
      <c r="V328" s="1">
        <f t="shared" si="87"/>
        <v>0</v>
      </c>
      <c r="W328">
        <v>1.0840000000000001</v>
      </c>
      <c r="X328">
        <v>1.9159999999999999</v>
      </c>
      <c r="Y328">
        <v>9</v>
      </c>
      <c r="Z328">
        <v>0</v>
      </c>
      <c r="AA328" s="1">
        <f t="shared" si="88"/>
        <v>0</v>
      </c>
      <c r="AB328" s="1">
        <v>1.286</v>
      </c>
      <c r="AC328" s="1">
        <v>1.714</v>
      </c>
      <c r="AD328" s="1">
        <v>0</v>
      </c>
      <c r="AE328" s="1">
        <v>0</v>
      </c>
      <c r="AF328" s="1" t="e">
        <f t="shared" si="89"/>
        <v>#DIV/0!</v>
      </c>
      <c r="AH328" s="1" t="e">
        <f t="shared" ref="AH328:AH391" si="93">(SUM(Y324:Y334)*SUM(V324:V334))/(SUM(X324:X334)*SUM(W324:W334))</f>
        <v>#DIV/0!</v>
      </c>
      <c r="AI328" s="1">
        <f t="shared" ref="AI328:AI391" si="94">(SUM(U324:U334)*SUM(R324:R334))/(SUM(T324:T334)*SUM(S324:S334))</f>
        <v>5.8111912232681306E-2</v>
      </c>
      <c r="AJ328" s="1">
        <f t="shared" si="84"/>
        <v>0.10536811039323601</v>
      </c>
      <c r="AK328" s="1">
        <f t="shared" si="79"/>
        <v>1.7151299033227114</v>
      </c>
      <c r="AL328" s="1" t="b">
        <f t="shared" si="80"/>
        <v>0</v>
      </c>
      <c r="AM328" s="1" t="e">
        <f t="shared" si="81"/>
        <v>#DIV/0!</v>
      </c>
      <c r="AN328" s="1" t="e">
        <f t="shared" si="82"/>
        <v>#DIV/0!</v>
      </c>
      <c r="AO328" s="1">
        <v>9.4879999999999995</v>
      </c>
    </row>
    <row r="329" spans="1:41">
      <c r="A329" s="7">
        <v>326</v>
      </c>
      <c r="B329" s="7" t="s">
        <v>69</v>
      </c>
      <c r="C329" s="7" t="s">
        <v>70</v>
      </c>
      <c r="D329" s="7" t="s">
        <v>69</v>
      </c>
      <c r="E329" s="7" t="s">
        <v>70</v>
      </c>
      <c r="F329" s="2" t="b">
        <f t="shared" si="92"/>
        <v>0</v>
      </c>
      <c r="G329" s="2" t="b">
        <f t="shared" si="90"/>
        <v>0</v>
      </c>
      <c r="H329" s="1" t="s">
        <v>298</v>
      </c>
      <c r="M329" s="1">
        <f>PRODUCT(SUM(PRODUCT(R329,overview!$J$10),PRODUCT(W329,overview!$K$10),PRODUCT(AB329,overview!$L$10)),1/SUM(overview!$J$10:$L$10))</f>
        <v>1</v>
      </c>
      <c r="N329" s="1">
        <f>PRODUCT(SUM(PRODUCT(S329,overview!$J$10),PRODUCT(X329,overview!$K$10),PRODUCT(AC329,overview!$L$10)),1/SUM(overview!$J$10:$L$10))</f>
        <v>2</v>
      </c>
      <c r="O329" s="1">
        <f t="shared" si="85"/>
        <v>17</v>
      </c>
      <c r="P329" s="1">
        <f t="shared" si="86"/>
        <v>0</v>
      </c>
      <c r="Q329" s="1">
        <f t="shared" si="91"/>
        <v>0</v>
      </c>
      <c r="R329" s="1">
        <v>1</v>
      </c>
      <c r="S329" s="1">
        <v>2</v>
      </c>
      <c r="T329" s="1">
        <v>9</v>
      </c>
      <c r="U329" s="1">
        <v>0</v>
      </c>
      <c r="V329" s="1">
        <f t="shared" si="87"/>
        <v>0</v>
      </c>
      <c r="W329">
        <v>1</v>
      </c>
      <c r="X329">
        <v>2</v>
      </c>
      <c r="Y329">
        <v>8</v>
      </c>
      <c r="Z329">
        <v>0</v>
      </c>
      <c r="AA329" s="1">
        <f t="shared" si="88"/>
        <v>0</v>
      </c>
      <c r="AB329" s="1">
        <v>1</v>
      </c>
      <c r="AC329" s="1">
        <v>2</v>
      </c>
      <c r="AD329" s="1">
        <v>0</v>
      </c>
      <c r="AE329" s="1">
        <v>0</v>
      </c>
      <c r="AF329" s="1" t="e">
        <f t="shared" si="89"/>
        <v>#DIV/0!</v>
      </c>
      <c r="AH329" s="1" t="e">
        <f t="shared" si="93"/>
        <v>#DIV/0!</v>
      </c>
      <c r="AI329" s="1">
        <f t="shared" si="94"/>
        <v>7.5916538960273505E-2</v>
      </c>
      <c r="AJ329" s="1">
        <f t="shared" si="84"/>
        <v>0.10369487485101313</v>
      </c>
      <c r="AK329" s="1">
        <f t="shared" si="79"/>
        <v>1.0871795401502948</v>
      </c>
      <c r="AL329" s="1" t="b">
        <f t="shared" si="80"/>
        <v>0</v>
      </c>
      <c r="AM329" s="1" t="e">
        <f t="shared" si="81"/>
        <v>#DIV/0!</v>
      </c>
      <c r="AN329" s="1" t="e">
        <f t="shared" si="82"/>
        <v>#DIV/0!</v>
      </c>
      <c r="AO329" s="1">
        <v>9.4879999999999995</v>
      </c>
    </row>
    <row r="330" spans="1:41">
      <c r="A330" s="7">
        <v>327</v>
      </c>
      <c r="B330" s="7" t="s">
        <v>38</v>
      </c>
      <c r="C330" s="7" t="s">
        <v>1</v>
      </c>
      <c r="D330" s="7" t="s">
        <v>83</v>
      </c>
      <c r="E330" s="7" t="s">
        <v>61</v>
      </c>
      <c r="F330" s="2" t="b">
        <f t="shared" si="92"/>
        <v>0</v>
      </c>
      <c r="G330" s="2" t="b">
        <f t="shared" si="90"/>
        <v>1</v>
      </c>
      <c r="H330" s="1" t="s">
        <v>298</v>
      </c>
      <c r="M330" s="1">
        <f>PRODUCT(SUM(PRODUCT(R330,overview!$J$10),PRODUCT(W330,overview!$K$10),PRODUCT(AB330,overview!$L$10)),1/SUM(overview!$J$10:$L$10))</f>
        <v>0.87900000000000011</v>
      </c>
      <c r="N330" s="1">
        <f>PRODUCT(SUM(PRODUCT(S330,overview!$J$10),PRODUCT(X330,overview!$K$10),PRODUCT(AC330,overview!$L$10)),1/SUM(overview!$J$10:$L$10))</f>
        <v>2.1209999999999996</v>
      </c>
      <c r="O330" s="1">
        <f t="shared" si="85"/>
        <v>10</v>
      </c>
      <c r="P330" s="1">
        <f t="shared" si="86"/>
        <v>8</v>
      </c>
      <c r="Q330" s="1">
        <f t="shared" si="91"/>
        <v>0.33154172560113165</v>
      </c>
      <c r="R330" s="1">
        <v>0.66900000000000004</v>
      </c>
      <c r="S330" s="1">
        <v>2.331</v>
      </c>
      <c r="T330" s="1">
        <v>4</v>
      </c>
      <c r="U330" s="1">
        <v>4</v>
      </c>
      <c r="V330" s="1">
        <f t="shared" si="87"/>
        <v>0.28700128700128702</v>
      </c>
      <c r="W330">
        <v>0.98599999999999999</v>
      </c>
      <c r="X330">
        <v>2.0139999999999998</v>
      </c>
      <c r="Y330">
        <v>6</v>
      </c>
      <c r="Z330">
        <v>3</v>
      </c>
      <c r="AA330" s="1">
        <f t="shared" si="88"/>
        <v>0.2447864945382324</v>
      </c>
      <c r="AB330" s="1">
        <v>0.502</v>
      </c>
      <c r="AC330" s="1">
        <v>2.4980000000000002</v>
      </c>
      <c r="AD330" s="1">
        <v>0</v>
      </c>
      <c r="AE330" s="1">
        <v>1</v>
      </c>
      <c r="AF330" s="1" t="e">
        <f t="shared" si="89"/>
        <v>#DIV/0!</v>
      </c>
      <c r="AH330" s="1" t="e">
        <f t="shared" si="93"/>
        <v>#DIV/0!</v>
      </c>
      <c r="AI330" s="1">
        <f t="shared" si="94"/>
        <v>6.2694193192018216E-2</v>
      </c>
      <c r="AJ330" s="1">
        <f t="shared" si="84"/>
        <v>0.10619197932899134</v>
      </c>
      <c r="AK330" s="1">
        <f t="shared" si="79"/>
        <v>1.2144123218612324</v>
      </c>
      <c r="AL330" s="1" t="b">
        <f t="shared" si="80"/>
        <v>0</v>
      </c>
      <c r="AM330" s="1" t="e">
        <f t="shared" si="81"/>
        <v>#DIV/0!</v>
      </c>
      <c r="AN330" s="1" t="e">
        <f t="shared" si="82"/>
        <v>#DIV/0!</v>
      </c>
      <c r="AO330" s="1">
        <v>9.4879999999999995</v>
      </c>
    </row>
    <row r="331" spans="1:41">
      <c r="A331" s="7">
        <v>328</v>
      </c>
      <c r="B331" s="7" t="s">
        <v>76</v>
      </c>
      <c r="C331" s="7" t="s">
        <v>46</v>
      </c>
      <c r="D331" s="7" t="s">
        <v>45</v>
      </c>
      <c r="E331" s="7" t="s">
        <v>46</v>
      </c>
      <c r="F331" s="2" t="b">
        <f t="shared" si="92"/>
        <v>0</v>
      </c>
      <c r="G331" s="2" t="b">
        <f t="shared" si="90"/>
        <v>0</v>
      </c>
      <c r="H331" s="1" t="s">
        <v>298</v>
      </c>
      <c r="M331" s="1">
        <f>PRODUCT(SUM(PRODUCT(R331,overview!$J$10),PRODUCT(W331,overview!$K$10),PRODUCT(AB331,overview!$L$10)),1/SUM(overview!$J$10:$L$10))</f>
        <v>1.0333478260869564</v>
      </c>
      <c r="N331" s="1">
        <f>PRODUCT(SUM(PRODUCT(S331,overview!$J$10),PRODUCT(X331,overview!$K$10),PRODUCT(AC331,overview!$L$10)),1/SUM(overview!$J$10:$L$10))</f>
        <v>1.9666521739130434</v>
      </c>
      <c r="O331" s="1">
        <f t="shared" si="85"/>
        <v>14</v>
      </c>
      <c r="P331" s="1">
        <f t="shared" si="86"/>
        <v>0</v>
      </c>
      <c r="Q331" s="1">
        <f t="shared" si="91"/>
        <v>0</v>
      </c>
      <c r="R331" s="1">
        <v>1.081</v>
      </c>
      <c r="S331" s="1">
        <v>1.919</v>
      </c>
      <c r="T331" s="1">
        <v>9</v>
      </c>
      <c r="U331" s="1">
        <v>0</v>
      </c>
      <c r="V331" s="1">
        <f t="shared" si="87"/>
        <v>0</v>
      </c>
      <c r="W331">
        <v>1.012</v>
      </c>
      <c r="X331">
        <v>1.988</v>
      </c>
      <c r="Y331">
        <v>4</v>
      </c>
      <c r="Z331">
        <v>0</v>
      </c>
      <c r="AA331" s="1">
        <f t="shared" si="88"/>
        <v>0</v>
      </c>
      <c r="AB331" s="1">
        <v>1.028</v>
      </c>
      <c r="AC331" s="1">
        <v>1.972</v>
      </c>
      <c r="AD331" s="1">
        <v>1</v>
      </c>
      <c r="AE331" s="1">
        <v>0</v>
      </c>
      <c r="AF331" s="1">
        <f t="shared" si="89"/>
        <v>0</v>
      </c>
      <c r="AH331" s="1">
        <f t="shared" si="93"/>
        <v>0.22462644538454821</v>
      </c>
      <c r="AI331" s="1">
        <f t="shared" si="94"/>
        <v>7.0081562083745205E-2</v>
      </c>
      <c r="AJ331" s="1">
        <f t="shared" si="84"/>
        <v>0.12448495442627043</v>
      </c>
      <c r="AK331" s="1">
        <f t="shared" ref="AK331:AK394" si="95">(((SUM(AJ329:AJ333))-(SUM(AI329:AI333)))^2)/(AVERAGE(AI329:AI333))</f>
        <v>1.2278839762201716</v>
      </c>
      <c r="AL331" s="1" t="b">
        <f t="shared" ref="AL331:AL394" si="96">IF(AK331&gt;AO331, TRUE, FALSE)</f>
        <v>0</v>
      </c>
      <c r="AM331" s="1" t="e">
        <f t="shared" ref="AM331:AM394" si="97">(((SUM(AH329:AH333))-(SUM(AI329:AI333)))^2)/(AVERAGE(AI329:AI333))</f>
        <v>#DIV/0!</v>
      </c>
      <c r="AN331" s="1" t="e">
        <f t="shared" ref="AN331:AN394" si="98">IF(AM331&gt;AO331, TRUE, FALSE)</f>
        <v>#DIV/0!</v>
      </c>
      <c r="AO331" s="1">
        <v>9.4879999999999995</v>
      </c>
    </row>
    <row r="332" spans="1:41">
      <c r="A332" s="7">
        <v>329</v>
      </c>
      <c r="B332" s="7" t="s">
        <v>58</v>
      </c>
      <c r="C332" s="7" t="s">
        <v>59</v>
      </c>
      <c r="D332" s="7" t="s">
        <v>58</v>
      </c>
      <c r="E332" s="7" t="s">
        <v>59</v>
      </c>
      <c r="F332" s="2" t="b">
        <f t="shared" si="92"/>
        <v>0</v>
      </c>
      <c r="G332" s="2" t="b">
        <f t="shared" si="90"/>
        <v>0</v>
      </c>
      <c r="H332" s="1" t="s">
        <v>298</v>
      </c>
      <c r="M332" s="1">
        <f>PRODUCT(SUM(PRODUCT(R332,overview!$J$10),PRODUCT(W332,overview!$K$10),PRODUCT(AB332,overview!$L$10)),1/SUM(overview!$J$10:$L$10))</f>
        <v>0.37432608695652175</v>
      </c>
      <c r="N332" s="1">
        <f>PRODUCT(SUM(PRODUCT(S332,overview!$J$10),PRODUCT(X332,overview!$K$10),PRODUCT(AC332,overview!$L$10)),1/SUM(overview!$J$10:$L$10))</f>
        <v>2.6256739130434781</v>
      </c>
      <c r="O332" s="1">
        <f t="shared" si="85"/>
        <v>9</v>
      </c>
      <c r="P332" s="1">
        <f t="shared" si="86"/>
        <v>1</v>
      </c>
      <c r="Q332" s="1">
        <f t="shared" si="91"/>
        <v>1.5840423760543648E-2</v>
      </c>
      <c r="R332" s="1">
        <v>0.375</v>
      </c>
      <c r="S332" s="1">
        <v>2.625</v>
      </c>
      <c r="T332" s="1">
        <v>5</v>
      </c>
      <c r="U332" s="1">
        <v>0</v>
      </c>
      <c r="V332" s="1">
        <f t="shared" si="87"/>
        <v>0</v>
      </c>
      <c r="W332">
        <v>0.374</v>
      </c>
      <c r="X332">
        <v>2.6259999999999999</v>
      </c>
      <c r="Y332">
        <v>4</v>
      </c>
      <c r="Z332">
        <v>1</v>
      </c>
      <c r="AA332" s="1">
        <f t="shared" si="88"/>
        <v>3.5605483625285608E-2</v>
      </c>
      <c r="AB332" s="1">
        <v>0.375</v>
      </c>
      <c r="AC332" s="1">
        <v>2.625</v>
      </c>
      <c r="AD332" s="1">
        <v>0</v>
      </c>
      <c r="AE332" s="1">
        <v>0</v>
      </c>
      <c r="AF332" s="1" t="e">
        <f t="shared" si="89"/>
        <v>#DIV/0!</v>
      </c>
      <c r="AH332" s="1">
        <f t="shared" si="93"/>
        <v>0.18478278099391721</v>
      </c>
      <c r="AI332" s="1">
        <f t="shared" si="94"/>
        <v>5.8190242572908141E-2</v>
      </c>
      <c r="AJ332" s="1">
        <f t="shared" si="84"/>
        <v>0.16620906851859329</v>
      </c>
      <c r="AK332" s="1">
        <f t="shared" si="95"/>
        <v>1.1770700335628907</v>
      </c>
      <c r="AL332" s="1" t="b">
        <f t="shared" si="96"/>
        <v>0</v>
      </c>
      <c r="AM332" s="1" t="e">
        <f t="shared" si="97"/>
        <v>#DIV/0!</v>
      </c>
      <c r="AN332" s="1" t="e">
        <f t="shared" si="98"/>
        <v>#DIV/0!</v>
      </c>
      <c r="AO332" s="1">
        <v>9.4879999999999995</v>
      </c>
    </row>
    <row r="333" spans="1:41">
      <c r="A333" s="7">
        <v>330</v>
      </c>
      <c r="B333" s="7" t="s">
        <v>28</v>
      </c>
      <c r="C333" s="7" t="s">
        <v>29</v>
      </c>
      <c r="D333" s="7" t="s">
        <v>28</v>
      </c>
      <c r="E333" s="7" t="s">
        <v>29</v>
      </c>
      <c r="F333" s="2" t="b">
        <f t="shared" si="92"/>
        <v>0</v>
      </c>
      <c r="G333" s="2" t="b">
        <f t="shared" si="90"/>
        <v>0</v>
      </c>
      <c r="H333" s="1" t="s">
        <v>298</v>
      </c>
      <c r="M333" s="1">
        <f>PRODUCT(SUM(PRODUCT(R333,overview!$J$10),PRODUCT(W333,overview!$K$10),PRODUCT(AB333,overview!$L$10)),1/SUM(overview!$J$10:$L$10))</f>
        <v>0.69191304347826088</v>
      </c>
      <c r="N333" s="1">
        <f>PRODUCT(SUM(PRODUCT(S333,overview!$J$10),PRODUCT(X333,overview!$K$10),PRODUCT(AC333,overview!$L$10)),1/SUM(overview!$J$10:$L$10))</f>
        <v>2.308086956521739</v>
      </c>
      <c r="O333" s="1">
        <f t="shared" si="85"/>
        <v>18</v>
      </c>
      <c r="P333" s="1">
        <f t="shared" si="86"/>
        <v>5</v>
      </c>
      <c r="Q333" s="1">
        <f t="shared" si="91"/>
        <v>8.3271588659073123E-2</v>
      </c>
      <c r="R333" s="1">
        <v>0.70899999999999996</v>
      </c>
      <c r="S333" s="1">
        <v>2.2909999999999999</v>
      </c>
      <c r="T333" s="1">
        <v>8</v>
      </c>
      <c r="U333" s="1">
        <v>3</v>
      </c>
      <c r="V333" s="1">
        <f t="shared" si="87"/>
        <v>0.11605194238323877</v>
      </c>
      <c r="W333">
        <v>0.68500000000000005</v>
      </c>
      <c r="X333">
        <v>2.3149999999999999</v>
      </c>
      <c r="Y333">
        <v>10</v>
      </c>
      <c r="Z333">
        <v>2</v>
      </c>
      <c r="AA333" s="1">
        <f t="shared" si="88"/>
        <v>5.9179265658747308E-2</v>
      </c>
      <c r="AB333" s="1">
        <v>0.66700000000000004</v>
      </c>
      <c r="AC333" s="1">
        <v>2.3330000000000002</v>
      </c>
      <c r="AD333" s="1">
        <v>0</v>
      </c>
      <c r="AE333" s="1">
        <v>0</v>
      </c>
      <c r="AF333" s="1" t="e">
        <f t="shared" si="89"/>
        <v>#DIV/0!</v>
      </c>
      <c r="AH333" s="1">
        <f t="shared" si="93"/>
        <v>0.18042453033039163</v>
      </c>
      <c r="AI333" s="1">
        <f t="shared" si="94"/>
        <v>5.7285166880157452E-2</v>
      </c>
      <c r="AJ333" s="1">
        <f t="shared" si="84"/>
        <v>0.10573584001915938</v>
      </c>
      <c r="AK333" s="1">
        <f t="shared" si="95"/>
        <v>0.47252316313199832</v>
      </c>
      <c r="AL333" s="1" t="b">
        <f t="shared" si="96"/>
        <v>0</v>
      </c>
      <c r="AM333" s="1">
        <f t="shared" si="97"/>
        <v>6.4000559981106075</v>
      </c>
      <c r="AN333" s="1" t="b">
        <f t="shared" si="98"/>
        <v>0</v>
      </c>
      <c r="AO333" s="1">
        <v>9.4879999999999995</v>
      </c>
    </row>
    <row r="334" spans="1:41">
      <c r="A334" s="7">
        <v>331</v>
      </c>
      <c r="B334" s="7" t="s">
        <v>101</v>
      </c>
      <c r="C334" s="7" t="s">
        <v>29</v>
      </c>
      <c r="D334" s="7" t="s">
        <v>28</v>
      </c>
      <c r="E334" s="7" t="s">
        <v>29</v>
      </c>
      <c r="F334" s="2" t="b">
        <f t="shared" si="92"/>
        <v>0</v>
      </c>
      <c r="G334" s="2" t="b">
        <f t="shared" si="90"/>
        <v>1</v>
      </c>
      <c r="H334" s="1" t="s">
        <v>298</v>
      </c>
      <c r="M334" s="1">
        <f>PRODUCT(SUM(PRODUCT(R334,overview!$J$10),PRODUCT(W334,overview!$K$10),PRODUCT(AB334,overview!$L$10)),1/SUM(overview!$J$10:$L$10))</f>
        <v>0.66700000000000004</v>
      </c>
      <c r="N334" s="1">
        <f>PRODUCT(SUM(PRODUCT(S334,overview!$J$10),PRODUCT(X334,overview!$K$10),PRODUCT(AC334,overview!$L$10)),1/SUM(overview!$J$10:$L$10))</f>
        <v>2.3330000000000002</v>
      </c>
      <c r="O334" s="1">
        <f t="shared" si="85"/>
        <v>18</v>
      </c>
      <c r="P334" s="1">
        <f t="shared" si="86"/>
        <v>0</v>
      </c>
      <c r="Q334" s="1">
        <f t="shared" si="91"/>
        <v>0</v>
      </c>
      <c r="R334" s="1">
        <v>0.66700000000000004</v>
      </c>
      <c r="S334" s="1">
        <v>2.3330000000000002</v>
      </c>
      <c r="T334" s="1">
        <v>7</v>
      </c>
      <c r="U334" s="1">
        <v>0</v>
      </c>
      <c r="V334" s="1">
        <f t="shared" si="87"/>
        <v>0</v>
      </c>
      <c r="W334">
        <v>0.66700000000000004</v>
      </c>
      <c r="X334">
        <v>2.3330000000000002</v>
      </c>
      <c r="Y334">
        <v>10</v>
      </c>
      <c r="Z334">
        <v>0</v>
      </c>
      <c r="AA334" s="1">
        <f t="shared" si="88"/>
        <v>0</v>
      </c>
      <c r="AB334" s="1">
        <v>0.66700000000000004</v>
      </c>
      <c r="AC334" s="1">
        <v>2.3330000000000002</v>
      </c>
      <c r="AD334" s="1">
        <v>1</v>
      </c>
      <c r="AE334" s="1">
        <v>0</v>
      </c>
      <c r="AF334" s="1">
        <f t="shared" si="89"/>
        <v>0</v>
      </c>
      <c r="AH334" s="1">
        <f t="shared" si="93"/>
        <v>0.18128682904712864</v>
      </c>
      <c r="AI334" s="1">
        <f t="shared" si="94"/>
        <v>6.9676246863065214E-2</v>
      </c>
      <c r="AJ334" s="1">
        <f t="shared" si="84"/>
        <v>8.8882918154019358E-2</v>
      </c>
      <c r="AK334" s="1">
        <f t="shared" si="95"/>
        <v>6.4841551936049582E-2</v>
      </c>
      <c r="AL334" s="1" t="b">
        <f t="shared" si="96"/>
        <v>0</v>
      </c>
      <c r="AM334" s="1">
        <f t="shared" si="97"/>
        <v>6.5997036380442902</v>
      </c>
      <c r="AN334" s="1" t="b">
        <f t="shared" si="98"/>
        <v>0</v>
      </c>
      <c r="AO334" s="1">
        <v>9.4879999999999995</v>
      </c>
    </row>
    <row r="335" spans="1:41">
      <c r="A335" s="7">
        <v>332</v>
      </c>
      <c r="B335" s="7" t="s">
        <v>49</v>
      </c>
      <c r="C335" s="7" t="s">
        <v>50</v>
      </c>
      <c r="D335" s="7" t="s">
        <v>49</v>
      </c>
      <c r="E335" s="7" t="s">
        <v>50</v>
      </c>
      <c r="F335" s="2" t="b">
        <f t="shared" si="92"/>
        <v>0</v>
      </c>
      <c r="G335" s="2" t="b">
        <f t="shared" si="90"/>
        <v>0</v>
      </c>
      <c r="H335" s="1" t="s">
        <v>298</v>
      </c>
      <c r="M335" s="1">
        <f>PRODUCT(SUM(PRODUCT(R335,overview!$J$10),PRODUCT(W335,overview!$K$10),PRODUCT(AB335,overview!$L$10)),1/SUM(overview!$J$10:$L$10))</f>
        <v>0.36678260869565216</v>
      </c>
      <c r="N335" s="1">
        <f>PRODUCT(SUM(PRODUCT(S335,overview!$J$10),PRODUCT(X335,overview!$K$10),PRODUCT(AC335,overview!$L$10)),1/SUM(overview!$J$10:$L$10))</f>
        <v>2.6332173913043473</v>
      </c>
      <c r="O335" s="1">
        <f t="shared" si="85"/>
        <v>5</v>
      </c>
      <c r="P335" s="1">
        <f t="shared" si="86"/>
        <v>3</v>
      </c>
      <c r="Q335" s="1">
        <f t="shared" si="91"/>
        <v>8.357440063404005E-2</v>
      </c>
      <c r="R335" s="1">
        <v>0.44400000000000001</v>
      </c>
      <c r="S335" s="1">
        <v>2.556</v>
      </c>
      <c r="T335" s="1">
        <v>3</v>
      </c>
      <c r="U335" s="1">
        <v>3</v>
      </c>
      <c r="V335" s="1">
        <f t="shared" si="87"/>
        <v>0.17370892018779344</v>
      </c>
      <c r="W335">
        <v>0.33300000000000002</v>
      </c>
      <c r="X335">
        <v>2.6669999999999998</v>
      </c>
      <c r="Y335">
        <v>2</v>
      </c>
      <c r="Z335">
        <v>0</v>
      </c>
      <c r="AA335" s="1">
        <f t="shared" si="88"/>
        <v>0</v>
      </c>
      <c r="AB335" s="1">
        <v>0.33300000000000002</v>
      </c>
      <c r="AC335" s="1">
        <v>2.6669999999999998</v>
      </c>
      <c r="AD335" s="1">
        <v>0</v>
      </c>
      <c r="AE335" s="1">
        <v>0</v>
      </c>
      <c r="AF335" s="1" t="e">
        <f t="shared" si="89"/>
        <v>#DIV/0!</v>
      </c>
      <c r="AH335" s="1">
        <f t="shared" si="93"/>
        <v>0.17535548876951554</v>
      </c>
      <c r="AI335" s="1">
        <f t="shared" si="94"/>
        <v>5.8021397098970709E-2</v>
      </c>
      <c r="AJ335" s="1">
        <f t="shared" si="84"/>
        <v>0</v>
      </c>
      <c r="AK335" s="1">
        <f t="shared" si="95"/>
        <v>0.18107000937860618</v>
      </c>
      <c r="AL335" s="1" t="b">
        <f t="shared" si="96"/>
        <v>0</v>
      </c>
      <c r="AM335" s="1" t="e">
        <f t="shared" si="97"/>
        <v>#DIV/0!</v>
      </c>
      <c r="AN335" s="1" t="e">
        <f t="shared" si="98"/>
        <v>#DIV/0!</v>
      </c>
      <c r="AO335" s="1">
        <v>9.4879999999999995</v>
      </c>
    </row>
    <row r="336" spans="1:41">
      <c r="A336" s="7">
        <v>333</v>
      </c>
      <c r="B336" s="7" t="s">
        <v>45</v>
      </c>
      <c r="C336" s="7" t="s">
        <v>46</v>
      </c>
      <c r="D336" s="7" t="s">
        <v>45</v>
      </c>
      <c r="E336" s="7" t="s">
        <v>46</v>
      </c>
      <c r="F336" s="2" t="b">
        <f t="shared" si="92"/>
        <v>0</v>
      </c>
      <c r="G336" s="2" t="b">
        <f t="shared" si="90"/>
        <v>0</v>
      </c>
      <c r="H336" s="1" t="s">
        <v>298</v>
      </c>
      <c r="M336" s="1">
        <f>PRODUCT(SUM(PRODUCT(R336,overview!$J$10),PRODUCT(W336,overview!$K$10),PRODUCT(AB336,overview!$L$10)),1/SUM(overview!$J$10:$L$10))</f>
        <v>1.010891304347826</v>
      </c>
      <c r="N336" s="1">
        <f>PRODUCT(SUM(PRODUCT(S336,overview!$J$10),PRODUCT(X336,overview!$K$10),PRODUCT(AC336,overview!$L$10)),1/SUM(overview!$J$10:$L$10))</f>
        <v>1.9891086956521737</v>
      </c>
      <c r="O336" s="1">
        <f t="shared" si="85"/>
        <v>9</v>
      </c>
      <c r="P336" s="1">
        <f t="shared" si="86"/>
        <v>0</v>
      </c>
      <c r="Q336" s="1">
        <f t="shared" si="91"/>
        <v>0</v>
      </c>
      <c r="R336" s="1">
        <v>1.0069999999999999</v>
      </c>
      <c r="S336" s="1">
        <v>1.9930000000000001</v>
      </c>
      <c r="T336" s="1">
        <v>2</v>
      </c>
      <c r="U336" s="1">
        <v>0</v>
      </c>
      <c r="V336" s="1">
        <f t="shared" si="87"/>
        <v>0</v>
      </c>
      <c r="W336">
        <v>1.0129999999999999</v>
      </c>
      <c r="X336">
        <v>1.9870000000000001</v>
      </c>
      <c r="Y336">
        <v>7</v>
      </c>
      <c r="Z336">
        <v>0</v>
      </c>
      <c r="AA336" s="1">
        <f t="shared" si="88"/>
        <v>0</v>
      </c>
      <c r="AB336" s="1">
        <v>1</v>
      </c>
      <c r="AC336" s="1">
        <v>2</v>
      </c>
      <c r="AD336" s="1">
        <v>0</v>
      </c>
      <c r="AE336" s="1">
        <v>0</v>
      </c>
      <c r="AF336" s="1" t="e">
        <f t="shared" si="89"/>
        <v>#DIV/0!</v>
      </c>
      <c r="AH336" s="1">
        <f t="shared" si="93"/>
        <v>0.20455101123561659</v>
      </c>
      <c r="AI336" s="1">
        <f t="shared" si="94"/>
        <v>5.5426691412703004E-2</v>
      </c>
      <c r="AJ336" s="1">
        <f t="shared" si="84"/>
        <v>0</v>
      </c>
      <c r="AK336" s="1">
        <f t="shared" si="95"/>
        <v>0.10745720281775918</v>
      </c>
      <c r="AL336" s="1" t="b">
        <f t="shared" si="96"/>
        <v>0</v>
      </c>
      <c r="AM336" s="1" t="e">
        <f t="shared" si="97"/>
        <v>#DIV/0!</v>
      </c>
      <c r="AN336" s="1" t="e">
        <f t="shared" si="98"/>
        <v>#DIV/0!</v>
      </c>
      <c r="AO336" s="1">
        <v>9.4879999999999995</v>
      </c>
    </row>
    <row r="337" spans="1:41">
      <c r="A337" s="7">
        <v>334</v>
      </c>
      <c r="B337" s="7" t="s">
        <v>45</v>
      </c>
      <c r="C337" s="7" t="s">
        <v>46</v>
      </c>
      <c r="D337" s="7" t="s">
        <v>45</v>
      </c>
      <c r="E337" s="7" t="s">
        <v>46</v>
      </c>
      <c r="F337" s="2" t="b">
        <f t="shared" si="92"/>
        <v>0</v>
      </c>
      <c r="G337" s="2" t="b">
        <f t="shared" si="90"/>
        <v>0</v>
      </c>
      <c r="H337" s="1" t="s">
        <v>298</v>
      </c>
      <c r="M337" s="1">
        <f>PRODUCT(SUM(PRODUCT(R337,overview!$J$10),PRODUCT(W337,overview!$K$10),PRODUCT(AB337,overview!$L$10)),1/SUM(overview!$J$10:$L$10))</f>
        <v>1.0202608695652173</v>
      </c>
      <c r="N337" s="1">
        <f>PRODUCT(SUM(PRODUCT(S337,overview!$J$10),PRODUCT(X337,overview!$K$10),PRODUCT(AC337,overview!$L$10)),1/SUM(overview!$J$10:$L$10))</f>
        <v>1.9797391304347829</v>
      </c>
      <c r="O337" s="1">
        <f t="shared" si="85"/>
        <v>7</v>
      </c>
      <c r="P337" s="1">
        <f t="shared" si="86"/>
        <v>0</v>
      </c>
      <c r="Q337" s="1">
        <f t="shared" si="91"/>
        <v>0</v>
      </c>
      <c r="R337" s="1">
        <v>1.0089999999999999</v>
      </c>
      <c r="S337" s="1">
        <v>1.9910000000000001</v>
      </c>
      <c r="T337" s="1">
        <v>3</v>
      </c>
      <c r="U337" s="1">
        <v>0</v>
      </c>
      <c r="V337" s="1">
        <f t="shared" si="87"/>
        <v>0</v>
      </c>
      <c r="W337">
        <v>1.026</v>
      </c>
      <c r="X337">
        <v>1.974</v>
      </c>
      <c r="Y337">
        <v>4</v>
      </c>
      <c r="Z337">
        <v>0</v>
      </c>
      <c r="AA337" s="1">
        <f t="shared" si="88"/>
        <v>0</v>
      </c>
      <c r="AB337" s="1">
        <v>1</v>
      </c>
      <c r="AC337" s="1">
        <v>2</v>
      </c>
      <c r="AD337" s="1">
        <v>0</v>
      </c>
      <c r="AE337" s="1">
        <v>0</v>
      </c>
      <c r="AF337" s="1" t="e">
        <f t="shared" si="89"/>
        <v>#DIV/0!</v>
      </c>
      <c r="AH337" s="1" t="e">
        <f t="shared" si="93"/>
        <v>#DIV/0!</v>
      </c>
      <c r="AI337" s="1">
        <f t="shared" si="94"/>
        <v>5.8198662251530676E-2</v>
      </c>
      <c r="AJ337" s="1">
        <f t="shared" si="84"/>
        <v>0</v>
      </c>
      <c r="AK337" s="1">
        <f t="shared" si="95"/>
        <v>0.1702464050143202</v>
      </c>
      <c r="AL337" s="1" t="b">
        <f t="shared" si="96"/>
        <v>0</v>
      </c>
      <c r="AM337" s="1" t="e">
        <f t="shared" si="97"/>
        <v>#DIV/0!</v>
      </c>
      <c r="AN337" s="1" t="e">
        <f t="shared" si="98"/>
        <v>#DIV/0!</v>
      </c>
      <c r="AO337" s="1">
        <v>9.4879999999999995</v>
      </c>
    </row>
    <row r="338" spans="1:41">
      <c r="A338" s="7">
        <v>335</v>
      </c>
      <c r="B338" s="7" t="s">
        <v>58</v>
      </c>
      <c r="C338" s="7" t="s">
        <v>59</v>
      </c>
      <c r="D338" s="7" t="s">
        <v>58</v>
      </c>
      <c r="E338" s="7" t="s">
        <v>59</v>
      </c>
      <c r="F338" s="2" t="b">
        <f t="shared" si="92"/>
        <v>0</v>
      </c>
      <c r="G338" s="2" t="b">
        <f t="shared" si="90"/>
        <v>0</v>
      </c>
      <c r="H338" s="1" t="s">
        <v>298</v>
      </c>
      <c r="M338" s="1">
        <f>PRODUCT(SUM(PRODUCT(R338,overview!$J$10),PRODUCT(W338,overview!$K$10),PRODUCT(AB338,overview!$L$10)),1/SUM(overview!$J$10:$L$10))</f>
        <v>0.375</v>
      </c>
      <c r="N338" s="1">
        <f>PRODUCT(SUM(PRODUCT(S338,overview!$J$10),PRODUCT(X338,overview!$K$10),PRODUCT(AC338,overview!$L$10)),1/SUM(overview!$J$10:$L$10))</f>
        <v>2.625</v>
      </c>
      <c r="O338" s="1">
        <f t="shared" si="85"/>
        <v>5</v>
      </c>
      <c r="P338" s="1">
        <f t="shared" si="86"/>
        <v>0</v>
      </c>
      <c r="Q338" s="1">
        <f t="shared" si="91"/>
        <v>0</v>
      </c>
      <c r="R338" s="1">
        <v>0.375</v>
      </c>
      <c r="S338" s="1">
        <v>2.625</v>
      </c>
      <c r="T338" s="1">
        <v>2</v>
      </c>
      <c r="U338" s="1">
        <v>0</v>
      </c>
      <c r="V338" s="1">
        <f t="shared" si="87"/>
        <v>0</v>
      </c>
      <c r="W338">
        <v>0.375</v>
      </c>
      <c r="X338">
        <v>2.625</v>
      </c>
      <c r="Y338">
        <v>3</v>
      </c>
      <c r="Z338">
        <v>0</v>
      </c>
      <c r="AA338" s="1">
        <f t="shared" si="88"/>
        <v>0</v>
      </c>
      <c r="AB338" s="1">
        <v>0.375</v>
      </c>
      <c r="AC338" s="1">
        <v>2.625</v>
      </c>
      <c r="AD338" s="1">
        <v>0</v>
      </c>
      <c r="AE338" s="1">
        <v>0</v>
      </c>
      <c r="AF338" s="1" t="e">
        <f t="shared" si="89"/>
        <v>#DIV/0!</v>
      </c>
      <c r="AH338" s="1" t="e">
        <f t="shared" si="93"/>
        <v>#DIV/0!</v>
      </c>
      <c r="AI338" s="1">
        <f t="shared" si="94"/>
        <v>4.4491083885631992E-2</v>
      </c>
      <c r="AJ338" s="1">
        <f t="shared" si="84"/>
        <v>0.11855670103092783</v>
      </c>
      <c r="AK338" s="1">
        <f t="shared" si="95"/>
        <v>6.1705699825810568E-4</v>
      </c>
      <c r="AL338" s="1" t="b">
        <f t="shared" si="96"/>
        <v>0</v>
      </c>
      <c r="AM338" s="1" t="e">
        <f t="shared" si="97"/>
        <v>#DIV/0!</v>
      </c>
      <c r="AN338" s="1" t="e">
        <f t="shared" si="98"/>
        <v>#DIV/0!</v>
      </c>
      <c r="AO338" s="1">
        <v>9.4879999999999995</v>
      </c>
    </row>
    <row r="339" spans="1:41">
      <c r="A339" s="7">
        <v>336</v>
      </c>
      <c r="B339" s="7" t="s">
        <v>60</v>
      </c>
      <c r="C339" s="7" t="s">
        <v>61</v>
      </c>
      <c r="D339" s="7" t="s">
        <v>123</v>
      </c>
      <c r="E339" s="7" t="s">
        <v>61</v>
      </c>
      <c r="F339" s="2" t="b">
        <f t="shared" si="92"/>
        <v>0</v>
      </c>
      <c r="G339" s="2" t="b">
        <f t="shared" si="90"/>
        <v>1</v>
      </c>
      <c r="H339" s="1" t="s">
        <v>298</v>
      </c>
      <c r="M339" s="1">
        <f>PRODUCT(SUM(PRODUCT(R339,overview!$J$10),PRODUCT(W339,overview!$K$10),PRODUCT(AB339,overview!$L$10)),1/SUM(overview!$J$10:$L$10))</f>
        <v>1</v>
      </c>
      <c r="N339" s="1">
        <f>PRODUCT(SUM(PRODUCT(S339,overview!$J$10),PRODUCT(X339,overview!$K$10),PRODUCT(AC339,overview!$L$10)),1/SUM(overview!$J$10:$L$10))</f>
        <v>2</v>
      </c>
      <c r="O339" s="1">
        <f t="shared" si="85"/>
        <v>15</v>
      </c>
      <c r="P339" s="1">
        <f t="shared" si="86"/>
        <v>0</v>
      </c>
      <c r="Q339" s="1">
        <f t="shared" si="91"/>
        <v>0</v>
      </c>
      <c r="R339" s="1">
        <v>1</v>
      </c>
      <c r="S339" s="1">
        <v>2</v>
      </c>
      <c r="T339" s="1">
        <v>7</v>
      </c>
      <c r="U339" s="1">
        <v>0</v>
      </c>
      <c r="V339" s="1">
        <f t="shared" si="87"/>
        <v>0</v>
      </c>
      <c r="W339">
        <v>1</v>
      </c>
      <c r="X339">
        <v>2</v>
      </c>
      <c r="Y339">
        <v>7</v>
      </c>
      <c r="Z339">
        <v>0</v>
      </c>
      <c r="AA339" s="1">
        <f t="shared" si="88"/>
        <v>0</v>
      </c>
      <c r="AB339" s="1">
        <v>1</v>
      </c>
      <c r="AC339" s="1">
        <v>2</v>
      </c>
      <c r="AD339" s="1">
        <v>1</v>
      </c>
      <c r="AE339" s="1">
        <v>0</v>
      </c>
      <c r="AF339" s="1">
        <f t="shared" si="89"/>
        <v>0</v>
      </c>
      <c r="AH339" s="1" t="e">
        <f t="shared" si="93"/>
        <v>#DIV/0!</v>
      </c>
      <c r="AI339" s="1">
        <f t="shared" si="94"/>
        <v>0.13871541201583429</v>
      </c>
      <c r="AJ339" s="1">
        <f t="shared" si="84"/>
        <v>0.12637612937514237</v>
      </c>
      <c r="AK339" s="1">
        <f t="shared" si="95"/>
        <v>9.2557487711076233E-2</v>
      </c>
      <c r="AL339" s="1" t="b">
        <f t="shared" si="96"/>
        <v>0</v>
      </c>
      <c r="AM339" s="1" t="e">
        <f t="shared" si="97"/>
        <v>#DIV/0!</v>
      </c>
      <c r="AN339" s="1" t="e">
        <f t="shared" si="98"/>
        <v>#DIV/0!</v>
      </c>
      <c r="AO339" s="1">
        <v>9.4879999999999995</v>
      </c>
    </row>
    <row r="340" spans="1:41">
      <c r="A340" s="7">
        <v>337</v>
      </c>
      <c r="B340" s="7" t="s">
        <v>90</v>
      </c>
      <c r="C340" s="7" t="s">
        <v>91</v>
      </c>
      <c r="D340" s="7" t="s">
        <v>90</v>
      </c>
      <c r="E340" s="7" t="s">
        <v>91</v>
      </c>
      <c r="F340" s="2" t="b">
        <f t="shared" si="92"/>
        <v>0</v>
      </c>
      <c r="G340" s="2" t="b">
        <f t="shared" si="90"/>
        <v>0</v>
      </c>
      <c r="H340" s="1" t="s">
        <v>298</v>
      </c>
      <c r="M340" s="1">
        <f>PRODUCT(SUM(PRODUCT(R340,overview!$J$10),PRODUCT(W340,overview!$K$10),PRODUCT(AB340,overview!$L$10)),1/SUM(overview!$J$10:$L$10))</f>
        <v>8.2173913043478257E-3</v>
      </c>
      <c r="N340" s="1">
        <f>PRODUCT(SUM(PRODUCT(S340,overview!$J$10),PRODUCT(X340,overview!$K$10),PRODUCT(AC340,overview!$L$10)),1/SUM(overview!$J$10:$L$10))</f>
        <v>2.9917826086956523</v>
      </c>
      <c r="O340" s="1">
        <f t="shared" si="85"/>
        <v>0.7</v>
      </c>
      <c r="P340" s="1">
        <f t="shared" si="86"/>
        <v>2.2999999999999998</v>
      </c>
      <c r="Q340" s="1">
        <f t="shared" si="91"/>
        <v>9.0247198849021208E-3</v>
      </c>
      <c r="R340" s="1">
        <v>2.7E-2</v>
      </c>
      <c r="S340" s="1">
        <v>2.9729999999999999</v>
      </c>
      <c r="T340" s="1">
        <v>0.7</v>
      </c>
      <c r="U340" s="1">
        <v>2.2999999999999998</v>
      </c>
      <c r="V340" s="1">
        <f t="shared" si="87"/>
        <v>2.9839988467637309E-2</v>
      </c>
      <c r="W340">
        <v>0</v>
      </c>
      <c r="X340">
        <v>3</v>
      </c>
      <c r="Y340">
        <v>0</v>
      </c>
      <c r="Z340">
        <v>0</v>
      </c>
      <c r="AA340" s="1" t="e">
        <f t="shared" si="88"/>
        <v>#DIV/0!</v>
      </c>
      <c r="AB340" s="1">
        <v>0</v>
      </c>
      <c r="AC340" s="1">
        <v>3</v>
      </c>
      <c r="AD340" s="1">
        <v>0</v>
      </c>
      <c r="AE340" s="1">
        <v>0</v>
      </c>
      <c r="AF340" s="1" t="e">
        <f t="shared" si="89"/>
        <v>#DIV/0!</v>
      </c>
      <c r="AH340" s="1" t="e">
        <f t="shared" si="93"/>
        <v>#DIV/0!</v>
      </c>
      <c r="AI340" s="1">
        <f t="shared" si="94"/>
        <v>0.12924331397549446</v>
      </c>
      <c r="AJ340" s="1">
        <f t="shared" si="84"/>
        <v>0.17389095172952901</v>
      </c>
      <c r="AK340" s="1">
        <f t="shared" si="95"/>
        <v>0.66146913168789923</v>
      </c>
      <c r="AL340" s="1" t="b">
        <f t="shared" si="96"/>
        <v>0</v>
      </c>
      <c r="AM340" s="1" t="e">
        <f t="shared" si="97"/>
        <v>#DIV/0!</v>
      </c>
      <c r="AN340" s="1" t="e">
        <f t="shared" si="98"/>
        <v>#DIV/0!</v>
      </c>
      <c r="AO340" s="1">
        <v>9.4879999999999995</v>
      </c>
    </row>
    <row r="341" spans="1:41">
      <c r="A341" s="7">
        <v>338</v>
      </c>
      <c r="B341" s="7" t="s">
        <v>36</v>
      </c>
      <c r="C341" s="7" t="s">
        <v>37</v>
      </c>
      <c r="D341" s="7" t="s">
        <v>84</v>
      </c>
      <c r="E341" s="7" t="s">
        <v>37</v>
      </c>
      <c r="F341" s="2" t="b">
        <f t="shared" si="92"/>
        <v>0</v>
      </c>
      <c r="G341" s="2" t="b">
        <f t="shared" si="90"/>
        <v>1</v>
      </c>
      <c r="H341" s="1" t="s">
        <v>298</v>
      </c>
      <c r="M341" s="1">
        <f>PRODUCT(SUM(PRODUCT(R341,overview!$J$10),PRODUCT(W341,overview!$K$10),PRODUCT(AB341,overview!$L$10)),1/SUM(overview!$J$10:$L$10))</f>
        <v>0.88739130434782609</v>
      </c>
      <c r="N341" s="1">
        <f>PRODUCT(SUM(PRODUCT(S341,overview!$J$10),PRODUCT(X341,overview!$K$10),PRODUCT(AC341,overview!$L$10)),1/SUM(overview!$J$10:$L$10))</f>
        <v>2.1126086956521739</v>
      </c>
      <c r="O341" s="1">
        <f t="shared" si="85"/>
        <v>10</v>
      </c>
      <c r="P341" s="1">
        <f t="shared" si="86"/>
        <v>3</v>
      </c>
      <c r="Q341" s="1">
        <f t="shared" si="91"/>
        <v>0.12601358304177818</v>
      </c>
      <c r="R341" s="1">
        <v>0.996</v>
      </c>
      <c r="S341" s="1">
        <v>2.004</v>
      </c>
      <c r="T341" s="1">
        <v>2</v>
      </c>
      <c r="U341" s="1">
        <v>1</v>
      </c>
      <c r="V341" s="1">
        <f t="shared" si="87"/>
        <v>0.24850299401197604</v>
      </c>
      <c r="W341">
        <v>0.83099999999999996</v>
      </c>
      <c r="X341">
        <v>2.169</v>
      </c>
      <c r="Y341">
        <v>7</v>
      </c>
      <c r="Z341">
        <v>2</v>
      </c>
      <c r="AA341" s="1">
        <f t="shared" si="88"/>
        <v>0.1094645327010472</v>
      </c>
      <c r="AB341" s="1">
        <v>1.115</v>
      </c>
      <c r="AC341" s="1">
        <v>1.885</v>
      </c>
      <c r="AD341" s="1">
        <v>1</v>
      </c>
      <c r="AE341" s="1">
        <v>0</v>
      </c>
      <c r="AF341" s="1">
        <f t="shared" si="89"/>
        <v>0</v>
      </c>
      <c r="AH341" s="1" t="e">
        <f t="shared" si="93"/>
        <v>#DIV/0!</v>
      </c>
      <c r="AI341" s="1">
        <f t="shared" si="94"/>
        <v>0.12616638191615193</v>
      </c>
      <c r="AJ341" s="1">
        <f t="shared" si="84"/>
        <v>0.17389095172952901</v>
      </c>
      <c r="AK341" s="1">
        <f t="shared" si="95"/>
        <v>0.7259155540417479</v>
      </c>
      <c r="AL341" s="1" t="b">
        <f t="shared" si="96"/>
        <v>0</v>
      </c>
      <c r="AM341" s="1" t="e">
        <f t="shared" si="97"/>
        <v>#DIV/0!</v>
      </c>
      <c r="AN341" s="1" t="e">
        <f t="shared" si="98"/>
        <v>#DIV/0!</v>
      </c>
      <c r="AO341" s="1">
        <v>9.4879999999999995</v>
      </c>
    </row>
    <row r="342" spans="1:41">
      <c r="A342" s="7">
        <v>339</v>
      </c>
      <c r="B342" s="7" t="s">
        <v>98</v>
      </c>
      <c r="C342" s="7" t="s">
        <v>50</v>
      </c>
      <c r="D342" s="7" t="s">
        <v>49</v>
      </c>
      <c r="E342" s="7" t="s">
        <v>50</v>
      </c>
      <c r="F342" s="2" t="b">
        <f t="shared" si="92"/>
        <v>0</v>
      </c>
      <c r="G342" s="2" t="b">
        <f t="shared" si="90"/>
        <v>0</v>
      </c>
      <c r="H342" s="1" t="s">
        <v>298</v>
      </c>
      <c r="M342" s="1">
        <f>PRODUCT(SUM(PRODUCT(R342,overview!$J$10),PRODUCT(W342,overview!$K$10),PRODUCT(AB342,overview!$L$10)),1/SUM(overview!$J$10:$L$10))</f>
        <v>0.33299999999999996</v>
      </c>
      <c r="N342" s="1">
        <f>PRODUCT(SUM(PRODUCT(S342,overview!$J$10),PRODUCT(X342,overview!$K$10),PRODUCT(AC342,overview!$L$10)),1/SUM(overview!$J$10:$L$10))</f>
        <v>2.6669999999999998</v>
      </c>
      <c r="O342" s="1">
        <f t="shared" si="85"/>
        <v>15</v>
      </c>
      <c r="P342" s="1">
        <f t="shared" si="86"/>
        <v>0</v>
      </c>
      <c r="Q342" s="1">
        <f t="shared" si="91"/>
        <v>0</v>
      </c>
      <c r="R342" s="1">
        <v>0.33300000000000002</v>
      </c>
      <c r="S342" s="1">
        <v>2.6669999999999998</v>
      </c>
      <c r="T342" s="1">
        <v>5</v>
      </c>
      <c r="U342" s="1">
        <v>0</v>
      </c>
      <c r="V342" s="1">
        <f t="shared" si="87"/>
        <v>0</v>
      </c>
      <c r="W342">
        <v>0.33300000000000002</v>
      </c>
      <c r="X342">
        <v>2.6669999999999998</v>
      </c>
      <c r="Y342">
        <v>9</v>
      </c>
      <c r="Z342">
        <v>0</v>
      </c>
      <c r="AA342" s="1">
        <f t="shared" si="88"/>
        <v>0</v>
      </c>
      <c r="AB342" s="1">
        <v>0.33300000000000002</v>
      </c>
      <c r="AC342" s="1">
        <v>2.6669999999999998</v>
      </c>
      <c r="AD342" s="1">
        <v>1</v>
      </c>
      <c r="AE342" s="1">
        <v>0</v>
      </c>
      <c r="AF342" s="1">
        <f t="shared" si="89"/>
        <v>0</v>
      </c>
      <c r="AH342" s="1" t="e">
        <f t="shared" si="93"/>
        <v>#DIV/0!</v>
      </c>
      <c r="AI342" s="1">
        <f t="shared" si="94"/>
        <v>0.12302937787556442</v>
      </c>
      <c r="AJ342" s="1">
        <f t="shared" si="84"/>
        <v>0.24151521073545701</v>
      </c>
      <c r="AK342" s="1">
        <f t="shared" si="95"/>
        <v>1.5086219521631263</v>
      </c>
      <c r="AL342" s="1" t="b">
        <f t="shared" si="96"/>
        <v>0</v>
      </c>
      <c r="AM342" s="1" t="e">
        <f t="shared" si="97"/>
        <v>#DIV/0!</v>
      </c>
      <c r="AN342" s="1" t="e">
        <f t="shared" si="98"/>
        <v>#DIV/0!</v>
      </c>
      <c r="AO342" s="1">
        <v>9.4879999999999995</v>
      </c>
    </row>
    <row r="343" spans="1:41">
      <c r="A343" s="7">
        <v>340</v>
      </c>
      <c r="B343" s="7" t="s">
        <v>85</v>
      </c>
      <c r="C343" s="7" t="s">
        <v>86</v>
      </c>
      <c r="D343" s="7" t="s">
        <v>85</v>
      </c>
      <c r="E343" s="7" t="s">
        <v>86</v>
      </c>
      <c r="F343" s="2" t="b">
        <f t="shared" si="92"/>
        <v>0</v>
      </c>
      <c r="G343" s="2" t="b">
        <f t="shared" si="90"/>
        <v>0</v>
      </c>
      <c r="H343" s="1" t="s">
        <v>298</v>
      </c>
      <c r="M343" s="1">
        <f>PRODUCT(SUM(PRODUCT(R343,overview!$J$10),PRODUCT(W343,overview!$K$10),PRODUCT(AB343,overview!$L$10)),1/SUM(overview!$J$10:$L$10))</f>
        <v>0</v>
      </c>
      <c r="N343" s="1">
        <f>PRODUCT(SUM(PRODUCT(S343,overview!$J$10),PRODUCT(X343,overview!$K$10),PRODUCT(AC343,overview!$L$10)),1/SUM(overview!$J$10:$L$10))</f>
        <v>3</v>
      </c>
      <c r="O343" s="1">
        <f t="shared" si="85"/>
        <v>0</v>
      </c>
      <c r="P343" s="1">
        <f t="shared" si="86"/>
        <v>0</v>
      </c>
      <c r="Q343" s="1" t="e">
        <f t="shared" si="91"/>
        <v>#DIV/0!</v>
      </c>
      <c r="R343" s="1">
        <v>0</v>
      </c>
      <c r="S343" s="1">
        <v>3</v>
      </c>
      <c r="T343" s="1">
        <v>0</v>
      </c>
      <c r="U343" s="1">
        <v>0</v>
      </c>
      <c r="V343" s="1" t="e">
        <f t="shared" si="87"/>
        <v>#DIV/0!</v>
      </c>
      <c r="W343">
        <v>0</v>
      </c>
      <c r="X343">
        <v>3</v>
      </c>
      <c r="Y343">
        <v>0</v>
      </c>
      <c r="Z343">
        <v>0</v>
      </c>
      <c r="AA343" s="1" t="e">
        <f t="shared" si="88"/>
        <v>#DIV/0!</v>
      </c>
      <c r="AB343" s="1">
        <v>0</v>
      </c>
      <c r="AC343" s="1">
        <v>3</v>
      </c>
      <c r="AD343" s="1">
        <v>0</v>
      </c>
      <c r="AE343" s="1">
        <v>0</v>
      </c>
      <c r="AF343" s="1" t="e">
        <f t="shared" si="89"/>
        <v>#DIV/0!</v>
      </c>
      <c r="AH343" s="1" t="e">
        <f t="shared" si="93"/>
        <v>#DIV/0!</v>
      </c>
      <c r="AI343" s="1">
        <f t="shared" si="94"/>
        <v>0.12029277137739645</v>
      </c>
      <c r="AJ343" s="1">
        <f t="shared" si="84"/>
        <v>0.22598870056497178</v>
      </c>
      <c r="AK343" s="1">
        <f t="shared" si="95"/>
        <v>2.043966838116769</v>
      </c>
      <c r="AL343" s="1" t="b">
        <f t="shared" si="96"/>
        <v>0</v>
      </c>
      <c r="AM343" s="1" t="e">
        <f t="shared" si="97"/>
        <v>#DIV/0!</v>
      </c>
      <c r="AN343" s="1" t="e">
        <f t="shared" si="98"/>
        <v>#DIV/0!</v>
      </c>
      <c r="AO343" s="1">
        <v>9.4879999999999995</v>
      </c>
    </row>
    <row r="344" spans="1:41">
      <c r="A344" s="7">
        <v>341</v>
      </c>
      <c r="B344" s="7" t="s">
        <v>51</v>
      </c>
      <c r="C344" s="7" t="s">
        <v>52</v>
      </c>
      <c r="D344" s="7" t="s">
        <v>75</v>
      </c>
      <c r="E344" s="7" t="s">
        <v>1</v>
      </c>
      <c r="F344" s="2" t="b">
        <f t="shared" si="92"/>
        <v>1</v>
      </c>
      <c r="G344" s="2" t="b">
        <f t="shared" si="90"/>
        <v>1</v>
      </c>
      <c r="H344" s="1" t="s">
        <v>298</v>
      </c>
      <c r="M344" s="1">
        <f>PRODUCT(SUM(PRODUCT(R344,overview!$J$10),PRODUCT(W344,overview!$K$10),PRODUCT(AB344,overview!$L$10)),1/SUM(overview!$J$10:$L$10))</f>
        <v>0.86367391304347818</v>
      </c>
      <c r="N344" s="1">
        <f>PRODUCT(SUM(PRODUCT(S344,overview!$J$10),PRODUCT(X344,overview!$K$10),PRODUCT(AC344,overview!$L$10)),1/SUM(overview!$J$10:$L$10))</f>
        <v>2.1363260869565215</v>
      </c>
      <c r="O344" s="1">
        <f t="shared" si="85"/>
        <v>10</v>
      </c>
      <c r="P344" s="1">
        <f t="shared" si="86"/>
        <v>3</v>
      </c>
      <c r="Q344" s="1">
        <f t="shared" si="91"/>
        <v>0.12128400036633394</v>
      </c>
      <c r="R344" s="1">
        <v>0.33300000000000002</v>
      </c>
      <c r="S344" s="1">
        <v>2.6669999999999998</v>
      </c>
      <c r="T344" s="1">
        <v>1</v>
      </c>
      <c r="U344" s="1">
        <v>0</v>
      </c>
      <c r="V344" s="1">
        <f t="shared" si="87"/>
        <v>0</v>
      </c>
      <c r="W344">
        <v>1.115</v>
      </c>
      <c r="X344">
        <v>1.885</v>
      </c>
      <c r="Y344">
        <v>9</v>
      </c>
      <c r="Z344">
        <v>1</v>
      </c>
      <c r="AA344" s="1">
        <f t="shared" si="88"/>
        <v>6.5723548482169172E-2</v>
      </c>
      <c r="AB344" s="1">
        <v>0.502</v>
      </c>
      <c r="AC344" s="1">
        <v>2.4980000000000002</v>
      </c>
      <c r="AD344" s="1">
        <v>0</v>
      </c>
      <c r="AE344" s="1">
        <v>2</v>
      </c>
      <c r="AF344" s="1" t="e">
        <f t="shared" si="89"/>
        <v>#DIV/0!</v>
      </c>
      <c r="AH344" s="1" t="e">
        <f t="shared" si="93"/>
        <v>#DIV/0!</v>
      </c>
      <c r="AI344" s="1">
        <f t="shared" si="94"/>
        <v>0.14650921681164042</v>
      </c>
      <c r="AJ344" s="1">
        <f t="shared" si="84"/>
        <v>0.2711864406779661</v>
      </c>
      <c r="AK344" s="1">
        <f t="shared" si="95"/>
        <v>2.8117724750207453</v>
      </c>
      <c r="AL344" s="1" t="b">
        <f t="shared" si="96"/>
        <v>0</v>
      </c>
      <c r="AM344" s="1" t="e">
        <f t="shared" si="97"/>
        <v>#DIV/0!</v>
      </c>
      <c r="AN344" s="1" t="e">
        <f t="shared" si="98"/>
        <v>#DIV/0!</v>
      </c>
      <c r="AO344" s="1">
        <v>9.4879999999999995</v>
      </c>
    </row>
    <row r="345" spans="1:41">
      <c r="A345" s="7">
        <v>342</v>
      </c>
      <c r="B345" s="7" t="s">
        <v>53</v>
      </c>
      <c r="C345" s="7" t="s">
        <v>33</v>
      </c>
      <c r="D345" s="7" t="s">
        <v>32</v>
      </c>
      <c r="E345" s="7" t="s">
        <v>33</v>
      </c>
      <c r="F345" s="2" t="b">
        <f t="shared" si="92"/>
        <v>1</v>
      </c>
      <c r="G345" s="2" t="b">
        <f t="shared" si="90"/>
        <v>0</v>
      </c>
      <c r="H345" s="1" t="s">
        <v>298</v>
      </c>
      <c r="M345" s="1">
        <f>PRODUCT(SUM(PRODUCT(R345,overview!$J$10),PRODUCT(W345,overview!$K$10),PRODUCT(AB345,overview!$L$10)),1/SUM(overview!$J$10:$L$10))</f>
        <v>0.4059347826086957</v>
      </c>
      <c r="N345" s="1">
        <f>PRODUCT(SUM(PRODUCT(S345,overview!$J$10),PRODUCT(X345,overview!$K$10),PRODUCT(AC345,overview!$L$10)),1/SUM(overview!$J$10:$L$10))</f>
        <v>2.5940652173913041</v>
      </c>
      <c r="O345" s="1">
        <f t="shared" si="85"/>
        <v>11.8</v>
      </c>
      <c r="P345" s="1">
        <f t="shared" si="86"/>
        <v>19.2</v>
      </c>
      <c r="Q345" s="1">
        <f t="shared" si="91"/>
        <v>0.25462122102020474</v>
      </c>
      <c r="R345" s="1">
        <v>0.77300000000000002</v>
      </c>
      <c r="S345" s="1">
        <v>2.2269999999999999</v>
      </c>
      <c r="T345" s="1">
        <v>8.3000000000000007</v>
      </c>
      <c r="U345" s="1">
        <v>13.7</v>
      </c>
      <c r="V345" s="1">
        <f t="shared" si="87"/>
        <v>0.57293024815922866</v>
      </c>
      <c r="W345">
        <v>0.221</v>
      </c>
      <c r="X345">
        <v>2.7789999999999999</v>
      </c>
      <c r="Y345">
        <v>2.5</v>
      </c>
      <c r="Z345">
        <v>5.5</v>
      </c>
      <c r="AA345" s="1">
        <f t="shared" si="88"/>
        <v>0.17495501979129185</v>
      </c>
      <c r="AB345" s="1">
        <v>1</v>
      </c>
      <c r="AC345" s="1">
        <v>2</v>
      </c>
      <c r="AD345" s="1">
        <v>1</v>
      </c>
      <c r="AE345" s="1">
        <v>0</v>
      </c>
      <c r="AF345" s="1">
        <f t="shared" si="89"/>
        <v>0</v>
      </c>
      <c r="AH345" s="1" t="e">
        <f t="shared" si="93"/>
        <v>#DIV/0!</v>
      </c>
      <c r="AI345" s="1">
        <f t="shared" si="94"/>
        <v>0.12586095134553066</v>
      </c>
      <c r="AJ345" s="1">
        <f t="shared" si="84"/>
        <v>0.24151521073545701</v>
      </c>
      <c r="AK345" s="1">
        <f t="shared" si="95"/>
        <v>3.2737027655339008</v>
      </c>
      <c r="AL345" s="1" t="b">
        <f t="shared" si="96"/>
        <v>0</v>
      </c>
      <c r="AM345" s="1" t="e">
        <f t="shared" si="97"/>
        <v>#DIV/0!</v>
      </c>
      <c r="AN345" s="1" t="e">
        <f t="shared" si="98"/>
        <v>#DIV/0!</v>
      </c>
      <c r="AO345" s="1">
        <v>9.4879999999999995</v>
      </c>
    </row>
    <row r="346" spans="1:41">
      <c r="A346" s="7">
        <v>343</v>
      </c>
      <c r="B346" s="7" t="s">
        <v>36</v>
      </c>
      <c r="C346" s="7" t="s">
        <v>37</v>
      </c>
      <c r="D346" s="7" t="s">
        <v>43</v>
      </c>
      <c r="E346" s="7" t="s">
        <v>44</v>
      </c>
      <c r="F346" s="2" t="b">
        <f t="shared" si="92"/>
        <v>1</v>
      </c>
      <c r="G346" s="2" t="b">
        <f t="shared" si="90"/>
        <v>1</v>
      </c>
      <c r="H346" s="1" t="s">
        <v>298</v>
      </c>
      <c r="M346" s="1">
        <f>PRODUCT(SUM(PRODUCT(R346,overview!$J$10),PRODUCT(W346,overview!$K$10),PRODUCT(AB346,overview!$L$10)),1/SUM(overview!$J$10:$L$10))</f>
        <v>0.66621739130434787</v>
      </c>
      <c r="N346" s="1">
        <f>PRODUCT(SUM(PRODUCT(S346,overview!$J$10),PRODUCT(X346,overview!$K$10),PRODUCT(AC346,overview!$L$10)),1/SUM(overview!$J$10:$L$10))</f>
        <v>2.3337826086956519</v>
      </c>
      <c r="O346" s="1">
        <f t="shared" si="85"/>
        <v>11.5</v>
      </c>
      <c r="P346" s="1">
        <f t="shared" si="86"/>
        <v>8.5</v>
      </c>
      <c r="Q346" s="1">
        <f t="shared" si="91"/>
        <v>0.21099718039707721</v>
      </c>
      <c r="R346" s="1">
        <v>1.0660000000000001</v>
      </c>
      <c r="S346" s="1">
        <v>1.9339999999999999</v>
      </c>
      <c r="T346" s="1">
        <v>8</v>
      </c>
      <c r="U346" s="1">
        <v>2</v>
      </c>
      <c r="V346" s="1">
        <f t="shared" si="87"/>
        <v>0.1377973112719752</v>
      </c>
      <c r="W346">
        <v>0.47199999999999998</v>
      </c>
      <c r="X346">
        <v>2.528</v>
      </c>
      <c r="Y346">
        <v>2.5</v>
      </c>
      <c r="Z346">
        <v>5.5</v>
      </c>
      <c r="AA346" s="1">
        <f t="shared" si="88"/>
        <v>0.4107594936708861</v>
      </c>
      <c r="AB346" s="1">
        <v>1.0900000000000001</v>
      </c>
      <c r="AC346" s="1">
        <v>1.91</v>
      </c>
      <c r="AD346" s="1">
        <v>1</v>
      </c>
      <c r="AE346" s="1">
        <v>1</v>
      </c>
      <c r="AF346" s="1">
        <f t="shared" si="89"/>
        <v>0.5706806282722513</v>
      </c>
      <c r="AH346" s="1" t="e">
        <f t="shared" si="93"/>
        <v>#DIV/0!</v>
      </c>
      <c r="AI346" s="1">
        <f t="shared" si="94"/>
        <v>0.1086706588515768</v>
      </c>
      <c r="AJ346" s="1">
        <f t="shared" si="84"/>
        <v>0.23670557717250326</v>
      </c>
      <c r="AK346" s="1">
        <f t="shared" si="95"/>
        <v>4.0439918257671525</v>
      </c>
      <c r="AL346" s="1" t="b">
        <f t="shared" si="96"/>
        <v>0</v>
      </c>
      <c r="AM346" s="1" t="e">
        <f t="shared" si="97"/>
        <v>#DIV/0!</v>
      </c>
      <c r="AN346" s="1" t="e">
        <f t="shared" si="98"/>
        <v>#DIV/0!</v>
      </c>
      <c r="AO346" s="1">
        <v>9.4879999999999995</v>
      </c>
    </row>
    <row r="347" spans="1:41">
      <c r="A347" s="7">
        <v>344</v>
      </c>
      <c r="B347" s="7" t="s">
        <v>30</v>
      </c>
      <c r="C347" s="7" t="s">
        <v>31</v>
      </c>
      <c r="D347" s="7" t="s">
        <v>30</v>
      </c>
      <c r="E347" s="7" t="s">
        <v>31</v>
      </c>
      <c r="F347" s="2" t="b">
        <f t="shared" si="92"/>
        <v>0</v>
      </c>
      <c r="G347" s="2" t="b">
        <f t="shared" si="90"/>
        <v>0</v>
      </c>
      <c r="H347" s="1" t="s">
        <v>298</v>
      </c>
      <c r="M347" s="1">
        <f>PRODUCT(SUM(PRODUCT(R347,overview!$J$10),PRODUCT(W347,overview!$K$10),PRODUCT(AB347,overview!$L$10)),1/SUM(overview!$J$10:$L$10))</f>
        <v>1.0060652173913043</v>
      </c>
      <c r="N347" s="1">
        <f>PRODUCT(SUM(PRODUCT(S347,overview!$J$10),PRODUCT(X347,overview!$K$10),PRODUCT(AC347,overview!$L$10)),1/SUM(overview!$J$10:$L$10))</f>
        <v>1.9939347826086957</v>
      </c>
      <c r="O347" s="1">
        <f t="shared" si="85"/>
        <v>10</v>
      </c>
      <c r="P347" s="1">
        <f t="shared" si="86"/>
        <v>8</v>
      </c>
      <c r="Q347" s="1">
        <f t="shared" si="91"/>
        <v>0.40365020006323526</v>
      </c>
      <c r="R347" s="1">
        <v>1</v>
      </c>
      <c r="S347" s="1">
        <v>2</v>
      </c>
      <c r="T347" s="1">
        <v>5</v>
      </c>
      <c r="U347" s="1">
        <v>1</v>
      </c>
      <c r="V347" s="1">
        <f t="shared" si="87"/>
        <v>0.1</v>
      </c>
      <c r="W347">
        <v>1.0089999999999999</v>
      </c>
      <c r="X347">
        <v>1.9910000000000001</v>
      </c>
      <c r="Y347">
        <v>5</v>
      </c>
      <c r="Z347">
        <v>7</v>
      </c>
      <c r="AA347" s="1">
        <f t="shared" si="88"/>
        <v>0.70949271722752383</v>
      </c>
      <c r="AB347" s="1">
        <v>1</v>
      </c>
      <c r="AC347" s="1">
        <v>2</v>
      </c>
      <c r="AD347" s="1">
        <v>0</v>
      </c>
      <c r="AE347" s="1">
        <v>0</v>
      </c>
      <c r="AF347" s="1" t="e">
        <f t="shared" si="89"/>
        <v>#DIV/0!</v>
      </c>
      <c r="AH347" s="1" t="e">
        <f t="shared" si="93"/>
        <v>#DIV/0!</v>
      </c>
      <c r="AI347" s="1">
        <f t="shared" si="94"/>
        <v>0.13789593593125346</v>
      </c>
      <c r="AJ347" s="1">
        <f t="shared" si="84"/>
        <v>0.31077216396568164</v>
      </c>
      <c r="AK347" s="1">
        <f t="shared" si="95"/>
        <v>4.26706222160667</v>
      </c>
      <c r="AL347" s="1" t="b">
        <f t="shared" si="96"/>
        <v>0</v>
      </c>
      <c r="AM347" s="1" t="e">
        <f t="shared" si="97"/>
        <v>#DIV/0!</v>
      </c>
      <c r="AN347" s="1" t="e">
        <f t="shared" si="98"/>
        <v>#DIV/0!</v>
      </c>
      <c r="AO347" s="1">
        <v>9.4879999999999995</v>
      </c>
    </row>
    <row r="348" spans="1:41">
      <c r="A348" s="7">
        <v>345</v>
      </c>
      <c r="B348" s="7" t="s">
        <v>89</v>
      </c>
      <c r="C348" s="7" t="s">
        <v>70</v>
      </c>
      <c r="D348" s="7" t="s">
        <v>45</v>
      </c>
      <c r="E348" s="7" t="s">
        <v>46</v>
      </c>
      <c r="F348" s="2" t="b">
        <f t="shared" si="92"/>
        <v>0</v>
      </c>
      <c r="G348" s="2" t="b">
        <f t="shared" si="90"/>
        <v>1</v>
      </c>
      <c r="H348" s="1" t="s">
        <v>298</v>
      </c>
      <c r="K348" s="1" t="s">
        <v>34</v>
      </c>
      <c r="L348" s="1" t="s">
        <v>237</v>
      </c>
      <c r="M348" s="1">
        <f>PRODUCT(SUM(PRODUCT(R348,overview!$J$10),PRODUCT(W348,overview!$K$10),PRODUCT(AB348,overview!$L$10)),1/SUM(overview!$J$10:$L$10))</f>
        <v>0.87465217391304328</v>
      </c>
      <c r="N348" s="1">
        <f>PRODUCT(SUM(PRODUCT(S348,overview!$J$10),PRODUCT(X348,overview!$K$10),PRODUCT(AC348,overview!$L$10)),1/SUM(overview!$J$10:$L$10))</f>
        <v>2.1253478260869563</v>
      </c>
      <c r="O348" s="1">
        <f t="shared" si="85"/>
        <v>17</v>
      </c>
      <c r="P348" s="1">
        <f t="shared" si="86"/>
        <v>15</v>
      </c>
      <c r="Q348" s="1">
        <f t="shared" si="91"/>
        <v>0.36311793706701828</v>
      </c>
      <c r="R348" s="1">
        <v>1</v>
      </c>
      <c r="S348" s="1">
        <v>2</v>
      </c>
      <c r="T348" s="1">
        <v>4</v>
      </c>
      <c r="U348" s="1">
        <v>0</v>
      </c>
      <c r="V348" s="1">
        <f t="shared" si="87"/>
        <v>0</v>
      </c>
      <c r="W348">
        <v>0.81399999999999995</v>
      </c>
      <c r="X348">
        <v>2.1859999999999999</v>
      </c>
      <c r="Y348">
        <v>12</v>
      </c>
      <c r="Z348">
        <v>13</v>
      </c>
      <c r="AA348" s="1">
        <f t="shared" si="88"/>
        <v>0.40340042695943884</v>
      </c>
      <c r="AB348" s="1">
        <v>1</v>
      </c>
      <c r="AC348" s="1">
        <v>2</v>
      </c>
      <c r="AD348" s="1">
        <v>1</v>
      </c>
      <c r="AE348" s="1">
        <v>2</v>
      </c>
      <c r="AF348" s="1">
        <f t="shared" si="89"/>
        <v>1</v>
      </c>
      <c r="AH348" s="1" t="e">
        <f t="shared" si="93"/>
        <v>#DIV/0!</v>
      </c>
      <c r="AI348" s="1">
        <f t="shared" si="94"/>
        <v>0.16336843115024577</v>
      </c>
      <c r="AJ348" s="1">
        <f t="shared" si="84"/>
        <v>0.36499007279947054</v>
      </c>
      <c r="AK348" s="1">
        <f t="shared" si="95"/>
        <v>6.893065456529496</v>
      </c>
      <c r="AL348" s="1" t="b">
        <f t="shared" si="96"/>
        <v>0</v>
      </c>
      <c r="AM348" s="1" t="e">
        <f t="shared" si="97"/>
        <v>#DIV/0!</v>
      </c>
      <c r="AN348" s="1" t="e">
        <f t="shared" si="98"/>
        <v>#DIV/0!</v>
      </c>
      <c r="AO348" s="1">
        <v>9.4879999999999995</v>
      </c>
    </row>
    <row r="349" spans="1:41">
      <c r="A349" s="7">
        <v>346</v>
      </c>
      <c r="B349" s="7" t="s">
        <v>85</v>
      </c>
      <c r="C349" s="7" t="s">
        <v>86</v>
      </c>
      <c r="D349" s="7" t="s">
        <v>85</v>
      </c>
      <c r="E349" s="7" t="s">
        <v>86</v>
      </c>
      <c r="F349" s="2" t="b">
        <f t="shared" si="92"/>
        <v>0</v>
      </c>
      <c r="G349" s="2" t="b">
        <f t="shared" si="90"/>
        <v>0</v>
      </c>
      <c r="H349" s="1" t="s">
        <v>298</v>
      </c>
      <c r="M349" s="1">
        <f>PRODUCT(SUM(PRODUCT(R349,overview!$J$10),PRODUCT(W349,overview!$K$10),PRODUCT(AB349,overview!$L$10)),1/SUM(overview!$J$10:$L$10))</f>
        <v>5.3913043478260869E-3</v>
      </c>
      <c r="N349" s="1">
        <f>PRODUCT(SUM(PRODUCT(S349,overview!$J$10),PRODUCT(X349,overview!$K$10),PRODUCT(AC349,overview!$L$10)),1/SUM(overview!$J$10:$L$10))</f>
        <v>2.994608695652174</v>
      </c>
      <c r="O349" s="1">
        <f t="shared" si="85"/>
        <v>0</v>
      </c>
      <c r="P349" s="1">
        <f t="shared" si="86"/>
        <v>2</v>
      </c>
      <c r="Q349" s="1" t="e">
        <f t="shared" si="91"/>
        <v>#DIV/0!</v>
      </c>
      <c r="R349" s="1">
        <v>0</v>
      </c>
      <c r="S349" s="1">
        <v>3</v>
      </c>
      <c r="T349" s="1">
        <v>0</v>
      </c>
      <c r="U349" s="1">
        <v>0</v>
      </c>
      <c r="V349" s="1" t="e">
        <f t="shared" si="87"/>
        <v>#DIV/0!</v>
      </c>
      <c r="W349">
        <v>8.0000000000000002E-3</v>
      </c>
      <c r="X349">
        <v>2.992</v>
      </c>
      <c r="Y349">
        <v>0</v>
      </c>
      <c r="Z349">
        <v>2</v>
      </c>
      <c r="AA349" s="1" t="e">
        <f t="shared" si="88"/>
        <v>#DIV/0!</v>
      </c>
      <c r="AB349" s="1">
        <v>0</v>
      </c>
      <c r="AC349" s="1">
        <v>3</v>
      </c>
      <c r="AD349" s="1">
        <v>0</v>
      </c>
      <c r="AE349" s="1">
        <v>0</v>
      </c>
      <c r="AF349" s="1" t="e">
        <f t="shared" si="89"/>
        <v>#DIV/0!</v>
      </c>
      <c r="AH349" s="1" t="e">
        <f t="shared" si="93"/>
        <v>#DIV/0!</v>
      </c>
      <c r="AI349" s="1">
        <f t="shared" si="94"/>
        <v>0.16164880107789714</v>
      </c>
      <c r="AJ349" s="1">
        <f t="shared" si="84"/>
        <v>0.31495903370217077</v>
      </c>
      <c r="AK349" s="1">
        <f t="shared" si="95"/>
        <v>9.8069097054726146</v>
      </c>
      <c r="AL349" s="1" t="b">
        <f t="shared" si="96"/>
        <v>1</v>
      </c>
      <c r="AM349" s="1" t="e">
        <f t="shared" si="97"/>
        <v>#DIV/0!</v>
      </c>
      <c r="AN349" s="1" t="e">
        <f t="shared" si="98"/>
        <v>#DIV/0!</v>
      </c>
      <c r="AO349" s="1">
        <v>9.4879999999999995</v>
      </c>
    </row>
    <row r="350" spans="1:41">
      <c r="A350" s="7">
        <v>347</v>
      </c>
      <c r="B350" s="7" t="s">
        <v>32</v>
      </c>
      <c r="C350" s="7" t="s">
        <v>33</v>
      </c>
      <c r="D350" s="7" t="s">
        <v>32</v>
      </c>
      <c r="E350" s="7" t="s">
        <v>33</v>
      </c>
      <c r="F350" s="2" t="b">
        <f t="shared" si="92"/>
        <v>0</v>
      </c>
      <c r="G350" s="2" t="b">
        <f t="shared" si="90"/>
        <v>0</v>
      </c>
      <c r="H350" s="1" t="s">
        <v>298</v>
      </c>
      <c r="M350" s="1">
        <f>PRODUCT(SUM(PRODUCT(R350,overview!$J$10),PRODUCT(W350,overview!$K$10),PRODUCT(AB350,overview!$L$10)),1/SUM(overview!$J$10:$L$10))</f>
        <v>0.94476086956521743</v>
      </c>
      <c r="N350" s="1">
        <f>PRODUCT(SUM(PRODUCT(S350,overview!$J$10),PRODUCT(X350,overview!$K$10),PRODUCT(AC350,overview!$L$10)),1/SUM(overview!$J$10:$L$10))</f>
        <v>2.0552391304347823</v>
      </c>
      <c r="O350" s="1">
        <f t="shared" si="85"/>
        <v>13</v>
      </c>
      <c r="P350" s="1">
        <f t="shared" si="86"/>
        <v>12</v>
      </c>
      <c r="Q350" s="1">
        <f t="shared" si="91"/>
        <v>0.42432383833469084</v>
      </c>
      <c r="R350" s="1">
        <v>0.86499999999999999</v>
      </c>
      <c r="S350" s="1">
        <v>2.1349999999999998</v>
      </c>
      <c r="T350" s="1">
        <v>7</v>
      </c>
      <c r="U350" s="1">
        <v>5</v>
      </c>
      <c r="V350" s="1">
        <f t="shared" si="87"/>
        <v>0.2893944463031114</v>
      </c>
      <c r="W350">
        <v>0.97899999999999998</v>
      </c>
      <c r="X350">
        <v>2.0209999999999999</v>
      </c>
      <c r="Y350">
        <v>6</v>
      </c>
      <c r="Z350">
        <v>7</v>
      </c>
      <c r="AA350" s="1">
        <f t="shared" si="88"/>
        <v>0.56514926603991422</v>
      </c>
      <c r="AB350" s="1">
        <v>1</v>
      </c>
      <c r="AC350" s="1">
        <v>2</v>
      </c>
      <c r="AD350" s="1">
        <v>0</v>
      </c>
      <c r="AE350" s="1">
        <v>0</v>
      </c>
      <c r="AF350" s="1" t="e">
        <f t="shared" si="89"/>
        <v>#DIV/0!</v>
      </c>
      <c r="AH350" s="1" t="e">
        <f t="shared" si="93"/>
        <v>#DIV/0!</v>
      </c>
      <c r="AI350" s="1">
        <f t="shared" si="94"/>
        <v>9.2625851117387248E-2</v>
      </c>
      <c r="AJ350" s="1">
        <f t="shared" si="84"/>
        <v>0.39369879212771347</v>
      </c>
      <c r="AK350" s="1">
        <f t="shared" si="95"/>
        <v>13.414717207076707</v>
      </c>
      <c r="AL350" s="1" t="b">
        <f t="shared" si="96"/>
        <v>1</v>
      </c>
      <c r="AM350" s="1" t="e">
        <f t="shared" si="97"/>
        <v>#DIV/0!</v>
      </c>
      <c r="AN350" s="1" t="e">
        <f t="shared" si="98"/>
        <v>#DIV/0!</v>
      </c>
      <c r="AO350" s="1">
        <v>9.4879999999999995</v>
      </c>
    </row>
    <row r="351" spans="1:41">
      <c r="A351" s="7">
        <v>348</v>
      </c>
      <c r="B351" s="7" t="s">
        <v>82</v>
      </c>
      <c r="C351" s="7" t="s">
        <v>59</v>
      </c>
      <c r="D351" s="7" t="s">
        <v>58</v>
      </c>
      <c r="E351" s="7" t="s">
        <v>59</v>
      </c>
      <c r="F351" s="2" t="b">
        <f t="shared" si="92"/>
        <v>1</v>
      </c>
      <c r="G351" s="2" t="b">
        <f t="shared" si="90"/>
        <v>1</v>
      </c>
      <c r="H351" s="1" t="s">
        <v>298</v>
      </c>
      <c r="J351" s="1" t="s">
        <v>238</v>
      </c>
      <c r="M351" s="1">
        <f>PRODUCT(SUM(PRODUCT(R351,overview!$J$10),PRODUCT(W351,overview!$K$10),PRODUCT(AB351,overview!$L$10)),1/SUM(overview!$J$10:$L$10))</f>
        <v>0.375</v>
      </c>
      <c r="N351" s="1">
        <f>PRODUCT(SUM(PRODUCT(S351,overview!$J$10),PRODUCT(X351,overview!$K$10),PRODUCT(AC351,overview!$L$10)),1/SUM(overview!$J$10:$L$10))</f>
        <v>2.625</v>
      </c>
      <c r="O351" s="1">
        <f t="shared" si="85"/>
        <v>11</v>
      </c>
      <c r="P351" s="1">
        <f t="shared" si="86"/>
        <v>1</v>
      </c>
      <c r="Q351" s="1">
        <f t="shared" si="91"/>
        <v>1.2987012987012988E-2</v>
      </c>
      <c r="R351" s="1">
        <v>0.375</v>
      </c>
      <c r="S351" s="1">
        <v>2.625</v>
      </c>
      <c r="T351" s="1">
        <v>6</v>
      </c>
      <c r="U351" s="1">
        <v>0</v>
      </c>
      <c r="V351" s="1">
        <f t="shared" si="87"/>
        <v>0</v>
      </c>
      <c r="W351">
        <v>0.375</v>
      </c>
      <c r="X351">
        <v>2.625</v>
      </c>
      <c r="Y351">
        <v>4</v>
      </c>
      <c r="Z351">
        <v>1</v>
      </c>
      <c r="AA351" s="1">
        <f t="shared" si="88"/>
        <v>3.5714285714285712E-2</v>
      </c>
      <c r="AB351" s="1">
        <v>0.375</v>
      </c>
      <c r="AC351" s="1">
        <v>2.625</v>
      </c>
      <c r="AD351" s="1">
        <v>1</v>
      </c>
      <c r="AE351" s="1">
        <v>0</v>
      </c>
      <c r="AF351" s="1">
        <f t="shared" si="89"/>
        <v>0</v>
      </c>
      <c r="AH351" s="1" t="e">
        <f t="shared" si="93"/>
        <v>#DIV/0!</v>
      </c>
      <c r="AI351" s="1">
        <f t="shared" si="94"/>
        <v>7.0922103723161059E-2</v>
      </c>
      <c r="AJ351" s="1">
        <f t="shared" si="84"/>
        <v>0.35052179251074272</v>
      </c>
      <c r="AK351" s="1">
        <f t="shared" si="95"/>
        <v>14.818229252965352</v>
      </c>
      <c r="AL351" s="1" t="b">
        <f t="shared" si="96"/>
        <v>1</v>
      </c>
      <c r="AM351" s="1" t="e">
        <f t="shared" si="97"/>
        <v>#DIV/0!</v>
      </c>
      <c r="AN351" s="1" t="e">
        <f t="shared" si="98"/>
        <v>#DIV/0!</v>
      </c>
      <c r="AO351" s="1">
        <v>9.4879999999999995</v>
      </c>
    </row>
    <row r="352" spans="1:41">
      <c r="A352" s="7">
        <v>349</v>
      </c>
      <c r="B352" s="7" t="s">
        <v>89</v>
      </c>
      <c r="C352" s="7" t="s">
        <v>70</v>
      </c>
      <c r="D352" s="7" t="s">
        <v>69</v>
      </c>
      <c r="E352" s="7" t="s">
        <v>70</v>
      </c>
      <c r="F352" s="2" t="b">
        <f t="shared" si="92"/>
        <v>1</v>
      </c>
      <c r="G352" s="2" t="b">
        <f t="shared" si="90"/>
        <v>1</v>
      </c>
      <c r="H352" s="1" t="s">
        <v>298</v>
      </c>
      <c r="M352" s="1">
        <f>PRODUCT(SUM(PRODUCT(R352,overview!$J$10),PRODUCT(W352,overview!$K$10),PRODUCT(AB352,overview!$L$10)),1/SUM(overview!$J$10:$L$10))</f>
        <v>1</v>
      </c>
      <c r="N352" s="1">
        <f>PRODUCT(SUM(PRODUCT(S352,overview!$J$10),PRODUCT(X352,overview!$K$10),PRODUCT(AC352,overview!$L$10)),1/SUM(overview!$J$10:$L$10))</f>
        <v>2</v>
      </c>
      <c r="O352" s="1">
        <f t="shared" si="85"/>
        <v>16</v>
      </c>
      <c r="P352" s="1">
        <f t="shared" si="86"/>
        <v>5</v>
      </c>
      <c r="Q352" s="1">
        <f t="shared" si="91"/>
        <v>0.15625</v>
      </c>
      <c r="R352" s="1">
        <v>1</v>
      </c>
      <c r="S352" s="1">
        <v>2</v>
      </c>
      <c r="T352" s="1">
        <v>7</v>
      </c>
      <c r="U352" s="1">
        <v>0</v>
      </c>
      <c r="V352" s="1">
        <f t="shared" si="87"/>
        <v>0</v>
      </c>
      <c r="W352">
        <v>1</v>
      </c>
      <c r="X352">
        <v>2</v>
      </c>
      <c r="Y352">
        <v>8</v>
      </c>
      <c r="Z352">
        <v>5</v>
      </c>
      <c r="AA352" s="1">
        <f t="shared" si="88"/>
        <v>0.3125</v>
      </c>
      <c r="AB352" s="1">
        <v>1</v>
      </c>
      <c r="AC352" s="1">
        <v>2</v>
      </c>
      <c r="AD352" s="1">
        <v>1</v>
      </c>
      <c r="AE352" s="1">
        <v>0</v>
      </c>
      <c r="AF352" s="1">
        <f t="shared" si="89"/>
        <v>0</v>
      </c>
      <c r="AH352" s="1" t="e">
        <f t="shared" si="93"/>
        <v>#DIV/0!</v>
      </c>
      <c r="AI352" s="1">
        <f t="shared" si="94"/>
        <v>6.6164189517748814E-2</v>
      </c>
      <c r="AJ352" s="1">
        <f t="shared" si="84"/>
        <v>0.35052179251074278</v>
      </c>
      <c r="AK352" s="1">
        <f t="shared" si="95"/>
        <v>18.523472801723095</v>
      </c>
      <c r="AL352" s="1" t="b">
        <f t="shared" si="96"/>
        <v>1</v>
      </c>
      <c r="AM352" s="1" t="e">
        <f t="shared" si="97"/>
        <v>#DIV/0!</v>
      </c>
      <c r="AN352" s="1" t="e">
        <f t="shared" si="98"/>
        <v>#DIV/0!</v>
      </c>
      <c r="AO352" s="1">
        <v>9.4879999999999995</v>
      </c>
    </row>
    <row r="353" spans="1:41">
      <c r="A353" s="7">
        <v>350</v>
      </c>
      <c r="B353" s="7" t="s">
        <v>47</v>
      </c>
      <c r="C353" s="7" t="s">
        <v>48</v>
      </c>
      <c r="D353" s="7" t="s">
        <v>47</v>
      </c>
      <c r="E353" s="7" t="s">
        <v>48</v>
      </c>
      <c r="F353" s="2" t="b">
        <f t="shared" si="92"/>
        <v>0</v>
      </c>
      <c r="G353" s="2" t="b">
        <f t="shared" si="90"/>
        <v>0</v>
      </c>
      <c r="H353" s="1" t="s">
        <v>298</v>
      </c>
      <c r="M353" s="1">
        <f>PRODUCT(SUM(PRODUCT(R353,overview!$J$10),PRODUCT(W353,overview!$K$10),PRODUCT(AB353,overview!$L$10)),1/SUM(overview!$J$10:$L$10))</f>
        <v>1.0330434782608695</v>
      </c>
      <c r="N353" s="1">
        <f>PRODUCT(SUM(PRODUCT(S353,overview!$J$10),PRODUCT(X353,overview!$K$10),PRODUCT(AC353,overview!$L$10)),1/SUM(overview!$J$10:$L$10))</f>
        <v>1.9669565217391305</v>
      </c>
      <c r="O353" s="1">
        <f t="shared" si="85"/>
        <v>19</v>
      </c>
      <c r="P353" s="1">
        <f t="shared" si="86"/>
        <v>7</v>
      </c>
      <c r="Q353" s="1">
        <f t="shared" si="91"/>
        <v>0.19349434594443668</v>
      </c>
      <c r="R353" s="1">
        <v>0.93500000000000005</v>
      </c>
      <c r="S353" s="1">
        <v>2.0649999999999999</v>
      </c>
      <c r="T353" s="1">
        <v>5</v>
      </c>
      <c r="U353" s="1">
        <v>3</v>
      </c>
      <c r="V353" s="1">
        <f t="shared" si="87"/>
        <v>0.27167070217917683</v>
      </c>
      <c r="W353">
        <v>1.083</v>
      </c>
      <c r="X353">
        <v>1.917</v>
      </c>
      <c r="Y353">
        <v>14</v>
      </c>
      <c r="Z353">
        <v>4</v>
      </c>
      <c r="AA353" s="1">
        <f t="shared" si="88"/>
        <v>0.16141292197630225</v>
      </c>
      <c r="AB353" s="1">
        <v>0.85699999999999998</v>
      </c>
      <c r="AC353" s="1">
        <v>2.1429999999999998</v>
      </c>
      <c r="AD353" s="1">
        <v>0</v>
      </c>
      <c r="AE353" s="1">
        <v>0</v>
      </c>
      <c r="AF353" s="1" t="e">
        <f t="shared" si="89"/>
        <v>#DIV/0!</v>
      </c>
      <c r="AH353" s="1" t="e">
        <f t="shared" si="93"/>
        <v>#DIV/0!</v>
      </c>
      <c r="AI353" s="1">
        <f t="shared" si="94"/>
        <v>7.3294811580560212E-2</v>
      </c>
      <c r="AJ353" s="1">
        <f t="shared" ref="AJ353:AJ384" si="99">(SUM(AE349:AE359)*SUM(AB349:AB359))/(SUM(AD349:AD359)*SUM(AC349:AC359))</f>
        <v>0.22844278080668348</v>
      </c>
      <c r="AK353" s="1">
        <f t="shared" si="95"/>
        <v>14.854170111387354</v>
      </c>
      <c r="AL353" s="1" t="b">
        <f t="shared" si="96"/>
        <v>1</v>
      </c>
      <c r="AM353" s="1" t="e">
        <f t="shared" si="97"/>
        <v>#DIV/0!</v>
      </c>
      <c r="AN353" s="1" t="e">
        <f t="shared" si="98"/>
        <v>#DIV/0!</v>
      </c>
      <c r="AO353" s="1">
        <v>9.4879999999999995</v>
      </c>
    </row>
    <row r="354" spans="1:41">
      <c r="A354" s="7">
        <v>351</v>
      </c>
      <c r="B354" s="7" t="s">
        <v>36</v>
      </c>
      <c r="C354" s="7" t="s">
        <v>37</v>
      </c>
      <c r="D354" s="7" t="s">
        <v>36</v>
      </c>
      <c r="E354" s="7" t="s">
        <v>37</v>
      </c>
      <c r="F354" s="2" t="b">
        <f t="shared" si="92"/>
        <v>0</v>
      </c>
      <c r="G354" s="2" t="b">
        <f t="shared" si="90"/>
        <v>0</v>
      </c>
      <c r="H354" s="1" t="s">
        <v>298</v>
      </c>
      <c r="M354" s="1">
        <f>PRODUCT(SUM(PRODUCT(R354,overview!$J$10),PRODUCT(W354,overview!$K$10),PRODUCT(AB354,overview!$L$10)),1/SUM(overview!$J$10:$L$10))</f>
        <v>1.0951521739130434</v>
      </c>
      <c r="N354" s="1">
        <f>PRODUCT(SUM(PRODUCT(S354,overview!$J$10),PRODUCT(X354,overview!$K$10),PRODUCT(AC354,overview!$L$10)),1/SUM(overview!$J$10:$L$10))</f>
        <v>1.9048478260869566</v>
      </c>
      <c r="O354" s="1">
        <f t="shared" si="85"/>
        <v>16</v>
      </c>
      <c r="P354" s="1">
        <f t="shared" si="86"/>
        <v>5</v>
      </c>
      <c r="Q354" s="1">
        <f t="shared" si="91"/>
        <v>0.17966529906531389</v>
      </c>
      <c r="R354" s="1">
        <v>0.996</v>
      </c>
      <c r="S354" s="1">
        <v>2.004</v>
      </c>
      <c r="T354" s="1">
        <v>4</v>
      </c>
      <c r="U354" s="1">
        <v>2</v>
      </c>
      <c r="V354" s="1">
        <f t="shared" si="87"/>
        <v>0.24850299401197604</v>
      </c>
      <c r="W354">
        <v>1.143</v>
      </c>
      <c r="X354">
        <v>1.857</v>
      </c>
      <c r="Y354">
        <v>12</v>
      </c>
      <c r="Z354">
        <v>3</v>
      </c>
      <c r="AA354" s="1">
        <f t="shared" si="88"/>
        <v>0.15387722132471729</v>
      </c>
      <c r="AB354" s="1">
        <v>1</v>
      </c>
      <c r="AC354" s="1">
        <v>2</v>
      </c>
      <c r="AD354" s="1">
        <v>0</v>
      </c>
      <c r="AE354" s="1">
        <v>0</v>
      </c>
      <c r="AF354" s="1" t="e">
        <f t="shared" si="89"/>
        <v>#DIV/0!</v>
      </c>
      <c r="AH354" s="1">
        <f t="shared" si="93"/>
        <v>0.43164882255520592</v>
      </c>
      <c r="AI354" s="1">
        <f t="shared" si="94"/>
        <v>7.5986639711699056E-2</v>
      </c>
      <c r="AJ354" s="1">
        <f t="shared" si="99"/>
        <v>0.24073692170206912</v>
      </c>
      <c r="AK354" s="1">
        <f t="shared" si="95"/>
        <v>10.723240115903941</v>
      </c>
      <c r="AL354" s="1" t="b">
        <f t="shared" si="96"/>
        <v>1</v>
      </c>
      <c r="AM354" s="1" t="e">
        <f t="shared" si="97"/>
        <v>#DIV/0!</v>
      </c>
      <c r="AN354" s="1" t="e">
        <f t="shared" si="98"/>
        <v>#DIV/0!</v>
      </c>
      <c r="AO354" s="1">
        <v>9.4879999999999995</v>
      </c>
    </row>
    <row r="355" spans="1:41">
      <c r="A355" s="7">
        <v>352</v>
      </c>
      <c r="B355" s="7" t="s">
        <v>45</v>
      </c>
      <c r="C355" s="7" t="s">
        <v>46</v>
      </c>
      <c r="D355" s="7" t="s">
        <v>30</v>
      </c>
      <c r="E355" s="7" t="s">
        <v>31</v>
      </c>
      <c r="F355" s="2" t="b">
        <f t="shared" si="92"/>
        <v>0</v>
      </c>
      <c r="G355" s="2" t="b">
        <f t="shared" si="90"/>
        <v>0</v>
      </c>
      <c r="H355" s="1" t="s">
        <v>298</v>
      </c>
      <c r="M355" s="1">
        <f>PRODUCT(SUM(PRODUCT(R355,overview!$J$10),PRODUCT(W355,overview!$K$10),PRODUCT(AB355,overview!$L$10)),1/SUM(overview!$J$10:$L$10))</f>
        <v>0.93371739130434783</v>
      </c>
      <c r="N355" s="1">
        <f>PRODUCT(SUM(PRODUCT(S355,overview!$J$10),PRODUCT(X355,overview!$K$10),PRODUCT(AC355,overview!$L$10)),1/SUM(overview!$J$10:$L$10))</f>
        <v>2.0662826086956523</v>
      </c>
      <c r="O355" s="1">
        <f t="shared" si="85"/>
        <v>14.5</v>
      </c>
      <c r="P355" s="1">
        <f t="shared" si="86"/>
        <v>7.5</v>
      </c>
      <c r="Q355" s="1">
        <f t="shared" si="91"/>
        <v>0.23373243782426559</v>
      </c>
      <c r="R355" s="1">
        <v>1.028</v>
      </c>
      <c r="S355" s="1">
        <v>1.972</v>
      </c>
      <c r="T355" s="1">
        <v>8</v>
      </c>
      <c r="U355" s="1">
        <v>0</v>
      </c>
      <c r="V355" s="1">
        <f t="shared" si="87"/>
        <v>0</v>
      </c>
      <c r="W355">
        <v>0.88900000000000001</v>
      </c>
      <c r="X355">
        <v>2.1110000000000002</v>
      </c>
      <c r="Y355">
        <v>6.5</v>
      </c>
      <c r="Z355">
        <v>6.5</v>
      </c>
      <c r="AA355" s="1">
        <f t="shared" si="88"/>
        <v>0.42112742775935569</v>
      </c>
      <c r="AB355" s="1">
        <v>1</v>
      </c>
      <c r="AC355" s="1">
        <v>2</v>
      </c>
      <c r="AD355" s="1">
        <v>0</v>
      </c>
      <c r="AE355" s="1">
        <v>1</v>
      </c>
      <c r="AF355" s="1" t="e">
        <f t="shared" si="89"/>
        <v>#DIV/0!</v>
      </c>
      <c r="AH355" s="1">
        <f t="shared" si="93"/>
        <v>0.34306002827413234</v>
      </c>
      <c r="AI355" s="1">
        <f t="shared" si="94"/>
        <v>5.2231266981076906E-2</v>
      </c>
      <c r="AJ355" s="1">
        <f t="shared" si="99"/>
        <v>0.17133208560501259</v>
      </c>
      <c r="AK355" s="1">
        <f t="shared" si="95"/>
        <v>6.6170410871224421</v>
      </c>
      <c r="AL355" s="1" t="b">
        <f t="shared" si="96"/>
        <v>0</v>
      </c>
      <c r="AM355" s="1" t="e">
        <f t="shared" si="97"/>
        <v>#DIV/0!</v>
      </c>
      <c r="AN355" s="1" t="e">
        <f t="shared" si="98"/>
        <v>#DIV/0!</v>
      </c>
      <c r="AO355" s="1">
        <v>9.4879999999999995</v>
      </c>
    </row>
    <row r="356" spans="1:41">
      <c r="A356" s="7">
        <v>353</v>
      </c>
      <c r="B356" s="7" t="s">
        <v>89</v>
      </c>
      <c r="C356" s="7" t="s">
        <v>70</v>
      </c>
      <c r="D356" s="7" t="s">
        <v>75</v>
      </c>
      <c r="E356" s="7" t="s">
        <v>1</v>
      </c>
      <c r="F356" s="2" t="b">
        <f t="shared" si="92"/>
        <v>1</v>
      </c>
      <c r="G356" s="2" t="b">
        <f t="shared" si="90"/>
        <v>1</v>
      </c>
      <c r="H356" s="1" t="s">
        <v>298</v>
      </c>
      <c r="M356" s="1">
        <f>PRODUCT(SUM(PRODUCT(R356,overview!$J$10),PRODUCT(W356,overview!$K$10),PRODUCT(AB356,overview!$L$10)),1/SUM(overview!$J$10:$L$10))</f>
        <v>1.1091739130434781</v>
      </c>
      <c r="N356" s="1">
        <f>PRODUCT(SUM(PRODUCT(S356,overview!$J$10),PRODUCT(X356,overview!$K$10),PRODUCT(AC356,overview!$L$10)),1/SUM(overview!$J$10:$L$10))</f>
        <v>1.8908260869565219</v>
      </c>
      <c r="O356" s="1">
        <f t="shared" si="85"/>
        <v>15</v>
      </c>
      <c r="P356" s="1">
        <f t="shared" si="86"/>
        <v>4</v>
      </c>
      <c r="Q356" s="1">
        <f t="shared" si="91"/>
        <v>0.15642882874596639</v>
      </c>
      <c r="R356" s="1">
        <v>1</v>
      </c>
      <c r="S356" s="1">
        <v>2</v>
      </c>
      <c r="T356" s="1">
        <v>5</v>
      </c>
      <c r="U356" s="1">
        <v>1</v>
      </c>
      <c r="V356" s="1">
        <f t="shared" si="87"/>
        <v>0.1</v>
      </c>
      <c r="W356">
        <v>1.1619999999999999</v>
      </c>
      <c r="X356">
        <v>1.8380000000000001</v>
      </c>
      <c r="Y356">
        <v>9</v>
      </c>
      <c r="Z356">
        <v>2</v>
      </c>
      <c r="AA356" s="1">
        <f t="shared" si="88"/>
        <v>0.14049087172046909</v>
      </c>
      <c r="AB356" s="1">
        <v>1</v>
      </c>
      <c r="AC356" s="1">
        <v>2</v>
      </c>
      <c r="AD356" s="1">
        <v>1</v>
      </c>
      <c r="AE356" s="1">
        <v>1</v>
      </c>
      <c r="AF356" s="1">
        <f t="shared" si="89"/>
        <v>0.5</v>
      </c>
      <c r="AH356" s="1">
        <f t="shared" si="93"/>
        <v>0.45297532043335037</v>
      </c>
      <c r="AI356" s="1">
        <f t="shared" si="94"/>
        <v>8.3021391645562395E-2</v>
      </c>
      <c r="AJ356" s="1">
        <f t="shared" si="99"/>
        <v>0.22691578662334153</v>
      </c>
      <c r="AK356" s="1">
        <f t="shared" si="95"/>
        <v>6.212242910451204</v>
      </c>
      <c r="AL356" s="1" t="b">
        <f t="shared" si="96"/>
        <v>0</v>
      </c>
      <c r="AM356" s="1">
        <f t="shared" si="97"/>
        <v>39.68146757659634</v>
      </c>
      <c r="AN356" s="1" t="b">
        <f t="shared" si="98"/>
        <v>1</v>
      </c>
      <c r="AO356" s="1">
        <v>9.4879999999999995</v>
      </c>
    </row>
    <row r="357" spans="1:41">
      <c r="A357" s="7">
        <v>354</v>
      </c>
      <c r="B357" s="7" t="s">
        <v>65</v>
      </c>
      <c r="C357" s="7" t="s">
        <v>2</v>
      </c>
      <c r="D357" s="7" t="s">
        <v>65</v>
      </c>
      <c r="E357" s="7" t="s">
        <v>2</v>
      </c>
      <c r="F357" s="2" t="b">
        <f t="shared" si="92"/>
        <v>0</v>
      </c>
      <c r="G357" s="2" t="b">
        <f t="shared" si="90"/>
        <v>0</v>
      </c>
      <c r="H357" s="1" t="s">
        <v>298</v>
      </c>
      <c r="M357" s="1">
        <f>PRODUCT(SUM(PRODUCT(R357,overview!$J$10),PRODUCT(W357,overview!$K$10),PRODUCT(AB357,overview!$L$10)),1/SUM(overview!$J$10:$L$10))</f>
        <v>0.38960869565217382</v>
      </c>
      <c r="N357" s="1">
        <f>PRODUCT(SUM(PRODUCT(S357,overview!$J$10),PRODUCT(X357,overview!$K$10),PRODUCT(AC357,overview!$L$10)),1/SUM(overview!$J$10:$L$10))</f>
        <v>2.610391304347826</v>
      </c>
      <c r="O357" s="1">
        <f t="shared" si="85"/>
        <v>13</v>
      </c>
      <c r="P357" s="1">
        <f t="shared" si="86"/>
        <v>10</v>
      </c>
      <c r="Q357" s="1">
        <f t="shared" si="91"/>
        <v>0.11480998889183568</v>
      </c>
      <c r="R357" s="1">
        <v>0.33300000000000002</v>
      </c>
      <c r="S357" s="1">
        <v>2.6669999999999998</v>
      </c>
      <c r="T357" s="1">
        <v>8</v>
      </c>
      <c r="U357" s="1">
        <v>0</v>
      </c>
      <c r="V357" s="1">
        <f t="shared" si="87"/>
        <v>0</v>
      </c>
      <c r="W357">
        <v>0.41699999999999998</v>
      </c>
      <c r="X357">
        <v>2.5830000000000002</v>
      </c>
      <c r="Y357">
        <v>5</v>
      </c>
      <c r="Z357">
        <v>10</v>
      </c>
      <c r="AA357" s="1">
        <f t="shared" si="88"/>
        <v>0.32288037166085942</v>
      </c>
      <c r="AB357" s="1">
        <v>0.33300000000000002</v>
      </c>
      <c r="AC357" s="1">
        <v>2.6669999999999998</v>
      </c>
      <c r="AD357" s="1">
        <v>0</v>
      </c>
      <c r="AE357" s="1">
        <v>0</v>
      </c>
      <c r="AF357" s="1" t="e">
        <f t="shared" si="89"/>
        <v>#DIV/0!</v>
      </c>
      <c r="AH357" s="1">
        <f t="shared" si="93"/>
        <v>0.48489035314572226</v>
      </c>
      <c r="AI357" s="1">
        <f t="shared" si="94"/>
        <v>8.6732213089402627E-2</v>
      </c>
      <c r="AJ357" s="1">
        <f t="shared" si="99"/>
        <v>0.20479302832244015</v>
      </c>
      <c r="AK357" s="1">
        <f t="shared" si="95"/>
        <v>5.8924631235923277</v>
      </c>
      <c r="AL357" s="1" t="b">
        <f t="shared" si="96"/>
        <v>0</v>
      </c>
      <c r="AM357" s="1">
        <f t="shared" si="97"/>
        <v>34.640895204294651</v>
      </c>
      <c r="AN357" s="1" t="b">
        <f t="shared" si="98"/>
        <v>1</v>
      </c>
      <c r="AO357" s="1">
        <v>9.4879999999999995</v>
      </c>
    </row>
    <row r="358" spans="1:41">
      <c r="A358" s="7">
        <v>355</v>
      </c>
      <c r="B358" s="7" t="s">
        <v>45</v>
      </c>
      <c r="C358" s="7" t="s">
        <v>46</v>
      </c>
      <c r="D358" s="7" t="s">
        <v>45</v>
      </c>
      <c r="E358" s="7" t="s">
        <v>46</v>
      </c>
      <c r="F358" s="2" t="b">
        <f t="shared" si="92"/>
        <v>0</v>
      </c>
      <c r="G358" s="2" t="b">
        <f t="shared" si="90"/>
        <v>0</v>
      </c>
      <c r="H358" s="1" t="s">
        <v>298</v>
      </c>
      <c r="M358" s="1">
        <f>PRODUCT(SUM(PRODUCT(R358,overview!$J$10),PRODUCT(W358,overview!$K$10),PRODUCT(AB358,overview!$L$10)),1/SUM(overview!$J$10:$L$10))</f>
        <v>1.0063043478260869</v>
      </c>
      <c r="N358" s="1">
        <f>PRODUCT(SUM(PRODUCT(S358,overview!$J$10),PRODUCT(X358,overview!$K$10),PRODUCT(AC358,overview!$L$10)),1/SUM(overview!$J$10:$L$10))</f>
        <v>1.9936956521739131</v>
      </c>
      <c r="O358" s="1">
        <f t="shared" si="85"/>
        <v>15</v>
      </c>
      <c r="P358" s="1">
        <f t="shared" si="86"/>
        <v>0</v>
      </c>
      <c r="Q358" s="1">
        <f t="shared" si="91"/>
        <v>0</v>
      </c>
      <c r="R358" s="1">
        <v>1.0029999999999999</v>
      </c>
      <c r="S358" s="1">
        <v>1.9970000000000001</v>
      </c>
      <c r="T358" s="1">
        <v>4</v>
      </c>
      <c r="U358" s="1">
        <v>0</v>
      </c>
      <c r="V358" s="1">
        <f t="shared" si="87"/>
        <v>0</v>
      </c>
      <c r="W358">
        <v>1.008</v>
      </c>
      <c r="X358">
        <v>1.992</v>
      </c>
      <c r="Y358">
        <v>11</v>
      </c>
      <c r="Z358">
        <v>0</v>
      </c>
      <c r="AA358" s="1">
        <f t="shared" si="88"/>
        <v>0</v>
      </c>
      <c r="AB358" s="1">
        <v>1</v>
      </c>
      <c r="AC358" s="1">
        <v>2</v>
      </c>
      <c r="AD358" s="1">
        <v>0</v>
      </c>
      <c r="AE358" s="1">
        <v>0</v>
      </c>
      <c r="AF358" s="1" t="e">
        <f t="shared" si="89"/>
        <v>#DIV/0!</v>
      </c>
      <c r="AH358" s="1">
        <f t="shared" si="93"/>
        <v>0.36071748508897261</v>
      </c>
      <c r="AI358" s="1">
        <f t="shared" si="94"/>
        <v>6.892387139763452E-2</v>
      </c>
      <c r="AJ358" s="1">
        <f t="shared" si="99"/>
        <v>0.19828320555664772</v>
      </c>
      <c r="AK358" s="1">
        <f t="shared" si="95"/>
        <v>3.697439940994534</v>
      </c>
      <c r="AL358" s="1" t="b">
        <f t="shared" si="96"/>
        <v>0</v>
      </c>
      <c r="AM358" s="1">
        <f t="shared" si="97"/>
        <v>30.336867550500138</v>
      </c>
      <c r="AN358" s="1" t="b">
        <f t="shared" si="98"/>
        <v>1</v>
      </c>
      <c r="AO358" s="1">
        <v>9.4879999999999995</v>
      </c>
    </row>
    <row r="359" spans="1:41">
      <c r="A359" s="7">
        <v>356</v>
      </c>
      <c r="B359" s="7" t="s">
        <v>47</v>
      </c>
      <c r="C359" s="7" t="s">
        <v>48</v>
      </c>
      <c r="D359" s="7" t="s">
        <v>47</v>
      </c>
      <c r="E359" s="7" t="s">
        <v>48</v>
      </c>
      <c r="F359" s="2" t="b">
        <f t="shared" si="92"/>
        <v>0</v>
      </c>
      <c r="G359" s="2" t="b">
        <f t="shared" si="90"/>
        <v>0</v>
      </c>
      <c r="H359" s="1" t="s">
        <v>298</v>
      </c>
      <c r="M359" s="1">
        <f>PRODUCT(SUM(PRODUCT(R359,overview!$J$10),PRODUCT(W359,overview!$K$10),PRODUCT(AB359,overview!$L$10)),1/SUM(overview!$J$10:$L$10))</f>
        <v>0.85089130434782601</v>
      </c>
      <c r="N359" s="1">
        <f>PRODUCT(SUM(PRODUCT(S359,overview!$J$10),PRODUCT(X359,overview!$K$10),PRODUCT(AC359,overview!$L$10)),1/SUM(overview!$J$10:$L$10))</f>
        <v>2.1491086956521741</v>
      </c>
      <c r="O359" s="1">
        <f t="shared" si="85"/>
        <v>16</v>
      </c>
      <c r="P359" s="1">
        <f t="shared" si="86"/>
        <v>4</v>
      </c>
      <c r="Q359" s="1">
        <f t="shared" si="91"/>
        <v>9.8981883288319708E-2</v>
      </c>
      <c r="R359" s="1">
        <v>0.91</v>
      </c>
      <c r="S359" s="1">
        <v>2.09</v>
      </c>
      <c r="T359" s="1">
        <v>7</v>
      </c>
      <c r="U359" s="1">
        <v>2</v>
      </c>
      <c r="V359" s="1">
        <f t="shared" si="87"/>
        <v>0.1244019138755981</v>
      </c>
      <c r="W359">
        <v>0.82399999999999995</v>
      </c>
      <c r="X359">
        <v>2.1760000000000002</v>
      </c>
      <c r="Y359">
        <v>9</v>
      </c>
      <c r="Z359">
        <v>2</v>
      </c>
      <c r="AA359" s="1">
        <f t="shared" si="88"/>
        <v>8.41503267973856E-2</v>
      </c>
      <c r="AB359" s="1">
        <v>0.85699999999999998</v>
      </c>
      <c r="AC359" s="1">
        <v>2.1429999999999998</v>
      </c>
      <c r="AD359" s="1">
        <v>0</v>
      </c>
      <c r="AE359" s="1">
        <v>0</v>
      </c>
      <c r="AF359" s="1" t="e">
        <f t="shared" si="89"/>
        <v>#DIV/0!</v>
      </c>
      <c r="AH359" s="1">
        <f t="shared" si="93"/>
        <v>0.30702978456570429</v>
      </c>
      <c r="AI359" s="1">
        <f t="shared" si="94"/>
        <v>7.2034797193974764E-2</v>
      </c>
      <c r="AJ359" s="1">
        <f t="shared" si="99"/>
        <v>0.21562729764053215</v>
      </c>
      <c r="AK359" s="1">
        <f t="shared" si="95"/>
        <v>1.2976513093931079</v>
      </c>
      <c r="AL359" s="1" t="b">
        <f t="shared" si="96"/>
        <v>0</v>
      </c>
      <c r="AM359" s="1">
        <f t="shared" si="97"/>
        <v>25.581960173041828</v>
      </c>
      <c r="AN359" s="1" t="b">
        <f t="shared" si="98"/>
        <v>1</v>
      </c>
      <c r="AO359" s="1">
        <v>9.4879999999999995</v>
      </c>
    </row>
    <row r="360" spans="1:41">
      <c r="A360" s="7">
        <v>357</v>
      </c>
      <c r="B360" s="7" t="s">
        <v>51</v>
      </c>
      <c r="C360" s="7" t="s">
        <v>52</v>
      </c>
      <c r="D360" s="7" t="s">
        <v>51</v>
      </c>
      <c r="E360" s="7" t="s">
        <v>52</v>
      </c>
      <c r="F360" s="2" t="b">
        <f t="shared" si="92"/>
        <v>0</v>
      </c>
      <c r="G360" s="2" t="b">
        <f t="shared" si="90"/>
        <v>0</v>
      </c>
      <c r="H360" s="1" t="s">
        <v>298</v>
      </c>
      <c r="M360" s="1">
        <f>PRODUCT(SUM(PRODUCT(R360,overview!$J$10),PRODUCT(W360,overview!$K$10),PRODUCT(AB360,overview!$L$10)),1/SUM(overview!$J$10:$L$10))</f>
        <v>0.33434782608695651</v>
      </c>
      <c r="N360" s="1">
        <f>PRODUCT(SUM(PRODUCT(S360,overview!$J$10),PRODUCT(X360,overview!$K$10),PRODUCT(AC360,overview!$L$10)),1/SUM(overview!$J$10:$L$10))</f>
        <v>2.6656521739130432</v>
      </c>
      <c r="O360" s="1">
        <f t="shared" si="85"/>
        <v>8</v>
      </c>
      <c r="P360" s="1">
        <f t="shared" si="86"/>
        <v>0</v>
      </c>
      <c r="Q360" s="1">
        <f t="shared" si="91"/>
        <v>0</v>
      </c>
      <c r="R360" s="1">
        <v>0.33300000000000002</v>
      </c>
      <c r="S360" s="1">
        <v>2.6669999999999998</v>
      </c>
      <c r="T360" s="1">
        <v>1</v>
      </c>
      <c r="U360" s="1">
        <v>0</v>
      </c>
      <c r="V360" s="1">
        <f t="shared" si="87"/>
        <v>0</v>
      </c>
      <c r="W360">
        <v>0.33500000000000002</v>
      </c>
      <c r="X360">
        <v>2.665</v>
      </c>
      <c r="Y360">
        <v>7</v>
      </c>
      <c r="Z360">
        <v>0</v>
      </c>
      <c r="AA360" s="1">
        <f t="shared" si="88"/>
        <v>0</v>
      </c>
      <c r="AB360" s="1">
        <v>0.33300000000000002</v>
      </c>
      <c r="AC360" s="1">
        <v>2.6669999999999998</v>
      </c>
      <c r="AD360" s="1">
        <v>0</v>
      </c>
      <c r="AE360" s="1">
        <v>0</v>
      </c>
      <c r="AF360" s="1" t="e">
        <f t="shared" si="89"/>
        <v>#DIV/0!</v>
      </c>
      <c r="AH360" s="1">
        <f t="shared" si="93"/>
        <v>0.3488659814724272</v>
      </c>
      <c r="AI360" s="1">
        <f t="shared" si="94"/>
        <v>8.8138753719810461E-2</v>
      </c>
      <c r="AJ360" s="1">
        <f t="shared" si="99"/>
        <v>9.6320599953128694E-2</v>
      </c>
      <c r="AK360" s="1">
        <f t="shared" si="95"/>
        <v>0.1711615449517741</v>
      </c>
      <c r="AL360" s="1" t="b">
        <f t="shared" si="96"/>
        <v>0</v>
      </c>
      <c r="AM360" s="1">
        <f t="shared" si="97"/>
        <v>19.713932796212049</v>
      </c>
      <c r="AN360" s="1" t="b">
        <f t="shared" si="98"/>
        <v>1</v>
      </c>
      <c r="AO360" s="1">
        <v>9.4879999999999995</v>
      </c>
    </row>
    <row r="361" spans="1:41">
      <c r="A361" s="7">
        <v>358</v>
      </c>
      <c r="B361" s="7" t="s">
        <v>40</v>
      </c>
      <c r="C361" s="7" t="s">
        <v>29</v>
      </c>
      <c r="D361" s="7" t="s">
        <v>28</v>
      </c>
      <c r="E361" s="7" t="s">
        <v>29</v>
      </c>
      <c r="F361" s="2" t="b">
        <f t="shared" si="92"/>
        <v>1</v>
      </c>
      <c r="G361" s="2" t="b">
        <f t="shared" si="90"/>
        <v>1</v>
      </c>
      <c r="H361" s="1" t="s">
        <v>298</v>
      </c>
      <c r="M361" s="1">
        <f>PRODUCT(SUM(PRODUCT(R361,overview!$J$10),PRODUCT(W361,overview!$K$10),PRODUCT(AB361,overview!$L$10)),1/SUM(overview!$J$10:$L$10))</f>
        <v>0.7961521739130436</v>
      </c>
      <c r="N361" s="1">
        <f>PRODUCT(SUM(PRODUCT(S361,overview!$J$10),PRODUCT(X361,overview!$K$10),PRODUCT(AC361,overview!$L$10)),1/SUM(overview!$J$10:$L$10))</f>
        <v>2.2038478260869567</v>
      </c>
      <c r="O361" s="1">
        <f t="shared" si="85"/>
        <v>15.5</v>
      </c>
      <c r="P361" s="1">
        <f t="shared" si="86"/>
        <v>6.5</v>
      </c>
      <c r="Q361" s="1">
        <f t="shared" si="91"/>
        <v>0.15149424680217916</v>
      </c>
      <c r="R361" s="1">
        <v>0.81899999999999995</v>
      </c>
      <c r="S361" s="1">
        <v>2.181</v>
      </c>
      <c r="T361" s="1">
        <v>7</v>
      </c>
      <c r="U361" s="1">
        <v>1</v>
      </c>
      <c r="V361" s="1">
        <f t="shared" si="87"/>
        <v>5.3645116918844556E-2</v>
      </c>
      <c r="W361">
        <v>0.79</v>
      </c>
      <c r="X361">
        <v>2.21</v>
      </c>
      <c r="Y361">
        <v>7.5</v>
      </c>
      <c r="Z361">
        <v>5.5</v>
      </c>
      <c r="AA361" s="1">
        <f t="shared" si="88"/>
        <v>0.26214177978883862</v>
      </c>
      <c r="AB361" s="1">
        <v>0.66700000000000004</v>
      </c>
      <c r="AC361" s="1">
        <v>2.3330000000000002</v>
      </c>
      <c r="AD361" s="1">
        <v>1</v>
      </c>
      <c r="AE361" s="1">
        <v>0</v>
      </c>
      <c r="AF361" s="1">
        <f t="shared" si="89"/>
        <v>0</v>
      </c>
      <c r="AH361" s="1">
        <f t="shared" si="93"/>
        <v>0.31479825383502352</v>
      </c>
      <c r="AI361" s="1">
        <f t="shared" si="94"/>
        <v>7.9060316833556479E-2</v>
      </c>
      <c r="AJ361" s="1">
        <f t="shared" si="99"/>
        <v>0</v>
      </c>
      <c r="AK361" s="1">
        <f t="shared" si="95"/>
        <v>0.10489753575971522</v>
      </c>
      <c r="AL361" s="1" t="b">
        <f t="shared" si="96"/>
        <v>0</v>
      </c>
      <c r="AM361" s="1">
        <f t="shared" si="97"/>
        <v>17.148146870860241</v>
      </c>
      <c r="AN361" s="1" t="b">
        <f t="shared" si="98"/>
        <v>1</v>
      </c>
      <c r="AO361" s="1">
        <v>9.4879999999999995</v>
      </c>
    </row>
    <row r="362" spans="1:41">
      <c r="A362" s="7">
        <v>359</v>
      </c>
      <c r="B362" s="7" t="s">
        <v>65</v>
      </c>
      <c r="C362" s="7" t="s">
        <v>2</v>
      </c>
      <c r="D362" s="7" t="s">
        <v>65</v>
      </c>
      <c r="E362" s="7" t="s">
        <v>2</v>
      </c>
      <c r="F362" s="2" t="b">
        <f t="shared" si="92"/>
        <v>0</v>
      </c>
      <c r="G362" s="2" t="b">
        <f t="shared" si="90"/>
        <v>0</v>
      </c>
      <c r="H362" s="1" t="s">
        <v>298</v>
      </c>
      <c r="M362" s="1">
        <f>PRODUCT(SUM(PRODUCT(R362,overview!$J$10),PRODUCT(W362,overview!$K$10),PRODUCT(AB362,overview!$L$10)),1/SUM(overview!$J$10:$L$10))</f>
        <v>0.48565217391304344</v>
      </c>
      <c r="N362" s="1">
        <f>PRODUCT(SUM(PRODUCT(S362,overview!$J$10),PRODUCT(X362,overview!$K$10),PRODUCT(AC362,overview!$L$10)),1/SUM(overview!$J$10:$L$10))</f>
        <v>2.5143478260869565</v>
      </c>
      <c r="O362" s="1">
        <f t="shared" si="85"/>
        <v>7.5</v>
      </c>
      <c r="P362" s="1">
        <f t="shared" si="86"/>
        <v>16.5</v>
      </c>
      <c r="Q362" s="1">
        <f t="shared" si="91"/>
        <v>0.42493515476396332</v>
      </c>
      <c r="R362" s="1">
        <v>0.374</v>
      </c>
      <c r="S362" s="1">
        <v>2.6259999999999999</v>
      </c>
      <c r="T362" s="1">
        <v>2.5</v>
      </c>
      <c r="U362" s="1">
        <v>4.5</v>
      </c>
      <c r="V362" s="1">
        <f t="shared" si="87"/>
        <v>0.25635948210205639</v>
      </c>
      <c r="W362">
        <v>0.54100000000000004</v>
      </c>
      <c r="X362">
        <v>2.4590000000000001</v>
      </c>
      <c r="Y362">
        <v>5</v>
      </c>
      <c r="Z362">
        <v>12</v>
      </c>
      <c r="AA362" s="1">
        <f t="shared" si="88"/>
        <v>0.52801952013013431</v>
      </c>
      <c r="AB362" s="1">
        <v>0.33300000000000002</v>
      </c>
      <c r="AC362" s="1">
        <v>2.6669999999999998</v>
      </c>
      <c r="AD362" s="1">
        <v>0</v>
      </c>
      <c r="AE362" s="1">
        <v>0</v>
      </c>
      <c r="AF362" s="1" t="e">
        <f t="shared" si="89"/>
        <v>#DIV/0!</v>
      </c>
      <c r="AH362" s="1">
        <f t="shared" si="93"/>
        <v>0.30918078798956511</v>
      </c>
      <c r="AI362" s="1">
        <f t="shared" si="94"/>
        <v>8.5925301531986173E-2</v>
      </c>
      <c r="AJ362" s="1">
        <f t="shared" si="99"/>
        <v>0</v>
      </c>
      <c r="AK362" s="1">
        <f t="shared" si="95"/>
        <v>0.64066582433762476</v>
      </c>
      <c r="AL362" s="1" t="b">
        <f t="shared" si="96"/>
        <v>0</v>
      </c>
      <c r="AM362" s="1">
        <f t="shared" si="97"/>
        <v>14.941148516987344</v>
      </c>
      <c r="AN362" s="1" t="b">
        <f t="shared" si="98"/>
        <v>1</v>
      </c>
      <c r="AO362" s="1">
        <v>9.4879999999999995</v>
      </c>
    </row>
    <row r="363" spans="1:41">
      <c r="A363" s="7">
        <v>360</v>
      </c>
      <c r="B363" s="7" t="s">
        <v>54</v>
      </c>
      <c r="C363" s="7" t="s">
        <v>55</v>
      </c>
      <c r="D363" s="7" t="s">
        <v>94</v>
      </c>
      <c r="E363" s="7" t="s">
        <v>55</v>
      </c>
      <c r="F363" s="2" t="b">
        <f t="shared" si="92"/>
        <v>1</v>
      </c>
      <c r="G363" s="2" t="b">
        <f t="shared" si="90"/>
        <v>1</v>
      </c>
      <c r="H363" s="1" t="s">
        <v>298</v>
      </c>
      <c r="M363" s="1">
        <f>PRODUCT(SUM(PRODUCT(R363,overview!$J$10),PRODUCT(W363,overview!$K$10),PRODUCT(AB363,overview!$L$10)),1/SUM(overview!$J$10:$L$10))</f>
        <v>0.37713043478260866</v>
      </c>
      <c r="N363" s="1">
        <f>PRODUCT(SUM(PRODUCT(S363,overview!$J$10),PRODUCT(X363,overview!$K$10),PRODUCT(AC363,overview!$L$10)),1/SUM(overview!$J$10:$L$10))</f>
        <v>2.6228695652173912</v>
      </c>
      <c r="O363" s="1">
        <f t="shared" si="85"/>
        <v>10</v>
      </c>
      <c r="P363" s="1">
        <f t="shared" si="86"/>
        <v>1</v>
      </c>
      <c r="Q363" s="1">
        <f t="shared" si="91"/>
        <v>1.4378543248350629E-2</v>
      </c>
      <c r="R363" s="1">
        <v>0.38200000000000001</v>
      </c>
      <c r="S363" s="1">
        <v>2.6179999999999999</v>
      </c>
      <c r="T363" s="1">
        <v>3</v>
      </c>
      <c r="U363" s="1">
        <v>1</v>
      </c>
      <c r="V363" s="1">
        <f t="shared" si="87"/>
        <v>4.8637636872930996E-2</v>
      </c>
      <c r="W363">
        <v>0.375</v>
      </c>
      <c r="X363">
        <v>2.625</v>
      </c>
      <c r="Y363">
        <v>6</v>
      </c>
      <c r="Z363">
        <v>0</v>
      </c>
      <c r="AA363" s="1">
        <f t="shared" si="88"/>
        <v>0</v>
      </c>
      <c r="AB363" s="1">
        <v>0.375</v>
      </c>
      <c r="AC363" s="1">
        <v>2.625</v>
      </c>
      <c r="AD363" s="1">
        <v>1</v>
      </c>
      <c r="AE363" s="1">
        <v>0</v>
      </c>
      <c r="AF363" s="1">
        <f t="shared" si="89"/>
        <v>0</v>
      </c>
      <c r="AH363" s="1">
        <f t="shared" si="93"/>
        <v>0.30125977722048974</v>
      </c>
      <c r="AI363" s="1">
        <f t="shared" si="94"/>
        <v>7.8853895335069868E-2</v>
      </c>
      <c r="AJ363" s="1">
        <f t="shared" si="99"/>
        <v>0</v>
      </c>
      <c r="AK363" s="1">
        <f t="shared" si="95"/>
        <v>0.68253818551798562</v>
      </c>
      <c r="AL363" s="1" t="b">
        <f t="shared" si="96"/>
        <v>0</v>
      </c>
      <c r="AM363" s="1" t="e">
        <f t="shared" si="97"/>
        <v>#DIV/0!</v>
      </c>
      <c r="AN363" s="1" t="e">
        <f t="shared" si="98"/>
        <v>#DIV/0!</v>
      </c>
      <c r="AO363" s="1">
        <v>9.4879999999999995</v>
      </c>
    </row>
    <row r="364" spans="1:41">
      <c r="A364" s="7">
        <v>361</v>
      </c>
      <c r="B364" s="7" t="s">
        <v>28</v>
      </c>
      <c r="C364" s="7" t="s">
        <v>29</v>
      </c>
      <c r="D364" s="7" t="s">
        <v>28</v>
      </c>
      <c r="E364" s="7" t="s">
        <v>29</v>
      </c>
      <c r="F364" s="2" t="b">
        <f t="shared" si="92"/>
        <v>0</v>
      </c>
      <c r="G364" s="2" t="b">
        <f t="shared" si="90"/>
        <v>0</v>
      </c>
      <c r="H364" s="1" t="s">
        <v>298</v>
      </c>
      <c r="M364" s="1">
        <f>PRODUCT(SUM(PRODUCT(R364,overview!$J$10),PRODUCT(W364,overview!$K$10),PRODUCT(AB364,overview!$L$10)),1/SUM(overview!$J$10:$L$10))</f>
        <v>0.69173913043478263</v>
      </c>
      <c r="N364" s="1">
        <f>PRODUCT(SUM(PRODUCT(S364,overview!$J$10),PRODUCT(X364,overview!$K$10),PRODUCT(AC364,overview!$L$10)),1/SUM(overview!$J$10:$L$10))</f>
        <v>2.3082608695652174</v>
      </c>
      <c r="O364" s="1">
        <f t="shared" si="85"/>
        <v>13.5</v>
      </c>
      <c r="P364" s="1">
        <f t="shared" si="86"/>
        <v>4.5</v>
      </c>
      <c r="Q364" s="1">
        <f t="shared" si="91"/>
        <v>9.9893263012494501E-2</v>
      </c>
      <c r="R364" s="1">
        <v>0.76600000000000001</v>
      </c>
      <c r="S364" s="1">
        <v>2.234</v>
      </c>
      <c r="T364" s="1">
        <v>8</v>
      </c>
      <c r="U364" s="1">
        <v>1</v>
      </c>
      <c r="V364" s="1">
        <f t="shared" si="87"/>
        <v>4.2860340196956136E-2</v>
      </c>
      <c r="W364">
        <v>0.65900000000000003</v>
      </c>
      <c r="X364">
        <v>2.3410000000000002</v>
      </c>
      <c r="Y364">
        <v>5.5</v>
      </c>
      <c r="Z364">
        <v>3.5</v>
      </c>
      <c r="AA364" s="1">
        <f t="shared" si="88"/>
        <v>0.17913867422624363</v>
      </c>
      <c r="AB364" s="1">
        <v>0.66700000000000004</v>
      </c>
      <c r="AC364" s="1">
        <v>2.3330000000000002</v>
      </c>
      <c r="AD364" s="1">
        <v>0</v>
      </c>
      <c r="AE364" s="1">
        <v>0</v>
      </c>
      <c r="AF364" s="1" t="e">
        <f t="shared" si="89"/>
        <v>#DIV/0!</v>
      </c>
      <c r="AH364" s="1">
        <f t="shared" si="93"/>
        <v>0.23816728351130614</v>
      </c>
      <c r="AI364" s="1">
        <f t="shared" si="94"/>
        <v>7.6063896884281515E-2</v>
      </c>
      <c r="AJ364" s="1">
        <f t="shared" si="99"/>
        <v>8.306519791548371E-2</v>
      </c>
      <c r="AK364" s="1">
        <f t="shared" si="95"/>
        <v>0.1579421303483628</v>
      </c>
      <c r="AL364" s="1" t="b">
        <f t="shared" si="96"/>
        <v>0</v>
      </c>
      <c r="AM364" s="1" t="e">
        <f t="shared" si="97"/>
        <v>#DIV/0!</v>
      </c>
      <c r="AN364" s="1" t="e">
        <f t="shared" si="98"/>
        <v>#DIV/0!</v>
      </c>
      <c r="AO364" s="1">
        <v>9.4879999999999995</v>
      </c>
    </row>
    <row r="365" spans="1:41">
      <c r="A365" s="7">
        <v>362</v>
      </c>
      <c r="B365" s="7" t="s">
        <v>84</v>
      </c>
      <c r="C365" s="7" t="s">
        <v>37</v>
      </c>
      <c r="D365" s="7" t="s">
        <v>84</v>
      </c>
      <c r="E365" s="7" t="s">
        <v>37</v>
      </c>
      <c r="F365" s="2" t="b">
        <f t="shared" si="92"/>
        <v>0</v>
      </c>
      <c r="G365" s="2" t="b">
        <f t="shared" si="90"/>
        <v>0</v>
      </c>
      <c r="H365" s="1" t="s">
        <v>298</v>
      </c>
      <c r="M365" s="1">
        <f>PRODUCT(SUM(PRODUCT(R365,overview!$J$10),PRODUCT(W365,overview!$K$10),PRODUCT(AB365,overview!$L$10)),1/SUM(overview!$J$10:$L$10))</f>
        <v>0.52684782608695646</v>
      </c>
      <c r="N365" s="1">
        <f>PRODUCT(SUM(PRODUCT(S365,overview!$J$10),PRODUCT(X365,overview!$K$10),PRODUCT(AC365,overview!$L$10)),1/SUM(overview!$J$10:$L$10))</f>
        <v>2.4731521739130433</v>
      </c>
      <c r="O365" s="1">
        <f t="shared" si="85"/>
        <v>9</v>
      </c>
      <c r="P365" s="1">
        <f t="shared" si="86"/>
        <v>7</v>
      </c>
      <c r="Q365" s="1">
        <f t="shared" si="91"/>
        <v>0.16568755280133995</v>
      </c>
      <c r="R365" s="1">
        <v>0.58099999999999996</v>
      </c>
      <c r="S365" s="1">
        <v>2.419</v>
      </c>
      <c r="T365" s="1">
        <v>6</v>
      </c>
      <c r="U365" s="1">
        <v>4</v>
      </c>
      <c r="V365" s="1">
        <f t="shared" si="87"/>
        <v>0.1601212622295714</v>
      </c>
      <c r="W365">
        <v>0.47099999999999997</v>
      </c>
      <c r="X365">
        <v>2.5289999999999999</v>
      </c>
      <c r="Y365">
        <v>3</v>
      </c>
      <c r="Z365">
        <v>3</v>
      </c>
      <c r="AA365" s="1">
        <f t="shared" si="88"/>
        <v>0.18623962040332148</v>
      </c>
      <c r="AB365" s="1">
        <v>1.5</v>
      </c>
      <c r="AC365" s="1">
        <v>1.5</v>
      </c>
      <c r="AD365" s="1">
        <v>0</v>
      </c>
      <c r="AE365" s="1">
        <v>0</v>
      </c>
      <c r="AF365" s="1" t="e">
        <f t="shared" si="89"/>
        <v>#DIV/0!</v>
      </c>
      <c r="AH365" s="1" t="e">
        <f t="shared" si="93"/>
        <v>#DIV/0!</v>
      </c>
      <c r="AI365" s="1">
        <f t="shared" si="94"/>
        <v>7.2481335191621518E-2</v>
      </c>
      <c r="AJ365" s="1">
        <f t="shared" si="99"/>
        <v>7.7881619937694699E-2</v>
      </c>
      <c r="AK365" s="1">
        <f t="shared" si="95"/>
        <v>2.7313422489346744E-2</v>
      </c>
      <c r="AL365" s="1" t="b">
        <f t="shared" si="96"/>
        <v>0</v>
      </c>
      <c r="AM365" s="1" t="e">
        <f t="shared" si="97"/>
        <v>#DIV/0!</v>
      </c>
      <c r="AN365" s="1" t="e">
        <f t="shared" si="98"/>
        <v>#DIV/0!</v>
      </c>
      <c r="AO365" s="1">
        <v>9.4879999999999995</v>
      </c>
    </row>
    <row r="366" spans="1:41">
      <c r="A366" s="7">
        <v>363</v>
      </c>
      <c r="B366" s="7" t="s">
        <v>65</v>
      </c>
      <c r="C366" s="7" t="s">
        <v>2</v>
      </c>
      <c r="D366" s="7" t="s">
        <v>65</v>
      </c>
      <c r="E366" s="7" t="s">
        <v>2</v>
      </c>
      <c r="F366" s="2" t="b">
        <f t="shared" si="92"/>
        <v>0</v>
      </c>
      <c r="G366" s="2" t="b">
        <f t="shared" si="90"/>
        <v>0</v>
      </c>
      <c r="H366" s="1" t="s">
        <v>298</v>
      </c>
      <c r="M366" s="1">
        <f>PRODUCT(SUM(PRODUCT(R366,overview!$J$10),PRODUCT(W366,overview!$K$10),PRODUCT(AB366,overview!$L$10)),1/SUM(overview!$J$10:$L$10))</f>
        <v>0.7503260869565217</v>
      </c>
      <c r="N366" s="1">
        <f>PRODUCT(SUM(PRODUCT(S366,overview!$J$10),PRODUCT(X366,overview!$K$10),PRODUCT(AC366,overview!$L$10)),1/SUM(overview!$J$10:$L$10))</f>
        <v>2.2496739130434777</v>
      </c>
      <c r="O366" s="1">
        <f t="shared" si="85"/>
        <v>13.5</v>
      </c>
      <c r="P366" s="1">
        <f t="shared" si="86"/>
        <v>15.5</v>
      </c>
      <c r="Q366" s="1">
        <f t="shared" si="91"/>
        <v>0.382937945918088</v>
      </c>
      <c r="R366" s="1">
        <v>0.4</v>
      </c>
      <c r="S366" s="1">
        <v>2.6</v>
      </c>
      <c r="T366" s="1">
        <v>7</v>
      </c>
      <c r="U366" s="1">
        <v>5</v>
      </c>
      <c r="V366" s="1">
        <f t="shared" si="87"/>
        <v>0.10989010989010986</v>
      </c>
      <c r="W366">
        <v>0.92200000000000004</v>
      </c>
      <c r="X366">
        <v>2.0779999999999998</v>
      </c>
      <c r="Y366">
        <v>6.5</v>
      </c>
      <c r="Z366">
        <v>10.5</v>
      </c>
      <c r="AA366" s="1">
        <f t="shared" si="88"/>
        <v>0.71673946842378033</v>
      </c>
      <c r="AB366" s="1">
        <v>0.33300000000000002</v>
      </c>
      <c r="AC366" s="1">
        <v>2.6669999999999998</v>
      </c>
      <c r="AD366" s="1">
        <v>0</v>
      </c>
      <c r="AE366" s="1">
        <v>0</v>
      </c>
      <c r="AF366" s="1" t="e">
        <f t="shared" si="89"/>
        <v>#DIV/0!</v>
      </c>
      <c r="AH366" s="1" t="e">
        <f t="shared" si="93"/>
        <v>#DIV/0!</v>
      </c>
      <c r="AI366" s="1">
        <f t="shared" si="94"/>
        <v>6.7458053868513904E-2</v>
      </c>
      <c r="AJ366" s="1">
        <f t="shared" si="99"/>
        <v>0.11016197026847126</v>
      </c>
      <c r="AK366" s="1">
        <f t="shared" si="95"/>
        <v>0.64751196531516531</v>
      </c>
      <c r="AL366" s="1" t="b">
        <f t="shared" si="96"/>
        <v>0</v>
      </c>
      <c r="AM366" s="1" t="e">
        <f t="shared" si="97"/>
        <v>#DIV/0!</v>
      </c>
      <c r="AN366" s="1" t="e">
        <f t="shared" si="98"/>
        <v>#DIV/0!</v>
      </c>
      <c r="AO366" s="1">
        <v>9.4879999999999995</v>
      </c>
    </row>
    <row r="367" spans="1:41">
      <c r="A367" s="7">
        <v>364</v>
      </c>
      <c r="B367" s="7" t="s">
        <v>51</v>
      </c>
      <c r="C367" s="7" t="s">
        <v>52</v>
      </c>
      <c r="D367" s="7" t="s">
        <v>51</v>
      </c>
      <c r="E367" s="7" t="s">
        <v>52</v>
      </c>
      <c r="F367" s="2" t="b">
        <f t="shared" si="92"/>
        <v>0</v>
      </c>
      <c r="G367" s="2" t="b">
        <f t="shared" si="90"/>
        <v>0</v>
      </c>
      <c r="H367" s="1" t="s">
        <v>298</v>
      </c>
      <c r="M367" s="1">
        <f>PRODUCT(SUM(PRODUCT(R367,overview!$J$10),PRODUCT(W367,overview!$K$10),PRODUCT(AB367,overview!$L$10)),1/SUM(overview!$J$10:$L$10))</f>
        <v>0.33299999999999996</v>
      </c>
      <c r="N367" s="1">
        <f>PRODUCT(SUM(PRODUCT(S367,overview!$J$10),PRODUCT(X367,overview!$K$10),PRODUCT(AC367,overview!$L$10)),1/SUM(overview!$J$10:$L$10))</f>
        <v>2.6669999999999998</v>
      </c>
      <c r="O367" s="1">
        <f t="shared" si="85"/>
        <v>5</v>
      </c>
      <c r="P367" s="1">
        <f t="shared" si="86"/>
        <v>0</v>
      </c>
      <c r="Q367" s="1">
        <f t="shared" si="91"/>
        <v>0</v>
      </c>
      <c r="R367" s="1">
        <v>0.33300000000000002</v>
      </c>
      <c r="S367" s="1">
        <v>2.6669999999999998</v>
      </c>
      <c r="T367" s="1">
        <v>1</v>
      </c>
      <c r="U367" s="1">
        <v>0</v>
      </c>
      <c r="V367" s="1">
        <f t="shared" si="87"/>
        <v>0</v>
      </c>
      <c r="W367">
        <v>0.33300000000000002</v>
      </c>
      <c r="X367">
        <v>2.6669999999999998</v>
      </c>
      <c r="Y367">
        <v>4</v>
      </c>
      <c r="Z367">
        <v>0</v>
      </c>
      <c r="AA367" s="1">
        <f t="shared" si="88"/>
        <v>0</v>
      </c>
      <c r="AB367" s="1">
        <v>0.33300000000000002</v>
      </c>
      <c r="AC367" s="1">
        <v>2.6669999999999998</v>
      </c>
      <c r="AD367" s="1">
        <v>0</v>
      </c>
      <c r="AE367" s="1">
        <v>0</v>
      </c>
      <c r="AF367" s="1" t="e">
        <f t="shared" si="89"/>
        <v>#DIV/0!</v>
      </c>
      <c r="AH367" s="1" t="e">
        <f t="shared" si="93"/>
        <v>#DIV/0!</v>
      </c>
      <c r="AI367" s="1">
        <f t="shared" si="94"/>
        <v>4.4318444981910371E-2</v>
      </c>
      <c r="AJ367" s="1">
        <f t="shared" si="99"/>
        <v>0.1111111111111111</v>
      </c>
      <c r="AK367" s="1">
        <f t="shared" si="95"/>
        <v>0.85953398725374797</v>
      </c>
      <c r="AL367" s="1" t="b">
        <f t="shared" si="96"/>
        <v>0</v>
      </c>
      <c r="AM367" s="1" t="e">
        <f t="shared" si="97"/>
        <v>#DIV/0!</v>
      </c>
      <c r="AN367" s="1" t="e">
        <f t="shared" si="98"/>
        <v>#DIV/0!</v>
      </c>
      <c r="AO367" s="1">
        <v>9.4879999999999995</v>
      </c>
    </row>
    <row r="368" spans="1:41">
      <c r="A368" s="7">
        <v>365</v>
      </c>
      <c r="B368" s="7" t="s">
        <v>101</v>
      </c>
      <c r="C368" s="7" t="s">
        <v>29</v>
      </c>
      <c r="D368" s="7" t="s">
        <v>28</v>
      </c>
      <c r="E368" s="7" t="s">
        <v>29</v>
      </c>
      <c r="F368" s="2" t="b">
        <f t="shared" si="92"/>
        <v>0</v>
      </c>
      <c r="G368" s="2" t="b">
        <f t="shared" si="90"/>
        <v>1</v>
      </c>
      <c r="H368" s="1" t="s">
        <v>298</v>
      </c>
      <c r="M368" s="1">
        <f>PRODUCT(SUM(PRODUCT(R368,overview!$J$10),PRODUCT(W368,overview!$K$10),PRODUCT(AB368,overview!$L$10)),1/SUM(overview!$J$10:$L$10))</f>
        <v>0.69934782608695656</v>
      </c>
      <c r="N368" s="1">
        <f>PRODUCT(SUM(PRODUCT(S368,overview!$J$10),PRODUCT(X368,overview!$K$10),PRODUCT(AC368,overview!$L$10)),1/SUM(overview!$J$10:$L$10))</f>
        <v>2.3006521739130439</v>
      </c>
      <c r="O368" s="1">
        <f t="shared" si="85"/>
        <v>14</v>
      </c>
      <c r="P368" s="1">
        <f t="shared" si="86"/>
        <v>2</v>
      </c>
      <c r="Q368" s="1">
        <f t="shared" si="91"/>
        <v>4.3425439721386044E-2</v>
      </c>
      <c r="R368" s="1">
        <v>0.66700000000000004</v>
      </c>
      <c r="S368" s="1">
        <v>2.3330000000000002</v>
      </c>
      <c r="T368" s="1">
        <v>7</v>
      </c>
      <c r="U368" s="1">
        <v>0</v>
      </c>
      <c r="V368" s="1">
        <f t="shared" si="87"/>
        <v>0</v>
      </c>
      <c r="W368">
        <v>0.71499999999999997</v>
      </c>
      <c r="X368">
        <v>2.2850000000000001</v>
      </c>
      <c r="Y368">
        <v>6</v>
      </c>
      <c r="Z368">
        <v>2</v>
      </c>
      <c r="AA368" s="1">
        <f t="shared" si="88"/>
        <v>0.10430342815463164</v>
      </c>
      <c r="AB368" s="1">
        <v>0.66700000000000004</v>
      </c>
      <c r="AC368" s="1">
        <v>2.3330000000000002</v>
      </c>
      <c r="AD368" s="1">
        <v>1</v>
      </c>
      <c r="AE368" s="1">
        <v>0</v>
      </c>
      <c r="AF368" s="1">
        <f t="shared" si="89"/>
        <v>0</v>
      </c>
      <c r="AH368" s="1" t="e">
        <f t="shared" si="93"/>
        <v>#DIV/0!</v>
      </c>
      <c r="AI368" s="1">
        <f t="shared" si="94"/>
        <v>4.9820310866811768E-2</v>
      </c>
      <c r="AJ368" s="1">
        <f t="shared" si="99"/>
        <v>0.12833206397562832</v>
      </c>
      <c r="AK368" s="1">
        <f t="shared" si="95"/>
        <v>0.95032168232966674</v>
      </c>
      <c r="AL368" s="1" t="b">
        <f t="shared" si="96"/>
        <v>0</v>
      </c>
      <c r="AM368" s="1" t="e">
        <f t="shared" si="97"/>
        <v>#DIV/0!</v>
      </c>
      <c r="AN368" s="1" t="e">
        <f t="shared" si="98"/>
        <v>#DIV/0!</v>
      </c>
      <c r="AO368" s="1">
        <v>9.4879999999999995</v>
      </c>
    </row>
    <row r="369" spans="1:41">
      <c r="A369" s="7">
        <v>366</v>
      </c>
      <c r="B369" s="7" t="s">
        <v>43</v>
      </c>
      <c r="C369" s="7" t="s">
        <v>44</v>
      </c>
      <c r="D369" s="7" t="s">
        <v>43</v>
      </c>
      <c r="E369" s="7" t="s">
        <v>44</v>
      </c>
      <c r="F369" s="2" t="b">
        <f t="shared" si="92"/>
        <v>0</v>
      </c>
      <c r="G369" s="2" t="b">
        <f t="shared" si="90"/>
        <v>0</v>
      </c>
      <c r="H369" s="1" t="s">
        <v>298</v>
      </c>
      <c r="M369" s="1">
        <f>PRODUCT(SUM(PRODUCT(R369,overview!$J$10),PRODUCT(W369,overview!$K$10),PRODUCT(AB369,overview!$L$10)),1/SUM(overview!$J$10:$L$10))</f>
        <v>0.3770217391304348</v>
      </c>
      <c r="N369" s="1">
        <f>PRODUCT(SUM(PRODUCT(S369,overview!$J$10),PRODUCT(X369,overview!$K$10),PRODUCT(AC369,overview!$L$10)),1/SUM(overview!$J$10:$L$10))</f>
        <v>2.6229782608695649</v>
      </c>
      <c r="O369" s="1">
        <f t="shared" si="85"/>
        <v>6.5</v>
      </c>
      <c r="P369" s="1">
        <f t="shared" si="86"/>
        <v>2.5</v>
      </c>
      <c r="Q369" s="1">
        <f t="shared" si="91"/>
        <v>5.5283859331697438E-2</v>
      </c>
      <c r="R369" s="1">
        <v>0.375</v>
      </c>
      <c r="S369" s="1">
        <v>2.625</v>
      </c>
      <c r="T369" s="1">
        <v>2</v>
      </c>
      <c r="U369" s="1">
        <v>0</v>
      </c>
      <c r="V369" s="1">
        <f t="shared" si="87"/>
        <v>0</v>
      </c>
      <c r="W369">
        <v>0.378</v>
      </c>
      <c r="X369">
        <v>2.6219999999999999</v>
      </c>
      <c r="Y369">
        <v>4.5</v>
      </c>
      <c r="Z369">
        <v>2.5</v>
      </c>
      <c r="AA369" s="1">
        <f t="shared" si="88"/>
        <v>8.0091533180778038E-2</v>
      </c>
      <c r="AB369" s="1">
        <v>0.375</v>
      </c>
      <c r="AC369" s="1">
        <v>2.625</v>
      </c>
      <c r="AD369" s="1">
        <v>0</v>
      </c>
      <c r="AE369" s="1">
        <v>0</v>
      </c>
      <c r="AF369" s="1" t="e">
        <f t="shared" si="89"/>
        <v>#DIV/0!</v>
      </c>
      <c r="AH369" s="1" t="e">
        <f t="shared" si="93"/>
        <v>#DIV/0!</v>
      </c>
      <c r="AI369" s="1">
        <f t="shared" si="94"/>
        <v>6.1006851355376833E-2</v>
      </c>
      <c r="AJ369" s="1">
        <f t="shared" si="99"/>
        <v>9.28250426158376E-2</v>
      </c>
      <c r="AK369" s="1">
        <f t="shared" si="95"/>
        <v>1.0471627771464653</v>
      </c>
      <c r="AL369" s="1" t="b">
        <f t="shared" si="96"/>
        <v>0</v>
      </c>
      <c r="AM369" s="1" t="e">
        <f t="shared" si="97"/>
        <v>#DIV/0!</v>
      </c>
      <c r="AN369" s="1" t="e">
        <f t="shared" si="98"/>
        <v>#DIV/0!</v>
      </c>
      <c r="AO369" s="1">
        <v>9.4879999999999995</v>
      </c>
    </row>
    <row r="370" spans="1:41">
      <c r="A370" s="7">
        <v>367</v>
      </c>
      <c r="B370" s="7" t="s">
        <v>69</v>
      </c>
      <c r="C370" s="7" t="s">
        <v>70</v>
      </c>
      <c r="D370" s="7" t="s">
        <v>83</v>
      </c>
      <c r="E370" s="7" t="s">
        <v>61</v>
      </c>
      <c r="F370" s="2" t="b">
        <f t="shared" si="92"/>
        <v>0</v>
      </c>
      <c r="G370" s="2" t="b">
        <f t="shared" si="90"/>
        <v>1</v>
      </c>
      <c r="H370" s="1" t="s">
        <v>298</v>
      </c>
      <c r="M370" s="1">
        <f>PRODUCT(SUM(PRODUCT(R370,overview!$J$10),PRODUCT(W370,overview!$K$10),PRODUCT(AB370,overview!$L$10)),1/SUM(overview!$J$10:$L$10))</f>
        <v>0.97843478260869554</v>
      </c>
      <c r="N370" s="1">
        <f>PRODUCT(SUM(PRODUCT(S370,overview!$J$10),PRODUCT(X370,overview!$K$10),PRODUCT(AC370,overview!$L$10)),1/SUM(overview!$J$10:$L$10))</f>
        <v>2.0215652173913043</v>
      </c>
      <c r="O370" s="1">
        <f t="shared" si="85"/>
        <v>10</v>
      </c>
      <c r="P370" s="1">
        <f t="shared" si="86"/>
        <v>7</v>
      </c>
      <c r="Q370" s="1">
        <f t="shared" si="91"/>
        <v>0.33879903647625598</v>
      </c>
      <c r="R370" s="1">
        <v>1</v>
      </c>
      <c r="S370" s="1">
        <v>2</v>
      </c>
      <c r="T370" s="1">
        <v>4</v>
      </c>
      <c r="U370" s="1">
        <v>0</v>
      </c>
      <c r="V370" s="1">
        <f t="shared" si="87"/>
        <v>0</v>
      </c>
      <c r="W370">
        <v>0.96799999999999997</v>
      </c>
      <c r="X370">
        <v>2.032</v>
      </c>
      <c r="Y370">
        <v>6</v>
      </c>
      <c r="Z370">
        <v>6</v>
      </c>
      <c r="AA370" s="1">
        <f t="shared" si="88"/>
        <v>0.4763779527559055</v>
      </c>
      <c r="AB370" s="1">
        <v>1</v>
      </c>
      <c r="AC370" s="1">
        <v>2</v>
      </c>
      <c r="AD370" s="1">
        <v>0</v>
      </c>
      <c r="AE370" s="1">
        <v>1</v>
      </c>
      <c r="AF370" s="1" t="e">
        <f t="shared" si="89"/>
        <v>#DIV/0!</v>
      </c>
      <c r="AH370" s="1" t="e">
        <f t="shared" si="93"/>
        <v>#DIV/0!</v>
      </c>
      <c r="AI370" s="1">
        <f t="shared" si="94"/>
        <v>5.4059923269786335E-2</v>
      </c>
      <c r="AJ370" s="1">
        <f t="shared" si="99"/>
        <v>6.354515050167224E-2</v>
      </c>
      <c r="AK370" s="1">
        <f t="shared" si="95"/>
        <v>0.87825745157099389</v>
      </c>
      <c r="AL370" s="1" t="b">
        <f t="shared" si="96"/>
        <v>0</v>
      </c>
      <c r="AM370" s="1" t="e">
        <f t="shared" si="97"/>
        <v>#DIV/0!</v>
      </c>
      <c r="AN370" s="1" t="e">
        <f t="shared" si="98"/>
        <v>#DIV/0!</v>
      </c>
      <c r="AO370" s="1">
        <v>9.4879999999999995</v>
      </c>
    </row>
    <row r="371" spans="1:41">
      <c r="A371" s="7">
        <v>368</v>
      </c>
      <c r="B371" s="7" t="s">
        <v>85</v>
      </c>
      <c r="C371" s="7" t="s">
        <v>86</v>
      </c>
      <c r="D371" s="7" t="s">
        <v>85</v>
      </c>
      <c r="E371" s="7" t="s">
        <v>86</v>
      </c>
      <c r="F371" s="2" t="b">
        <f t="shared" si="92"/>
        <v>0</v>
      </c>
      <c r="G371" s="2" t="b">
        <f t="shared" si="90"/>
        <v>0</v>
      </c>
      <c r="H371" s="1" t="s">
        <v>298</v>
      </c>
      <c r="M371" s="1">
        <f>PRODUCT(SUM(PRODUCT(R371,overview!$J$10),PRODUCT(W371,overview!$K$10),PRODUCT(AB371,overview!$L$10)),1/SUM(overview!$J$10:$L$10))</f>
        <v>0</v>
      </c>
      <c r="N371" s="1">
        <f>PRODUCT(SUM(PRODUCT(S371,overview!$J$10),PRODUCT(X371,overview!$K$10),PRODUCT(AC371,overview!$L$10)),1/SUM(overview!$J$10:$L$10))</f>
        <v>3</v>
      </c>
      <c r="O371" s="1">
        <f t="shared" si="85"/>
        <v>0</v>
      </c>
      <c r="P371" s="1">
        <f t="shared" si="86"/>
        <v>0</v>
      </c>
      <c r="Q371" s="1" t="e">
        <f t="shared" si="91"/>
        <v>#DIV/0!</v>
      </c>
      <c r="R371" s="1">
        <v>0</v>
      </c>
      <c r="S371" s="1">
        <v>3</v>
      </c>
      <c r="T371" s="1">
        <v>0</v>
      </c>
      <c r="U371" s="1">
        <v>0</v>
      </c>
      <c r="V371" s="1" t="e">
        <f t="shared" si="87"/>
        <v>#DIV/0!</v>
      </c>
      <c r="W371">
        <v>0</v>
      </c>
      <c r="X371">
        <v>3</v>
      </c>
      <c r="Y371">
        <v>0</v>
      </c>
      <c r="Z371">
        <v>0</v>
      </c>
      <c r="AA371" s="1" t="e">
        <f t="shared" si="88"/>
        <v>#DIV/0!</v>
      </c>
      <c r="AB371" s="1">
        <v>0</v>
      </c>
      <c r="AC371" s="1">
        <v>3</v>
      </c>
      <c r="AD371" s="1">
        <v>0</v>
      </c>
      <c r="AE371" s="1">
        <v>0</v>
      </c>
      <c r="AF371" s="1" t="e">
        <f t="shared" si="89"/>
        <v>#DIV/0!</v>
      </c>
      <c r="AH371" s="1" t="e">
        <f t="shared" si="93"/>
        <v>#DIV/0!</v>
      </c>
      <c r="AI371" s="1">
        <f t="shared" si="94"/>
        <v>3.3057516021740889E-2</v>
      </c>
      <c r="AJ371" s="1">
        <f t="shared" si="99"/>
        <v>7.170013647884578E-2</v>
      </c>
      <c r="AK371" s="1">
        <f t="shared" si="95"/>
        <v>0.83955243325876283</v>
      </c>
      <c r="AL371" s="1" t="b">
        <f t="shared" si="96"/>
        <v>0</v>
      </c>
      <c r="AM371" s="1" t="e">
        <f t="shared" si="97"/>
        <v>#DIV/0!</v>
      </c>
      <c r="AN371" s="1" t="e">
        <f t="shared" si="98"/>
        <v>#DIV/0!</v>
      </c>
      <c r="AO371" s="1">
        <v>9.4879999999999995</v>
      </c>
    </row>
    <row r="372" spans="1:41">
      <c r="A372" s="7">
        <v>369</v>
      </c>
      <c r="B372" s="7" t="s">
        <v>43</v>
      </c>
      <c r="C372" s="7" t="s">
        <v>44</v>
      </c>
      <c r="D372" s="7" t="s">
        <v>43</v>
      </c>
      <c r="E372" s="7" t="s">
        <v>44</v>
      </c>
      <c r="F372" s="2" t="b">
        <f t="shared" si="92"/>
        <v>0</v>
      </c>
      <c r="G372" s="2" t="b">
        <f t="shared" si="90"/>
        <v>0</v>
      </c>
      <c r="H372" s="1" t="s">
        <v>298</v>
      </c>
      <c r="M372" s="1">
        <f>PRODUCT(SUM(PRODUCT(R372,overview!$J$10),PRODUCT(W372,overview!$K$10),PRODUCT(AB372,overview!$L$10)),1/SUM(overview!$J$10:$L$10))</f>
        <v>0.375</v>
      </c>
      <c r="N372" s="1">
        <f>PRODUCT(SUM(PRODUCT(S372,overview!$J$10),PRODUCT(X372,overview!$K$10),PRODUCT(AC372,overview!$L$10)),1/SUM(overview!$J$10:$L$10))</f>
        <v>2.625</v>
      </c>
      <c r="O372" s="1">
        <f t="shared" si="85"/>
        <v>6</v>
      </c>
      <c r="P372" s="1">
        <f t="shared" si="86"/>
        <v>0</v>
      </c>
      <c r="Q372" s="1">
        <f t="shared" si="91"/>
        <v>0</v>
      </c>
      <c r="R372" s="1">
        <v>0.375</v>
      </c>
      <c r="S372" s="1">
        <v>2.625</v>
      </c>
      <c r="T372" s="1">
        <v>3</v>
      </c>
      <c r="U372" s="1">
        <v>0</v>
      </c>
      <c r="V372" s="1">
        <f t="shared" si="87"/>
        <v>0</v>
      </c>
      <c r="W372">
        <v>0.375</v>
      </c>
      <c r="X372">
        <v>2.625</v>
      </c>
      <c r="Y372">
        <v>3</v>
      </c>
      <c r="Z372">
        <v>0</v>
      </c>
      <c r="AA372" s="1">
        <f t="shared" si="88"/>
        <v>0</v>
      </c>
      <c r="AB372" s="1">
        <v>0.375</v>
      </c>
      <c r="AC372" s="1">
        <v>2.625</v>
      </c>
      <c r="AD372" s="1">
        <v>0</v>
      </c>
      <c r="AE372" s="1">
        <v>0</v>
      </c>
      <c r="AF372" s="1" t="e">
        <f t="shared" si="89"/>
        <v>#DIV/0!</v>
      </c>
      <c r="AH372" s="1" t="e">
        <f t="shared" si="93"/>
        <v>#DIV/0!</v>
      </c>
      <c r="AI372" s="1">
        <f t="shared" si="94"/>
        <v>3.0409153602055719E-2</v>
      </c>
      <c r="AJ372" s="1">
        <f t="shared" si="99"/>
        <v>7.2227863922196614E-2</v>
      </c>
      <c r="AK372" s="1">
        <f t="shared" si="95"/>
        <v>1.3196109715368958</v>
      </c>
      <c r="AL372" s="1" t="b">
        <f t="shared" si="96"/>
        <v>0</v>
      </c>
      <c r="AM372" s="1" t="e">
        <f t="shared" si="97"/>
        <v>#DIV/0!</v>
      </c>
      <c r="AN372" s="1" t="e">
        <f t="shared" si="98"/>
        <v>#DIV/0!</v>
      </c>
      <c r="AO372" s="1">
        <v>9.4879999999999995</v>
      </c>
    </row>
    <row r="373" spans="1:41">
      <c r="A373" s="7">
        <v>370</v>
      </c>
      <c r="B373" s="7" t="s">
        <v>82</v>
      </c>
      <c r="C373" s="7" t="s">
        <v>59</v>
      </c>
      <c r="D373" s="7" t="s">
        <v>82</v>
      </c>
      <c r="E373" s="7" t="s">
        <v>59</v>
      </c>
      <c r="F373" s="2" t="b">
        <f t="shared" si="92"/>
        <v>0</v>
      </c>
      <c r="G373" s="2" t="b">
        <f t="shared" si="90"/>
        <v>0</v>
      </c>
      <c r="H373" s="1" t="s">
        <v>298</v>
      </c>
      <c r="M373" s="1">
        <f>PRODUCT(SUM(PRODUCT(R373,overview!$J$10),PRODUCT(W373,overview!$K$10),PRODUCT(AB373,overview!$L$10)),1/SUM(overview!$J$10:$L$10))</f>
        <v>0.375</v>
      </c>
      <c r="N373" s="1">
        <f>PRODUCT(SUM(PRODUCT(S373,overview!$J$10),PRODUCT(X373,overview!$K$10),PRODUCT(AC373,overview!$L$10)),1/SUM(overview!$J$10:$L$10))</f>
        <v>2.625</v>
      </c>
      <c r="O373" s="1">
        <f t="shared" si="85"/>
        <v>10</v>
      </c>
      <c r="P373" s="1">
        <f t="shared" si="86"/>
        <v>0</v>
      </c>
      <c r="Q373" s="1">
        <f t="shared" si="91"/>
        <v>0</v>
      </c>
      <c r="R373" s="1">
        <v>0.375</v>
      </c>
      <c r="S373" s="1">
        <v>2.625</v>
      </c>
      <c r="T373" s="1">
        <v>6</v>
      </c>
      <c r="U373" s="1">
        <v>0</v>
      </c>
      <c r="V373" s="1">
        <f t="shared" si="87"/>
        <v>0</v>
      </c>
      <c r="W373">
        <v>0.375</v>
      </c>
      <c r="X373">
        <v>2.625</v>
      </c>
      <c r="Y373">
        <v>4</v>
      </c>
      <c r="Z373">
        <v>0</v>
      </c>
      <c r="AA373" s="1">
        <f t="shared" si="88"/>
        <v>0</v>
      </c>
      <c r="AB373" s="1">
        <v>0.375</v>
      </c>
      <c r="AC373" s="1">
        <v>2.625</v>
      </c>
      <c r="AD373" s="1">
        <v>0</v>
      </c>
      <c r="AE373" s="1">
        <v>0</v>
      </c>
      <c r="AF373" s="1" t="e">
        <f t="shared" si="89"/>
        <v>#DIV/0!</v>
      </c>
      <c r="AH373" s="1" t="e">
        <f t="shared" si="93"/>
        <v>#DIV/0!</v>
      </c>
      <c r="AI373" s="1">
        <f t="shared" si="94"/>
        <v>2.7922942924479967E-2</v>
      </c>
      <c r="AJ373" s="1">
        <f t="shared" si="99"/>
        <v>9.2346787405028205E-2</v>
      </c>
      <c r="AK373" s="1">
        <f t="shared" si="95"/>
        <v>1.1153309347946181</v>
      </c>
      <c r="AL373" s="1" t="b">
        <f t="shared" si="96"/>
        <v>0</v>
      </c>
      <c r="AM373" s="1" t="e">
        <f t="shared" si="97"/>
        <v>#DIV/0!</v>
      </c>
      <c r="AN373" s="1" t="e">
        <f t="shared" si="98"/>
        <v>#DIV/0!</v>
      </c>
      <c r="AO373" s="1">
        <v>9.4879999999999995</v>
      </c>
    </row>
    <row r="374" spans="1:41">
      <c r="A374" s="7">
        <v>371</v>
      </c>
      <c r="B374" s="7" t="s">
        <v>36</v>
      </c>
      <c r="C374" s="7" t="s">
        <v>37</v>
      </c>
      <c r="D374" s="7" t="s">
        <v>84</v>
      </c>
      <c r="E374" s="7" t="s">
        <v>37</v>
      </c>
      <c r="F374" s="2" t="b">
        <f t="shared" si="92"/>
        <v>0</v>
      </c>
      <c r="G374" s="2" t="b">
        <f t="shared" si="90"/>
        <v>1</v>
      </c>
      <c r="H374" s="1" t="s">
        <v>298</v>
      </c>
      <c r="M374" s="1">
        <f>PRODUCT(SUM(PRODUCT(R374,overview!$J$10),PRODUCT(W374,overview!$K$10),PRODUCT(AB374,overview!$L$10)),1/SUM(overview!$J$10:$L$10))</f>
        <v>0.89500000000000002</v>
      </c>
      <c r="N374" s="1">
        <f>PRODUCT(SUM(PRODUCT(S374,overview!$J$10),PRODUCT(X374,overview!$K$10),PRODUCT(AC374,overview!$L$10)),1/SUM(overview!$J$10:$L$10))</f>
        <v>2.1050000000000004</v>
      </c>
      <c r="O374" s="1">
        <f t="shared" si="85"/>
        <v>10</v>
      </c>
      <c r="P374" s="1">
        <f t="shared" si="86"/>
        <v>3</v>
      </c>
      <c r="Q374" s="1">
        <f t="shared" si="91"/>
        <v>0.12755344418052256</v>
      </c>
      <c r="R374" s="1">
        <v>1.0209999999999999</v>
      </c>
      <c r="S374" s="1">
        <v>1.9790000000000001</v>
      </c>
      <c r="T374" s="1">
        <v>4</v>
      </c>
      <c r="U374" s="1">
        <v>1</v>
      </c>
      <c r="V374" s="1">
        <f t="shared" si="87"/>
        <v>0.12897928246589185</v>
      </c>
      <c r="W374">
        <v>0.83099999999999996</v>
      </c>
      <c r="X374">
        <v>2.169</v>
      </c>
      <c r="Y374">
        <v>5</v>
      </c>
      <c r="Z374">
        <v>2</v>
      </c>
      <c r="AA374" s="1">
        <f t="shared" si="88"/>
        <v>0.15325034578146612</v>
      </c>
      <c r="AB374" s="1">
        <v>1.115</v>
      </c>
      <c r="AC374" s="1">
        <v>1.885</v>
      </c>
      <c r="AD374" s="1">
        <v>1</v>
      </c>
      <c r="AE374" s="1">
        <v>0</v>
      </c>
      <c r="AF374" s="1">
        <f t="shared" si="89"/>
        <v>0</v>
      </c>
      <c r="AH374" s="1" t="e">
        <f t="shared" si="93"/>
        <v>#DIV/0!</v>
      </c>
      <c r="AI374" s="1">
        <f t="shared" si="94"/>
        <v>2.7179059812871702E-2</v>
      </c>
      <c r="AJ374" s="1">
        <f t="shared" si="99"/>
        <v>8.6257756077713368E-2</v>
      </c>
      <c r="AK374" s="1">
        <f t="shared" si="95"/>
        <v>0.48947716619359716</v>
      </c>
      <c r="AL374" s="1" t="b">
        <f t="shared" si="96"/>
        <v>0</v>
      </c>
      <c r="AM374" s="1" t="e">
        <f t="shared" si="97"/>
        <v>#DIV/0!</v>
      </c>
      <c r="AN374" s="1" t="e">
        <f t="shared" si="98"/>
        <v>#DIV/0!</v>
      </c>
      <c r="AO374" s="1">
        <v>9.4879999999999995</v>
      </c>
    </row>
    <row r="375" spans="1:41">
      <c r="A375" s="7">
        <v>372</v>
      </c>
      <c r="B375" s="7" t="s">
        <v>36</v>
      </c>
      <c r="C375" s="7" t="s">
        <v>37</v>
      </c>
      <c r="D375" s="7" t="s">
        <v>84</v>
      </c>
      <c r="E375" s="7" t="s">
        <v>37</v>
      </c>
      <c r="F375" s="2" t="b">
        <f t="shared" si="92"/>
        <v>0</v>
      </c>
      <c r="G375" s="2" t="b">
        <f t="shared" si="90"/>
        <v>1</v>
      </c>
      <c r="H375" s="1" t="s">
        <v>298</v>
      </c>
      <c r="M375" s="1">
        <f>PRODUCT(SUM(PRODUCT(R375,overview!$J$10),PRODUCT(W375,overview!$K$10),PRODUCT(AB375,overview!$L$10)),1/SUM(overview!$J$10:$L$10))</f>
        <v>0.93623913043478257</v>
      </c>
      <c r="N375" s="1">
        <f>PRODUCT(SUM(PRODUCT(S375,overview!$J$10),PRODUCT(X375,overview!$K$10),PRODUCT(AC375,overview!$L$10)),1/SUM(overview!$J$10:$L$10))</f>
        <v>2.0637608695652174</v>
      </c>
      <c r="O375" s="1">
        <f t="shared" si="85"/>
        <v>15</v>
      </c>
      <c r="P375" s="1">
        <f t="shared" si="86"/>
        <v>4</v>
      </c>
      <c r="Q375" s="1">
        <f t="shared" si="91"/>
        <v>0.12097514387339842</v>
      </c>
      <c r="R375" s="1">
        <v>1.0169999999999999</v>
      </c>
      <c r="S375" s="1">
        <v>1.9830000000000001</v>
      </c>
      <c r="T375" s="1">
        <v>5</v>
      </c>
      <c r="U375" s="1">
        <v>2</v>
      </c>
      <c r="V375" s="1">
        <f t="shared" si="87"/>
        <v>0.205143721633888</v>
      </c>
      <c r="W375">
        <v>0.89400000000000002</v>
      </c>
      <c r="X375">
        <v>2.1059999999999999</v>
      </c>
      <c r="Y375">
        <v>9</v>
      </c>
      <c r="Z375">
        <v>2</v>
      </c>
      <c r="AA375" s="1">
        <f t="shared" si="88"/>
        <v>9.4333649889205451E-2</v>
      </c>
      <c r="AB375" s="1">
        <v>1.115</v>
      </c>
      <c r="AC375" s="1">
        <v>1.885</v>
      </c>
      <c r="AD375" s="1">
        <v>1</v>
      </c>
      <c r="AE375" s="1">
        <v>0</v>
      </c>
      <c r="AF375" s="1">
        <f t="shared" si="89"/>
        <v>0</v>
      </c>
      <c r="AH375" s="1" t="e">
        <f t="shared" si="93"/>
        <v>#DIV/0!</v>
      </c>
      <c r="AI375" s="1">
        <f t="shared" si="94"/>
        <v>2.5004735027841965E-2</v>
      </c>
      <c r="AJ375" s="1">
        <f t="shared" si="99"/>
        <v>0</v>
      </c>
      <c r="AK375" s="1">
        <f t="shared" si="95"/>
        <v>8.3393902366691752E-2</v>
      </c>
      <c r="AL375" s="1" t="b">
        <f t="shared" si="96"/>
        <v>0</v>
      </c>
      <c r="AM375" s="1" t="e">
        <f t="shared" si="97"/>
        <v>#DIV/0!</v>
      </c>
      <c r="AN375" s="1" t="e">
        <f t="shared" si="98"/>
        <v>#DIV/0!</v>
      </c>
      <c r="AO375" s="1">
        <v>9.4879999999999995</v>
      </c>
    </row>
    <row r="376" spans="1:41">
      <c r="A376" s="7">
        <v>373</v>
      </c>
      <c r="B376" s="7" t="s">
        <v>56</v>
      </c>
      <c r="C376" s="7" t="s">
        <v>31</v>
      </c>
      <c r="D376" s="7" t="s">
        <v>30</v>
      </c>
      <c r="E376" s="7" t="s">
        <v>31</v>
      </c>
      <c r="F376" s="2" t="b">
        <f t="shared" si="92"/>
        <v>0</v>
      </c>
      <c r="G376" s="2" t="b">
        <f t="shared" si="90"/>
        <v>0</v>
      </c>
      <c r="H376" s="1" t="s">
        <v>298</v>
      </c>
      <c r="M376" s="1">
        <f>PRODUCT(SUM(PRODUCT(R376,overview!$J$10),PRODUCT(W376,overview!$K$10),PRODUCT(AB376,overview!$L$10)),1/SUM(overview!$J$10:$L$10))</f>
        <v>1.0094782608695649</v>
      </c>
      <c r="N376" s="1">
        <f>PRODUCT(SUM(PRODUCT(S376,overview!$J$10),PRODUCT(X376,overview!$K$10),PRODUCT(AC376,overview!$L$10)),1/SUM(overview!$J$10:$L$10))</f>
        <v>1.9905217391304346</v>
      </c>
      <c r="O376" s="1">
        <f t="shared" si="85"/>
        <v>15</v>
      </c>
      <c r="P376" s="1">
        <f t="shared" si="86"/>
        <v>3</v>
      </c>
      <c r="Q376" s="1">
        <f t="shared" si="91"/>
        <v>0.10142850902101261</v>
      </c>
      <c r="R376" s="1">
        <v>1.0089999999999999</v>
      </c>
      <c r="S376" s="1">
        <v>1.9910000000000001</v>
      </c>
      <c r="T376" s="1">
        <v>7</v>
      </c>
      <c r="U376" s="1">
        <v>2</v>
      </c>
      <c r="V376" s="1">
        <f t="shared" si="87"/>
        <v>0.14479443208724974</v>
      </c>
      <c r="W376">
        <v>1.01</v>
      </c>
      <c r="X376">
        <v>1.99</v>
      </c>
      <c r="Y376">
        <v>7</v>
      </c>
      <c r="Z376">
        <v>1</v>
      </c>
      <c r="AA376" s="1">
        <f t="shared" si="88"/>
        <v>7.2505384063173001E-2</v>
      </c>
      <c r="AB376" s="1">
        <v>1</v>
      </c>
      <c r="AC376" s="1">
        <v>2</v>
      </c>
      <c r="AD376" s="1">
        <v>1</v>
      </c>
      <c r="AE376" s="1">
        <v>0</v>
      </c>
      <c r="AF376" s="1">
        <f t="shared" si="89"/>
        <v>0</v>
      </c>
      <c r="AH376" s="1" t="e">
        <f t="shared" si="93"/>
        <v>#DIV/0!</v>
      </c>
      <c r="AI376" s="1">
        <f t="shared" si="94"/>
        <v>2.509594657393641E-2</v>
      </c>
      <c r="AJ376" s="1">
        <f t="shared" si="99"/>
        <v>0</v>
      </c>
      <c r="AK376" s="1">
        <f t="shared" si="95"/>
        <v>8.1375705788723079E-2</v>
      </c>
      <c r="AL376" s="1" t="b">
        <f t="shared" si="96"/>
        <v>0</v>
      </c>
      <c r="AM376" s="1" t="e">
        <f t="shared" si="97"/>
        <v>#DIV/0!</v>
      </c>
      <c r="AN376" s="1" t="e">
        <f t="shared" si="98"/>
        <v>#DIV/0!</v>
      </c>
      <c r="AO376" s="1">
        <v>9.4879999999999995</v>
      </c>
    </row>
    <row r="377" spans="1:41">
      <c r="A377" s="7">
        <v>374</v>
      </c>
      <c r="B377" s="7" t="s">
        <v>30</v>
      </c>
      <c r="C377" s="7" t="s">
        <v>31</v>
      </c>
      <c r="D377" s="7" t="s">
        <v>30</v>
      </c>
      <c r="E377" s="7" t="s">
        <v>31</v>
      </c>
      <c r="F377" s="2" t="b">
        <f t="shared" si="92"/>
        <v>0</v>
      </c>
      <c r="G377" s="2" t="b">
        <f t="shared" si="90"/>
        <v>0</v>
      </c>
      <c r="H377" s="1" t="s">
        <v>298</v>
      </c>
      <c r="M377" s="1">
        <f>PRODUCT(SUM(PRODUCT(R377,overview!$J$10),PRODUCT(W377,overview!$K$10),PRODUCT(AB377,overview!$L$10)),1/SUM(overview!$J$10:$L$10))</f>
        <v>1</v>
      </c>
      <c r="N377" s="1">
        <f>PRODUCT(SUM(PRODUCT(S377,overview!$J$10),PRODUCT(X377,overview!$K$10),PRODUCT(AC377,overview!$L$10)),1/SUM(overview!$J$10:$L$10))</f>
        <v>2</v>
      </c>
      <c r="O377" s="1">
        <f t="shared" si="85"/>
        <v>13</v>
      </c>
      <c r="P377" s="1">
        <f t="shared" si="86"/>
        <v>1</v>
      </c>
      <c r="Q377" s="1">
        <f t="shared" si="91"/>
        <v>3.8461538461538464E-2</v>
      </c>
      <c r="R377" s="1">
        <v>1</v>
      </c>
      <c r="S377" s="1">
        <v>2</v>
      </c>
      <c r="T377" s="1">
        <v>3</v>
      </c>
      <c r="U377" s="1">
        <v>0</v>
      </c>
      <c r="V377" s="1">
        <f t="shared" si="87"/>
        <v>0</v>
      </c>
      <c r="W377">
        <v>1</v>
      </c>
      <c r="X377">
        <v>2</v>
      </c>
      <c r="Y377">
        <v>10</v>
      </c>
      <c r="Z377">
        <v>1</v>
      </c>
      <c r="AA377" s="1">
        <f t="shared" si="88"/>
        <v>0.05</v>
      </c>
      <c r="AB377" s="1">
        <v>1</v>
      </c>
      <c r="AC377" s="1">
        <v>2</v>
      </c>
      <c r="AD377" s="1">
        <v>0</v>
      </c>
      <c r="AE377" s="1">
        <v>0</v>
      </c>
      <c r="AF377" s="1" t="e">
        <f t="shared" si="89"/>
        <v>#DIV/0!</v>
      </c>
      <c r="AH377" s="1" t="e">
        <f t="shared" si="93"/>
        <v>#DIV/0!</v>
      </c>
      <c r="AI377" s="1">
        <f t="shared" si="94"/>
        <v>2.6528466423714252E-2</v>
      </c>
      <c r="AJ377" s="1">
        <f t="shared" si="99"/>
        <v>0</v>
      </c>
      <c r="AK377" s="1">
        <f t="shared" si="95"/>
        <v>0.67144892668610678</v>
      </c>
      <c r="AL377" s="1" t="b">
        <f t="shared" si="96"/>
        <v>0</v>
      </c>
      <c r="AM377" s="1" t="e">
        <f t="shared" si="97"/>
        <v>#DIV/0!</v>
      </c>
      <c r="AN377" s="1" t="e">
        <f t="shared" si="98"/>
        <v>#DIV/0!</v>
      </c>
      <c r="AO377" s="1">
        <v>9.4879999999999995</v>
      </c>
    </row>
    <row r="378" spans="1:41">
      <c r="A378" s="7">
        <v>375</v>
      </c>
      <c r="B378" s="7" t="s">
        <v>82</v>
      </c>
      <c r="C378" s="7" t="s">
        <v>59</v>
      </c>
      <c r="D378" s="7" t="s">
        <v>82</v>
      </c>
      <c r="E378" s="7" t="s">
        <v>59</v>
      </c>
      <c r="F378" s="2" t="b">
        <f t="shared" si="92"/>
        <v>0</v>
      </c>
      <c r="G378" s="2" t="b">
        <f t="shared" si="90"/>
        <v>0</v>
      </c>
      <c r="H378" s="1" t="s">
        <v>298</v>
      </c>
      <c r="M378" s="1">
        <f>PRODUCT(SUM(PRODUCT(R378,overview!$J$10),PRODUCT(W378,overview!$K$10),PRODUCT(AB378,overview!$L$10)),1/SUM(overview!$J$10:$L$10))</f>
        <v>0.37163043478260865</v>
      </c>
      <c r="N378" s="1">
        <f>PRODUCT(SUM(PRODUCT(S378,overview!$J$10),PRODUCT(X378,overview!$K$10),PRODUCT(AC378,overview!$L$10)),1/SUM(overview!$J$10:$L$10))</f>
        <v>2.6283695652173913</v>
      </c>
      <c r="O378" s="1">
        <f t="shared" si="85"/>
        <v>9</v>
      </c>
      <c r="P378" s="1">
        <f t="shared" si="86"/>
        <v>1</v>
      </c>
      <c r="Q378" s="1">
        <f t="shared" si="91"/>
        <v>1.5710222442781058E-2</v>
      </c>
      <c r="R378" s="1">
        <v>0.375</v>
      </c>
      <c r="S378" s="1">
        <v>2.625</v>
      </c>
      <c r="T378" s="1">
        <v>5</v>
      </c>
      <c r="U378" s="1">
        <v>0</v>
      </c>
      <c r="V378" s="1">
        <f t="shared" si="87"/>
        <v>0</v>
      </c>
      <c r="W378">
        <v>0.37</v>
      </c>
      <c r="X378">
        <v>2.63</v>
      </c>
      <c r="Y378">
        <v>4</v>
      </c>
      <c r="Z378">
        <v>1</v>
      </c>
      <c r="AA378" s="1">
        <f t="shared" si="88"/>
        <v>3.517110266159696E-2</v>
      </c>
      <c r="AB378" s="1">
        <v>0.375</v>
      </c>
      <c r="AC378" s="1">
        <v>2.625</v>
      </c>
      <c r="AD378" s="1">
        <v>0</v>
      </c>
      <c r="AE378" s="1">
        <v>0</v>
      </c>
      <c r="AF378" s="1" t="e">
        <f t="shared" si="89"/>
        <v>#DIV/0!</v>
      </c>
      <c r="AH378" s="1" t="e">
        <f t="shared" si="93"/>
        <v>#DIV/0!</v>
      </c>
      <c r="AI378" s="1">
        <f t="shared" si="94"/>
        <v>2.8928704740574841E-2</v>
      </c>
      <c r="AJ378" s="1">
        <f t="shared" si="99"/>
        <v>0</v>
      </c>
      <c r="AK378" s="1">
        <f t="shared" si="95"/>
        <v>0.62817092398455188</v>
      </c>
      <c r="AL378" s="1" t="b">
        <f t="shared" si="96"/>
        <v>0</v>
      </c>
      <c r="AM378" s="1" t="e">
        <f t="shared" si="97"/>
        <v>#DIV/0!</v>
      </c>
      <c r="AN378" s="1" t="e">
        <f t="shared" si="98"/>
        <v>#DIV/0!</v>
      </c>
      <c r="AO378" s="1">
        <v>9.4879999999999995</v>
      </c>
    </row>
    <row r="379" spans="1:41">
      <c r="A379" s="7">
        <v>376</v>
      </c>
      <c r="B379" s="7" t="s">
        <v>41</v>
      </c>
      <c r="C379" s="7" t="s">
        <v>42</v>
      </c>
      <c r="D379" s="7" t="s">
        <v>41</v>
      </c>
      <c r="E379" s="7" t="s">
        <v>42</v>
      </c>
      <c r="F379" s="2" t="b">
        <f t="shared" si="92"/>
        <v>0</v>
      </c>
      <c r="G379" s="2" t="b">
        <f t="shared" si="90"/>
        <v>0</v>
      </c>
      <c r="H379" s="1" t="s">
        <v>298</v>
      </c>
      <c r="M379" s="1">
        <f>PRODUCT(SUM(PRODUCT(R379,overview!$J$10),PRODUCT(W379,overview!$K$10),PRODUCT(AB379,overview!$L$10)),1/SUM(overview!$J$10:$L$10))</f>
        <v>0.40541304347826079</v>
      </c>
      <c r="N379" s="1">
        <f>PRODUCT(SUM(PRODUCT(S379,overview!$J$10),PRODUCT(X379,overview!$K$10),PRODUCT(AC379,overview!$L$10)),1/SUM(overview!$J$10:$L$10))</f>
        <v>2.5945869565217392</v>
      </c>
      <c r="O379" s="1">
        <f t="shared" si="85"/>
        <v>20</v>
      </c>
      <c r="P379" s="1">
        <f t="shared" si="86"/>
        <v>3</v>
      </c>
      <c r="Q379" s="1">
        <f t="shared" si="91"/>
        <v>2.3438010573853588E-2</v>
      </c>
      <c r="R379" s="1">
        <v>0.42899999999999999</v>
      </c>
      <c r="S379" s="1">
        <v>2.5710000000000002</v>
      </c>
      <c r="T379" s="1">
        <v>9</v>
      </c>
      <c r="U379" s="1">
        <v>0</v>
      </c>
      <c r="V379" s="1">
        <f t="shared" si="87"/>
        <v>0</v>
      </c>
      <c r="W379">
        <v>0.39400000000000002</v>
      </c>
      <c r="X379">
        <v>2.6059999999999999</v>
      </c>
      <c r="Y379">
        <v>11</v>
      </c>
      <c r="Z379">
        <v>3</v>
      </c>
      <c r="AA379" s="1">
        <f t="shared" si="88"/>
        <v>4.1233517058536243E-2</v>
      </c>
      <c r="AB379" s="1">
        <v>0.42899999999999999</v>
      </c>
      <c r="AC379" s="1">
        <v>2.5710000000000002</v>
      </c>
      <c r="AD379" s="1">
        <v>0</v>
      </c>
      <c r="AE379" s="1">
        <v>0</v>
      </c>
      <c r="AF379" s="1" t="e">
        <f t="shared" si="89"/>
        <v>#DIV/0!</v>
      </c>
      <c r="AH379" s="1" t="e">
        <f t="shared" si="93"/>
        <v>#DIV/0!</v>
      </c>
      <c r="AI379" s="1">
        <f t="shared" si="94"/>
        <v>2.8731932571153907E-2</v>
      </c>
      <c r="AJ379" s="1">
        <f t="shared" si="99"/>
        <v>0</v>
      </c>
      <c r="AK379" s="1">
        <f t="shared" si="95"/>
        <v>0.58828614873809904</v>
      </c>
      <c r="AL379" s="1" t="b">
        <f t="shared" si="96"/>
        <v>0</v>
      </c>
      <c r="AM379" s="1" t="e">
        <f t="shared" si="97"/>
        <v>#DIV/0!</v>
      </c>
      <c r="AN379" s="1" t="e">
        <f t="shared" si="98"/>
        <v>#DIV/0!</v>
      </c>
      <c r="AO379" s="1">
        <v>9.4879999999999995</v>
      </c>
    </row>
    <row r="380" spans="1:41">
      <c r="A380" s="7">
        <v>377</v>
      </c>
      <c r="B380" s="7" t="s">
        <v>90</v>
      </c>
      <c r="C380" s="7" t="s">
        <v>91</v>
      </c>
      <c r="D380" s="7" t="s">
        <v>90</v>
      </c>
      <c r="E380" s="7" t="s">
        <v>91</v>
      </c>
      <c r="F380" s="2" t="b">
        <f t="shared" si="92"/>
        <v>0</v>
      </c>
      <c r="G380" s="2" t="b">
        <f t="shared" si="90"/>
        <v>0</v>
      </c>
      <c r="H380" s="1" t="s">
        <v>298</v>
      </c>
      <c r="M380" s="1">
        <f>PRODUCT(SUM(PRODUCT(R380,overview!$J$10),PRODUCT(W380,overview!$K$10),PRODUCT(AB380,overview!$L$10)),1/SUM(overview!$J$10:$L$10))</f>
        <v>1.3478260869565217E-2</v>
      </c>
      <c r="N380" s="1">
        <f>PRODUCT(SUM(PRODUCT(S380,overview!$J$10),PRODUCT(X380,overview!$K$10),PRODUCT(AC380,overview!$L$10)),1/SUM(overview!$J$10:$L$10))</f>
        <v>2.9865217391304344</v>
      </c>
      <c r="O380" s="1">
        <f t="shared" si="85"/>
        <v>0</v>
      </c>
      <c r="P380" s="1">
        <f t="shared" si="86"/>
        <v>1</v>
      </c>
      <c r="Q380" s="1" t="e">
        <f t="shared" si="91"/>
        <v>#DIV/0!</v>
      </c>
      <c r="R380" s="1">
        <v>0</v>
      </c>
      <c r="S380" s="1">
        <v>3</v>
      </c>
      <c r="T380" s="1">
        <v>0</v>
      </c>
      <c r="U380" s="1">
        <v>0</v>
      </c>
      <c r="V380" s="1" t="e">
        <f t="shared" si="87"/>
        <v>#DIV/0!</v>
      </c>
      <c r="W380">
        <v>0.02</v>
      </c>
      <c r="X380">
        <v>2.98</v>
      </c>
      <c r="Y380">
        <v>0</v>
      </c>
      <c r="Z380">
        <v>1</v>
      </c>
      <c r="AA380" s="1" t="e">
        <f t="shared" si="88"/>
        <v>#DIV/0!</v>
      </c>
      <c r="AB380" s="1">
        <v>0</v>
      </c>
      <c r="AC380" s="1">
        <v>3</v>
      </c>
      <c r="AD380" s="1">
        <v>0</v>
      </c>
      <c r="AE380" s="1">
        <v>0</v>
      </c>
      <c r="AF380" s="1" t="e">
        <f t="shared" si="89"/>
        <v>#DIV/0!</v>
      </c>
      <c r="AH380" s="1" t="e">
        <f t="shared" si="93"/>
        <v>#DIV/0!</v>
      </c>
      <c r="AI380" s="1">
        <f t="shared" si="94"/>
        <v>1.6349134487530961E-2</v>
      </c>
      <c r="AJ380" s="1">
        <f t="shared" si="99"/>
        <v>0</v>
      </c>
      <c r="AK380" s="1">
        <f t="shared" si="95"/>
        <v>0.6264650726581753</v>
      </c>
      <c r="AL380" s="1" t="b">
        <f t="shared" si="96"/>
        <v>0</v>
      </c>
      <c r="AM380" s="1" t="e">
        <f t="shared" si="97"/>
        <v>#DIV/0!</v>
      </c>
      <c r="AN380" s="1" t="e">
        <f t="shared" si="98"/>
        <v>#DIV/0!</v>
      </c>
      <c r="AO380" s="1">
        <v>9.4879999999999995</v>
      </c>
    </row>
    <row r="381" spans="1:41">
      <c r="A381" s="7">
        <v>378</v>
      </c>
      <c r="B381" s="7" t="s">
        <v>60</v>
      </c>
      <c r="C381" s="7" t="s">
        <v>61</v>
      </c>
      <c r="D381" s="7" t="s">
        <v>83</v>
      </c>
      <c r="E381" s="7" t="s">
        <v>61</v>
      </c>
      <c r="F381" s="2" t="b">
        <f t="shared" si="92"/>
        <v>0</v>
      </c>
      <c r="G381" s="2" t="b">
        <f t="shared" si="90"/>
        <v>0</v>
      </c>
      <c r="H381" s="1" t="s">
        <v>298</v>
      </c>
      <c r="M381" s="1">
        <f>PRODUCT(SUM(PRODUCT(R381,overview!$J$10),PRODUCT(W381,overview!$K$10),PRODUCT(AB381,overview!$L$10)),1/SUM(overview!$J$10:$L$10))</f>
        <v>1</v>
      </c>
      <c r="N381" s="1">
        <f>PRODUCT(SUM(PRODUCT(S381,overview!$J$10),PRODUCT(X381,overview!$K$10),PRODUCT(AC381,overview!$L$10)),1/SUM(overview!$J$10:$L$10))</f>
        <v>2</v>
      </c>
      <c r="O381" s="1">
        <f t="shared" si="85"/>
        <v>22</v>
      </c>
      <c r="P381" s="1">
        <f t="shared" si="86"/>
        <v>0</v>
      </c>
      <c r="Q381" s="1">
        <f t="shared" si="91"/>
        <v>0</v>
      </c>
      <c r="R381" s="1">
        <v>1</v>
      </c>
      <c r="S381" s="1">
        <v>2</v>
      </c>
      <c r="T381" s="1">
        <v>8</v>
      </c>
      <c r="U381" s="1">
        <v>0</v>
      </c>
      <c r="V381" s="1">
        <f t="shared" si="87"/>
        <v>0</v>
      </c>
      <c r="W381">
        <v>1</v>
      </c>
      <c r="X381">
        <v>2</v>
      </c>
      <c r="Y381">
        <v>13</v>
      </c>
      <c r="Z381">
        <v>0</v>
      </c>
      <c r="AA381" s="1">
        <f t="shared" si="88"/>
        <v>0</v>
      </c>
      <c r="AB381" s="1">
        <v>1</v>
      </c>
      <c r="AC381" s="1">
        <v>2</v>
      </c>
      <c r="AD381" s="1">
        <v>1</v>
      </c>
      <c r="AE381" s="1">
        <v>0</v>
      </c>
      <c r="AF381" s="1">
        <f t="shared" si="89"/>
        <v>0</v>
      </c>
      <c r="AH381" s="1" t="e">
        <f t="shared" si="93"/>
        <v>#DIV/0!</v>
      </c>
      <c r="AI381" s="1">
        <f t="shared" si="94"/>
        <v>1.7118991524645841E-2</v>
      </c>
      <c r="AJ381" s="1">
        <f t="shared" si="99"/>
        <v>0</v>
      </c>
      <c r="AK381" s="1">
        <f t="shared" si="95"/>
        <v>0.6488049863704517</v>
      </c>
      <c r="AL381" s="1" t="b">
        <f t="shared" si="96"/>
        <v>0</v>
      </c>
      <c r="AM381" s="1" t="e">
        <f t="shared" si="97"/>
        <v>#DIV/0!</v>
      </c>
      <c r="AN381" s="1" t="e">
        <f t="shared" si="98"/>
        <v>#DIV/0!</v>
      </c>
      <c r="AO381" s="1">
        <v>9.4879999999999995</v>
      </c>
    </row>
    <row r="382" spans="1:41">
      <c r="A382" s="7">
        <v>379</v>
      </c>
      <c r="B382" s="7" t="s">
        <v>72</v>
      </c>
      <c r="C382" s="7" t="s">
        <v>73</v>
      </c>
      <c r="D382" s="7" t="s">
        <v>72</v>
      </c>
      <c r="E382" s="7" t="s">
        <v>73</v>
      </c>
      <c r="F382" s="2" t="b">
        <f t="shared" si="92"/>
        <v>0</v>
      </c>
      <c r="G382" s="2" t="b">
        <f t="shared" si="90"/>
        <v>0</v>
      </c>
      <c r="H382" s="1" t="s">
        <v>298</v>
      </c>
      <c r="M382" s="1">
        <f>PRODUCT(SUM(PRODUCT(R382,overview!$J$10),PRODUCT(W382,overview!$K$10),PRODUCT(AB382,overview!$L$10)),1/SUM(overview!$J$10:$L$10))</f>
        <v>0.33299999999999996</v>
      </c>
      <c r="N382" s="1">
        <f>PRODUCT(SUM(PRODUCT(S382,overview!$J$10),PRODUCT(X382,overview!$K$10),PRODUCT(AC382,overview!$L$10)),1/SUM(overview!$J$10:$L$10))</f>
        <v>2.6669999999999998</v>
      </c>
      <c r="O382" s="1">
        <f t="shared" si="85"/>
        <v>6</v>
      </c>
      <c r="P382" s="1">
        <f t="shared" si="86"/>
        <v>0</v>
      </c>
      <c r="Q382" s="1">
        <f t="shared" si="91"/>
        <v>0</v>
      </c>
      <c r="R382" s="1">
        <v>0.33300000000000002</v>
      </c>
      <c r="S382" s="1">
        <v>2.6669999999999998</v>
      </c>
      <c r="T382" s="1">
        <v>3</v>
      </c>
      <c r="U382" s="1">
        <v>0</v>
      </c>
      <c r="V382" s="1">
        <f t="shared" si="87"/>
        <v>0</v>
      </c>
      <c r="W382">
        <v>0.33300000000000002</v>
      </c>
      <c r="X382">
        <v>2.6669999999999998</v>
      </c>
      <c r="Y382">
        <v>3</v>
      </c>
      <c r="Z382">
        <v>0</v>
      </c>
      <c r="AA382" s="1">
        <f t="shared" si="88"/>
        <v>0</v>
      </c>
      <c r="AB382" s="1">
        <v>0.33300000000000002</v>
      </c>
      <c r="AC382" s="1">
        <v>2.6669999999999998</v>
      </c>
      <c r="AD382" s="1">
        <v>0</v>
      </c>
      <c r="AE382" s="1">
        <v>0</v>
      </c>
      <c r="AF382" s="1" t="e">
        <f t="shared" si="89"/>
        <v>#DIV/0!</v>
      </c>
      <c r="AH382" s="1" t="e">
        <f t="shared" si="93"/>
        <v>#DIV/0!</v>
      </c>
      <c r="AI382" s="1">
        <f t="shared" si="94"/>
        <v>3.4164251207729479E-2</v>
      </c>
      <c r="AJ382" s="1">
        <f t="shared" si="99"/>
        <v>0</v>
      </c>
      <c r="AK382" s="1">
        <f t="shared" si="95"/>
        <v>0.69505761873228933</v>
      </c>
      <c r="AL382" s="1" t="b">
        <f t="shared" si="96"/>
        <v>0</v>
      </c>
      <c r="AM382" s="1" t="e">
        <f t="shared" si="97"/>
        <v>#DIV/0!</v>
      </c>
      <c r="AN382" s="1" t="e">
        <f t="shared" si="98"/>
        <v>#DIV/0!</v>
      </c>
      <c r="AO382" s="1">
        <v>9.4879999999999995</v>
      </c>
    </row>
    <row r="383" spans="1:41">
      <c r="A383" s="7">
        <v>380</v>
      </c>
      <c r="B383" s="7" t="s">
        <v>30</v>
      </c>
      <c r="C383" s="7" t="s">
        <v>31</v>
      </c>
      <c r="D383" s="7" t="s">
        <v>30</v>
      </c>
      <c r="E383" s="7" t="s">
        <v>31</v>
      </c>
      <c r="F383" s="2" t="b">
        <f t="shared" si="92"/>
        <v>0</v>
      </c>
      <c r="G383" s="2" t="b">
        <f t="shared" si="90"/>
        <v>0</v>
      </c>
      <c r="H383" s="1" t="s">
        <v>298</v>
      </c>
      <c r="M383" s="1">
        <f>PRODUCT(SUM(PRODUCT(R383,overview!$J$10),PRODUCT(W383,overview!$K$10),PRODUCT(AB383,overview!$L$10)),1/SUM(overview!$J$10:$L$10))</f>
        <v>1</v>
      </c>
      <c r="N383" s="1">
        <f>PRODUCT(SUM(PRODUCT(S383,overview!$J$10),PRODUCT(X383,overview!$K$10),PRODUCT(AC383,overview!$L$10)),1/SUM(overview!$J$10:$L$10))</f>
        <v>2</v>
      </c>
      <c r="O383" s="1">
        <f t="shared" si="85"/>
        <v>12</v>
      </c>
      <c r="P383" s="1">
        <f t="shared" si="86"/>
        <v>0</v>
      </c>
      <c r="Q383" s="1">
        <f t="shared" si="91"/>
        <v>0</v>
      </c>
      <c r="R383" s="1">
        <v>1</v>
      </c>
      <c r="S383" s="1">
        <v>2</v>
      </c>
      <c r="T383" s="1">
        <v>6</v>
      </c>
      <c r="U383" s="1">
        <v>0</v>
      </c>
      <c r="V383" s="1">
        <f t="shared" si="87"/>
        <v>0</v>
      </c>
      <c r="W383">
        <v>1</v>
      </c>
      <c r="X383">
        <v>2</v>
      </c>
      <c r="Y383">
        <v>6</v>
      </c>
      <c r="Z383">
        <v>0</v>
      </c>
      <c r="AA383" s="1">
        <f t="shared" si="88"/>
        <v>0</v>
      </c>
      <c r="AB383" s="1">
        <v>1</v>
      </c>
      <c r="AC383" s="1">
        <v>2</v>
      </c>
      <c r="AD383" s="1">
        <v>0</v>
      </c>
      <c r="AE383" s="1">
        <v>0</v>
      </c>
      <c r="AF383" s="1" t="e">
        <f t="shared" si="89"/>
        <v>#DIV/0!</v>
      </c>
      <c r="AH383" s="1" t="e">
        <f t="shared" si="93"/>
        <v>#DIV/0!</v>
      </c>
      <c r="AI383" s="1">
        <f t="shared" si="94"/>
        <v>3.3396687483030138E-2</v>
      </c>
      <c r="AJ383" s="1">
        <f t="shared" si="99"/>
        <v>0</v>
      </c>
      <c r="AK383" s="1">
        <f t="shared" si="95"/>
        <v>0.81752392627046722</v>
      </c>
      <c r="AL383" s="1" t="b">
        <f t="shared" si="96"/>
        <v>0</v>
      </c>
      <c r="AM383" s="1" t="e">
        <f t="shared" si="97"/>
        <v>#DIV/0!</v>
      </c>
      <c r="AN383" s="1" t="e">
        <f t="shared" si="98"/>
        <v>#DIV/0!</v>
      </c>
      <c r="AO383" s="1">
        <v>9.4879999999999995</v>
      </c>
    </row>
    <row r="384" spans="1:41">
      <c r="A384" s="7">
        <v>381</v>
      </c>
      <c r="B384" s="7" t="s">
        <v>89</v>
      </c>
      <c r="C384" s="7" t="s">
        <v>70</v>
      </c>
      <c r="D384" s="7" t="s">
        <v>69</v>
      </c>
      <c r="E384" s="7" t="s">
        <v>70</v>
      </c>
      <c r="F384" s="2" t="b">
        <f t="shared" si="92"/>
        <v>1</v>
      </c>
      <c r="G384" s="2" t="b">
        <f t="shared" si="90"/>
        <v>1</v>
      </c>
      <c r="H384" s="1" t="s">
        <v>298</v>
      </c>
      <c r="M384" s="1">
        <f>PRODUCT(SUM(PRODUCT(R384,overview!$J$10),PRODUCT(W384,overview!$K$10),PRODUCT(AB384,overview!$L$10)),1/SUM(overview!$J$10:$L$10))</f>
        <v>1</v>
      </c>
      <c r="N384" s="1">
        <f>PRODUCT(SUM(PRODUCT(S384,overview!$J$10),PRODUCT(X384,overview!$K$10),PRODUCT(AC384,overview!$L$10)),1/SUM(overview!$J$10:$L$10))</f>
        <v>2</v>
      </c>
      <c r="O384" s="1">
        <f t="shared" si="85"/>
        <v>13</v>
      </c>
      <c r="P384" s="1">
        <f t="shared" si="86"/>
        <v>0</v>
      </c>
      <c r="Q384" s="1">
        <f t="shared" si="91"/>
        <v>0</v>
      </c>
      <c r="R384" s="1">
        <v>1</v>
      </c>
      <c r="S384" s="1">
        <v>2</v>
      </c>
      <c r="T384" s="1">
        <v>7</v>
      </c>
      <c r="U384" s="1">
        <v>0</v>
      </c>
      <c r="V384" s="1">
        <f t="shared" si="87"/>
        <v>0</v>
      </c>
      <c r="W384">
        <v>1</v>
      </c>
      <c r="X384">
        <v>2</v>
      </c>
      <c r="Y384">
        <v>5</v>
      </c>
      <c r="Z384">
        <v>0</v>
      </c>
      <c r="AA384" s="1">
        <f t="shared" si="88"/>
        <v>0</v>
      </c>
      <c r="AB384" s="1">
        <v>1</v>
      </c>
      <c r="AC384" s="1">
        <v>2</v>
      </c>
      <c r="AD384" s="1">
        <v>1</v>
      </c>
      <c r="AE384" s="1">
        <v>0</v>
      </c>
      <c r="AF384" s="1">
        <f t="shared" si="89"/>
        <v>0</v>
      </c>
      <c r="AH384" s="1" t="e">
        <f t="shared" si="93"/>
        <v>#DIV/0!</v>
      </c>
      <c r="AI384" s="1">
        <f t="shared" si="94"/>
        <v>3.7982459043521433E-2</v>
      </c>
      <c r="AJ384" s="1">
        <f t="shared" si="99"/>
        <v>0</v>
      </c>
      <c r="AK384" s="1">
        <f t="shared" si="95"/>
        <v>0.94944533856209223</v>
      </c>
      <c r="AL384" s="1" t="b">
        <f t="shared" si="96"/>
        <v>0</v>
      </c>
      <c r="AM384" s="1" t="e">
        <f t="shared" si="97"/>
        <v>#DIV/0!</v>
      </c>
      <c r="AN384" s="1" t="e">
        <f t="shared" si="98"/>
        <v>#DIV/0!</v>
      </c>
      <c r="AO384" s="1">
        <v>9.4879999999999995</v>
      </c>
    </row>
    <row r="385" spans="1:41">
      <c r="A385" s="7">
        <v>382</v>
      </c>
      <c r="B385" s="7" t="s">
        <v>47</v>
      </c>
      <c r="C385" s="7" t="s">
        <v>48</v>
      </c>
      <c r="D385" s="7" t="s">
        <v>47</v>
      </c>
      <c r="E385" s="7" t="s">
        <v>48</v>
      </c>
      <c r="F385" s="2" t="b">
        <f t="shared" si="92"/>
        <v>0</v>
      </c>
      <c r="G385" s="2" t="b">
        <f t="shared" si="90"/>
        <v>0</v>
      </c>
      <c r="H385" s="1" t="s">
        <v>298</v>
      </c>
      <c r="M385" s="1">
        <f>PRODUCT(SUM(PRODUCT(R385,overview!$J$10),PRODUCT(W385,overview!$K$10),PRODUCT(AB385,overview!$L$10)),1/SUM(overview!$J$10:$L$10))</f>
        <v>0.95695652173913037</v>
      </c>
      <c r="N385" s="1">
        <f>PRODUCT(SUM(PRODUCT(S385,overview!$J$10),PRODUCT(X385,overview!$K$10),PRODUCT(AC385,overview!$L$10)),1/SUM(overview!$J$10:$L$10))</f>
        <v>2.0430434782608695</v>
      </c>
      <c r="O385" s="1">
        <f t="shared" si="85"/>
        <v>13</v>
      </c>
      <c r="P385" s="1">
        <f t="shared" si="86"/>
        <v>3</v>
      </c>
      <c r="Q385" s="1">
        <f t="shared" si="91"/>
        <v>0.10809173801299786</v>
      </c>
      <c r="R385" s="1">
        <v>0.871</v>
      </c>
      <c r="S385" s="1">
        <v>2.129</v>
      </c>
      <c r="T385" s="1">
        <v>3</v>
      </c>
      <c r="U385" s="1">
        <v>1</v>
      </c>
      <c r="V385" s="1">
        <f t="shared" si="87"/>
        <v>0.13637075309221855</v>
      </c>
      <c r="W385">
        <v>0.999</v>
      </c>
      <c r="X385">
        <v>2.0009999999999999</v>
      </c>
      <c r="Y385">
        <v>10</v>
      </c>
      <c r="Z385">
        <v>2</v>
      </c>
      <c r="AA385" s="1">
        <f t="shared" si="88"/>
        <v>9.9850074962518756E-2</v>
      </c>
      <c r="AB385" s="1">
        <v>0.85699999999999998</v>
      </c>
      <c r="AC385" s="1">
        <v>2.1429999999999998</v>
      </c>
      <c r="AD385" s="1">
        <v>0</v>
      </c>
      <c r="AE385" s="1">
        <v>0</v>
      </c>
      <c r="AF385" s="1" t="e">
        <f t="shared" si="89"/>
        <v>#DIV/0!</v>
      </c>
      <c r="AH385" s="1">
        <f t="shared" si="93"/>
        <v>0.20511946885350074</v>
      </c>
      <c r="AI385" s="1">
        <f t="shared" si="94"/>
        <v>4.0842395995166578E-2</v>
      </c>
      <c r="AJ385" s="1">
        <f t="shared" ref="AJ385:AJ416" si="100">(SUM(AE381:AE391)*SUM(AB381:AB391))/(SUM(AD381:AD391)*SUM(AC381:AC391))</f>
        <v>0</v>
      </c>
      <c r="AK385" s="1">
        <f t="shared" si="95"/>
        <v>1.0179699981732482</v>
      </c>
      <c r="AL385" s="1" t="b">
        <f t="shared" si="96"/>
        <v>0</v>
      </c>
      <c r="AM385" s="1" t="e">
        <f t="shared" si="97"/>
        <v>#DIV/0!</v>
      </c>
      <c r="AN385" s="1" t="e">
        <f t="shared" si="98"/>
        <v>#DIV/0!</v>
      </c>
      <c r="AO385" s="1">
        <v>9.4879999999999995</v>
      </c>
    </row>
    <row r="386" spans="1:41">
      <c r="A386" s="7">
        <v>383</v>
      </c>
      <c r="B386" s="7" t="s">
        <v>45</v>
      </c>
      <c r="C386" s="7" t="s">
        <v>46</v>
      </c>
      <c r="D386" s="7" t="s">
        <v>45</v>
      </c>
      <c r="E386" s="7" t="s">
        <v>46</v>
      </c>
      <c r="F386" s="2" t="b">
        <f t="shared" si="92"/>
        <v>0</v>
      </c>
      <c r="G386" s="2" t="b">
        <f t="shared" si="90"/>
        <v>0</v>
      </c>
      <c r="H386" s="1" t="s">
        <v>298</v>
      </c>
      <c r="M386" s="1">
        <f>PRODUCT(SUM(PRODUCT(R386,overview!$J$10),PRODUCT(W386,overview!$K$10),PRODUCT(AB386,overview!$L$10)),1/SUM(overview!$J$10:$L$10))</f>
        <v>1.0130869565217391</v>
      </c>
      <c r="N386" s="1">
        <f>PRODUCT(SUM(PRODUCT(S386,overview!$J$10),PRODUCT(X386,overview!$K$10),PRODUCT(AC386,overview!$L$10)),1/SUM(overview!$J$10:$L$10))</f>
        <v>1.9869130434782607</v>
      </c>
      <c r="O386" s="1">
        <f t="shared" si="85"/>
        <v>17</v>
      </c>
      <c r="P386" s="1">
        <f t="shared" si="86"/>
        <v>1</v>
      </c>
      <c r="Q386" s="1">
        <f t="shared" si="91"/>
        <v>2.9992933298836507E-2</v>
      </c>
      <c r="R386" s="1">
        <v>1.012</v>
      </c>
      <c r="S386" s="1">
        <v>1.988</v>
      </c>
      <c r="T386" s="1">
        <v>8</v>
      </c>
      <c r="U386" s="1">
        <v>0</v>
      </c>
      <c r="V386" s="1">
        <f t="shared" si="87"/>
        <v>0</v>
      </c>
      <c r="W386">
        <v>1.014</v>
      </c>
      <c r="X386">
        <v>1.986</v>
      </c>
      <c r="Y386">
        <v>9</v>
      </c>
      <c r="Z386">
        <v>1</v>
      </c>
      <c r="AA386" s="1">
        <f t="shared" si="88"/>
        <v>5.6730446458543131E-2</v>
      </c>
      <c r="AB386" s="1">
        <v>1</v>
      </c>
      <c r="AC386" s="1">
        <v>2</v>
      </c>
      <c r="AD386" s="1">
        <v>0</v>
      </c>
      <c r="AE386" s="1">
        <v>0</v>
      </c>
      <c r="AF386" s="1" t="e">
        <f t="shared" si="89"/>
        <v>#DIV/0!</v>
      </c>
      <c r="AH386" s="1">
        <f t="shared" si="93"/>
        <v>0.18905656482872626</v>
      </c>
      <c r="AI386" s="1">
        <f t="shared" si="94"/>
        <v>4.350327398297079E-2</v>
      </c>
      <c r="AJ386" s="1">
        <f t="shared" si="100"/>
        <v>0</v>
      </c>
      <c r="AK386" s="1">
        <f t="shared" si="95"/>
        <v>1.0981160834209023</v>
      </c>
      <c r="AL386" s="1" t="b">
        <f t="shared" si="96"/>
        <v>0</v>
      </c>
      <c r="AM386" s="1" t="e">
        <f t="shared" si="97"/>
        <v>#DIV/0!</v>
      </c>
      <c r="AN386" s="1" t="e">
        <f t="shared" si="98"/>
        <v>#DIV/0!</v>
      </c>
      <c r="AO386" s="1">
        <v>9.4879999999999995</v>
      </c>
    </row>
    <row r="387" spans="1:41">
      <c r="A387" s="7">
        <v>384</v>
      </c>
      <c r="B387" s="7" t="s">
        <v>74</v>
      </c>
      <c r="C387" s="7" t="s">
        <v>1</v>
      </c>
      <c r="D387" s="7" t="s">
        <v>75</v>
      </c>
      <c r="E387" s="7" t="s">
        <v>1</v>
      </c>
      <c r="F387" s="2" t="b">
        <f t="shared" si="92"/>
        <v>1</v>
      </c>
      <c r="G387" s="2" t="b">
        <f t="shared" si="90"/>
        <v>1</v>
      </c>
      <c r="H387" s="1" t="s">
        <v>298</v>
      </c>
      <c r="M387" s="1">
        <f>PRODUCT(SUM(PRODUCT(R387,overview!$J$10),PRODUCT(W387,overview!$K$10),PRODUCT(AB387,overview!$L$10)),1/SUM(overview!$J$10:$L$10))</f>
        <v>0.6380217391304347</v>
      </c>
      <c r="N387" s="1">
        <f>PRODUCT(SUM(PRODUCT(S387,overview!$J$10),PRODUCT(X387,overview!$K$10),PRODUCT(AC387,overview!$L$10)),1/SUM(overview!$J$10:$L$10))</f>
        <v>2.3619782608695652</v>
      </c>
      <c r="O387" s="1">
        <f t="shared" si="85"/>
        <v>11.7</v>
      </c>
      <c r="P387" s="1">
        <f t="shared" si="86"/>
        <v>6.3</v>
      </c>
      <c r="Q387" s="1">
        <f t="shared" si="91"/>
        <v>0.14545018170387472</v>
      </c>
      <c r="R387" s="1">
        <v>1.1859999999999999</v>
      </c>
      <c r="S387" s="1">
        <v>1.8140000000000001</v>
      </c>
      <c r="T387" s="1">
        <v>6</v>
      </c>
      <c r="U387" s="1">
        <v>2</v>
      </c>
      <c r="V387" s="1">
        <f t="shared" si="87"/>
        <v>0.21793458287394338</v>
      </c>
      <c r="W387">
        <v>0.377</v>
      </c>
      <c r="X387">
        <v>2.6230000000000002</v>
      </c>
      <c r="Y387">
        <v>4.7</v>
      </c>
      <c r="Z387">
        <v>4.3</v>
      </c>
      <c r="AA387" s="1">
        <f t="shared" si="88"/>
        <v>0.13149633763515869</v>
      </c>
      <c r="AB387" s="1">
        <v>1.0580000000000001</v>
      </c>
      <c r="AC387" s="1">
        <v>1.9419999999999999</v>
      </c>
      <c r="AD387" s="1">
        <v>1</v>
      </c>
      <c r="AE387" s="1">
        <v>0</v>
      </c>
      <c r="AF387" s="1">
        <f t="shared" si="89"/>
        <v>0</v>
      </c>
      <c r="AH387" s="1">
        <f t="shared" si="93"/>
        <v>0.18638903546462166</v>
      </c>
      <c r="AI387" s="1">
        <f t="shared" si="94"/>
        <v>4.7869183129960656E-2</v>
      </c>
      <c r="AJ387" s="1">
        <f t="shared" si="100"/>
        <v>0</v>
      </c>
      <c r="AK387" s="1">
        <f t="shared" si="95"/>
        <v>1.1553333108661001</v>
      </c>
      <c r="AL387" s="1" t="b">
        <f t="shared" si="96"/>
        <v>0</v>
      </c>
      <c r="AM387" s="1">
        <f t="shared" si="97"/>
        <v>12.025639765428611</v>
      </c>
      <c r="AN387" s="1" t="b">
        <f t="shared" si="98"/>
        <v>1</v>
      </c>
      <c r="AO387" s="1">
        <v>9.4879999999999995</v>
      </c>
    </row>
    <row r="388" spans="1:41">
      <c r="A388" s="7">
        <v>385</v>
      </c>
      <c r="B388" s="7" t="s">
        <v>47</v>
      </c>
      <c r="C388" s="7" t="s">
        <v>48</v>
      </c>
      <c r="D388" s="7" t="s">
        <v>47</v>
      </c>
      <c r="E388" s="7" t="s">
        <v>48</v>
      </c>
      <c r="F388" s="2" t="b">
        <f t="shared" si="92"/>
        <v>0</v>
      </c>
      <c r="G388" s="2" t="b">
        <f t="shared" si="90"/>
        <v>0</v>
      </c>
      <c r="H388" s="1" t="s">
        <v>298</v>
      </c>
      <c r="M388" s="1">
        <f>PRODUCT(SUM(PRODUCT(R388,overview!$J$10),PRODUCT(W388,overview!$K$10),PRODUCT(AB388,overview!$L$10)),1/SUM(overview!$J$10:$L$10))</f>
        <v>1.0812826086956522</v>
      </c>
      <c r="N388" s="1">
        <f>PRODUCT(SUM(PRODUCT(S388,overview!$J$10),PRODUCT(X388,overview!$K$10),PRODUCT(AC388,overview!$L$10)),1/SUM(overview!$J$10:$L$10))</f>
        <v>1.9187173913043476</v>
      </c>
      <c r="O388" s="1">
        <f t="shared" ref="O388:O451" si="101">SUM(T388,Y388,AD388)</f>
        <v>15.5</v>
      </c>
      <c r="P388" s="1">
        <f t="shared" ref="P388:P451" si="102">SUM(U388,Z388,AE388)</f>
        <v>3.5</v>
      </c>
      <c r="Q388" s="1">
        <f t="shared" si="91"/>
        <v>0.12725198101963717</v>
      </c>
      <c r="R388" s="1">
        <v>0.95399999999999996</v>
      </c>
      <c r="S388" s="1">
        <v>2.0459999999999998</v>
      </c>
      <c r="T388" s="1">
        <v>7.5</v>
      </c>
      <c r="U388" s="1">
        <v>3.5</v>
      </c>
      <c r="V388" s="1">
        <f t="shared" ref="V388:V451" si="103">PRODUCT(U388,1/T388,1/S388,R388)</f>
        <v>0.21759530791788859</v>
      </c>
      <c r="W388">
        <v>1.1459999999999999</v>
      </c>
      <c r="X388">
        <v>1.8540000000000001</v>
      </c>
      <c r="Y388">
        <v>8</v>
      </c>
      <c r="Z388">
        <v>0</v>
      </c>
      <c r="AA388" s="1">
        <f t="shared" ref="AA388:AA451" si="104">PRODUCT(Z388,1/Y388,1/X388,W388)</f>
        <v>0</v>
      </c>
      <c r="AB388" s="1">
        <v>0.85699999999999998</v>
      </c>
      <c r="AC388" s="1">
        <v>2.1429999999999998</v>
      </c>
      <c r="AD388" s="1">
        <v>0</v>
      </c>
      <c r="AE388" s="1">
        <v>0</v>
      </c>
      <c r="AF388" s="1" t="e">
        <f t="shared" ref="AF388:AF451" si="105">PRODUCT(AE388,1/AD388,1/AC388,AB388)</f>
        <v>#DIV/0!</v>
      </c>
      <c r="AH388" s="1">
        <f t="shared" si="93"/>
        <v>0.19424243745451078</v>
      </c>
      <c r="AI388" s="1">
        <f t="shared" si="94"/>
        <v>4.9425904532561002E-2</v>
      </c>
      <c r="AJ388" s="1">
        <f t="shared" si="100"/>
        <v>0</v>
      </c>
      <c r="AK388" s="1">
        <f t="shared" si="95"/>
        <v>1.1541155845529851</v>
      </c>
      <c r="AL388" s="1" t="b">
        <f t="shared" si="96"/>
        <v>0</v>
      </c>
      <c r="AM388" s="1">
        <f t="shared" si="97"/>
        <v>10.382886750430503</v>
      </c>
      <c r="AN388" s="1" t="b">
        <f t="shared" si="98"/>
        <v>1</v>
      </c>
      <c r="AO388" s="1">
        <v>9.4879999999999995</v>
      </c>
    </row>
    <row r="389" spans="1:41">
      <c r="A389" s="7">
        <v>386</v>
      </c>
      <c r="B389" s="7" t="s">
        <v>64</v>
      </c>
      <c r="C389" s="7" t="s">
        <v>2</v>
      </c>
      <c r="D389" s="7" t="s">
        <v>65</v>
      </c>
      <c r="E389" s="7" t="s">
        <v>2</v>
      </c>
      <c r="F389" s="2" t="b">
        <f t="shared" si="92"/>
        <v>0</v>
      </c>
      <c r="G389" s="2" t="b">
        <f t="shared" ref="G389:G428" si="106">AND(NOT(D389=B389),OR(D389="CAT",D389="CAC",D389="ATA",D389="ATT",D389="TTA",D389="ATG",D389="CCG",D389="AGA",D389="CGG",D389="AGG",D389="CGA",D389="CGC",D389="TCC",D389="ACG",D389="ACC",D389="GTA",D389="TGG",D389="TAT",B389="GAA",B389="GAT",B389="GAG",B389="AAG",B389="AAA",B389="CTA",B389="CTT",B389="CTC",B389="AAC",B389="CCA",B389="CCT",B389="CAG",B389="CAA",B389="CGT",B389="AGT",B389="AGC",B389="TCA",B389="TCT",B389="GTC"))</f>
        <v>1</v>
      </c>
      <c r="H389" s="1" t="s">
        <v>298</v>
      </c>
      <c r="M389" s="1">
        <f>PRODUCT(SUM(PRODUCT(R389,overview!$J$10),PRODUCT(W389,overview!$K$10),PRODUCT(AB389,overview!$L$10)),1/SUM(overview!$J$10:$L$10))</f>
        <v>0.33299999999999996</v>
      </c>
      <c r="N389" s="1">
        <f>PRODUCT(SUM(PRODUCT(S389,overview!$J$10),PRODUCT(X389,overview!$K$10),PRODUCT(AC389,overview!$L$10)),1/SUM(overview!$J$10:$L$10))</f>
        <v>2.6669999999999998</v>
      </c>
      <c r="O389" s="1">
        <f t="shared" si="101"/>
        <v>13</v>
      </c>
      <c r="P389" s="1">
        <f t="shared" si="102"/>
        <v>0</v>
      </c>
      <c r="Q389" s="1">
        <f t="shared" ref="Q389:Q452" si="107">PRODUCT(P389,1/O389,1/$N389,$M389)</f>
        <v>0</v>
      </c>
      <c r="R389" s="1">
        <v>0.33300000000000002</v>
      </c>
      <c r="S389" s="1">
        <v>2.6669999999999998</v>
      </c>
      <c r="T389" s="1">
        <v>6</v>
      </c>
      <c r="U389" s="1">
        <v>0</v>
      </c>
      <c r="V389" s="1">
        <f t="shared" si="103"/>
        <v>0</v>
      </c>
      <c r="W389">
        <v>0.33300000000000002</v>
      </c>
      <c r="X389">
        <v>2.6669999999999998</v>
      </c>
      <c r="Y389">
        <v>6</v>
      </c>
      <c r="Z389">
        <v>0</v>
      </c>
      <c r="AA389" s="1">
        <f t="shared" si="104"/>
        <v>0</v>
      </c>
      <c r="AB389" s="1">
        <v>0.33300000000000002</v>
      </c>
      <c r="AC389" s="1">
        <v>2.6669999999999998</v>
      </c>
      <c r="AD389" s="1">
        <v>1</v>
      </c>
      <c r="AE389" s="1">
        <v>0</v>
      </c>
      <c r="AF389" s="1">
        <f t="shared" si="105"/>
        <v>0</v>
      </c>
      <c r="AH389" s="1">
        <f t="shared" si="93"/>
        <v>0.20174214546433747</v>
      </c>
      <c r="AI389" s="1">
        <f t="shared" si="94"/>
        <v>4.9425904532561002E-2</v>
      </c>
      <c r="AJ389" s="1">
        <f t="shared" si="100"/>
        <v>0</v>
      </c>
      <c r="AK389" s="1">
        <f t="shared" si="95"/>
        <v>1.1411895377427848</v>
      </c>
      <c r="AL389" s="1" t="b">
        <f t="shared" si="96"/>
        <v>0</v>
      </c>
      <c r="AM389" s="1">
        <f t="shared" si="97"/>
        <v>9.3635585704595563</v>
      </c>
      <c r="AN389" s="1" t="b">
        <f t="shared" si="98"/>
        <v>0</v>
      </c>
      <c r="AO389" s="1">
        <v>9.4879999999999995</v>
      </c>
    </row>
    <row r="390" spans="1:41">
      <c r="A390" s="7">
        <v>387</v>
      </c>
      <c r="B390" s="7" t="s">
        <v>74</v>
      </c>
      <c r="C390" s="7" t="s">
        <v>1</v>
      </c>
      <c r="D390" s="7" t="s">
        <v>75</v>
      </c>
      <c r="E390" s="7" t="s">
        <v>1</v>
      </c>
      <c r="F390" s="2" t="b">
        <f t="shared" si="92"/>
        <v>1</v>
      </c>
      <c r="G390" s="2" t="b">
        <f t="shared" si="106"/>
        <v>1</v>
      </c>
      <c r="H390" s="1" t="s">
        <v>298</v>
      </c>
      <c r="M390" s="1">
        <f>PRODUCT(SUM(PRODUCT(R390,overview!$J$10),PRODUCT(W390,overview!$K$10),PRODUCT(AB390,overview!$L$10)),1/SUM(overview!$J$10:$L$10))</f>
        <v>1.0637826086956521</v>
      </c>
      <c r="N390" s="1">
        <f>PRODUCT(SUM(PRODUCT(S390,overview!$J$10),PRODUCT(X390,overview!$K$10),PRODUCT(AC390,overview!$L$10)),1/SUM(overview!$J$10:$L$10))</f>
        <v>1.9362173913043474</v>
      </c>
      <c r="O390" s="1">
        <f t="shared" si="101"/>
        <v>17</v>
      </c>
      <c r="P390" s="1">
        <f t="shared" si="102"/>
        <v>2</v>
      </c>
      <c r="Q390" s="1">
        <f t="shared" si="107"/>
        <v>6.4636799412464793E-2</v>
      </c>
      <c r="R390" s="1">
        <v>1.139</v>
      </c>
      <c r="S390" s="1">
        <v>1.861</v>
      </c>
      <c r="T390" s="1">
        <v>8</v>
      </c>
      <c r="U390" s="1">
        <v>0</v>
      </c>
      <c r="V390" s="1">
        <f t="shared" si="103"/>
        <v>0</v>
      </c>
      <c r="W390">
        <v>1.03</v>
      </c>
      <c r="X390">
        <v>1.97</v>
      </c>
      <c r="Y390">
        <v>8</v>
      </c>
      <c r="Z390">
        <v>2</v>
      </c>
      <c r="AA390" s="1">
        <f t="shared" si="104"/>
        <v>0.13071065989847716</v>
      </c>
      <c r="AB390" s="1">
        <v>1.0580000000000001</v>
      </c>
      <c r="AC390" s="1">
        <v>1.9419999999999999</v>
      </c>
      <c r="AD390" s="1">
        <v>1</v>
      </c>
      <c r="AE390" s="1">
        <v>0</v>
      </c>
      <c r="AF390" s="1">
        <f t="shared" si="105"/>
        <v>0</v>
      </c>
      <c r="AH390" s="1">
        <f t="shared" si="93"/>
        <v>0.15172382023519376</v>
      </c>
      <c r="AI390" s="1">
        <f t="shared" si="94"/>
        <v>4.0598850732543573E-2</v>
      </c>
      <c r="AJ390" s="1">
        <f t="shared" si="100"/>
        <v>0</v>
      </c>
      <c r="AK390" s="1">
        <f t="shared" si="95"/>
        <v>1.0246597233992525</v>
      </c>
      <c r="AL390" s="1" t="b">
        <f t="shared" si="96"/>
        <v>0</v>
      </c>
      <c r="AM390" s="1">
        <f t="shared" si="97"/>
        <v>7.9196744936254326</v>
      </c>
      <c r="AN390" s="1" t="b">
        <f t="shared" si="98"/>
        <v>0</v>
      </c>
      <c r="AO390" s="1">
        <v>9.4879999999999995</v>
      </c>
    </row>
    <row r="391" spans="1:41">
      <c r="A391" s="7">
        <v>388</v>
      </c>
      <c r="B391" s="7" t="s">
        <v>53</v>
      </c>
      <c r="C391" s="7" t="s">
        <v>33</v>
      </c>
      <c r="D391" s="7" t="s">
        <v>32</v>
      </c>
      <c r="E391" s="7" t="s">
        <v>33</v>
      </c>
      <c r="F391" s="2" t="b">
        <f t="shared" ref="F391:F428" si="108">AND(NOT(B391=D391),OR(B391="CAT",B391="CAC",B391="ATA",B391="ATT",B391="TTA",B391="ATG",B391="CCG",B391="AGA",B391="CGG",B391="AGG",B391="CGA",B391="CGC",B391="TCC",B391="ACG",B391="ACC",B391="GTA",B391="TGG",B391="TAT",D391="GAA",D391="GAT",D391="GAG",D391="AAG",D391="AAA",D391="CTA",D391="CTT",D391="CTC",D391="AAC",D391="CCA",D391="CCT",D391="CAG",D391="CAA",D391="CGT",D391="AGT",D391="AGC",D391="TCA",D391="TCT",D391="GTC"))</f>
        <v>1</v>
      </c>
      <c r="G391" s="2" t="b">
        <f t="shared" si="106"/>
        <v>0</v>
      </c>
      <c r="H391" s="1" t="s">
        <v>298</v>
      </c>
      <c r="M391" s="1">
        <f>PRODUCT(SUM(PRODUCT(R391,overview!$J$10),PRODUCT(W391,overview!$K$10),PRODUCT(AB391,overview!$L$10)),1/SUM(overview!$J$10:$L$10))</f>
        <v>1</v>
      </c>
      <c r="N391" s="1">
        <f>PRODUCT(SUM(PRODUCT(S391,overview!$J$10),PRODUCT(X391,overview!$K$10),PRODUCT(AC391,overview!$L$10)),1/SUM(overview!$J$10:$L$10))</f>
        <v>2</v>
      </c>
      <c r="O391" s="1">
        <f t="shared" si="101"/>
        <v>12</v>
      </c>
      <c r="P391" s="1">
        <f t="shared" si="102"/>
        <v>0</v>
      </c>
      <c r="Q391" s="1">
        <f t="shared" si="107"/>
        <v>0</v>
      </c>
      <c r="R391" s="1">
        <v>1</v>
      </c>
      <c r="S391" s="1">
        <v>2</v>
      </c>
      <c r="T391" s="1">
        <v>5</v>
      </c>
      <c r="U391" s="1">
        <v>0</v>
      </c>
      <c r="V391" s="1">
        <f t="shared" si="103"/>
        <v>0</v>
      </c>
      <c r="W391">
        <v>1</v>
      </c>
      <c r="X391">
        <v>2</v>
      </c>
      <c r="Y391">
        <v>6</v>
      </c>
      <c r="Z391">
        <v>0</v>
      </c>
      <c r="AA391" s="1">
        <f t="shared" si="104"/>
        <v>0</v>
      </c>
      <c r="AB391" s="1">
        <v>1</v>
      </c>
      <c r="AC391" s="1">
        <v>2</v>
      </c>
      <c r="AD391" s="1">
        <v>1</v>
      </c>
      <c r="AE391" s="1">
        <v>0</v>
      </c>
      <c r="AF391" s="1">
        <f t="shared" si="105"/>
        <v>0</v>
      </c>
      <c r="AH391" s="1">
        <f t="shared" si="93"/>
        <v>0.14791703861254046</v>
      </c>
      <c r="AI391" s="1">
        <f t="shared" si="94"/>
        <v>4.0918064620930714E-2</v>
      </c>
      <c r="AJ391" s="1">
        <f t="shared" si="100"/>
        <v>0</v>
      </c>
      <c r="AK391" s="1">
        <f t="shared" si="95"/>
        <v>0.77753020073644752</v>
      </c>
      <c r="AL391" s="1" t="b">
        <f t="shared" si="96"/>
        <v>0</v>
      </c>
      <c r="AM391" s="1">
        <f t="shared" si="97"/>
        <v>5.8054454472826418</v>
      </c>
      <c r="AN391" s="1" t="b">
        <f t="shared" si="98"/>
        <v>0</v>
      </c>
      <c r="AO391" s="1">
        <v>9.4879999999999995</v>
      </c>
    </row>
    <row r="392" spans="1:41">
      <c r="A392" s="7">
        <v>389</v>
      </c>
      <c r="B392" s="7" t="s">
        <v>45</v>
      </c>
      <c r="C392" s="7" t="s">
        <v>46</v>
      </c>
      <c r="D392" s="7" t="s">
        <v>45</v>
      </c>
      <c r="E392" s="7" t="s">
        <v>46</v>
      </c>
      <c r="F392" s="2" t="b">
        <f t="shared" si="108"/>
        <v>0</v>
      </c>
      <c r="G392" s="2" t="b">
        <f t="shared" si="106"/>
        <v>0</v>
      </c>
      <c r="H392" s="1" t="s">
        <v>298</v>
      </c>
      <c r="M392" s="1">
        <f>PRODUCT(SUM(PRODUCT(R392,overview!$J$10),PRODUCT(W392,overview!$K$10),PRODUCT(AB392,overview!$L$10)),1/SUM(overview!$J$10:$L$10))</f>
        <v>1.0271739130434783</v>
      </c>
      <c r="N392" s="1">
        <f>PRODUCT(SUM(PRODUCT(S392,overview!$J$10),PRODUCT(X392,overview!$K$10),PRODUCT(AC392,overview!$L$10)),1/SUM(overview!$J$10:$L$10))</f>
        <v>1.9728260869565217</v>
      </c>
      <c r="O392" s="1">
        <f t="shared" si="101"/>
        <v>11</v>
      </c>
      <c r="P392" s="1">
        <f t="shared" si="102"/>
        <v>0</v>
      </c>
      <c r="Q392" s="1">
        <f t="shared" si="107"/>
        <v>0</v>
      </c>
      <c r="R392" s="1">
        <v>1.014</v>
      </c>
      <c r="S392" s="1">
        <v>1.986</v>
      </c>
      <c r="T392" s="1">
        <v>4</v>
      </c>
      <c r="U392" s="1">
        <v>0</v>
      </c>
      <c r="V392" s="1">
        <f t="shared" si="103"/>
        <v>0</v>
      </c>
      <c r="W392">
        <v>1.034</v>
      </c>
      <c r="X392">
        <v>1.966</v>
      </c>
      <c r="Y392">
        <v>7</v>
      </c>
      <c r="Z392">
        <v>0</v>
      </c>
      <c r="AA392" s="1">
        <f t="shared" si="104"/>
        <v>0</v>
      </c>
      <c r="AB392" s="1">
        <v>1</v>
      </c>
      <c r="AC392" s="1">
        <v>2</v>
      </c>
      <c r="AD392" s="1">
        <v>0</v>
      </c>
      <c r="AE392" s="1">
        <v>0</v>
      </c>
      <c r="AF392" s="1" t="e">
        <f t="shared" si="105"/>
        <v>#DIV/0!</v>
      </c>
      <c r="AH392" s="1">
        <f t="shared" ref="AH392:AH451" si="109">(SUM(Y388:Y398)*SUM(V388:V398))/(SUM(X388:X398)*SUM(W388:W398))</f>
        <v>7.9042282939425543E-2</v>
      </c>
      <c r="AI392" s="1">
        <f t="shared" ref="AI392:AI451" si="110">(SUM(U388:U398)*SUM(R388:R398))/(SUM(T388:T398)*SUM(S388:S398))</f>
        <v>2.4563220261254202E-2</v>
      </c>
      <c r="AJ392" s="1">
        <f t="shared" si="100"/>
        <v>0</v>
      </c>
      <c r="AK392" s="1">
        <f t="shared" si="95"/>
        <v>0.60757375979744754</v>
      </c>
      <c r="AL392" s="1" t="b">
        <f t="shared" si="96"/>
        <v>0</v>
      </c>
      <c r="AM392" s="1">
        <f t="shared" si="97"/>
        <v>4.5529228079727568</v>
      </c>
      <c r="AN392" s="1" t="b">
        <f t="shared" si="98"/>
        <v>0</v>
      </c>
      <c r="AO392" s="1">
        <v>9.4879999999999995</v>
      </c>
    </row>
    <row r="393" spans="1:41">
      <c r="A393" s="7">
        <v>390</v>
      </c>
      <c r="B393" s="7" t="s">
        <v>45</v>
      </c>
      <c r="C393" s="7" t="s">
        <v>46</v>
      </c>
      <c r="D393" s="7" t="s">
        <v>45</v>
      </c>
      <c r="E393" s="7" t="s">
        <v>46</v>
      </c>
      <c r="F393" s="2" t="b">
        <f t="shared" si="108"/>
        <v>0</v>
      </c>
      <c r="G393" s="2" t="b">
        <f t="shared" si="106"/>
        <v>0</v>
      </c>
      <c r="H393" s="1" t="s">
        <v>298</v>
      </c>
      <c r="M393" s="1">
        <f>PRODUCT(SUM(PRODUCT(R393,overview!$J$10),PRODUCT(W393,overview!$K$10),PRODUCT(AB393,overview!$L$10)),1/SUM(overview!$J$10:$L$10))</f>
        <v>1.0058695652173912</v>
      </c>
      <c r="N393" s="1">
        <f>PRODUCT(SUM(PRODUCT(S393,overview!$J$10),PRODUCT(X393,overview!$K$10),PRODUCT(AC393,overview!$L$10)),1/SUM(overview!$J$10:$L$10))</f>
        <v>1.9941304347826088</v>
      </c>
      <c r="O393" s="1">
        <f t="shared" si="101"/>
        <v>8</v>
      </c>
      <c r="P393" s="1">
        <f t="shared" si="102"/>
        <v>0</v>
      </c>
      <c r="Q393" s="1">
        <f t="shared" si="107"/>
        <v>0</v>
      </c>
      <c r="R393" s="1">
        <v>1.006</v>
      </c>
      <c r="S393" s="1">
        <v>1.994</v>
      </c>
      <c r="T393" s="1">
        <v>3</v>
      </c>
      <c r="U393" s="1">
        <v>0</v>
      </c>
      <c r="V393" s="1">
        <f t="shared" si="103"/>
        <v>0</v>
      </c>
      <c r="W393">
        <v>1.006</v>
      </c>
      <c r="X393">
        <v>1.994</v>
      </c>
      <c r="Y393">
        <v>5</v>
      </c>
      <c r="Z393">
        <v>0</v>
      </c>
      <c r="AA393" s="1">
        <f t="shared" si="104"/>
        <v>0</v>
      </c>
      <c r="AB393" s="1">
        <v>1</v>
      </c>
      <c r="AC393" s="1">
        <v>2</v>
      </c>
      <c r="AD393" s="1">
        <v>0</v>
      </c>
      <c r="AE393" s="1">
        <v>0</v>
      </c>
      <c r="AF393" s="1" t="e">
        <f t="shared" si="105"/>
        <v>#DIV/0!</v>
      </c>
      <c r="AH393" s="1">
        <f t="shared" si="109"/>
        <v>0</v>
      </c>
      <c r="AI393" s="1">
        <f t="shared" si="110"/>
        <v>0</v>
      </c>
      <c r="AJ393" s="1">
        <f t="shared" si="100"/>
        <v>0</v>
      </c>
      <c r="AK393" s="1">
        <f t="shared" si="95"/>
        <v>0.55581302029074298</v>
      </c>
      <c r="AL393" s="1" t="b">
        <f t="shared" si="96"/>
        <v>0</v>
      </c>
      <c r="AM393" s="1">
        <f t="shared" si="97"/>
        <v>4.2749645362915309</v>
      </c>
      <c r="AN393" s="1" t="b">
        <f t="shared" si="98"/>
        <v>0</v>
      </c>
      <c r="AO393" s="1">
        <v>9.4879999999999995</v>
      </c>
    </row>
    <row r="394" spans="1:41">
      <c r="A394" s="7">
        <v>391</v>
      </c>
      <c r="B394" s="7" t="s">
        <v>53</v>
      </c>
      <c r="C394" s="7" t="s">
        <v>33</v>
      </c>
      <c r="D394" s="7" t="s">
        <v>32</v>
      </c>
      <c r="E394" s="7" t="s">
        <v>33</v>
      </c>
      <c r="F394" s="2" t="b">
        <f t="shared" si="108"/>
        <v>1</v>
      </c>
      <c r="G394" s="2" t="b">
        <f t="shared" si="106"/>
        <v>0</v>
      </c>
      <c r="H394" s="1" t="s">
        <v>298</v>
      </c>
      <c r="M394" s="1">
        <f>PRODUCT(SUM(PRODUCT(R394,overview!$J$10),PRODUCT(W394,overview!$K$10),PRODUCT(AB394,overview!$L$10)),1/SUM(overview!$J$10:$L$10))</f>
        <v>0.97776086956521746</v>
      </c>
      <c r="N394" s="1">
        <f>PRODUCT(SUM(PRODUCT(S394,overview!$J$10),PRODUCT(X394,overview!$K$10),PRODUCT(AC394,overview!$L$10)),1/SUM(overview!$J$10:$L$10))</f>
        <v>2.0222391304347824</v>
      </c>
      <c r="O394" s="1">
        <f t="shared" si="101"/>
        <v>14</v>
      </c>
      <c r="P394" s="1">
        <f t="shared" si="102"/>
        <v>3</v>
      </c>
      <c r="Q394" s="1">
        <f t="shared" si="107"/>
        <v>0.10360801706490409</v>
      </c>
      <c r="R394" s="1">
        <v>1</v>
      </c>
      <c r="S394" s="1">
        <v>2</v>
      </c>
      <c r="T394" s="1">
        <v>4</v>
      </c>
      <c r="U394" s="1">
        <v>0</v>
      </c>
      <c r="V394" s="1">
        <f t="shared" si="103"/>
        <v>0</v>
      </c>
      <c r="W394">
        <v>0.96699999999999997</v>
      </c>
      <c r="X394">
        <v>2.0329999999999999</v>
      </c>
      <c r="Y394">
        <v>9</v>
      </c>
      <c r="Z394">
        <v>3</v>
      </c>
      <c r="AA394" s="1">
        <f t="shared" si="104"/>
        <v>0.15855058206263323</v>
      </c>
      <c r="AB394" s="1">
        <v>1</v>
      </c>
      <c r="AC394" s="1">
        <v>2</v>
      </c>
      <c r="AD394" s="1">
        <v>1</v>
      </c>
      <c r="AE394" s="1">
        <v>0</v>
      </c>
      <c r="AF394" s="1">
        <f t="shared" si="105"/>
        <v>0</v>
      </c>
      <c r="AH394" s="1">
        <f t="shared" si="109"/>
        <v>7.5471741756452299E-2</v>
      </c>
      <c r="AI394" s="1">
        <f t="shared" si="110"/>
        <v>1.5434616344761025E-2</v>
      </c>
      <c r="AJ394" s="1">
        <f t="shared" si="100"/>
        <v>0</v>
      </c>
      <c r="AK394" s="1">
        <f t="shared" si="95"/>
        <v>0.496066393409755</v>
      </c>
      <c r="AL394" s="1" t="b">
        <f t="shared" si="96"/>
        <v>0</v>
      </c>
      <c r="AM394" s="1">
        <f t="shared" si="97"/>
        <v>4.2795612391316107</v>
      </c>
      <c r="AN394" s="1" t="b">
        <f t="shared" si="98"/>
        <v>0</v>
      </c>
      <c r="AO394" s="1">
        <v>9.4879999999999995</v>
      </c>
    </row>
    <row r="395" spans="1:41">
      <c r="A395" s="7">
        <v>392</v>
      </c>
      <c r="B395" s="7" t="s">
        <v>56</v>
      </c>
      <c r="C395" s="7" t="s">
        <v>31</v>
      </c>
      <c r="D395" s="7" t="s">
        <v>30</v>
      </c>
      <c r="E395" s="7" t="s">
        <v>31</v>
      </c>
      <c r="F395" s="2" t="b">
        <f t="shared" si="108"/>
        <v>0</v>
      </c>
      <c r="G395" s="2" t="b">
        <f t="shared" si="106"/>
        <v>0</v>
      </c>
      <c r="H395" s="1" t="s">
        <v>298</v>
      </c>
      <c r="M395" s="1">
        <f>PRODUCT(SUM(PRODUCT(R395,overview!$J$10),PRODUCT(W395,overview!$K$10),PRODUCT(AB395,overview!$L$10)),1/SUM(overview!$J$10:$L$10))</f>
        <v>1</v>
      </c>
      <c r="N395" s="1">
        <f>PRODUCT(SUM(PRODUCT(S395,overview!$J$10),PRODUCT(X395,overview!$K$10),PRODUCT(AC395,overview!$L$10)),1/SUM(overview!$J$10:$L$10))</f>
        <v>2</v>
      </c>
      <c r="O395" s="1">
        <f t="shared" si="101"/>
        <v>16</v>
      </c>
      <c r="P395" s="1">
        <f t="shared" si="102"/>
        <v>1</v>
      </c>
      <c r="Q395" s="1">
        <f t="shared" si="107"/>
        <v>3.125E-2</v>
      </c>
      <c r="R395" s="1">
        <v>1</v>
      </c>
      <c r="S395" s="1">
        <v>2</v>
      </c>
      <c r="T395" s="1">
        <v>7</v>
      </c>
      <c r="U395" s="1">
        <v>0</v>
      </c>
      <c r="V395" s="1">
        <f t="shared" si="103"/>
        <v>0</v>
      </c>
      <c r="W395">
        <v>1</v>
      </c>
      <c r="X395">
        <v>2</v>
      </c>
      <c r="Y395">
        <v>8</v>
      </c>
      <c r="Z395">
        <v>1</v>
      </c>
      <c r="AA395" s="1">
        <f t="shared" si="104"/>
        <v>6.25E-2</v>
      </c>
      <c r="AB395" s="1">
        <v>1</v>
      </c>
      <c r="AC395" s="1">
        <v>2</v>
      </c>
      <c r="AD395" s="1">
        <v>1</v>
      </c>
      <c r="AE395" s="1">
        <v>0</v>
      </c>
      <c r="AF395" s="1">
        <f t="shared" si="105"/>
        <v>0</v>
      </c>
      <c r="AH395" s="1">
        <f t="shared" si="109"/>
        <v>0.11702237425290218</v>
      </c>
      <c r="AI395" s="1">
        <f t="shared" si="110"/>
        <v>3.0246702831202659E-2</v>
      </c>
      <c r="AJ395" s="1">
        <f t="shared" si="100"/>
        <v>0</v>
      </c>
      <c r="AK395" s="1">
        <f t="shared" ref="AK395:AK449" si="111">(((SUM(AJ393:AJ397))-(SUM(AI393:AI397)))^2)/(AVERAGE(AI393:AI397))</f>
        <v>0.55677679314172979</v>
      </c>
      <c r="AL395" s="1" t="b">
        <f t="shared" ref="AL395:AL449" si="112">IF(AK395&gt;AO395, TRUE, FALSE)</f>
        <v>0</v>
      </c>
      <c r="AM395" s="1">
        <f t="shared" ref="AM395:AM449" si="113">(((SUM(AH393:AH397))-(SUM(AI393:AI397)))^2)/(AVERAGE(AI393:AI397))</f>
        <v>4.9098249525932935</v>
      </c>
      <c r="AN395" s="1" t="b">
        <f t="shared" ref="AN395:AN449" si="114">IF(AM395&gt;AO395, TRUE, FALSE)</f>
        <v>0</v>
      </c>
      <c r="AO395" s="1">
        <v>9.4879999999999995</v>
      </c>
    </row>
    <row r="396" spans="1:41">
      <c r="A396" s="7">
        <v>393</v>
      </c>
      <c r="B396" s="7" t="s">
        <v>60</v>
      </c>
      <c r="C396" s="7" t="s">
        <v>61</v>
      </c>
      <c r="D396" s="7" t="s">
        <v>60</v>
      </c>
      <c r="E396" s="7" t="s">
        <v>61</v>
      </c>
      <c r="F396" s="2" t="b">
        <f t="shared" si="108"/>
        <v>0</v>
      </c>
      <c r="G396" s="2" t="b">
        <f t="shared" si="106"/>
        <v>0</v>
      </c>
      <c r="H396" s="1" t="s">
        <v>298</v>
      </c>
      <c r="M396" s="1">
        <f>PRODUCT(SUM(PRODUCT(R396,overview!$J$10),PRODUCT(W396,overview!$K$10),PRODUCT(AB396,overview!$L$10)),1/SUM(overview!$J$10:$L$10))</f>
        <v>1</v>
      </c>
      <c r="N396" s="1">
        <f>PRODUCT(SUM(PRODUCT(S396,overview!$J$10),PRODUCT(X396,overview!$K$10),PRODUCT(AC396,overview!$L$10)),1/SUM(overview!$J$10:$L$10))</f>
        <v>2</v>
      </c>
      <c r="O396" s="1">
        <f t="shared" si="101"/>
        <v>15</v>
      </c>
      <c r="P396" s="1">
        <f t="shared" si="102"/>
        <v>0</v>
      </c>
      <c r="Q396" s="1">
        <f t="shared" si="107"/>
        <v>0</v>
      </c>
      <c r="R396" s="1">
        <v>1</v>
      </c>
      <c r="S396" s="1">
        <v>2</v>
      </c>
      <c r="T396" s="1">
        <v>6</v>
      </c>
      <c r="U396" s="1">
        <v>0</v>
      </c>
      <c r="V396" s="1">
        <f t="shared" si="103"/>
        <v>0</v>
      </c>
      <c r="W396">
        <v>1</v>
      </c>
      <c r="X396">
        <v>2</v>
      </c>
      <c r="Y396">
        <v>9</v>
      </c>
      <c r="Z396">
        <v>0</v>
      </c>
      <c r="AA396" s="1">
        <f t="shared" si="104"/>
        <v>0</v>
      </c>
      <c r="AB396" s="1">
        <v>1</v>
      </c>
      <c r="AC396" s="1">
        <v>2</v>
      </c>
      <c r="AD396" s="1">
        <v>0</v>
      </c>
      <c r="AE396" s="1">
        <v>0</v>
      </c>
      <c r="AF396" s="1" t="e">
        <f t="shared" si="105"/>
        <v>#DIV/0!</v>
      </c>
      <c r="AH396" s="1">
        <f t="shared" si="109"/>
        <v>0.11908357212524358</v>
      </c>
      <c r="AI396" s="1">
        <f t="shared" si="110"/>
        <v>2.8968739244733116E-2</v>
      </c>
      <c r="AJ396" s="1">
        <f t="shared" si="100"/>
        <v>0</v>
      </c>
      <c r="AK396" s="1">
        <f t="shared" si="111"/>
        <v>0.71684373513433364</v>
      </c>
      <c r="AL396" s="1" t="b">
        <f t="shared" si="112"/>
        <v>0</v>
      </c>
      <c r="AM396" s="1">
        <f t="shared" si="113"/>
        <v>6.5914062123346131</v>
      </c>
      <c r="AN396" s="1" t="b">
        <f t="shared" si="114"/>
        <v>0</v>
      </c>
      <c r="AO396" s="1">
        <v>9.4879999999999995</v>
      </c>
    </row>
    <row r="397" spans="1:41">
      <c r="A397" s="7">
        <v>394</v>
      </c>
      <c r="B397" s="7" t="s">
        <v>58</v>
      </c>
      <c r="C397" s="7" t="s">
        <v>59</v>
      </c>
      <c r="D397" s="7" t="s">
        <v>58</v>
      </c>
      <c r="E397" s="7" t="s">
        <v>59</v>
      </c>
      <c r="F397" s="2" t="b">
        <f t="shared" si="108"/>
        <v>0</v>
      </c>
      <c r="G397" s="2" t="b">
        <f t="shared" si="106"/>
        <v>0</v>
      </c>
      <c r="H397" s="1" t="s">
        <v>298</v>
      </c>
      <c r="M397" s="1">
        <f>PRODUCT(SUM(PRODUCT(R397,overview!$J$10),PRODUCT(W397,overview!$K$10),PRODUCT(AB397,overview!$L$10)),1/SUM(overview!$J$10:$L$10))</f>
        <v>0.375</v>
      </c>
      <c r="N397" s="1">
        <f>PRODUCT(SUM(PRODUCT(S397,overview!$J$10),PRODUCT(X397,overview!$K$10),PRODUCT(AC397,overview!$L$10)),1/SUM(overview!$J$10:$L$10))</f>
        <v>2.625</v>
      </c>
      <c r="O397" s="1">
        <f t="shared" si="101"/>
        <v>6</v>
      </c>
      <c r="P397" s="1">
        <f t="shared" si="102"/>
        <v>0</v>
      </c>
      <c r="Q397" s="1">
        <f t="shared" si="107"/>
        <v>0</v>
      </c>
      <c r="R397" s="1">
        <v>0.375</v>
      </c>
      <c r="S397" s="1">
        <v>2.625</v>
      </c>
      <c r="T397" s="1">
        <v>2</v>
      </c>
      <c r="U397" s="1">
        <v>0</v>
      </c>
      <c r="V397" s="1">
        <f t="shared" si="103"/>
        <v>0</v>
      </c>
      <c r="W397">
        <v>0.375</v>
      </c>
      <c r="X397">
        <v>2.625</v>
      </c>
      <c r="Y397">
        <v>4</v>
      </c>
      <c r="Z397">
        <v>0</v>
      </c>
      <c r="AA397" s="1">
        <f t="shared" si="104"/>
        <v>0</v>
      </c>
      <c r="AB397" s="1">
        <v>0.375</v>
      </c>
      <c r="AC397" s="1">
        <v>2.625</v>
      </c>
      <c r="AD397" s="1">
        <v>0</v>
      </c>
      <c r="AE397" s="1">
        <v>0</v>
      </c>
      <c r="AF397" s="1" t="e">
        <f t="shared" si="105"/>
        <v>#DIV/0!</v>
      </c>
      <c r="AH397" s="1">
        <f t="shared" si="109"/>
        <v>0.13045434593319519</v>
      </c>
      <c r="AI397" s="1">
        <f t="shared" si="110"/>
        <v>3.6705300207649144E-2</v>
      </c>
      <c r="AJ397" s="1">
        <f t="shared" si="100"/>
        <v>0</v>
      </c>
      <c r="AK397" s="1">
        <f t="shared" si="111"/>
        <v>0.9117997185449962</v>
      </c>
      <c r="AL397" s="1" t="b">
        <f t="shared" si="112"/>
        <v>0</v>
      </c>
      <c r="AM397" s="1">
        <f t="shared" si="113"/>
        <v>10.417946356970814</v>
      </c>
      <c r="AN397" s="1" t="b">
        <f t="shared" si="114"/>
        <v>1</v>
      </c>
      <c r="AO397" s="1">
        <v>9.4879999999999995</v>
      </c>
    </row>
    <row r="398" spans="1:41">
      <c r="A398" s="7">
        <v>395</v>
      </c>
      <c r="B398" s="7" t="s">
        <v>28</v>
      </c>
      <c r="C398" s="7" t="s">
        <v>29</v>
      </c>
      <c r="D398" s="7" t="s">
        <v>28</v>
      </c>
      <c r="E398" s="7" t="s">
        <v>29</v>
      </c>
      <c r="F398" s="2" t="b">
        <f t="shared" si="108"/>
        <v>0</v>
      </c>
      <c r="G398" s="2" t="b">
        <f t="shared" si="106"/>
        <v>0</v>
      </c>
      <c r="H398" s="1" t="s">
        <v>298</v>
      </c>
      <c r="M398" s="1">
        <f>PRODUCT(SUM(PRODUCT(R398,overview!$J$10),PRODUCT(W398,overview!$K$10),PRODUCT(AB398,overview!$L$10)),1/SUM(overview!$J$10:$L$10))</f>
        <v>0.74921739130434772</v>
      </c>
      <c r="N398" s="1">
        <f>PRODUCT(SUM(PRODUCT(S398,overview!$J$10),PRODUCT(X398,overview!$K$10),PRODUCT(AC398,overview!$L$10)),1/SUM(overview!$J$10:$L$10))</f>
        <v>2.2507826086956522</v>
      </c>
      <c r="O398" s="1">
        <f t="shared" si="101"/>
        <v>17</v>
      </c>
      <c r="P398" s="1">
        <f t="shared" si="102"/>
        <v>3</v>
      </c>
      <c r="Q398" s="1">
        <f t="shared" si="107"/>
        <v>5.8741716436226776E-2</v>
      </c>
      <c r="R398" s="1">
        <v>0.66700000000000004</v>
      </c>
      <c r="S398" s="1">
        <v>2.3330000000000002</v>
      </c>
      <c r="T398" s="1">
        <v>5</v>
      </c>
      <c r="U398" s="1">
        <v>0</v>
      </c>
      <c r="V398" s="1">
        <f t="shared" si="103"/>
        <v>0</v>
      </c>
      <c r="W398">
        <v>0.78900000000000003</v>
      </c>
      <c r="X398">
        <v>2.2109999999999999</v>
      </c>
      <c r="Y398">
        <v>12</v>
      </c>
      <c r="Z398">
        <v>3</v>
      </c>
      <c r="AA398" s="1">
        <f t="shared" si="104"/>
        <v>8.921302578018997E-2</v>
      </c>
      <c r="AB398" s="1">
        <v>0.66700000000000004</v>
      </c>
      <c r="AC398" s="1">
        <v>2.3330000000000002</v>
      </c>
      <c r="AD398" s="1">
        <v>0</v>
      </c>
      <c r="AE398" s="1">
        <v>0</v>
      </c>
      <c r="AF398" s="1" t="e">
        <f t="shared" si="105"/>
        <v>#DIV/0!</v>
      </c>
      <c r="AH398" s="1">
        <f t="shared" si="109"/>
        <v>0.13607839483637385</v>
      </c>
      <c r="AI398" s="1">
        <f t="shared" si="110"/>
        <v>3.2013388398520796E-2</v>
      </c>
      <c r="AJ398" s="1">
        <f t="shared" si="100"/>
        <v>0</v>
      </c>
      <c r="AK398" s="1">
        <f t="shared" si="111"/>
        <v>1.0370285348918333</v>
      </c>
      <c r="AL398" s="1" t="b">
        <f t="shared" si="112"/>
        <v>0</v>
      </c>
      <c r="AM398" s="1">
        <f t="shared" si="113"/>
        <v>14.310928829467278</v>
      </c>
      <c r="AN398" s="1" t="b">
        <f t="shared" si="114"/>
        <v>1</v>
      </c>
      <c r="AO398" s="1">
        <v>9.4879999999999995</v>
      </c>
    </row>
    <row r="399" spans="1:41">
      <c r="A399" s="7">
        <v>396</v>
      </c>
      <c r="B399" s="7" t="s">
        <v>64</v>
      </c>
      <c r="C399" s="7" t="s">
        <v>2</v>
      </c>
      <c r="D399" s="7" t="s">
        <v>64</v>
      </c>
      <c r="E399" s="7" t="s">
        <v>2</v>
      </c>
      <c r="F399" s="2" t="b">
        <f t="shared" si="108"/>
        <v>0</v>
      </c>
      <c r="G399" s="2" t="b">
        <f t="shared" si="106"/>
        <v>0</v>
      </c>
      <c r="H399" s="1" t="s">
        <v>298</v>
      </c>
      <c r="M399" s="1">
        <f>PRODUCT(SUM(PRODUCT(R399,overview!$J$10),PRODUCT(W399,overview!$K$10),PRODUCT(AB399,overview!$L$10)),1/SUM(overview!$J$10:$L$10))</f>
        <v>0.33299999999999996</v>
      </c>
      <c r="N399" s="1">
        <f>PRODUCT(SUM(PRODUCT(S399,overview!$J$10),PRODUCT(X399,overview!$K$10),PRODUCT(AC399,overview!$L$10)),1/SUM(overview!$J$10:$L$10))</f>
        <v>2.6669999999999998</v>
      </c>
      <c r="O399" s="1">
        <f t="shared" si="101"/>
        <v>9</v>
      </c>
      <c r="P399" s="1">
        <f t="shared" si="102"/>
        <v>0</v>
      </c>
      <c r="Q399" s="1">
        <f t="shared" si="107"/>
        <v>0</v>
      </c>
      <c r="R399" s="1">
        <v>0.33300000000000002</v>
      </c>
      <c r="S399" s="1">
        <v>2.6669999999999998</v>
      </c>
      <c r="T399" s="1">
        <v>4</v>
      </c>
      <c r="U399" s="1">
        <v>0</v>
      </c>
      <c r="V399" s="1">
        <f t="shared" si="103"/>
        <v>0</v>
      </c>
      <c r="W399">
        <v>0.33300000000000002</v>
      </c>
      <c r="X399">
        <v>2.6669999999999998</v>
      </c>
      <c r="Y399">
        <v>5</v>
      </c>
      <c r="Z399">
        <v>0</v>
      </c>
      <c r="AA399" s="1">
        <f t="shared" si="104"/>
        <v>0</v>
      </c>
      <c r="AB399" s="1">
        <v>0.33300000000000002</v>
      </c>
      <c r="AC399" s="1">
        <v>2.6669999999999998</v>
      </c>
      <c r="AD399" s="1">
        <v>0</v>
      </c>
      <c r="AE399" s="1">
        <v>0</v>
      </c>
      <c r="AF399" s="1" t="e">
        <f t="shared" si="105"/>
        <v>#DIV/0!</v>
      </c>
      <c r="AH399" s="1">
        <f t="shared" si="109"/>
        <v>0.29613282543723785</v>
      </c>
      <c r="AI399" s="1">
        <f t="shared" si="110"/>
        <v>5.4425813026893491E-2</v>
      </c>
      <c r="AJ399" s="1">
        <f t="shared" si="100"/>
        <v>0</v>
      </c>
      <c r="AK399" s="1">
        <f t="shared" si="111"/>
        <v>1.2540645713233705</v>
      </c>
      <c r="AL399" s="1" t="b">
        <f t="shared" si="112"/>
        <v>0</v>
      </c>
      <c r="AM399" s="1">
        <f t="shared" si="113"/>
        <v>19.59532602814291</v>
      </c>
      <c r="AN399" s="1" t="b">
        <f t="shared" si="114"/>
        <v>1</v>
      </c>
      <c r="AO399" s="1">
        <v>9.4879999999999995</v>
      </c>
    </row>
    <row r="400" spans="1:41">
      <c r="A400" s="7">
        <v>397</v>
      </c>
      <c r="B400" s="7" t="s">
        <v>74</v>
      </c>
      <c r="C400" s="7" t="s">
        <v>1</v>
      </c>
      <c r="D400" s="7" t="s">
        <v>75</v>
      </c>
      <c r="E400" s="7" t="s">
        <v>1</v>
      </c>
      <c r="F400" s="2" t="b">
        <f t="shared" si="108"/>
        <v>1</v>
      </c>
      <c r="G400" s="2" t="b">
        <f t="shared" si="106"/>
        <v>1</v>
      </c>
      <c r="H400" s="1" t="s">
        <v>298</v>
      </c>
      <c r="M400" s="1">
        <f>PRODUCT(SUM(PRODUCT(R400,overview!$J$10),PRODUCT(W400,overview!$K$10),PRODUCT(AB400,overview!$L$10)),1/SUM(overview!$J$10:$L$10))</f>
        <v>1.0680652173913041</v>
      </c>
      <c r="N400" s="1">
        <f>PRODUCT(SUM(PRODUCT(S400,overview!$J$10),PRODUCT(X400,overview!$K$10),PRODUCT(AC400,overview!$L$10)),1/SUM(overview!$J$10:$L$10))</f>
        <v>1.9319347826086957</v>
      </c>
      <c r="O400" s="1">
        <f t="shared" si="101"/>
        <v>13</v>
      </c>
      <c r="P400" s="1">
        <f t="shared" si="102"/>
        <v>4</v>
      </c>
      <c r="Q400" s="1">
        <f t="shared" si="107"/>
        <v>0.17010690757441591</v>
      </c>
      <c r="R400" s="1">
        <v>1.173</v>
      </c>
      <c r="S400" s="1">
        <v>1.827</v>
      </c>
      <c r="T400" s="1">
        <v>6</v>
      </c>
      <c r="U400" s="1">
        <v>2</v>
      </c>
      <c r="V400" s="1">
        <f t="shared" si="103"/>
        <v>0.21401204159824849</v>
      </c>
      <c r="W400">
        <v>1.0209999999999999</v>
      </c>
      <c r="X400">
        <v>1.9790000000000001</v>
      </c>
      <c r="Y400">
        <v>6</v>
      </c>
      <c r="Z400">
        <v>2</v>
      </c>
      <c r="AA400" s="1">
        <f t="shared" si="104"/>
        <v>0.17197237662118914</v>
      </c>
      <c r="AB400" s="1">
        <v>1.0580000000000001</v>
      </c>
      <c r="AC400" s="1">
        <v>1.9419999999999999</v>
      </c>
      <c r="AD400" s="1">
        <v>1</v>
      </c>
      <c r="AE400" s="1">
        <v>0</v>
      </c>
      <c r="AF400" s="1">
        <f t="shared" si="105"/>
        <v>0</v>
      </c>
      <c r="AH400" s="1">
        <f t="shared" si="109"/>
        <v>0.29613282543723785</v>
      </c>
      <c r="AI400" s="1">
        <f t="shared" si="110"/>
        <v>5.5292466100570148E-2</v>
      </c>
      <c r="AJ400" s="1">
        <f t="shared" si="100"/>
        <v>0</v>
      </c>
      <c r="AK400" s="1">
        <f t="shared" si="111"/>
        <v>1.6186916183101832</v>
      </c>
      <c r="AL400" s="1" t="b">
        <f t="shared" si="112"/>
        <v>0</v>
      </c>
      <c r="AM400" s="1">
        <f t="shared" si="113"/>
        <v>28.241140991158439</v>
      </c>
      <c r="AN400" s="1" t="b">
        <f t="shared" si="114"/>
        <v>1</v>
      </c>
      <c r="AO400" s="1">
        <v>9.4879999999999995</v>
      </c>
    </row>
    <row r="401" spans="1:41">
      <c r="A401" s="7">
        <v>398</v>
      </c>
      <c r="B401" s="7" t="s">
        <v>53</v>
      </c>
      <c r="C401" s="7" t="s">
        <v>33</v>
      </c>
      <c r="D401" s="7" t="s">
        <v>32</v>
      </c>
      <c r="E401" s="7" t="s">
        <v>33</v>
      </c>
      <c r="F401" s="2" t="b">
        <f t="shared" si="108"/>
        <v>1</v>
      </c>
      <c r="G401" s="2" t="b">
        <f t="shared" si="106"/>
        <v>0</v>
      </c>
      <c r="H401" s="1" t="s">
        <v>298</v>
      </c>
      <c r="M401" s="1">
        <f>PRODUCT(SUM(PRODUCT(R401,overview!$J$10),PRODUCT(W401,overview!$K$10),PRODUCT(AB401,overview!$L$10)),1/SUM(overview!$J$10:$L$10))</f>
        <v>0.97439130434782617</v>
      </c>
      <c r="N401" s="1">
        <f>PRODUCT(SUM(PRODUCT(S401,overview!$J$10),PRODUCT(X401,overview!$K$10),PRODUCT(AC401,overview!$L$10)),1/SUM(overview!$J$10:$L$10))</f>
        <v>2.0256086956521737</v>
      </c>
      <c r="O401" s="1">
        <f t="shared" si="101"/>
        <v>15</v>
      </c>
      <c r="P401" s="1">
        <f t="shared" si="102"/>
        <v>6</v>
      </c>
      <c r="Q401" s="1">
        <f t="shared" si="107"/>
        <v>0.19241451844856086</v>
      </c>
      <c r="R401" s="1">
        <v>1</v>
      </c>
      <c r="S401" s="1">
        <v>2</v>
      </c>
      <c r="T401" s="1">
        <v>8</v>
      </c>
      <c r="U401" s="1">
        <v>2</v>
      </c>
      <c r="V401" s="1">
        <f t="shared" si="103"/>
        <v>0.125</v>
      </c>
      <c r="W401">
        <v>0.96199999999999997</v>
      </c>
      <c r="X401">
        <v>2.0379999999999998</v>
      </c>
      <c r="Y401">
        <v>6</v>
      </c>
      <c r="Z401">
        <v>4</v>
      </c>
      <c r="AA401" s="1">
        <f t="shared" si="104"/>
        <v>0.31468760222440306</v>
      </c>
      <c r="AB401" s="1">
        <v>1</v>
      </c>
      <c r="AC401" s="1">
        <v>2</v>
      </c>
      <c r="AD401" s="1">
        <v>1</v>
      </c>
      <c r="AE401" s="1">
        <v>0</v>
      </c>
      <c r="AF401" s="1">
        <f t="shared" si="105"/>
        <v>0</v>
      </c>
      <c r="AH401" s="1">
        <f t="shared" si="109"/>
        <v>0.38345396374499241</v>
      </c>
      <c r="AI401" s="1">
        <f t="shared" si="110"/>
        <v>7.2375946531040541E-2</v>
      </c>
      <c r="AJ401" s="1">
        <f t="shared" si="100"/>
        <v>0</v>
      </c>
      <c r="AK401" s="1">
        <f t="shared" si="111"/>
        <v>1.993889969299709</v>
      </c>
      <c r="AL401" s="1" t="b">
        <f t="shared" si="112"/>
        <v>0</v>
      </c>
      <c r="AM401" s="1" t="e">
        <f t="shared" si="113"/>
        <v>#DIV/0!</v>
      </c>
      <c r="AN401" s="1" t="e">
        <f t="shared" si="114"/>
        <v>#DIV/0!</v>
      </c>
      <c r="AO401" s="1">
        <v>9.4879999999999995</v>
      </c>
    </row>
    <row r="402" spans="1:41">
      <c r="A402" s="7">
        <v>399</v>
      </c>
      <c r="B402" s="7" t="s">
        <v>64</v>
      </c>
      <c r="C402" s="7" t="s">
        <v>2</v>
      </c>
      <c r="D402" s="7" t="s">
        <v>64</v>
      </c>
      <c r="E402" s="7" t="s">
        <v>2</v>
      </c>
      <c r="F402" s="2" t="b">
        <f t="shared" si="108"/>
        <v>0</v>
      </c>
      <c r="G402" s="2" t="b">
        <f t="shared" si="106"/>
        <v>0</v>
      </c>
      <c r="H402" s="1" t="s">
        <v>298</v>
      </c>
      <c r="M402" s="1">
        <f>PRODUCT(SUM(PRODUCT(R402,overview!$J$10),PRODUCT(W402,overview!$K$10),PRODUCT(AB402,overview!$L$10)),1/SUM(overview!$J$10:$L$10))</f>
        <v>0.34378260869565214</v>
      </c>
      <c r="N402" s="1">
        <f>PRODUCT(SUM(PRODUCT(S402,overview!$J$10),PRODUCT(X402,overview!$K$10),PRODUCT(AC402,overview!$L$10)),1/SUM(overview!$J$10:$L$10))</f>
        <v>2.6562173913043474</v>
      </c>
      <c r="O402" s="1">
        <f t="shared" si="101"/>
        <v>6</v>
      </c>
      <c r="P402" s="1">
        <f t="shared" si="102"/>
        <v>2</v>
      </c>
      <c r="Q402" s="1">
        <f t="shared" si="107"/>
        <v>4.314187659251742E-2</v>
      </c>
      <c r="R402" s="1">
        <v>0.33300000000000002</v>
      </c>
      <c r="S402" s="1">
        <v>2.6669999999999998</v>
      </c>
      <c r="T402" s="1">
        <v>2</v>
      </c>
      <c r="U402" s="1">
        <v>0</v>
      </c>
      <c r="V402" s="1">
        <f t="shared" si="103"/>
        <v>0</v>
      </c>
      <c r="W402">
        <v>0.34899999999999998</v>
      </c>
      <c r="X402">
        <v>2.6509999999999998</v>
      </c>
      <c r="Y402">
        <v>4</v>
      </c>
      <c r="Z402">
        <v>2</v>
      </c>
      <c r="AA402" s="1">
        <f t="shared" si="104"/>
        <v>6.5824217276499439E-2</v>
      </c>
      <c r="AB402" s="1">
        <v>0.33300000000000002</v>
      </c>
      <c r="AC402" s="1">
        <v>2.6669999999999998</v>
      </c>
      <c r="AD402" s="1">
        <v>0</v>
      </c>
      <c r="AE402" s="1">
        <v>0</v>
      </c>
      <c r="AF402" s="1" t="e">
        <f t="shared" si="105"/>
        <v>#DIV/0!</v>
      </c>
      <c r="AH402" s="1">
        <f t="shared" si="109"/>
        <v>0.56417843249608068</v>
      </c>
      <c r="AI402" s="1">
        <f t="shared" si="110"/>
        <v>0.10963070960501163</v>
      </c>
      <c r="AJ402" s="1">
        <f t="shared" si="100"/>
        <v>0</v>
      </c>
      <c r="AK402" s="1">
        <f t="shared" si="111"/>
        <v>2.3626373262716025</v>
      </c>
      <c r="AL402" s="1" t="b">
        <f t="shared" si="112"/>
        <v>0</v>
      </c>
      <c r="AM402" s="1" t="e">
        <f t="shared" si="113"/>
        <v>#DIV/0!</v>
      </c>
      <c r="AN402" s="1" t="e">
        <f t="shared" si="114"/>
        <v>#DIV/0!</v>
      </c>
      <c r="AO402" s="1">
        <v>9.4879999999999995</v>
      </c>
    </row>
    <row r="403" spans="1:41">
      <c r="A403" s="7">
        <v>400</v>
      </c>
      <c r="B403" s="7" t="s">
        <v>97</v>
      </c>
      <c r="C403" s="7" t="s">
        <v>42</v>
      </c>
      <c r="D403" s="7" t="s">
        <v>41</v>
      </c>
      <c r="E403" s="7" t="s">
        <v>42</v>
      </c>
      <c r="F403" s="2" t="b">
        <f t="shared" si="108"/>
        <v>0</v>
      </c>
      <c r="G403" s="2" t="b">
        <f t="shared" si="106"/>
        <v>1</v>
      </c>
      <c r="H403" s="1" t="s">
        <v>298</v>
      </c>
      <c r="M403" s="1">
        <f>PRODUCT(SUM(PRODUCT(R403,overview!$J$10),PRODUCT(W403,overview!$K$10),PRODUCT(AB403,overview!$L$10)),1/SUM(overview!$J$10:$L$10))</f>
        <v>0.42386956521739122</v>
      </c>
      <c r="N403" s="1">
        <f>PRODUCT(SUM(PRODUCT(S403,overview!$J$10),PRODUCT(X403,overview!$K$10),PRODUCT(AC403,overview!$L$10)),1/SUM(overview!$J$10:$L$10))</f>
        <v>2.5761304347826086</v>
      </c>
      <c r="O403" s="1">
        <f t="shared" si="101"/>
        <v>11</v>
      </c>
      <c r="P403" s="1">
        <f t="shared" si="102"/>
        <v>3</v>
      </c>
      <c r="Q403" s="1">
        <f t="shared" si="107"/>
        <v>4.4873811105604657E-2</v>
      </c>
      <c r="R403" s="1">
        <v>0.42099999999999999</v>
      </c>
      <c r="S403" s="1">
        <v>2.5790000000000002</v>
      </c>
      <c r="T403" s="1">
        <v>8</v>
      </c>
      <c r="U403" s="1">
        <v>2</v>
      </c>
      <c r="V403" s="1">
        <f t="shared" si="103"/>
        <v>4.081039162466072E-2</v>
      </c>
      <c r="W403">
        <v>0.42499999999999999</v>
      </c>
      <c r="X403">
        <v>2.5750000000000002</v>
      </c>
      <c r="Y403">
        <v>2</v>
      </c>
      <c r="Z403">
        <v>1</v>
      </c>
      <c r="AA403" s="1">
        <f t="shared" si="104"/>
        <v>8.2524271844660185E-2</v>
      </c>
      <c r="AB403" s="1">
        <v>0.42899999999999999</v>
      </c>
      <c r="AC403" s="1">
        <v>2.5710000000000002</v>
      </c>
      <c r="AD403" s="1">
        <v>1</v>
      </c>
      <c r="AE403" s="1">
        <v>0</v>
      </c>
      <c r="AF403" s="1">
        <f t="shared" si="105"/>
        <v>0</v>
      </c>
      <c r="AH403" s="1" t="e">
        <f t="shared" si="109"/>
        <v>#DIV/0!</v>
      </c>
      <c r="AI403" s="1">
        <f t="shared" si="110"/>
        <v>0.10705305859642597</v>
      </c>
      <c r="AJ403" s="1">
        <f t="shared" si="100"/>
        <v>0</v>
      </c>
      <c r="AK403" s="1">
        <f t="shared" si="111"/>
        <v>2.7883269882300969</v>
      </c>
      <c r="AL403" s="1" t="b">
        <f t="shared" si="112"/>
        <v>0</v>
      </c>
      <c r="AM403" s="1" t="e">
        <f t="shared" si="113"/>
        <v>#DIV/0!</v>
      </c>
      <c r="AN403" s="1" t="e">
        <f t="shared" si="114"/>
        <v>#DIV/0!</v>
      </c>
      <c r="AO403" s="1">
        <v>9.4879999999999995</v>
      </c>
    </row>
    <row r="404" spans="1:41">
      <c r="A404" s="7">
        <v>401</v>
      </c>
      <c r="B404" s="7" t="s">
        <v>32</v>
      </c>
      <c r="C404" s="7" t="s">
        <v>33</v>
      </c>
      <c r="D404" s="7" t="s">
        <v>32</v>
      </c>
      <c r="E404" s="7" t="s">
        <v>33</v>
      </c>
      <c r="F404" s="2" t="b">
        <f t="shared" si="108"/>
        <v>0</v>
      </c>
      <c r="G404" s="2" t="b">
        <f t="shared" si="106"/>
        <v>0</v>
      </c>
      <c r="H404" s="1" t="s">
        <v>298</v>
      </c>
      <c r="M404" s="1">
        <f>PRODUCT(SUM(PRODUCT(R404,overview!$J$10),PRODUCT(W404,overview!$K$10),PRODUCT(AB404,overview!$L$10)),1/SUM(overview!$J$10:$L$10))</f>
        <v>1.0020217391304347</v>
      </c>
      <c r="N404" s="1">
        <f>PRODUCT(SUM(PRODUCT(S404,overview!$J$10),PRODUCT(X404,overview!$K$10),PRODUCT(AC404,overview!$L$10)),1/SUM(overview!$J$10:$L$10))</f>
        <v>1.9979782608695653</v>
      </c>
      <c r="O404" s="1">
        <f t="shared" si="101"/>
        <v>19</v>
      </c>
      <c r="P404" s="1">
        <f t="shared" si="102"/>
        <v>1</v>
      </c>
      <c r="Q404" s="1">
        <f t="shared" si="107"/>
        <v>2.6395675720250381E-2</v>
      </c>
      <c r="R404" s="1">
        <v>1</v>
      </c>
      <c r="S404" s="1">
        <v>2</v>
      </c>
      <c r="T404" s="1">
        <v>11</v>
      </c>
      <c r="U404" s="1">
        <v>0</v>
      </c>
      <c r="V404" s="1">
        <f t="shared" si="103"/>
        <v>0</v>
      </c>
      <c r="W404">
        <v>1.0029999999999999</v>
      </c>
      <c r="X404">
        <v>1.9970000000000001</v>
      </c>
      <c r="Y404">
        <v>8</v>
      </c>
      <c r="Z404">
        <v>1</v>
      </c>
      <c r="AA404" s="1">
        <f t="shared" si="104"/>
        <v>6.2781672508763139E-2</v>
      </c>
      <c r="AB404" s="1">
        <v>1</v>
      </c>
      <c r="AC404" s="1">
        <v>2</v>
      </c>
      <c r="AD404" s="1">
        <v>0</v>
      </c>
      <c r="AE404" s="1">
        <v>0</v>
      </c>
      <c r="AF404" s="1" t="e">
        <f t="shared" si="105"/>
        <v>#DIV/0!</v>
      </c>
      <c r="AH404" s="1" t="e">
        <f t="shared" si="109"/>
        <v>#DIV/0!</v>
      </c>
      <c r="AI404" s="1">
        <f t="shared" si="110"/>
        <v>0.12817528442127218</v>
      </c>
      <c r="AJ404" s="1">
        <f t="shared" si="100"/>
        <v>0</v>
      </c>
      <c r="AK404" s="1">
        <f t="shared" si="111"/>
        <v>3.3311380965851116</v>
      </c>
      <c r="AL404" s="1" t="b">
        <f t="shared" si="112"/>
        <v>0</v>
      </c>
      <c r="AM404" s="1" t="e">
        <f t="shared" si="113"/>
        <v>#DIV/0!</v>
      </c>
      <c r="AN404" s="1" t="e">
        <f t="shared" si="114"/>
        <v>#DIV/0!</v>
      </c>
      <c r="AO404" s="1">
        <v>9.4879999999999995</v>
      </c>
    </row>
    <row r="405" spans="1:41">
      <c r="A405" s="7">
        <v>402</v>
      </c>
      <c r="B405" s="7" t="s">
        <v>74</v>
      </c>
      <c r="C405" s="7" t="s">
        <v>1</v>
      </c>
      <c r="D405" s="7" t="s">
        <v>75</v>
      </c>
      <c r="E405" s="7" t="s">
        <v>1</v>
      </c>
      <c r="F405" s="2" t="b">
        <f t="shared" si="108"/>
        <v>1</v>
      </c>
      <c r="G405" s="2" t="b">
        <f t="shared" si="106"/>
        <v>1</v>
      </c>
      <c r="H405" s="1" t="s">
        <v>298</v>
      </c>
      <c r="M405" s="1">
        <f>PRODUCT(SUM(PRODUCT(R405,overview!$J$10),PRODUCT(W405,overview!$K$10),PRODUCT(AB405,overview!$L$10)),1/SUM(overview!$J$10:$L$10))</f>
        <v>1.0933695652173914</v>
      </c>
      <c r="N405" s="1">
        <f>PRODUCT(SUM(PRODUCT(S405,overview!$J$10),PRODUCT(X405,overview!$K$10),PRODUCT(AC405,overview!$L$10)),1/SUM(overview!$J$10:$L$10))</f>
        <v>1.9066304347826086</v>
      </c>
      <c r="O405" s="1">
        <f t="shared" si="101"/>
        <v>11.8</v>
      </c>
      <c r="P405" s="1">
        <f t="shared" si="102"/>
        <v>6.2</v>
      </c>
      <c r="Q405" s="1">
        <f t="shared" si="107"/>
        <v>0.30130763856881559</v>
      </c>
      <c r="R405" s="1">
        <v>1.079</v>
      </c>
      <c r="S405" s="1">
        <v>1.921</v>
      </c>
      <c r="T405" s="1">
        <v>4.8</v>
      </c>
      <c r="U405" s="1">
        <v>4.2</v>
      </c>
      <c r="V405" s="1">
        <f t="shared" si="103"/>
        <v>0.49147579385736595</v>
      </c>
      <c r="W405">
        <v>1.101</v>
      </c>
      <c r="X405">
        <v>1.899</v>
      </c>
      <c r="Y405">
        <v>6</v>
      </c>
      <c r="Z405">
        <v>2</v>
      </c>
      <c r="AA405" s="1">
        <f t="shared" si="104"/>
        <v>0.19325961032122169</v>
      </c>
      <c r="AB405" s="1">
        <v>1.0580000000000001</v>
      </c>
      <c r="AC405" s="1">
        <v>1.9419999999999999</v>
      </c>
      <c r="AD405" s="1">
        <v>1</v>
      </c>
      <c r="AE405" s="1">
        <v>0</v>
      </c>
      <c r="AF405" s="1">
        <f t="shared" si="105"/>
        <v>0</v>
      </c>
      <c r="AH405" s="1" t="e">
        <f t="shared" si="109"/>
        <v>#DIV/0!</v>
      </c>
      <c r="AI405" s="1">
        <f t="shared" si="110"/>
        <v>0.1404303984922689</v>
      </c>
      <c r="AJ405" s="1">
        <f t="shared" si="100"/>
        <v>0</v>
      </c>
      <c r="AK405" s="1">
        <f t="shared" si="111"/>
        <v>3.8427542259180054</v>
      </c>
      <c r="AL405" s="1" t="b">
        <f t="shared" si="112"/>
        <v>0</v>
      </c>
      <c r="AM405" s="1" t="e">
        <f t="shared" si="113"/>
        <v>#DIV/0!</v>
      </c>
      <c r="AN405" s="1" t="e">
        <f t="shared" si="114"/>
        <v>#DIV/0!</v>
      </c>
      <c r="AO405" s="1">
        <v>9.4879999999999995</v>
      </c>
    </row>
    <row r="406" spans="1:41">
      <c r="A406" s="7">
        <v>403</v>
      </c>
      <c r="B406" s="7" t="s">
        <v>69</v>
      </c>
      <c r="C406" s="7" t="s">
        <v>70</v>
      </c>
      <c r="D406" s="7" t="s">
        <v>69</v>
      </c>
      <c r="E406" s="7" t="s">
        <v>70</v>
      </c>
      <c r="F406" s="2" t="b">
        <f t="shared" si="108"/>
        <v>0</v>
      </c>
      <c r="G406" s="2" t="b">
        <f t="shared" si="106"/>
        <v>0</v>
      </c>
      <c r="H406" s="1" t="s">
        <v>298</v>
      </c>
      <c r="M406" s="1">
        <f>PRODUCT(SUM(PRODUCT(R406,overview!$J$10),PRODUCT(W406,overview!$K$10),PRODUCT(AB406,overview!$L$10)),1/SUM(overview!$J$10:$L$10))</f>
        <v>1</v>
      </c>
      <c r="N406" s="1">
        <f>PRODUCT(SUM(PRODUCT(S406,overview!$J$10),PRODUCT(X406,overview!$K$10),PRODUCT(AC406,overview!$L$10)),1/SUM(overview!$J$10:$L$10))</f>
        <v>2</v>
      </c>
      <c r="O406" s="1">
        <f t="shared" si="101"/>
        <v>14</v>
      </c>
      <c r="P406" s="1">
        <f t="shared" si="102"/>
        <v>1</v>
      </c>
      <c r="Q406" s="1">
        <f t="shared" si="107"/>
        <v>3.5714285714285712E-2</v>
      </c>
      <c r="R406" s="1">
        <v>1</v>
      </c>
      <c r="S406" s="1">
        <v>2</v>
      </c>
      <c r="T406" s="1">
        <v>6</v>
      </c>
      <c r="U406" s="1">
        <v>0</v>
      </c>
      <c r="V406" s="1">
        <f t="shared" si="103"/>
        <v>0</v>
      </c>
      <c r="W406">
        <v>1</v>
      </c>
      <c r="X406">
        <v>2</v>
      </c>
      <c r="Y406">
        <v>8</v>
      </c>
      <c r="Z406">
        <v>1</v>
      </c>
      <c r="AA406" s="1">
        <f t="shared" si="104"/>
        <v>6.25E-2</v>
      </c>
      <c r="AB406" s="1">
        <v>1</v>
      </c>
      <c r="AC406" s="1">
        <v>2</v>
      </c>
      <c r="AD406" s="1">
        <v>0</v>
      </c>
      <c r="AE406" s="1">
        <v>0</v>
      </c>
      <c r="AF406" s="1" t="e">
        <f t="shared" si="105"/>
        <v>#DIV/0!</v>
      </c>
      <c r="AH406" s="1" t="e">
        <f t="shared" si="109"/>
        <v>#DIV/0!</v>
      </c>
      <c r="AI406" s="1">
        <f t="shared" si="110"/>
        <v>0.18093816820204364</v>
      </c>
      <c r="AJ406" s="1">
        <f t="shared" si="100"/>
        <v>0</v>
      </c>
      <c r="AK406" s="1">
        <f t="shared" si="111"/>
        <v>4.3050486713617699</v>
      </c>
      <c r="AL406" s="1" t="b">
        <f t="shared" si="112"/>
        <v>0</v>
      </c>
      <c r="AM406" s="1" t="e">
        <f t="shared" si="113"/>
        <v>#DIV/0!</v>
      </c>
      <c r="AN406" s="1" t="e">
        <f t="shared" si="114"/>
        <v>#DIV/0!</v>
      </c>
      <c r="AO406" s="1">
        <v>9.4879999999999995</v>
      </c>
    </row>
    <row r="407" spans="1:41">
      <c r="A407" s="7">
        <v>404</v>
      </c>
      <c r="B407" s="7" t="s">
        <v>36</v>
      </c>
      <c r="C407" s="7" t="s">
        <v>37</v>
      </c>
      <c r="D407" s="7" t="s">
        <v>84</v>
      </c>
      <c r="E407" s="7" t="s">
        <v>37</v>
      </c>
      <c r="F407" s="2" t="b">
        <f t="shared" si="108"/>
        <v>0</v>
      </c>
      <c r="G407" s="2" t="b">
        <f t="shared" si="106"/>
        <v>1</v>
      </c>
      <c r="H407" s="1" t="s">
        <v>298</v>
      </c>
      <c r="M407" s="1">
        <f>PRODUCT(SUM(PRODUCT(R407,overview!$J$10),PRODUCT(W407,overview!$K$10),PRODUCT(AB407,overview!$L$10)),1/SUM(overview!$J$10:$L$10))</f>
        <v>0.84878260869565225</v>
      </c>
      <c r="N407" s="1">
        <f>PRODUCT(SUM(PRODUCT(S407,overview!$J$10),PRODUCT(X407,overview!$K$10),PRODUCT(AC407,overview!$L$10)),1/SUM(overview!$J$10:$L$10))</f>
        <v>2.151217391304348</v>
      </c>
      <c r="O407" s="1">
        <f t="shared" si="101"/>
        <v>12</v>
      </c>
      <c r="P407" s="1">
        <f t="shared" si="102"/>
        <v>3</v>
      </c>
      <c r="Q407" s="1">
        <f t="shared" si="107"/>
        <v>9.8639799506851533E-2</v>
      </c>
      <c r="R407" s="1">
        <v>0.97099999999999997</v>
      </c>
      <c r="S407" s="1">
        <v>2.0289999999999999</v>
      </c>
      <c r="T407" s="1">
        <v>5</v>
      </c>
      <c r="U407" s="1">
        <v>3</v>
      </c>
      <c r="V407" s="1">
        <f t="shared" si="103"/>
        <v>0.28713652045342541</v>
      </c>
      <c r="W407">
        <v>0.78500000000000003</v>
      </c>
      <c r="X407">
        <v>2.2149999999999999</v>
      </c>
      <c r="Y407">
        <v>6</v>
      </c>
      <c r="Z407">
        <v>0</v>
      </c>
      <c r="AA407" s="1">
        <f t="shared" si="104"/>
        <v>0</v>
      </c>
      <c r="AB407" s="1">
        <v>1.115</v>
      </c>
      <c r="AC407" s="1">
        <v>1.885</v>
      </c>
      <c r="AD407" s="1">
        <v>1</v>
      </c>
      <c r="AE407" s="1">
        <v>0</v>
      </c>
      <c r="AF407" s="1">
        <f t="shared" si="105"/>
        <v>0</v>
      </c>
      <c r="AH407" s="1" t="e">
        <f t="shared" si="109"/>
        <v>#DIV/0!</v>
      </c>
      <c r="AI407" s="1">
        <f t="shared" si="110"/>
        <v>0.21195393547159036</v>
      </c>
      <c r="AJ407" s="1">
        <f t="shared" si="100"/>
        <v>0</v>
      </c>
      <c r="AK407" s="1">
        <f t="shared" si="111"/>
        <v>2.2581341250035196</v>
      </c>
      <c r="AL407" s="1" t="b">
        <f t="shared" si="112"/>
        <v>0</v>
      </c>
      <c r="AM407" s="1" t="e">
        <f t="shared" si="113"/>
        <v>#DIV/0!</v>
      </c>
      <c r="AN407" s="1" t="e">
        <f t="shared" si="114"/>
        <v>#DIV/0!</v>
      </c>
      <c r="AO407" s="1">
        <v>9.4879999999999995</v>
      </c>
    </row>
    <row r="408" spans="1:41">
      <c r="A408" s="7">
        <v>405</v>
      </c>
      <c r="B408" s="7" t="s">
        <v>75</v>
      </c>
      <c r="C408" s="7" t="s">
        <v>1</v>
      </c>
      <c r="D408" s="7" t="s">
        <v>75</v>
      </c>
      <c r="E408" s="7" t="s">
        <v>1</v>
      </c>
      <c r="F408" s="2" t="b">
        <f t="shared" si="108"/>
        <v>0</v>
      </c>
      <c r="G408" s="2" t="b">
        <f t="shared" si="106"/>
        <v>0</v>
      </c>
      <c r="H408" s="1" t="s">
        <v>298</v>
      </c>
      <c r="M408" s="1">
        <f>PRODUCT(SUM(PRODUCT(R408,overview!$J$10),PRODUCT(W408,overview!$K$10),PRODUCT(AB408,overview!$L$10)),1/SUM(overview!$J$10:$L$10))</f>
        <v>1.0023043478260869</v>
      </c>
      <c r="N408" s="1">
        <f>PRODUCT(SUM(PRODUCT(S408,overview!$J$10),PRODUCT(X408,overview!$K$10),PRODUCT(AC408,overview!$L$10)),1/SUM(overview!$J$10:$L$10))</f>
        <v>1.9976956521739131</v>
      </c>
      <c r="O408" s="1">
        <f t="shared" si="101"/>
        <v>7</v>
      </c>
      <c r="P408" s="1">
        <f t="shared" si="102"/>
        <v>6</v>
      </c>
      <c r="Q408" s="1">
        <f t="shared" si="107"/>
        <v>0.43005450379163562</v>
      </c>
      <c r="R408" s="1">
        <v>0.73299999999999998</v>
      </c>
      <c r="S408" s="1">
        <v>2.2669999999999999</v>
      </c>
      <c r="T408" s="1">
        <v>3</v>
      </c>
      <c r="U408" s="1">
        <v>6</v>
      </c>
      <c r="V408" s="1">
        <f t="shared" si="103"/>
        <v>0.64666960741067492</v>
      </c>
      <c r="W408">
        <v>1.1240000000000001</v>
      </c>
      <c r="X408">
        <v>1.8759999999999999</v>
      </c>
      <c r="Y408">
        <v>4</v>
      </c>
      <c r="Z408">
        <v>0</v>
      </c>
      <c r="AA408" s="1">
        <f t="shared" si="104"/>
        <v>0</v>
      </c>
      <c r="AB408" s="1">
        <v>1</v>
      </c>
      <c r="AC408" s="1">
        <v>2</v>
      </c>
      <c r="AD408" s="1">
        <v>0</v>
      </c>
      <c r="AE408" s="1">
        <v>0</v>
      </c>
      <c r="AF408" s="1" t="e">
        <f t="shared" si="105"/>
        <v>#DIV/0!</v>
      </c>
      <c r="AH408" s="1" t="e">
        <f t="shared" si="109"/>
        <v>#DIV/0!</v>
      </c>
      <c r="AI408" s="1">
        <f t="shared" si="110"/>
        <v>0.19951194768517885</v>
      </c>
      <c r="AJ408" s="1">
        <f t="shared" si="100"/>
        <v>0</v>
      </c>
      <c r="AK408" s="1">
        <f t="shared" si="111"/>
        <v>1.0705101335507319</v>
      </c>
      <c r="AL408" s="1" t="b">
        <f t="shared" si="112"/>
        <v>0</v>
      </c>
      <c r="AM408" s="1" t="e">
        <f t="shared" si="113"/>
        <v>#DIV/0!</v>
      </c>
      <c r="AN408" s="1" t="e">
        <f t="shared" si="114"/>
        <v>#DIV/0!</v>
      </c>
      <c r="AO408" s="1">
        <v>9.4879999999999995</v>
      </c>
    </row>
    <row r="409" spans="1:41">
      <c r="A409" s="7">
        <v>406</v>
      </c>
      <c r="B409" s="7" t="s">
        <v>85</v>
      </c>
      <c r="C409" s="7" t="s">
        <v>86</v>
      </c>
      <c r="D409" s="7" t="s">
        <v>85</v>
      </c>
      <c r="E409" s="7" t="s">
        <v>86</v>
      </c>
      <c r="F409" s="2" t="b">
        <f t="shared" si="108"/>
        <v>0</v>
      </c>
      <c r="G409" s="2" t="b">
        <f t="shared" si="106"/>
        <v>0</v>
      </c>
      <c r="H409" s="1" t="s">
        <v>298</v>
      </c>
      <c r="M409" s="1">
        <f>PRODUCT(SUM(PRODUCT(R409,overview!$J$10),PRODUCT(W409,overview!$K$10),PRODUCT(AB409,overview!$L$10)),1/SUM(overview!$J$10:$L$10))</f>
        <v>0</v>
      </c>
      <c r="N409" s="1">
        <f>PRODUCT(SUM(PRODUCT(S409,overview!$J$10),PRODUCT(X409,overview!$K$10),PRODUCT(AC409,overview!$L$10)),1/SUM(overview!$J$10:$L$10))</f>
        <v>3</v>
      </c>
      <c r="O409" s="1">
        <f t="shared" si="101"/>
        <v>0</v>
      </c>
      <c r="P409" s="1">
        <f t="shared" si="102"/>
        <v>0</v>
      </c>
      <c r="Q409" s="1" t="e">
        <f t="shared" si="107"/>
        <v>#DIV/0!</v>
      </c>
      <c r="R409" s="1">
        <v>0</v>
      </c>
      <c r="S409" s="1">
        <v>3</v>
      </c>
      <c r="T409" s="1">
        <v>0</v>
      </c>
      <c r="U409" s="1">
        <v>0</v>
      </c>
      <c r="V409" s="1" t="e">
        <f t="shared" si="103"/>
        <v>#DIV/0!</v>
      </c>
      <c r="W409">
        <v>0</v>
      </c>
      <c r="X409">
        <v>3</v>
      </c>
      <c r="Y409">
        <v>0</v>
      </c>
      <c r="Z409">
        <v>0</v>
      </c>
      <c r="AA409" s="1" t="e">
        <f t="shared" si="104"/>
        <v>#DIV/0!</v>
      </c>
      <c r="AB409" s="1">
        <v>0</v>
      </c>
      <c r="AC409" s="1">
        <v>3</v>
      </c>
      <c r="AD409" s="1">
        <v>0</v>
      </c>
      <c r="AE409" s="1">
        <v>0</v>
      </c>
      <c r="AF409" s="1" t="e">
        <f t="shared" si="105"/>
        <v>#DIV/0!</v>
      </c>
      <c r="AH409" s="1" t="e">
        <f t="shared" si="109"/>
        <v>#DIV/0!</v>
      </c>
      <c r="AI409" s="1">
        <f t="shared" si="110"/>
        <v>0.24220745635978422</v>
      </c>
      <c r="AJ409" s="1">
        <f t="shared" si="100"/>
        <v>0.31144935023645831</v>
      </c>
      <c r="AK409" s="1">
        <f t="shared" si="111"/>
        <v>0.3406540855460255</v>
      </c>
      <c r="AL409" s="1" t="b">
        <f t="shared" si="112"/>
        <v>0</v>
      </c>
      <c r="AM409" s="1" t="e">
        <f t="shared" si="113"/>
        <v>#DIV/0!</v>
      </c>
      <c r="AN409" s="1" t="e">
        <f t="shared" si="114"/>
        <v>#DIV/0!</v>
      </c>
      <c r="AO409" s="1">
        <v>9.4879999999999995</v>
      </c>
    </row>
    <row r="410" spans="1:41">
      <c r="A410" s="7">
        <v>407</v>
      </c>
      <c r="B410" s="7" t="s">
        <v>47</v>
      </c>
      <c r="C410" s="7" t="s">
        <v>48</v>
      </c>
      <c r="D410" s="7" t="s">
        <v>47</v>
      </c>
      <c r="E410" s="7" t="s">
        <v>48</v>
      </c>
      <c r="F410" s="2" t="b">
        <f t="shared" si="108"/>
        <v>0</v>
      </c>
      <c r="G410" s="2" t="b">
        <f t="shared" si="106"/>
        <v>0</v>
      </c>
      <c r="H410" s="1" t="s">
        <v>298</v>
      </c>
      <c r="M410" s="1">
        <f>PRODUCT(SUM(PRODUCT(R410,overview!$J$10),PRODUCT(W410,overview!$K$10),PRODUCT(AB410,overview!$L$10)),1/SUM(overview!$J$10:$L$10))</f>
        <v>0.92573913043478262</v>
      </c>
      <c r="N410" s="1">
        <f>PRODUCT(SUM(PRODUCT(S410,overview!$J$10),PRODUCT(X410,overview!$K$10),PRODUCT(AC410,overview!$L$10)),1/SUM(overview!$J$10:$L$10))</f>
        <v>2.0742608695652174</v>
      </c>
      <c r="O410" s="1">
        <f t="shared" si="101"/>
        <v>8</v>
      </c>
      <c r="P410" s="1">
        <f t="shared" si="102"/>
        <v>3</v>
      </c>
      <c r="Q410" s="1">
        <f t="shared" si="107"/>
        <v>0.167361868030519</v>
      </c>
      <c r="R410" s="1">
        <v>0.91900000000000004</v>
      </c>
      <c r="S410" s="1">
        <v>2.081</v>
      </c>
      <c r="T410" s="1">
        <v>2</v>
      </c>
      <c r="U410" s="1">
        <v>1</v>
      </c>
      <c r="V410" s="1">
        <f t="shared" si="103"/>
        <v>0.22080730418068237</v>
      </c>
      <c r="W410">
        <v>0.93100000000000005</v>
      </c>
      <c r="X410">
        <v>2.069</v>
      </c>
      <c r="Y410">
        <v>6</v>
      </c>
      <c r="Z410">
        <v>2</v>
      </c>
      <c r="AA410" s="1">
        <f t="shared" si="104"/>
        <v>0.14999194457870146</v>
      </c>
      <c r="AB410" s="1">
        <v>0.85699999999999998</v>
      </c>
      <c r="AC410" s="1">
        <v>2.1429999999999998</v>
      </c>
      <c r="AD410" s="1">
        <v>0</v>
      </c>
      <c r="AE410" s="1">
        <v>0</v>
      </c>
      <c r="AF410" s="1" t="e">
        <f t="shared" si="105"/>
        <v>#DIV/0!</v>
      </c>
      <c r="AH410" s="1" t="e">
        <f t="shared" si="109"/>
        <v>#DIV/0!</v>
      </c>
      <c r="AI410" s="1">
        <f t="shared" si="110"/>
        <v>0.22869230359545306</v>
      </c>
      <c r="AJ410" s="1">
        <f t="shared" si="100"/>
        <v>0.27472187886279364</v>
      </c>
      <c r="AK410" s="1">
        <f t="shared" si="111"/>
        <v>0.18025296876106114</v>
      </c>
      <c r="AL410" s="1" t="b">
        <f t="shared" si="112"/>
        <v>0</v>
      </c>
      <c r="AM410" s="1" t="e">
        <f t="shared" si="113"/>
        <v>#DIV/0!</v>
      </c>
      <c r="AN410" s="1" t="e">
        <f t="shared" si="114"/>
        <v>#DIV/0!</v>
      </c>
      <c r="AO410" s="1">
        <v>9.4879999999999995</v>
      </c>
    </row>
    <row r="411" spans="1:41">
      <c r="A411" s="7">
        <v>408</v>
      </c>
      <c r="B411" s="7" t="s">
        <v>83</v>
      </c>
      <c r="C411" s="7" t="s">
        <v>61</v>
      </c>
      <c r="D411" s="7" t="s">
        <v>83</v>
      </c>
      <c r="E411" s="7" t="s">
        <v>61</v>
      </c>
      <c r="F411" s="2" t="b">
        <f t="shared" si="108"/>
        <v>0</v>
      </c>
      <c r="G411" s="2" t="b">
        <f t="shared" si="106"/>
        <v>0</v>
      </c>
      <c r="H411" s="1" t="s">
        <v>298</v>
      </c>
      <c r="M411" s="1">
        <f>PRODUCT(SUM(PRODUCT(R411,overview!$J$10),PRODUCT(W411,overview!$K$10),PRODUCT(AB411,overview!$L$10)),1/SUM(overview!$J$10:$L$10))</f>
        <v>0.99604347826086947</v>
      </c>
      <c r="N411" s="1">
        <f>PRODUCT(SUM(PRODUCT(S411,overview!$J$10),PRODUCT(X411,overview!$K$10),PRODUCT(AC411,overview!$L$10)),1/SUM(overview!$J$10:$L$10))</f>
        <v>2.0039565217391306</v>
      </c>
      <c r="O411" s="1">
        <f t="shared" si="101"/>
        <v>17</v>
      </c>
      <c r="P411" s="1">
        <f t="shared" si="102"/>
        <v>6</v>
      </c>
      <c r="Q411" s="1">
        <f t="shared" si="107"/>
        <v>0.17542534142814656</v>
      </c>
      <c r="R411" s="1">
        <v>0.98699999999999999</v>
      </c>
      <c r="S411" s="1">
        <v>2.0129999999999999</v>
      </c>
      <c r="T411" s="1">
        <v>7</v>
      </c>
      <c r="U411" s="1">
        <v>5</v>
      </c>
      <c r="V411" s="1">
        <f t="shared" si="103"/>
        <v>0.35022354694485835</v>
      </c>
      <c r="W411">
        <v>1</v>
      </c>
      <c r="X411">
        <v>2</v>
      </c>
      <c r="Y411">
        <v>10</v>
      </c>
      <c r="Z411">
        <v>1</v>
      </c>
      <c r="AA411" s="1">
        <f t="shared" si="104"/>
        <v>0.05</v>
      </c>
      <c r="AB411" s="1">
        <v>1</v>
      </c>
      <c r="AC411" s="1">
        <v>2</v>
      </c>
      <c r="AD411" s="1">
        <v>0</v>
      </c>
      <c r="AE411" s="1">
        <v>0</v>
      </c>
      <c r="AF411" s="1" t="e">
        <f t="shared" si="105"/>
        <v>#DIV/0!</v>
      </c>
      <c r="AH411" s="1" t="e">
        <f t="shared" si="109"/>
        <v>#DIV/0!</v>
      </c>
      <c r="AI411" s="1">
        <f t="shared" si="110"/>
        <v>0.24918152611547173</v>
      </c>
      <c r="AJ411" s="1">
        <f t="shared" si="100"/>
        <v>0.26771925780799821</v>
      </c>
      <c r="AK411" s="1">
        <f t="shared" si="111"/>
        <v>0.81548123110594994</v>
      </c>
      <c r="AL411" s="1" t="b">
        <f t="shared" si="112"/>
        <v>0</v>
      </c>
      <c r="AM411" s="1" t="e">
        <f t="shared" si="113"/>
        <v>#DIV/0!</v>
      </c>
      <c r="AN411" s="1" t="e">
        <f t="shared" si="114"/>
        <v>#DIV/0!</v>
      </c>
      <c r="AO411" s="1">
        <v>9.4879999999999995</v>
      </c>
    </row>
    <row r="412" spans="1:41">
      <c r="A412" s="7">
        <v>409</v>
      </c>
      <c r="B412" s="7" t="s">
        <v>77</v>
      </c>
      <c r="C412" s="7" t="s">
        <v>78</v>
      </c>
      <c r="D412" s="7" t="s">
        <v>77</v>
      </c>
      <c r="E412" s="7" t="s">
        <v>78</v>
      </c>
      <c r="F412" s="2" t="b">
        <f t="shared" si="108"/>
        <v>0</v>
      </c>
      <c r="G412" s="2" t="b">
        <f t="shared" si="106"/>
        <v>0</v>
      </c>
      <c r="H412" s="1" t="s">
        <v>298</v>
      </c>
      <c r="M412" s="1">
        <f>PRODUCT(SUM(PRODUCT(R412,overview!$J$10),PRODUCT(W412,overview!$K$10),PRODUCT(AB412,overview!$L$10)),1/SUM(overview!$J$10:$L$10))</f>
        <v>0.81565217391304334</v>
      </c>
      <c r="N412" s="1">
        <f>PRODUCT(SUM(PRODUCT(S412,overview!$J$10),PRODUCT(X412,overview!$K$10),PRODUCT(AC412,overview!$L$10)),1/SUM(overview!$J$10:$L$10))</f>
        <v>2.1843478260869564</v>
      </c>
      <c r="O412" s="1">
        <f t="shared" si="101"/>
        <v>8.5</v>
      </c>
      <c r="P412" s="1">
        <f t="shared" si="102"/>
        <v>12.5</v>
      </c>
      <c r="Q412" s="1">
        <f t="shared" si="107"/>
        <v>0.54912888722367925</v>
      </c>
      <c r="R412" s="1">
        <v>0.76</v>
      </c>
      <c r="S412" s="1">
        <v>2.2400000000000002</v>
      </c>
      <c r="T412" s="1">
        <v>5.5</v>
      </c>
      <c r="U412" s="1">
        <v>8.5</v>
      </c>
      <c r="V412" s="1">
        <f t="shared" si="103"/>
        <v>0.52435064935064923</v>
      </c>
      <c r="W412">
        <v>0.85499999999999998</v>
      </c>
      <c r="X412">
        <v>2.145</v>
      </c>
      <c r="Y412">
        <v>3</v>
      </c>
      <c r="Z412">
        <v>4</v>
      </c>
      <c r="AA412" s="1">
        <f t="shared" si="104"/>
        <v>0.53146853146853146</v>
      </c>
      <c r="AB412" s="1">
        <v>0.375</v>
      </c>
      <c r="AC412" s="1">
        <v>2.625</v>
      </c>
      <c r="AD412" s="1">
        <v>0</v>
      </c>
      <c r="AE412" s="1">
        <v>0</v>
      </c>
      <c r="AF412" s="1" t="e">
        <f t="shared" si="105"/>
        <v>#DIV/0!</v>
      </c>
      <c r="AH412" s="1" t="e">
        <f t="shared" si="109"/>
        <v>#DIV/0!</v>
      </c>
      <c r="AI412" s="1">
        <f t="shared" si="110"/>
        <v>0.25298228804266093</v>
      </c>
      <c r="AJ412" s="1">
        <f t="shared" si="100"/>
        <v>0.52428669777403814</v>
      </c>
      <c r="AK412" s="1">
        <f t="shared" si="111"/>
        <v>0.49713783270103584</v>
      </c>
      <c r="AL412" s="1" t="b">
        <f t="shared" si="112"/>
        <v>0</v>
      </c>
      <c r="AM412" s="1" t="e">
        <f t="shared" si="113"/>
        <v>#DIV/0!</v>
      </c>
      <c r="AN412" s="1" t="e">
        <f t="shared" si="114"/>
        <v>#DIV/0!</v>
      </c>
      <c r="AO412" s="1">
        <v>9.4879999999999995</v>
      </c>
    </row>
    <row r="413" spans="1:41">
      <c r="A413" s="7">
        <v>410</v>
      </c>
      <c r="B413" s="7" t="s">
        <v>75</v>
      </c>
      <c r="C413" s="7" t="s">
        <v>1</v>
      </c>
      <c r="D413" s="7" t="s">
        <v>75</v>
      </c>
      <c r="E413" s="7" t="s">
        <v>1</v>
      </c>
      <c r="F413" s="2" t="b">
        <f t="shared" si="108"/>
        <v>0</v>
      </c>
      <c r="G413" s="2" t="b">
        <f t="shared" si="106"/>
        <v>0</v>
      </c>
      <c r="H413" s="1" t="s">
        <v>298</v>
      </c>
      <c r="M413" s="1">
        <f>PRODUCT(SUM(PRODUCT(R413,overview!$J$10),PRODUCT(W413,overview!$K$10),PRODUCT(AB413,overview!$L$10)),1/SUM(overview!$J$10:$L$10))</f>
        <v>1.0688478260869565</v>
      </c>
      <c r="N413" s="1">
        <f>PRODUCT(SUM(PRODUCT(S413,overview!$J$10),PRODUCT(X413,overview!$K$10),PRODUCT(AC413,overview!$L$10)),1/SUM(overview!$J$10:$L$10))</f>
        <v>1.9311521739130433</v>
      </c>
      <c r="O413" s="1">
        <f t="shared" si="101"/>
        <v>18</v>
      </c>
      <c r="P413" s="1">
        <f t="shared" si="102"/>
        <v>5</v>
      </c>
      <c r="Q413" s="1">
        <f t="shared" si="107"/>
        <v>0.15374354125156195</v>
      </c>
      <c r="R413" s="1">
        <v>1.038</v>
      </c>
      <c r="S413" s="1">
        <v>1.962</v>
      </c>
      <c r="T413" s="1">
        <v>3</v>
      </c>
      <c r="U413" s="1">
        <v>2</v>
      </c>
      <c r="V413" s="1">
        <f t="shared" si="103"/>
        <v>0.35270132517838937</v>
      </c>
      <c r="W413">
        <v>1.085</v>
      </c>
      <c r="X413">
        <v>1.915</v>
      </c>
      <c r="Y413">
        <v>15</v>
      </c>
      <c r="Z413">
        <v>3</v>
      </c>
      <c r="AA413" s="1">
        <f t="shared" si="104"/>
        <v>0.11331592689295038</v>
      </c>
      <c r="AB413" s="1">
        <v>1</v>
      </c>
      <c r="AC413" s="1">
        <v>2</v>
      </c>
      <c r="AD413" s="1">
        <v>0</v>
      </c>
      <c r="AE413" s="1">
        <v>0</v>
      </c>
      <c r="AF413" s="1" t="e">
        <f t="shared" si="105"/>
        <v>#DIV/0!</v>
      </c>
      <c r="AH413" s="1" t="e">
        <f t="shared" si="109"/>
        <v>#DIV/0!</v>
      </c>
      <c r="AI413" s="1">
        <f t="shared" si="110"/>
        <v>0.19869858238438304</v>
      </c>
      <c r="AJ413" s="1">
        <f t="shared" si="100"/>
        <v>0.23074627978965428</v>
      </c>
      <c r="AK413" s="1">
        <f t="shared" si="111"/>
        <v>0.30139244746891819</v>
      </c>
      <c r="AL413" s="1" t="b">
        <f t="shared" si="112"/>
        <v>0</v>
      </c>
      <c r="AM413" s="1" t="e">
        <f t="shared" si="113"/>
        <v>#DIV/0!</v>
      </c>
      <c r="AN413" s="1" t="e">
        <f t="shared" si="114"/>
        <v>#DIV/0!</v>
      </c>
      <c r="AO413" s="1">
        <v>9.4879999999999995</v>
      </c>
    </row>
    <row r="414" spans="1:41">
      <c r="A414" s="7">
        <v>411</v>
      </c>
      <c r="B414" s="7" t="s">
        <v>100</v>
      </c>
      <c r="C414" s="7" t="s">
        <v>73</v>
      </c>
      <c r="D414" s="7" t="s">
        <v>100</v>
      </c>
      <c r="E414" s="7" t="s">
        <v>73</v>
      </c>
      <c r="F414" s="2" t="b">
        <f t="shared" si="108"/>
        <v>0</v>
      </c>
      <c r="G414" s="2" t="b">
        <f t="shared" si="106"/>
        <v>0</v>
      </c>
      <c r="H414" s="1" t="s">
        <v>298</v>
      </c>
      <c r="J414" s="1" t="s">
        <v>184</v>
      </c>
      <c r="M414" s="1">
        <f>PRODUCT(SUM(PRODUCT(R414,overview!$J$10),PRODUCT(W414,overview!$K$10),PRODUCT(AB414,overview!$L$10)),1/SUM(overview!$J$10:$L$10))</f>
        <v>0.33299999999999996</v>
      </c>
      <c r="N414" s="1">
        <f>PRODUCT(SUM(PRODUCT(S414,overview!$J$10),PRODUCT(X414,overview!$K$10),PRODUCT(AC414,overview!$L$10)),1/SUM(overview!$J$10:$L$10))</f>
        <v>2.6669999999999998</v>
      </c>
      <c r="O414" s="1">
        <f t="shared" si="101"/>
        <v>16</v>
      </c>
      <c r="P414" s="1">
        <f t="shared" si="102"/>
        <v>0</v>
      </c>
      <c r="Q414" s="1">
        <f t="shared" si="107"/>
        <v>0</v>
      </c>
      <c r="R414" s="1">
        <v>0.33300000000000002</v>
      </c>
      <c r="S414" s="1">
        <v>2.6669999999999998</v>
      </c>
      <c r="T414" s="1">
        <v>7</v>
      </c>
      <c r="U414" s="1">
        <v>0</v>
      </c>
      <c r="V414" s="1">
        <f t="shared" si="103"/>
        <v>0</v>
      </c>
      <c r="W414">
        <v>0.33300000000000002</v>
      </c>
      <c r="X414">
        <v>2.6669999999999998</v>
      </c>
      <c r="Y414">
        <v>9</v>
      </c>
      <c r="Z414">
        <v>0</v>
      </c>
      <c r="AA414" s="1">
        <f t="shared" si="104"/>
        <v>0</v>
      </c>
      <c r="AB414" s="1">
        <v>0.33300000000000002</v>
      </c>
      <c r="AC414" s="1">
        <v>2.6669999999999998</v>
      </c>
      <c r="AD414" s="1">
        <v>0</v>
      </c>
      <c r="AE414" s="1">
        <v>0</v>
      </c>
      <c r="AF414" s="1" t="e">
        <f t="shared" si="105"/>
        <v>#DIV/0!</v>
      </c>
      <c r="AH414" s="1">
        <f t="shared" si="109"/>
        <v>1.0188438047266415</v>
      </c>
      <c r="AI414" s="1">
        <f t="shared" si="110"/>
        <v>0.19733836440194941</v>
      </c>
      <c r="AJ414" s="1">
        <f t="shared" si="100"/>
        <v>0.16414904330312186</v>
      </c>
      <c r="AK414" s="1">
        <f t="shared" si="111"/>
        <v>0.23019398014827858</v>
      </c>
      <c r="AL414" s="1" t="b">
        <f t="shared" si="112"/>
        <v>0</v>
      </c>
      <c r="AM414" s="1" t="e">
        <f t="shared" si="113"/>
        <v>#DIV/0!</v>
      </c>
      <c r="AN414" s="1" t="e">
        <f t="shared" si="114"/>
        <v>#DIV/0!</v>
      </c>
      <c r="AO414" s="1">
        <v>9.4879999999999995</v>
      </c>
    </row>
    <row r="415" spans="1:41">
      <c r="A415" s="7">
        <v>412</v>
      </c>
      <c r="B415" s="7" t="s">
        <v>98</v>
      </c>
      <c r="C415" s="7" t="s">
        <v>50</v>
      </c>
      <c r="D415" s="7" t="s">
        <v>85</v>
      </c>
      <c r="E415" s="7" t="s">
        <v>86</v>
      </c>
      <c r="F415" s="2" t="b">
        <f t="shared" si="108"/>
        <v>0</v>
      </c>
      <c r="G415" s="2" t="b">
        <f t="shared" si="106"/>
        <v>1</v>
      </c>
      <c r="H415" s="1" t="s">
        <v>298</v>
      </c>
      <c r="M415" s="1">
        <f>PRODUCT(SUM(PRODUCT(R415,overview!$J$10),PRODUCT(W415,overview!$K$10),PRODUCT(AB415,overview!$L$10)),1/SUM(overview!$J$10:$L$10))</f>
        <v>0.10349999999999999</v>
      </c>
      <c r="N415" s="1">
        <f>PRODUCT(SUM(PRODUCT(S415,overview!$J$10),PRODUCT(X415,overview!$K$10),PRODUCT(AC415,overview!$L$10)),1/SUM(overview!$J$10:$L$10))</f>
        <v>2.8965000000000001</v>
      </c>
      <c r="O415" s="1">
        <f t="shared" si="101"/>
        <v>1</v>
      </c>
      <c r="P415" s="1">
        <f t="shared" si="102"/>
        <v>6</v>
      </c>
      <c r="Q415" s="1">
        <f t="shared" si="107"/>
        <v>0.21439668565510095</v>
      </c>
      <c r="R415" s="1">
        <v>0.33300000000000002</v>
      </c>
      <c r="S415" s="1">
        <v>2.6669999999999998</v>
      </c>
      <c r="T415" s="1">
        <v>1</v>
      </c>
      <c r="U415" s="1">
        <v>3</v>
      </c>
      <c r="V415" s="1">
        <f t="shared" si="103"/>
        <v>0.37457817772778407</v>
      </c>
      <c r="W415">
        <v>0</v>
      </c>
      <c r="X415">
        <v>3</v>
      </c>
      <c r="Y415">
        <v>0</v>
      </c>
      <c r="Z415">
        <v>1</v>
      </c>
      <c r="AA415" s="1" t="e">
        <f t="shared" si="104"/>
        <v>#DIV/0!</v>
      </c>
      <c r="AB415" s="1">
        <v>9.9000000000000005E-2</v>
      </c>
      <c r="AC415" s="1">
        <v>2.9009999999999998</v>
      </c>
      <c r="AD415" s="1">
        <v>0</v>
      </c>
      <c r="AE415" s="1">
        <v>2</v>
      </c>
      <c r="AF415" s="1" t="e">
        <f t="shared" si="105"/>
        <v>#DIV/0!</v>
      </c>
      <c r="AH415" s="1">
        <f t="shared" si="109"/>
        <v>1.0854947800939678</v>
      </c>
      <c r="AI415" s="1">
        <f t="shared" si="110"/>
        <v>0.19602600904037801</v>
      </c>
      <c r="AJ415" s="1">
        <f t="shared" si="100"/>
        <v>0.16414904330312186</v>
      </c>
      <c r="AK415" s="1">
        <f t="shared" si="111"/>
        <v>1.9937263228091501E-2</v>
      </c>
      <c r="AL415" s="1" t="b">
        <f t="shared" si="112"/>
        <v>0</v>
      </c>
      <c r="AM415" s="1" t="e">
        <f t="shared" si="113"/>
        <v>#DIV/0!</v>
      </c>
      <c r="AN415" s="1" t="e">
        <f t="shared" si="114"/>
        <v>#DIV/0!</v>
      </c>
      <c r="AO415" s="1">
        <v>9.4879999999999995</v>
      </c>
    </row>
    <row r="416" spans="1:41">
      <c r="A416" s="7">
        <v>413</v>
      </c>
      <c r="B416" s="7" t="s">
        <v>98</v>
      </c>
      <c r="C416" s="7" t="s">
        <v>50</v>
      </c>
      <c r="D416" s="7" t="s">
        <v>49</v>
      </c>
      <c r="E416" s="7" t="s">
        <v>50</v>
      </c>
      <c r="F416" s="2" t="b">
        <f t="shared" si="108"/>
        <v>0</v>
      </c>
      <c r="G416" s="2" t="b">
        <f t="shared" si="106"/>
        <v>0</v>
      </c>
      <c r="H416" s="1" t="s">
        <v>298</v>
      </c>
      <c r="M416" s="1">
        <f>PRODUCT(SUM(PRODUCT(R416,overview!$J$10),PRODUCT(W416,overview!$K$10),PRODUCT(AB416,overview!$L$10)),1/SUM(overview!$J$10:$L$10))</f>
        <v>0.6630869565217391</v>
      </c>
      <c r="N416" s="1">
        <f>PRODUCT(SUM(PRODUCT(S416,overview!$J$10),PRODUCT(X416,overview!$K$10),PRODUCT(AC416,overview!$L$10)),1/SUM(overview!$J$10:$L$10))</f>
        <v>2.3369130434782606</v>
      </c>
      <c r="O416" s="1">
        <f t="shared" si="101"/>
        <v>13</v>
      </c>
      <c r="P416" s="1">
        <f t="shared" si="102"/>
        <v>10</v>
      </c>
      <c r="Q416" s="1">
        <f t="shared" si="107"/>
        <v>0.2182652414284631</v>
      </c>
      <c r="R416" s="1">
        <v>0.52300000000000002</v>
      </c>
      <c r="S416" s="1">
        <v>2.4769999999999999</v>
      </c>
      <c r="T416" s="1">
        <v>3</v>
      </c>
      <c r="U416" s="1">
        <v>4</v>
      </c>
      <c r="V416" s="1">
        <f t="shared" si="103"/>
        <v>0.28152334813618629</v>
      </c>
      <c r="W416">
        <v>0.73699999999999999</v>
      </c>
      <c r="X416">
        <v>2.2629999999999999</v>
      </c>
      <c r="Y416">
        <v>9</v>
      </c>
      <c r="Z416">
        <v>6</v>
      </c>
      <c r="AA416" s="1">
        <f t="shared" si="104"/>
        <v>0.2171159228163205</v>
      </c>
      <c r="AB416" s="1">
        <v>0.33300000000000002</v>
      </c>
      <c r="AC416" s="1">
        <v>2.6669999999999998</v>
      </c>
      <c r="AD416" s="1">
        <v>1</v>
      </c>
      <c r="AE416" s="1">
        <v>0</v>
      </c>
      <c r="AF416" s="1">
        <f t="shared" si="105"/>
        <v>0</v>
      </c>
      <c r="AH416" s="1">
        <f t="shared" si="109"/>
        <v>0.96990305392237397</v>
      </c>
      <c r="AI416" s="1">
        <f t="shared" si="110"/>
        <v>0.18066500195325605</v>
      </c>
      <c r="AJ416" s="1">
        <f t="shared" si="100"/>
        <v>0.15968648662184326</v>
      </c>
      <c r="AK416" s="1">
        <f t="shared" si="111"/>
        <v>6.1840770673556818E-2</v>
      </c>
      <c r="AL416" s="1" t="b">
        <f t="shared" si="112"/>
        <v>0</v>
      </c>
      <c r="AM416" s="1">
        <f t="shared" si="113"/>
        <v>81.602200062557813</v>
      </c>
      <c r="AN416" s="1" t="b">
        <f t="shared" si="114"/>
        <v>1</v>
      </c>
      <c r="AO416" s="1">
        <v>9.4879999999999995</v>
      </c>
    </row>
    <row r="417" spans="1:41">
      <c r="A417" s="7">
        <v>414</v>
      </c>
      <c r="B417" s="7" t="s">
        <v>47</v>
      </c>
      <c r="C417" s="7" t="s">
        <v>48</v>
      </c>
      <c r="D417" s="7" t="s">
        <v>47</v>
      </c>
      <c r="E417" s="7" t="s">
        <v>48</v>
      </c>
      <c r="F417" s="2" t="b">
        <f t="shared" si="108"/>
        <v>0</v>
      </c>
      <c r="G417" s="2" t="b">
        <f t="shared" si="106"/>
        <v>0</v>
      </c>
      <c r="H417" s="1" t="s">
        <v>298</v>
      </c>
      <c r="M417" s="1">
        <f>PRODUCT(SUM(PRODUCT(R417,overview!$J$10),PRODUCT(W417,overview!$K$10),PRODUCT(AB417,overview!$L$10)),1/SUM(overview!$J$10:$L$10))</f>
        <v>0.85784782608695642</v>
      </c>
      <c r="N417" s="1">
        <f>PRODUCT(SUM(PRODUCT(S417,overview!$J$10),PRODUCT(X417,overview!$K$10),PRODUCT(AC417,overview!$L$10)),1/SUM(overview!$J$10:$L$10))</f>
        <v>2.1421521739130438</v>
      </c>
      <c r="O417" s="1">
        <f t="shared" si="101"/>
        <v>7</v>
      </c>
      <c r="P417" s="1">
        <f t="shared" si="102"/>
        <v>6</v>
      </c>
      <c r="Q417" s="1">
        <f t="shared" si="107"/>
        <v>0.34325205538633713</v>
      </c>
      <c r="R417" s="1">
        <v>0.92400000000000004</v>
      </c>
      <c r="S417" s="1">
        <v>2.0760000000000001</v>
      </c>
      <c r="T417" s="1">
        <v>2</v>
      </c>
      <c r="U417" s="1">
        <v>0</v>
      </c>
      <c r="V417" s="1">
        <f t="shared" si="103"/>
        <v>0</v>
      </c>
      <c r="W417">
        <v>0.82799999999999996</v>
      </c>
      <c r="X417">
        <v>2.1720000000000002</v>
      </c>
      <c r="Y417">
        <v>5</v>
      </c>
      <c r="Z417">
        <v>6</v>
      </c>
      <c r="AA417" s="1">
        <f t="shared" si="104"/>
        <v>0.45745856353591163</v>
      </c>
      <c r="AB417" s="1">
        <v>0.85699999999999998</v>
      </c>
      <c r="AC417" s="1">
        <v>2.1429999999999998</v>
      </c>
      <c r="AD417" s="1">
        <v>0</v>
      </c>
      <c r="AE417" s="1">
        <v>0</v>
      </c>
      <c r="AF417" s="1" t="e">
        <f t="shared" si="105"/>
        <v>#DIV/0!</v>
      </c>
      <c r="AH417" s="1">
        <f t="shared" si="109"/>
        <v>0.82225334438784059</v>
      </c>
      <c r="AI417" s="1">
        <f t="shared" si="110"/>
        <v>0.14102903125387031</v>
      </c>
      <c r="AJ417" s="1">
        <f t="shared" ref="AJ417:AJ448" si="115">(SUM(AE413:AE423)*SUM(AB413:AB423))/(SUM(AD413:AD423)*SUM(AC413:AC423))</f>
        <v>0.13466420493884143</v>
      </c>
      <c r="AK417" s="1">
        <f t="shared" si="111"/>
        <v>4.194670430158734E-2</v>
      </c>
      <c r="AL417" s="1" t="b">
        <f t="shared" si="112"/>
        <v>0</v>
      </c>
      <c r="AM417" s="1">
        <f t="shared" si="113"/>
        <v>74.298717891715924</v>
      </c>
      <c r="AN417" s="1" t="b">
        <f t="shared" si="114"/>
        <v>1</v>
      </c>
      <c r="AO417" s="1">
        <v>9.4879999999999995</v>
      </c>
    </row>
    <row r="418" spans="1:41">
      <c r="A418" s="7">
        <v>415</v>
      </c>
      <c r="B418" s="7" t="s">
        <v>45</v>
      </c>
      <c r="C418" s="7" t="s">
        <v>46</v>
      </c>
      <c r="D418" s="7" t="s">
        <v>45</v>
      </c>
      <c r="E418" s="7" t="s">
        <v>46</v>
      </c>
      <c r="F418" s="2" t="b">
        <f t="shared" si="108"/>
        <v>0</v>
      </c>
      <c r="G418" s="2" t="b">
        <f t="shared" si="106"/>
        <v>0</v>
      </c>
      <c r="H418" s="1" t="s">
        <v>298</v>
      </c>
      <c r="M418" s="1">
        <f>PRODUCT(SUM(PRODUCT(R418,overview!$J$10),PRODUCT(W418,overview!$K$10),PRODUCT(AB418,overview!$L$10)),1/SUM(overview!$J$10:$L$10))</f>
        <v>1.0306304347826087</v>
      </c>
      <c r="N418" s="1">
        <f>PRODUCT(SUM(PRODUCT(S418,overview!$J$10),PRODUCT(X418,overview!$K$10),PRODUCT(AC418,overview!$L$10)),1/SUM(overview!$J$10:$L$10))</f>
        <v>1.9693695652173915</v>
      </c>
      <c r="O418" s="1">
        <f t="shared" si="101"/>
        <v>14</v>
      </c>
      <c r="P418" s="1">
        <f t="shared" si="102"/>
        <v>13</v>
      </c>
      <c r="Q418" s="1">
        <f t="shared" si="107"/>
        <v>0.48594940840859308</v>
      </c>
      <c r="R418" s="1">
        <v>1.032</v>
      </c>
      <c r="S418" s="1">
        <v>1.968</v>
      </c>
      <c r="T418" s="1">
        <v>6</v>
      </c>
      <c r="U418" s="1">
        <v>4</v>
      </c>
      <c r="V418" s="1">
        <f t="shared" si="103"/>
        <v>0.34959349593495936</v>
      </c>
      <c r="W418">
        <v>1.0309999999999999</v>
      </c>
      <c r="X418">
        <v>1.9690000000000001</v>
      </c>
      <c r="Y418">
        <v>8</v>
      </c>
      <c r="Z418">
        <v>9</v>
      </c>
      <c r="AA418" s="1">
        <f t="shared" si="104"/>
        <v>0.58906805485017766</v>
      </c>
      <c r="AB418" s="1">
        <v>1</v>
      </c>
      <c r="AC418" s="1">
        <v>2</v>
      </c>
      <c r="AD418" s="1">
        <v>0</v>
      </c>
      <c r="AE418" s="1">
        <v>0</v>
      </c>
      <c r="AF418" s="1" t="e">
        <f t="shared" si="105"/>
        <v>#DIV/0!</v>
      </c>
      <c r="AH418" s="1">
        <f t="shared" si="109"/>
        <v>0.6198092187875146</v>
      </c>
      <c r="AI418" s="1">
        <f t="shared" si="110"/>
        <v>0.11675126903553301</v>
      </c>
      <c r="AJ418" s="1">
        <f t="shared" si="115"/>
        <v>0.10773136395107316</v>
      </c>
      <c r="AK418" s="1">
        <f t="shared" si="111"/>
        <v>0.18255006440386476</v>
      </c>
      <c r="AL418" s="1" t="b">
        <f t="shared" si="112"/>
        <v>0</v>
      </c>
      <c r="AM418" s="1">
        <f t="shared" si="113"/>
        <v>60.65781824501174</v>
      </c>
      <c r="AN418" s="1" t="b">
        <f t="shared" si="114"/>
        <v>1</v>
      </c>
      <c r="AO418" s="1">
        <v>9.4879999999999995</v>
      </c>
    </row>
    <row r="419" spans="1:41">
      <c r="A419" s="7">
        <v>416</v>
      </c>
      <c r="B419" s="7" t="s">
        <v>98</v>
      </c>
      <c r="C419" s="7" t="s">
        <v>50</v>
      </c>
      <c r="D419" s="7" t="s">
        <v>49</v>
      </c>
      <c r="E419" s="7" t="s">
        <v>50</v>
      </c>
      <c r="F419" s="2" t="b">
        <f t="shared" si="108"/>
        <v>0</v>
      </c>
      <c r="G419" s="2" t="b">
        <f t="shared" si="106"/>
        <v>0</v>
      </c>
      <c r="H419" s="1" t="s">
        <v>298</v>
      </c>
      <c r="M419" s="1">
        <f>PRODUCT(SUM(PRODUCT(R419,overview!$J$10),PRODUCT(W419,overview!$K$10),PRODUCT(AB419,overview!$L$10)),1/SUM(overview!$J$10:$L$10))</f>
        <v>0.35119565217391296</v>
      </c>
      <c r="N419" s="1">
        <f>PRODUCT(SUM(PRODUCT(S419,overview!$J$10),PRODUCT(X419,overview!$K$10),PRODUCT(AC419,overview!$L$10)),1/SUM(overview!$J$10:$L$10))</f>
        <v>2.6488043478260868</v>
      </c>
      <c r="O419" s="1">
        <f t="shared" si="101"/>
        <v>8</v>
      </c>
      <c r="P419" s="1">
        <f t="shared" si="102"/>
        <v>4</v>
      </c>
      <c r="Q419" s="1">
        <f t="shared" si="107"/>
        <v>6.6293241413270948E-2</v>
      </c>
      <c r="R419" s="1">
        <v>0.33300000000000002</v>
      </c>
      <c r="S419" s="1">
        <v>2.6669999999999998</v>
      </c>
      <c r="T419" s="1">
        <v>2</v>
      </c>
      <c r="U419" s="1">
        <v>0</v>
      </c>
      <c r="V419" s="1">
        <f t="shared" si="103"/>
        <v>0</v>
      </c>
      <c r="W419">
        <v>0.36</v>
      </c>
      <c r="X419">
        <v>2.64</v>
      </c>
      <c r="Y419">
        <v>5</v>
      </c>
      <c r="Z419">
        <v>4</v>
      </c>
      <c r="AA419" s="1">
        <f t="shared" si="104"/>
        <v>0.10909090909090909</v>
      </c>
      <c r="AB419" s="1">
        <v>0.33300000000000002</v>
      </c>
      <c r="AC419" s="1">
        <v>2.6669999999999998</v>
      </c>
      <c r="AD419" s="1">
        <v>1</v>
      </c>
      <c r="AE419" s="1">
        <v>0</v>
      </c>
      <c r="AF419" s="1">
        <f t="shared" si="105"/>
        <v>0</v>
      </c>
      <c r="AH419" s="1">
        <f t="shared" si="109"/>
        <v>0.60210038396501431</v>
      </c>
      <c r="AI419" s="1">
        <f t="shared" si="110"/>
        <v>0.11899648574775477</v>
      </c>
      <c r="AJ419" s="1">
        <f t="shared" si="115"/>
        <v>0.10773136395107319</v>
      </c>
      <c r="AK419" s="1">
        <f t="shared" si="111"/>
        <v>0.42428818162103321</v>
      </c>
      <c r="AL419" s="1" t="b">
        <f t="shared" si="112"/>
        <v>0</v>
      </c>
      <c r="AM419" s="1" t="e">
        <f t="shared" si="113"/>
        <v>#DIV/0!</v>
      </c>
      <c r="AN419" s="1" t="e">
        <f t="shared" si="114"/>
        <v>#DIV/0!</v>
      </c>
      <c r="AO419" s="1">
        <v>9.4879999999999995</v>
      </c>
    </row>
    <row r="420" spans="1:41">
      <c r="A420" s="7">
        <v>417</v>
      </c>
      <c r="B420" s="7" t="s">
        <v>98</v>
      </c>
      <c r="C420" s="7" t="s">
        <v>50</v>
      </c>
      <c r="D420" s="7" t="s">
        <v>49</v>
      </c>
      <c r="E420" s="7" t="s">
        <v>50</v>
      </c>
      <c r="F420" s="2" t="b">
        <f>AND(NOT(B420=D420),OR(B420="CAT",B420="CAC",B420="ATA",B420="ATT",B420="TTA",B420="ATG",B420="CCG",B420="AGA",B420="CGG",B420="AGG",B420="CGA",B420="CGC",B420="TCC",B420="ACG",B420="ACC",B420="GTA",B420="TGG",B420="TAT",D420="GAA",D420="GAT",D420="GAG",D420="AAG",D420="AAA",D420="CTA",D420="CTT",D420="CTC",D420="AAC",D420="CCA",D420="CCT",D420="CAG",D420="CAA",D420="CGT",D420="AGT",D420="AGC",D420="TCA",D420="TCT",D420="GTC"))</f>
        <v>0</v>
      </c>
      <c r="G420" s="2" t="b">
        <f t="shared" si="106"/>
        <v>0</v>
      </c>
      <c r="H420" s="1" t="s">
        <v>298</v>
      </c>
      <c r="M420" s="1">
        <f>PRODUCT(SUM(PRODUCT(R420,overview!$J$10),PRODUCT(W420,overview!$K$10),PRODUCT(AB420,overview!$L$10)),1/SUM(overview!$J$10:$L$10))</f>
        <v>0.3692826086956521</v>
      </c>
      <c r="N420" s="1">
        <f>PRODUCT(SUM(PRODUCT(S420,overview!$J$10),PRODUCT(X420,overview!$K$10),PRODUCT(AC420,overview!$L$10)),1/SUM(overview!$J$10:$L$10))</f>
        <v>2.6307173913043473</v>
      </c>
      <c r="O420" s="1">
        <f t="shared" si="101"/>
        <v>15</v>
      </c>
      <c r="P420" s="1">
        <f t="shared" si="102"/>
        <v>4</v>
      </c>
      <c r="Q420" s="1">
        <f t="shared" si="107"/>
        <v>3.7432892884786483E-2</v>
      </c>
      <c r="R420" s="1">
        <v>0.38800000000000001</v>
      </c>
      <c r="S420" s="1">
        <v>2.6120000000000001</v>
      </c>
      <c r="T420" s="1">
        <v>6</v>
      </c>
      <c r="U420" s="1">
        <v>2</v>
      </c>
      <c r="V420" s="1">
        <f t="shared" si="103"/>
        <v>4.9515058703420108E-2</v>
      </c>
      <c r="W420">
        <v>0.36199999999999999</v>
      </c>
      <c r="X420">
        <v>2.6379999999999999</v>
      </c>
      <c r="Y420">
        <v>8</v>
      </c>
      <c r="Z420">
        <v>2</v>
      </c>
      <c r="AA420" s="1">
        <f t="shared" si="104"/>
        <v>3.4306292645943898E-2</v>
      </c>
      <c r="AB420" s="1">
        <v>0.33300000000000002</v>
      </c>
      <c r="AC420" s="1">
        <v>2.6669999999999998</v>
      </c>
      <c r="AD420" s="1">
        <v>1</v>
      </c>
      <c r="AE420" s="1">
        <v>0</v>
      </c>
      <c r="AF420" s="1">
        <f t="shared" si="105"/>
        <v>0</v>
      </c>
      <c r="AH420" s="1">
        <f t="shared" si="109"/>
        <v>0.49350778019878655</v>
      </c>
      <c r="AI420" s="1">
        <f t="shared" si="110"/>
        <v>0.10827306820257682</v>
      </c>
      <c r="AJ420" s="1">
        <f t="shared" si="115"/>
        <v>0</v>
      </c>
      <c r="AK420" s="1">
        <f t="shared" si="111"/>
        <v>0.81898692387914873</v>
      </c>
      <c r="AL420" s="1" t="b">
        <f t="shared" si="112"/>
        <v>0</v>
      </c>
      <c r="AM420" s="1" t="e">
        <f t="shared" si="113"/>
        <v>#DIV/0!</v>
      </c>
      <c r="AN420" s="1" t="e">
        <f t="shared" si="114"/>
        <v>#DIV/0!</v>
      </c>
      <c r="AO420" s="1">
        <v>9.4879999999999995</v>
      </c>
    </row>
    <row r="421" spans="1:41">
      <c r="A421" s="7">
        <v>418</v>
      </c>
      <c r="B421" s="7" t="s">
        <v>47</v>
      </c>
      <c r="C421" s="7" t="s">
        <v>48</v>
      </c>
      <c r="D421" s="7" t="s">
        <v>47</v>
      </c>
      <c r="E421" s="7" t="s">
        <v>48</v>
      </c>
      <c r="F421" s="2" t="b">
        <f t="shared" si="108"/>
        <v>0</v>
      </c>
      <c r="G421" s="2" t="b">
        <f t="shared" si="106"/>
        <v>0</v>
      </c>
      <c r="H421" s="1" t="s">
        <v>298</v>
      </c>
      <c r="M421" s="1">
        <f>PRODUCT(SUM(PRODUCT(R421,overview!$J$10),PRODUCT(W421,overview!$K$10),PRODUCT(AB421,overview!$L$10)),1/SUM(overview!$J$10:$L$10))</f>
        <v>0.65360869565217383</v>
      </c>
      <c r="N421" s="1">
        <f>PRODUCT(SUM(PRODUCT(S421,overview!$J$10),PRODUCT(X421,overview!$K$10),PRODUCT(AC421,overview!$L$10)),1/SUM(overview!$J$10:$L$10))</f>
        <v>2.3463913043478262</v>
      </c>
      <c r="O421" s="1">
        <f t="shared" si="101"/>
        <v>13</v>
      </c>
      <c r="P421" s="1">
        <f t="shared" si="102"/>
        <v>9</v>
      </c>
      <c r="Q421" s="1">
        <f t="shared" si="107"/>
        <v>0.19284862116592616</v>
      </c>
      <c r="R421" s="1">
        <v>0.69799999999999995</v>
      </c>
      <c r="S421" s="1">
        <v>2.302</v>
      </c>
      <c r="T421" s="1">
        <v>5</v>
      </c>
      <c r="U421" s="1">
        <v>4</v>
      </c>
      <c r="V421" s="1">
        <f t="shared" si="103"/>
        <v>0.24257167680278016</v>
      </c>
      <c r="W421">
        <v>0.627</v>
      </c>
      <c r="X421">
        <v>2.3730000000000002</v>
      </c>
      <c r="Y421">
        <v>8</v>
      </c>
      <c r="Z421">
        <v>5</v>
      </c>
      <c r="AA421" s="1">
        <f t="shared" si="104"/>
        <v>0.16513906447534765</v>
      </c>
      <c r="AB421" s="1">
        <v>0.85699999999999998</v>
      </c>
      <c r="AC421" s="1">
        <v>2.1429999999999998</v>
      </c>
      <c r="AD421" s="1">
        <v>0</v>
      </c>
      <c r="AE421" s="1">
        <v>0</v>
      </c>
      <c r="AF421" s="1" t="e">
        <f t="shared" si="105"/>
        <v>#DIV/0!</v>
      </c>
      <c r="AH421" s="1" t="e">
        <f t="shared" si="109"/>
        <v>#DIV/0!</v>
      </c>
      <c r="AI421" s="1">
        <f t="shared" si="110"/>
        <v>8.5019694945253271E-2</v>
      </c>
      <c r="AJ421" s="1">
        <f t="shared" si="115"/>
        <v>0</v>
      </c>
      <c r="AK421" s="1">
        <f t="shared" si="111"/>
        <v>1.265336378898597</v>
      </c>
      <c r="AL421" s="1" t="b">
        <f t="shared" si="112"/>
        <v>0</v>
      </c>
      <c r="AM421" s="1" t="e">
        <f t="shared" si="113"/>
        <v>#DIV/0!</v>
      </c>
      <c r="AN421" s="1" t="e">
        <f t="shared" si="114"/>
        <v>#DIV/0!</v>
      </c>
      <c r="AO421" s="1">
        <v>9.4879999999999995</v>
      </c>
    </row>
    <row r="422" spans="1:41">
      <c r="A422" s="7">
        <v>419</v>
      </c>
      <c r="B422" s="7" t="s">
        <v>47</v>
      </c>
      <c r="C422" s="7" t="s">
        <v>48</v>
      </c>
      <c r="D422" s="7" t="s">
        <v>47</v>
      </c>
      <c r="E422" s="7" t="s">
        <v>48</v>
      </c>
      <c r="F422" s="2" t="b">
        <f t="shared" si="108"/>
        <v>0</v>
      </c>
      <c r="G422" s="2" t="b">
        <f t="shared" si="106"/>
        <v>0</v>
      </c>
      <c r="H422" s="1" t="s">
        <v>298</v>
      </c>
      <c r="M422" s="1">
        <f>PRODUCT(SUM(PRODUCT(R422,overview!$J$10),PRODUCT(W422,overview!$K$10),PRODUCT(AB422,overview!$L$10)),1/SUM(overview!$J$10:$L$10))</f>
        <v>0.73280434782608683</v>
      </c>
      <c r="N422" s="1">
        <f>PRODUCT(SUM(PRODUCT(S422,overview!$J$10),PRODUCT(X422,overview!$K$10),PRODUCT(AC422,overview!$L$10)),1/SUM(overview!$J$10:$L$10))</f>
        <v>2.2671956521739127</v>
      </c>
      <c r="O422" s="1">
        <f t="shared" si="101"/>
        <v>10</v>
      </c>
      <c r="P422" s="1">
        <f t="shared" si="102"/>
        <v>7</v>
      </c>
      <c r="Q422" s="1">
        <f t="shared" si="107"/>
        <v>0.22625442272104015</v>
      </c>
      <c r="R422" s="1">
        <v>0.52200000000000002</v>
      </c>
      <c r="S422" s="1">
        <v>2.4780000000000002</v>
      </c>
      <c r="T422" s="1">
        <v>4</v>
      </c>
      <c r="U422" s="1">
        <v>3</v>
      </c>
      <c r="V422" s="1">
        <f t="shared" si="103"/>
        <v>0.1579903147699758</v>
      </c>
      <c r="W422">
        <v>0.82399999999999995</v>
      </c>
      <c r="X422">
        <v>2.1760000000000002</v>
      </c>
      <c r="Y422">
        <v>6</v>
      </c>
      <c r="Z422">
        <v>4</v>
      </c>
      <c r="AA422" s="1">
        <f t="shared" si="104"/>
        <v>0.2524509803921568</v>
      </c>
      <c r="AB422" s="1">
        <v>0.85699999999999998</v>
      </c>
      <c r="AC422" s="1">
        <v>2.1429999999999998</v>
      </c>
      <c r="AD422" s="1">
        <v>0</v>
      </c>
      <c r="AE422" s="1">
        <v>0</v>
      </c>
      <c r="AF422" s="1" t="e">
        <f t="shared" si="105"/>
        <v>#DIV/0!</v>
      </c>
      <c r="AH422" s="1" t="e">
        <f t="shared" si="109"/>
        <v>#DIV/0!</v>
      </c>
      <c r="AI422" s="1">
        <f t="shared" si="110"/>
        <v>7.3259008044265064E-2</v>
      </c>
      <c r="AJ422" s="1">
        <f t="shared" si="115"/>
        <v>0</v>
      </c>
      <c r="AK422" s="1">
        <f t="shared" si="111"/>
        <v>1.9202186097362048</v>
      </c>
      <c r="AL422" s="1" t="b">
        <f t="shared" si="112"/>
        <v>0</v>
      </c>
      <c r="AM422" s="1" t="e">
        <f t="shared" si="113"/>
        <v>#DIV/0!</v>
      </c>
      <c r="AN422" s="1" t="e">
        <f t="shared" si="114"/>
        <v>#DIV/0!</v>
      </c>
      <c r="AO422" s="1">
        <v>9.4879999999999995</v>
      </c>
    </row>
    <row r="423" spans="1:41">
      <c r="A423" s="7">
        <v>420</v>
      </c>
      <c r="B423" s="7" t="s">
        <v>53</v>
      </c>
      <c r="C423" s="7" t="s">
        <v>33</v>
      </c>
      <c r="D423" s="7" t="s">
        <v>32</v>
      </c>
      <c r="E423" s="7" t="s">
        <v>33</v>
      </c>
      <c r="F423" s="2" t="b">
        <f t="shared" si="108"/>
        <v>1</v>
      </c>
      <c r="G423" s="2" t="b">
        <f t="shared" si="106"/>
        <v>0</v>
      </c>
      <c r="H423" s="1" t="s">
        <v>298</v>
      </c>
      <c r="M423" s="1">
        <f>PRODUCT(SUM(PRODUCT(R423,overview!$J$10),PRODUCT(W423,overview!$K$10),PRODUCT(AB423,overview!$L$10)),1/SUM(overview!$J$10:$L$10))</f>
        <v>0.96760869565217389</v>
      </c>
      <c r="N423" s="1">
        <f>PRODUCT(SUM(PRODUCT(S423,overview!$J$10),PRODUCT(X423,overview!$K$10),PRODUCT(AC423,overview!$L$10)),1/SUM(overview!$J$10:$L$10))</f>
        <v>2.0323913043478257</v>
      </c>
      <c r="O423" s="1">
        <f t="shared" si="101"/>
        <v>14</v>
      </c>
      <c r="P423" s="1">
        <f t="shared" si="102"/>
        <v>4</v>
      </c>
      <c r="Q423" s="1">
        <f t="shared" si="107"/>
        <v>0.13602677138884223</v>
      </c>
      <c r="R423" s="1">
        <v>0.89800000000000002</v>
      </c>
      <c r="S423" s="1">
        <v>2.1019999999999999</v>
      </c>
      <c r="T423" s="1">
        <v>7</v>
      </c>
      <c r="U423" s="1">
        <v>2</v>
      </c>
      <c r="V423" s="1">
        <f t="shared" si="103"/>
        <v>0.12206062253635995</v>
      </c>
      <c r="W423">
        <v>0.998</v>
      </c>
      <c r="X423">
        <v>2.0019999999999998</v>
      </c>
      <c r="Y423">
        <v>6</v>
      </c>
      <c r="Z423">
        <v>2</v>
      </c>
      <c r="AA423" s="1">
        <f t="shared" si="104"/>
        <v>0.1661671661671662</v>
      </c>
      <c r="AB423" s="1">
        <v>1</v>
      </c>
      <c r="AC423" s="1">
        <v>2</v>
      </c>
      <c r="AD423" s="1">
        <v>1</v>
      </c>
      <c r="AE423" s="1">
        <v>0</v>
      </c>
      <c r="AF423" s="1">
        <f t="shared" si="105"/>
        <v>0</v>
      </c>
      <c r="AH423" s="1" t="e">
        <f t="shared" si="109"/>
        <v>#DIV/0!</v>
      </c>
      <c r="AI423" s="1">
        <f t="shared" si="110"/>
        <v>5.6740888472865812E-2</v>
      </c>
      <c r="AJ423" s="1">
        <f t="shared" si="115"/>
        <v>0</v>
      </c>
      <c r="AK423" s="1">
        <f t="shared" si="111"/>
        <v>1.745549329863826</v>
      </c>
      <c r="AL423" s="1" t="b">
        <f t="shared" si="112"/>
        <v>0</v>
      </c>
      <c r="AM423" s="1" t="e">
        <f t="shared" si="113"/>
        <v>#DIV/0!</v>
      </c>
      <c r="AN423" s="1" t="e">
        <f t="shared" si="114"/>
        <v>#DIV/0!</v>
      </c>
      <c r="AO423" s="1">
        <v>9.4879999999999995</v>
      </c>
    </row>
    <row r="424" spans="1:41">
      <c r="A424" s="7">
        <v>421</v>
      </c>
      <c r="B424" s="7" t="s">
        <v>120</v>
      </c>
      <c r="C424" s="7" t="s">
        <v>46</v>
      </c>
      <c r="D424" s="7" t="s">
        <v>45</v>
      </c>
      <c r="E424" s="7" t="s">
        <v>46</v>
      </c>
      <c r="F424" s="2" t="b">
        <f t="shared" si="108"/>
        <v>0</v>
      </c>
      <c r="G424" s="2" t="b">
        <f t="shared" si="106"/>
        <v>0</v>
      </c>
      <c r="H424" s="1" t="s">
        <v>298</v>
      </c>
      <c r="M424" s="1">
        <f>PRODUCT(SUM(PRODUCT(R424,overview!$J$10),PRODUCT(W424,overview!$K$10),PRODUCT(AB424,overview!$L$10)),1/SUM(overview!$J$10:$L$10))</f>
        <v>1.0056739130434782</v>
      </c>
      <c r="N424" s="1">
        <f>PRODUCT(SUM(PRODUCT(S424,overview!$J$10),PRODUCT(X424,overview!$K$10),PRODUCT(AC424,overview!$L$10)),1/SUM(overview!$J$10:$L$10))</f>
        <v>1.9943260869565218</v>
      </c>
      <c r="O424" s="1">
        <f t="shared" si="101"/>
        <v>17</v>
      </c>
      <c r="P424" s="1">
        <f t="shared" si="102"/>
        <v>2</v>
      </c>
      <c r="Q424" s="1">
        <f t="shared" si="107"/>
        <v>5.9325593130896276E-2</v>
      </c>
      <c r="R424" s="1">
        <v>1.012</v>
      </c>
      <c r="S424" s="1">
        <v>1.988</v>
      </c>
      <c r="T424" s="1">
        <v>10</v>
      </c>
      <c r="U424" s="1">
        <v>1</v>
      </c>
      <c r="V424" s="1">
        <f t="shared" si="103"/>
        <v>5.0905432595573438E-2</v>
      </c>
      <c r="W424">
        <v>1.0029999999999999</v>
      </c>
      <c r="X424">
        <v>1.9970000000000001</v>
      </c>
      <c r="Y424">
        <v>6</v>
      </c>
      <c r="Z424">
        <v>1</v>
      </c>
      <c r="AA424" s="1">
        <f t="shared" si="104"/>
        <v>8.3708896678350853E-2</v>
      </c>
      <c r="AB424" s="1">
        <v>1</v>
      </c>
      <c r="AC424" s="1">
        <v>2</v>
      </c>
      <c r="AD424" s="1">
        <v>1</v>
      </c>
      <c r="AE424" s="1">
        <v>0</v>
      </c>
      <c r="AF424" s="1">
        <f t="shared" si="105"/>
        <v>0</v>
      </c>
      <c r="AH424" s="1" t="e">
        <f t="shared" si="109"/>
        <v>#DIV/0!</v>
      </c>
      <c r="AI424" s="1">
        <f t="shared" si="110"/>
        <v>6.0751062282279986E-2</v>
      </c>
      <c r="AJ424" s="1">
        <f t="shared" si="115"/>
        <v>0</v>
      </c>
      <c r="AK424" s="1">
        <f t="shared" si="111"/>
        <v>1.6055418796090624</v>
      </c>
      <c r="AL424" s="1" t="b">
        <f t="shared" si="112"/>
        <v>0</v>
      </c>
      <c r="AM424" s="1" t="e">
        <f t="shared" si="113"/>
        <v>#DIV/0!</v>
      </c>
      <c r="AN424" s="1" t="e">
        <f t="shared" si="114"/>
        <v>#DIV/0!</v>
      </c>
      <c r="AO424" s="1">
        <v>9.4879999999999995</v>
      </c>
    </row>
    <row r="425" spans="1:41">
      <c r="A425" s="7">
        <v>422</v>
      </c>
      <c r="B425" s="7" t="s">
        <v>100</v>
      </c>
      <c r="C425" s="7" t="s">
        <v>73</v>
      </c>
      <c r="D425" s="7" t="s">
        <v>100</v>
      </c>
      <c r="E425" s="7" t="s">
        <v>73</v>
      </c>
      <c r="F425" s="2" t="b">
        <f t="shared" si="108"/>
        <v>0</v>
      </c>
      <c r="G425" s="2" t="b">
        <f t="shared" si="106"/>
        <v>0</v>
      </c>
      <c r="H425" s="1" t="s">
        <v>298</v>
      </c>
      <c r="J425" s="1" t="s">
        <v>184</v>
      </c>
      <c r="M425" s="1">
        <f>PRODUCT(SUM(PRODUCT(R425,overview!$J$10),PRODUCT(W425,overview!$K$10),PRODUCT(AB425,overview!$L$10)),1/SUM(overview!$J$10:$L$10))</f>
        <v>0.33299999999999996</v>
      </c>
      <c r="N425" s="1">
        <f>PRODUCT(SUM(PRODUCT(S425,overview!$J$10),PRODUCT(X425,overview!$K$10),PRODUCT(AC425,overview!$L$10)),1/SUM(overview!$J$10:$L$10))</f>
        <v>2.6669999999999998</v>
      </c>
      <c r="O425" s="1">
        <f t="shared" si="101"/>
        <v>13</v>
      </c>
      <c r="P425" s="1">
        <f t="shared" si="102"/>
        <v>0</v>
      </c>
      <c r="Q425" s="1">
        <f t="shared" si="107"/>
        <v>0</v>
      </c>
      <c r="R425" s="1">
        <v>0.33300000000000002</v>
      </c>
      <c r="S425" s="1">
        <v>2.6669999999999998</v>
      </c>
      <c r="T425" s="1">
        <v>6</v>
      </c>
      <c r="U425" s="1">
        <v>0</v>
      </c>
      <c r="V425" s="1">
        <f t="shared" si="103"/>
        <v>0</v>
      </c>
      <c r="W425">
        <v>0.33300000000000002</v>
      </c>
      <c r="X425">
        <v>2.6669999999999998</v>
      </c>
      <c r="Y425">
        <v>7</v>
      </c>
      <c r="Z425">
        <v>0</v>
      </c>
      <c r="AA425" s="1">
        <f t="shared" si="104"/>
        <v>0</v>
      </c>
      <c r="AB425" s="1">
        <v>0.33300000000000002</v>
      </c>
      <c r="AC425" s="1">
        <v>2.6669999999999998</v>
      </c>
      <c r="AD425" s="1">
        <v>0</v>
      </c>
      <c r="AE425" s="1">
        <v>0</v>
      </c>
      <c r="AF425" s="1" t="e">
        <f t="shared" si="105"/>
        <v>#DIV/0!</v>
      </c>
      <c r="AH425" s="1" t="e">
        <f t="shared" si="109"/>
        <v>#DIV/0!</v>
      </c>
      <c r="AI425" s="1">
        <f t="shared" si="110"/>
        <v>7.3339212228101094E-2</v>
      </c>
      <c r="AJ425" s="1">
        <f t="shared" si="115"/>
        <v>0</v>
      </c>
      <c r="AK425" s="1">
        <f t="shared" si="111"/>
        <v>1.4628758206782062</v>
      </c>
      <c r="AL425" s="1" t="b">
        <f t="shared" si="112"/>
        <v>0</v>
      </c>
      <c r="AM425" s="1" t="e">
        <f t="shared" si="113"/>
        <v>#DIV/0!</v>
      </c>
      <c r="AN425" s="1" t="e">
        <f t="shared" si="114"/>
        <v>#DIV/0!</v>
      </c>
      <c r="AO425" s="1">
        <v>9.4879999999999995</v>
      </c>
    </row>
    <row r="426" spans="1:41">
      <c r="A426" s="7">
        <v>423</v>
      </c>
      <c r="B426" s="7" t="s">
        <v>85</v>
      </c>
      <c r="C426" s="7" t="s">
        <v>86</v>
      </c>
      <c r="D426" s="7" t="s">
        <v>85</v>
      </c>
      <c r="E426" s="7" t="s">
        <v>86</v>
      </c>
      <c r="F426" s="2" t="b">
        <f t="shared" si="108"/>
        <v>0</v>
      </c>
      <c r="G426" s="2" t="b">
        <f t="shared" si="106"/>
        <v>0</v>
      </c>
      <c r="H426" s="1" t="s">
        <v>298</v>
      </c>
      <c r="M426" s="1">
        <f>PRODUCT(SUM(PRODUCT(R426,overview!$J$10),PRODUCT(W426,overview!$K$10),PRODUCT(AB426,overview!$L$10)),1/SUM(overview!$J$10:$L$10))</f>
        <v>0.20508695652173914</v>
      </c>
      <c r="N426" s="1">
        <f>PRODUCT(SUM(PRODUCT(S426,overview!$J$10),PRODUCT(X426,overview!$K$10),PRODUCT(AC426,overview!$L$10)),1/SUM(overview!$J$10:$L$10))</f>
        <v>2.7949130434782608</v>
      </c>
      <c r="O426" s="1">
        <f t="shared" si="101"/>
        <v>7</v>
      </c>
      <c r="P426" s="1">
        <f t="shared" si="102"/>
        <v>4</v>
      </c>
      <c r="Q426" s="1">
        <f t="shared" si="107"/>
        <v>4.1930659294503549E-2</v>
      </c>
      <c r="R426" s="1">
        <v>0.66500000000000004</v>
      </c>
      <c r="S426" s="1">
        <v>2.335</v>
      </c>
      <c r="T426" s="1">
        <v>7</v>
      </c>
      <c r="U426" s="1">
        <v>2</v>
      </c>
      <c r="V426" s="1">
        <f t="shared" si="103"/>
        <v>8.137044967880086E-2</v>
      </c>
      <c r="W426">
        <v>4.0000000000000001E-3</v>
      </c>
      <c r="X426">
        <v>2.996</v>
      </c>
      <c r="Y426">
        <v>0</v>
      </c>
      <c r="Z426">
        <v>2</v>
      </c>
      <c r="AA426" s="1" t="e">
        <f t="shared" si="104"/>
        <v>#DIV/0!</v>
      </c>
      <c r="AB426" s="1">
        <v>0</v>
      </c>
      <c r="AC426" s="1">
        <v>3</v>
      </c>
      <c r="AD426" s="1">
        <v>0</v>
      </c>
      <c r="AE426" s="1">
        <v>0</v>
      </c>
      <c r="AF426" s="1" t="e">
        <f t="shared" si="105"/>
        <v>#DIV/0!</v>
      </c>
      <c r="AH426" s="1" t="e">
        <f t="shared" si="109"/>
        <v>#DIV/0!</v>
      </c>
      <c r="AI426" s="1">
        <f t="shared" si="110"/>
        <v>5.701820489430056E-2</v>
      </c>
      <c r="AJ426" s="1">
        <f t="shared" si="115"/>
        <v>0</v>
      </c>
      <c r="AK426" s="1">
        <f t="shared" si="111"/>
        <v>1.3534024445989161</v>
      </c>
      <c r="AL426" s="1" t="b">
        <f t="shared" si="112"/>
        <v>0</v>
      </c>
      <c r="AM426" s="1" t="e">
        <f t="shared" si="113"/>
        <v>#DIV/0!</v>
      </c>
      <c r="AN426" s="1" t="e">
        <f t="shared" si="114"/>
        <v>#DIV/0!</v>
      </c>
      <c r="AO426" s="1">
        <v>9.4879999999999995</v>
      </c>
    </row>
    <row r="427" spans="1:41">
      <c r="A427" s="7">
        <v>424</v>
      </c>
      <c r="B427" s="7" t="s">
        <v>85</v>
      </c>
      <c r="C427" s="7" t="s">
        <v>86</v>
      </c>
      <c r="D427" s="7" t="s">
        <v>85</v>
      </c>
      <c r="E427" s="7" t="s">
        <v>86</v>
      </c>
      <c r="F427" s="2" t="b">
        <f t="shared" si="108"/>
        <v>0</v>
      </c>
      <c r="G427" s="2" t="b">
        <f t="shared" si="106"/>
        <v>0</v>
      </c>
      <c r="H427" s="1" t="s">
        <v>298</v>
      </c>
      <c r="M427" s="1">
        <f>PRODUCT(SUM(PRODUCT(R427,overview!$J$10),PRODUCT(W427,overview!$K$10),PRODUCT(AB427,overview!$L$10)),1/SUM(overview!$J$10:$L$10))</f>
        <v>0</v>
      </c>
      <c r="N427" s="1">
        <f>PRODUCT(SUM(PRODUCT(S427,overview!$J$10),PRODUCT(X427,overview!$K$10),PRODUCT(AC427,overview!$L$10)),1/SUM(overview!$J$10:$L$10))</f>
        <v>3</v>
      </c>
      <c r="O427" s="1">
        <f t="shared" si="101"/>
        <v>0</v>
      </c>
      <c r="P427" s="1">
        <f t="shared" si="102"/>
        <v>0</v>
      </c>
      <c r="Q427" s="1" t="e">
        <f t="shared" si="107"/>
        <v>#DIV/0!</v>
      </c>
      <c r="R427" s="1">
        <v>0</v>
      </c>
      <c r="S427" s="1">
        <v>3</v>
      </c>
      <c r="T427" s="1">
        <v>0</v>
      </c>
      <c r="U427" s="1">
        <v>0</v>
      </c>
      <c r="V427" s="1" t="e">
        <f t="shared" si="103"/>
        <v>#DIV/0!</v>
      </c>
      <c r="W427">
        <v>0</v>
      </c>
      <c r="X427">
        <v>3</v>
      </c>
      <c r="Y427">
        <v>0</v>
      </c>
      <c r="Z427">
        <v>0</v>
      </c>
      <c r="AA427" s="1" t="e">
        <f t="shared" si="104"/>
        <v>#DIV/0!</v>
      </c>
      <c r="AB427" s="1">
        <v>0</v>
      </c>
      <c r="AC427" s="1">
        <v>3</v>
      </c>
      <c r="AD427" s="1">
        <v>0</v>
      </c>
      <c r="AE427" s="1">
        <v>0</v>
      </c>
      <c r="AF427" s="1" t="e">
        <f t="shared" si="105"/>
        <v>#DIV/0!</v>
      </c>
      <c r="AH427" s="1" t="e">
        <f t="shared" si="109"/>
        <v>#DIV/0!</v>
      </c>
      <c r="AI427" s="1">
        <f t="shared" si="110"/>
        <v>4.472579625809376E-2</v>
      </c>
      <c r="AJ427" s="1">
        <f t="shared" si="115"/>
        <v>0</v>
      </c>
      <c r="AK427" s="1">
        <f t="shared" si="111"/>
        <v>1.2557033095202184</v>
      </c>
      <c r="AL427" s="1" t="b">
        <f t="shared" si="112"/>
        <v>0</v>
      </c>
      <c r="AM427" s="1" t="e">
        <f t="shared" si="113"/>
        <v>#DIV/0!</v>
      </c>
      <c r="AN427" s="1" t="e">
        <f t="shared" si="114"/>
        <v>#DIV/0!</v>
      </c>
      <c r="AO427" s="1">
        <v>9.4879999999999995</v>
      </c>
    </row>
    <row r="428" spans="1:41">
      <c r="A428" s="7">
        <v>425</v>
      </c>
      <c r="B428" s="7" t="s">
        <v>72</v>
      </c>
      <c r="C428" s="7" t="s">
        <v>73</v>
      </c>
      <c r="D428" s="7" t="s">
        <v>72</v>
      </c>
      <c r="E428" s="7" t="s">
        <v>73</v>
      </c>
      <c r="F428" s="2" t="b">
        <f t="shared" si="108"/>
        <v>0</v>
      </c>
      <c r="G428" s="2" t="b">
        <f t="shared" si="106"/>
        <v>0</v>
      </c>
      <c r="H428" s="1" t="s">
        <v>298</v>
      </c>
      <c r="J428" s="1" t="s">
        <v>184</v>
      </c>
      <c r="M428" s="1">
        <f>PRODUCT(SUM(PRODUCT(R428,overview!$J$10),PRODUCT(W428,overview!$K$10),PRODUCT(AB428,overview!$L$10)),1/SUM(overview!$J$10:$L$10))</f>
        <v>0.33299999999999996</v>
      </c>
      <c r="N428" s="1">
        <f>PRODUCT(SUM(PRODUCT(S428,overview!$J$10),PRODUCT(X428,overview!$K$10),PRODUCT(AC428,overview!$L$10)),1/SUM(overview!$J$10:$L$10))</f>
        <v>2.6669999999999998</v>
      </c>
      <c r="O428" s="1">
        <f t="shared" si="101"/>
        <v>6</v>
      </c>
      <c r="P428" s="1">
        <f t="shared" si="102"/>
        <v>0</v>
      </c>
      <c r="Q428" s="1">
        <f t="shared" si="107"/>
        <v>0</v>
      </c>
      <c r="R428" s="1">
        <v>0.33300000000000002</v>
      </c>
      <c r="S428" s="1">
        <v>2.6669999999999998</v>
      </c>
      <c r="T428" s="1">
        <v>4</v>
      </c>
      <c r="U428" s="1">
        <v>0</v>
      </c>
      <c r="V428" s="1">
        <f t="shared" si="103"/>
        <v>0</v>
      </c>
      <c r="W428">
        <v>0.33300000000000002</v>
      </c>
      <c r="X428">
        <v>2.6669999999999998</v>
      </c>
      <c r="Y428">
        <v>2</v>
      </c>
      <c r="Z428">
        <v>0</v>
      </c>
      <c r="AA428" s="1">
        <f t="shared" si="104"/>
        <v>0</v>
      </c>
      <c r="AB428" s="1">
        <v>0.33300000000000002</v>
      </c>
      <c r="AC428" s="1">
        <v>2.6669999999999998</v>
      </c>
      <c r="AD428" s="1">
        <v>0</v>
      </c>
      <c r="AE428" s="1">
        <v>0</v>
      </c>
      <c r="AF428" s="1" t="e">
        <f t="shared" si="105"/>
        <v>#DIV/0!</v>
      </c>
      <c r="AH428" s="1" t="e">
        <f t="shared" si="109"/>
        <v>#DIV/0!</v>
      </c>
      <c r="AI428" s="1">
        <f t="shared" si="110"/>
        <v>3.484621325700786E-2</v>
      </c>
      <c r="AJ428" s="1">
        <f t="shared" si="115"/>
        <v>0</v>
      </c>
      <c r="AK428" s="1">
        <f t="shared" si="111"/>
        <v>1.174184358374341</v>
      </c>
      <c r="AL428" s="1" t="b">
        <f t="shared" si="112"/>
        <v>0</v>
      </c>
      <c r="AM428" s="1" t="e">
        <f t="shared" si="113"/>
        <v>#DIV/0!</v>
      </c>
      <c r="AN428" s="1" t="e">
        <f t="shared" si="114"/>
        <v>#DIV/0!</v>
      </c>
      <c r="AO428" s="1">
        <v>9.4879999999999995</v>
      </c>
    </row>
    <row r="429" spans="1:41">
      <c r="A429" s="7">
        <v>426</v>
      </c>
      <c r="B429" s="7" t="s">
        <v>30</v>
      </c>
      <c r="C429" s="7" t="s">
        <v>31</v>
      </c>
      <c r="D429" s="7" t="s">
        <v>30</v>
      </c>
      <c r="E429" s="7" t="s">
        <v>31</v>
      </c>
      <c r="F429" s="2"/>
      <c r="G429" s="2"/>
      <c r="H429" s="1" t="s">
        <v>298</v>
      </c>
      <c r="M429" s="1">
        <f>PRODUCT(SUM(PRODUCT(R429,overview!$J$10),PRODUCT(W429,overview!$K$10),PRODUCT(AB429,overview!$L$10)),1/SUM(overview!$J$10:$L$10))</f>
        <v>1.004891304347826</v>
      </c>
      <c r="N429" s="1">
        <f>PRODUCT(SUM(PRODUCT(S429,overview!$J$10),PRODUCT(X429,overview!$K$10),PRODUCT(AC429,overview!$L$10)),1/SUM(overview!$J$10:$L$10))</f>
        <v>1.995108695652174</v>
      </c>
      <c r="O429" s="1">
        <f t="shared" si="101"/>
        <v>17</v>
      </c>
      <c r="P429" s="1">
        <f t="shared" si="102"/>
        <v>5</v>
      </c>
      <c r="Q429" s="1">
        <f t="shared" si="107"/>
        <v>0.14814043296425081</v>
      </c>
      <c r="R429" s="1">
        <v>1.0049999999999999</v>
      </c>
      <c r="S429" s="1">
        <v>1.9950000000000001</v>
      </c>
      <c r="T429" s="1">
        <v>10</v>
      </c>
      <c r="U429" s="1">
        <v>1</v>
      </c>
      <c r="V429" s="1">
        <f t="shared" si="103"/>
        <v>5.0375939849624053E-2</v>
      </c>
      <c r="W429">
        <v>1.0049999999999999</v>
      </c>
      <c r="X429">
        <v>1.9950000000000001</v>
      </c>
      <c r="Y429">
        <v>7</v>
      </c>
      <c r="Z429">
        <v>4</v>
      </c>
      <c r="AA429" s="1">
        <f t="shared" si="104"/>
        <v>0.28786251342642316</v>
      </c>
      <c r="AB429" s="1">
        <v>1</v>
      </c>
      <c r="AC429" s="1">
        <v>2</v>
      </c>
      <c r="AD429" s="1">
        <v>0</v>
      </c>
      <c r="AE429" s="1">
        <v>0</v>
      </c>
      <c r="AF429" s="1" t="e">
        <f t="shared" si="105"/>
        <v>#DIV/0!</v>
      </c>
      <c r="AH429" s="1" t="e">
        <f t="shared" si="109"/>
        <v>#DIV/0!</v>
      </c>
      <c r="AI429" s="1">
        <f t="shared" si="110"/>
        <v>4.1211235266540427E-2</v>
      </c>
      <c r="AJ429" s="1">
        <f t="shared" si="115"/>
        <v>0</v>
      </c>
      <c r="AK429" s="1">
        <f t="shared" si="111"/>
        <v>0.55042122326856402</v>
      </c>
      <c r="AL429" s="1" t="b">
        <f t="shared" si="112"/>
        <v>0</v>
      </c>
      <c r="AM429" s="1" t="e">
        <f t="shared" si="113"/>
        <v>#DIV/0!</v>
      </c>
      <c r="AN429" s="1" t="e">
        <f t="shared" si="114"/>
        <v>#DIV/0!</v>
      </c>
      <c r="AO429" s="1">
        <v>9.4879999999999995</v>
      </c>
    </row>
    <row r="430" spans="1:41">
      <c r="A430" s="7">
        <v>427</v>
      </c>
      <c r="B430" s="7" t="s">
        <v>45</v>
      </c>
      <c r="C430" s="7" t="s">
        <v>46</v>
      </c>
      <c r="D430" s="7" t="s">
        <v>45</v>
      </c>
      <c r="E430" s="7" t="s">
        <v>46</v>
      </c>
      <c r="F430" s="2"/>
      <c r="G430" s="2"/>
      <c r="H430" s="1" t="s">
        <v>298</v>
      </c>
      <c r="M430" s="1">
        <f>PRODUCT(SUM(PRODUCT(R430,overview!$J$10),PRODUCT(W430,overview!$K$10),PRODUCT(AB430,overview!$L$10)),1/SUM(overview!$J$10:$L$10))</f>
        <v>1.0090217391304346</v>
      </c>
      <c r="N430" s="1">
        <f>PRODUCT(SUM(PRODUCT(S430,overview!$J$10),PRODUCT(X430,overview!$K$10),PRODUCT(AC430,overview!$L$10)),1/SUM(overview!$J$10:$L$10))</f>
        <v>1.9909782608695654</v>
      </c>
      <c r="O430" s="1">
        <f t="shared" si="101"/>
        <v>14</v>
      </c>
      <c r="P430" s="1">
        <f t="shared" si="102"/>
        <v>6</v>
      </c>
      <c r="Q430" s="1">
        <f t="shared" si="107"/>
        <v>0.21719869910075723</v>
      </c>
      <c r="R430" s="1">
        <v>1.0229999999999999</v>
      </c>
      <c r="S430" s="1">
        <v>1.9770000000000001</v>
      </c>
      <c r="T430" s="1">
        <v>6</v>
      </c>
      <c r="U430" s="1">
        <v>0</v>
      </c>
      <c r="V430" s="1">
        <f t="shared" si="103"/>
        <v>0</v>
      </c>
      <c r="W430">
        <v>1.0029999999999999</v>
      </c>
      <c r="X430">
        <v>1.9970000000000001</v>
      </c>
      <c r="Y430">
        <v>8</v>
      </c>
      <c r="Z430">
        <v>6</v>
      </c>
      <c r="AA430" s="1">
        <f t="shared" si="104"/>
        <v>0.37669003505257886</v>
      </c>
      <c r="AB430" s="1">
        <v>1</v>
      </c>
      <c r="AC430" s="1">
        <v>2</v>
      </c>
      <c r="AD430" s="1">
        <v>0</v>
      </c>
      <c r="AE430" s="1">
        <v>0</v>
      </c>
      <c r="AF430" s="1" t="e">
        <f t="shared" si="105"/>
        <v>#DIV/0!</v>
      </c>
      <c r="AH430" s="1" t="e">
        <f t="shared" si="109"/>
        <v>#DIV/0!</v>
      </c>
      <c r="AI430" s="1">
        <f t="shared" si="110"/>
        <v>5.7035421998925646E-2</v>
      </c>
      <c r="AJ430" s="1">
        <f t="shared" si="115"/>
        <v>0</v>
      </c>
      <c r="AK430" s="1">
        <f t="shared" si="111"/>
        <v>9.6019699028324995E-2</v>
      </c>
      <c r="AL430" s="1" t="b">
        <f t="shared" si="112"/>
        <v>0</v>
      </c>
      <c r="AM430" s="1" t="e">
        <f t="shared" si="113"/>
        <v>#DIV/0!</v>
      </c>
      <c r="AN430" s="1" t="e">
        <f t="shared" si="114"/>
        <v>#DIV/0!</v>
      </c>
      <c r="AO430" s="1">
        <v>9.4879999999999995</v>
      </c>
    </row>
    <row r="431" spans="1:41">
      <c r="A431" s="7">
        <v>428</v>
      </c>
      <c r="B431" s="7" t="s">
        <v>36</v>
      </c>
      <c r="C431" s="7" t="s">
        <v>37</v>
      </c>
      <c r="D431" s="7" t="s">
        <v>67</v>
      </c>
      <c r="E431" s="7" t="s">
        <v>37</v>
      </c>
      <c r="F431" s="2"/>
      <c r="G431" s="2"/>
      <c r="H431" s="1" t="s">
        <v>298</v>
      </c>
      <c r="M431" s="1">
        <f>PRODUCT(SUM(PRODUCT(R431,overview!$J$10),PRODUCT(W431,overview!$K$10),PRODUCT(AB431,overview!$L$10)),1/SUM(overview!$J$10:$L$10))</f>
        <v>0.86793478260869561</v>
      </c>
      <c r="N431" s="1">
        <f>PRODUCT(SUM(PRODUCT(S431,overview!$J$10),PRODUCT(X431,overview!$K$10),PRODUCT(AC431,overview!$L$10)),1/SUM(overview!$J$10:$L$10))</f>
        <v>2.1320652173913044</v>
      </c>
      <c r="O431" s="1">
        <f t="shared" si="101"/>
        <v>11</v>
      </c>
      <c r="P431" s="1">
        <f t="shared" si="102"/>
        <v>4</v>
      </c>
      <c r="Q431" s="1">
        <f t="shared" si="107"/>
        <v>0.14803142307603179</v>
      </c>
      <c r="R431" s="1">
        <v>0.996</v>
      </c>
      <c r="S431" s="1">
        <v>2.004</v>
      </c>
      <c r="T431" s="1">
        <v>5</v>
      </c>
      <c r="U431" s="1">
        <v>3</v>
      </c>
      <c r="V431" s="1">
        <f t="shared" si="103"/>
        <v>0.29820359281437131</v>
      </c>
      <c r="W431">
        <v>0.8</v>
      </c>
      <c r="X431">
        <v>2.2000000000000002</v>
      </c>
      <c r="Y431">
        <v>4</v>
      </c>
      <c r="Z431">
        <v>1</v>
      </c>
      <c r="AA431" s="1">
        <f t="shared" si="104"/>
        <v>9.0909090909090912E-2</v>
      </c>
      <c r="AB431" s="1">
        <v>1.181</v>
      </c>
      <c r="AC431" s="1">
        <v>1.819</v>
      </c>
      <c r="AD431" s="1">
        <v>2</v>
      </c>
      <c r="AE431" s="1">
        <v>0</v>
      </c>
      <c r="AF431" s="1">
        <f t="shared" si="105"/>
        <v>0</v>
      </c>
      <c r="AH431" s="1" t="e">
        <f t="shared" si="109"/>
        <v>#DIV/0!</v>
      </c>
      <c r="AI431" s="1">
        <f t="shared" si="110"/>
        <v>5.4822335025380704E-2</v>
      </c>
      <c r="AJ431" s="1">
        <f t="shared" si="115"/>
        <v>7.2609414426172456E-2</v>
      </c>
      <c r="AK431" s="1">
        <f t="shared" si="111"/>
        <v>2.6026519449084073</v>
      </c>
      <c r="AL431" s="1" t="b">
        <f t="shared" si="112"/>
        <v>0</v>
      </c>
      <c r="AM431" s="1" t="e">
        <f t="shared" si="113"/>
        <v>#DIV/0!</v>
      </c>
      <c r="AN431" s="1" t="e">
        <f t="shared" si="114"/>
        <v>#DIV/0!</v>
      </c>
      <c r="AO431" s="1">
        <v>9.4879999999999995</v>
      </c>
    </row>
    <row r="432" spans="1:41">
      <c r="A432" s="7">
        <v>429</v>
      </c>
      <c r="B432" s="7" t="s">
        <v>56</v>
      </c>
      <c r="C432" s="7" t="s">
        <v>31</v>
      </c>
      <c r="D432" s="7" t="s">
        <v>30</v>
      </c>
      <c r="E432" s="7" t="s">
        <v>31</v>
      </c>
      <c r="F432" s="2"/>
      <c r="G432" s="2"/>
      <c r="H432" s="1" t="s">
        <v>298</v>
      </c>
      <c r="M432" s="1">
        <f>PRODUCT(SUM(PRODUCT(R432,overview!$J$10),PRODUCT(W432,overview!$K$10),PRODUCT(AB432,overview!$L$10)),1/SUM(overview!$J$10:$L$10))</f>
        <v>1.0067391304347826</v>
      </c>
      <c r="N432" s="1">
        <f>PRODUCT(SUM(PRODUCT(S432,overview!$J$10),PRODUCT(X432,overview!$K$10),PRODUCT(AC432,overview!$L$10)),1/SUM(overview!$J$10:$L$10))</f>
        <v>1.9932608695652172</v>
      </c>
      <c r="O432" s="1">
        <f t="shared" si="101"/>
        <v>15</v>
      </c>
      <c r="P432" s="1">
        <f t="shared" si="102"/>
        <v>3</v>
      </c>
      <c r="Q432" s="1">
        <f t="shared" si="107"/>
        <v>0.10101428727233068</v>
      </c>
      <c r="R432" s="1">
        <v>1</v>
      </c>
      <c r="S432" s="1">
        <v>2</v>
      </c>
      <c r="T432" s="1">
        <v>6</v>
      </c>
      <c r="U432" s="1">
        <v>0</v>
      </c>
      <c r="V432" s="1">
        <f t="shared" si="103"/>
        <v>0</v>
      </c>
      <c r="W432">
        <v>1.01</v>
      </c>
      <c r="X432">
        <v>1.99</v>
      </c>
      <c r="Y432">
        <v>8</v>
      </c>
      <c r="Z432">
        <v>3</v>
      </c>
      <c r="AA432" s="1">
        <f t="shared" si="104"/>
        <v>0.19032663316582912</v>
      </c>
      <c r="AB432" s="1">
        <v>1</v>
      </c>
      <c r="AC432" s="1">
        <v>2</v>
      </c>
      <c r="AD432" s="1">
        <v>1</v>
      </c>
      <c r="AE432" s="1">
        <v>0</v>
      </c>
      <c r="AF432" s="1">
        <f t="shared" si="105"/>
        <v>0</v>
      </c>
      <c r="AH432" s="1">
        <f t="shared" si="109"/>
        <v>0.23153441337726621</v>
      </c>
      <c r="AI432" s="1">
        <f t="shared" si="110"/>
        <v>5.6726184379040076E-2</v>
      </c>
      <c r="AJ432" s="1">
        <f t="shared" si="115"/>
        <v>0.24057450628366245</v>
      </c>
      <c r="AK432" s="1">
        <f t="shared" si="111"/>
        <v>7.9732341971289404</v>
      </c>
      <c r="AL432" s="1" t="b">
        <f t="shared" si="112"/>
        <v>0</v>
      </c>
      <c r="AM432" s="1" t="e">
        <f t="shared" si="113"/>
        <v>#DIV/0!</v>
      </c>
      <c r="AN432" s="1" t="e">
        <f t="shared" si="114"/>
        <v>#DIV/0!</v>
      </c>
      <c r="AO432" s="1">
        <v>9.4879999999999995</v>
      </c>
    </row>
    <row r="433" spans="1:41">
      <c r="A433" s="7">
        <v>430</v>
      </c>
      <c r="B433" s="7" t="s">
        <v>84</v>
      </c>
      <c r="C433" s="7" t="s">
        <v>37</v>
      </c>
      <c r="D433" s="7" t="s">
        <v>84</v>
      </c>
      <c r="E433" s="7" t="s">
        <v>37</v>
      </c>
      <c r="F433" s="2"/>
      <c r="G433" s="2"/>
      <c r="H433" s="1" t="s">
        <v>298</v>
      </c>
      <c r="M433" s="1">
        <f>PRODUCT(SUM(PRODUCT(R433,overview!$J$10),PRODUCT(W433,overview!$K$10),PRODUCT(AB433,overview!$L$10)),1/SUM(overview!$J$10:$L$10))</f>
        <v>0.974891304347826</v>
      </c>
      <c r="N433" s="1">
        <f>PRODUCT(SUM(PRODUCT(S433,overview!$J$10),PRODUCT(X433,overview!$K$10),PRODUCT(AC433,overview!$L$10)),1/SUM(overview!$J$10:$L$10))</f>
        <v>2.025108695652174</v>
      </c>
      <c r="O433" s="1">
        <f t="shared" si="101"/>
        <v>14</v>
      </c>
      <c r="P433" s="1">
        <f t="shared" si="102"/>
        <v>3</v>
      </c>
      <c r="Q433" s="1">
        <f t="shared" si="107"/>
        <v>0.10315756381453337</v>
      </c>
      <c r="R433" s="1">
        <v>1.07</v>
      </c>
      <c r="S433" s="1">
        <v>1.93</v>
      </c>
      <c r="T433" s="1">
        <v>7</v>
      </c>
      <c r="U433" s="1">
        <v>0</v>
      </c>
      <c r="V433" s="1">
        <f t="shared" si="103"/>
        <v>0</v>
      </c>
      <c r="W433">
        <v>0.91500000000000004</v>
      </c>
      <c r="X433">
        <v>2.085</v>
      </c>
      <c r="Y433">
        <v>7</v>
      </c>
      <c r="Z433">
        <v>3</v>
      </c>
      <c r="AA433" s="1">
        <f t="shared" si="104"/>
        <v>0.1880781089414183</v>
      </c>
      <c r="AB433" s="1">
        <v>1.5</v>
      </c>
      <c r="AC433" s="1">
        <v>1.5</v>
      </c>
      <c r="AD433" s="1">
        <v>0</v>
      </c>
      <c r="AE433" s="1">
        <v>0</v>
      </c>
      <c r="AF433" s="1" t="e">
        <f t="shared" si="105"/>
        <v>#DIV/0!</v>
      </c>
      <c r="AH433" s="1">
        <f t="shared" si="109"/>
        <v>0.2311366200261247</v>
      </c>
      <c r="AI433" s="1">
        <f t="shared" si="110"/>
        <v>5.5959614319863862E-2</v>
      </c>
      <c r="AJ433" s="1">
        <f t="shared" si="115"/>
        <v>0.3245029134378567</v>
      </c>
      <c r="AK433" s="1">
        <f t="shared" si="111"/>
        <v>19.360962360112119</v>
      </c>
      <c r="AL433" s="1" t="b">
        <f t="shared" si="112"/>
        <v>1</v>
      </c>
      <c r="AM433" s="1" t="e">
        <f t="shared" si="113"/>
        <v>#DIV/0!</v>
      </c>
      <c r="AN433" s="1" t="e">
        <f t="shared" si="114"/>
        <v>#DIV/0!</v>
      </c>
      <c r="AO433" s="1">
        <v>9.4879999999999995</v>
      </c>
    </row>
    <row r="434" spans="1:41">
      <c r="A434" s="7">
        <v>431</v>
      </c>
      <c r="B434" s="7" t="s">
        <v>130</v>
      </c>
      <c r="C434" s="7" t="s">
        <v>31</v>
      </c>
      <c r="D434" s="7" t="s">
        <v>30</v>
      </c>
      <c r="E434" s="7" t="s">
        <v>31</v>
      </c>
      <c r="F434" s="2"/>
      <c r="G434" s="2"/>
      <c r="H434" s="1" t="s">
        <v>298</v>
      </c>
      <c r="M434" s="1">
        <f>PRODUCT(SUM(PRODUCT(R434,overview!$J$10),PRODUCT(W434,overview!$K$10),PRODUCT(AB434,overview!$L$10)),1/SUM(overview!$J$10:$L$10))</f>
        <v>1.0101086956521739</v>
      </c>
      <c r="N434" s="1">
        <f>PRODUCT(SUM(PRODUCT(S434,overview!$J$10),PRODUCT(X434,overview!$K$10),PRODUCT(AC434,overview!$L$10)),1/SUM(overview!$J$10:$L$10))</f>
        <v>1.9898913043478259</v>
      </c>
      <c r="O434" s="1">
        <f t="shared" si="101"/>
        <v>15</v>
      </c>
      <c r="P434" s="1">
        <f t="shared" si="102"/>
        <v>5</v>
      </c>
      <c r="Q434" s="1">
        <f t="shared" si="107"/>
        <v>0.1692066786839278</v>
      </c>
      <c r="R434" s="1">
        <v>1</v>
      </c>
      <c r="S434" s="1">
        <v>2</v>
      </c>
      <c r="T434" s="1">
        <v>8</v>
      </c>
      <c r="U434" s="1">
        <v>0</v>
      </c>
      <c r="V434" s="1">
        <f t="shared" si="103"/>
        <v>0</v>
      </c>
      <c r="W434">
        <v>1.0149999999999999</v>
      </c>
      <c r="X434">
        <v>1.9850000000000001</v>
      </c>
      <c r="Y434">
        <v>6</v>
      </c>
      <c r="Z434">
        <v>5</v>
      </c>
      <c r="AA434" s="1">
        <f t="shared" si="104"/>
        <v>0.42611251049538196</v>
      </c>
      <c r="AB434" s="1">
        <v>1</v>
      </c>
      <c r="AC434" s="1">
        <v>2</v>
      </c>
      <c r="AD434" s="1">
        <v>1</v>
      </c>
      <c r="AE434" s="1">
        <v>0</v>
      </c>
      <c r="AF434" s="1">
        <f t="shared" si="105"/>
        <v>0</v>
      </c>
      <c r="AH434" s="1">
        <f t="shared" si="109"/>
        <v>0.21311599823627247</v>
      </c>
      <c r="AI434" s="1">
        <f t="shared" si="110"/>
        <v>4.9472434146057377E-2</v>
      </c>
      <c r="AJ434" s="1">
        <f t="shared" si="115"/>
        <v>0.29735769685815699</v>
      </c>
      <c r="AK434" s="1">
        <f t="shared" si="111"/>
        <v>44.719533835706955</v>
      </c>
      <c r="AL434" s="1" t="b">
        <f t="shared" si="112"/>
        <v>1</v>
      </c>
      <c r="AM434" s="1">
        <f t="shared" si="113"/>
        <v>12.882319659914765</v>
      </c>
      <c r="AN434" s="1" t="b">
        <f t="shared" si="114"/>
        <v>1</v>
      </c>
      <c r="AO434" s="1">
        <v>9.4879999999999995</v>
      </c>
    </row>
    <row r="435" spans="1:41">
      <c r="A435" s="7">
        <v>432</v>
      </c>
      <c r="B435" s="7" t="s">
        <v>56</v>
      </c>
      <c r="C435" s="7" t="s">
        <v>31</v>
      </c>
      <c r="D435" s="7" t="s">
        <v>30</v>
      </c>
      <c r="E435" s="7" t="s">
        <v>31</v>
      </c>
      <c r="F435" s="2"/>
      <c r="G435" s="2"/>
      <c r="H435" s="1" t="s">
        <v>298</v>
      </c>
      <c r="M435" s="1">
        <f>PRODUCT(SUM(PRODUCT(R435,overview!$J$10),PRODUCT(W435,overview!$K$10),PRODUCT(AB435,overview!$L$10)),1/SUM(overview!$J$10:$L$10))</f>
        <v>0.97136956521739115</v>
      </c>
      <c r="N435" s="1">
        <f>PRODUCT(SUM(PRODUCT(S435,overview!$J$10),PRODUCT(X435,overview!$K$10),PRODUCT(AC435,overview!$L$10)),1/SUM(overview!$J$10:$L$10))</f>
        <v>2.0286304347826087</v>
      </c>
      <c r="O435" s="1">
        <f t="shared" si="101"/>
        <v>15</v>
      </c>
      <c r="P435" s="1">
        <f t="shared" si="102"/>
        <v>9</v>
      </c>
      <c r="Q435" s="1">
        <f t="shared" si="107"/>
        <v>0.28729813431636242</v>
      </c>
      <c r="R435" s="1">
        <v>0.94799999999999995</v>
      </c>
      <c r="S435" s="1">
        <v>2.052</v>
      </c>
      <c r="T435" s="1">
        <v>7</v>
      </c>
      <c r="U435" s="1">
        <v>2</v>
      </c>
      <c r="V435" s="1">
        <f t="shared" si="103"/>
        <v>0.13199665831244778</v>
      </c>
      <c r="W435">
        <v>0.98099999999999998</v>
      </c>
      <c r="X435">
        <v>2.0190000000000001</v>
      </c>
      <c r="Y435">
        <v>7</v>
      </c>
      <c r="Z435">
        <v>7</v>
      </c>
      <c r="AA435" s="1">
        <f t="shared" si="104"/>
        <v>0.48588410104011881</v>
      </c>
      <c r="AB435" s="1">
        <v>1</v>
      </c>
      <c r="AC435" s="1">
        <v>2</v>
      </c>
      <c r="AD435" s="1">
        <v>1</v>
      </c>
      <c r="AE435" s="1">
        <v>0</v>
      </c>
      <c r="AF435" s="1">
        <f t="shared" si="105"/>
        <v>0</v>
      </c>
      <c r="AH435" s="1">
        <f t="shared" si="109"/>
        <v>0.22032442965977117</v>
      </c>
      <c r="AI435" s="1">
        <f t="shared" si="110"/>
        <v>4.8503799247130212E-2</v>
      </c>
      <c r="AJ435" s="1">
        <f t="shared" si="115"/>
        <v>0.34434642342226607</v>
      </c>
      <c r="AK435" s="1">
        <f t="shared" si="111"/>
        <v>94.457271447915886</v>
      </c>
      <c r="AL435" s="1" t="b">
        <f t="shared" si="112"/>
        <v>1</v>
      </c>
      <c r="AM435" s="1">
        <f t="shared" si="113"/>
        <v>12.244320890806835</v>
      </c>
      <c r="AN435" s="1" t="b">
        <f t="shared" si="114"/>
        <v>1</v>
      </c>
      <c r="AO435" s="1">
        <v>9.4879999999999995</v>
      </c>
    </row>
    <row r="436" spans="1:41">
      <c r="A436" s="7">
        <v>433</v>
      </c>
      <c r="B436" s="7" t="s">
        <v>30</v>
      </c>
      <c r="C436" s="7" t="s">
        <v>31</v>
      </c>
      <c r="D436" s="7" t="s">
        <v>30</v>
      </c>
      <c r="E436" s="7" t="s">
        <v>31</v>
      </c>
      <c r="F436" s="2"/>
      <c r="G436" s="2"/>
      <c r="H436" s="1" t="s">
        <v>285</v>
      </c>
      <c r="M436" s="1">
        <f>PRODUCT(SUM(PRODUCT(R436,overview!$J$10),PRODUCT(W436,overview!$K$10),PRODUCT(AB436,overview!$L$10)),1/SUM(overview!$J$10:$L$10))</f>
        <v>0.99543478260869556</v>
      </c>
      <c r="N436" s="1">
        <f>PRODUCT(SUM(PRODUCT(S436,overview!$J$10),PRODUCT(X436,overview!$K$10),PRODUCT(AC436,overview!$L$10)),1/SUM(overview!$J$10:$L$10))</f>
        <v>2.0045652173913044</v>
      </c>
      <c r="O436" s="1">
        <f t="shared" si="101"/>
        <v>13</v>
      </c>
      <c r="P436" s="1">
        <f t="shared" si="102"/>
        <v>4</v>
      </c>
      <c r="Q436" s="1">
        <f t="shared" si="107"/>
        <v>0.1527950414188349</v>
      </c>
      <c r="R436" s="1">
        <v>0.98499999999999999</v>
      </c>
      <c r="S436" s="1">
        <v>2.0150000000000001</v>
      </c>
      <c r="T436" s="1">
        <v>6</v>
      </c>
      <c r="U436" s="1">
        <v>2</v>
      </c>
      <c r="V436" s="1">
        <f t="shared" si="103"/>
        <v>0.16294458229942099</v>
      </c>
      <c r="W436">
        <v>1</v>
      </c>
      <c r="X436">
        <v>2</v>
      </c>
      <c r="Y436">
        <v>7</v>
      </c>
      <c r="Z436">
        <v>2</v>
      </c>
      <c r="AA436" s="1">
        <f t="shared" si="104"/>
        <v>0.14285714285714285</v>
      </c>
      <c r="AB436" s="1">
        <v>1</v>
      </c>
      <c r="AC436" s="1">
        <v>2</v>
      </c>
      <c r="AD436" s="1">
        <v>0</v>
      </c>
      <c r="AE436" s="1">
        <v>0</v>
      </c>
      <c r="AF436" s="1" t="e">
        <f t="shared" si="105"/>
        <v>#DIV/0!</v>
      </c>
      <c r="AH436" s="1">
        <f t="shared" si="109"/>
        <v>0.13324158355089027</v>
      </c>
      <c r="AI436" s="1">
        <f t="shared" si="110"/>
        <v>3.04758709388805E-2</v>
      </c>
      <c r="AJ436" s="1">
        <f t="shared" si="115"/>
        <v>0.50293217746047936</v>
      </c>
      <c r="AK436" s="1">
        <f t="shared" si="111"/>
        <v>161.22592790229231</v>
      </c>
      <c r="AL436" s="1" t="b">
        <f t="shared" si="112"/>
        <v>1</v>
      </c>
      <c r="AM436" s="1">
        <f t="shared" si="113"/>
        <v>11.077063349982501</v>
      </c>
      <c r="AN436" s="1" t="b">
        <f t="shared" si="114"/>
        <v>1</v>
      </c>
      <c r="AO436" s="1">
        <v>9.4879999999999995</v>
      </c>
    </row>
    <row r="437" spans="1:41">
      <c r="A437" s="7">
        <v>434</v>
      </c>
      <c r="B437" s="7" t="s">
        <v>30</v>
      </c>
      <c r="C437" s="7" t="s">
        <v>31</v>
      </c>
      <c r="D437" s="7" t="s">
        <v>53</v>
      </c>
      <c r="E437" s="7" t="s">
        <v>33</v>
      </c>
      <c r="F437" s="2"/>
      <c r="G437" s="2"/>
      <c r="H437" s="1" t="s">
        <v>285</v>
      </c>
      <c r="M437" s="1">
        <f>PRODUCT(SUM(PRODUCT(R437,overview!$J$10),PRODUCT(W437,overview!$K$10),PRODUCT(AB437,overview!$L$10)),1/SUM(overview!$J$10:$L$10))</f>
        <v>0.95889130434782599</v>
      </c>
      <c r="N437" s="1">
        <f>PRODUCT(SUM(PRODUCT(S437,overview!$J$10),PRODUCT(X437,overview!$K$10),PRODUCT(AC437,overview!$L$10)),1/SUM(overview!$J$10:$L$10))</f>
        <v>2.0411086956521736</v>
      </c>
      <c r="O437" s="1">
        <f t="shared" si="101"/>
        <v>17</v>
      </c>
      <c r="P437" s="1">
        <f t="shared" si="102"/>
        <v>5</v>
      </c>
      <c r="Q437" s="1">
        <f t="shared" si="107"/>
        <v>0.13817336373153602</v>
      </c>
      <c r="R437" s="1">
        <v>1</v>
      </c>
      <c r="S437" s="1">
        <v>2</v>
      </c>
      <c r="T437" s="1">
        <v>6</v>
      </c>
      <c r="U437" s="1">
        <v>1</v>
      </c>
      <c r="V437" s="1">
        <f t="shared" si="103"/>
        <v>8.3333333333333329E-2</v>
      </c>
      <c r="W437">
        <v>0.93899999999999995</v>
      </c>
      <c r="X437">
        <v>2.0609999999999999</v>
      </c>
      <c r="Y437">
        <v>10</v>
      </c>
      <c r="Z437">
        <v>3</v>
      </c>
      <c r="AA437" s="1">
        <f t="shared" si="104"/>
        <v>0.13668122270742358</v>
      </c>
      <c r="AB437" s="1">
        <v>1</v>
      </c>
      <c r="AC437" s="1">
        <v>2</v>
      </c>
      <c r="AD437" s="1">
        <v>1</v>
      </c>
      <c r="AE437" s="1">
        <v>1</v>
      </c>
      <c r="AF437" s="1">
        <f t="shared" si="105"/>
        <v>0.5</v>
      </c>
      <c r="AH437" s="1">
        <f t="shared" si="109"/>
        <v>0.15869605907725606</v>
      </c>
      <c r="AI437" s="1">
        <f t="shared" si="110"/>
        <v>3.65328920148945E-2</v>
      </c>
      <c r="AJ437" s="1">
        <f t="shared" si="115"/>
        <v>0.79483379208130434</v>
      </c>
      <c r="AK437" s="1">
        <f t="shared" si="111"/>
        <v>212.51790618299415</v>
      </c>
      <c r="AL437" s="1" t="b">
        <f t="shared" si="112"/>
        <v>1</v>
      </c>
      <c r="AM437" s="1">
        <f t="shared" si="113"/>
        <v>12.472090382482762</v>
      </c>
      <c r="AN437" s="1" t="b">
        <f t="shared" si="114"/>
        <v>1</v>
      </c>
      <c r="AO437" s="1">
        <v>9.4879999999999995</v>
      </c>
    </row>
    <row r="438" spans="1:41">
      <c r="A438" s="7">
        <v>435</v>
      </c>
      <c r="B438" s="7" t="s">
        <v>45</v>
      </c>
      <c r="C438" s="7" t="s">
        <v>46</v>
      </c>
      <c r="D438" s="7" t="s">
        <v>75</v>
      </c>
      <c r="E438" s="7" t="s">
        <v>1</v>
      </c>
      <c r="F438" s="2"/>
      <c r="G438" s="2"/>
      <c r="H438" s="1" t="s">
        <v>285</v>
      </c>
      <c r="M438" s="1">
        <f>PRODUCT(SUM(PRODUCT(R438,overview!$J$10),PRODUCT(W438,overview!$K$10),PRODUCT(AB438,overview!$L$10)),1/SUM(overview!$J$10:$L$10))</f>
        <v>1.126108695652174</v>
      </c>
      <c r="N438" s="1">
        <f>PRODUCT(SUM(PRODUCT(S438,overview!$J$10),PRODUCT(X438,overview!$K$10),PRODUCT(AC438,overview!$L$10)),1/SUM(overview!$J$10:$L$10))</f>
        <v>1.873891304347826</v>
      </c>
      <c r="O438" s="1">
        <f t="shared" si="101"/>
        <v>16</v>
      </c>
      <c r="P438" s="1">
        <f t="shared" si="102"/>
        <v>3</v>
      </c>
      <c r="Q438" s="1">
        <f t="shared" si="107"/>
        <v>0.11267749625865729</v>
      </c>
      <c r="R438" s="1">
        <v>1.0389999999999999</v>
      </c>
      <c r="S438" s="1">
        <v>1.9610000000000001</v>
      </c>
      <c r="T438" s="1">
        <v>8</v>
      </c>
      <c r="U438" s="1">
        <v>0</v>
      </c>
      <c r="V438" s="1">
        <f t="shared" si="103"/>
        <v>0</v>
      </c>
      <c r="W438">
        <v>1.179</v>
      </c>
      <c r="X438">
        <v>1.821</v>
      </c>
      <c r="Y438">
        <v>8</v>
      </c>
      <c r="Z438">
        <v>1</v>
      </c>
      <c r="AA438" s="1">
        <f t="shared" si="104"/>
        <v>8.0930807248764419E-2</v>
      </c>
      <c r="AB438" s="1">
        <v>0.70599999999999996</v>
      </c>
      <c r="AC438" s="1">
        <v>2.294</v>
      </c>
      <c r="AD438" s="1">
        <v>0</v>
      </c>
      <c r="AE438" s="1">
        <v>2</v>
      </c>
      <c r="AF438" s="1" t="e">
        <f t="shared" si="105"/>
        <v>#DIV/0!</v>
      </c>
      <c r="AH438" s="1">
        <f t="shared" si="109"/>
        <v>0.18313293957935411</v>
      </c>
      <c r="AI438" s="1">
        <f t="shared" si="110"/>
        <v>5.1304537088495514E-2</v>
      </c>
      <c r="AJ438" s="1">
        <f t="shared" si="115"/>
        <v>0.91770871519150587</v>
      </c>
      <c r="AK438" s="1">
        <f t="shared" si="111"/>
        <v>316.02731648567641</v>
      </c>
      <c r="AL438" s="1" t="b">
        <f t="shared" si="112"/>
        <v>1</v>
      </c>
      <c r="AM438" s="1">
        <f t="shared" si="113"/>
        <v>13.189126993583377</v>
      </c>
      <c r="AN438" s="1" t="b">
        <f t="shared" si="114"/>
        <v>1</v>
      </c>
      <c r="AO438" s="1">
        <v>9.4879999999999995</v>
      </c>
    </row>
    <row r="439" spans="1:41">
      <c r="A439" s="7">
        <v>436</v>
      </c>
      <c r="B439" s="7" t="s">
        <v>49</v>
      </c>
      <c r="C439" s="7" t="s">
        <v>50</v>
      </c>
      <c r="D439" s="7" t="s">
        <v>28</v>
      </c>
      <c r="E439" s="7" t="s">
        <v>29</v>
      </c>
      <c r="F439" s="2"/>
      <c r="G439" s="2"/>
      <c r="H439" s="1" t="s">
        <v>285</v>
      </c>
      <c r="M439" s="1">
        <f>PRODUCT(SUM(PRODUCT(R439,overview!$J$10),PRODUCT(W439,overview!$K$10),PRODUCT(AB439,overview!$L$10)),1/SUM(overview!$J$10:$L$10))</f>
        <v>0.44130434782608696</v>
      </c>
      <c r="N439" s="1">
        <f>PRODUCT(SUM(PRODUCT(S439,overview!$J$10),PRODUCT(X439,overview!$K$10),PRODUCT(AC439,overview!$L$10)),1/SUM(overview!$J$10:$L$10))</f>
        <v>2.5586956521739128</v>
      </c>
      <c r="O439" s="1">
        <f t="shared" si="101"/>
        <v>7.5</v>
      </c>
      <c r="P439" s="1">
        <f t="shared" si="102"/>
        <v>13.5</v>
      </c>
      <c r="Q439" s="1">
        <f t="shared" si="107"/>
        <v>0.31045029736618523</v>
      </c>
      <c r="R439" s="1">
        <v>0.33300000000000002</v>
      </c>
      <c r="S439" s="1">
        <v>2.6669999999999998</v>
      </c>
      <c r="T439" s="1">
        <v>5</v>
      </c>
      <c r="U439" s="1">
        <v>0</v>
      </c>
      <c r="V439" s="1">
        <f t="shared" si="103"/>
        <v>0</v>
      </c>
      <c r="W439">
        <v>0.49099999999999999</v>
      </c>
      <c r="X439">
        <v>2.5089999999999999</v>
      </c>
      <c r="Y439">
        <v>2.5</v>
      </c>
      <c r="Z439">
        <v>12.5</v>
      </c>
      <c r="AA439" s="1">
        <f t="shared" si="104"/>
        <v>0.97847748106815469</v>
      </c>
      <c r="AB439" s="1">
        <v>0.41699999999999998</v>
      </c>
      <c r="AC439" s="1">
        <v>2.5830000000000002</v>
      </c>
      <c r="AD439" s="1">
        <v>0</v>
      </c>
      <c r="AE439" s="1">
        <v>1</v>
      </c>
      <c r="AF439" s="1" t="e">
        <f t="shared" si="105"/>
        <v>#DIV/0!</v>
      </c>
      <c r="AH439" s="1">
        <f t="shared" si="109"/>
        <v>0.3300661538620952</v>
      </c>
      <c r="AI439" s="1">
        <f t="shared" si="110"/>
        <v>7.7686628871045063E-2</v>
      </c>
      <c r="AJ439" s="1">
        <f t="shared" si="115"/>
        <v>0.90838919358114967</v>
      </c>
      <c r="AK439" s="1">
        <f t="shared" si="111"/>
        <v>352.95465294469187</v>
      </c>
      <c r="AL439" s="1" t="b">
        <f t="shared" si="112"/>
        <v>1</v>
      </c>
      <c r="AM439" s="1">
        <f t="shared" si="113"/>
        <v>14.344517211793798</v>
      </c>
      <c r="AN439" s="1" t="b">
        <f t="shared" si="114"/>
        <v>1</v>
      </c>
      <c r="AO439" s="1">
        <v>9.4879999999999995</v>
      </c>
    </row>
    <row r="440" spans="1:41">
      <c r="A440" s="7">
        <v>437</v>
      </c>
      <c r="B440" s="7" t="s">
        <v>58</v>
      </c>
      <c r="C440" s="7" t="s">
        <v>59</v>
      </c>
      <c r="D440" s="7" t="s">
        <v>58</v>
      </c>
      <c r="E440" s="7" t="s">
        <v>59</v>
      </c>
      <c r="F440" s="2"/>
      <c r="G440" s="2"/>
      <c r="H440" s="1" t="s">
        <v>285</v>
      </c>
      <c r="M440" s="1">
        <f>PRODUCT(SUM(PRODUCT(R440,overview!$J$10),PRODUCT(W440,overview!$K$10),PRODUCT(AB440,overview!$L$10)),1/SUM(overview!$J$10:$L$10))</f>
        <v>0.4167826086956522</v>
      </c>
      <c r="N440" s="1">
        <f>PRODUCT(SUM(PRODUCT(S440,overview!$J$10),PRODUCT(X440,overview!$K$10),PRODUCT(AC440,overview!$L$10)),1/SUM(overview!$J$10:$L$10))</f>
        <v>2.5832173913043479</v>
      </c>
      <c r="O440" s="1">
        <f t="shared" si="101"/>
        <v>8</v>
      </c>
      <c r="P440" s="1">
        <f t="shared" si="102"/>
        <v>1</v>
      </c>
      <c r="Q440" s="1">
        <f t="shared" si="107"/>
        <v>2.0167805567711316E-2</v>
      </c>
      <c r="R440" s="1">
        <v>0.375</v>
      </c>
      <c r="S440" s="1">
        <v>2.625</v>
      </c>
      <c r="T440" s="1">
        <v>4</v>
      </c>
      <c r="U440" s="1">
        <v>0</v>
      </c>
      <c r="V440" s="1">
        <f t="shared" si="103"/>
        <v>0</v>
      </c>
      <c r="W440">
        <v>0.437</v>
      </c>
      <c r="X440">
        <v>2.5630000000000002</v>
      </c>
      <c r="Y440">
        <v>4</v>
      </c>
      <c r="Z440">
        <v>1</v>
      </c>
      <c r="AA440" s="1">
        <f t="shared" si="104"/>
        <v>4.26258291065158E-2</v>
      </c>
      <c r="AB440" s="1">
        <v>0.375</v>
      </c>
      <c r="AC440" s="1">
        <v>2.625</v>
      </c>
      <c r="AD440" s="1">
        <v>0</v>
      </c>
      <c r="AE440" s="1">
        <v>0</v>
      </c>
      <c r="AF440" s="1" t="e">
        <f t="shared" si="105"/>
        <v>#DIV/0!</v>
      </c>
      <c r="AH440" s="1">
        <f t="shared" si="109"/>
        <v>0.33905999868347075</v>
      </c>
      <c r="AI440" s="1">
        <f t="shared" si="110"/>
        <v>8.588922366093428E-2</v>
      </c>
      <c r="AJ440" s="1">
        <f t="shared" si="115"/>
        <v>1.3790363482671173</v>
      </c>
      <c r="AK440" s="1">
        <f t="shared" si="111"/>
        <v>342.28693306613621</v>
      </c>
      <c r="AL440" s="1" t="b">
        <f t="shared" si="112"/>
        <v>1</v>
      </c>
      <c r="AM440" s="1">
        <f t="shared" si="113"/>
        <v>15.172162451287068</v>
      </c>
      <c r="AN440" s="1" t="b">
        <f t="shared" si="114"/>
        <v>1</v>
      </c>
      <c r="AO440" s="1">
        <v>9.4879999999999995</v>
      </c>
    </row>
    <row r="441" spans="1:41">
      <c r="A441" s="7">
        <v>438</v>
      </c>
      <c r="B441" s="7" t="s">
        <v>54</v>
      </c>
      <c r="C441" s="7" t="s">
        <v>55</v>
      </c>
      <c r="D441" s="7" t="s">
        <v>67</v>
      </c>
      <c r="E441" s="7" t="s">
        <v>37</v>
      </c>
      <c r="F441" s="2"/>
      <c r="G441" s="2"/>
      <c r="H441" s="1" t="s">
        <v>285</v>
      </c>
      <c r="M441" s="1">
        <f>PRODUCT(SUM(PRODUCT(R441,overview!$J$10),PRODUCT(W441,overview!$K$10),PRODUCT(AB441,overview!$L$10)),1/SUM(overview!$J$10:$L$10))</f>
        <v>0.89058695652173903</v>
      </c>
      <c r="N441" s="1">
        <f>PRODUCT(SUM(PRODUCT(S441,overview!$J$10),PRODUCT(X441,overview!$K$10),PRODUCT(AC441,overview!$L$10)),1/SUM(overview!$J$10:$L$10))</f>
        <v>2.109413043478261</v>
      </c>
      <c r="O441" s="1">
        <f t="shared" si="101"/>
        <v>12</v>
      </c>
      <c r="P441" s="1">
        <f t="shared" si="102"/>
        <v>12</v>
      </c>
      <c r="Q441" s="1">
        <f t="shared" si="107"/>
        <v>0.42219657230014523</v>
      </c>
      <c r="R441" s="1">
        <v>0.375</v>
      </c>
      <c r="S441" s="1">
        <v>2.625</v>
      </c>
      <c r="T441" s="1">
        <v>1</v>
      </c>
      <c r="U441" s="1">
        <v>0</v>
      </c>
      <c r="V441" s="1">
        <f t="shared" si="103"/>
        <v>0</v>
      </c>
      <c r="W441">
        <v>1.137</v>
      </c>
      <c r="X441">
        <v>1.863</v>
      </c>
      <c r="Y441">
        <v>11</v>
      </c>
      <c r="Z441">
        <v>11</v>
      </c>
      <c r="AA441" s="1">
        <f t="shared" si="104"/>
        <v>0.61030595813204513</v>
      </c>
      <c r="AB441" s="1">
        <v>0.47</v>
      </c>
      <c r="AC441" s="1">
        <v>2.5299999999999998</v>
      </c>
      <c r="AD441" s="1">
        <v>0</v>
      </c>
      <c r="AE441" s="1">
        <v>1</v>
      </c>
      <c r="AF441" s="1" t="e">
        <f t="shared" si="105"/>
        <v>#DIV/0!</v>
      </c>
      <c r="AH441" s="1">
        <f t="shared" si="109"/>
        <v>0.35150989026515733</v>
      </c>
      <c r="AI441" s="1">
        <f t="shared" si="110"/>
        <v>0.1028753087441058</v>
      </c>
      <c r="AJ441" s="1">
        <f t="shared" si="115"/>
        <v>1.3552765790506078</v>
      </c>
      <c r="AK441" s="1">
        <f t="shared" si="111"/>
        <v>309.02940698025151</v>
      </c>
      <c r="AL441" s="1" t="b">
        <f t="shared" si="112"/>
        <v>1</v>
      </c>
      <c r="AM441" s="1">
        <f t="shared" si="113"/>
        <v>16.59818799914618</v>
      </c>
      <c r="AN441" s="1" t="b">
        <f t="shared" si="114"/>
        <v>1</v>
      </c>
      <c r="AO441" s="1">
        <v>9.4879999999999995</v>
      </c>
    </row>
    <row r="442" spans="1:41">
      <c r="A442" s="7">
        <v>439</v>
      </c>
      <c r="B442" s="7" t="s">
        <v>45</v>
      </c>
      <c r="C442" s="7" t="s">
        <v>46</v>
      </c>
      <c r="D442" s="7" t="s">
        <v>45</v>
      </c>
      <c r="E442" s="7" t="s">
        <v>46</v>
      </c>
      <c r="F442" s="2"/>
      <c r="G442" s="2"/>
      <c r="H442" s="1" t="s">
        <v>285</v>
      </c>
      <c r="M442" s="1">
        <f>PRODUCT(SUM(PRODUCT(R442,overview!$J$10),PRODUCT(W442,overview!$K$10),PRODUCT(AB442,overview!$L$10)),1/SUM(overview!$J$10:$L$10))</f>
        <v>1.0114565217391303</v>
      </c>
      <c r="N442" s="1">
        <f>PRODUCT(SUM(PRODUCT(S442,overview!$J$10),PRODUCT(X442,overview!$K$10),PRODUCT(AC442,overview!$L$10)),1/SUM(overview!$J$10:$L$10))</f>
        <v>1.9885434782608697</v>
      </c>
      <c r="O442" s="1">
        <f t="shared" si="101"/>
        <v>16</v>
      </c>
      <c r="P442" s="1">
        <f t="shared" si="102"/>
        <v>0</v>
      </c>
      <c r="Q442" s="1">
        <f t="shared" si="107"/>
        <v>0</v>
      </c>
      <c r="R442" s="1">
        <v>1.0309999999999999</v>
      </c>
      <c r="S442" s="1">
        <v>1.9690000000000001</v>
      </c>
      <c r="T442" s="1">
        <v>5</v>
      </c>
      <c r="U442" s="1">
        <v>0</v>
      </c>
      <c r="V442" s="1">
        <f t="shared" si="103"/>
        <v>0</v>
      </c>
      <c r="W442">
        <v>1.0029999999999999</v>
      </c>
      <c r="X442">
        <v>1.9970000000000001</v>
      </c>
      <c r="Y442">
        <v>11</v>
      </c>
      <c r="Z442">
        <v>0</v>
      </c>
      <c r="AA442" s="1">
        <f t="shared" si="104"/>
        <v>0</v>
      </c>
      <c r="AB442" s="1">
        <v>1</v>
      </c>
      <c r="AC442" s="1">
        <v>2</v>
      </c>
      <c r="AD442" s="1">
        <v>0</v>
      </c>
      <c r="AE442" s="1">
        <v>0</v>
      </c>
      <c r="AF442" s="1" t="e">
        <f t="shared" si="105"/>
        <v>#DIV/0!</v>
      </c>
      <c r="AH442" s="1">
        <f t="shared" si="109"/>
        <v>0.30893404305054573</v>
      </c>
      <c r="AI442" s="1">
        <f t="shared" si="110"/>
        <v>8.687495131176913E-2</v>
      </c>
      <c r="AJ442" s="1">
        <f t="shared" si="115"/>
        <v>1.1072946582423893</v>
      </c>
      <c r="AK442" s="1">
        <f t="shared" si="111"/>
        <v>279.95490946437997</v>
      </c>
      <c r="AL442" s="1" t="b">
        <f t="shared" si="112"/>
        <v>1</v>
      </c>
      <c r="AM442" s="1">
        <f t="shared" si="113"/>
        <v>17.358776588627073</v>
      </c>
      <c r="AN442" s="1" t="b">
        <f t="shared" si="114"/>
        <v>1</v>
      </c>
      <c r="AO442" s="1">
        <v>9.4879999999999995</v>
      </c>
    </row>
    <row r="443" spans="1:41">
      <c r="A443" s="7">
        <v>440</v>
      </c>
      <c r="B443" s="7" t="s">
        <v>28</v>
      </c>
      <c r="C443" s="7" t="s">
        <v>29</v>
      </c>
      <c r="D443" s="7" t="s">
        <v>62</v>
      </c>
      <c r="E443" s="7" t="s">
        <v>48</v>
      </c>
      <c r="F443" s="2"/>
      <c r="G443" s="2"/>
      <c r="H443" s="1" t="s">
        <v>285</v>
      </c>
      <c r="M443" s="1">
        <f>PRODUCT(SUM(PRODUCT(R443,overview!$J$10),PRODUCT(W443,overview!$K$10),PRODUCT(AB443,overview!$L$10)),1/SUM(overview!$J$10:$L$10))</f>
        <v>0.93334782608695643</v>
      </c>
      <c r="N443" s="1">
        <f>PRODUCT(SUM(PRODUCT(S443,overview!$J$10),PRODUCT(X443,overview!$K$10),PRODUCT(AC443,overview!$L$10)),1/SUM(overview!$J$10:$L$10))</f>
        <v>2.0666521739130435</v>
      </c>
      <c r="O443" s="1">
        <f t="shared" si="101"/>
        <v>7</v>
      </c>
      <c r="P443" s="1">
        <f t="shared" si="102"/>
        <v>3</v>
      </c>
      <c r="Q443" s="1">
        <f t="shared" si="107"/>
        <v>0.19355274981892279</v>
      </c>
      <c r="R443" s="1">
        <v>0.67400000000000004</v>
      </c>
      <c r="S443" s="1">
        <v>2.3260000000000001</v>
      </c>
      <c r="T443" s="1">
        <v>3</v>
      </c>
      <c r="U443" s="1">
        <v>1</v>
      </c>
      <c r="V443" s="1">
        <f t="shared" si="103"/>
        <v>9.6589280596159344E-2</v>
      </c>
      <c r="W443">
        <v>1.0509999999999999</v>
      </c>
      <c r="X443">
        <v>1.9490000000000001</v>
      </c>
      <c r="Y443">
        <v>4</v>
      </c>
      <c r="Z443">
        <v>1</v>
      </c>
      <c r="AA443" s="1">
        <f t="shared" si="104"/>
        <v>0.13481272447408926</v>
      </c>
      <c r="AB443" s="1">
        <v>0.91700000000000004</v>
      </c>
      <c r="AC443" s="1">
        <v>2.0830000000000002</v>
      </c>
      <c r="AD443" s="1">
        <v>0</v>
      </c>
      <c r="AE443" s="1">
        <v>1</v>
      </c>
      <c r="AF443" s="1" t="e">
        <f t="shared" si="105"/>
        <v>#DIV/0!</v>
      </c>
      <c r="AH443" s="1">
        <f t="shared" si="109"/>
        <v>0.33287500342399734</v>
      </c>
      <c r="AI443" s="1">
        <f t="shared" si="110"/>
        <v>9.2531394580304002E-2</v>
      </c>
      <c r="AJ443" s="1">
        <f t="shared" si="115"/>
        <v>0.945300336935053</v>
      </c>
      <c r="AK443" s="1">
        <f t="shared" si="111"/>
        <v>210.58005989129808</v>
      </c>
      <c r="AL443" s="1" t="b">
        <f t="shared" si="112"/>
        <v>1</v>
      </c>
      <c r="AM443" s="1">
        <f t="shared" si="113"/>
        <v>19.265460694097868</v>
      </c>
      <c r="AN443" s="1" t="b">
        <f t="shared" si="114"/>
        <v>1</v>
      </c>
      <c r="AO443" s="1">
        <v>9.4879999999999995</v>
      </c>
    </row>
    <row r="444" spans="1:41">
      <c r="A444" s="7">
        <v>441</v>
      </c>
      <c r="B444" s="7" t="s">
        <v>65</v>
      </c>
      <c r="C444" s="7" t="s">
        <v>2</v>
      </c>
      <c r="D444" s="7" t="s">
        <v>75</v>
      </c>
      <c r="E444" s="7" t="s">
        <v>1</v>
      </c>
      <c r="F444" s="2"/>
      <c r="G444" s="2"/>
      <c r="H444" s="1" t="s">
        <v>285</v>
      </c>
      <c r="M444" s="1">
        <f>PRODUCT(SUM(PRODUCT(R444,overview!$J$10),PRODUCT(W444,overview!$K$10),PRODUCT(AB444,overview!$L$10)),1/SUM(overview!$J$10:$L$10))</f>
        <v>0.86367391304347818</v>
      </c>
      <c r="N444" s="1">
        <f>PRODUCT(SUM(PRODUCT(S444,overview!$J$10),PRODUCT(X444,overview!$K$10),PRODUCT(AC444,overview!$L$10)),1/SUM(overview!$J$10:$L$10))</f>
        <v>2.1363260869565215</v>
      </c>
      <c r="O444" s="1">
        <f t="shared" si="101"/>
        <v>9</v>
      </c>
      <c r="P444" s="1">
        <f t="shared" si="102"/>
        <v>5</v>
      </c>
      <c r="Q444" s="1">
        <f t="shared" si="107"/>
        <v>0.22460000067839614</v>
      </c>
      <c r="R444" s="1">
        <v>0.33300000000000002</v>
      </c>
      <c r="S444" s="1">
        <v>2.6669999999999998</v>
      </c>
      <c r="T444" s="1">
        <v>4</v>
      </c>
      <c r="U444" s="1">
        <v>3</v>
      </c>
      <c r="V444" s="1">
        <f t="shared" si="103"/>
        <v>9.3644544431946017E-2</v>
      </c>
      <c r="W444">
        <v>1.113</v>
      </c>
      <c r="X444">
        <v>1.887</v>
      </c>
      <c r="Y444">
        <v>5</v>
      </c>
      <c r="Z444">
        <v>0</v>
      </c>
      <c r="AA444" s="1">
        <f t="shared" si="104"/>
        <v>0</v>
      </c>
      <c r="AB444" s="1">
        <v>0.56399999999999995</v>
      </c>
      <c r="AC444" s="1">
        <v>2.4359999999999999</v>
      </c>
      <c r="AD444" s="1">
        <v>0</v>
      </c>
      <c r="AE444" s="1">
        <v>2</v>
      </c>
      <c r="AF444" s="1" t="e">
        <f t="shared" si="105"/>
        <v>#DIV/0!</v>
      </c>
      <c r="AH444" s="1">
        <f t="shared" si="109"/>
        <v>0.45517352523680299</v>
      </c>
      <c r="AI444" s="1">
        <f t="shared" si="110"/>
        <v>0.11894305091401086</v>
      </c>
      <c r="AJ444" s="1">
        <f t="shared" si="115"/>
        <v>0.92265631191061104</v>
      </c>
      <c r="AK444" s="1">
        <f t="shared" si="111"/>
        <v>157.35725196494604</v>
      </c>
      <c r="AL444" s="1" t="b">
        <f t="shared" si="112"/>
        <v>1</v>
      </c>
      <c r="AM444" s="1">
        <f t="shared" si="113"/>
        <v>23.543074680429292</v>
      </c>
      <c r="AN444" s="1" t="b">
        <f t="shared" si="114"/>
        <v>1</v>
      </c>
      <c r="AO444" s="1">
        <v>9.4879999999999995</v>
      </c>
    </row>
    <row r="445" spans="1:41">
      <c r="A445" s="7">
        <v>442</v>
      </c>
      <c r="B445" s="7" t="s">
        <v>84</v>
      </c>
      <c r="C445" s="7" t="s">
        <v>37</v>
      </c>
      <c r="D445" s="7" t="s">
        <v>67</v>
      </c>
      <c r="E445" s="7" t="s">
        <v>37</v>
      </c>
      <c r="F445" s="2"/>
      <c r="G445" s="2"/>
      <c r="H445" s="1" t="s">
        <v>285</v>
      </c>
      <c r="M445" s="1">
        <f>PRODUCT(SUM(PRODUCT(R445,overview!$J$10),PRODUCT(W445,overview!$K$10),PRODUCT(AB445,overview!$L$10)),1/SUM(overview!$J$10:$L$10))</f>
        <v>0.9238260869565218</v>
      </c>
      <c r="N445" s="1">
        <f>PRODUCT(SUM(PRODUCT(S445,overview!$J$10),PRODUCT(X445,overview!$K$10),PRODUCT(AC445,overview!$L$10)),1/SUM(overview!$J$10:$L$10))</f>
        <v>2.076173913043478</v>
      </c>
      <c r="O445" s="1">
        <f t="shared" si="101"/>
        <v>18</v>
      </c>
      <c r="P445" s="1">
        <f t="shared" si="102"/>
        <v>4</v>
      </c>
      <c r="Q445" s="1">
        <f t="shared" si="107"/>
        <v>9.8881256864168598E-2</v>
      </c>
      <c r="R445" s="1">
        <v>0.95799999999999996</v>
      </c>
      <c r="S445" s="1">
        <v>2.0419999999999998</v>
      </c>
      <c r="T445" s="1">
        <v>5</v>
      </c>
      <c r="U445" s="1">
        <v>4</v>
      </c>
      <c r="V445" s="1">
        <f t="shared" si="103"/>
        <v>0.37531831537708132</v>
      </c>
      <c r="W445">
        <v>0.90800000000000003</v>
      </c>
      <c r="X445">
        <v>2.0920000000000001</v>
      </c>
      <c r="Y445">
        <v>12</v>
      </c>
      <c r="Z445">
        <v>0</v>
      </c>
      <c r="AA445" s="1">
        <f t="shared" si="104"/>
        <v>0</v>
      </c>
      <c r="AB445" s="1">
        <v>0.93600000000000005</v>
      </c>
      <c r="AC445" s="1">
        <v>2.0640000000000001</v>
      </c>
      <c r="AD445" s="1">
        <v>1</v>
      </c>
      <c r="AE445" s="1">
        <v>0</v>
      </c>
      <c r="AF445" s="1">
        <f t="shared" si="105"/>
        <v>0</v>
      </c>
      <c r="AH445" s="1">
        <f t="shared" si="109"/>
        <v>0.54286253818886232</v>
      </c>
      <c r="AI445" s="1">
        <f t="shared" si="110"/>
        <v>0.14259070205748389</v>
      </c>
      <c r="AJ445" s="1">
        <f t="shared" si="115"/>
        <v>0.99903053805138142</v>
      </c>
      <c r="AK445" s="1">
        <f t="shared" si="111"/>
        <v>118.64837064309694</v>
      </c>
      <c r="AL445" s="1" t="b">
        <f t="shared" si="112"/>
        <v>1</v>
      </c>
      <c r="AM445" s="1">
        <f t="shared" si="113"/>
        <v>27.846639361488712</v>
      </c>
      <c r="AN445" s="1" t="b">
        <f t="shared" si="114"/>
        <v>1</v>
      </c>
      <c r="AO445" s="1">
        <v>9.4879999999999995</v>
      </c>
    </row>
    <row r="446" spans="1:41">
      <c r="A446" s="7">
        <v>443</v>
      </c>
      <c r="B446" s="7" t="s">
        <v>58</v>
      </c>
      <c r="C446" s="7" t="s">
        <v>59</v>
      </c>
      <c r="D446" s="7" t="s">
        <v>28</v>
      </c>
      <c r="E446" s="7" t="s">
        <v>29</v>
      </c>
      <c r="F446" s="2"/>
      <c r="G446" s="2"/>
      <c r="H446" s="1" t="s">
        <v>285</v>
      </c>
      <c r="M446" s="1">
        <f>PRODUCT(SUM(PRODUCT(R446,overview!$J$10),PRODUCT(W446,overview!$K$10),PRODUCT(AB446,overview!$L$10)),1/SUM(overview!$J$10:$L$10))</f>
        <v>0.69545652173913042</v>
      </c>
      <c r="N446" s="1">
        <f>PRODUCT(SUM(PRODUCT(S446,overview!$J$10),PRODUCT(X446,overview!$K$10),PRODUCT(AC446,overview!$L$10)),1/SUM(overview!$J$10:$L$10))</f>
        <v>2.3045434782608694</v>
      </c>
      <c r="O446" s="1">
        <f t="shared" si="101"/>
        <v>16.5</v>
      </c>
      <c r="P446" s="1">
        <f t="shared" si="102"/>
        <v>15.5</v>
      </c>
      <c r="Q446" s="1">
        <f t="shared" si="107"/>
        <v>0.28348679371705726</v>
      </c>
      <c r="R446" s="1">
        <v>0.443</v>
      </c>
      <c r="S446" s="1">
        <v>2.5569999999999999</v>
      </c>
      <c r="T446" s="1">
        <v>6.5</v>
      </c>
      <c r="U446" s="1">
        <v>4.5</v>
      </c>
      <c r="V446" s="1">
        <f t="shared" si="103"/>
        <v>0.11994224000481334</v>
      </c>
      <c r="W446">
        <v>0.80700000000000005</v>
      </c>
      <c r="X446">
        <v>2.1930000000000001</v>
      </c>
      <c r="Y446">
        <v>9.5</v>
      </c>
      <c r="Z446">
        <v>8.5</v>
      </c>
      <c r="AA446" s="1">
        <f t="shared" si="104"/>
        <v>0.3292533659730722</v>
      </c>
      <c r="AB446" s="1">
        <v>0.77200000000000002</v>
      </c>
      <c r="AC446" s="1">
        <v>2.2280000000000002</v>
      </c>
      <c r="AD446" s="1">
        <v>0.5</v>
      </c>
      <c r="AE446" s="1">
        <v>2.5</v>
      </c>
      <c r="AF446" s="1">
        <f t="shared" si="105"/>
        <v>1.7324955116696588</v>
      </c>
      <c r="AH446" s="1">
        <f t="shared" si="109"/>
        <v>0.66636145470183061</v>
      </c>
      <c r="AI446" s="1">
        <f t="shared" si="110"/>
        <v>0.16966006681248344</v>
      </c>
      <c r="AJ446" s="1">
        <f t="shared" si="115"/>
        <v>1.0199780728468752</v>
      </c>
      <c r="AK446" s="1">
        <f t="shared" si="111"/>
        <v>91.797414494987194</v>
      </c>
      <c r="AL446" s="1" t="b">
        <f t="shared" si="112"/>
        <v>1</v>
      </c>
      <c r="AM446" s="1">
        <f t="shared" si="113"/>
        <v>33.726206123512867</v>
      </c>
      <c r="AN446" s="1" t="b">
        <f t="shared" si="114"/>
        <v>1</v>
      </c>
      <c r="AO446" s="1">
        <v>9.4879999999999995</v>
      </c>
    </row>
    <row r="447" spans="1:41">
      <c r="A447" s="7">
        <v>444</v>
      </c>
      <c r="B447" s="7" t="s">
        <v>65</v>
      </c>
      <c r="C447" s="7" t="s">
        <v>2</v>
      </c>
      <c r="D447" s="7" t="s">
        <v>41</v>
      </c>
      <c r="E447" s="7" t="s">
        <v>42</v>
      </c>
      <c r="F447" s="2"/>
      <c r="G447" s="2"/>
      <c r="H447" s="1" t="s">
        <v>285</v>
      </c>
      <c r="M447" s="1">
        <f>PRODUCT(SUM(PRODUCT(R447,overview!$J$10),PRODUCT(W447,overview!$K$10),PRODUCT(AB447,overview!$L$10)),1/SUM(overview!$J$10:$L$10))</f>
        <v>0.41943478260869566</v>
      </c>
      <c r="N447" s="1">
        <f>PRODUCT(SUM(PRODUCT(S447,overview!$J$10),PRODUCT(X447,overview!$K$10),PRODUCT(AC447,overview!$L$10)),1/SUM(overview!$J$10:$L$10))</f>
        <v>2.5805652173913045</v>
      </c>
      <c r="O447" s="1">
        <f t="shared" si="101"/>
        <v>6.5</v>
      </c>
      <c r="P447" s="1">
        <f t="shared" si="102"/>
        <v>7.5</v>
      </c>
      <c r="Q447" s="1">
        <f t="shared" si="107"/>
        <v>0.18754155385833648</v>
      </c>
      <c r="R447" s="1">
        <v>0.40300000000000002</v>
      </c>
      <c r="S447" s="1">
        <v>2.597</v>
      </c>
      <c r="T447" s="1">
        <v>4.5</v>
      </c>
      <c r="U447" s="1">
        <v>6.5</v>
      </c>
      <c r="V447" s="1">
        <f t="shared" si="103"/>
        <v>0.22414752064347754</v>
      </c>
      <c r="W447">
        <v>0.42899999999999999</v>
      </c>
      <c r="X447">
        <v>2.5710000000000002</v>
      </c>
      <c r="Y447">
        <v>2</v>
      </c>
      <c r="Z447">
        <v>0</v>
      </c>
      <c r="AA447" s="1">
        <f t="shared" si="104"/>
        <v>0</v>
      </c>
      <c r="AB447" s="1">
        <v>0.35299999999999998</v>
      </c>
      <c r="AC447" s="1">
        <v>2.6469999999999998</v>
      </c>
      <c r="AD447" s="1">
        <v>0</v>
      </c>
      <c r="AE447" s="1">
        <v>1</v>
      </c>
      <c r="AF447" s="1" t="e">
        <f t="shared" si="105"/>
        <v>#DIV/0!</v>
      </c>
      <c r="AH447" s="1">
        <f t="shared" si="109"/>
        <v>0.66145514894513102</v>
      </c>
      <c r="AI447" s="1">
        <f t="shared" si="110"/>
        <v>0.16975277649468801</v>
      </c>
      <c r="AJ447" s="1">
        <f t="shared" si="115"/>
        <v>0.8631131228782144</v>
      </c>
      <c r="AK447" s="1">
        <f t="shared" si="111"/>
        <v>60.259695266149016</v>
      </c>
      <c r="AL447" s="1" t="b">
        <f t="shared" si="112"/>
        <v>1</v>
      </c>
      <c r="AM447" s="1">
        <f t="shared" si="113"/>
        <v>37.766732759962188</v>
      </c>
      <c r="AN447" s="1" t="b">
        <f t="shared" si="114"/>
        <v>1</v>
      </c>
      <c r="AO447" s="1">
        <v>9.4879999999999995</v>
      </c>
    </row>
    <row r="448" spans="1:41">
      <c r="A448" s="7">
        <v>445</v>
      </c>
      <c r="B448" s="7" t="s">
        <v>82</v>
      </c>
      <c r="C448" s="7" t="s">
        <v>59</v>
      </c>
      <c r="D448" s="7" t="s">
        <v>58</v>
      </c>
      <c r="E448" s="7" t="s">
        <v>59</v>
      </c>
      <c r="F448" s="2"/>
      <c r="G448" s="2"/>
      <c r="H448" s="1" t="s">
        <v>285</v>
      </c>
      <c r="M448" s="1">
        <f>PRODUCT(SUM(PRODUCT(R448,overview!$J$10),PRODUCT(W448,overview!$K$10),PRODUCT(AB448,overview!$L$10)),1/SUM(overview!$J$10:$L$10))</f>
        <v>0.375</v>
      </c>
      <c r="N448" s="1">
        <f>PRODUCT(SUM(PRODUCT(S448,overview!$J$10),PRODUCT(X448,overview!$K$10),PRODUCT(AC448,overview!$L$10)),1/SUM(overview!$J$10:$L$10))</f>
        <v>2.625</v>
      </c>
      <c r="O448" s="1">
        <f t="shared" si="101"/>
        <v>11</v>
      </c>
      <c r="P448" s="1">
        <f t="shared" si="102"/>
        <v>0</v>
      </c>
      <c r="Q448" s="1">
        <f t="shared" si="107"/>
        <v>0</v>
      </c>
      <c r="R448" s="1">
        <v>0.375</v>
      </c>
      <c r="S448" s="1">
        <v>2.625</v>
      </c>
      <c r="T448" s="1">
        <v>6</v>
      </c>
      <c r="U448" s="1">
        <v>0</v>
      </c>
      <c r="V448" s="1">
        <f t="shared" si="103"/>
        <v>0</v>
      </c>
      <c r="W448">
        <v>0.375</v>
      </c>
      <c r="X448">
        <v>2.625</v>
      </c>
      <c r="Y448">
        <v>4</v>
      </c>
      <c r="Z448">
        <v>0</v>
      </c>
      <c r="AA448" s="1">
        <f t="shared" si="104"/>
        <v>0</v>
      </c>
      <c r="AB448" s="1">
        <v>0.375</v>
      </c>
      <c r="AC448" s="1">
        <v>2.625</v>
      </c>
      <c r="AD448" s="1">
        <v>1</v>
      </c>
      <c r="AE448" s="1">
        <v>0</v>
      </c>
      <c r="AF448" s="1">
        <f t="shared" si="105"/>
        <v>0</v>
      </c>
      <c r="AH448" s="1">
        <f t="shared" si="109"/>
        <v>0.72403910036237518</v>
      </c>
      <c r="AI448" s="1">
        <f t="shared" si="110"/>
        <v>0.16941349650753335</v>
      </c>
      <c r="AJ448" s="1">
        <f t="shared" si="115"/>
        <v>0.72635496627122598</v>
      </c>
      <c r="AK448" s="1">
        <f t="shared" si="111"/>
        <v>35.811442770826496</v>
      </c>
      <c r="AL448" s="1" t="b">
        <f t="shared" si="112"/>
        <v>1</v>
      </c>
      <c r="AM448" s="1">
        <f t="shared" si="113"/>
        <v>38.168455649431095</v>
      </c>
      <c r="AN448" s="1" t="b">
        <f t="shared" si="114"/>
        <v>1</v>
      </c>
      <c r="AO448" s="1">
        <v>9.4879999999999995</v>
      </c>
    </row>
    <row r="449" spans="1:41">
      <c r="A449" s="7">
        <v>446</v>
      </c>
      <c r="B449" s="7" t="s">
        <v>89</v>
      </c>
      <c r="C449" s="7" t="s">
        <v>70</v>
      </c>
      <c r="D449" s="7" t="s">
        <v>89</v>
      </c>
      <c r="E449" s="7" t="s">
        <v>70</v>
      </c>
      <c r="F449" s="2"/>
      <c r="G449" s="2"/>
      <c r="H449" s="1" t="s">
        <v>285</v>
      </c>
      <c r="M449" s="1">
        <f>PRODUCT(SUM(PRODUCT(R449,overview!$J$10),PRODUCT(W449,overview!$K$10),PRODUCT(AB449,overview!$L$10)),1/SUM(overview!$J$10:$L$10))</f>
        <v>1</v>
      </c>
      <c r="N449" s="1">
        <f>PRODUCT(SUM(PRODUCT(S449,overview!$J$10),PRODUCT(X449,overview!$K$10),PRODUCT(AC449,overview!$L$10)),1/SUM(overview!$J$10:$L$10))</f>
        <v>2</v>
      </c>
      <c r="O449" s="1">
        <f t="shared" si="101"/>
        <v>14</v>
      </c>
      <c r="P449" s="1">
        <f t="shared" si="102"/>
        <v>1</v>
      </c>
      <c r="Q449" s="1">
        <f t="shared" si="107"/>
        <v>3.5714285714285712E-2</v>
      </c>
      <c r="R449" s="1">
        <v>1</v>
      </c>
      <c r="S449" s="1">
        <v>2</v>
      </c>
      <c r="T449" s="1">
        <v>7</v>
      </c>
      <c r="U449" s="1">
        <v>1</v>
      </c>
      <c r="V449" s="1">
        <f t="shared" si="103"/>
        <v>7.1428571428571425E-2</v>
      </c>
      <c r="W449">
        <v>1</v>
      </c>
      <c r="X449">
        <v>2</v>
      </c>
      <c r="Y449">
        <v>7</v>
      </c>
      <c r="Z449">
        <v>0</v>
      </c>
      <c r="AA449" s="1">
        <f t="shared" si="104"/>
        <v>0</v>
      </c>
      <c r="AB449" s="1">
        <v>1</v>
      </c>
      <c r="AC449" s="1">
        <v>2</v>
      </c>
      <c r="AD449" s="1">
        <v>0</v>
      </c>
      <c r="AE449" s="1">
        <v>0</v>
      </c>
      <c r="AF449" s="1" t="e">
        <f t="shared" si="105"/>
        <v>#DIV/0!</v>
      </c>
      <c r="AH449" s="1">
        <f t="shared" si="109"/>
        <v>0.74187646647328831</v>
      </c>
      <c r="AI449" s="1">
        <f t="shared" si="110"/>
        <v>0.17967638522677692</v>
      </c>
      <c r="AJ449" s="1">
        <f t="shared" ref="AJ449:AJ451" si="116">(SUM(AE445:AE455)*SUM(AB445:AB455))/(SUM(AD445:AD455)*SUM(AC445:AC455))</f>
        <v>0.38746859261095401</v>
      </c>
      <c r="AK449" s="1">
        <f t="shared" si="111"/>
        <v>15.286416032710866</v>
      </c>
      <c r="AL449" s="1" t="b">
        <f t="shared" si="112"/>
        <v>1</v>
      </c>
      <c r="AM449" s="1">
        <f t="shared" si="113"/>
        <v>36.197090665277493</v>
      </c>
      <c r="AN449" s="1" t="b">
        <f t="shared" si="114"/>
        <v>1</v>
      </c>
      <c r="AO449" s="1">
        <v>9.4879999999999995</v>
      </c>
    </row>
    <row r="450" spans="1:41">
      <c r="A450" s="7">
        <v>447</v>
      </c>
      <c r="B450" s="7" t="s">
        <v>32</v>
      </c>
      <c r="C450" s="7" t="s">
        <v>33</v>
      </c>
      <c r="D450" s="7" t="s">
        <v>32</v>
      </c>
      <c r="E450" s="7" t="s">
        <v>33</v>
      </c>
      <c r="F450" s="2"/>
      <c r="G450" s="2"/>
      <c r="H450" s="1" t="s">
        <v>285</v>
      </c>
      <c r="M450" s="1">
        <f>PRODUCT(SUM(PRODUCT(R450,overview!$J$10),PRODUCT(W450,overview!$K$10),PRODUCT(AB450,overview!$L$10)),1/SUM(overview!$J$10:$L$10))</f>
        <v>0.98989130434782602</v>
      </c>
      <c r="N450" s="1">
        <f>PRODUCT(SUM(PRODUCT(S450,overview!$J$10),PRODUCT(X450,overview!$K$10),PRODUCT(AC450,overview!$L$10)),1/SUM(overview!$J$10:$L$10))</f>
        <v>2.0101086956521739</v>
      </c>
      <c r="O450" s="1">
        <f t="shared" si="101"/>
        <v>19.7</v>
      </c>
      <c r="P450" s="1">
        <f t="shared" si="102"/>
        <v>8.3000000000000007</v>
      </c>
      <c r="Q450" s="1">
        <f t="shared" si="107"/>
        <v>0.20748171691250444</v>
      </c>
      <c r="R450" s="1">
        <v>1</v>
      </c>
      <c r="S450" s="1">
        <v>2</v>
      </c>
      <c r="T450" s="1">
        <v>8</v>
      </c>
      <c r="U450" s="1">
        <v>4</v>
      </c>
      <c r="V450" s="1">
        <f t="shared" si="103"/>
        <v>0.25</v>
      </c>
      <c r="W450">
        <v>0.98499999999999999</v>
      </c>
      <c r="X450">
        <v>2.0150000000000001</v>
      </c>
      <c r="Y450">
        <v>11.7</v>
      </c>
      <c r="Z450">
        <v>4.3</v>
      </c>
      <c r="AA450" s="1">
        <f t="shared" si="104"/>
        <v>0.17965684715064364</v>
      </c>
      <c r="AB450" s="1">
        <v>1</v>
      </c>
      <c r="AC450" s="1">
        <v>2</v>
      </c>
      <c r="AD450" s="1">
        <v>0</v>
      </c>
      <c r="AE450" s="1">
        <v>0</v>
      </c>
      <c r="AF450" s="1" t="e">
        <f t="shared" si="105"/>
        <v>#DIV/0!</v>
      </c>
      <c r="AH450" s="1">
        <f t="shared" si="109"/>
        <v>0.65393816845659825</v>
      </c>
      <c r="AI450" s="1">
        <f t="shared" si="110"/>
        <v>0.18173757078656211</v>
      </c>
      <c r="AJ450" s="1">
        <f t="shared" si="116"/>
        <v>0.3699056240906633</v>
      </c>
    </row>
    <row r="451" spans="1:41">
      <c r="A451" s="7">
        <v>448</v>
      </c>
      <c r="B451" s="7" t="s">
        <v>47</v>
      </c>
      <c r="C451" s="7" t="s">
        <v>48</v>
      </c>
      <c r="D451" s="7" t="s">
        <v>47</v>
      </c>
      <c r="E451" s="7" t="s">
        <v>48</v>
      </c>
      <c r="F451" s="2"/>
      <c r="G451" s="2"/>
      <c r="H451" s="1" t="s">
        <v>285</v>
      </c>
      <c r="M451" s="1">
        <f>PRODUCT(SUM(PRODUCT(R451,overview!$J$10),PRODUCT(W451,overview!$K$10),PRODUCT(AB451,overview!$L$10)),1/SUM(overview!$J$10:$L$10))</f>
        <v>1.0574782608695652</v>
      </c>
      <c r="N451" s="1">
        <f>PRODUCT(SUM(PRODUCT(S451,overview!$J$10),PRODUCT(X451,overview!$K$10),PRODUCT(AC451,overview!$L$10)),1/SUM(overview!$J$10:$L$10))</f>
        <v>1.9425217391304346</v>
      </c>
      <c r="O451" s="1">
        <f t="shared" si="101"/>
        <v>14</v>
      </c>
      <c r="P451" s="1">
        <f t="shared" si="102"/>
        <v>3</v>
      </c>
      <c r="Q451" s="1">
        <f t="shared" si="107"/>
        <v>0.11665377015213624</v>
      </c>
      <c r="R451" s="1">
        <v>0.94</v>
      </c>
      <c r="S451" s="1">
        <v>2.06</v>
      </c>
      <c r="T451" s="1">
        <v>6</v>
      </c>
      <c r="U451" s="1">
        <v>3</v>
      </c>
      <c r="V451" s="1">
        <f t="shared" si="103"/>
        <v>0.22815533980582522</v>
      </c>
      <c r="W451">
        <v>1.117</v>
      </c>
      <c r="X451">
        <v>1.883</v>
      </c>
      <c r="Y451">
        <v>8</v>
      </c>
      <c r="Z451">
        <v>0</v>
      </c>
      <c r="AA451" s="1">
        <f t="shared" si="104"/>
        <v>0</v>
      </c>
      <c r="AB451" s="1">
        <v>0.85699999999999998</v>
      </c>
      <c r="AC451" s="1">
        <v>2.1429999999999998</v>
      </c>
      <c r="AD451" s="1">
        <v>0</v>
      </c>
      <c r="AE451" s="1">
        <v>0</v>
      </c>
      <c r="AF451" s="1" t="e">
        <f t="shared" si="105"/>
        <v>#DIV/0!</v>
      </c>
      <c r="AH451" s="1">
        <f t="shared" si="109"/>
        <v>0.64118737363247724</v>
      </c>
      <c r="AI451" s="1">
        <f t="shared" si="110"/>
        <v>0.18701908070972145</v>
      </c>
      <c r="AJ451" s="1">
        <f t="shared" si="116"/>
        <v>0.18807071527273245</v>
      </c>
    </row>
    <row r="452" spans="1:41">
      <c r="A452" s="7">
        <v>449</v>
      </c>
      <c r="B452" s="7" t="s">
        <v>75</v>
      </c>
      <c r="C452" s="7" t="s">
        <v>1</v>
      </c>
      <c r="D452" s="7" t="s">
        <v>41</v>
      </c>
      <c r="E452" s="7" t="s">
        <v>42</v>
      </c>
      <c r="F452" s="2"/>
      <c r="G452" s="2"/>
      <c r="H452" s="1" t="s">
        <v>285</v>
      </c>
      <c r="M452" s="1">
        <f>PRODUCT(SUM(PRODUCT(R452,overview!$J$10),PRODUCT(W452,overview!$K$10),PRODUCT(AB452,overview!$L$10)),1/SUM(overview!$J$10:$L$10))</f>
        <v>0.60186956521739121</v>
      </c>
      <c r="N452" s="1">
        <f>PRODUCT(SUM(PRODUCT(S452,overview!$J$10),PRODUCT(X452,overview!$K$10),PRODUCT(AC452,overview!$L$10)),1/SUM(overview!$J$10:$L$10))</f>
        <v>2.3981304347826087</v>
      </c>
      <c r="O452" s="1">
        <f t="shared" ref="O452:O456" si="117">SUM(T452,Y452,AD452)</f>
        <v>13</v>
      </c>
      <c r="P452" s="1">
        <f t="shared" ref="P452:P456" si="118">SUM(U452,Z452,AE452)</f>
        <v>9</v>
      </c>
      <c r="Q452" s="1">
        <f t="shared" si="107"/>
        <v>0.17375157069121566</v>
      </c>
      <c r="R452" s="1">
        <v>1.0069999999999999</v>
      </c>
      <c r="S452" s="1">
        <v>1.9930000000000001</v>
      </c>
      <c r="T452" s="1">
        <v>7</v>
      </c>
      <c r="U452" s="1">
        <v>5</v>
      </c>
      <c r="V452" s="1">
        <f t="shared" ref="V452:V456" si="119">PRODUCT(U452,1/T452,1/S452,R452)</f>
        <v>0.36090602824170304</v>
      </c>
      <c r="W452">
        <v>0.41899999999999998</v>
      </c>
      <c r="X452">
        <v>2.581</v>
      </c>
      <c r="Y452">
        <v>6</v>
      </c>
      <c r="Z452">
        <v>3</v>
      </c>
      <c r="AA452" s="1">
        <f t="shared" ref="AA452:AA456" si="120">PRODUCT(Z452,1/Y452,1/X452,W452)</f>
        <v>8.1170089112746993E-2</v>
      </c>
      <c r="AB452" s="1">
        <v>0.59899999999999998</v>
      </c>
      <c r="AC452" s="1">
        <v>2.4009999999999998</v>
      </c>
      <c r="AD452" s="1">
        <v>0</v>
      </c>
      <c r="AE452" s="1">
        <v>1</v>
      </c>
      <c r="AF452" s="1" t="e">
        <f t="shared" ref="AF452:AF456" si="121">PRODUCT(AE452,1/AD452,1/AC452,AB452)</f>
        <v>#DIV/0!</v>
      </c>
    </row>
    <row r="453" spans="1:41">
      <c r="A453" s="7">
        <v>450</v>
      </c>
      <c r="B453" s="7" t="s">
        <v>90</v>
      </c>
      <c r="C453" s="7" t="s">
        <v>91</v>
      </c>
      <c r="D453" s="7" t="s">
        <v>90</v>
      </c>
      <c r="E453" s="7" t="s">
        <v>91</v>
      </c>
      <c r="F453" s="2"/>
      <c r="G453" s="2"/>
      <c r="H453" s="1" t="s">
        <v>275</v>
      </c>
      <c r="M453" s="1">
        <f>PRODUCT(SUM(PRODUCT(R453,overview!$J$10),PRODUCT(W453,overview!$K$10),PRODUCT(AB453,overview!$L$10)),1/SUM(overview!$J$10:$L$10))</f>
        <v>0.11967391304347827</v>
      </c>
      <c r="N453" s="1">
        <f>PRODUCT(SUM(PRODUCT(S453,overview!$J$10),PRODUCT(X453,overview!$K$10),PRODUCT(AC453,overview!$L$10)),1/SUM(overview!$J$10:$L$10))</f>
        <v>2.8803260869565217</v>
      </c>
      <c r="O453" s="1">
        <f t="shared" si="117"/>
        <v>2</v>
      </c>
      <c r="P453" s="1">
        <f t="shared" si="118"/>
        <v>6</v>
      </c>
      <c r="Q453" s="1">
        <f t="shared" ref="Q453:Q456" si="122">PRODUCT(P453,1/O453,1/$N453,$M453)</f>
        <v>0.12464621306464396</v>
      </c>
      <c r="R453" s="1">
        <v>0.112</v>
      </c>
      <c r="S453" s="1">
        <v>2.8879999999999999</v>
      </c>
      <c r="T453" s="1">
        <v>1</v>
      </c>
      <c r="U453" s="1">
        <v>3</v>
      </c>
      <c r="V453" s="1">
        <f t="shared" si="119"/>
        <v>0.11634349030470915</v>
      </c>
      <c r="W453">
        <v>0.127</v>
      </c>
      <c r="X453">
        <v>2.8730000000000002</v>
      </c>
      <c r="Y453">
        <v>1</v>
      </c>
      <c r="Z453">
        <v>3</v>
      </c>
      <c r="AA453" s="1">
        <f t="shared" si="120"/>
        <v>0.13261399234249913</v>
      </c>
      <c r="AB453" s="1">
        <v>0</v>
      </c>
      <c r="AC453" s="1">
        <v>3</v>
      </c>
      <c r="AD453" s="1">
        <v>0</v>
      </c>
      <c r="AE453" s="1">
        <v>0</v>
      </c>
      <c r="AF453" s="1" t="e">
        <f t="shared" si="121"/>
        <v>#DIV/0!</v>
      </c>
    </row>
    <row r="454" spans="1:41">
      <c r="A454" s="7">
        <v>451</v>
      </c>
      <c r="B454" s="7" t="s">
        <v>67</v>
      </c>
      <c r="C454" s="7" t="s">
        <v>37</v>
      </c>
      <c r="D454" s="7" t="s">
        <v>67</v>
      </c>
      <c r="E454" s="7" t="s">
        <v>37</v>
      </c>
      <c r="F454" s="2"/>
      <c r="G454" s="2"/>
      <c r="H454" s="1" t="s">
        <v>275</v>
      </c>
      <c r="M454" s="1">
        <f>PRODUCT(SUM(PRODUCT(R454,overview!$J$10),PRODUCT(W454,overview!$K$10),PRODUCT(AB454,overview!$L$10)),1/SUM(overview!$J$10:$L$10))</f>
        <v>1.0735652173913044</v>
      </c>
      <c r="N454" s="1">
        <f>PRODUCT(SUM(PRODUCT(S454,overview!$J$10),PRODUCT(X454,overview!$K$10),PRODUCT(AC454,overview!$L$10)),1/SUM(overview!$J$10:$L$10))</f>
        <v>1.9264347826086956</v>
      </c>
      <c r="O454" s="1">
        <f t="shared" si="117"/>
        <v>21</v>
      </c>
      <c r="P454" s="1">
        <f t="shared" si="118"/>
        <v>7</v>
      </c>
      <c r="Q454" s="1">
        <f t="shared" si="122"/>
        <v>0.18576028407210135</v>
      </c>
      <c r="R454" s="1">
        <v>0.95399999999999996</v>
      </c>
      <c r="S454" s="1">
        <v>2.0459999999999998</v>
      </c>
      <c r="T454" s="1">
        <v>13</v>
      </c>
      <c r="U454" s="1">
        <v>5</v>
      </c>
      <c r="V454" s="1">
        <f t="shared" si="119"/>
        <v>0.17933679224001808</v>
      </c>
      <c r="W454">
        <v>1.1379999999999999</v>
      </c>
      <c r="X454">
        <v>1.8620000000000001</v>
      </c>
      <c r="Y454">
        <v>8</v>
      </c>
      <c r="Z454">
        <v>2</v>
      </c>
      <c r="AA454" s="1">
        <f t="shared" si="120"/>
        <v>0.15279269602577872</v>
      </c>
      <c r="AB454" s="1">
        <v>0.75</v>
      </c>
      <c r="AC454" s="1">
        <v>2.25</v>
      </c>
      <c r="AD454" s="1">
        <v>0</v>
      </c>
      <c r="AE454" s="1">
        <v>0</v>
      </c>
      <c r="AF454" s="1" t="e">
        <f t="shared" si="121"/>
        <v>#DIV/0!</v>
      </c>
    </row>
    <row r="455" spans="1:41">
      <c r="A455" s="7">
        <v>452</v>
      </c>
      <c r="B455" s="7" t="s">
        <v>69</v>
      </c>
      <c r="C455" s="7" t="s">
        <v>70</v>
      </c>
      <c r="D455" s="7" t="s">
        <v>89</v>
      </c>
      <c r="E455" s="7" t="s">
        <v>70</v>
      </c>
      <c r="F455" s="2"/>
      <c r="G455" s="2"/>
      <c r="H455" s="1" t="s">
        <v>275</v>
      </c>
      <c r="M455" s="1">
        <f>PRODUCT(SUM(PRODUCT(R455,overview!$J$10),PRODUCT(W455,overview!$K$10),PRODUCT(AB455,overview!$L$10)),1/SUM(overview!$J$10:$L$10))</f>
        <v>1</v>
      </c>
      <c r="N455" s="1">
        <f>PRODUCT(SUM(PRODUCT(S455,overview!$J$10),PRODUCT(X455,overview!$K$10),PRODUCT(AC455,overview!$L$10)),1/SUM(overview!$J$10:$L$10))</f>
        <v>2</v>
      </c>
      <c r="O455" s="1">
        <f t="shared" si="117"/>
        <v>10</v>
      </c>
      <c r="P455" s="1">
        <f t="shared" si="118"/>
        <v>1</v>
      </c>
      <c r="Q455" s="1">
        <f t="shared" si="122"/>
        <v>0.05</v>
      </c>
      <c r="R455" s="1">
        <v>1</v>
      </c>
      <c r="S455" s="1">
        <v>2</v>
      </c>
      <c r="T455" s="1">
        <v>4</v>
      </c>
      <c r="U455" s="1">
        <v>1</v>
      </c>
      <c r="V455" s="1">
        <f t="shared" si="119"/>
        <v>0.125</v>
      </c>
      <c r="W455">
        <v>1</v>
      </c>
      <c r="X455">
        <v>2</v>
      </c>
      <c r="Y455">
        <v>5</v>
      </c>
      <c r="Z455">
        <v>0</v>
      </c>
      <c r="AA455" s="1">
        <f t="shared" si="120"/>
        <v>0</v>
      </c>
      <c r="AB455" s="1">
        <v>1</v>
      </c>
      <c r="AC455" s="1">
        <v>2</v>
      </c>
      <c r="AD455" s="1">
        <v>1</v>
      </c>
      <c r="AE455" s="1">
        <v>0</v>
      </c>
      <c r="AF455" s="1">
        <f t="shared" si="121"/>
        <v>0</v>
      </c>
    </row>
    <row r="456" spans="1:41">
      <c r="A456" s="7">
        <v>453</v>
      </c>
      <c r="B456" s="7" t="s">
        <v>40</v>
      </c>
      <c r="C456" s="7" t="s">
        <v>29</v>
      </c>
      <c r="D456" s="7" t="s">
        <v>28</v>
      </c>
      <c r="E456" s="7" t="s">
        <v>29</v>
      </c>
      <c r="F456" s="2"/>
      <c r="G456" s="2"/>
      <c r="H456" s="1" t="s">
        <v>275</v>
      </c>
      <c r="M456" s="1">
        <f>PRODUCT(SUM(PRODUCT(R456,overview!$J$10),PRODUCT(W456,overview!$K$10),PRODUCT(AB456,overview!$L$10)),1/SUM(overview!$J$10:$L$10))</f>
        <v>0.70200000000000007</v>
      </c>
      <c r="N456" s="1">
        <f>PRODUCT(SUM(PRODUCT(S456,overview!$J$10),PRODUCT(X456,overview!$K$10),PRODUCT(AC456,overview!$L$10)),1/SUM(overview!$J$10:$L$10))</f>
        <v>2.298</v>
      </c>
      <c r="O456" s="1">
        <f t="shared" si="117"/>
        <v>13.5</v>
      </c>
      <c r="P456" s="1">
        <f t="shared" si="118"/>
        <v>7.5</v>
      </c>
      <c r="Q456" s="1">
        <f t="shared" si="122"/>
        <v>0.16971279373368148</v>
      </c>
      <c r="R456" s="1">
        <v>0.78200000000000003</v>
      </c>
      <c r="S456" s="1">
        <v>2.218</v>
      </c>
      <c r="T456" s="1">
        <v>8.5</v>
      </c>
      <c r="U456" s="1">
        <v>7.5</v>
      </c>
      <c r="V456" s="1">
        <f t="shared" si="119"/>
        <v>0.3110910730387737</v>
      </c>
      <c r="W456">
        <v>0.66700000000000004</v>
      </c>
      <c r="X456">
        <v>2.3330000000000002</v>
      </c>
      <c r="Y456">
        <v>4</v>
      </c>
      <c r="Z456">
        <v>0</v>
      </c>
      <c r="AA456" s="1">
        <f t="shared" si="120"/>
        <v>0</v>
      </c>
      <c r="AB456" s="1">
        <v>0.66700000000000004</v>
      </c>
      <c r="AC456" s="1">
        <v>2.3330000000000002</v>
      </c>
      <c r="AD456" s="1">
        <v>1</v>
      </c>
      <c r="AE456" s="1">
        <v>0</v>
      </c>
      <c r="AF456" s="1">
        <f t="shared" si="121"/>
        <v>0</v>
      </c>
    </row>
    <row r="457" spans="1:41">
      <c r="F457" s="2"/>
      <c r="G457" s="2"/>
    </row>
    <row r="458" spans="1:41">
      <c r="F458" s="2"/>
      <c r="G458" s="2"/>
      <c r="K458" s="1">
        <f>COUNTIF(K2:K457,"Yes")</f>
        <v>8</v>
      </c>
      <c r="L458" s="1">
        <f>COUNTIF(L2:L457,"Yes")</f>
        <v>2</v>
      </c>
    </row>
    <row r="459" spans="1:41">
      <c r="F459" s="2"/>
      <c r="G459" s="2"/>
      <c r="L459" s="1">
        <f>SUM(K458,-COUNTIFS(K2:K457,"Yes",H2:H457,"",J2:J457,""))</f>
        <v>8</v>
      </c>
    </row>
    <row r="460" spans="1:41">
      <c r="F460" s="2"/>
      <c r="G460" s="2"/>
      <c r="L460" s="1">
        <f>COUNTIFS(K$2:K457,"Yes",F$2:F457,"true",G$2:G457,"false")</f>
        <v>0</v>
      </c>
    </row>
    <row r="461" spans="1:41">
      <c r="F461" s="2"/>
      <c r="G461" s="2"/>
      <c r="L461" s="1">
        <f>SUM(COUNTIFS(K$2:K457,"Yes",F$2:F457,"false"),COUNTIFS(K$2:K457,"Yes",G$2:G457,"true"),-SUM(COUNTIFS(K$2:K457,"Yes",G$2:G457,"true",F$2:F457,"false")))</f>
        <v>8</v>
      </c>
    </row>
    <row r="462" spans="1:41">
      <c r="F462" s="2"/>
      <c r="G462" s="2"/>
      <c r="L462" s="1">
        <f>COUNTIFS(K$2:K459,"Yes",F$2:F459,"true",G$2:G459,"false",L$2:L459,"yes")</f>
        <v>0</v>
      </c>
    </row>
    <row r="463" spans="1:41">
      <c r="F463" s="2"/>
      <c r="G463" s="2"/>
    </row>
    <row r="464" spans="1:41">
      <c r="F464" s="2"/>
      <c r="G464" s="2"/>
    </row>
    <row r="465" spans="6:7">
      <c r="F465" s="2"/>
      <c r="G465" s="2"/>
    </row>
    <row r="466" spans="6:7">
      <c r="F466" s="2"/>
      <c r="G466" s="2"/>
    </row>
    <row r="467" spans="6:7">
      <c r="F467" s="2"/>
      <c r="G467" s="2"/>
    </row>
    <row r="468" spans="6:7">
      <c r="F468" s="2"/>
      <c r="G468" s="2"/>
    </row>
    <row r="469" spans="6:7">
      <c r="F469" s="2"/>
      <c r="G469" s="2"/>
    </row>
    <row r="470" spans="6:7">
      <c r="F470" s="2"/>
      <c r="G470" s="2"/>
    </row>
    <row r="471" spans="6:7">
      <c r="F471" s="2"/>
      <c r="G471" s="2"/>
    </row>
    <row r="472" spans="6:7">
      <c r="F472" s="2"/>
      <c r="G472" s="2"/>
    </row>
    <row r="473" spans="6:7">
      <c r="F473" s="2"/>
      <c r="G473" s="2"/>
    </row>
    <row r="474" spans="6:7">
      <c r="F474" s="2"/>
      <c r="G474" s="2"/>
    </row>
    <row r="475" spans="6:7">
      <c r="F475" s="2"/>
      <c r="G475" s="2"/>
    </row>
    <row r="476" spans="6:7">
      <c r="F476" s="2"/>
      <c r="G476" s="2"/>
    </row>
    <row r="477" spans="6:7">
      <c r="F477" s="2"/>
      <c r="G477" s="2"/>
    </row>
    <row r="478" spans="6:7">
      <c r="F478" s="2"/>
      <c r="G478" s="2"/>
    </row>
    <row r="479" spans="6:7">
      <c r="F479" s="2"/>
      <c r="G479" s="2"/>
    </row>
    <row r="480" spans="6:7">
      <c r="F480" s="2"/>
      <c r="G480" s="2"/>
    </row>
    <row r="481" spans="6:7">
      <c r="F481" s="2"/>
      <c r="G481" s="2"/>
    </row>
    <row r="482" spans="6:7">
      <c r="F482" s="2"/>
      <c r="G482" s="2"/>
    </row>
    <row r="483" spans="6:7">
      <c r="F483" s="2"/>
      <c r="G483" s="2"/>
    </row>
    <row r="484" spans="6:7">
      <c r="F484" s="2"/>
      <c r="G484" s="2"/>
    </row>
    <row r="485" spans="6:7">
      <c r="F485" s="2"/>
      <c r="G485" s="2"/>
    </row>
    <row r="486" spans="6:7">
      <c r="F486" s="2"/>
      <c r="G486" s="2"/>
    </row>
    <row r="487" spans="6:7">
      <c r="F487" s="2"/>
      <c r="G487" s="2"/>
    </row>
    <row r="488" spans="6:7">
      <c r="F488" s="2"/>
      <c r="G488" s="2"/>
    </row>
    <row r="489" spans="6:7">
      <c r="F489" s="2"/>
      <c r="G489" s="2"/>
    </row>
    <row r="490" spans="6:7">
      <c r="F490" s="2"/>
      <c r="G490" s="2"/>
    </row>
    <row r="491" spans="6:7">
      <c r="F491" s="2"/>
      <c r="G491" s="2"/>
    </row>
    <row r="492" spans="6:7">
      <c r="F492" s="2"/>
      <c r="G492" s="2"/>
    </row>
    <row r="493" spans="6:7">
      <c r="F493" s="2"/>
      <c r="G493" s="2"/>
    </row>
    <row r="494" spans="6:7">
      <c r="F494" s="2"/>
      <c r="G494" s="2"/>
    </row>
    <row r="495" spans="6:7">
      <c r="F495" s="2"/>
      <c r="G495" s="2"/>
    </row>
    <row r="496" spans="6:7">
      <c r="F496" s="2"/>
      <c r="G496" s="2"/>
    </row>
    <row r="497" spans="6:7">
      <c r="F497" s="2"/>
      <c r="G497" s="2"/>
    </row>
    <row r="498" spans="6:7">
      <c r="F498" s="2"/>
      <c r="G498" s="2"/>
    </row>
    <row r="499" spans="6:7">
      <c r="F499" s="2"/>
      <c r="G499" s="2"/>
    </row>
    <row r="500" spans="6:7">
      <c r="F500" s="2"/>
      <c r="G500" s="2"/>
    </row>
    <row r="501" spans="6:7">
      <c r="F501" s="2"/>
      <c r="G501" s="2"/>
    </row>
    <row r="502" spans="6:7">
      <c r="F502" s="2"/>
      <c r="G502" s="2"/>
    </row>
    <row r="503" spans="6:7">
      <c r="F503" s="2"/>
      <c r="G503" s="2"/>
    </row>
    <row r="504" spans="6:7">
      <c r="F504" s="2"/>
      <c r="G504" s="2"/>
    </row>
    <row r="505" spans="6:7">
      <c r="F505" s="2"/>
      <c r="G505" s="2"/>
    </row>
    <row r="506" spans="6:7">
      <c r="F506" s="2"/>
      <c r="G506" s="2"/>
    </row>
    <row r="507" spans="6:7">
      <c r="F507" s="2"/>
      <c r="G507" s="2"/>
    </row>
    <row r="508" spans="6:7">
      <c r="F508" s="2"/>
      <c r="G508" s="2"/>
    </row>
    <row r="509" spans="6:7">
      <c r="F509" s="2"/>
      <c r="G509" s="2"/>
    </row>
    <row r="510" spans="6:7">
      <c r="F510" s="2"/>
      <c r="G510" s="2"/>
    </row>
    <row r="511" spans="6:7">
      <c r="F511" s="2"/>
      <c r="G511" s="2"/>
    </row>
    <row r="512" spans="6:7">
      <c r="F512" s="2"/>
      <c r="G512" s="2"/>
    </row>
    <row r="513" spans="6:7">
      <c r="F513" s="2"/>
      <c r="G513" s="2"/>
    </row>
    <row r="514" spans="6:7">
      <c r="F514" s="2"/>
      <c r="G514" s="2"/>
    </row>
    <row r="515" spans="6:7">
      <c r="F515" s="2"/>
      <c r="G515" s="2"/>
    </row>
    <row r="516" spans="6:7">
      <c r="F516" s="2"/>
      <c r="G516" s="2"/>
    </row>
    <row r="517" spans="6:7">
      <c r="F517" s="2"/>
      <c r="G517" s="2"/>
    </row>
    <row r="518" spans="6:7">
      <c r="F518" s="2"/>
      <c r="G518" s="2"/>
    </row>
    <row r="519" spans="6:7">
      <c r="F519" s="2"/>
      <c r="G519" s="2"/>
    </row>
    <row r="520" spans="6:7">
      <c r="F520" s="2"/>
      <c r="G520" s="2"/>
    </row>
    <row r="521" spans="6:7">
      <c r="F521" s="2"/>
      <c r="G521" s="2"/>
    </row>
    <row r="522" spans="6:7">
      <c r="F522" s="2"/>
      <c r="G522" s="2"/>
    </row>
    <row r="523" spans="6:7">
      <c r="F523" s="2"/>
      <c r="G523" s="2"/>
    </row>
    <row r="524" spans="6:7">
      <c r="F524" s="2"/>
      <c r="G524" s="2"/>
    </row>
    <row r="525" spans="6:7">
      <c r="F525" s="2"/>
      <c r="G525" s="2"/>
    </row>
    <row r="526" spans="6:7">
      <c r="F526" s="2"/>
      <c r="G526" s="2"/>
    </row>
    <row r="527" spans="6:7">
      <c r="F527" s="2"/>
      <c r="G527" s="2"/>
    </row>
    <row r="528" spans="6:7">
      <c r="F528" s="2"/>
      <c r="G528" s="2"/>
    </row>
    <row r="529" spans="6:7">
      <c r="F529" s="2"/>
      <c r="G529" s="2"/>
    </row>
    <row r="530" spans="6:7">
      <c r="F530" s="2"/>
      <c r="G530" s="2"/>
    </row>
    <row r="531" spans="6:7">
      <c r="F531" s="2"/>
      <c r="G531" s="2"/>
    </row>
    <row r="532" spans="6:7">
      <c r="F532" s="2"/>
      <c r="G532" s="2"/>
    </row>
    <row r="533" spans="6:7">
      <c r="F533" s="2"/>
      <c r="G533" s="2"/>
    </row>
    <row r="534" spans="6:7">
      <c r="F534" s="2"/>
      <c r="G534" s="2"/>
    </row>
    <row r="535" spans="6:7">
      <c r="F535" s="2"/>
      <c r="G535" s="2"/>
    </row>
    <row r="536" spans="6:7">
      <c r="F536" s="2"/>
      <c r="G536" s="2"/>
    </row>
    <row r="537" spans="6:7">
      <c r="F537" s="2"/>
      <c r="G537" s="2"/>
    </row>
    <row r="538" spans="6:7">
      <c r="F538" s="2"/>
      <c r="G538" s="2"/>
    </row>
    <row r="539" spans="6:7">
      <c r="F539" s="2"/>
      <c r="G539" s="2"/>
    </row>
    <row r="540" spans="6:7">
      <c r="F540" s="2"/>
      <c r="G540" s="2"/>
    </row>
    <row r="541" spans="6:7">
      <c r="F541" s="2"/>
      <c r="G541" s="2"/>
    </row>
    <row r="542" spans="6:7">
      <c r="F542" s="2"/>
      <c r="G542" s="2"/>
    </row>
    <row r="543" spans="6:7">
      <c r="F543" s="2"/>
      <c r="G543" s="2"/>
    </row>
    <row r="544" spans="6:7">
      <c r="F544" s="2"/>
      <c r="G544" s="2"/>
    </row>
    <row r="545" spans="6:7">
      <c r="F545" s="2"/>
      <c r="G545" s="2"/>
    </row>
    <row r="546" spans="6:7">
      <c r="F546" s="2"/>
      <c r="G546" s="2"/>
    </row>
    <row r="547" spans="6:7">
      <c r="F547" s="2"/>
      <c r="G547" s="2"/>
    </row>
    <row r="548" spans="6:7">
      <c r="F548" s="2"/>
      <c r="G548" s="2"/>
    </row>
    <row r="549" spans="6:7">
      <c r="F549" s="2"/>
      <c r="G549" s="2"/>
    </row>
    <row r="550" spans="6:7">
      <c r="F550" s="2"/>
      <c r="G550" s="2"/>
    </row>
    <row r="551" spans="6:7">
      <c r="F551" s="2"/>
      <c r="G551" s="2"/>
    </row>
    <row r="552" spans="6:7">
      <c r="F552" s="2"/>
      <c r="G552" s="2"/>
    </row>
    <row r="553" spans="6:7">
      <c r="F553" s="2"/>
      <c r="G553" s="2"/>
    </row>
    <row r="554" spans="6:7">
      <c r="F554" s="2"/>
      <c r="G554" s="2"/>
    </row>
    <row r="555" spans="6:7">
      <c r="F555" s="2"/>
      <c r="G555" s="2"/>
    </row>
    <row r="556" spans="6:7">
      <c r="F556" s="2"/>
      <c r="G556" s="2"/>
    </row>
    <row r="557" spans="6:7">
      <c r="F557" s="2"/>
      <c r="G557" s="2"/>
    </row>
    <row r="558" spans="6:7">
      <c r="F558" s="2"/>
      <c r="G558" s="2"/>
    </row>
    <row r="559" spans="6:7">
      <c r="F559" s="2"/>
      <c r="G559" s="2"/>
    </row>
    <row r="560" spans="6:7">
      <c r="F560" s="2"/>
      <c r="G560" s="2"/>
    </row>
    <row r="561" spans="6:7">
      <c r="F561" s="2"/>
      <c r="G561" s="2"/>
    </row>
    <row r="562" spans="6:7">
      <c r="F562" s="2"/>
      <c r="G562" s="2"/>
    </row>
    <row r="563" spans="6:7">
      <c r="F563" s="2"/>
      <c r="G563" s="2"/>
    </row>
    <row r="564" spans="6:7">
      <c r="F564" s="2"/>
      <c r="G564" s="2"/>
    </row>
    <row r="565" spans="6:7">
      <c r="F565" s="2"/>
      <c r="G565" s="2"/>
    </row>
    <row r="566" spans="6:7">
      <c r="F566" s="2"/>
      <c r="G566" s="2"/>
    </row>
    <row r="567" spans="6:7">
      <c r="F567" s="2"/>
      <c r="G567" s="2"/>
    </row>
    <row r="568" spans="6:7">
      <c r="F568" s="2"/>
      <c r="G568" s="2"/>
    </row>
    <row r="569" spans="6:7">
      <c r="F569" s="2"/>
      <c r="G569" s="2"/>
    </row>
    <row r="570" spans="6:7">
      <c r="F570" s="2"/>
      <c r="G570" s="2"/>
    </row>
    <row r="571" spans="6:7">
      <c r="F571" s="2"/>
      <c r="G571" s="2"/>
    </row>
    <row r="572" spans="6:7">
      <c r="F572" s="2"/>
      <c r="G572" s="2"/>
    </row>
    <row r="573" spans="6:7">
      <c r="F573" s="2"/>
      <c r="G573" s="2"/>
    </row>
    <row r="574" spans="6:7">
      <c r="F574" s="2"/>
      <c r="G574" s="2"/>
    </row>
    <row r="575" spans="6:7">
      <c r="F575" s="2"/>
      <c r="G575" s="2"/>
    </row>
    <row r="576" spans="6:7">
      <c r="F576" s="2"/>
      <c r="G576" s="2"/>
    </row>
    <row r="577" spans="6:7">
      <c r="F577" s="2"/>
      <c r="G577" s="2"/>
    </row>
    <row r="578" spans="6:7">
      <c r="F578" s="2"/>
      <c r="G578" s="2"/>
    </row>
    <row r="579" spans="6:7">
      <c r="F579" s="2"/>
      <c r="G579" s="2"/>
    </row>
    <row r="580" spans="6:7">
      <c r="F580" s="2"/>
      <c r="G580" s="2"/>
    </row>
    <row r="581" spans="6:7">
      <c r="F581" s="2"/>
      <c r="G581" s="2"/>
    </row>
    <row r="582" spans="6:7">
      <c r="F582" s="2"/>
      <c r="G582" s="2"/>
    </row>
    <row r="583" spans="6:7">
      <c r="F583" s="2"/>
      <c r="G583" s="2"/>
    </row>
    <row r="584" spans="6:7">
      <c r="F584" s="2"/>
      <c r="G584" s="2"/>
    </row>
    <row r="585" spans="6:7">
      <c r="F585" s="2"/>
      <c r="G585" s="2"/>
    </row>
    <row r="586" spans="6:7">
      <c r="F586" s="2"/>
      <c r="G586" s="2"/>
    </row>
    <row r="587" spans="6:7">
      <c r="F587" s="2"/>
      <c r="G587" s="2"/>
    </row>
    <row r="588" spans="6:7">
      <c r="F588" s="2"/>
      <c r="G588" s="2"/>
    </row>
    <row r="589" spans="6:7">
      <c r="F589" s="2"/>
      <c r="G589" s="2"/>
    </row>
    <row r="590" spans="6:7">
      <c r="F590" s="2"/>
      <c r="G590" s="2"/>
    </row>
    <row r="591" spans="6:7">
      <c r="F591" s="2"/>
      <c r="G591" s="2"/>
    </row>
    <row r="592" spans="6:7">
      <c r="F592" s="2"/>
      <c r="G592" s="2"/>
    </row>
    <row r="593" spans="6:7">
      <c r="F593" s="2"/>
      <c r="G593" s="2"/>
    </row>
    <row r="594" spans="6:7">
      <c r="F594" s="2"/>
      <c r="G594" s="2"/>
    </row>
    <row r="595" spans="6:7">
      <c r="F595" s="2"/>
      <c r="G595" s="2"/>
    </row>
    <row r="596" spans="6:7">
      <c r="F596" s="2"/>
      <c r="G596" s="2"/>
    </row>
    <row r="597" spans="6:7">
      <c r="F597" s="2"/>
      <c r="G597" s="2"/>
    </row>
    <row r="598" spans="6:7">
      <c r="F598" s="2"/>
      <c r="G598" s="2"/>
    </row>
    <row r="599" spans="6:7">
      <c r="F599" s="2"/>
      <c r="G599" s="2"/>
    </row>
    <row r="600" spans="6:7">
      <c r="F600" s="2"/>
      <c r="G600" s="2"/>
    </row>
    <row r="601" spans="6:7">
      <c r="F601" s="2"/>
      <c r="G601" s="2"/>
    </row>
    <row r="602" spans="6:7">
      <c r="F602" s="2"/>
      <c r="G602" s="2"/>
    </row>
    <row r="603" spans="6:7">
      <c r="F603" s="2"/>
      <c r="G603" s="2"/>
    </row>
    <row r="604" spans="6:7">
      <c r="F604" s="2"/>
      <c r="G604" s="2"/>
    </row>
    <row r="605" spans="6:7">
      <c r="F605" s="2"/>
      <c r="G605" s="2"/>
    </row>
    <row r="606" spans="6:7">
      <c r="F606" s="2"/>
      <c r="G606" s="2"/>
    </row>
    <row r="607" spans="6:7">
      <c r="F607" s="2"/>
      <c r="G607" s="2"/>
    </row>
    <row r="608" spans="6:7">
      <c r="F608" s="2"/>
      <c r="G608" s="2"/>
    </row>
    <row r="609" spans="6:7">
      <c r="F609" s="2"/>
      <c r="G609" s="2"/>
    </row>
    <row r="610" spans="6:7">
      <c r="F610" s="2"/>
      <c r="G610" s="2"/>
    </row>
    <row r="611" spans="6:7">
      <c r="F611" s="2"/>
      <c r="G611" s="2"/>
    </row>
    <row r="612" spans="6:7">
      <c r="F612" s="2"/>
      <c r="G612" s="2"/>
    </row>
    <row r="613" spans="6:7">
      <c r="F613" s="2"/>
      <c r="G613" s="2"/>
    </row>
    <row r="614" spans="6:7">
      <c r="F614" s="2"/>
      <c r="G614" s="2"/>
    </row>
    <row r="615" spans="6:7">
      <c r="F615" s="2"/>
      <c r="G615" s="2"/>
    </row>
    <row r="616" spans="6:7">
      <c r="F616" s="2"/>
      <c r="G616" s="2"/>
    </row>
    <row r="617" spans="6:7">
      <c r="F617" s="2"/>
      <c r="G617" s="2"/>
    </row>
    <row r="618" spans="6:7">
      <c r="F618" s="2"/>
      <c r="G618" s="2"/>
    </row>
    <row r="619" spans="6:7">
      <c r="F619" s="2"/>
      <c r="G619" s="2"/>
    </row>
    <row r="620" spans="6:7">
      <c r="F620" s="2"/>
      <c r="G620" s="2"/>
    </row>
    <row r="621" spans="6:7">
      <c r="F621" s="2"/>
      <c r="G621" s="2"/>
    </row>
    <row r="622" spans="6:7">
      <c r="F622" s="2"/>
      <c r="G622" s="2"/>
    </row>
    <row r="623" spans="6:7">
      <c r="F623" s="2"/>
      <c r="G623" s="2"/>
    </row>
    <row r="624" spans="6:7">
      <c r="F624" s="2"/>
      <c r="G624" s="2"/>
    </row>
    <row r="625" spans="6:7">
      <c r="F625" s="2"/>
      <c r="G625" s="2"/>
    </row>
    <row r="626" spans="6:7">
      <c r="F626" s="2"/>
      <c r="G626" s="2"/>
    </row>
    <row r="627" spans="6:7">
      <c r="F627" s="2"/>
      <c r="G627" s="2"/>
    </row>
    <row r="628" spans="6:7">
      <c r="F628" s="2"/>
      <c r="G628" s="2"/>
    </row>
    <row r="629" spans="6:7">
      <c r="F629" s="2"/>
      <c r="G629" s="2"/>
    </row>
    <row r="630" spans="6:7">
      <c r="F630" s="2"/>
      <c r="G630" s="2"/>
    </row>
    <row r="631" spans="6:7">
      <c r="F631" s="2"/>
      <c r="G631" s="2"/>
    </row>
    <row r="632" spans="6:7">
      <c r="F632" s="2"/>
      <c r="G632" s="2"/>
    </row>
    <row r="633" spans="6:7">
      <c r="F633" s="2"/>
      <c r="G633" s="2"/>
    </row>
    <row r="634" spans="6:7">
      <c r="F634" s="2"/>
      <c r="G634" s="2"/>
    </row>
    <row r="635" spans="6:7">
      <c r="F635" s="2"/>
      <c r="G635" s="2"/>
    </row>
    <row r="636" spans="6:7">
      <c r="F636" s="2"/>
      <c r="G636" s="2"/>
    </row>
    <row r="637" spans="6:7">
      <c r="F637" s="2"/>
      <c r="G637" s="2"/>
    </row>
    <row r="638" spans="6:7">
      <c r="F638" s="2"/>
      <c r="G638" s="2"/>
    </row>
    <row r="639" spans="6:7">
      <c r="F639" s="2"/>
      <c r="G639" s="2"/>
    </row>
    <row r="640" spans="6:7">
      <c r="F640" s="2"/>
      <c r="G640" s="2"/>
    </row>
    <row r="641" spans="6:7">
      <c r="F641" s="2"/>
      <c r="G641" s="2"/>
    </row>
    <row r="642" spans="6:7">
      <c r="F642" s="2"/>
      <c r="G642" s="2"/>
    </row>
    <row r="643" spans="6:7">
      <c r="F643" s="2"/>
      <c r="G643" s="2"/>
    </row>
    <row r="644" spans="6:7">
      <c r="F644" s="2"/>
      <c r="G644" s="2"/>
    </row>
    <row r="645" spans="6:7">
      <c r="F645" s="2"/>
      <c r="G645" s="2"/>
    </row>
    <row r="646" spans="6:7">
      <c r="F646" s="2"/>
      <c r="G646" s="2"/>
    </row>
    <row r="647" spans="6:7">
      <c r="F647" s="2"/>
      <c r="G647" s="2"/>
    </row>
    <row r="648" spans="6:7">
      <c r="F648" s="2"/>
      <c r="G648" s="2"/>
    </row>
    <row r="649" spans="6:7">
      <c r="F649" s="2"/>
      <c r="G649" s="2"/>
    </row>
    <row r="650" spans="6:7">
      <c r="F650" s="2"/>
      <c r="G650" s="2"/>
    </row>
    <row r="651" spans="6:7">
      <c r="F651" s="2"/>
      <c r="G651" s="2"/>
    </row>
    <row r="652" spans="6:7">
      <c r="F652" s="2"/>
      <c r="G652" s="2"/>
    </row>
    <row r="653" spans="6:7">
      <c r="F653" s="2"/>
      <c r="G653" s="2"/>
    </row>
    <row r="654" spans="6:7">
      <c r="F654" s="2"/>
      <c r="G654" s="2"/>
    </row>
    <row r="655" spans="6:7">
      <c r="F655" s="2"/>
      <c r="G655" s="2"/>
    </row>
    <row r="656" spans="6:7">
      <c r="F656" s="2"/>
      <c r="G656" s="2"/>
    </row>
    <row r="657" spans="6:7">
      <c r="F657" s="2"/>
      <c r="G657" s="2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57"/>
  <sheetViews>
    <sheetView topLeftCell="X297" workbookViewId="0">
      <selection activeCell="AK373" sqref="AJ352:AK373"/>
    </sheetView>
  </sheetViews>
  <sheetFormatPr defaultColWidth="10.875" defaultRowHeight="15.75"/>
  <cols>
    <col min="1" max="5" width="8.125" style="7" customWidth="1"/>
    <col min="6" max="6" width="7.875" style="1" customWidth="1"/>
    <col min="7" max="7" width="23" style="1" customWidth="1"/>
    <col min="8" max="12" width="10.875" style="1"/>
    <col min="13" max="16" width="10.875" style="1" customWidth="1"/>
    <col min="17" max="17" width="10.875" style="1"/>
    <col min="18" max="21" width="10.875" style="1" customWidth="1"/>
    <col min="22" max="22" width="10.875" style="1"/>
    <col min="23" max="26" width="10.875" style="1" customWidth="1"/>
    <col min="27" max="27" width="10.875" style="1"/>
    <col min="28" max="31" width="10.875" style="1" customWidth="1"/>
    <col min="32" max="36" width="10.875" style="1"/>
    <col min="37" max="37" width="10.875" style="1" customWidth="1"/>
    <col min="38" max="38" width="10.875" style="1"/>
    <col min="39" max="39" width="10.875" style="1" customWidth="1"/>
    <col min="40" max="40" width="10.875" style="1"/>
    <col min="41" max="41" width="0" style="1" hidden="1" customWidth="1"/>
    <col min="42" max="16384" width="10.875" style="1"/>
  </cols>
  <sheetData>
    <row r="1" spans="1:41" s="7" customFormat="1">
      <c r="A1" s="7" t="s">
        <v>0</v>
      </c>
      <c r="B1" s="7" t="s">
        <v>23</v>
      </c>
      <c r="D1" s="7" t="s">
        <v>4</v>
      </c>
      <c r="F1" s="7" t="s">
        <v>268</v>
      </c>
      <c r="G1" s="7" t="s">
        <v>267</v>
      </c>
      <c r="H1" s="7" t="s">
        <v>24</v>
      </c>
      <c r="I1" s="7" t="s">
        <v>277</v>
      </c>
      <c r="J1" s="7" t="s">
        <v>25</v>
      </c>
      <c r="K1" s="7" t="s">
        <v>26</v>
      </c>
      <c r="L1" s="7" t="s">
        <v>27</v>
      </c>
      <c r="M1" s="7" t="s">
        <v>3</v>
      </c>
      <c r="Q1" s="7" t="s">
        <v>350</v>
      </c>
      <c r="R1" s="7" t="s">
        <v>5</v>
      </c>
      <c r="W1" s="7" t="s">
        <v>4</v>
      </c>
      <c r="AB1" s="7" t="s">
        <v>351</v>
      </c>
      <c r="AH1" s="7" t="s">
        <v>352</v>
      </c>
      <c r="AK1" s="7" t="s">
        <v>353</v>
      </c>
      <c r="AL1" s="7" t="s">
        <v>354</v>
      </c>
      <c r="AM1" s="7" t="s">
        <v>355</v>
      </c>
    </row>
    <row r="2" spans="1:41" s="7" customFormat="1">
      <c r="M2" s="7" t="s">
        <v>1</v>
      </c>
      <c r="N2" s="7" t="s">
        <v>2</v>
      </c>
      <c r="O2" s="7" t="s">
        <v>356</v>
      </c>
      <c r="P2" s="7" t="s">
        <v>357</v>
      </c>
      <c r="Q2" s="7" t="s">
        <v>281</v>
      </c>
      <c r="R2" s="7" t="s">
        <v>1</v>
      </c>
      <c r="S2" s="7" t="s">
        <v>2</v>
      </c>
      <c r="T2" s="7" t="s">
        <v>356</v>
      </c>
      <c r="U2" s="7" t="s">
        <v>357</v>
      </c>
      <c r="V2" s="7" t="s">
        <v>326</v>
      </c>
      <c r="W2" s="7" t="s">
        <v>1</v>
      </c>
      <c r="X2" s="7" t="s">
        <v>2</v>
      </c>
      <c r="Y2" s="7" t="s">
        <v>356</v>
      </c>
      <c r="Z2" s="7" t="s">
        <v>357</v>
      </c>
      <c r="AA2" s="7" t="s">
        <v>330</v>
      </c>
      <c r="AB2" s="7" t="s">
        <v>1</v>
      </c>
      <c r="AC2" s="7" t="s">
        <v>2</v>
      </c>
      <c r="AD2" s="7" t="s">
        <v>356</v>
      </c>
      <c r="AE2" s="7" t="s">
        <v>357</v>
      </c>
      <c r="AF2" s="7" t="s">
        <v>351</v>
      </c>
      <c r="AH2" s="7" t="s">
        <v>358</v>
      </c>
      <c r="AI2" s="7" t="s">
        <v>359</v>
      </c>
      <c r="AJ2" s="7" t="s">
        <v>360</v>
      </c>
      <c r="AL2" s="7" t="s">
        <v>361</v>
      </c>
      <c r="AN2" s="7" t="s">
        <v>331</v>
      </c>
    </row>
    <row r="3" spans="1:41">
      <c r="A3" s="7" t="s">
        <v>3</v>
      </c>
      <c r="M3" s="1">
        <f>PRODUCT(SUM(PRODUCT(R3,overview!$J$11),PRODUCT(W3,overview!$K$11),PRODUCT(AB3,overview!$L$11)),1/SUM(overview!$J$11:$L$11))</f>
        <v>0.73368033205619398</v>
      </c>
      <c r="N3" s="1">
        <f>PRODUCT(SUM(PRODUCT(S3,overview!$J$11),PRODUCT(X3,overview!$K$11),PRODUCT(AC3,overview!$L$11)),1/SUM(overview!$J$11:$L$11))</f>
        <v>2.2663196679438067</v>
      </c>
      <c r="O3" s="1">
        <f>SUM(T3,Y3,AD3)</f>
        <v>12.562068965517243</v>
      </c>
      <c r="P3" s="1">
        <f>SUM(U3,Z3,AE3)</f>
        <v>4.5327586206896564</v>
      </c>
      <c r="Q3" s="1">
        <f t="shared" ref="Q3" si="0">PRODUCT(P3,1/O3,1/$N3,$M3)</f>
        <v>0.11681191087669845</v>
      </c>
      <c r="R3" s="1">
        <f>AVERAGE(R4:R351)</f>
        <v>0.76454885057471211</v>
      </c>
      <c r="S3" s="1">
        <f>AVERAGE(S4:S351)</f>
        <v>2.2354511494252876</v>
      </c>
      <c r="T3" s="1">
        <f>AVERAGE(T4:T351)</f>
        <v>5.806034482758621</v>
      </c>
      <c r="U3" s="1">
        <f>AVERAGE(U4:U351)</f>
        <v>2.4181034482758625</v>
      </c>
      <c r="V3" s="1">
        <f>PRODUCT(U3,1/T3,1/S3,R3)</f>
        <v>0.14244110085084749</v>
      </c>
      <c r="W3" s="1">
        <f>AVERAGE(W4:W351)</f>
        <v>0.72024712643678168</v>
      </c>
      <c r="X3" s="1">
        <f>AVERAGE(X4:X351)</f>
        <v>2.2797528735632193</v>
      </c>
      <c r="Y3" s="1">
        <f>AVERAGE(Y4:Y351)</f>
        <v>6.4428160919540227</v>
      </c>
      <c r="Z3" s="1">
        <f>AVERAGE(Z4:Z351)</f>
        <v>1.9910919540229888</v>
      </c>
      <c r="AA3" s="1">
        <f>PRODUCT(Z3,1/Y3,1/X3,W3)</f>
        <v>9.7635857556243946E-2</v>
      </c>
      <c r="AB3" s="1">
        <f>AVERAGE(AB4:AB351)</f>
        <v>0.70451724137931038</v>
      </c>
      <c r="AC3" s="1">
        <f>AVERAGE(AC4:AC351)</f>
        <v>2.2954827586206914</v>
      </c>
      <c r="AD3" s="1">
        <f>AVERAGE(AD4:AD351)</f>
        <v>0.31321839080459768</v>
      </c>
      <c r="AE3" s="1">
        <f>AVERAGE(AE4:AE351)</f>
        <v>0.1235632183908046</v>
      </c>
      <c r="AF3" s="1">
        <f>PRODUCT(AE3,1/AD3,1/AC3,AB3)</f>
        <v>0.12107641364323499</v>
      </c>
    </row>
    <row r="4" spans="1:41">
      <c r="A4" s="7">
        <v>1</v>
      </c>
      <c r="B4" s="7" t="s">
        <v>90</v>
      </c>
      <c r="C4" s="7" t="s">
        <v>91</v>
      </c>
      <c r="D4" s="7" t="s">
        <v>90</v>
      </c>
      <c r="E4" s="7" t="s">
        <v>91</v>
      </c>
      <c r="F4" s="2" t="b">
        <f>AND(NOT(B4=D4),OR(B4="CAT",B4="CAC",B4="ATA",B4="ATT",B4="TTA",B4="ATG",B4="CCG",B4="AGA",B4="CGG",B4="AGG",B4="CGA",B4="CGC",B4="TCC",B4="ACG",B4="ACC",B4="GTA",B4="TGG",B4="TAT",D4="GAA",D4="GAT",D4="GAG",D4="AAG",D4="AAA",D4="CTA",D4="CTT",D4="CTC",D4="AAC",D4="CCA",D4="CCT",D4="CAG",D4="CAA",D4="CGT",D4="AGT",D4="AGC",D4="TCA",D4="TCT",D4="GTC"))</f>
        <v>0</v>
      </c>
      <c r="G4" s="2" t="b">
        <f>AND(NOT(D4=B4),OR(D4="CAT",D4="CAC",D4="ATA",D4="ATT",D4="TTA",D4="ATG",D4="CCG",D4="AGA",D4="CGG",D4="AGG",D4="CGA",D4="CGC",D4="TCC",D4="ACG",D4="ACC",D4="GTA",D4="TGG",D4="TAT",B4="GAA",B4="GAT",B4="GAG",B4="AAG",B4="AAA",B4="CTA",B4="CTT",B4="CTC",B4="AAC",B4="CCA",B4="CCT",B4="CAG",B4="CAA",B4="CGT",B4="AGT",B4="AGC",B4="TCA",B4="TCT",B4="GTC"))</f>
        <v>0</v>
      </c>
      <c r="H4" s="1" t="s">
        <v>275</v>
      </c>
      <c r="M4" s="1">
        <f>PRODUCT(SUM(PRODUCT(R4,overview!$J$11),PRODUCT(W4,overview!$K$11),PRODUCT(AB4,overview!$L$11)),1/SUM(overview!$J$11:$L$11))</f>
        <v>0.78284444444444445</v>
      </c>
      <c r="N4" s="1">
        <f>PRODUCT(SUM(PRODUCT(S4,overview!$J$11),PRODUCT(X4,overview!$K$11),PRODUCT(AC4,overview!$L$11)),1/SUM(overview!$J$11:$L$11))</f>
        <v>2.2171555555555558</v>
      </c>
      <c r="O4" s="1">
        <f t="shared" ref="O4:O67" si="1">SUM(T4,Y4,AD4)</f>
        <v>10.5</v>
      </c>
      <c r="P4" s="1">
        <f t="shared" ref="P4:P67" si="2">SUM(U4,Z4,AE4)</f>
        <v>8.5</v>
      </c>
      <c r="Q4" s="1">
        <f>PRODUCT(P4,1/O4,1/$N4,$M4)</f>
        <v>0.28583074171014672</v>
      </c>
      <c r="R4" s="1">
        <v>0.66700000000000004</v>
      </c>
      <c r="S4" s="1">
        <v>2.3330000000000002</v>
      </c>
      <c r="T4" s="1">
        <v>4</v>
      </c>
      <c r="U4" s="1">
        <v>0</v>
      </c>
      <c r="V4" s="1">
        <f t="shared" ref="V4:V67" si="3">PRODUCT(U4,1/T4,1/S4,R4)</f>
        <v>0</v>
      </c>
      <c r="W4" s="1">
        <v>0.86299999999999999</v>
      </c>
      <c r="X4" s="1">
        <v>2.137</v>
      </c>
      <c r="Y4" s="1">
        <v>6.5</v>
      </c>
      <c r="Z4" s="1">
        <v>8.5</v>
      </c>
      <c r="AA4" s="1">
        <f t="shared" ref="AA4:AA67" si="4">PRODUCT(Z4,1/Y4,1/X4,W4)</f>
        <v>0.52809474101004283</v>
      </c>
      <c r="AB4" s="1">
        <v>0</v>
      </c>
      <c r="AC4" s="1">
        <v>3</v>
      </c>
      <c r="AD4" s="1">
        <v>0</v>
      </c>
      <c r="AE4" s="1">
        <v>0</v>
      </c>
      <c r="AF4" s="1" t="e">
        <f t="shared" ref="AF4:AF67" si="5">PRODUCT(AE4,1/AD4,1/AC4,AB4)</f>
        <v>#DIV/0!</v>
      </c>
    </row>
    <row r="5" spans="1:41">
      <c r="A5" s="7">
        <v>2</v>
      </c>
      <c r="B5" s="7" t="s">
        <v>123</v>
      </c>
      <c r="C5" s="7" t="s">
        <v>61</v>
      </c>
      <c r="D5" s="7" t="s">
        <v>40</v>
      </c>
      <c r="E5" s="7" t="s">
        <v>29</v>
      </c>
      <c r="F5" s="2" t="b">
        <f>AND(NOT(B5=D5),OR(B5="CAT",B5="CAC",B5="ATA",B5="ATT",B5="TTA",B5="ATG",B5="CCG",B5="AGA",B5="CGG",B5="AGG",B5="CGA",B5="CGC",B5="TCC",B5="ACG",B5="ACC",B5="GTA",B5="TGG",B5="TAT",D5="GAA",D5="GAT",D5="GAG",D5="AAG",D5="AAA",D5="CTA",D5="CTT",D5="CTC",D5="AAC",D5="CCA",D5="CCT",D5="CAG",D5="CAA",D5="CGT",D5="AGT",D5="AGC",D5="TCA",D5="TCT",D5="GTC"))</f>
        <v>1</v>
      </c>
      <c r="G5" s="2" t="b">
        <f t="shared" ref="G5:G68" si="6">AND(NOT(D5=B5),OR(D5="CAT",D5="CAC",D5="ATA",D5="ATT",D5="TTA",D5="ATG",D5="CCG",D5="AGA",D5="CGG",D5="AGG",D5="CGA",D5="CGC",D5="TCC",D5="ACG",D5="ACC",D5="GTA",D5="TGG",D5="TAT",B5="GAA",B5="GAT",B5="GAG",B5="AAG",B5="AAA",B5="CTA",B5="CTT",B5="CTC",B5="AAC",B5="CCA",B5="CCT",B5="CAG",B5="CAA",B5="CGT",B5="AGT",B5="AGC",B5="TCA",B5="TCT",B5="GTC"))</f>
        <v>1</v>
      </c>
      <c r="H5" s="1" t="s">
        <v>275</v>
      </c>
      <c r="M5" s="1">
        <f>PRODUCT(SUM(PRODUCT(R5,overview!$J$11),PRODUCT(W5,overview!$K$11),PRODUCT(AB5,overview!$L$11)),1/SUM(overview!$J$11:$L$11))</f>
        <v>0.75544444444444436</v>
      </c>
      <c r="N5" s="1">
        <f>PRODUCT(SUM(PRODUCT(S5,overview!$J$11),PRODUCT(X5,overview!$K$11),PRODUCT(AC5,overview!$L$11)),1/SUM(overview!$J$11:$L$11))</f>
        <v>2.2445555555555554</v>
      </c>
      <c r="O5" s="1">
        <f t="shared" si="1"/>
        <v>17.8</v>
      </c>
      <c r="P5" s="1">
        <f t="shared" si="2"/>
        <v>14.2</v>
      </c>
      <c r="Q5" s="1">
        <f t="shared" ref="Q5:Q68" si="7">PRODUCT(P5,1/O5,1/$N5,$M5)</f>
        <v>0.26849766587369961</v>
      </c>
      <c r="R5" s="1">
        <v>1</v>
      </c>
      <c r="S5" s="1">
        <v>2</v>
      </c>
      <c r="T5" s="1">
        <v>8</v>
      </c>
      <c r="U5" s="1">
        <v>0</v>
      </c>
      <c r="V5" s="1">
        <f t="shared" si="3"/>
        <v>0</v>
      </c>
      <c r="W5" s="1">
        <v>0.63600000000000001</v>
      </c>
      <c r="X5" s="1">
        <v>2.3639999999999999</v>
      </c>
      <c r="Y5" s="1">
        <v>8.8000000000000007</v>
      </c>
      <c r="Z5" s="1">
        <v>13.2</v>
      </c>
      <c r="AA5" s="1">
        <f t="shared" si="4"/>
        <v>0.40355329949238572</v>
      </c>
      <c r="AB5" s="1">
        <v>0.91500000000000004</v>
      </c>
      <c r="AC5" s="1">
        <v>2.085</v>
      </c>
      <c r="AD5" s="1">
        <v>1</v>
      </c>
      <c r="AE5" s="1">
        <v>1</v>
      </c>
      <c r="AF5" s="1">
        <f t="shared" si="5"/>
        <v>0.4388489208633094</v>
      </c>
    </row>
    <row r="6" spans="1:41">
      <c r="A6" s="7">
        <v>3</v>
      </c>
      <c r="B6" s="7" t="s">
        <v>41</v>
      </c>
      <c r="C6" s="7" t="s">
        <v>42</v>
      </c>
      <c r="D6" s="7" t="s">
        <v>41</v>
      </c>
      <c r="E6" s="7" t="s">
        <v>42</v>
      </c>
      <c r="F6" s="2" t="b">
        <f>AND(NOT(B6=D6),OR(B6="CAT",B6="CAC",B6="ATA",B6="ATT",B6="TTA",B6="ATG",B6="CCG",B6="AGA",B6="CGG",B6="AGG",B6="CGA",B6="CGC",B6="TCC",B6="ACG",B6="ACC",B6="GTA",B6="TGG",B6="TAT",D6="GAA",D6="GAT",D6="GAG",D6="AAG",D6="AAA",D6="CTA",D6="CTT",D6="CTC",D6="AAC",D6="CCA",D6="CCT",D6="CAG",D6="CAA",D6="CGT",D6="AGT",D6="AGC",D6="TCA",D6="TCT",D6="GTC"))</f>
        <v>0</v>
      </c>
      <c r="G6" s="2" t="b">
        <f t="shared" si="6"/>
        <v>0</v>
      </c>
      <c r="H6" s="1" t="s">
        <v>275</v>
      </c>
      <c r="M6" s="1">
        <f>PRODUCT(SUM(PRODUCT(R6,overview!$J$11),PRODUCT(W6,overview!$K$11),PRODUCT(AB6,overview!$L$11)),1/SUM(overview!$J$11:$L$11))</f>
        <v>0.60082222222222215</v>
      </c>
      <c r="N6" s="1">
        <f>PRODUCT(SUM(PRODUCT(S6,overview!$J$11),PRODUCT(X6,overview!$K$11),PRODUCT(AC6,overview!$L$11)),1/SUM(overview!$J$11:$L$11))</f>
        <v>2.3991777777777781</v>
      </c>
      <c r="O6" s="1">
        <f t="shared" si="1"/>
        <v>7</v>
      </c>
      <c r="P6" s="1">
        <f t="shared" si="2"/>
        <v>4</v>
      </c>
      <c r="Q6" s="1">
        <f t="shared" si="7"/>
        <v>0.14310193571607199</v>
      </c>
      <c r="R6" s="1">
        <v>1.0069999999999999</v>
      </c>
      <c r="S6" s="1">
        <v>1.9930000000000001</v>
      </c>
      <c r="T6" s="1">
        <v>3</v>
      </c>
      <c r="U6" s="1">
        <v>0</v>
      </c>
      <c r="V6" s="1">
        <f t="shared" si="3"/>
        <v>0</v>
      </c>
      <c r="W6" s="1">
        <v>0.41699999999999998</v>
      </c>
      <c r="X6" s="1">
        <v>2.5830000000000002</v>
      </c>
      <c r="Y6" s="1">
        <v>4</v>
      </c>
      <c r="Z6" s="1">
        <v>4</v>
      </c>
      <c r="AA6" s="1">
        <f t="shared" si="4"/>
        <v>0.16144018583042971</v>
      </c>
      <c r="AB6" s="1">
        <v>0.42899999999999999</v>
      </c>
      <c r="AC6" s="1">
        <v>2.5710000000000002</v>
      </c>
      <c r="AD6" s="1">
        <v>0</v>
      </c>
      <c r="AE6" s="1">
        <v>0</v>
      </c>
      <c r="AF6" s="1" t="e">
        <f t="shared" si="5"/>
        <v>#DIV/0!</v>
      </c>
    </row>
    <row r="7" spans="1:41">
      <c r="A7" s="7">
        <v>4</v>
      </c>
      <c r="B7" s="7" t="s">
        <v>60</v>
      </c>
      <c r="C7" s="7" t="s">
        <v>61</v>
      </c>
      <c r="D7" s="7" t="s">
        <v>83</v>
      </c>
      <c r="E7" s="7" t="s">
        <v>61</v>
      </c>
      <c r="F7" s="2" t="b">
        <f t="shared" ref="F7:F70" si="8">AND(NOT(B7=D7),OR(B7="CAT",B7="CAC",B7="ATA",B7="ATT",B7="TTA",B7="ATG",B7="CCG",B7="AGA",B7="CGG",B7="AGG",B7="CGA",B7="CGC",B7="TCC",B7="ACG",B7="ACC",B7="GTA",B7="TGG",B7="TAT",D7="GAA",D7="GAT",D7="GAG",D7="AAG",D7="AAA",D7="CTA",D7="CTT",D7="CTC",D7="AAC",D7="CCA",D7="CCT",D7="CAG",D7="CAA",D7="CGT",D7="AGT",D7="AGC",D7="TCA",D7="TCT",D7="GTC"))</f>
        <v>0</v>
      </c>
      <c r="G7" s="2" t="b">
        <f t="shared" si="6"/>
        <v>0</v>
      </c>
      <c r="H7" s="1" t="s">
        <v>275</v>
      </c>
      <c r="M7" s="1">
        <f>PRODUCT(SUM(PRODUCT(R7,overview!$J$11),PRODUCT(W7,overview!$K$11),PRODUCT(AB7,overview!$L$11)),1/SUM(overview!$J$11:$L$11))</f>
        <v>0.90573333333333339</v>
      </c>
      <c r="N7" s="1">
        <f>PRODUCT(SUM(PRODUCT(S7,overview!$J$11),PRODUCT(X7,overview!$K$11),PRODUCT(AC7,overview!$L$11)),1/SUM(overview!$J$11:$L$11))</f>
        <v>2.0942666666666665</v>
      </c>
      <c r="O7" s="1">
        <f t="shared" si="1"/>
        <v>15</v>
      </c>
      <c r="P7" s="1">
        <f t="shared" si="2"/>
        <v>9</v>
      </c>
      <c r="Q7" s="1">
        <f t="shared" si="7"/>
        <v>0.25948939963073792</v>
      </c>
      <c r="R7" s="1">
        <v>0.92200000000000004</v>
      </c>
      <c r="S7" s="1">
        <v>2.0779999999999998</v>
      </c>
      <c r="T7" s="1">
        <v>4</v>
      </c>
      <c r="U7" s="1">
        <v>1</v>
      </c>
      <c r="V7" s="1">
        <f t="shared" si="3"/>
        <v>0.11092396535129934</v>
      </c>
      <c r="W7" s="1">
        <v>0.89500000000000002</v>
      </c>
      <c r="X7" s="1">
        <v>2.105</v>
      </c>
      <c r="Y7" s="1">
        <v>10</v>
      </c>
      <c r="Z7" s="1">
        <v>8</v>
      </c>
      <c r="AA7" s="1">
        <f t="shared" si="4"/>
        <v>0.34014251781472687</v>
      </c>
      <c r="AB7" s="1">
        <v>1</v>
      </c>
      <c r="AC7" s="1">
        <v>2</v>
      </c>
      <c r="AD7" s="1">
        <v>1</v>
      </c>
      <c r="AE7" s="1">
        <v>0</v>
      </c>
      <c r="AF7" s="1">
        <f t="shared" si="5"/>
        <v>0</v>
      </c>
    </row>
    <row r="8" spans="1:41">
      <c r="A8" s="7">
        <v>5</v>
      </c>
      <c r="B8" s="7" t="s">
        <v>83</v>
      </c>
      <c r="C8" s="7" t="s">
        <v>61</v>
      </c>
      <c r="D8" s="7" t="s">
        <v>60</v>
      </c>
      <c r="E8" s="7" t="s">
        <v>61</v>
      </c>
      <c r="F8" s="2" t="b">
        <f t="shared" si="8"/>
        <v>0</v>
      </c>
      <c r="G8" s="2" t="b">
        <f t="shared" si="6"/>
        <v>0</v>
      </c>
      <c r="H8" s="1" t="s">
        <v>275</v>
      </c>
      <c r="M8" s="1">
        <f>PRODUCT(SUM(PRODUCT(R8,overview!$J$11),PRODUCT(W8,overview!$K$11),PRODUCT(AB8,overview!$L$11)),1/SUM(overview!$J$11:$L$11))</f>
        <v>0.8115555555555557</v>
      </c>
      <c r="N8" s="1">
        <f>PRODUCT(SUM(PRODUCT(S8,overview!$J$11),PRODUCT(X8,overview!$K$11),PRODUCT(AC8,overview!$L$11)),1/SUM(overview!$J$11:$L$11))</f>
        <v>2.1884444444444444</v>
      </c>
      <c r="O8" s="1">
        <f t="shared" si="1"/>
        <v>13</v>
      </c>
      <c r="P8" s="1">
        <f t="shared" si="2"/>
        <v>7</v>
      </c>
      <c r="Q8" s="1">
        <f t="shared" si="7"/>
        <v>0.19968130975442111</v>
      </c>
      <c r="R8" s="1">
        <v>0.42</v>
      </c>
      <c r="S8" s="1">
        <v>2.58</v>
      </c>
      <c r="T8" s="1">
        <v>3</v>
      </c>
      <c r="U8" s="1">
        <v>3</v>
      </c>
      <c r="V8" s="1">
        <f t="shared" si="3"/>
        <v>0.16279069767441859</v>
      </c>
      <c r="W8" s="1">
        <v>0.98799999999999999</v>
      </c>
      <c r="X8" s="1">
        <v>2.012</v>
      </c>
      <c r="Y8" s="1">
        <v>9</v>
      </c>
      <c r="Z8" s="1">
        <v>4</v>
      </c>
      <c r="AA8" s="1">
        <f t="shared" si="4"/>
        <v>0.21824607908106913</v>
      </c>
      <c r="AB8" s="1">
        <v>1</v>
      </c>
      <c r="AC8" s="1">
        <v>2</v>
      </c>
      <c r="AD8" s="1">
        <v>1</v>
      </c>
      <c r="AE8" s="1">
        <v>0</v>
      </c>
      <c r="AF8" s="1">
        <f t="shared" si="5"/>
        <v>0</v>
      </c>
      <c r="AH8" s="1">
        <f t="shared" ref="AH8:AH71" si="9">(SUM(Z4:Z14)*SUM(W4:W14))/(SUM(Y4:Y14)*SUM(X4:X14))</f>
        <v>0.43532130213114795</v>
      </c>
      <c r="AI8" s="1">
        <f t="shared" ref="AI8:AI71" si="10">(SUM(U4:U14)*SUM(R4:R14))/(SUM(T4:T14)*SUM(S4:S14))</f>
        <v>0.15974697259141288</v>
      </c>
      <c r="AJ8" s="1">
        <f>(SUM(AE4:AE14)*SUM(AB4:AB14))/(SUM(AD4:AD14)*SUM(AC4:AC14))</f>
        <v>0.36670914980617075</v>
      </c>
    </row>
    <row r="9" spans="1:41">
      <c r="A9" s="7">
        <v>6</v>
      </c>
      <c r="B9" s="7" t="s">
        <v>64</v>
      </c>
      <c r="C9" s="7" t="s">
        <v>2</v>
      </c>
      <c r="D9" s="7" t="s">
        <v>101</v>
      </c>
      <c r="E9" s="7" t="s">
        <v>29</v>
      </c>
      <c r="F9" s="2" t="b">
        <f t="shared" si="8"/>
        <v>0</v>
      </c>
      <c r="G9" s="2" t="b">
        <f t="shared" si="6"/>
        <v>1</v>
      </c>
      <c r="H9" s="1" t="s">
        <v>275</v>
      </c>
      <c r="M9" s="1">
        <f>PRODUCT(SUM(PRODUCT(R9,overview!$J$11),PRODUCT(W9,overview!$K$11),PRODUCT(AB9,overview!$L$11)),1/SUM(overview!$J$11:$L$11))</f>
        <v>0.65222222222222226</v>
      </c>
      <c r="N9" s="1">
        <f>PRODUCT(SUM(PRODUCT(S9,overview!$J$11),PRODUCT(X9,overview!$K$11),PRODUCT(AC9,overview!$L$11)),1/SUM(overview!$J$11:$L$11))</f>
        <v>2.3477777777777775</v>
      </c>
      <c r="O9" s="1">
        <f t="shared" si="1"/>
        <v>11.5</v>
      </c>
      <c r="P9" s="1">
        <f t="shared" si="2"/>
        <v>17.5</v>
      </c>
      <c r="Q9" s="1">
        <f t="shared" si="7"/>
        <v>0.42274532397785969</v>
      </c>
      <c r="R9" s="1">
        <v>1.008</v>
      </c>
      <c r="S9" s="1">
        <v>1.992</v>
      </c>
      <c r="T9" s="1">
        <v>7</v>
      </c>
      <c r="U9" s="1">
        <v>0</v>
      </c>
      <c r="V9" s="1">
        <f t="shared" si="3"/>
        <v>0</v>
      </c>
      <c r="W9" s="1">
        <v>0.49399999999999999</v>
      </c>
      <c r="X9" s="1">
        <v>2.5059999999999998</v>
      </c>
      <c r="Y9" s="1">
        <v>4.5</v>
      </c>
      <c r="Z9" s="1">
        <v>16.5</v>
      </c>
      <c r="AA9" s="1">
        <f t="shared" si="4"/>
        <v>0.72279861665336531</v>
      </c>
      <c r="AB9" s="1">
        <v>0.41799999999999998</v>
      </c>
      <c r="AC9" s="1">
        <v>2.5819999999999999</v>
      </c>
      <c r="AD9" s="1">
        <v>0</v>
      </c>
      <c r="AE9" s="1">
        <v>1</v>
      </c>
      <c r="AF9" s="1" t="e">
        <f t="shared" si="5"/>
        <v>#DIV/0!</v>
      </c>
      <c r="AH9" s="1">
        <f t="shared" si="9"/>
        <v>0.46785080054854755</v>
      </c>
      <c r="AI9" s="1">
        <f t="shared" si="10"/>
        <v>0.18705408706977275</v>
      </c>
      <c r="AJ9" s="1">
        <f t="shared" ref="AJ9:AJ72" si="11">(SUM(AE5:AE15)*SUM(AB5:AB15))/(SUM(AD5:AD15)*SUM(AC5:AC15))</f>
        <v>0.38731920618903465</v>
      </c>
    </row>
    <row r="10" spans="1:41">
      <c r="A10" s="7">
        <v>7</v>
      </c>
      <c r="B10" s="7" t="s">
        <v>43</v>
      </c>
      <c r="C10" s="7" t="s">
        <v>44</v>
      </c>
      <c r="D10" s="7" t="s">
        <v>56</v>
      </c>
      <c r="E10" s="7" t="s">
        <v>31</v>
      </c>
      <c r="F10" s="2" t="b">
        <f t="shared" si="8"/>
        <v>0</v>
      </c>
      <c r="G10" s="2" t="b">
        <f t="shared" si="6"/>
        <v>1</v>
      </c>
      <c r="H10" s="1" t="s">
        <v>275</v>
      </c>
      <c r="M10" s="1">
        <f>PRODUCT(SUM(PRODUCT(R10,overview!$J$11),PRODUCT(W10,overview!$K$11),PRODUCT(AB10,overview!$L$11)),1/SUM(overview!$J$11:$L$11))</f>
        <v>0.96471111111111107</v>
      </c>
      <c r="N10" s="1">
        <f>PRODUCT(SUM(PRODUCT(S10,overview!$J$11),PRODUCT(X10,overview!$K$11),PRODUCT(AC10,overview!$L$11)),1/SUM(overview!$J$11:$L$11))</f>
        <v>2.0352888888888887</v>
      </c>
      <c r="O10" s="1">
        <f t="shared" si="1"/>
        <v>13.5</v>
      </c>
      <c r="P10" s="1">
        <f t="shared" si="2"/>
        <v>15.5</v>
      </c>
      <c r="Q10" s="1">
        <f t="shared" si="7"/>
        <v>0.54421329658260265</v>
      </c>
      <c r="R10" s="1">
        <v>0.92100000000000004</v>
      </c>
      <c r="S10" s="1">
        <v>2.0790000000000002</v>
      </c>
      <c r="T10" s="1">
        <v>7.5</v>
      </c>
      <c r="U10" s="1">
        <v>3.5</v>
      </c>
      <c r="V10" s="1">
        <f t="shared" si="3"/>
        <v>0.20673400673400674</v>
      </c>
      <c r="W10" s="1">
        <v>0.999</v>
      </c>
      <c r="X10" s="1">
        <v>2.0009999999999999</v>
      </c>
      <c r="Y10" s="1">
        <v>6</v>
      </c>
      <c r="Z10" s="1">
        <v>10</v>
      </c>
      <c r="AA10" s="1">
        <f t="shared" si="4"/>
        <v>0.83208395802098944</v>
      </c>
      <c r="AB10" s="1">
        <v>0.54800000000000004</v>
      </c>
      <c r="AC10" s="1">
        <v>2.452</v>
      </c>
      <c r="AD10" s="1">
        <v>0</v>
      </c>
      <c r="AE10" s="1">
        <v>2</v>
      </c>
      <c r="AF10" s="1" t="e">
        <f t="shared" si="5"/>
        <v>#DIV/0!</v>
      </c>
      <c r="AH10" s="1">
        <f t="shared" si="9"/>
        <v>0.48521779019973665</v>
      </c>
      <c r="AI10" s="1">
        <f t="shared" si="10"/>
        <v>0.20344643730869078</v>
      </c>
      <c r="AJ10" s="1">
        <f t="shared" si="11"/>
        <v>0.43384273409280361</v>
      </c>
      <c r="AK10" s="1">
        <f>(((SUM(AJ8:AJ12))-(SUM(AI8:AI12)))^2)/(AVERAGE(AI8:AI12))</f>
        <v>8.0119644575211346</v>
      </c>
      <c r="AL10" s="1" t="b">
        <f>IF(AK10&gt;AO10, TRUE, FALSE)</f>
        <v>0</v>
      </c>
      <c r="AM10" s="1">
        <f>(((SUM(AH8:AH12))-(SUM(AI8:AI12)))^2)/(AVERAGE(AI8:AI12))</f>
        <v>11.746024134490234</v>
      </c>
      <c r="AN10" s="1" t="b">
        <f>IF(AK10&gt;AP10, TRUE, FALSE)</f>
        <v>1</v>
      </c>
      <c r="AO10" s="1">
        <v>9.4879999999999995</v>
      </c>
    </row>
    <row r="11" spans="1:41">
      <c r="A11" s="7">
        <v>8</v>
      </c>
      <c r="B11" s="7" t="s">
        <v>82</v>
      </c>
      <c r="C11" s="7" t="s">
        <v>59</v>
      </c>
      <c r="D11" s="7" t="s">
        <v>64</v>
      </c>
      <c r="E11" s="7" t="s">
        <v>2</v>
      </c>
      <c r="F11" s="2" t="b">
        <f t="shared" si="8"/>
        <v>1</v>
      </c>
      <c r="G11" s="2" t="b">
        <f t="shared" si="6"/>
        <v>1</v>
      </c>
      <c r="H11" s="1" t="s">
        <v>275</v>
      </c>
      <c r="M11" s="1">
        <f>PRODUCT(SUM(PRODUCT(R11,overview!$J$11),PRODUCT(W11,overview!$K$11),PRODUCT(AB11,overview!$L$11)),1/SUM(overview!$J$11:$L$11))</f>
        <v>0.49340000000000001</v>
      </c>
      <c r="N11" s="1">
        <f>PRODUCT(SUM(PRODUCT(S11,overview!$J$11),PRODUCT(X11,overview!$K$11),PRODUCT(AC11,overview!$L$11)),1/SUM(overview!$J$11:$L$11))</f>
        <v>2.5066000000000002</v>
      </c>
      <c r="O11" s="1">
        <f t="shared" si="1"/>
        <v>7.8</v>
      </c>
      <c r="P11" s="1">
        <f t="shared" si="2"/>
        <v>21.2</v>
      </c>
      <c r="Q11" s="1">
        <f t="shared" si="7"/>
        <v>0.53500195381628401</v>
      </c>
      <c r="R11" s="1">
        <v>0.34</v>
      </c>
      <c r="S11" s="1">
        <v>2.66</v>
      </c>
      <c r="T11" s="1">
        <v>3</v>
      </c>
      <c r="U11" s="1">
        <v>6</v>
      </c>
      <c r="V11" s="1">
        <f t="shared" si="3"/>
        <v>0.25563909774436089</v>
      </c>
      <c r="W11" s="1">
        <v>0.56999999999999995</v>
      </c>
      <c r="X11" s="1">
        <v>2.4300000000000002</v>
      </c>
      <c r="Y11" s="1">
        <v>4.8</v>
      </c>
      <c r="Z11" s="1">
        <v>13.2</v>
      </c>
      <c r="AA11" s="1">
        <f t="shared" si="4"/>
        <v>0.6450617283950616</v>
      </c>
      <c r="AB11" s="1">
        <v>0.34300000000000003</v>
      </c>
      <c r="AC11" s="1">
        <v>2.657</v>
      </c>
      <c r="AD11" s="1">
        <v>0</v>
      </c>
      <c r="AE11" s="1">
        <v>2</v>
      </c>
      <c r="AF11" s="1" t="e">
        <f t="shared" si="5"/>
        <v>#DIV/0!</v>
      </c>
      <c r="AH11" s="1">
        <f t="shared" si="9"/>
        <v>0.47080089526723362</v>
      </c>
      <c r="AI11" s="1">
        <f t="shared" si="10"/>
        <v>0.16829982697711596</v>
      </c>
      <c r="AJ11" s="1">
        <f t="shared" si="11"/>
        <v>0.39684860298895386</v>
      </c>
      <c r="AK11" s="1">
        <f t="shared" ref="AK11:AK74" si="12">(((SUM(AJ9:AJ13))-(SUM(AI9:AI13)))^2)/(AVERAGE(AI9:AI13))</f>
        <v>10.090054493030266</v>
      </c>
      <c r="AL11" s="1" t="b">
        <f t="shared" ref="AL11:AL74" si="13">IF(AK11&gt;AO11, TRUE, FALSE)</f>
        <v>1</v>
      </c>
      <c r="AM11" s="1">
        <f t="shared" ref="AM11:AM74" si="14">(((SUM(AH9:AH13))-(SUM(AI9:AI13)))^2)/(AVERAGE(AI9:AI13))</f>
        <v>10.912603095698108</v>
      </c>
      <c r="AN11" s="1" t="b">
        <f t="shared" ref="AN11:AN74" si="15">IF(AK11&gt;AP11, TRUE, FALSE)</f>
        <v>1</v>
      </c>
      <c r="AO11" s="1">
        <v>9.4879999999999995</v>
      </c>
    </row>
    <row r="12" spans="1:41">
      <c r="A12" s="7">
        <v>9</v>
      </c>
      <c r="B12" s="7" t="s">
        <v>36</v>
      </c>
      <c r="C12" s="7" t="s">
        <v>37</v>
      </c>
      <c r="D12" s="7" t="s">
        <v>67</v>
      </c>
      <c r="E12" s="7" t="s">
        <v>37</v>
      </c>
      <c r="F12" s="2" t="b">
        <f t="shared" si="8"/>
        <v>0</v>
      </c>
      <c r="G12" s="2" t="b">
        <f t="shared" si="6"/>
        <v>1</v>
      </c>
      <c r="H12" s="1" t="s">
        <v>275</v>
      </c>
      <c r="M12" s="1">
        <f>PRODUCT(SUM(PRODUCT(R12,overview!$J$11),PRODUCT(W12,overview!$K$11),PRODUCT(AB12,overview!$L$11)),1/SUM(overview!$J$11:$L$11))</f>
        <v>0.50344444444444447</v>
      </c>
      <c r="N12" s="1">
        <f>PRODUCT(SUM(PRODUCT(S12,overview!$J$11),PRODUCT(X12,overview!$K$11),PRODUCT(AC12,overview!$L$11)),1/SUM(overview!$J$11:$L$11))</f>
        <v>2.4965555555555561</v>
      </c>
      <c r="O12" s="1">
        <f t="shared" si="1"/>
        <v>7.5</v>
      </c>
      <c r="P12" s="1">
        <f t="shared" si="2"/>
        <v>16.5</v>
      </c>
      <c r="Q12" s="1">
        <f t="shared" si="7"/>
        <v>0.44364235168454308</v>
      </c>
      <c r="R12" s="1">
        <v>0.36599999999999999</v>
      </c>
      <c r="S12" s="1">
        <v>2.6339999999999999</v>
      </c>
      <c r="T12" s="1">
        <v>1</v>
      </c>
      <c r="U12" s="1">
        <v>9</v>
      </c>
      <c r="V12" s="1">
        <f t="shared" si="3"/>
        <v>1.2505694760820045</v>
      </c>
      <c r="W12" s="1">
        <v>0.54500000000000004</v>
      </c>
      <c r="X12" s="1">
        <v>2.4550000000000001</v>
      </c>
      <c r="Y12" s="1">
        <v>4.5</v>
      </c>
      <c r="Z12" s="1">
        <v>7.5</v>
      </c>
      <c r="AA12" s="1">
        <f t="shared" si="4"/>
        <v>0.36999321113374067</v>
      </c>
      <c r="AB12" s="1">
        <v>1.181</v>
      </c>
      <c r="AC12" s="1">
        <v>1.819</v>
      </c>
      <c r="AD12" s="1">
        <v>2</v>
      </c>
      <c r="AE12" s="1">
        <v>0</v>
      </c>
      <c r="AF12" s="1">
        <f t="shared" si="5"/>
        <v>0</v>
      </c>
      <c r="AH12" s="1">
        <f t="shared" si="9"/>
        <v>0.45152353831820607</v>
      </c>
      <c r="AI12" s="1">
        <f t="shared" si="10"/>
        <v>0.15754882755472033</v>
      </c>
      <c r="AJ12" s="1">
        <f t="shared" si="11"/>
        <v>0.47621832358674471</v>
      </c>
      <c r="AK12" s="1">
        <f t="shared" si="12"/>
        <v>9.9989918756095086</v>
      </c>
      <c r="AL12" s="1" t="b">
        <f t="shared" si="13"/>
        <v>1</v>
      </c>
      <c r="AM12" s="1">
        <f t="shared" si="14"/>
        <v>9.0605012784177639</v>
      </c>
      <c r="AN12" s="1" t="b">
        <f t="shared" si="15"/>
        <v>1</v>
      </c>
      <c r="AO12" s="1">
        <v>9.4879999999999995</v>
      </c>
    </row>
    <row r="13" spans="1:41">
      <c r="A13" s="7">
        <v>10</v>
      </c>
      <c r="B13" s="7" t="s">
        <v>76</v>
      </c>
      <c r="C13" s="7" t="s">
        <v>46</v>
      </c>
      <c r="D13" s="7" t="s">
        <v>76</v>
      </c>
      <c r="E13" s="7" t="s">
        <v>46</v>
      </c>
      <c r="F13" s="2" t="b">
        <f t="shared" si="8"/>
        <v>0</v>
      </c>
      <c r="G13" s="2" t="b">
        <f t="shared" si="6"/>
        <v>0</v>
      </c>
      <c r="H13" s="1" t="s">
        <v>275</v>
      </c>
      <c r="M13" s="1">
        <f>PRODUCT(SUM(PRODUCT(R13,overview!$J$11),PRODUCT(W13,overview!$K$11),PRODUCT(AB13,overview!$L$11)),1/SUM(overview!$J$11:$L$11))</f>
        <v>1.0194444444444444</v>
      </c>
      <c r="N13" s="1">
        <f>PRODUCT(SUM(PRODUCT(S13,overview!$J$11),PRODUCT(X13,overview!$K$11),PRODUCT(AC13,overview!$L$11)),1/SUM(overview!$J$11:$L$11))</f>
        <v>1.9805555555555556</v>
      </c>
      <c r="O13" s="1">
        <f t="shared" si="1"/>
        <v>14</v>
      </c>
      <c r="P13" s="1">
        <f t="shared" si="2"/>
        <v>4</v>
      </c>
      <c r="Q13" s="1">
        <f t="shared" si="7"/>
        <v>0.14706471648968142</v>
      </c>
      <c r="R13" s="1">
        <v>1</v>
      </c>
      <c r="S13" s="1">
        <v>2</v>
      </c>
      <c r="T13" s="1">
        <v>8</v>
      </c>
      <c r="U13" s="1">
        <v>1</v>
      </c>
      <c r="V13" s="1">
        <f t="shared" si="3"/>
        <v>6.25E-2</v>
      </c>
      <c r="W13" s="1">
        <v>1.0249999999999999</v>
      </c>
      <c r="X13" s="1">
        <v>1.9750000000000001</v>
      </c>
      <c r="Y13" s="1">
        <v>6</v>
      </c>
      <c r="Z13" s="1">
        <v>3</v>
      </c>
      <c r="AA13" s="1">
        <f t="shared" si="4"/>
        <v>0.25949367088607589</v>
      </c>
      <c r="AB13" s="1">
        <v>1.125</v>
      </c>
      <c r="AC13" s="1">
        <v>1.875</v>
      </c>
      <c r="AD13" s="1">
        <v>0</v>
      </c>
      <c r="AE13" s="1">
        <v>0</v>
      </c>
      <c r="AF13" s="1" t="e">
        <f t="shared" si="5"/>
        <v>#DIV/0!</v>
      </c>
      <c r="AH13" s="1">
        <f t="shared" si="9"/>
        <v>0.40576905931164675</v>
      </c>
      <c r="AI13" s="1">
        <f t="shared" si="10"/>
        <v>0.17221888153938664</v>
      </c>
      <c r="AJ13" s="1">
        <f t="shared" si="11"/>
        <v>0.5334209797951841</v>
      </c>
      <c r="AK13" s="1">
        <f t="shared" si="12"/>
        <v>7.9679423849671256</v>
      </c>
      <c r="AL13" s="1" t="b">
        <f t="shared" si="13"/>
        <v>0</v>
      </c>
      <c r="AM13" s="1">
        <f t="shared" si="14"/>
        <v>7.2121012930395487</v>
      </c>
      <c r="AN13" s="1" t="b">
        <f t="shared" si="15"/>
        <v>1</v>
      </c>
      <c r="AO13" s="1">
        <v>9.4879999999999995</v>
      </c>
    </row>
    <row r="14" spans="1:41">
      <c r="A14" s="7">
        <v>11</v>
      </c>
      <c r="B14" s="7" t="s">
        <v>102</v>
      </c>
      <c r="C14" s="7" t="s">
        <v>48</v>
      </c>
      <c r="D14" s="7" t="s">
        <v>74</v>
      </c>
      <c r="E14" s="7" t="s">
        <v>1</v>
      </c>
      <c r="F14" s="2" t="b">
        <f t="shared" si="8"/>
        <v>1</v>
      </c>
      <c r="G14" s="2" t="b">
        <f t="shared" si="6"/>
        <v>0</v>
      </c>
      <c r="H14" s="1" t="s">
        <v>275</v>
      </c>
      <c r="M14" s="1">
        <f>PRODUCT(SUM(PRODUCT(R14,overview!$J$11),PRODUCT(W14,overview!$K$11),PRODUCT(AB14,overview!$L$11)),1/SUM(overview!$J$11:$L$11))</f>
        <v>0.73953333333333349</v>
      </c>
      <c r="N14" s="1">
        <f>PRODUCT(SUM(PRODUCT(S14,overview!$J$11),PRODUCT(X14,overview!$K$11),PRODUCT(AC14,overview!$L$11)),1/SUM(overview!$J$11:$L$11))</f>
        <v>2.2604666666666668</v>
      </c>
      <c r="O14" s="1">
        <f t="shared" si="1"/>
        <v>11.8</v>
      </c>
      <c r="P14" s="1">
        <f t="shared" si="2"/>
        <v>9.1999999999999993</v>
      </c>
      <c r="Q14" s="1">
        <f t="shared" si="7"/>
        <v>0.25507357362836436</v>
      </c>
      <c r="R14" s="1">
        <v>3.9E-2</v>
      </c>
      <c r="S14" s="1">
        <v>2.9609999999999999</v>
      </c>
      <c r="T14" s="1">
        <v>0</v>
      </c>
      <c r="U14" s="1">
        <v>2</v>
      </c>
      <c r="V14" s="1" t="e">
        <f t="shared" si="3"/>
        <v>#DIV/0!</v>
      </c>
      <c r="W14" s="1">
        <v>1.06</v>
      </c>
      <c r="X14" s="1">
        <v>1.94</v>
      </c>
      <c r="Y14" s="1">
        <v>10.8</v>
      </c>
      <c r="Z14" s="1">
        <v>6.2</v>
      </c>
      <c r="AA14" s="1">
        <f t="shared" si="4"/>
        <v>0.31366933944253533</v>
      </c>
      <c r="AB14" s="1">
        <v>0.93300000000000005</v>
      </c>
      <c r="AC14" s="1">
        <v>2.0670000000000002</v>
      </c>
      <c r="AD14" s="1">
        <v>1</v>
      </c>
      <c r="AE14" s="1">
        <v>1</v>
      </c>
      <c r="AF14" s="1">
        <f t="shared" si="5"/>
        <v>0.4513788098693759</v>
      </c>
      <c r="AH14" s="1">
        <f t="shared" si="9"/>
        <v>0.3238780987512942</v>
      </c>
      <c r="AI14" s="1">
        <f t="shared" si="10"/>
        <v>0.17522414940683606</v>
      </c>
      <c r="AJ14" s="1">
        <f t="shared" si="11"/>
        <v>0.36052963430012613</v>
      </c>
      <c r="AK14" s="1">
        <f t="shared" si="12"/>
        <v>4.5664971031033179</v>
      </c>
      <c r="AL14" s="1" t="b">
        <f t="shared" si="13"/>
        <v>0</v>
      </c>
      <c r="AM14" s="1">
        <f t="shared" si="14"/>
        <v>4.2992225571901646</v>
      </c>
      <c r="AN14" s="1" t="b">
        <f t="shared" si="15"/>
        <v>1</v>
      </c>
      <c r="AO14" s="1">
        <v>9.4879999999999995</v>
      </c>
    </row>
    <row r="15" spans="1:41">
      <c r="A15" s="7">
        <v>12</v>
      </c>
      <c r="B15" s="7" t="s">
        <v>49</v>
      </c>
      <c r="C15" s="7" t="s">
        <v>50</v>
      </c>
      <c r="D15" s="7" t="s">
        <v>49</v>
      </c>
      <c r="E15" s="7" t="s">
        <v>50</v>
      </c>
      <c r="F15" s="2" t="b">
        <f t="shared" si="8"/>
        <v>0</v>
      </c>
      <c r="G15" s="2" t="b">
        <f t="shared" si="6"/>
        <v>0</v>
      </c>
      <c r="H15" s="1" t="s">
        <v>275</v>
      </c>
      <c r="M15" s="1">
        <f>PRODUCT(SUM(PRODUCT(R15,overview!$J$11),PRODUCT(W15,overview!$K$11),PRODUCT(AB15,overview!$L$11)),1/SUM(overview!$J$11:$L$11))</f>
        <v>0.8252666666666667</v>
      </c>
      <c r="N15" s="1">
        <f>PRODUCT(SUM(PRODUCT(S15,overview!$J$11),PRODUCT(X15,overview!$K$11),PRODUCT(AC15,overview!$L$11)),1/SUM(overview!$J$11:$L$11))</f>
        <v>2.1747333333333332</v>
      </c>
      <c r="O15" s="1">
        <f t="shared" si="1"/>
        <v>11</v>
      </c>
      <c r="P15" s="1">
        <f t="shared" si="2"/>
        <v>19</v>
      </c>
      <c r="Q15" s="1">
        <f t="shared" si="7"/>
        <v>0.65546455016428351</v>
      </c>
      <c r="R15" s="1">
        <v>0.98099999999999998</v>
      </c>
      <c r="S15" s="1">
        <v>2.0190000000000001</v>
      </c>
      <c r="T15" s="1">
        <v>6</v>
      </c>
      <c r="U15" s="1">
        <v>4</v>
      </c>
      <c r="V15" s="1">
        <f t="shared" si="3"/>
        <v>0.32392273402674587</v>
      </c>
      <c r="W15" s="1">
        <v>0.76900000000000002</v>
      </c>
      <c r="X15" s="1">
        <v>2.2309999999999999</v>
      </c>
      <c r="Y15" s="1">
        <v>5</v>
      </c>
      <c r="Z15" s="1">
        <v>15</v>
      </c>
      <c r="AA15" s="1">
        <f t="shared" si="4"/>
        <v>1.0340654415060513</v>
      </c>
      <c r="AB15" s="1">
        <v>0.33300000000000002</v>
      </c>
      <c r="AC15" s="1">
        <v>2.6669999999999998</v>
      </c>
      <c r="AD15" s="1">
        <v>0</v>
      </c>
      <c r="AE15" s="1">
        <v>0</v>
      </c>
      <c r="AF15" s="1" t="e">
        <f t="shared" si="5"/>
        <v>#DIV/0!</v>
      </c>
      <c r="AH15" s="1">
        <f t="shared" si="9"/>
        <v>0.27739469961743879</v>
      </c>
      <c r="AI15" s="1">
        <f t="shared" si="10"/>
        <v>0.15984118014766852</v>
      </c>
      <c r="AJ15" s="1">
        <f t="shared" si="11"/>
        <v>0.21836136398703904</v>
      </c>
      <c r="AK15" s="1">
        <f t="shared" si="12"/>
        <v>2.1659251569800073</v>
      </c>
      <c r="AL15" s="1" t="b">
        <f t="shared" si="13"/>
        <v>0</v>
      </c>
      <c r="AM15" s="1">
        <f t="shared" si="14"/>
        <v>2.2359472613893163</v>
      </c>
      <c r="AN15" s="1" t="b">
        <f t="shared" si="15"/>
        <v>1</v>
      </c>
      <c r="AO15" s="1">
        <v>9.4879999999999995</v>
      </c>
    </row>
    <row r="16" spans="1:41">
      <c r="A16" s="7">
        <v>13</v>
      </c>
      <c r="B16" s="7" t="s">
        <v>45</v>
      </c>
      <c r="C16" s="7" t="s">
        <v>46</v>
      </c>
      <c r="D16" s="7" t="s">
        <v>38</v>
      </c>
      <c r="E16" s="7" t="s">
        <v>1</v>
      </c>
      <c r="F16" s="2" t="b">
        <f t="shared" si="8"/>
        <v>1</v>
      </c>
      <c r="G16" s="2" t="b">
        <f t="shared" si="6"/>
        <v>0</v>
      </c>
      <c r="H16" s="1" t="s">
        <v>275</v>
      </c>
      <c r="K16" s="1" t="s">
        <v>34</v>
      </c>
      <c r="L16" s="1" t="s">
        <v>239</v>
      </c>
      <c r="M16" s="1">
        <f>PRODUCT(SUM(PRODUCT(R16,overview!$J$11),PRODUCT(W16,overview!$K$11),PRODUCT(AB16,overview!$L$11)),1/SUM(overview!$J$11:$L$11))</f>
        <v>0.94695555555555555</v>
      </c>
      <c r="N16" s="1">
        <f>PRODUCT(SUM(PRODUCT(S16,overview!$J$11),PRODUCT(X16,overview!$K$11),PRODUCT(AC16,overview!$L$11)),1/SUM(overview!$J$11:$L$11))</f>
        <v>2.0530444444444447</v>
      </c>
      <c r="O16" s="1">
        <f t="shared" si="1"/>
        <v>9</v>
      </c>
      <c r="P16" s="1">
        <f t="shared" si="2"/>
        <v>8</v>
      </c>
      <c r="Q16" s="1">
        <f t="shared" si="7"/>
        <v>0.40999515323825014</v>
      </c>
      <c r="R16" s="1">
        <v>1.0089999999999999</v>
      </c>
      <c r="S16" s="1">
        <v>1.9910000000000001</v>
      </c>
      <c r="T16" s="1">
        <v>4</v>
      </c>
      <c r="U16" s="1">
        <v>0</v>
      </c>
      <c r="V16" s="1">
        <f t="shared" si="3"/>
        <v>0</v>
      </c>
      <c r="W16" s="1">
        <v>0.93300000000000005</v>
      </c>
      <c r="X16" s="1">
        <v>2.0670000000000002</v>
      </c>
      <c r="Y16" s="1">
        <v>5</v>
      </c>
      <c r="Z16" s="1">
        <v>7</v>
      </c>
      <c r="AA16" s="1">
        <f t="shared" si="4"/>
        <v>0.63193033381712638</v>
      </c>
      <c r="AB16" s="1">
        <v>0.497</v>
      </c>
      <c r="AC16" s="1">
        <v>2.5030000000000001</v>
      </c>
      <c r="AD16" s="1">
        <v>0</v>
      </c>
      <c r="AE16" s="1">
        <v>1</v>
      </c>
      <c r="AF16" s="1" t="e">
        <f t="shared" si="5"/>
        <v>#DIV/0!</v>
      </c>
      <c r="AH16" s="1">
        <f t="shared" si="9"/>
        <v>0.22350670810212506</v>
      </c>
      <c r="AI16" s="1">
        <f t="shared" si="10"/>
        <v>0.16999507807018463</v>
      </c>
      <c r="AJ16" s="1">
        <f t="shared" si="11"/>
        <v>0.11948051948051948</v>
      </c>
      <c r="AK16" s="1">
        <f t="shared" si="12"/>
        <v>0.51468223511220423</v>
      </c>
      <c r="AL16" s="1" t="b">
        <f t="shared" si="13"/>
        <v>0</v>
      </c>
      <c r="AM16" s="1">
        <f t="shared" si="14"/>
        <v>1.0574179155238954</v>
      </c>
      <c r="AN16" s="1" t="b">
        <f t="shared" si="15"/>
        <v>1</v>
      </c>
      <c r="AO16" s="1">
        <v>9.4879999999999995</v>
      </c>
    </row>
    <row r="17" spans="1:41">
      <c r="A17" s="7">
        <v>14</v>
      </c>
      <c r="B17" s="7" t="s">
        <v>79</v>
      </c>
      <c r="C17" s="7" t="s">
        <v>48</v>
      </c>
      <c r="D17" s="7" t="s">
        <v>47</v>
      </c>
      <c r="E17" s="7" t="s">
        <v>48</v>
      </c>
      <c r="F17" s="2" t="b">
        <f t="shared" si="8"/>
        <v>0</v>
      </c>
      <c r="G17" s="2" t="b">
        <f t="shared" si="6"/>
        <v>1</v>
      </c>
      <c r="H17" s="1" t="s">
        <v>275</v>
      </c>
      <c r="M17" s="1">
        <f>PRODUCT(SUM(PRODUCT(R17,overview!$J$11),PRODUCT(W17,overview!$K$11),PRODUCT(AB17,overview!$L$11)),1/SUM(overview!$J$11:$L$11))</f>
        <v>0.78617777777777764</v>
      </c>
      <c r="N17" s="1">
        <f>PRODUCT(SUM(PRODUCT(S17,overview!$J$11),PRODUCT(X17,overview!$K$11),PRODUCT(AC17,overview!$L$11)),1/SUM(overview!$J$11:$L$11))</f>
        <v>2.2138222222222224</v>
      </c>
      <c r="O17" s="1">
        <f t="shared" si="1"/>
        <v>18</v>
      </c>
      <c r="P17" s="1">
        <f t="shared" si="2"/>
        <v>1</v>
      </c>
      <c r="Q17" s="1">
        <f t="shared" si="7"/>
        <v>1.9729020140575818E-2</v>
      </c>
      <c r="R17" s="1">
        <v>0.375</v>
      </c>
      <c r="S17" s="1">
        <v>2.625</v>
      </c>
      <c r="T17" s="1">
        <v>7</v>
      </c>
      <c r="U17" s="1">
        <v>0</v>
      </c>
      <c r="V17" s="1">
        <f t="shared" si="3"/>
        <v>0</v>
      </c>
      <c r="W17" s="1">
        <v>0.97099999999999997</v>
      </c>
      <c r="X17" s="1">
        <v>2.0289999999999999</v>
      </c>
      <c r="Y17" s="1">
        <v>10</v>
      </c>
      <c r="Z17" s="1">
        <v>1</v>
      </c>
      <c r="AA17" s="1">
        <f t="shared" si="4"/>
        <v>4.7856086742237562E-2</v>
      </c>
      <c r="AB17" s="1">
        <v>0.998</v>
      </c>
      <c r="AC17" s="1">
        <v>2.0019999999999998</v>
      </c>
      <c r="AD17" s="1">
        <v>1</v>
      </c>
      <c r="AE17" s="1">
        <v>0</v>
      </c>
      <c r="AF17" s="1">
        <f t="shared" si="5"/>
        <v>0</v>
      </c>
      <c r="AH17" s="1">
        <f t="shared" si="9"/>
        <v>0.18326672928236365</v>
      </c>
      <c r="AI17" s="1">
        <f t="shared" si="10"/>
        <v>0.13415380198703336</v>
      </c>
      <c r="AJ17" s="1">
        <f t="shared" si="11"/>
        <v>0.17251551215542674</v>
      </c>
      <c r="AK17" s="1">
        <f t="shared" si="12"/>
        <v>4.7527508385557344E-3</v>
      </c>
      <c r="AL17" s="1" t="b">
        <f t="shared" si="13"/>
        <v>0</v>
      </c>
      <c r="AM17" s="1">
        <f t="shared" si="14"/>
        <v>0.39600932611905321</v>
      </c>
      <c r="AN17" s="1" t="b">
        <f t="shared" si="15"/>
        <v>1</v>
      </c>
      <c r="AO17" s="1">
        <v>9.4879999999999995</v>
      </c>
    </row>
    <row r="18" spans="1:41">
      <c r="A18" s="7">
        <v>15</v>
      </c>
      <c r="B18" s="7" t="s">
        <v>62</v>
      </c>
      <c r="C18" s="7" t="s">
        <v>48</v>
      </c>
      <c r="D18" s="7" t="s">
        <v>62</v>
      </c>
      <c r="E18" s="7" t="s">
        <v>48</v>
      </c>
      <c r="F18" s="2" t="b">
        <f t="shared" si="8"/>
        <v>0</v>
      </c>
      <c r="G18" s="2" t="b">
        <f t="shared" si="6"/>
        <v>0</v>
      </c>
      <c r="H18" s="1" t="s">
        <v>275</v>
      </c>
      <c r="M18" s="1">
        <f>PRODUCT(SUM(PRODUCT(R18,overview!$J$11),PRODUCT(W18,overview!$K$11),PRODUCT(AB18,overview!$L$11)),1/SUM(overview!$J$11:$L$11))</f>
        <v>1.0247555555555556</v>
      </c>
      <c r="N18" s="1">
        <f>PRODUCT(SUM(PRODUCT(S18,overview!$J$11),PRODUCT(X18,overview!$K$11),PRODUCT(AC18,overview!$L$11)),1/SUM(overview!$J$11:$L$11))</f>
        <v>1.9752444444444444</v>
      </c>
      <c r="O18" s="1">
        <f t="shared" si="1"/>
        <v>19.5</v>
      </c>
      <c r="P18" s="1">
        <f t="shared" si="2"/>
        <v>4.5</v>
      </c>
      <c r="Q18" s="1">
        <f t="shared" si="7"/>
        <v>0.11972292945674581</v>
      </c>
      <c r="R18" s="1">
        <v>1.0860000000000001</v>
      </c>
      <c r="S18" s="1">
        <v>1.9139999999999999</v>
      </c>
      <c r="T18" s="1">
        <v>9</v>
      </c>
      <c r="U18" s="1">
        <v>1</v>
      </c>
      <c r="V18" s="1">
        <f t="shared" si="3"/>
        <v>6.3044235458028564E-2</v>
      </c>
      <c r="W18" s="1">
        <v>0.997</v>
      </c>
      <c r="X18" s="1">
        <v>2.0030000000000001</v>
      </c>
      <c r="Y18" s="1">
        <v>10.5</v>
      </c>
      <c r="Z18" s="1">
        <v>3.5</v>
      </c>
      <c r="AA18" s="1">
        <f t="shared" si="4"/>
        <v>0.1659177899816941</v>
      </c>
      <c r="AB18" s="1">
        <v>1</v>
      </c>
      <c r="AC18" s="1">
        <v>2</v>
      </c>
      <c r="AD18" s="1">
        <v>0</v>
      </c>
      <c r="AE18" s="1">
        <v>0</v>
      </c>
      <c r="AF18" s="1" t="e">
        <f t="shared" si="5"/>
        <v>#DIV/0!</v>
      </c>
      <c r="AH18" s="1">
        <f t="shared" si="9"/>
        <v>0.16980908246506748</v>
      </c>
      <c r="AI18" s="1">
        <f t="shared" si="10"/>
        <v>0.13420803841395351</v>
      </c>
      <c r="AJ18" s="1">
        <f t="shared" si="11"/>
        <v>0.18469357481005641</v>
      </c>
      <c r="AK18" s="1">
        <f t="shared" si="12"/>
        <v>2.6328689596887708E-2</v>
      </c>
      <c r="AL18" s="1" t="b">
        <f t="shared" si="13"/>
        <v>0</v>
      </c>
      <c r="AM18" s="1">
        <f t="shared" si="14"/>
        <v>4.1159036253232008E-2</v>
      </c>
      <c r="AN18" s="1" t="b">
        <f t="shared" si="15"/>
        <v>1</v>
      </c>
      <c r="AO18" s="1">
        <v>9.4879999999999995</v>
      </c>
    </row>
    <row r="19" spans="1:41">
      <c r="A19" s="7">
        <v>16</v>
      </c>
      <c r="B19" s="7" t="s">
        <v>93</v>
      </c>
      <c r="C19" s="7" t="s">
        <v>52</v>
      </c>
      <c r="D19" s="7" t="s">
        <v>93</v>
      </c>
      <c r="E19" s="7" t="s">
        <v>52</v>
      </c>
      <c r="F19" s="2" t="b">
        <f t="shared" si="8"/>
        <v>0</v>
      </c>
      <c r="G19" s="2" t="b">
        <f t="shared" si="6"/>
        <v>0</v>
      </c>
      <c r="H19" s="1" t="s">
        <v>275</v>
      </c>
      <c r="M19" s="1">
        <f>PRODUCT(SUM(PRODUCT(R19,overview!$J$11),PRODUCT(W19,overview!$K$11),PRODUCT(AB19,overview!$L$11)),1/SUM(overview!$J$11:$L$11))</f>
        <v>0.51873333333333338</v>
      </c>
      <c r="N19" s="1">
        <f>PRODUCT(SUM(PRODUCT(S19,overview!$J$11),PRODUCT(X19,overview!$K$11),PRODUCT(AC19,overview!$L$11)),1/SUM(overview!$J$11:$L$11))</f>
        <v>2.4812666666666665</v>
      </c>
      <c r="O19" s="1">
        <f t="shared" si="1"/>
        <v>13.5</v>
      </c>
      <c r="P19" s="1">
        <f t="shared" si="2"/>
        <v>5.5</v>
      </c>
      <c r="Q19" s="1">
        <f t="shared" si="7"/>
        <v>8.5172547275236765E-2</v>
      </c>
      <c r="R19" s="1">
        <v>0.93</v>
      </c>
      <c r="S19" s="1">
        <v>2.0699999999999998</v>
      </c>
      <c r="T19" s="1">
        <v>7.5</v>
      </c>
      <c r="U19" s="1">
        <v>5.5</v>
      </c>
      <c r="V19" s="1">
        <f t="shared" si="3"/>
        <v>0.32946859903381648</v>
      </c>
      <c r="W19" s="1">
        <v>0.33300000000000002</v>
      </c>
      <c r="X19" s="1">
        <v>2.6669999999999998</v>
      </c>
      <c r="Y19" s="1">
        <v>6</v>
      </c>
      <c r="Z19" s="1">
        <v>0</v>
      </c>
      <c r="AA19" s="1">
        <f t="shared" si="4"/>
        <v>0</v>
      </c>
      <c r="AB19" s="1">
        <v>0.33300000000000002</v>
      </c>
      <c r="AC19" s="1">
        <v>2.6669999999999998</v>
      </c>
      <c r="AD19" s="1">
        <v>0</v>
      </c>
      <c r="AE19" s="1">
        <v>0</v>
      </c>
      <c r="AF19" s="1" t="e">
        <f t="shared" si="5"/>
        <v>#DIV/0!</v>
      </c>
      <c r="AH19" s="1">
        <f t="shared" si="9"/>
        <v>0.14093206447111886</v>
      </c>
      <c r="AI19" s="1">
        <f t="shared" si="10"/>
        <v>0.15282154510711304</v>
      </c>
      <c r="AJ19" s="1">
        <f t="shared" si="11"/>
        <v>8.2687240775058943E-2</v>
      </c>
      <c r="AK19" s="1">
        <f t="shared" si="12"/>
        <v>0.15650217472741676</v>
      </c>
      <c r="AL19" s="1" t="b">
        <f t="shared" si="13"/>
        <v>0</v>
      </c>
      <c r="AM19" s="1">
        <f t="shared" si="14"/>
        <v>2.9386577716082281E-2</v>
      </c>
      <c r="AN19" s="1" t="b">
        <f t="shared" si="15"/>
        <v>1</v>
      </c>
      <c r="AO19" s="1">
        <v>9.4879999999999995</v>
      </c>
    </row>
    <row r="20" spans="1:41">
      <c r="A20" s="7">
        <v>17</v>
      </c>
      <c r="B20" s="7" t="s">
        <v>93</v>
      </c>
      <c r="C20" s="7" t="s">
        <v>52</v>
      </c>
      <c r="D20" s="7" t="s">
        <v>51</v>
      </c>
      <c r="E20" s="7" t="s">
        <v>52</v>
      </c>
      <c r="F20" s="2" t="b">
        <f t="shared" si="8"/>
        <v>1</v>
      </c>
      <c r="G20" s="2" t="b">
        <f t="shared" si="6"/>
        <v>0</v>
      </c>
      <c r="H20" s="1" t="s">
        <v>275</v>
      </c>
      <c r="M20" s="1">
        <f>PRODUCT(SUM(PRODUCT(R20,overview!$J$11),PRODUCT(W20,overview!$K$11),PRODUCT(AB20,overview!$L$11)),1/SUM(overview!$J$11:$L$11))</f>
        <v>0.35757777777777772</v>
      </c>
      <c r="N20" s="1">
        <f>PRODUCT(SUM(PRODUCT(S20,overview!$J$11),PRODUCT(X20,overview!$K$11),PRODUCT(AC20,overview!$L$11)),1/SUM(overview!$J$11:$L$11))</f>
        <v>2.6424222222222222</v>
      </c>
      <c r="O20" s="1">
        <f t="shared" si="1"/>
        <v>9.5</v>
      </c>
      <c r="P20" s="1">
        <f t="shared" si="2"/>
        <v>3.5</v>
      </c>
      <c r="Q20" s="1">
        <f t="shared" si="7"/>
        <v>4.9855462226532359E-2</v>
      </c>
      <c r="R20" s="1">
        <v>0.41199999999999998</v>
      </c>
      <c r="S20" s="1">
        <v>2.5880000000000001</v>
      </c>
      <c r="T20" s="1">
        <v>4.5</v>
      </c>
      <c r="U20" s="1">
        <v>2.5</v>
      </c>
      <c r="V20" s="1">
        <f t="shared" si="3"/>
        <v>8.8442383651038972E-2</v>
      </c>
      <c r="W20" s="1">
        <v>0.33300000000000002</v>
      </c>
      <c r="X20" s="1">
        <v>2.6669999999999998</v>
      </c>
      <c r="Y20" s="1">
        <v>4</v>
      </c>
      <c r="Z20" s="1">
        <v>1</v>
      </c>
      <c r="AA20" s="1">
        <f t="shared" si="4"/>
        <v>3.1214848143982003E-2</v>
      </c>
      <c r="AB20" s="1">
        <v>0.33300000000000002</v>
      </c>
      <c r="AC20" s="1">
        <v>2.6669999999999998</v>
      </c>
      <c r="AD20" s="1">
        <v>1</v>
      </c>
      <c r="AE20" s="1">
        <v>0</v>
      </c>
      <c r="AF20" s="1">
        <f t="shared" si="5"/>
        <v>0</v>
      </c>
      <c r="AH20" s="1">
        <f t="shared" si="9"/>
        <v>8.2604860052931259E-2</v>
      </c>
      <c r="AI20" s="1">
        <f t="shared" si="10"/>
        <v>0.13179576391255221</v>
      </c>
      <c r="AJ20" s="1">
        <f t="shared" si="11"/>
        <v>0.1018965471762813</v>
      </c>
      <c r="AK20" s="1">
        <f t="shared" si="12"/>
        <v>0.79061447376384564</v>
      </c>
      <c r="AL20" s="1" t="b">
        <f t="shared" si="13"/>
        <v>0</v>
      </c>
      <c r="AM20" s="1">
        <f t="shared" si="14"/>
        <v>0.29719640196390174</v>
      </c>
      <c r="AN20" s="1" t="b">
        <f t="shared" si="15"/>
        <v>1</v>
      </c>
      <c r="AO20" s="1">
        <v>9.4879999999999995</v>
      </c>
    </row>
    <row r="21" spans="1:41">
      <c r="A21" s="7">
        <v>18</v>
      </c>
      <c r="B21" s="7" t="s">
        <v>85</v>
      </c>
      <c r="C21" s="7" t="s">
        <v>86</v>
      </c>
      <c r="D21" s="7" t="s">
        <v>85</v>
      </c>
      <c r="E21" s="7" t="s">
        <v>86</v>
      </c>
      <c r="F21" s="2" t="b">
        <f t="shared" si="8"/>
        <v>0</v>
      </c>
      <c r="G21" s="2" t="b">
        <f t="shared" si="6"/>
        <v>0</v>
      </c>
      <c r="H21" s="1" t="s">
        <v>275</v>
      </c>
      <c r="M21" s="1">
        <f>PRODUCT(SUM(PRODUCT(R21,overview!$J$11),PRODUCT(W21,overview!$K$11),PRODUCT(AB21,overview!$L$11)),1/SUM(overview!$J$11:$L$11))</f>
        <v>0.1656</v>
      </c>
      <c r="N21" s="1">
        <f>PRODUCT(SUM(PRODUCT(S21,overview!$J$11),PRODUCT(X21,overview!$K$11),PRODUCT(AC21,overview!$L$11)),1/SUM(overview!$J$11:$L$11))</f>
        <v>2.8344</v>
      </c>
      <c r="O21" s="1">
        <f t="shared" si="1"/>
        <v>1.5</v>
      </c>
      <c r="P21" s="1">
        <f t="shared" si="2"/>
        <v>4.5</v>
      </c>
      <c r="Q21" s="1">
        <f t="shared" si="7"/>
        <v>0.17527519051651144</v>
      </c>
      <c r="R21" s="1">
        <v>0.33300000000000002</v>
      </c>
      <c r="S21" s="1">
        <v>2.6669999999999998</v>
      </c>
      <c r="T21" s="1">
        <v>1</v>
      </c>
      <c r="U21" s="1">
        <v>0</v>
      </c>
      <c r="V21" s="1">
        <f t="shared" si="3"/>
        <v>0</v>
      </c>
      <c r="W21" s="1">
        <v>9.2999999999999999E-2</v>
      </c>
      <c r="X21" s="1">
        <v>2.907</v>
      </c>
      <c r="Y21" s="1">
        <v>0.5</v>
      </c>
      <c r="Z21" s="1">
        <v>4.5</v>
      </c>
      <c r="AA21" s="1">
        <f t="shared" si="4"/>
        <v>0.28792569659442724</v>
      </c>
      <c r="AB21" s="1">
        <v>0</v>
      </c>
      <c r="AC21" s="1">
        <v>3</v>
      </c>
      <c r="AD21" s="1">
        <v>0</v>
      </c>
      <c r="AE21" s="1">
        <v>0</v>
      </c>
      <c r="AF21" s="1" t="e">
        <f t="shared" si="5"/>
        <v>#DIV/0!</v>
      </c>
      <c r="AH21" s="1">
        <f t="shared" si="9"/>
        <v>4.8374461417939683E-2</v>
      </c>
      <c r="AI21" s="1">
        <f t="shared" si="10"/>
        <v>0.13562522514549324</v>
      </c>
      <c r="AJ21" s="1">
        <f t="shared" si="11"/>
        <v>0</v>
      </c>
      <c r="AK21" s="1">
        <f t="shared" si="12"/>
        <v>2.0419535364027324</v>
      </c>
      <c r="AL21" s="1" t="b">
        <f t="shared" si="13"/>
        <v>0</v>
      </c>
      <c r="AM21" s="1">
        <f t="shared" si="14"/>
        <v>0.87412945464694392</v>
      </c>
      <c r="AN21" s="1" t="b">
        <f t="shared" si="15"/>
        <v>1</v>
      </c>
      <c r="AO21" s="1">
        <v>9.4879999999999995</v>
      </c>
    </row>
    <row r="22" spans="1:41">
      <c r="A22" s="7">
        <v>19</v>
      </c>
      <c r="B22" s="7" t="s">
        <v>47</v>
      </c>
      <c r="C22" s="7" t="s">
        <v>48</v>
      </c>
      <c r="D22" s="7" t="s">
        <v>47</v>
      </c>
      <c r="E22" s="7" t="s">
        <v>48</v>
      </c>
      <c r="F22" s="2" t="b">
        <f t="shared" si="8"/>
        <v>0</v>
      </c>
      <c r="G22" s="2" t="b">
        <f t="shared" si="6"/>
        <v>0</v>
      </c>
      <c r="H22" s="1" t="s">
        <v>275</v>
      </c>
      <c r="M22" s="1">
        <f>PRODUCT(SUM(PRODUCT(R22,overview!$J$11),PRODUCT(W22,overview!$K$11),PRODUCT(AB22,overview!$L$11)),1/SUM(overview!$J$11:$L$11))</f>
        <v>0.84357777777777776</v>
      </c>
      <c r="N22" s="1">
        <f>PRODUCT(SUM(PRODUCT(S22,overview!$J$11),PRODUCT(X22,overview!$K$11),PRODUCT(AC22,overview!$L$11)),1/SUM(overview!$J$11:$L$11))</f>
        <v>2.1564222222222225</v>
      </c>
      <c r="O22" s="1">
        <f t="shared" si="1"/>
        <v>11.5</v>
      </c>
      <c r="P22" s="1">
        <f t="shared" si="2"/>
        <v>7.5</v>
      </c>
      <c r="Q22" s="1">
        <f t="shared" si="7"/>
        <v>0.25512602060041301</v>
      </c>
      <c r="R22" s="1">
        <v>0.42599999999999999</v>
      </c>
      <c r="S22" s="1">
        <v>2.5739999999999998</v>
      </c>
      <c r="T22" s="1">
        <v>1.5</v>
      </c>
      <c r="U22" s="1">
        <v>6.5</v>
      </c>
      <c r="V22" s="1">
        <f t="shared" si="3"/>
        <v>0.71717171717171724</v>
      </c>
      <c r="W22" s="1">
        <v>1.038</v>
      </c>
      <c r="X22" s="1">
        <v>1.962</v>
      </c>
      <c r="Y22" s="1">
        <v>10</v>
      </c>
      <c r="Z22" s="1">
        <v>1</v>
      </c>
      <c r="AA22" s="1">
        <f t="shared" si="4"/>
        <v>5.2905198776758408E-2</v>
      </c>
      <c r="AB22" s="1">
        <v>0.85699999999999998</v>
      </c>
      <c r="AC22" s="1">
        <v>2.1429999999999998</v>
      </c>
      <c r="AD22" s="1">
        <v>0</v>
      </c>
      <c r="AE22" s="1">
        <v>0</v>
      </c>
      <c r="AF22" s="1" t="e">
        <f t="shared" si="5"/>
        <v>#DIV/0!</v>
      </c>
      <c r="AH22" s="1">
        <f t="shared" si="9"/>
        <v>5.651042190425886E-2</v>
      </c>
      <c r="AI22" s="1">
        <f t="shared" si="10"/>
        <v>0.14813598686581506</v>
      </c>
      <c r="AJ22" s="1">
        <f t="shared" si="11"/>
        <v>0</v>
      </c>
      <c r="AK22" s="1">
        <f t="shared" si="12"/>
        <v>1.9672488990800778</v>
      </c>
      <c r="AL22" s="1" t="b">
        <f t="shared" si="13"/>
        <v>0</v>
      </c>
      <c r="AM22" s="1">
        <f t="shared" si="14"/>
        <v>1.1870124433674998</v>
      </c>
      <c r="AN22" s="1" t="b">
        <f t="shared" si="15"/>
        <v>1</v>
      </c>
      <c r="AO22" s="1">
        <v>9.4879999999999995</v>
      </c>
    </row>
    <row r="23" spans="1:41">
      <c r="A23" s="7">
        <v>20</v>
      </c>
      <c r="B23" s="7" t="s">
        <v>94</v>
      </c>
      <c r="C23" s="7" t="s">
        <v>55</v>
      </c>
      <c r="D23" s="7" t="s">
        <v>94</v>
      </c>
      <c r="E23" s="7" t="s">
        <v>55</v>
      </c>
      <c r="F23" s="2" t="b">
        <f t="shared" si="8"/>
        <v>0</v>
      </c>
      <c r="G23" s="2" t="b">
        <f t="shared" si="6"/>
        <v>0</v>
      </c>
      <c r="H23" s="1" t="s">
        <v>275</v>
      </c>
      <c r="M23" s="1">
        <f>PRODUCT(SUM(PRODUCT(R23,overview!$J$11),PRODUCT(W23,overview!$K$11),PRODUCT(AB23,overview!$L$11)),1/SUM(overview!$J$11:$L$11))</f>
        <v>0.36286666666666667</v>
      </c>
      <c r="N23" s="1">
        <f>PRODUCT(SUM(PRODUCT(S23,overview!$J$11),PRODUCT(X23,overview!$K$11),PRODUCT(AC23,overview!$L$11)),1/SUM(overview!$J$11:$L$11))</f>
        <v>2.6371333333333333</v>
      </c>
      <c r="O23" s="1">
        <f t="shared" si="1"/>
        <v>7</v>
      </c>
      <c r="P23" s="1">
        <f t="shared" si="2"/>
        <v>3</v>
      </c>
      <c r="Q23" s="1">
        <f t="shared" si="7"/>
        <v>5.8970960530735035E-2</v>
      </c>
      <c r="R23" s="1">
        <v>0.33600000000000002</v>
      </c>
      <c r="S23" s="1">
        <v>2.6640000000000001</v>
      </c>
      <c r="T23" s="1">
        <v>2</v>
      </c>
      <c r="U23" s="1">
        <v>3</v>
      </c>
      <c r="V23" s="1">
        <f t="shared" si="3"/>
        <v>0.1891891891891892</v>
      </c>
      <c r="W23" s="1">
        <v>0.375</v>
      </c>
      <c r="X23" s="1">
        <v>2.625</v>
      </c>
      <c r="Y23" s="1">
        <v>5</v>
      </c>
      <c r="Z23" s="1">
        <v>0</v>
      </c>
      <c r="AA23" s="1">
        <f t="shared" si="4"/>
        <v>0</v>
      </c>
      <c r="AB23" s="1">
        <v>0.375</v>
      </c>
      <c r="AC23" s="1">
        <v>2.625</v>
      </c>
      <c r="AD23" s="1">
        <v>0</v>
      </c>
      <c r="AE23" s="1">
        <v>0</v>
      </c>
      <c r="AF23" s="1" t="e">
        <f t="shared" si="5"/>
        <v>#DIV/0!</v>
      </c>
      <c r="AH23" s="1">
        <f t="shared" si="9"/>
        <v>4.5049193412226983E-2</v>
      </c>
      <c r="AI23" s="1">
        <f t="shared" si="10"/>
        <v>0.16256731409209174</v>
      </c>
      <c r="AJ23" s="1">
        <f t="shared" si="11"/>
        <v>0</v>
      </c>
      <c r="AK23" s="1">
        <f t="shared" si="12"/>
        <v>1.9090414965975566</v>
      </c>
      <c r="AL23" s="1" t="b">
        <f t="shared" si="13"/>
        <v>0</v>
      </c>
      <c r="AM23" s="1">
        <f t="shared" si="14"/>
        <v>1.3195188484060656</v>
      </c>
      <c r="AN23" s="1" t="b">
        <f t="shared" si="15"/>
        <v>1</v>
      </c>
      <c r="AO23" s="1">
        <v>9.4879999999999995</v>
      </c>
    </row>
    <row r="24" spans="1:41">
      <c r="A24" s="7">
        <v>21</v>
      </c>
      <c r="B24" s="7" t="s">
        <v>84</v>
      </c>
      <c r="C24" s="7" t="s">
        <v>37</v>
      </c>
      <c r="D24" s="7" t="s">
        <v>84</v>
      </c>
      <c r="E24" s="7" t="s">
        <v>37</v>
      </c>
      <c r="F24" s="2" t="b">
        <f t="shared" si="8"/>
        <v>0</v>
      </c>
      <c r="G24" s="2" t="b">
        <f t="shared" si="6"/>
        <v>0</v>
      </c>
      <c r="H24" s="1" t="s">
        <v>275</v>
      </c>
      <c r="M24" s="1">
        <f>PRODUCT(SUM(PRODUCT(R24,overview!$J$11),PRODUCT(W24,overview!$K$11),PRODUCT(AB24,overview!$L$11)),1/SUM(overview!$J$11:$L$11))</f>
        <v>1.2351111111111113</v>
      </c>
      <c r="N24" s="1">
        <f>PRODUCT(SUM(PRODUCT(S24,overview!$J$11),PRODUCT(X24,overview!$K$11),PRODUCT(AC24,overview!$L$11)),1/SUM(overview!$J$11:$L$11))</f>
        <v>1.7648888888888887</v>
      </c>
      <c r="O24" s="1">
        <f t="shared" si="1"/>
        <v>16</v>
      </c>
      <c r="P24" s="1">
        <f t="shared" si="2"/>
        <v>0</v>
      </c>
      <c r="Q24" s="1">
        <f t="shared" si="7"/>
        <v>0</v>
      </c>
      <c r="R24" s="1">
        <v>1</v>
      </c>
      <c r="S24" s="1">
        <v>2</v>
      </c>
      <c r="T24" s="1">
        <v>6</v>
      </c>
      <c r="U24" s="1">
        <v>0</v>
      </c>
      <c r="V24" s="1">
        <f t="shared" si="3"/>
        <v>0</v>
      </c>
      <c r="W24" s="1">
        <v>1.3360000000000001</v>
      </c>
      <c r="X24" s="1">
        <v>1.6639999999999999</v>
      </c>
      <c r="Y24" s="1">
        <v>10</v>
      </c>
      <c r="Z24" s="1">
        <v>0</v>
      </c>
      <c r="AA24" s="1">
        <f t="shared" si="4"/>
        <v>0</v>
      </c>
      <c r="AB24" s="1">
        <v>1.5</v>
      </c>
      <c r="AC24" s="1">
        <v>1.5</v>
      </c>
      <c r="AD24" s="1">
        <v>0</v>
      </c>
      <c r="AE24" s="1">
        <v>0</v>
      </c>
      <c r="AF24" s="1" t="e">
        <f t="shared" si="5"/>
        <v>#DIV/0!</v>
      </c>
      <c r="AH24" s="1">
        <f t="shared" si="9"/>
        <v>5.7392019658687801E-2</v>
      </c>
      <c r="AI24" s="1">
        <f t="shared" si="10"/>
        <v>0.11846678979451178</v>
      </c>
      <c r="AJ24" s="1">
        <f t="shared" si="11"/>
        <v>7.1174134776346001E-2</v>
      </c>
      <c r="AK24" s="1">
        <f t="shared" si="12"/>
        <v>1.1566995379451301</v>
      </c>
      <c r="AL24" s="1" t="b">
        <f t="shared" si="13"/>
        <v>0</v>
      </c>
      <c r="AM24" s="1">
        <f t="shared" si="14"/>
        <v>1.3416415650072517</v>
      </c>
      <c r="AN24" s="1" t="b">
        <f t="shared" si="15"/>
        <v>1</v>
      </c>
      <c r="AO24" s="1">
        <v>9.4879999999999995</v>
      </c>
    </row>
    <row r="25" spans="1:41">
      <c r="A25" s="7">
        <v>22</v>
      </c>
      <c r="B25" s="7" t="s">
        <v>93</v>
      </c>
      <c r="C25" s="7" t="s">
        <v>52</v>
      </c>
      <c r="D25" s="7" t="s">
        <v>51</v>
      </c>
      <c r="E25" s="7" t="s">
        <v>52</v>
      </c>
      <c r="F25" s="2" t="b">
        <f t="shared" si="8"/>
        <v>1</v>
      </c>
      <c r="G25" s="2" t="b">
        <f t="shared" si="6"/>
        <v>0</v>
      </c>
      <c r="H25" s="1" t="s">
        <v>275</v>
      </c>
      <c r="I25" s="1" t="s">
        <v>240</v>
      </c>
      <c r="M25" s="1">
        <f>PRODUCT(SUM(PRODUCT(R25,overview!$J$11),PRODUCT(W25,overview!$K$11),PRODUCT(AB25,overview!$L$11)),1/SUM(overview!$J$11:$L$11))</f>
        <v>0.45682222222222219</v>
      </c>
      <c r="N25" s="1">
        <f>PRODUCT(SUM(PRODUCT(S25,overview!$J$11),PRODUCT(X25,overview!$K$11),PRODUCT(AC25,overview!$L$11)),1/SUM(overview!$J$11:$L$11))</f>
        <v>2.5431777777777778</v>
      </c>
      <c r="O25" s="1">
        <f t="shared" si="1"/>
        <v>10.5</v>
      </c>
      <c r="P25" s="1">
        <f t="shared" si="2"/>
        <v>5.5</v>
      </c>
      <c r="Q25" s="1">
        <f t="shared" si="7"/>
        <v>9.4090091844432414E-2</v>
      </c>
      <c r="R25" s="1">
        <v>0.73099999999999998</v>
      </c>
      <c r="S25" s="1">
        <v>2.2690000000000001</v>
      </c>
      <c r="T25" s="1">
        <v>6.5</v>
      </c>
      <c r="U25" s="1">
        <v>5.5</v>
      </c>
      <c r="V25" s="1">
        <f t="shared" si="3"/>
        <v>0.27260399362647053</v>
      </c>
      <c r="W25" s="1">
        <v>0.33300000000000002</v>
      </c>
      <c r="X25" s="1">
        <v>2.6669999999999998</v>
      </c>
      <c r="Y25" s="1">
        <v>3</v>
      </c>
      <c r="Z25" s="1">
        <v>0</v>
      </c>
      <c r="AA25" s="1">
        <f t="shared" si="4"/>
        <v>0</v>
      </c>
      <c r="AB25" s="1">
        <v>0.33300000000000002</v>
      </c>
      <c r="AC25" s="1">
        <v>2.6669999999999998</v>
      </c>
      <c r="AD25" s="1">
        <v>1</v>
      </c>
      <c r="AE25" s="1">
        <v>0</v>
      </c>
      <c r="AF25" s="1">
        <f t="shared" si="5"/>
        <v>0</v>
      </c>
      <c r="AH25" s="1">
        <f t="shared" si="9"/>
        <v>5.6786213872058802E-2</v>
      </c>
      <c r="AI25" s="1">
        <f t="shared" si="10"/>
        <v>0.1264155109202782</v>
      </c>
      <c r="AJ25" s="1">
        <f t="shared" si="11"/>
        <v>0.10631494804156674</v>
      </c>
      <c r="AK25" s="1">
        <f t="shared" si="12"/>
        <v>0.56141719567174397</v>
      </c>
      <c r="AL25" s="1" t="b">
        <f t="shared" si="13"/>
        <v>0</v>
      </c>
      <c r="AM25" s="1">
        <f t="shared" si="14"/>
        <v>1.4443207040576123</v>
      </c>
      <c r="AN25" s="1" t="b">
        <f t="shared" si="15"/>
        <v>1</v>
      </c>
      <c r="AO25" s="1">
        <v>9.4879999999999995</v>
      </c>
    </row>
    <row r="26" spans="1:41">
      <c r="A26" s="7">
        <v>23</v>
      </c>
      <c r="B26" s="7" t="s">
        <v>84</v>
      </c>
      <c r="C26" s="7" t="s">
        <v>37</v>
      </c>
      <c r="D26" s="7" t="s">
        <v>84</v>
      </c>
      <c r="E26" s="7" t="s">
        <v>37</v>
      </c>
      <c r="F26" s="2" t="b">
        <f t="shared" si="8"/>
        <v>0</v>
      </c>
      <c r="G26" s="2" t="b">
        <f t="shared" si="6"/>
        <v>0</v>
      </c>
      <c r="H26" s="1" t="s">
        <v>275</v>
      </c>
      <c r="M26" s="1">
        <f>PRODUCT(SUM(PRODUCT(R26,overview!$J$11),PRODUCT(W26,overview!$K$11),PRODUCT(AB26,overview!$L$11)),1/SUM(overview!$J$11:$L$11))</f>
        <v>1.0050666666666666</v>
      </c>
      <c r="N26" s="1">
        <f>PRODUCT(SUM(PRODUCT(S26,overview!$J$11),PRODUCT(X26,overview!$K$11),PRODUCT(AC26,overview!$L$11)),1/SUM(overview!$J$11:$L$11))</f>
        <v>1.9949333333333332</v>
      </c>
      <c r="O26" s="1">
        <f t="shared" si="1"/>
        <v>16</v>
      </c>
      <c r="P26" s="1">
        <f t="shared" si="2"/>
        <v>2</v>
      </c>
      <c r="Q26" s="1">
        <f t="shared" si="7"/>
        <v>6.2976206389520117E-2</v>
      </c>
      <c r="R26" s="1">
        <v>1.0169999999999999</v>
      </c>
      <c r="S26" s="1">
        <v>1.9830000000000001</v>
      </c>
      <c r="T26" s="1">
        <v>6</v>
      </c>
      <c r="U26" s="1">
        <v>0</v>
      </c>
      <c r="V26" s="1">
        <f t="shared" si="3"/>
        <v>0</v>
      </c>
      <c r="W26" s="1">
        <v>0.98299999999999998</v>
      </c>
      <c r="X26" s="1">
        <v>2.0169999999999999</v>
      </c>
      <c r="Y26" s="1">
        <v>10</v>
      </c>
      <c r="Z26" s="1">
        <v>2</v>
      </c>
      <c r="AA26" s="1">
        <f t="shared" si="4"/>
        <v>9.7471492315319791E-2</v>
      </c>
      <c r="AB26" s="1">
        <v>1.5</v>
      </c>
      <c r="AC26" s="1">
        <v>1.5</v>
      </c>
      <c r="AD26" s="1">
        <v>0</v>
      </c>
      <c r="AE26" s="1">
        <v>0</v>
      </c>
      <c r="AF26" s="1" t="e">
        <f t="shared" si="5"/>
        <v>#DIV/0!</v>
      </c>
      <c r="AH26" s="1">
        <f t="shared" si="9"/>
        <v>3.752010369093587E-2</v>
      </c>
      <c r="AI26" s="1">
        <f t="shared" si="10"/>
        <v>0.12501955607181203</v>
      </c>
      <c r="AJ26" s="1">
        <f t="shared" si="11"/>
        <v>0.10631494804156674</v>
      </c>
      <c r="AK26" s="1">
        <f t="shared" si="12"/>
        <v>0.12882922500652649</v>
      </c>
      <c r="AL26" s="1" t="b">
        <f t="shared" si="13"/>
        <v>0</v>
      </c>
      <c r="AM26" s="1">
        <f t="shared" si="14"/>
        <v>1.3983737428146339</v>
      </c>
      <c r="AN26" s="1" t="b">
        <f t="shared" si="15"/>
        <v>1</v>
      </c>
      <c r="AO26" s="1">
        <v>9.4879999999999995</v>
      </c>
    </row>
    <row r="27" spans="1:41">
      <c r="A27" s="7">
        <v>24</v>
      </c>
      <c r="B27" s="7" t="s">
        <v>98</v>
      </c>
      <c r="C27" s="7" t="s">
        <v>50</v>
      </c>
      <c r="D27" s="7" t="s">
        <v>49</v>
      </c>
      <c r="E27" s="7" t="s">
        <v>50</v>
      </c>
      <c r="F27" s="2" t="b">
        <f t="shared" si="8"/>
        <v>0</v>
      </c>
      <c r="G27" s="2" t="b">
        <f t="shared" si="6"/>
        <v>0</v>
      </c>
      <c r="H27" s="1" t="s">
        <v>275</v>
      </c>
      <c r="I27" s="1" t="s">
        <v>240</v>
      </c>
      <c r="M27" s="1">
        <f>PRODUCT(SUM(PRODUCT(R27,overview!$J$11),PRODUCT(W27,overview!$K$11),PRODUCT(AB27,overview!$L$11)),1/SUM(overview!$J$11:$L$11))</f>
        <v>0.46459999999999996</v>
      </c>
      <c r="N27" s="1">
        <f>PRODUCT(SUM(PRODUCT(S27,overview!$J$11),PRODUCT(X27,overview!$K$11),PRODUCT(AC27,overview!$L$11)),1/SUM(overview!$J$11:$L$11))</f>
        <v>2.5353999999999997</v>
      </c>
      <c r="O27" s="1">
        <f t="shared" si="1"/>
        <v>11.5</v>
      </c>
      <c r="P27" s="1">
        <f t="shared" si="2"/>
        <v>2.5</v>
      </c>
      <c r="Q27" s="1">
        <f t="shared" si="7"/>
        <v>3.9835923325707984E-2</v>
      </c>
      <c r="R27" s="1">
        <v>0.75600000000000001</v>
      </c>
      <c r="S27" s="1">
        <v>2.2440000000000002</v>
      </c>
      <c r="T27" s="1">
        <v>5.5</v>
      </c>
      <c r="U27" s="1">
        <v>2.5</v>
      </c>
      <c r="V27" s="1">
        <f t="shared" si="3"/>
        <v>0.15313563441905687</v>
      </c>
      <c r="W27" s="1">
        <v>0.33300000000000002</v>
      </c>
      <c r="X27" s="1">
        <v>2.6669999999999998</v>
      </c>
      <c r="Y27" s="1">
        <v>5</v>
      </c>
      <c r="Z27" s="1">
        <v>0</v>
      </c>
      <c r="AA27" s="1">
        <f t="shared" si="4"/>
        <v>0</v>
      </c>
      <c r="AB27" s="1">
        <v>0.33300000000000002</v>
      </c>
      <c r="AC27" s="1">
        <v>2.6669999999999998</v>
      </c>
      <c r="AD27" s="1">
        <v>1</v>
      </c>
      <c r="AE27" s="1">
        <v>0</v>
      </c>
      <c r="AF27" s="1">
        <f t="shared" si="5"/>
        <v>0</v>
      </c>
      <c r="AH27" s="1">
        <f t="shared" si="9"/>
        <v>3.5070062889254523E-2</v>
      </c>
      <c r="AI27" s="1">
        <f t="shared" si="10"/>
        <v>0.14013233282815213</v>
      </c>
      <c r="AJ27" s="1">
        <f t="shared" si="11"/>
        <v>0.11398479118376643</v>
      </c>
      <c r="AK27" s="1">
        <f t="shared" si="12"/>
        <v>0.13056883095630273</v>
      </c>
      <c r="AL27" s="1" t="b">
        <f t="shared" si="13"/>
        <v>0</v>
      </c>
      <c r="AM27" s="1">
        <f t="shared" si="14"/>
        <v>1.4121740306404904</v>
      </c>
      <c r="AN27" s="1" t="b">
        <f t="shared" si="15"/>
        <v>1</v>
      </c>
      <c r="AO27" s="1">
        <v>9.4879999999999995</v>
      </c>
    </row>
    <row r="28" spans="1:41">
      <c r="A28" s="7">
        <v>25</v>
      </c>
      <c r="B28" s="7" t="s">
        <v>32</v>
      </c>
      <c r="C28" s="7" t="s">
        <v>33</v>
      </c>
      <c r="D28" s="7" t="s">
        <v>196</v>
      </c>
      <c r="E28" s="7" t="s">
        <v>33</v>
      </c>
      <c r="F28" s="2" t="b">
        <f t="shared" si="8"/>
        <v>1</v>
      </c>
      <c r="G28" s="2" t="b">
        <f t="shared" si="6"/>
        <v>0</v>
      </c>
      <c r="H28" s="1" t="s">
        <v>275</v>
      </c>
      <c r="I28" s="1" t="s">
        <v>240</v>
      </c>
      <c r="M28" s="1">
        <f>PRODUCT(SUM(PRODUCT(R28,overview!$J$11),PRODUCT(W28,overview!$K$11),PRODUCT(AB28,overview!$L$11)),1/SUM(overview!$J$11:$L$11))</f>
        <v>0.97600000000000009</v>
      </c>
      <c r="N28" s="1">
        <f>PRODUCT(SUM(PRODUCT(S28,overview!$J$11),PRODUCT(X28,overview!$K$11),PRODUCT(AC28,overview!$L$11)),1/SUM(overview!$J$11:$L$11))</f>
        <v>2.024</v>
      </c>
      <c r="O28" s="1">
        <f t="shared" si="1"/>
        <v>18</v>
      </c>
      <c r="P28" s="1">
        <f t="shared" si="2"/>
        <v>3</v>
      </c>
      <c r="Q28" s="1">
        <f t="shared" si="7"/>
        <v>8.0368906455862976E-2</v>
      </c>
      <c r="R28" s="1">
        <v>1</v>
      </c>
      <c r="S28" s="1">
        <v>2</v>
      </c>
      <c r="T28" s="1">
        <v>8</v>
      </c>
      <c r="U28" s="1">
        <v>0</v>
      </c>
      <c r="V28" s="1">
        <f t="shared" si="3"/>
        <v>0</v>
      </c>
      <c r="W28" s="1">
        <v>0.96399999999999997</v>
      </c>
      <c r="X28" s="1">
        <v>2.036</v>
      </c>
      <c r="Y28" s="1">
        <v>9</v>
      </c>
      <c r="Z28" s="1">
        <v>3</v>
      </c>
      <c r="AA28" s="1">
        <f t="shared" si="4"/>
        <v>0.15782580222658807</v>
      </c>
      <c r="AB28" s="1">
        <v>1</v>
      </c>
      <c r="AC28" s="1">
        <v>2</v>
      </c>
      <c r="AD28" s="1">
        <v>1</v>
      </c>
      <c r="AE28" s="1">
        <v>0</v>
      </c>
      <c r="AF28" s="1">
        <f t="shared" si="5"/>
        <v>0</v>
      </c>
      <c r="AH28" s="1">
        <f t="shared" si="9"/>
        <v>3.8994607281969317E-2</v>
      </c>
      <c r="AI28" s="1">
        <f t="shared" si="10"/>
        <v>0.14313306006313792</v>
      </c>
      <c r="AJ28" s="1">
        <f t="shared" si="11"/>
        <v>0.12565022671006149</v>
      </c>
      <c r="AK28" s="1">
        <f t="shared" si="12"/>
        <v>7.6193635057932016E-2</v>
      </c>
      <c r="AL28" s="1" t="b">
        <f t="shared" si="13"/>
        <v>0</v>
      </c>
      <c r="AM28" s="1">
        <f t="shared" si="14"/>
        <v>1.1595100123642752</v>
      </c>
      <c r="AN28" s="1" t="b">
        <f t="shared" si="15"/>
        <v>1</v>
      </c>
      <c r="AO28" s="1">
        <v>9.4879999999999995</v>
      </c>
    </row>
    <row r="29" spans="1:41">
      <c r="A29" s="7">
        <v>26</v>
      </c>
      <c r="B29" s="7" t="s">
        <v>98</v>
      </c>
      <c r="C29" s="7" t="s">
        <v>50</v>
      </c>
      <c r="D29" s="7" t="s">
        <v>98</v>
      </c>
      <c r="E29" s="7" t="s">
        <v>50</v>
      </c>
      <c r="F29" s="2" t="b">
        <f t="shared" si="8"/>
        <v>0</v>
      </c>
      <c r="G29" s="2" t="b">
        <f t="shared" si="6"/>
        <v>0</v>
      </c>
      <c r="H29" s="1" t="s">
        <v>275</v>
      </c>
      <c r="I29" s="1" t="s">
        <v>240</v>
      </c>
      <c r="M29" s="1">
        <f>PRODUCT(SUM(PRODUCT(R29,overview!$J$11),PRODUCT(W29,overview!$K$11),PRODUCT(AB29,overview!$L$11)),1/SUM(overview!$J$11:$L$11))</f>
        <v>0.50362222222222219</v>
      </c>
      <c r="N29" s="1">
        <f>PRODUCT(SUM(PRODUCT(S29,overview!$J$11),PRODUCT(X29,overview!$K$11),PRODUCT(AC29,overview!$L$11)),1/SUM(overview!$J$11:$L$11))</f>
        <v>2.496377777777778</v>
      </c>
      <c r="O29" s="1">
        <f t="shared" si="1"/>
        <v>9</v>
      </c>
      <c r="P29" s="1">
        <f t="shared" si="2"/>
        <v>3</v>
      </c>
      <c r="Q29" s="1">
        <f t="shared" si="7"/>
        <v>6.7247063152241313E-2</v>
      </c>
      <c r="R29" s="1">
        <v>0.875</v>
      </c>
      <c r="S29" s="1">
        <v>2.125</v>
      </c>
      <c r="T29" s="1">
        <v>4</v>
      </c>
      <c r="U29" s="1">
        <v>2</v>
      </c>
      <c r="V29" s="1">
        <f t="shared" si="3"/>
        <v>0.20588235294117646</v>
      </c>
      <c r="W29" s="1">
        <v>0.33600000000000002</v>
      </c>
      <c r="X29" s="1">
        <v>2.6640000000000001</v>
      </c>
      <c r="Y29" s="1">
        <v>5</v>
      </c>
      <c r="Z29" s="1">
        <v>1</v>
      </c>
      <c r="AA29" s="1">
        <f t="shared" si="4"/>
        <v>2.5225225225225228E-2</v>
      </c>
      <c r="AB29" s="1">
        <v>0.33300000000000002</v>
      </c>
      <c r="AC29" s="1">
        <v>2.6669999999999998</v>
      </c>
      <c r="AD29" s="1">
        <v>0</v>
      </c>
      <c r="AE29" s="1">
        <v>0</v>
      </c>
      <c r="AF29" s="1" t="e">
        <f t="shared" si="5"/>
        <v>#DIV/0!</v>
      </c>
      <c r="AH29" s="1">
        <f t="shared" si="9"/>
        <v>6.794724770642202E-2</v>
      </c>
      <c r="AI29" s="1">
        <f t="shared" si="10"/>
        <v>0.13726148508757205</v>
      </c>
      <c r="AJ29" s="1">
        <f t="shared" si="11"/>
        <v>8.7230215827338142E-2</v>
      </c>
      <c r="AK29" s="1">
        <f t="shared" si="12"/>
        <v>5.343636871109099E-2</v>
      </c>
      <c r="AL29" s="1" t="b">
        <f t="shared" si="13"/>
        <v>0</v>
      </c>
      <c r="AM29" s="1">
        <f t="shared" si="14"/>
        <v>0.87497694870795373</v>
      </c>
      <c r="AN29" s="1" t="b">
        <f t="shared" si="15"/>
        <v>1</v>
      </c>
      <c r="AO29" s="1">
        <v>9.4879999999999995</v>
      </c>
    </row>
    <row r="30" spans="1:41">
      <c r="A30" s="7">
        <v>27</v>
      </c>
      <c r="B30" s="7" t="s">
        <v>32</v>
      </c>
      <c r="C30" s="7" t="s">
        <v>33</v>
      </c>
      <c r="D30" s="7" t="s">
        <v>28</v>
      </c>
      <c r="E30" s="7" t="s">
        <v>29</v>
      </c>
      <c r="F30" s="2" t="b">
        <f t="shared" si="8"/>
        <v>0</v>
      </c>
      <c r="G30" s="2" t="b">
        <f t="shared" si="6"/>
        <v>1</v>
      </c>
      <c r="H30" s="1" t="s">
        <v>275</v>
      </c>
      <c r="M30" s="1">
        <f>PRODUCT(SUM(PRODUCT(R30,overview!$J$11),PRODUCT(W30,overview!$K$11),PRODUCT(AB30,overview!$L$11)),1/SUM(overview!$J$11:$L$11))</f>
        <v>0.56691111111111114</v>
      </c>
      <c r="N30" s="1">
        <f>PRODUCT(SUM(PRODUCT(S30,overview!$J$11),PRODUCT(X30,overview!$K$11),PRODUCT(AC30,overview!$L$11)),1/SUM(overview!$J$11:$L$11))</f>
        <v>2.4330888888888889</v>
      </c>
      <c r="O30" s="1">
        <f t="shared" si="1"/>
        <v>11</v>
      </c>
      <c r="P30" s="1">
        <f t="shared" si="2"/>
        <v>3</v>
      </c>
      <c r="Q30" s="1">
        <f t="shared" si="7"/>
        <v>6.3545611472800509E-2</v>
      </c>
      <c r="R30" s="1">
        <v>0.33300000000000002</v>
      </c>
      <c r="S30" s="1">
        <v>2.6669999999999998</v>
      </c>
      <c r="T30" s="1">
        <v>7</v>
      </c>
      <c r="U30" s="1">
        <v>0</v>
      </c>
      <c r="V30" s="1">
        <f t="shared" si="3"/>
        <v>0</v>
      </c>
      <c r="W30" s="1">
        <v>0.67</v>
      </c>
      <c r="X30" s="1">
        <v>2.33</v>
      </c>
      <c r="Y30" s="1">
        <v>4</v>
      </c>
      <c r="Z30" s="1">
        <v>2</v>
      </c>
      <c r="AA30" s="1">
        <f t="shared" si="4"/>
        <v>0.14377682403433478</v>
      </c>
      <c r="AB30" s="1">
        <v>0.749</v>
      </c>
      <c r="AC30" s="1">
        <v>2.2509999999999999</v>
      </c>
      <c r="AD30" s="1">
        <v>0</v>
      </c>
      <c r="AE30" s="1">
        <v>1</v>
      </c>
      <c r="AF30" s="1" t="e">
        <f t="shared" si="5"/>
        <v>#DIV/0!</v>
      </c>
      <c r="AH30" s="1">
        <f t="shared" si="9"/>
        <v>8.8952942460967382E-2</v>
      </c>
      <c r="AI30" s="1">
        <f t="shared" si="10"/>
        <v>0.11403828276623158</v>
      </c>
      <c r="AJ30" s="1">
        <f t="shared" si="11"/>
        <v>0.12614870509607351</v>
      </c>
      <c r="AK30" s="1">
        <f t="shared" si="12"/>
        <v>4.529013885441374E-3</v>
      </c>
      <c r="AL30" s="1" t="b">
        <f t="shared" si="13"/>
        <v>0</v>
      </c>
      <c r="AM30" s="1">
        <f t="shared" si="14"/>
        <v>0.60875353559448397</v>
      </c>
      <c r="AN30" s="1" t="b">
        <f t="shared" si="15"/>
        <v>1</v>
      </c>
      <c r="AO30" s="1">
        <v>9.4879999999999995</v>
      </c>
    </row>
    <row r="31" spans="1:41">
      <c r="A31" s="7">
        <v>28</v>
      </c>
      <c r="B31" s="7" t="s">
        <v>45</v>
      </c>
      <c r="C31" s="7" t="s">
        <v>46</v>
      </c>
      <c r="D31" s="7" t="s">
        <v>45</v>
      </c>
      <c r="E31" s="7" t="s">
        <v>46</v>
      </c>
      <c r="F31" s="2" t="b">
        <f t="shared" si="8"/>
        <v>0</v>
      </c>
      <c r="G31" s="2" t="b">
        <f t="shared" si="6"/>
        <v>0</v>
      </c>
      <c r="H31" s="1" t="s">
        <v>275</v>
      </c>
      <c r="M31" s="1">
        <f>PRODUCT(SUM(PRODUCT(R31,overview!$J$11),PRODUCT(W31,overview!$K$11),PRODUCT(AB31,overview!$L$11)),1/SUM(overview!$J$11:$L$11))</f>
        <v>0.98057777777777788</v>
      </c>
      <c r="N31" s="1">
        <f>PRODUCT(SUM(PRODUCT(S31,overview!$J$11),PRODUCT(X31,overview!$K$11),PRODUCT(AC31,overview!$L$11)),1/SUM(overview!$J$11:$L$11))</f>
        <v>2.0194222222222225</v>
      </c>
      <c r="O31" s="1">
        <f t="shared" si="1"/>
        <v>15</v>
      </c>
      <c r="P31" s="1">
        <f t="shared" si="2"/>
        <v>3</v>
      </c>
      <c r="Q31" s="1">
        <f t="shared" si="7"/>
        <v>9.7114686268899797E-2</v>
      </c>
      <c r="R31" s="1">
        <v>0.92900000000000005</v>
      </c>
      <c r="S31" s="1">
        <v>2.0710000000000002</v>
      </c>
      <c r="T31" s="1">
        <v>7</v>
      </c>
      <c r="U31" s="1">
        <v>3</v>
      </c>
      <c r="V31" s="1">
        <f t="shared" si="3"/>
        <v>0.1922466717251845</v>
      </c>
      <c r="W31" s="1">
        <v>1.004</v>
      </c>
      <c r="X31" s="1">
        <v>1.996</v>
      </c>
      <c r="Y31" s="1">
        <v>8</v>
      </c>
      <c r="Z31" s="1">
        <v>0</v>
      </c>
      <c r="AA31" s="1">
        <f t="shared" si="4"/>
        <v>0</v>
      </c>
      <c r="AB31" s="1">
        <v>1</v>
      </c>
      <c r="AC31" s="1">
        <v>2</v>
      </c>
      <c r="AD31" s="1">
        <v>0</v>
      </c>
      <c r="AE31" s="1">
        <v>0</v>
      </c>
      <c r="AF31" s="1" t="e">
        <f t="shared" si="5"/>
        <v>#DIV/0!</v>
      </c>
      <c r="AH31" s="1">
        <f t="shared" si="9"/>
        <v>8.2159956514940541E-2</v>
      </c>
      <c r="AI31" s="1">
        <f t="shared" si="10"/>
        <v>0.1159598238977014</v>
      </c>
      <c r="AJ31" s="1">
        <f t="shared" si="11"/>
        <v>0.11413036108964188</v>
      </c>
      <c r="AK31" s="1">
        <f t="shared" si="12"/>
        <v>0.31153628984982307</v>
      </c>
      <c r="AL31" s="1" t="b">
        <f t="shared" si="13"/>
        <v>0</v>
      </c>
      <c r="AM31" s="1">
        <f t="shared" si="14"/>
        <v>0.43123913664018099</v>
      </c>
      <c r="AN31" s="1" t="b">
        <f t="shared" si="15"/>
        <v>1</v>
      </c>
      <c r="AO31" s="1">
        <v>9.4879999999999995</v>
      </c>
    </row>
    <row r="32" spans="1:41">
      <c r="A32" s="7">
        <v>29</v>
      </c>
      <c r="B32" s="7" t="s">
        <v>85</v>
      </c>
      <c r="C32" s="7" t="s">
        <v>86</v>
      </c>
      <c r="D32" s="7" t="s">
        <v>85</v>
      </c>
      <c r="E32" s="7" t="s">
        <v>86</v>
      </c>
      <c r="F32" s="2" t="b">
        <f t="shared" si="8"/>
        <v>0</v>
      </c>
      <c r="G32" s="2" t="b">
        <f t="shared" si="6"/>
        <v>0</v>
      </c>
      <c r="H32" s="1" t="s">
        <v>275</v>
      </c>
      <c r="M32" s="1">
        <f>PRODUCT(SUM(PRODUCT(R32,overview!$J$11),PRODUCT(W32,overview!$K$11),PRODUCT(AB32,overview!$L$11)),1/SUM(overview!$J$11:$L$11))</f>
        <v>0.11666666666666667</v>
      </c>
      <c r="N32" s="1">
        <f>PRODUCT(SUM(PRODUCT(S32,overview!$J$11),PRODUCT(X32,overview!$K$11),PRODUCT(AC32,overview!$L$11)),1/SUM(overview!$J$11:$L$11))</f>
        <v>2.8833333333333333</v>
      </c>
      <c r="O32" s="1">
        <f t="shared" si="1"/>
        <v>2</v>
      </c>
      <c r="P32" s="1">
        <f t="shared" si="2"/>
        <v>0</v>
      </c>
      <c r="Q32" s="1">
        <f t="shared" si="7"/>
        <v>0</v>
      </c>
      <c r="R32" s="1">
        <v>0.375</v>
      </c>
      <c r="S32" s="1">
        <v>2.625</v>
      </c>
      <c r="T32" s="1">
        <v>2</v>
      </c>
      <c r="U32" s="1">
        <v>0</v>
      </c>
      <c r="V32" s="1">
        <f t="shared" si="3"/>
        <v>0</v>
      </c>
      <c r="W32" s="1">
        <v>0</v>
      </c>
      <c r="X32" s="1">
        <v>3</v>
      </c>
      <c r="Y32" s="1">
        <v>0</v>
      </c>
      <c r="Z32" s="1">
        <v>0</v>
      </c>
      <c r="AA32" s="1" t="e">
        <f t="shared" si="4"/>
        <v>#DIV/0!</v>
      </c>
      <c r="AB32" s="1">
        <v>0</v>
      </c>
      <c r="AC32" s="1">
        <v>3</v>
      </c>
      <c r="AD32" s="1">
        <v>0</v>
      </c>
      <c r="AE32" s="1">
        <v>0</v>
      </c>
      <c r="AF32" s="1" t="e">
        <f t="shared" si="5"/>
        <v>#DIV/0!</v>
      </c>
      <c r="AH32" s="1">
        <f t="shared" si="9"/>
        <v>8.9528496630165821E-2</v>
      </c>
      <c r="AI32" s="1">
        <f t="shared" si="10"/>
        <v>0.1382007504878745</v>
      </c>
      <c r="AJ32" s="1">
        <f t="shared" si="11"/>
        <v>0.17119554163446285</v>
      </c>
      <c r="AK32" s="1">
        <f t="shared" si="12"/>
        <v>1.9670582782668626</v>
      </c>
      <c r="AL32" s="1" t="b">
        <f t="shared" si="13"/>
        <v>0</v>
      </c>
      <c r="AM32" s="1">
        <f t="shared" si="14"/>
        <v>0.26620798729899542</v>
      </c>
      <c r="AN32" s="1" t="b">
        <f t="shared" si="15"/>
        <v>1</v>
      </c>
      <c r="AO32" s="1">
        <v>9.4879999999999995</v>
      </c>
    </row>
    <row r="33" spans="1:41">
      <c r="A33" s="7">
        <v>30</v>
      </c>
      <c r="B33" s="7" t="s">
        <v>74</v>
      </c>
      <c r="C33" s="7" t="s">
        <v>1</v>
      </c>
      <c r="D33" s="7" t="s">
        <v>74</v>
      </c>
      <c r="E33" s="7" t="s">
        <v>1</v>
      </c>
      <c r="F33" s="2" t="b">
        <f t="shared" si="8"/>
        <v>0</v>
      </c>
      <c r="G33" s="2" t="b">
        <f t="shared" si="6"/>
        <v>0</v>
      </c>
      <c r="H33" s="1" t="s">
        <v>275</v>
      </c>
      <c r="M33" s="1">
        <f>PRODUCT(SUM(PRODUCT(R33,overview!$J$11),PRODUCT(W33,overview!$K$11),PRODUCT(AB33,overview!$L$11)),1/SUM(overview!$J$11:$L$11))</f>
        <v>1.0108888888888887</v>
      </c>
      <c r="N33" s="1">
        <f>PRODUCT(SUM(PRODUCT(S33,overview!$J$11),PRODUCT(X33,overview!$K$11),PRODUCT(AC33,overview!$L$11)),1/SUM(overview!$J$11:$L$11))</f>
        <v>1.9891111111111113</v>
      </c>
      <c r="O33" s="1">
        <f t="shared" si="1"/>
        <v>12.5</v>
      </c>
      <c r="P33" s="1">
        <f t="shared" si="2"/>
        <v>9.5</v>
      </c>
      <c r="Q33" s="1">
        <f t="shared" si="7"/>
        <v>0.38624064350351905</v>
      </c>
      <c r="R33" s="1">
        <v>0.67600000000000005</v>
      </c>
      <c r="S33" s="1">
        <v>2.3239999999999998</v>
      </c>
      <c r="T33" s="1">
        <v>4.5</v>
      </c>
      <c r="U33" s="1">
        <v>9.5</v>
      </c>
      <c r="V33" s="1">
        <f t="shared" si="3"/>
        <v>0.61407534901510807</v>
      </c>
      <c r="W33" s="1">
        <v>1.1579999999999999</v>
      </c>
      <c r="X33" s="1">
        <v>1.8420000000000001</v>
      </c>
      <c r="Y33" s="1">
        <v>8</v>
      </c>
      <c r="Z33" s="1">
        <v>0</v>
      </c>
      <c r="AA33" s="1">
        <f t="shared" si="4"/>
        <v>0</v>
      </c>
      <c r="AB33" s="1">
        <v>1.286</v>
      </c>
      <c r="AC33" s="1">
        <v>1.714</v>
      </c>
      <c r="AD33" s="1">
        <v>0</v>
      </c>
      <c r="AE33" s="1">
        <v>0</v>
      </c>
      <c r="AF33" s="1" t="e">
        <f t="shared" si="5"/>
        <v>#DIV/0!</v>
      </c>
      <c r="AH33" s="1">
        <f t="shared" si="9"/>
        <v>7.7459656483766223E-2</v>
      </c>
      <c r="AI33" s="1">
        <f t="shared" si="10"/>
        <v>0.13575471950578824</v>
      </c>
      <c r="AJ33" s="1">
        <f t="shared" si="11"/>
        <v>0.34239108326892576</v>
      </c>
      <c r="AK33" s="1">
        <f t="shared" si="12"/>
        <v>0.85191182698821732</v>
      </c>
      <c r="AL33" s="1" t="b">
        <f t="shared" si="13"/>
        <v>0</v>
      </c>
      <c r="AM33" s="1">
        <f t="shared" si="14"/>
        <v>0.31617687058595301</v>
      </c>
      <c r="AN33" s="1" t="b">
        <f t="shared" si="15"/>
        <v>1</v>
      </c>
      <c r="AO33" s="1">
        <v>9.4879999999999995</v>
      </c>
    </row>
    <row r="34" spans="1:41">
      <c r="A34" s="7">
        <v>31</v>
      </c>
      <c r="B34" s="7" t="s">
        <v>45</v>
      </c>
      <c r="C34" s="7" t="s">
        <v>46</v>
      </c>
      <c r="D34" s="7" t="s">
        <v>45</v>
      </c>
      <c r="E34" s="7" t="s">
        <v>46</v>
      </c>
      <c r="F34" s="2" t="b">
        <f t="shared" si="8"/>
        <v>0</v>
      </c>
      <c r="G34" s="2" t="b">
        <f t="shared" si="6"/>
        <v>0</v>
      </c>
      <c r="H34" s="1" t="s">
        <v>275</v>
      </c>
      <c r="M34" s="1">
        <f>PRODUCT(SUM(PRODUCT(R34,overview!$J$11),PRODUCT(W34,overview!$K$11),PRODUCT(AB34,overview!$L$11)),1/SUM(overview!$J$11:$L$11))</f>
        <v>0.79746666666666655</v>
      </c>
      <c r="N34" s="1">
        <f>PRODUCT(SUM(PRODUCT(S34,overview!$J$11),PRODUCT(X34,overview!$K$11),PRODUCT(AC34,overview!$L$11)),1/SUM(overview!$J$11:$L$11))</f>
        <v>2.2025333333333337</v>
      </c>
      <c r="O34" s="1">
        <f t="shared" si="1"/>
        <v>8</v>
      </c>
      <c r="P34" s="1">
        <f t="shared" si="2"/>
        <v>4</v>
      </c>
      <c r="Q34" s="1">
        <f t="shared" si="7"/>
        <v>0.1810339608935165</v>
      </c>
      <c r="R34" s="1">
        <v>0.33400000000000002</v>
      </c>
      <c r="S34" s="1">
        <v>2.6659999999999999</v>
      </c>
      <c r="T34" s="1">
        <v>3</v>
      </c>
      <c r="U34" s="1">
        <v>4</v>
      </c>
      <c r="V34" s="1">
        <f t="shared" si="3"/>
        <v>0.16704176044011004</v>
      </c>
      <c r="W34" s="1">
        <v>1.0069999999999999</v>
      </c>
      <c r="X34" s="1">
        <v>1.9930000000000001</v>
      </c>
      <c r="Y34" s="1">
        <v>5</v>
      </c>
      <c r="Z34" s="1">
        <v>0</v>
      </c>
      <c r="AA34" s="1">
        <f t="shared" si="4"/>
        <v>0</v>
      </c>
      <c r="AB34" s="1">
        <v>1</v>
      </c>
      <c r="AC34" s="1">
        <v>2</v>
      </c>
      <c r="AD34" s="1">
        <v>0</v>
      </c>
      <c r="AE34" s="1">
        <v>0</v>
      </c>
      <c r="AF34" s="1" t="e">
        <f t="shared" si="5"/>
        <v>#DIV/0!</v>
      </c>
      <c r="AH34" s="1">
        <f t="shared" si="9"/>
        <v>0.11234027940014374</v>
      </c>
      <c r="AI34" s="1">
        <f t="shared" si="10"/>
        <v>0.13024188222130709</v>
      </c>
      <c r="AJ34" s="1">
        <f t="shared" si="11"/>
        <v>0.37982940291018569</v>
      </c>
      <c r="AK34" s="1">
        <f t="shared" si="12"/>
        <v>0.29538142437723347</v>
      </c>
      <c r="AL34" s="1" t="b">
        <f t="shared" si="13"/>
        <v>0</v>
      </c>
      <c r="AM34" s="1">
        <f t="shared" si="14"/>
        <v>0.3213319260782907</v>
      </c>
      <c r="AN34" s="1" t="b">
        <f t="shared" si="15"/>
        <v>1</v>
      </c>
      <c r="AO34" s="1">
        <v>9.4879999999999995</v>
      </c>
    </row>
    <row r="35" spans="1:41">
      <c r="A35" s="7">
        <v>32</v>
      </c>
      <c r="B35" s="7" t="s">
        <v>47</v>
      </c>
      <c r="C35" s="7" t="s">
        <v>48</v>
      </c>
      <c r="D35" s="7" t="s">
        <v>79</v>
      </c>
      <c r="E35" s="7" t="s">
        <v>48</v>
      </c>
      <c r="F35" s="2" t="b">
        <f t="shared" si="8"/>
        <v>1</v>
      </c>
      <c r="G35" s="2" t="b">
        <f t="shared" si="6"/>
        <v>0</v>
      </c>
      <c r="H35" s="1" t="s">
        <v>275</v>
      </c>
      <c r="M35" s="1">
        <f>PRODUCT(SUM(PRODUCT(R35,overview!$J$11),PRODUCT(W35,overview!$K$11),PRODUCT(AB35,overview!$L$11)),1/SUM(overview!$J$11:$L$11))</f>
        <v>0.81453333333333344</v>
      </c>
      <c r="N35" s="1">
        <f>PRODUCT(SUM(PRODUCT(S35,overview!$J$11),PRODUCT(X35,overview!$K$11),PRODUCT(AC35,overview!$L$11)),1/SUM(overview!$J$11:$L$11))</f>
        <v>2.1854666666666667</v>
      </c>
      <c r="O35" s="1">
        <f t="shared" si="1"/>
        <v>12</v>
      </c>
      <c r="P35" s="1">
        <f t="shared" si="2"/>
        <v>7</v>
      </c>
      <c r="Q35" s="1">
        <f t="shared" si="7"/>
        <v>0.21741097756899114</v>
      </c>
      <c r="R35" s="1">
        <v>0.33300000000000002</v>
      </c>
      <c r="S35" s="1">
        <v>2.6669999999999998</v>
      </c>
      <c r="T35" s="1">
        <v>4</v>
      </c>
      <c r="U35" s="1">
        <v>1</v>
      </c>
      <c r="V35" s="1">
        <f t="shared" si="3"/>
        <v>3.1214848143982003E-2</v>
      </c>
      <c r="W35" s="1">
        <v>1.0329999999999999</v>
      </c>
      <c r="X35" s="1">
        <v>1.9670000000000001</v>
      </c>
      <c r="Y35" s="1">
        <v>7</v>
      </c>
      <c r="Z35" s="1">
        <v>6</v>
      </c>
      <c r="AA35" s="1">
        <f t="shared" si="4"/>
        <v>0.45014162248529294</v>
      </c>
      <c r="AB35" s="1">
        <v>1.002</v>
      </c>
      <c r="AC35" s="1">
        <v>1.998</v>
      </c>
      <c r="AD35" s="1">
        <v>1</v>
      </c>
      <c r="AE35" s="1">
        <v>0</v>
      </c>
      <c r="AF35" s="1">
        <f t="shared" si="5"/>
        <v>0</v>
      </c>
      <c r="AH35" s="1">
        <f t="shared" si="9"/>
        <v>0.10245866621096253</v>
      </c>
      <c r="AI35" s="1">
        <f t="shared" si="10"/>
        <v>0.14958432624189949</v>
      </c>
      <c r="AJ35" s="1">
        <f t="shared" si="11"/>
        <v>0</v>
      </c>
      <c r="AK35" s="1">
        <f t="shared" si="12"/>
        <v>4.3742884625702638E-3</v>
      </c>
      <c r="AL35" s="1" t="b">
        <f t="shared" si="13"/>
        <v>0</v>
      </c>
      <c r="AM35" s="1">
        <f t="shared" si="14"/>
        <v>0.3783882813132276</v>
      </c>
      <c r="AN35" s="1" t="b">
        <f t="shared" si="15"/>
        <v>1</v>
      </c>
      <c r="AO35" s="1">
        <v>9.4879999999999995</v>
      </c>
    </row>
    <row r="36" spans="1:41">
      <c r="A36" s="7">
        <v>33</v>
      </c>
      <c r="B36" s="7" t="s">
        <v>47</v>
      </c>
      <c r="C36" s="7" t="s">
        <v>48</v>
      </c>
      <c r="D36" s="7" t="s">
        <v>47</v>
      </c>
      <c r="E36" s="7" t="s">
        <v>48</v>
      </c>
      <c r="F36" s="2" t="b">
        <f t="shared" si="8"/>
        <v>0</v>
      </c>
      <c r="G36" s="2" t="b">
        <f t="shared" si="6"/>
        <v>0</v>
      </c>
      <c r="H36" s="1" t="s">
        <v>275</v>
      </c>
      <c r="J36" s="1" t="s">
        <v>195</v>
      </c>
      <c r="M36" s="1">
        <f>PRODUCT(SUM(PRODUCT(R36,overview!$J$11),PRODUCT(W36,overview!$K$11),PRODUCT(AB36,overview!$L$11)),1/SUM(overview!$J$11:$L$11))</f>
        <v>1.0554888888888889</v>
      </c>
      <c r="N36" s="1">
        <f>PRODUCT(SUM(PRODUCT(S36,overview!$J$11),PRODUCT(X36,overview!$K$11),PRODUCT(AC36,overview!$L$11)),1/SUM(overview!$J$11:$L$11))</f>
        <v>1.9445111111111111</v>
      </c>
      <c r="O36" s="1">
        <f t="shared" si="1"/>
        <v>21</v>
      </c>
      <c r="P36" s="1">
        <f t="shared" si="2"/>
        <v>5</v>
      </c>
      <c r="Q36" s="1">
        <f t="shared" si="7"/>
        <v>0.12923910635989078</v>
      </c>
      <c r="R36" s="1">
        <v>1</v>
      </c>
      <c r="S36" s="1">
        <v>2</v>
      </c>
      <c r="T36" s="1">
        <v>7</v>
      </c>
      <c r="U36" s="1">
        <v>0</v>
      </c>
      <c r="V36" s="1">
        <f t="shared" si="3"/>
        <v>0</v>
      </c>
      <c r="W36" s="1">
        <v>1.0880000000000001</v>
      </c>
      <c r="X36" s="1">
        <v>1.9119999999999999</v>
      </c>
      <c r="Y36" s="1">
        <v>14</v>
      </c>
      <c r="Z36" s="1">
        <v>5</v>
      </c>
      <c r="AA36" s="1">
        <f t="shared" si="4"/>
        <v>0.20322773460848773</v>
      </c>
      <c r="AB36" s="1">
        <v>0.85699999999999998</v>
      </c>
      <c r="AC36" s="1">
        <v>2.1429999999999998</v>
      </c>
      <c r="AD36" s="1">
        <v>0</v>
      </c>
      <c r="AE36" s="1">
        <v>0</v>
      </c>
      <c r="AF36" s="1" t="e">
        <f t="shared" si="5"/>
        <v>#DIV/0!</v>
      </c>
      <c r="AH36" s="1">
        <f t="shared" si="9"/>
        <v>9.8755885095639914E-2</v>
      </c>
      <c r="AI36" s="1">
        <f t="shared" si="10"/>
        <v>0.13754304282457927</v>
      </c>
      <c r="AJ36" s="1">
        <f t="shared" si="11"/>
        <v>0</v>
      </c>
      <c r="AK36" s="1">
        <f t="shared" si="12"/>
        <v>0.95971024737141886</v>
      </c>
      <c r="AL36" s="1" t="b">
        <f t="shared" si="13"/>
        <v>0</v>
      </c>
      <c r="AM36" s="1">
        <f t="shared" si="14"/>
        <v>0.21403547384536628</v>
      </c>
      <c r="AN36" s="1" t="b">
        <f t="shared" si="15"/>
        <v>1</v>
      </c>
      <c r="AO36" s="1">
        <v>9.4879999999999995</v>
      </c>
    </row>
    <row r="37" spans="1:41">
      <c r="A37" s="7">
        <v>34</v>
      </c>
      <c r="B37" s="7" t="s">
        <v>47</v>
      </c>
      <c r="C37" s="7" t="s">
        <v>48</v>
      </c>
      <c r="D37" s="7" t="s">
        <v>47</v>
      </c>
      <c r="E37" s="7" t="s">
        <v>48</v>
      </c>
      <c r="F37" s="2" t="b">
        <f t="shared" si="8"/>
        <v>0</v>
      </c>
      <c r="G37" s="2" t="b">
        <f t="shared" si="6"/>
        <v>0</v>
      </c>
      <c r="H37" s="1" t="s">
        <v>275</v>
      </c>
      <c r="J37" s="1" t="s">
        <v>195</v>
      </c>
      <c r="M37" s="1">
        <f>PRODUCT(SUM(PRODUCT(R37,overview!$J$11),PRODUCT(W37,overview!$K$11),PRODUCT(AB37,overview!$L$11)),1/SUM(overview!$J$11:$L$11))</f>
        <v>0.99353333333333327</v>
      </c>
      <c r="N37" s="1">
        <f>PRODUCT(SUM(PRODUCT(S37,overview!$J$11),PRODUCT(X37,overview!$K$11),PRODUCT(AC37,overview!$L$11)),1/SUM(overview!$J$11:$L$11))</f>
        <v>2.0064666666666668</v>
      </c>
      <c r="O37" s="1">
        <f t="shared" si="1"/>
        <v>17</v>
      </c>
      <c r="P37" s="1">
        <f t="shared" si="2"/>
        <v>1</v>
      </c>
      <c r="Q37" s="1">
        <f t="shared" si="7"/>
        <v>2.9127390066236811E-2</v>
      </c>
      <c r="R37" s="1">
        <v>1.0129999999999999</v>
      </c>
      <c r="S37" s="1">
        <v>1.9870000000000001</v>
      </c>
      <c r="T37" s="1">
        <v>5</v>
      </c>
      <c r="U37" s="1">
        <v>0</v>
      </c>
      <c r="V37" s="1">
        <f t="shared" si="3"/>
        <v>0</v>
      </c>
      <c r="W37" s="1">
        <v>0.98899999999999999</v>
      </c>
      <c r="X37" s="1">
        <v>2.0110000000000001</v>
      </c>
      <c r="Y37" s="1">
        <v>12</v>
      </c>
      <c r="Z37" s="1">
        <v>1</v>
      </c>
      <c r="AA37" s="1">
        <f t="shared" si="4"/>
        <v>4.0982927233548808E-2</v>
      </c>
      <c r="AB37" s="1">
        <v>0.85699999999999998</v>
      </c>
      <c r="AC37" s="1">
        <v>2.1429999999999998</v>
      </c>
      <c r="AD37" s="1">
        <v>0</v>
      </c>
      <c r="AE37" s="1">
        <v>0</v>
      </c>
      <c r="AF37" s="1" t="e">
        <f t="shared" si="5"/>
        <v>#DIV/0!</v>
      </c>
      <c r="AH37" s="1">
        <f t="shared" si="9"/>
        <v>0.11889374975449152</v>
      </c>
      <c r="AI37" s="1">
        <f t="shared" si="10"/>
        <v>0.19467418074660417</v>
      </c>
      <c r="AJ37" s="1">
        <f t="shared" si="11"/>
        <v>0</v>
      </c>
      <c r="AK37" s="1">
        <f t="shared" si="12"/>
        <v>4.0216404000065777</v>
      </c>
      <c r="AL37" s="1" t="b">
        <f t="shared" si="13"/>
        <v>0</v>
      </c>
      <c r="AM37" s="1">
        <f t="shared" si="14"/>
        <v>0.14041359367532172</v>
      </c>
      <c r="AN37" s="1" t="b">
        <f t="shared" si="15"/>
        <v>1</v>
      </c>
      <c r="AO37" s="1">
        <v>9.4879999999999995</v>
      </c>
    </row>
    <row r="38" spans="1:41">
      <c r="A38" s="7">
        <v>35</v>
      </c>
      <c r="B38" s="7" t="s">
        <v>98</v>
      </c>
      <c r="C38" s="7" t="s">
        <v>50</v>
      </c>
      <c r="D38" s="7" t="s">
        <v>98</v>
      </c>
      <c r="E38" s="7" t="s">
        <v>50</v>
      </c>
      <c r="F38" s="2" t="b">
        <f t="shared" si="8"/>
        <v>0</v>
      </c>
      <c r="G38" s="2" t="b">
        <f t="shared" si="6"/>
        <v>0</v>
      </c>
      <c r="H38" s="1" t="s">
        <v>275</v>
      </c>
      <c r="M38" s="1">
        <f>PRODUCT(SUM(PRODUCT(R38,overview!$J$11),PRODUCT(W38,overview!$K$11),PRODUCT(AB38,overview!$L$11)),1/SUM(overview!$J$11:$L$11))</f>
        <v>0.56384444444444437</v>
      </c>
      <c r="N38" s="1">
        <f>PRODUCT(SUM(PRODUCT(S38,overview!$J$11),PRODUCT(X38,overview!$K$11),PRODUCT(AC38,overview!$L$11)),1/SUM(overview!$J$11:$L$11))</f>
        <v>2.4361555555555561</v>
      </c>
      <c r="O38" s="1">
        <f t="shared" si="1"/>
        <v>7</v>
      </c>
      <c r="P38" s="1">
        <f t="shared" si="2"/>
        <v>6</v>
      </c>
      <c r="Q38" s="1">
        <f t="shared" si="7"/>
        <v>0.19838439174916495</v>
      </c>
      <c r="R38" s="1">
        <v>1</v>
      </c>
      <c r="S38" s="1">
        <v>2</v>
      </c>
      <c r="T38" s="1">
        <v>4</v>
      </c>
      <c r="U38" s="1">
        <v>5</v>
      </c>
      <c r="V38" s="1">
        <f t="shared" si="3"/>
        <v>0.625</v>
      </c>
      <c r="W38" s="1">
        <v>0.36799999999999999</v>
      </c>
      <c r="X38" s="1">
        <v>2.6320000000000001</v>
      </c>
      <c r="Y38" s="1">
        <v>3</v>
      </c>
      <c r="Z38" s="1">
        <v>1</v>
      </c>
      <c r="AA38" s="1">
        <f t="shared" si="4"/>
        <v>4.6605876393110431E-2</v>
      </c>
      <c r="AB38" s="1">
        <v>0.33300000000000002</v>
      </c>
      <c r="AC38" s="1">
        <v>2.6669999999999998</v>
      </c>
      <c r="AD38" s="1">
        <v>0</v>
      </c>
      <c r="AE38" s="1">
        <v>0</v>
      </c>
      <c r="AF38" s="1" t="e">
        <f t="shared" si="5"/>
        <v>#DIV/0!</v>
      </c>
      <c r="AH38" s="1">
        <f t="shared" si="9"/>
        <v>0.14926033277321277</v>
      </c>
      <c r="AI38" s="1">
        <f t="shared" si="10"/>
        <v>0.15031531713627358</v>
      </c>
      <c r="AJ38" s="1">
        <f t="shared" si="11"/>
        <v>0</v>
      </c>
      <c r="AK38" s="1">
        <f t="shared" si="12"/>
        <v>4.7414339508136392</v>
      </c>
      <c r="AL38" s="1" t="b">
        <f t="shared" si="13"/>
        <v>0</v>
      </c>
      <c r="AM38" s="1">
        <f t="shared" si="14"/>
        <v>0.28501444328791337</v>
      </c>
      <c r="AN38" s="1" t="b">
        <f t="shared" si="15"/>
        <v>1</v>
      </c>
      <c r="AO38" s="1">
        <v>9.4879999999999995</v>
      </c>
    </row>
    <row r="39" spans="1:41">
      <c r="A39" s="7">
        <v>36</v>
      </c>
      <c r="B39" s="7" t="s">
        <v>89</v>
      </c>
      <c r="C39" s="7" t="s">
        <v>70</v>
      </c>
      <c r="D39" s="7" t="s">
        <v>89</v>
      </c>
      <c r="E39" s="7" t="s">
        <v>70</v>
      </c>
      <c r="F39" s="2" t="b">
        <f t="shared" si="8"/>
        <v>0</v>
      </c>
      <c r="G39" s="2" t="b">
        <f t="shared" si="6"/>
        <v>0</v>
      </c>
      <c r="H39" s="1" t="s">
        <v>275</v>
      </c>
      <c r="J39" s="1" t="s">
        <v>300</v>
      </c>
      <c r="M39" s="1">
        <f>PRODUCT(SUM(PRODUCT(R39,overview!$J$11),PRODUCT(W39,overview!$K$11),PRODUCT(AB39,overview!$L$11)),1/SUM(overview!$J$11:$L$11))</f>
        <v>1</v>
      </c>
      <c r="N39" s="1">
        <f>PRODUCT(SUM(PRODUCT(S39,overview!$J$11),PRODUCT(X39,overview!$K$11),PRODUCT(AC39,overview!$L$11)),1/SUM(overview!$J$11:$L$11))</f>
        <v>2</v>
      </c>
      <c r="O39" s="1">
        <f t="shared" si="1"/>
        <v>21</v>
      </c>
      <c r="P39" s="1">
        <f t="shared" si="2"/>
        <v>1</v>
      </c>
      <c r="Q39" s="1">
        <f t="shared" si="7"/>
        <v>2.3809523809523808E-2</v>
      </c>
      <c r="R39" s="1">
        <v>1</v>
      </c>
      <c r="S39" s="1">
        <v>2</v>
      </c>
      <c r="T39" s="1">
        <v>9</v>
      </c>
      <c r="U39" s="1">
        <v>0</v>
      </c>
      <c r="V39" s="1">
        <f t="shared" si="3"/>
        <v>0</v>
      </c>
      <c r="W39" s="1">
        <v>1</v>
      </c>
      <c r="X39" s="1">
        <v>2</v>
      </c>
      <c r="Y39" s="1">
        <v>12</v>
      </c>
      <c r="Z39" s="1">
        <v>1</v>
      </c>
      <c r="AA39" s="1">
        <f t="shared" si="4"/>
        <v>4.1666666666666664E-2</v>
      </c>
      <c r="AB39" s="1">
        <v>1</v>
      </c>
      <c r="AC39" s="1">
        <v>2</v>
      </c>
      <c r="AD39" s="1">
        <v>0</v>
      </c>
      <c r="AE39" s="1">
        <v>0</v>
      </c>
      <c r="AF39" s="1" t="e">
        <f t="shared" si="5"/>
        <v>#DIV/0!</v>
      </c>
      <c r="AH39" s="1">
        <f t="shared" si="9"/>
        <v>0.18466733312912767</v>
      </c>
      <c r="AI39" s="1">
        <f t="shared" si="10"/>
        <v>0.17221121305195919</v>
      </c>
      <c r="AJ39" s="1">
        <f t="shared" si="11"/>
        <v>0</v>
      </c>
      <c r="AK39" s="1">
        <f t="shared" si="12"/>
        <v>5.5361252996254553</v>
      </c>
      <c r="AL39" s="1" t="b">
        <f t="shared" si="13"/>
        <v>0</v>
      </c>
      <c r="AM39" s="1">
        <f t="shared" si="14"/>
        <v>0.42223050770001364</v>
      </c>
      <c r="AN39" s="1" t="b">
        <f t="shared" si="15"/>
        <v>1</v>
      </c>
      <c r="AO39" s="1">
        <v>9.4879999999999995</v>
      </c>
    </row>
    <row r="40" spans="1:41">
      <c r="A40" s="7">
        <v>37</v>
      </c>
      <c r="B40" s="7" t="s">
        <v>83</v>
      </c>
      <c r="C40" s="7" t="s">
        <v>61</v>
      </c>
      <c r="D40" s="7" t="s">
        <v>83</v>
      </c>
      <c r="E40" s="7" t="s">
        <v>61</v>
      </c>
      <c r="F40" s="2" t="b">
        <f t="shared" si="8"/>
        <v>0</v>
      </c>
      <c r="G40" s="2" t="b">
        <f t="shared" si="6"/>
        <v>0</v>
      </c>
      <c r="H40" s="1" t="s">
        <v>285</v>
      </c>
      <c r="J40" s="1" t="s">
        <v>195</v>
      </c>
      <c r="M40" s="1">
        <f>PRODUCT(SUM(PRODUCT(R40,overview!$J$11),PRODUCT(W40,overview!$K$11),PRODUCT(AB40,overview!$L$11)),1/SUM(overview!$J$11:$L$11))</f>
        <v>0.93133333333333335</v>
      </c>
      <c r="N40" s="1">
        <f>PRODUCT(SUM(PRODUCT(S40,overview!$J$11),PRODUCT(X40,overview!$K$11),PRODUCT(AC40,overview!$L$11)),1/SUM(overview!$J$11:$L$11))</f>
        <v>2.0686666666666667</v>
      </c>
      <c r="O40" s="1">
        <f t="shared" si="1"/>
        <v>15.2</v>
      </c>
      <c r="P40" s="1">
        <f t="shared" si="2"/>
        <v>9.8000000000000007</v>
      </c>
      <c r="Q40" s="1">
        <f t="shared" si="7"/>
        <v>0.29026663500517325</v>
      </c>
      <c r="R40" s="1">
        <v>0.89500000000000002</v>
      </c>
      <c r="S40" s="1">
        <v>2.105</v>
      </c>
      <c r="T40" s="1">
        <v>9</v>
      </c>
      <c r="U40" s="1">
        <v>3</v>
      </c>
      <c r="V40" s="1">
        <f t="shared" si="3"/>
        <v>0.14172604908946951</v>
      </c>
      <c r="W40" s="1">
        <v>0.94599999999999995</v>
      </c>
      <c r="X40" s="1">
        <v>2.0539999999999998</v>
      </c>
      <c r="Y40" s="1">
        <v>6.2</v>
      </c>
      <c r="Z40" s="1">
        <v>6.8</v>
      </c>
      <c r="AA40" s="1">
        <f t="shared" si="4"/>
        <v>0.50513553412695922</v>
      </c>
      <c r="AB40" s="1">
        <v>1</v>
      </c>
      <c r="AC40" s="1">
        <v>2</v>
      </c>
      <c r="AD40" s="1">
        <v>0</v>
      </c>
      <c r="AE40" s="1">
        <v>0</v>
      </c>
      <c r="AF40" s="1" t="e">
        <f t="shared" si="5"/>
        <v>#DIV/0!</v>
      </c>
      <c r="AH40" s="1">
        <f t="shared" si="9"/>
        <v>0.16421199197189118</v>
      </c>
      <c r="AI40" s="1">
        <f t="shared" si="10"/>
        <v>0.29354303640331175</v>
      </c>
      <c r="AJ40" s="1">
        <f t="shared" si="11"/>
        <v>0</v>
      </c>
      <c r="AK40" s="1">
        <f t="shared" si="12"/>
        <v>6.0865142365449998</v>
      </c>
      <c r="AL40" s="1" t="b">
        <f t="shared" si="13"/>
        <v>0</v>
      </c>
      <c r="AM40" s="1">
        <f t="shared" si="14"/>
        <v>0.52484641978410596</v>
      </c>
      <c r="AN40" s="1" t="b">
        <f t="shared" si="15"/>
        <v>1</v>
      </c>
      <c r="AO40" s="1">
        <v>9.4879999999999995</v>
      </c>
    </row>
    <row r="41" spans="1:41">
      <c r="A41" s="7">
        <v>38</v>
      </c>
      <c r="B41" s="7" t="s">
        <v>56</v>
      </c>
      <c r="C41" s="7" t="s">
        <v>31</v>
      </c>
      <c r="D41" s="7" t="s">
        <v>56</v>
      </c>
      <c r="E41" s="7" t="s">
        <v>31</v>
      </c>
      <c r="F41" s="2" t="b">
        <f t="shared" si="8"/>
        <v>0</v>
      </c>
      <c r="G41" s="2" t="b">
        <f t="shared" si="6"/>
        <v>0</v>
      </c>
      <c r="H41" s="1" t="s">
        <v>285</v>
      </c>
      <c r="J41" s="1" t="s">
        <v>241</v>
      </c>
      <c r="M41" s="1">
        <f>PRODUCT(SUM(PRODUCT(R41,overview!$J$11),PRODUCT(W41,overview!$K$11),PRODUCT(AB41,overview!$L$11)),1/SUM(overview!$J$11:$L$11))</f>
        <v>0.73617777777777782</v>
      </c>
      <c r="N41" s="1">
        <f>PRODUCT(SUM(PRODUCT(S41,overview!$J$11),PRODUCT(X41,overview!$K$11),PRODUCT(AC41,overview!$L$11)),1/SUM(overview!$J$11:$L$11))</f>
        <v>2.2638222222222222</v>
      </c>
      <c r="O41" s="1">
        <f t="shared" si="1"/>
        <v>8.5</v>
      </c>
      <c r="P41" s="1">
        <f t="shared" si="2"/>
        <v>1.5</v>
      </c>
      <c r="Q41" s="1">
        <f t="shared" si="7"/>
        <v>5.7386893818309477E-2</v>
      </c>
      <c r="R41" s="1">
        <v>0.152</v>
      </c>
      <c r="S41" s="1">
        <v>2.8479999999999999</v>
      </c>
      <c r="T41" s="1">
        <v>0.5</v>
      </c>
      <c r="U41" s="1">
        <v>1.5</v>
      </c>
      <c r="V41" s="1">
        <f t="shared" si="3"/>
        <v>0.1601123595505618</v>
      </c>
      <c r="W41" s="1">
        <v>1</v>
      </c>
      <c r="X41" s="1">
        <v>2</v>
      </c>
      <c r="Y41" s="1">
        <v>8</v>
      </c>
      <c r="Z41" s="1">
        <v>0</v>
      </c>
      <c r="AA41" s="1">
        <f t="shared" si="4"/>
        <v>0</v>
      </c>
      <c r="AB41" s="1">
        <v>1</v>
      </c>
      <c r="AC41" s="1">
        <v>2</v>
      </c>
      <c r="AD41" s="1">
        <v>0</v>
      </c>
      <c r="AE41" s="1">
        <v>0</v>
      </c>
      <c r="AF41" s="1" t="e">
        <f t="shared" si="5"/>
        <v>#DIV/0!</v>
      </c>
      <c r="AH41" s="1">
        <f t="shared" si="9"/>
        <v>0.1844125819889483</v>
      </c>
      <c r="AI41" s="1">
        <f t="shared" si="10"/>
        <v>0.29648131258694227</v>
      </c>
      <c r="AJ41" s="1">
        <f t="shared" si="11"/>
        <v>0</v>
      </c>
      <c r="AK41" s="1">
        <f t="shared" si="12"/>
        <v>6.6769156124583251</v>
      </c>
      <c r="AL41" s="1" t="b">
        <f t="shared" si="13"/>
        <v>0</v>
      </c>
      <c r="AM41" s="1">
        <f t="shared" si="14"/>
        <v>0.77402060242575432</v>
      </c>
      <c r="AN41" s="1" t="b">
        <f t="shared" si="15"/>
        <v>1</v>
      </c>
      <c r="AO41" s="1">
        <v>9.4879999999999995</v>
      </c>
    </row>
    <row r="42" spans="1:41">
      <c r="A42" s="7">
        <v>39</v>
      </c>
      <c r="B42" s="7" t="s">
        <v>41</v>
      </c>
      <c r="C42" s="7" t="s">
        <v>42</v>
      </c>
      <c r="D42" s="7" t="s">
        <v>41</v>
      </c>
      <c r="E42" s="7" t="s">
        <v>42</v>
      </c>
      <c r="F42" s="2" t="b">
        <f t="shared" si="8"/>
        <v>0</v>
      </c>
      <c r="G42" s="2" t="b">
        <f t="shared" si="6"/>
        <v>0</v>
      </c>
      <c r="H42" s="1" t="s">
        <v>285</v>
      </c>
      <c r="I42" s="1" t="s">
        <v>317</v>
      </c>
      <c r="J42" s="1" t="s">
        <v>301</v>
      </c>
      <c r="M42" s="1">
        <f>PRODUCT(SUM(PRODUCT(R42,overview!$J$11),PRODUCT(W42,overview!$K$11),PRODUCT(AB42,overview!$L$11)),1/SUM(overview!$J$11:$L$11))</f>
        <v>0.61317777777777771</v>
      </c>
      <c r="N42" s="1">
        <f>PRODUCT(SUM(PRODUCT(S42,overview!$J$11),PRODUCT(X42,overview!$K$11),PRODUCT(AC42,overview!$L$11)),1/SUM(overview!$J$11:$L$11))</f>
        <v>2.3868222222222224</v>
      </c>
      <c r="O42" s="1">
        <f t="shared" si="1"/>
        <v>10</v>
      </c>
      <c r="P42" s="1">
        <f t="shared" si="2"/>
        <v>0</v>
      </c>
      <c r="Q42" s="1">
        <f t="shared" si="7"/>
        <v>0</v>
      </c>
      <c r="R42" s="1">
        <v>1.0209999999999999</v>
      </c>
      <c r="S42" s="1">
        <v>1.9790000000000001</v>
      </c>
      <c r="T42" s="1">
        <v>6</v>
      </c>
      <c r="U42" s="1">
        <v>0</v>
      </c>
      <c r="V42" s="1">
        <f t="shared" si="3"/>
        <v>0</v>
      </c>
      <c r="W42" s="1">
        <v>0.42899999999999999</v>
      </c>
      <c r="X42" s="1">
        <v>2.5710000000000002</v>
      </c>
      <c r="Y42" s="1">
        <v>4</v>
      </c>
      <c r="Z42" s="1">
        <v>0</v>
      </c>
      <c r="AA42" s="1">
        <f t="shared" si="4"/>
        <v>0</v>
      </c>
      <c r="AB42" s="1">
        <v>0.42899999999999999</v>
      </c>
      <c r="AC42" s="1">
        <v>2.5710000000000002</v>
      </c>
      <c r="AD42" s="1">
        <v>0</v>
      </c>
      <c r="AE42" s="1">
        <v>0</v>
      </c>
      <c r="AF42" s="1" t="e">
        <f t="shared" si="5"/>
        <v>#DIV/0!</v>
      </c>
      <c r="AH42" s="1">
        <f t="shared" si="9"/>
        <v>0.17728815033930745</v>
      </c>
      <c r="AI42" s="1">
        <f t="shared" si="10"/>
        <v>0.3047519681305132</v>
      </c>
      <c r="AJ42" s="1">
        <f t="shared" si="11"/>
        <v>0</v>
      </c>
      <c r="AK42" s="1">
        <f t="shared" si="12"/>
        <v>7.2257606096883524</v>
      </c>
      <c r="AL42" s="1" t="b">
        <f t="shared" si="13"/>
        <v>0</v>
      </c>
      <c r="AM42" s="1">
        <f t="shared" si="14"/>
        <v>1.0817654865152313</v>
      </c>
      <c r="AN42" s="1" t="b">
        <f t="shared" si="15"/>
        <v>1</v>
      </c>
      <c r="AO42" s="1">
        <v>9.4879999999999995</v>
      </c>
    </row>
    <row r="43" spans="1:41">
      <c r="A43" s="7">
        <v>40</v>
      </c>
      <c r="B43" s="7" t="s">
        <v>79</v>
      </c>
      <c r="C43" s="7" t="s">
        <v>48</v>
      </c>
      <c r="D43" s="7" t="s">
        <v>79</v>
      </c>
      <c r="E43" s="7" t="s">
        <v>48</v>
      </c>
      <c r="F43" s="2" t="b">
        <f t="shared" si="8"/>
        <v>0</v>
      </c>
      <c r="G43" s="2" t="b">
        <f t="shared" si="6"/>
        <v>0</v>
      </c>
      <c r="H43" s="1" t="s">
        <v>285</v>
      </c>
      <c r="I43" s="1" t="s">
        <v>242</v>
      </c>
      <c r="J43" s="1" t="s">
        <v>242</v>
      </c>
      <c r="M43" s="1">
        <f>PRODUCT(SUM(PRODUCT(R43,overview!$J$11),PRODUCT(W43,overview!$K$11),PRODUCT(AB43,overview!$L$11)),1/SUM(overview!$J$11:$L$11))</f>
        <v>0.91371111111111125</v>
      </c>
      <c r="N43" s="1">
        <f>PRODUCT(SUM(PRODUCT(S43,overview!$J$11),PRODUCT(X43,overview!$K$11),PRODUCT(AC43,overview!$L$11)),1/SUM(overview!$J$11:$L$11))</f>
        <v>2.0862888888888889</v>
      </c>
      <c r="O43" s="1">
        <f t="shared" si="1"/>
        <v>20.5</v>
      </c>
      <c r="P43" s="1">
        <f t="shared" si="2"/>
        <v>15.5</v>
      </c>
      <c r="Q43" s="1">
        <f t="shared" si="7"/>
        <v>0.3311404984356503</v>
      </c>
      <c r="R43" s="1">
        <v>0.44600000000000001</v>
      </c>
      <c r="S43" s="1">
        <v>2.5539999999999998</v>
      </c>
      <c r="T43" s="1">
        <v>3.5</v>
      </c>
      <c r="U43" s="1">
        <v>10.5</v>
      </c>
      <c r="V43" s="1">
        <f t="shared" si="3"/>
        <v>0.5238841033672671</v>
      </c>
      <c r="W43" s="1">
        <v>1.1180000000000001</v>
      </c>
      <c r="X43" s="1">
        <v>1.8819999999999999</v>
      </c>
      <c r="Y43" s="1">
        <v>17</v>
      </c>
      <c r="Z43" s="1">
        <v>5</v>
      </c>
      <c r="AA43" s="1">
        <f t="shared" si="4"/>
        <v>0.17472026004875918</v>
      </c>
      <c r="AB43" s="1">
        <v>1.333</v>
      </c>
      <c r="AC43" s="1">
        <v>1.667</v>
      </c>
      <c r="AD43" s="1">
        <v>0</v>
      </c>
      <c r="AE43" s="1">
        <v>0</v>
      </c>
      <c r="AF43" s="1" t="e">
        <f t="shared" si="5"/>
        <v>#DIV/0!</v>
      </c>
      <c r="AH43" s="1">
        <f t="shared" si="9"/>
        <v>0.1701352634884977</v>
      </c>
      <c r="AI43" s="1">
        <f t="shared" si="10"/>
        <v>0.26839559231893872</v>
      </c>
      <c r="AJ43" s="1">
        <f t="shared" si="11"/>
        <v>0</v>
      </c>
      <c r="AK43" s="1">
        <f t="shared" si="12"/>
        <v>7.2141411644930589</v>
      </c>
      <c r="AL43" s="1" t="b">
        <f t="shared" si="13"/>
        <v>0</v>
      </c>
      <c r="AM43" s="1">
        <f t="shared" si="14"/>
        <v>1.1039039498027967</v>
      </c>
      <c r="AN43" s="1" t="b">
        <f t="shared" si="15"/>
        <v>1</v>
      </c>
      <c r="AO43" s="1">
        <v>9.4879999999999995</v>
      </c>
    </row>
    <row r="44" spans="1:41">
      <c r="A44" s="7">
        <v>41</v>
      </c>
      <c r="B44" s="7" t="s">
        <v>56</v>
      </c>
      <c r="C44" s="7" t="s">
        <v>31</v>
      </c>
      <c r="D44" s="7" t="s">
        <v>30</v>
      </c>
      <c r="E44" s="7" t="s">
        <v>31</v>
      </c>
      <c r="F44" s="2" t="b">
        <f t="shared" si="8"/>
        <v>0</v>
      </c>
      <c r="G44" s="2" t="b">
        <f t="shared" si="6"/>
        <v>0</v>
      </c>
      <c r="H44" s="1" t="s">
        <v>285</v>
      </c>
      <c r="M44" s="1">
        <f>PRODUCT(SUM(PRODUCT(R44,overview!$J$11),PRODUCT(W44,overview!$K$11),PRODUCT(AB44,overview!$L$11)),1/SUM(overview!$J$11:$L$11))</f>
        <v>0.70346666666666668</v>
      </c>
      <c r="N44" s="1">
        <f>PRODUCT(SUM(PRODUCT(S44,overview!$J$11),PRODUCT(X44,overview!$K$11),PRODUCT(AC44,overview!$L$11)),1/SUM(overview!$J$11:$L$11))</f>
        <v>2.2965333333333331</v>
      </c>
      <c r="O44" s="1">
        <f t="shared" si="1"/>
        <v>20.399999999999999</v>
      </c>
      <c r="P44" s="1">
        <f t="shared" si="2"/>
        <v>12.6</v>
      </c>
      <c r="Q44" s="1">
        <f t="shared" si="7"/>
        <v>0.18919565039206585</v>
      </c>
      <c r="R44" s="1">
        <v>1.069</v>
      </c>
      <c r="S44" s="1">
        <v>1.931</v>
      </c>
      <c r="T44" s="1">
        <v>9</v>
      </c>
      <c r="U44" s="1">
        <v>2</v>
      </c>
      <c r="V44" s="1">
        <f t="shared" si="3"/>
        <v>0.12302203809195003</v>
      </c>
      <c r="W44" s="1">
        <v>0.52300000000000002</v>
      </c>
      <c r="X44" s="1">
        <v>2.4769999999999999</v>
      </c>
      <c r="Y44" s="1">
        <v>10.4</v>
      </c>
      <c r="Z44" s="1">
        <v>10.6</v>
      </c>
      <c r="AA44" s="1">
        <f t="shared" si="4"/>
        <v>0.21520294400795006</v>
      </c>
      <c r="AB44" s="1">
        <v>1</v>
      </c>
      <c r="AC44" s="1">
        <v>2</v>
      </c>
      <c r="AD44" s="1">
        <v>1</v>
      </c>
      <c r="AE44" s="1">
        <v>0</v>
      </c>
      <c r="AF44" s="1">
        <f t="shared" si="5"/>
        <v>0</v>
      </c>
      <c r="AH44" s="1">
        <f t="shared" si="9"/>
        <v>0.18994124405769952</v>
      </c>
      <c r="AI44" s="1">
        <f t="shared" si="10"/>
        <v>0.2819802124979644</v>
      </c>
      <c r="AJ44" s="1">
        <f t="shared" si="11"/>
        <v>0</v>
      </c>
      <c r="AK44" s="1">
        <f t="shared" si="12"/>
        <v>7.4224348453864479</v>
      </c>
      <c r="AL44" s="1" t="b">
        <f t="shared" si="13"/>
        <v>0</v>
      </c>
      <c r="AM44" s="1">
        <f t="shared" si="14"/>
        <v>1.3894536024205488</v>
      </c>
      <c r="AN44" s="1" t="b">
        <f t="shared" si="15"/>
        <v>1</v>
      </c>
      <c r="AO44" s="1">
        <v>9.4879999999999995</v>
      </c>
    </row>
    <row r="45" spans="1:41">
      <c r="A45" s="7">
        <v>42</v>
      </c>
      <c r="B45" s="7" t="s">
        <v>32</v>
      </c>
      <c r="C45" s="7" t="s">
        <v>33</v>
      </c>
      <c r="D45" s="7" t="s">
        <v>32</v>
      </c>
      <c r="E45" s="7" t="s">
        <v>33</v>
      </c>
      <c r="F45" s="2" t="b">
        <f t="shared" si="8"/>
        <v>0</v>
      </c>
      <c r="G45" s="2" t="b">
        <f t="shared" si="6"/>
        <v>0</v>
      </c>
      <c r="H45" s="1" t="s">
        <v>285</v>
      </c>
      <c r="J45" s="1" t="s">
        <v>302</v>
      </c>
      <c r="M45" s="1">
        <f>PRODUCT(SUM(PRODUCT(R45,overview!$J$11),PRODUCT(W45,overview!$K$11),PRODUCT(AB45,overview!$L$11)),1/SUM(overview!$J$11:$L$11))</f>
        <v>0.97817777777777781</v>
      </c>
      <c r="N45" s="1">
        <f>PRODUCT(SUM(PRODUCT(S45,overview!$J$11),PRODUCT(X45,overview!$K$11),PRODUCT(AC45,overview!$L$11)),1/SUM(overview!$J$11:$L$11))</f>
        <v>2.0218222222222222</v>
      </c>
      <c r="O45" s="1">
        <f t="shared" si="1"/>
        <v>20.5</v>
      </c>
      <c r="P45" s="1">
        <f t="shared" si="2"/>
        <v>19.5</v>
      </c>
      <c r="Q45" s="1">
        <f t="shared" si="7"/>
        <v>0.46020949734897981</v>
      </c>
      <c r="R45" s="1">
        <v>1.022</v>
      </c>
      <c r="S45" s="1">
        <v>1.978</v>
      </c>
      <c r="T45" s="1">
        <v>10</v>
      </c>
      <c r="U45" s="1">
        <v>8</v>
      </c>
      <c r="V45" s="1">
        <f t="shared" si="3"/>
        <v>0.41334681496461079</v>
      </c>
      <c r="W45" s="1">
        <v>0.95699999999999996</v>
      </c>
      <c r="X45" s="1">
        <v>2.0430000000000001</v>
      </c>
      <c r="Y45" s="1">
        <v>10.5</v>
      </c>
      <c r="Z45" s="1">
        <v>11.5</v>
      </c>
      <c r="AA45" s="1">
        <f t="shared" si="4"/>
        <v>0.51304104608069345</v>
      </c>
      <c r="AB45" s="1">
        <v>1</v>
      </c>
      <c r="AC45" s="1">
        <v>2</v>
      </c>
      <c r="AD45" s="1">
        <v>0</v>
      </c>
      <c r="AE45" s="1">
        <v>0</v>
      </c>
      <c r="AF45" s="1" t="e">
        <f t="shared" si="5"/>
        <v>#DIV/0!</v>
      </c>
      <c r="AH45" s="1">
        <f t="shared" si="9"/>
        <v>0.15664975539550743</v>
      </c>
      <c r="AI45" s="1">
        <f t="shared" si="10"/>
        <v>0.29121914736425319</v>
      </c>
      <c r="AJ45" s="1">
        <f t="shared" si="11"/>
        <v>0</v>
      </c>
      <c r="AK45" s="1">
        <f t="shared" si="12"/>
        <v>7.5005222986511839</v>
      </c>
      <c r="AL45" s="1" t="b">
        <f t="shared" si="13"/>
        <v>0</v>
      </c>
      <c r="AM45" s="1">
        <f t="shared" si="14"/>
        <v>1.4363374323010039</v>
      </c>
      <c r="AN45" s="1" t="b">
        <f t="shared" si="15"/>
        <v>1</v>
      </c>
      <c r="AO45" s="1">
        <v>9.4879999999999995</v>
      </c>
    </row>
    <row r="46" spans="1:41">
      <c r="A46" s="7">
        <v>43</v>
      </c>
      <c r="B46" s="7" t="s">
        <v>45</v>
      </c>
      <c r="C46" s="7" t="s">
        <v>46</v>
      </c>
      <c r="D46" s="7" t="s">
        <v>45</v>
      </c>
      <c r="E46" s="7" t="s">
        <v>46</v>
      </c>
      <c r="F46" s="2" t="b">
        <f t="shared" si="8"/>
        <v>0</v>
      </c>
      <c r="G46" s="2" t="b">
        <f t="shared" si="6"/>
        <v>0</v>
      </c>
      <c r="H46" s="1" t="s">
        <v>285</v>
      </c>
      <c r="J46" s="1" t="s">
        <v>241</v>
      </c>
      <c r="M46" s="1">
        <f>PRODUCT(SUM(PRODUCT(R46,overview!$J$11),PRODUCT(W46,overview!$K$11),PRODUCT(AB46,overview!$L$11)),1/SUM(overview!$J$11:$L$11))</f>
        <v>0.87395555555555549</v>
      </c>
      <c r="N46" s="1">
        <f>PRODUCT(SUM(PRODUCT(S46,overview!$J$11),PRODUCT(X46,overview!$K$11),PRODUCT(AC46,overview!$L$11)),1/SUM(overview!$J$11:$L$11))</f>
        <v>2.1260444444444446</v>
      </c>
      <c r="O46" s="1">
        <f t="shared" si="1"/>
        <v>7.3</v>
      </c>
      <c r="P46" s="1">
        <f t="shared" si="2"/>
        <v>19.7</v>
      </c>
      <c r="Q46" s="1">
        <f t="shared" si="7"/>
        <v>1.1093290202713146</v>
      </c>
      <c r="R46" s="1">
        <v>0.56699999999999995</v>
      </c>
      <c r="S46" s="1">
        <v>2.4329999999999998</v>
      </c>
      <c r="T46" s="1">
        <v>2.2999999999999998</v>
      </c>
      <c r="U46" s="1">
        <v>19.7</v>
      </c>
      <c r="V46" s="1">
        <f t="shared" si="3"/>
        <v>1.9960864204149467</v>
      </c>
      <c r="W46" s="1">
        <v>1.0129999999999999</v>
      </c>
      <c r="X46" s="1">
        <v>1.9870000000000001</v>
      </c>
      <c r="Y46" s="1">
        <v>5</v>
      </c>
      <c r="Z46" s="1">
        <v>0</v>
      </c>
      <c r="AA46" s="1">
        <f t="shared" si="4"/>
        <v>0</v>
      </c>
      <c r="AB46" s="1">
        <v>1</v>
      </c>
      <c r="AC46" s="1">
        <v>2</v>
      </c>
      <c r="AD46" s="1">
        <v>0</v>
      </c>
      <c r="AE46" s="1">
        <v>0</v>
      </c>
      <c r="AF46" s="1" t="e">
        <f t="shared" si="5"/>
        <v>#DIV/0!</v>
      </c>
      <c r="AH46" s="1">
        <f t="shared" si="9"/>
        <v>0.14819134527695954</v>
      </c>
      <c r="AI46" s="1">
        <f t="shared" si="10"/>
        <v>0.3381400487656202</v>
      </c>
      <c r="AJ46" s="1">
        <f t="shared" si="11"/>
        <v>0</v>
      </c>
      <c r="AK46" s="1">
        <f t="shared" si="12"/>
        <v>7.826827557231077</v>
      </c>
      <c r="AL46" s="1" t="b">
        <f t="shared" si="13"/>
        <v>0</v>
      </c>
      <c r="AM46" s="1">
        <f t="shared" si="14"/>
        <v>1.6972375451928254</v>
      </c>
      <c r="AN46" s="1" t="b">
        <f t="shared" si="15"/>
        <v>1</v>
      </c>
      <c r="AO46" s="1">
        <v>9.4879999999999995</v>
      </c>
    </row>
    <row r="47" spans="1:41">
      <c r="A47" s="7">
        <v>44</v>
      </c>
      <c r="B47" s="7" t="s">
        <v>45</v>
      </c>
      <c r="C47" s="7" t="s">
        <v>46</v>
      </c>
      <c r="D47" s="7" t="s">
        <v>45</v>
      </c>
      <c r="E47" s="7" t="s">
        <v>46</v>
      </c>
      <c r="F47" s="2" t="b">
        <f t="shared" si="8"/>
        <v>0</v>
      </c>
      <c r="G47" s="2" t="b">
        <f t="shared" si="6"/>
        <v>0</v>
      </c>
      <c r="H47" s="1" t="s">
        <v>285</v>
      </c>
      <c r="J47" s="1" t="s">
        <v>241</v>
      </c>
      <c r="M47" s="1">
        <f>PRODUCT(SUM(PRODUCT(R47,overview!$J$11),PRODUCT(W47,overview!$K$11),PRODUCT(AB47,overview!$L$11)),1/SUM(overview!$J$11:$L$11))</f>
        <v>0.9084888888888889</v>
      </c>
      <c r="N47" s="1">
        <f>PRODUCT(SUM(PRODUCT(S47,overview!$J$11),PRODUCT(X47,overview!$K$11),PRODUCT(AC47,overview!$L$11)),1/SUM(overview!$J$11:$L$11))</f>
        <v>2.0915111111111111</v>
      </c>
      <c r="O47" s="1">
        <f t="shared" si="1"/>
        <v>12.5</v>
      </c>
      <c r="P47" s="1">
        <f t="shared" si="2"/>
        <v>9.5</v>
      </c>
      <c r="Q47" s="1">
        <f t="shared" si="7"/>
        <v>0.33012091204657984</v>
      </c>
      <c r="R47" s="1">
        <v>0.69299999999999995</v>
      </c>
      <c r="S47" s="1">
        <v>2.3069999999999999</v>
      </c>
      <c r="T47" s="1">
        <v>6.5</v>
      </c>
      <c r="U47" s="1">
        <v>2.5</v>
      </c>
      <c r="V47" s="1">
        <f t="shared" si="3"/>
        <v>0.11553466039811942</v>
      </c>
      <c r="W47" s="1">
        <v>1.006</v>
      </c>
      <c r="X47" s="1">
        <v>1.994</v>
      </c>
      <c r="Y47" s="1">
        <v>6</v>
      </c>
      <c r="Z47" s="1">
        <v>7</v>
      </c>
      <c r="AA47" s="1">
        <f t="shared" si="4"/>
        <v>0.58859913072550973</v>
      </c>
      <c r="AB47" s="1">
        <v>1</v>
      </c>
      <c r="AC47" s="1">
        <v>2</v>
      </c>
      <c r="AD47" s="1">
        <v>0</v>
      </c>
      <c r="AE47" s="1">
        <v>0</v>
      </c>
      <c r="AF47" s="1" t="e">
        <f t="shared" si="5"/>
        <v>#DIV/0!</v>
      </c>
      <c r="AH47" s="1">
        <f t="shared" si="9"/>
        <v>0.1787333211117105</v>
      </c>
      <c r="AI47" s="1">
        <f t="shared" si="10"/>
        <v>0.32036945878346018</v>
      </c>
      <c r="AJ47" s="1">
        <f t="shared" si="11"/>
        <v>0</v>
      </c>
      <c r="AK47" s="1">
        <f t="shared" si="12"/>
        <v>8.1516415821896615</v>
      </c>
      <c r="AL47" s="1" t="b">
        <f t="shared" si="13"/>
        <v>0</v>
      </c>
      <c r="AM47" s="1">
        <f t="shared" si="14"/>
        <v>2.1780739874105883</v>
      </c>
      <c r="AN47" s="1" t="b">
        <f t="shared" si="15"/>
        <v>1</v>
      </c>
      <c r="AO47" s="1">
        <v>9.4879999999999995</v>
      </c>
    </row>
    <row r="48" spans="1:41">
      <c r="A48" s="7">
        <v>45</v>
      </c>
      <c r="B48" s="7" t="s">
        <v>85</v>
      </c>
      <c r="C48" s="7" t="s">
        <v>86</v>
      </c>
      <c r="D48" s="7" t="s">
        <v>85</v>
      </c>
      <c r="E48" s="7" t="s">
        <v>86</v>
      </c>
      <c r="F48" s="2" t="b">
        <f t="shared" si="8"/>
        <v>0</v>
      </c>
      <c r="G48" s="2" t="b">
        <f t="shared" si="6"/>
        <v>0</v>
      </c>
      <c r="H48" s="1" t="s">
        <v>285</v>
      </c>
      <c r="J48" s="1" t="s">
        <v>241</v>
      </c>
      <c r="M48" s="1">
        <f>PRODUCT(SUM(PRODUCT(R48,overview!$J$11),PRODUCT(W48,overview!$K$11),PRODUCT(AB48,overview!$L$11)),1/SUM(overview!$J$11:$L$11))</f>
        <v>0.25044444444444447</v>
      </c>
      <c r="N48" s="1">
        <f>PRODUCT(SUM(PRODUCT(S48,overview!$J$11),PRODUCT(X48,overview!$K$11),PRODUCT(AC48,overview!$L$11)),1/SUM(overview!$J$11:$L$11))</f>
        <v>2.7495555555555553</v>
      </c>
      <c r="O48" s="1">
        <f t="shared" si="1"/>
        <v>6.5</v>
      </c>
      <c r="P48" s="1">
        <f t="shared" si="2"/>
        <v>4.5</v>
      </c>
      <c r="Q48" s="1">
        <f t="shared" si="7"/>
        <v>6.3059142425504672E-2</v>
      </c>
      <c r="R48" s="1">
        <v>0.80500000000000005</v>
      </c>
      <c r="S48" s="1">
        <v>2.1949999999999998</v>
      </c>
      <c r="T48" s="1">
        <v>6.5</v>
      </c>
      <c r="U48" s="1">
        <v>4.5</v>
      </c>
      <c r="V48" s="1">
        <f t="shared" si="3"/>
        <v>0.25389872086910814</v>
      </c>
      <c r="W48" s="1">
        <v>0</v>
      </c>
      <c r="X48" s="1">
        <v>3</v>
      </c>
      <c r="Y48" s="1">
        <v>0</v>
      </c>
      <c r="Z48" s="1">
        <v>0</v>
      </c>
      <c r="AA48" s="1" t="e">
        <f t="shared" si="4"/>
        <v>#DIV/0!</v>
      </c>
      <c r="AB48" s="1">
        <v>0</v>
      </c>
      <c r="AC48" s="1">
        <v>3</v>
      </c>
      <c r="AD48" s="1">
        <v>0</v>
      </c>
      <c r="AE48" s="1">
        <v>0</v>
      </c>
      <c r="AF48" s="1" t="e">
        <f t="shared" si="5"/>
        <v>#DIV/0!</v>
      </c>
      <c r="AH48" s="1">
        <f t="shared" si="9"/>
        <v>0.16290579864648236</v>
      </c>
      <c r="AI48" s="1">
        <f t="shared" si="10"/>
        <v>0.33365664403491757</v>
      </c>
      <c r="AJ48" s="1">
        <f t="shared" si="11"/>
        <v>0</v>
      </c>
      <c r="AK48" s="1">
        <f t="shared" si="12"/>
        <v>8.2520836424896196</v>
      </c>
      <c r="AL48" s="1" t="b">
        <f t="shared" si="13"/>
        <v>0</v>
      </c>
      <c r="AM48" s="1">
        <f t="shared" si="14"/>
        <v>2.5408273953776903</v>
      </c>
      <c r="AN48" s="1" t="b">
        <f t="shared" si="15"/>
        <v>1</v>
      </c>
      <c r="AO48" s="1">
        <v>9.4879999999999995</v>
      </c>
    </row>
    <row r="49" spans="1:41">
      <c r="A49" s="7">
        <v>46</v>
      </c>
      <c r="B49" s="7" t="s">
        <v>98</v>
      </c>
      <c r="C49" s="7" t="s">
        <v>50</v>
      </c>
      <c r="D49" s="7" t="s">
        <v>49</v>
      </c>
      <c r="E49" s="7" t="s">
        <v>50</v>
      </c>
      <c r="F49" s="2" t="b">
        <f t="shared" si="8"/>
        <v>0</v>
      </c>
      <c r="G49" s="2" t="b">
        <f t="shared" si="6"/>
        <v>0</v>
      </c>
      <c r="H49" s="1" t="s">
        <v>285</v>
      </c>
      <c r="M49" s="1">
        <f>PRODUCT(SUM(PRODUCT(R49,overview!$J$11),PRODUCT(W49,overview!$K$11),PRODUCT(AB49,overview!$L$11)),1/SUM(overview!$J$11:$L$11))</f>
        <v>0.34740000000000004</v>
      </c>
      <c r="N49" s="1">
        <f>PRODUCT(SUM(PRODUCT(S49,overview!$J$11),PRODUCT(X49,overview!$K$11),PRODUCT(AC49,overview!$L$11)),1/SUM(overview!$J$11:$L$11))</f>
        <v>2.6526000000000001</v>
      </c>
      <c r="O49" s="1">
        <f t="shared" si="1"/>
        <v>8</v>
      </c>
      <c r="P49" s="1">
        <f t="shared" si="2"/>
        <v>2</v>
      </c>
      <c r="Q49" s="1">
        <f t="shared" si="7"/>
        <v>3.2741461207871525E-2</v>
      </c>
      <c r="R49" s="1">
        <v>0.375</v>
      </c>
      <c r="S49" s="1">
        <v>2.625</v>
      </c>
      <c r="T49" s="1">
        <v>1</v>
      </c>
      <c r="U49" s="1">
        <v>1</v>
      </c>
      <c r="V49" s="1">
        <f t="shared" si="3"/>
        <v>0.14285714285714285</v>
      </c>
      <c r="W49" s="1">
        <v>0.33500000000000002</v>
      </c>
      <c r="X49" s="1">
        <v>2.665</v>
      </c>
      <c r="Y49" s="1">
        <v>6</v>
      </c>
      <c r="Z49" s="1">
        <v>1</v>
      </c>
      <c r="AA49" s="1">
        <f t="shared" si="4"/>
        <v>2.0950594121325827E-2</v>
      </c>
      <c r="AB49" s="1">
        <v>0.33300000000000002</v>
      </c>
      <c r="AC49" s="1">
        <v>2.6669999999999998</v>
      </c>
      <c r="AD49" s="1">
        <v>1</v>
      </c>
      <c r="AE49" s="1">
        <v>0</v>
      </c>
      <c r="AF49" s="1">
        <f t="shared" si="5"/>
        <v>0</v>
      </c>
      <c r="AH49" s="1">
        <f t="shared" si="9"/>
        <v>0.14111733271779137</v>
      </c>
      <c r="AI49" s="1">
        <f t="shared" si="10"/>
        <v>0.34694301748968132</v>
      </c>
      <c r="AJ49" s="1">
        <f t="shared" si="11"/>
        <v>0</v>
      </c>
      <c r="AK49" s="1">
        <f t="shared" si="12"/>
        <v>7.6846799604604259</v>
      </c>
      <c r="AL49" s="1" t="b">
        <f t="shared" si="13"/>
        <v>0</v>
      </c>
      <c r="AM49" s="1">
        <f t="shared" si="14"/>
        <v>2.2395533038649522</v>
      </c>
      <c r="AN49" s="1" t="b">
        <f t="shared" si="15"/>
        <v>1</v>
      </c>
      <c r="AO49" s="1">
        <v>9.4879999999999995</v>
      </c>
    </row>
    <row r="50" spans="1:41">
      <c r="A50" s="7">
        <v>47</v>
      </c>
      <c r="B50" s="7" t="s">
        <v>60</v>
      </c>
      <c r="C50" s="7" t="s">
        <v>61</v>
      </c>
      <c r="D50" s="7" t="s">
        <v>123</v>
      </c>
      <c r="E50" s="7" t="s">
        <v>61</v>
      </c>
      <c r="F50" s="2" t="b">
        <f t="shared" si="8"/>
        <v>0</v>
      </c>
      <c r="G50" s="2" t="b">
        <f t="shared" si="6"/>
        <v>1</v>
      </c>
      <c r="H50" s="1" t="s">
        <v>285</v>
      </c>
      <c r="M50" s="1">
        <f>PRODUCT(SUM(PRODUCT(R50,overview!$J$11),PRODUCT(W50,overview!$K$11),PRODUCT(AB50,overview!$L$11)),1/SUM(overview!$J$11:$L$11))</f>
        <v>0.98688888888888882</v>
      </c>
      <c r="N50" s="1">
        <f>PRODUCT(SUM(PRODUCT(S50,overview!$J$11),PRODUCT(X50,overview!$K$11),PRODUCT(AC50,overview!$L$11)),1/SUM(overview!$J$11:$L$11))</f>
        <v>2.0131111111111113</v>
      </c>
      <c r="O50" s="1">
        <f t="shared" si="1"/>
        <v>15.7</v>
      </c>
      <c r="P50" s="1">
        <f t="shared" si="2"/>
        <v>4.3</v>
      </c>
      <c r="Q50" s="1">
        <f t="shared" si="7"/>
        <v>0.13426700968808158</v>
      </c>
      <c r="R50" s="1">
        <v>1.0049999999999999</v>
      </c>
      <c r="S50" s="1">
        <v>1.9950000000000001</v>
      </c>
      <c r="T50" s="1">
        <v>6</v>
      </c>
      <c r="U50" s="1">
        <v>0</v>
      </c>
      <c r="V50" s="1">
        <f t="shared" si="3"/>
        <v>0</v>
      </c>
      <c r="W50" s="1">
        <v>0.97799999999999998</v>
      </c>
      <c r="X50" s="1">
        <v>2.0219999999999998</v>
      </c>
      <c r="Y50" s="1">
        <v>8.6999999999999993</v>
      </c>
      <c r="Z50" s="1">
        <v>4.3</v>
      </c>
      <c r="AA50" s="1">
        <f t="shared" si="4"/>
        <v>0.23905999522493948</v>
      </c>
      <c r="AB50" s="1">
        <v>1</v>
      </c>
      <c r="AC50" s="1">
        <v>2</v>
      </c>
      <c r="AD50" s="1">
        <v>1</v>
      </c>
      <c r="AE50" s="1">
        <v>0</v>
      </c>
      <c r="AF50" s="1">
        <f t="shared" si="5"/>
        <v>0</v>
      </c>
      <c r="AH50" s="1">
        <f t="shared" si="9"/>
        <v>0.10367156914612209</v>
      </c>
      <c r="AI50" s="1">
        <f t="shared" si="10"/>
        <v>0.31130755942424471</v>
      </c>
      <c r="AJ50" s="1">
        <f t="shared" si="11"/>
        <v>0</v>
      </c>
      <c r="AK50" s="1">
        <f t="shared" si="12"/>
        <v>7.3135911207328448</v>
      </c>
      <c r="AL50" s="1" t="b">
        <f t="shared" si="13"/>
        <v>0</v>
      </c>
      <c r="AM50" s="1">
        <f t="shared" si="14"/>
        <v>2.3058119357034346</v>
      </c>
      <c r="AN50" s="1" t="b">
        <f t="shared" si="15"/>
        <v>1</v>
      </c>
      <c r="AO50" s="1">
        <v>9.4879999999999995</v>
      </c>
    </row>
    <row r="51" spans="1:41">
      <c r="A51" s="7">
        <v>48</v>
      </c>
      <c r="B51" s="7" t="s">
        <v>45</v>
      </c>
      <c r="C51" s="7" t="s">
        <v>46</v>
      </c>
      <c r="D51" s="7" t="s">
        <v>45</v>
      </c>
      <c r="E51" s="7" t="s">
        <v>46</v>
      </c>
      <c r="F51" s="2" t="b">
        <f t="shared" si="8"/>
        <v>0</v>
      </c>
      <c r="G51" s="2" t="b">
        <f t="shared" si="6"/>
        <v>0</v>
      </c>
      <c r="H51" s="1" t="s">
        <v>285</v>
      </c>
      <c r="M51" s="1">
        <f>PRODUCT(SUM(PRODUCT(R51,overview!$J$11),PRODUCT(W51,overview!$K$11),PRODUCT(AB51,overview!$L$11)),1/SUM(overview!$J$11:$L$11))</f>
        <v>0.8037333333333333</v>
      </c>
      <c r="N51" s="1">
        <f>PRODUCT(SUM(PRODUCT(S51,overview!$J$11),PRODUCT(X51,overview!$K$11),PRODUCT(AC51,overview!$L$11)),1/SUM(overview!$J$11:$L$11))</f>
        <v>2.1962666666666668</v>
      </c>
      <c r="O51" s="1">
        <f t="shared" si="1"/>
        <v>15</v>
      </c>
      <c r="P51" s="1">
        <f t="shared" si="2"/>
        <v>5</v>
      </c>
      <c r="Q51" s="1">
        <f t="shared" si="7"/>
        <v>0.12198478225675891</v>
      </c>
      <c r="R51" s="1">
        <v>0.35199999999999998</v>
      </c>
      <c r="S51" s="1">
        <v>2.6480000000000001</v>
      </c>
      <c r="T51" s="1">
        <v>3</v>
      </c>
      <c r="U51" s="1">
        <v>4</v>
      </c>
      <c r="V51" s="1">
        <f t="shared" si="3"/>
        <v>0.17724068479355484</v>
      </c>
      <c r="W51" s="1">
        <v>1.008</v>
      </c>
      <c r="X51" s="1">
        <v>1.992</v>
      </c>
      <c r="Y51" s="1">
        <v>12</v>
      </c>
      <c r="Z51" s="1">
        <v>1</v>
      </c>
      <c r="AA51" s="1">
        <f t="shared" si="4"/>
        <v>4.2168674698795178E-2</v>
      </c>
      <c r="AB51" s="1">
        <v>1</v>
      </c>
      <c r="AC51" s="1">
        <v>2</v>
      </c>
      <c r="AD51" s="1">
        <v>0</v>
      </c>
      <c r="AE51" s="1">
        <v>0</v>
      </c>
      <c r="AF51" s="1" t="e">
        <f t="shared" si="5"/>
        <v>#DIV/0!</v>
      </c>
      <c r="AH51" s="1">
        <f t="shared" si="9"/>
        <v>0.12080319418882644</v>
      </c>
      <c r="AI51" s="1">
        <f t="shared" si="10"/>
        <v>0.22465931235978162</v>
      </c>
      <c r="AJ51" s="1">
        <f t="shared" si="11"/>
        <v>0</v>
      </c>
      <c r="AK51" s="1">
        <f t="shared" si="12"/>
        <v>6.2797147443847523</v>
      </c>
      <c r="AL51" s="1" t="b">
        <f t="shared" si="13"/>
        <v>0</v>
      </c>
      <c r="AM51" s="1">
        <f t="shared" si="14"/>
        <v>2.1501951976396394</v>
      </c>
      <c r="AN51" s="1" t="b">
        <f t="shared" si="15"/>
        <v>1</v>
      </c>
      <c r="AO51" s="1">
        <v>9.4879999999999995</v>
      </c>
    </row>
    <row r="52" spans="1:41">
      <c r="A52" s="7">
        <v>49</v>
      </c>
      <c r="B52" s="7" t="s">
        <v>60</v>
      </c>
      <c r="C52" s="7" t="s">
        <v>61</v>
      </c>
      <c r="D52" s="7" t="s">
        <v>83</v>
      </c>
      <c r="E52" s="7" t="s">
        <v>61</v>
      </c>
      <c r="F52" s="2" t="b">
        <f t="shared" si="8"/>
        <v>0</v>
      </c>
      <c r="G52" s="2" t="b">
        <f t="shared" si="6"/>
        <v>0</v>
      </c>
      <c r="H52" s="1" t="s">
        <v>285</v>
      </c>
      <c r="M52" s="1">
        <f>PRODUCT(SUM(PRODUCT(R52,overview!$J$11),PRODUCT(W52,overview!$K$11),PRODUCT(AB52,overview!$L$11)),1/SUM(overview!$J$11:$L$11))</f>
        <v>0.98164444444444443</v>
      </c>
      <c r="N52" s="1">
        <f>PRODUCT(SUM(PRODUCT(S52,overview!$J$11),PRODUCT(X52,overview!$K$11),PRODUCT(AC52,overview!$L$11)),1/SUM(overview!$J$11:$L$11))</f>
        <v>2.0183555555555555</v>
      </c>
      <c r="O52" s="1">
        <f t="shared" si="1"/>
        <v>18</v>
      </c>
      <c r="P52" s="1">
        <f t="shared" si="2"/>
        <v>6</v>
      </c>
      <c r="Q52" s="1">
        <f t="shared" si="7"/>
        <v>0.16211951056599064</v>
      </c>
      <c r="R52" s="1">
        <v>0.94099999999999995</v>
      </c>
      <c r="S52" s="1">
        <v>2.0590000000000002</v>
      </c>
      <c r="T52" s="1">
        <v>4</v>
      </c>
      <c r="U52" s="1">
        <v>6</v>
      </c>
      <c r="V52" s="1">
        <f t="shared" si="3"/>
        <v>0.68552695483244275</v>
      </c>
      <c r="W52" s="1">
        <v>1</v>
      </c>
      <c r="X52" s="1">
        <v>2</v>
      </c>
      <c r="Y52" s="1">
        <v>13</v>
      </c>
      <c r="Z52" s="1">
        <v>0</v>
      </c>
      <c r="AA52" s="1">
        <f t="shared" si="4"/>
        <v>0</v>
      </c>
      <c r="AB52" s="1">
        <v>1</v>
      </c>
      <c r="AC52" s="1">
        <v>2</v>
      </c>
      <c r="AD52" s="1">
        <v>1</v>
      </c>
      <c r="AE52" s="1">
        <v>0</v>
      </c>
      <c r="AF52" s="1">
        <f t="shared" si="5"/>
        <v>0</v>
      </c>
      <c r="AH52" s="1">
        <f t="shared" si="9"/>
        <v>0.11291001783448372</v>
      </c>
      <c r="AI52" s="1">
        <f t="shared" si="10"/>
        <v>0.24615169083794394</v>
      </c>
      <c r="AJ52" s="1">
        <f t="shared" si="11"/>
        <v>0</v>
      </c>
      <c r="AK52" s="1">
        <f t="shared" si="12"/>
        <v>5.1917854774684429</v>
      </c>
      <c r="AL52" s="1" t="b">
        <f t="shared" si="13"/>
        <v>0</v>
      </c>
      <c r="AM52" s="1">
        <f t="shared" si="14"/>
        <v>1.8422059731838119</v>
      </c>
      <c r="AN52" s="1" t="b">
        <f t="shared" si="15"/>
        <v>1</v>
      </c>
      <c r="AO52" s="1">
        <v>9.4879999999999995</v>
      </c>
    </row>
    <row r="53" spans="1:41">
      <c r="A53" s="7">
        <v>50</v>
      </c>
      <c r="B53" s="7" t="s">
        <v>60</v>
      </c>
      <c r="C53" s="7" t="s">
        <v>61</v>
      </c>
      <c r="D53" s="7" t="s">
        <v>83</v>
      </c>
      <c r="E53" s="7" t="s">
        <v>61</v>
      </c>
      <c r="F53" s="2" t="b">
        <f t="shared" si="8"/>
        <v>0</v>
      </c>
      <c r="G53" s="2" t="b">
        <f t="shared" si="6"/>
        <v>0</v>
      </c>
      <c r="H53" s="1" t="s">
        <v>285</v>
      </c>
      <c r="M53" s="1">
        <f>PRODUCT(SUM(PRODUCT(R53,overview!$J$11),PRODUCT(W53,overview!$K$11),PRODUCT(AB53,overview!$L$11)),1/SUM(overview!$J$11:$L$11))</f>
        <v>1.0113333333333334</v>
      </c>
      <c r="N53" s="1">
        <f>PRODUCT(SUM(PRODUCT(S53,overview!$J$11),PRODUCT(X53,overview!$K$11),PRODUCT(AC53,overview!$L$11)),1/SUM(overview!$J$11:$L$11))</f>
        <v>1.988666666666667</v>
      </c>
      <c r="O53" s="1">
        <f t="shared" si="1"/>
        <v>16</v>
      </c>
      <c r="P53" s="1">
        <f t="shared" si="2"/>
        <v>5</v>
      </c>
      <c r="Q53" s="1">
        <f t="shared" si="7"/>
        <v>0.15892138786456589</v>
      </c>
      <c r="R53" s="1">
        <v>1</v>
      </c>
      <c r="S53" s="1">
        <v>2</v>
      </c>
      <c r="T53" s="1">
        <v>9</v>
      </c>
      <c r="U53" s="1">
        <v>0</v>
      </c>
      <c r="V53" s="1">
        <f t="shared" si="3"/>
        <v>0</v>
      </c>
      <c r="W53" s="1">
        <v>1.0169999999999999</v>
      </c>
      <c r="X53" s="1">
        <v>1.9830000000000001</v>
      </c>
      <c r="Y53" s="1">
        <v>6</v>
      </c>
      <c r="Z53" s="1">
        <v>5</v>
      </c>
      <c r="AA53" s="1">
        <f t="shared" si="4"/>
        <v>0.42738275340393328</v>
      </c>
      <c r="AB53" s="1">
        <v>1</v>
      </c>
      <c r="AC53" s="1">
        <v>2</v>
      </c>
      <c r="AD53" s="1">
        <v>1</v>
      </c>
      <c r="AE53" s="1">
        <v>0</v>
      </c>
      <c r="AF53" s="1">
        <f t="shared" si="5"/>
        <v>0</v>
      </c>
      <c r="AH53" s="1">
        <f t="shared" si="9"/>
        <v>0.11865555485356877</v>
      </c>
      <c r="AI53" s="1">
        <f t="shared" si="10"/>
        <v>0.23360130683726299</v>
      </c>
      <c r="AJ53" s="1">
        <f t="shared" si="11"/>
        <v>5.4447749993299564E-2</v>
      </c>
      <c r="AK53" s="1">
        <f t="shared" si="12"/>
        <v>4.2363843415572129</v>
      </c>
      <c r="AL53" s="1" t="b">
        <f t="shared" si="13"/>
        <v>0</v>
      </c>
      <c r="AM53" s="1">
        <f t="shared" si="14"/>
        <v>1.5592185926404634</v>
      </c>
      <c r="AN53" s="1" t="b">
        <f t="shared" si="15"/>
        <v>1</v>
      </c>
      <c r="AO53" s="1">
        <v>9.4879999999999995</v>
      </c>
    </row>
    <row r="54" spans="1:41">
      <c r="A54" s="7">
        <v>51</v>
      </c>
      <c r="B54" s="7" t="s">
        <v>49</v>
      </c>
      <c r="C54" s="7" t="s">
        <v>50</v>
      </c>
      <c r="D54" s="7" t="s">
        <v>98</v>
      </c>
      <c r="E54" s="7" t="s">
        <v>50</v>
      </c>
      <c r="F54" s="2" t="b">
        <f t="shared" si="8"/>
        <v>0</v>
      </c>
      <c r="G54" s="2" t="b">
        <f t="shared" si="6"/>
        <v>0</v>
      </c>
      <c r="H54" s="1" t="s">
        <v>285</v>
      </c>
      <c r="J54" s="1" t="s">
        <v>244</v>
      </c>
      <c r="M54" s="1">
        <f>PRODUCT(SUM(PRODUCT(R54,overview!$J$11),PRODUCT(W54,overview!$K$11),PRODUCT(AB54,overview!$L$11)),1/SUM(overview!$J$11:$L$11))</f>
        <v>0.36224444444444442</v>
      </c>
      <c r="N54" s="1">
        <f>PRODUCT(SUM(PRODUCT(S54,overview!$J$11),PRODUCT(X54,overview!$K$11),PRODUCT(AC54,overview!$L$11)),1/SUM(overview!$J$11:$L$11))</f>
        <v>2.6377555555555552</v>
      </c>
      <c r="O54" s="1">
        <f t="shared" si="1"/>
        <v>8.1999999999999993</v>
      </c>
      <c r="P54" s="1">
        <f t="shared" si="2"/>
        <v>12.8</v>
      </c>
      <c r="Q54" s="1">
        <f t="shared" si="7"/>
        <v>0.21436965277411058</v>
      </c>
      <c r="R54" s="1">
        <v>0.42699999999999999</v>
      </c>
      <c r="S54" s="1">
        <v>2.573</v>
      </c>
      <c r="T54" s="1">
        <v>3.2</v>
      </c>
      <c r="U54" s="1">
        <v>12.8</v>
      </c>
      <c r="V54" s="1">
        <f t="shared" si="3"/>
        <v>0.6638165565487758</v>
      </c>
      <c r="W54" s="1">
        <v>0.33300000000000002</v>
      </c>
      <c r="X54" s="1">
        <v>2.6669999999999998</v>
      </c>
      <c r="Y54" s="1">
        <v>4</v>
      </c>
      <c r="Z54" s="1">
        <v>0</v>
      </c>
      <c r="AA54" s="1">
        <f t="shared" si="4"/>
        <v>0</v>
      </c>
      <c r="AB54" s="1">
        <v>0.33300000000000002</v>
      </c>
      <c r="AC54" s="1">
        <v>2.6669999999999998</v>
      </c>
      <c r="AD54" s="1">
        <v>1</v>
      </c>
      <c r="AE54" s="1">
        <v>0</v>
      </c>
      <c r="AF54" s="1">
        <f t="shared" si="5"/>
        <v>0</v>
      </c>
      <c r="AH54" s="1">
        <f t="shared" si="9"/>
        <v>0.12102165096752932</v>
      </c>
      <c r="AI54" s="1">
        <f t="shared" si="10"/>
        <v>0.2421013702860863</v>
      </c>
      <c r="AJ54" s="1">
        <f t="shared" si="11"/>
        <v>6.0540339571198414E-2</v>
      </c>
      <c r="AK54" s="1">
        <f t="shared" si="12"/>
        <v>3.8179087943579724</v>
      </c>
      <c r="AL54" s="1" t="b">
        <f t="shared" si="13"/>
        <v>0</v>
      </c>
      <c r="AM54" s="1">
        <f t="shared" si="14"/>
        <v>1.7564990869073467</v>
      </c>
      <c r="AN54" s="1" t="b">
        <f t="shared" si="15"/>
        <v>1</v>
      </c>
      <c r="AO54" s="1">
        <v>9.4879999999999995</v>
      </c>
    </row>
    <row r="55" spans="1:41">
      <c r="A55" s="7">
        <v>52</v>
      </c>
      <c r="B55" s="7" t="s">
        <v>32</v>
      </c>
      <c r="C55" s="7" t="s">
        <v>33</v>
      </c>
      <c r="D55" s="7" t="s">
        <v>32</v>
      </c>
      <c r="E55" s="7" t="s">
        <v>33</v>
      </c>
      <c r="F55" s="2" t="b">
        <f t="shared" si="8"/>
        <v>0</v>
      </c>
      <c r="G55" s="2" t="b">
        <f t="shared" si="6"/>
        <v>0</v>
      </c>
      <c r="H55" s="1" t="s">
        <v>285</v>
      </c>
      <c r="J55" s="1" t="s">
        <v>244</v>
      </c>
      <c r="M55" s="1">
        <f>PRODUCT(SUM(PRODUCT(R55,overview!$J$11),PRODUCT(W55,overview!$K$11),PRODUCT(AB55,overview!$L$11)),1/SUM(overview!$J$11:$L$11))</f>
        <v>0.92835555555555571</v>
      </c>
      <c r="N55" s="1">
        <f>PRODUCT(SUM(PRODUCT(S55,overview!$J$11),PRODUCT(X55,overview!$K$11),PRODUCT(AC55,overview!$L$11)),1/SUM(overview!$J$11:$L$11))</f>
        <v>2.0716444444444444</v>
      </c>
      <c r="O55" s="1">
        <f t="shared" si="1"/>
        <v>16</v>
      </c>
      <c r="P55" s="1">
        <f t="shared" si="2"/>
        <v>7</v>
      </c>
      <c r="Q55" s="1">
        <f t="shared" si="7"/>
        <v>0.19605466403501248</v>
      </c>
      <c r="R55" s="1">
        <v>0.90900000000000003</v>
      </c>
      <c r="S55" s="1">
        <v>2.0910000000000002</v>
      </c>
      <c r="T55" s="1">
        <v>8</v>
      </c>
      <c r="U55" s="1">
        <v>5</v>
      </c>
      <c r="V55" s="1">
        <f t="shared" si="3"/>
        <v>0.27170014347202298</v>
      </c>
      <c r="W55" s="1">
        <v>0.93500000000000005</v>
      </c>
      <c r="X55" s="1">
        <v>2.0649999999999999</v>
      </c>
      <c r="Y55" s="1">
        <v>8</v>
      </c>
      <c r="Z55" s="1">
        <v>2</v>
      </c>
      <c r="AA55" s="1">
        <f t="shared" si="4"/>
        <v>0.11319612590799032</v>
      </c>
      <c r="AB55" s="1">
        <v>1</v>
      </c>
      <c r="AC55" s="1">
        <v>2</v>
      </c>
      <c r="AD55" s="1">
        <v>0</v>
      </c>
      <c r="AE55" s="1">
        <v>0</v>
      </c>
      <c r="AF55" s="1" t="e">
        <f t="shared" si="5"/>
        <v>#DIV/0!</v>
      </c>
      <c r="AH55" s="1">
        <f t="shared" si="9"/>
        <v>0.10028164436982075</v>
      </c>
      <c r="AI55" s="1">
        <f t="shared" si="10"/>
        <v>0.23386583907812056</v>
      </c>
      <c r="AJ55" s="1">
        <f t="shared" si="11"/>
        <v>6.5337299991959488E-2</v>
      </c>
      <c r="AK55" s="1">
        <f t="shared" si="12"/>
        <v>3.1202690513746583</v>
      </c>
      <c r="AL55" s="1" t="b">
        <f t="shared" si="13"/>
        <v>0</v>
      </c>
      <c r="AM55" s="1">
        <f t="shared" si="14"/>
        <v>1.6715483202392034</v>
      </c>
      <c r="AN55" s="1" t="b">
        <f t="shared" si="15"/>
        <v>1</v>
      </c>
      <c r="AO55" s="1">
        <v>9.4879999999999995</v>
      </c>
    </row>
    <row r="56" spans="1:41">
      <c r="A56" s="7">
        <v>53</v>
      </c>
      <c r="B56" s="7" t="s">
        <v>83</v>
      </c>
      <c r="C56" s="7" t="s">
        <v>61</v>
      </c>
      <c r="D56" s="7" t="s">
        <v>83</v>
      </c>
      <c r="E56" s="7" t="s">
        <v>61</v>
      </c>
      <c r="F56" s="2" t="b">
        <f t="shared" si="8"/>
        <v>0</v>
      </c>
      <c r="G56" s="2" t="b">
        <f t="shared" si="6"/>
        <v>0</v>
      </c>
      <c r="H56" s="1" t="s">
        <v>285</v>
      </c>
      <c r="J56" s="1" t="s">
        <v>244</v>
      </c>
      <c r="M56" s="1">
        <f>PRODUCT(SUM(PRODUCT(R56,overview!$J$11),PRODUCT(W56,overview!$K$11),PRODUCT(AB56,overview!$L$11)),1/SUM(overview!$J$11:$L$11))</f>
        <v>0.9906666666666667</v>
      </c>
      <c r="N56" s="1">
        <f>PRODUCT(SUM(PRODUCT(S56,overview!$J$11),PRODUCT(X56,overview!$K$11),PRODUCT(AC56,overview!$L$11)),1/SUM(overview!$J$11:$L$11))</f>
        <v>2.0093333333333336</v>
      </c>
      <c r="O56" s="1">
        <f t="shared" si="1"/>
        <v>13</v>
      </c>
      <c r="P56" s="1">
        <f t="shared" si="2"/>
        <v>2</v>
      </c>
      <c r="Q56" s="1">
        <f t="shared" si="7"/>
        <v>7.585115614312693E-2</v>
      </c>
      <c r="R56" s="1">
        <v>0.97</v>
      </c>
      <c r="S56" s="1">
        <v>2.0299999999999998</v>
      </c>
      <c r="T56" s="1">
        <v>9</v>
      </c>
      <c r="U56" s="1">
        <v>1</v>
      </c>
      <c r="V56" s="1">
        <f t="shared" si="3"/>
        <v>5.3092501368363437E-2</v>
      </c>
      <c r="W56" s="1">
        <v>1</v>
      </c>
      <c r="X56" s="1">
        <v>2</v>
      </c>
      <c r="Y56" s="1">
        <v>4</v>
      </c>
      <c r="Z56" s="1">
        <v>1</v>
      </c>
      <c r="AA56" s="1">
        <f t="shared" si="4"/>
        <v>0.125</v>
      </c>
      <c r="AB56" s="1">
        <v>1</v>
      </c>
      <c r="AC56" s="1">
        <v>2</v>
      </c>
      <c r="AD56" s="1">
        <v>0</v>
      </c>
      <c r="AE56" s="1">
        <v>0</v>
      </c>
      <c r="AF56" s="1" t="e">
        <f t="shared" si="5"/>
        <v>#DIV/0!</v>
      </c>
      <c r="AH56" s="1">
        <f t="shared" si="9"/>
        <v>0.10136948655704668</v>
      </c>
      <c r="AI56" s="1">
        <f t="shared" si="10"/>
        <v>0.2490961804522501</v>
      </c>
      <c r="AJ56" s="1">
        <f t="shared" si="11"/>
        <v>6.5337299991959488E-2</v>
      </c>
      <c r="AK56" s="1">
        <f t="shared" si="12"/>
        <v>2.7605757371113517</v>
      </c>
      <c r="AL56" s="1" t="b">
        <f t="shared" si="13"/>
        <v>0</v>
      </c>
      <c r="AM56" s="1">
        <f t="shared" si="14"/>
        <v>1.8437305863346416</v>
      </c>
      <c r="AN56" s="1" t="b">
        <f t="shared" si="15"/>
        <v>1</v>
      </c>
      <c r="AO56" s="1">
        <v>9.4879999999999995</v>
      </c>
    </row>
    <row r="57" spans="1:41">
      <c r="A57" s="7">
        <v>54</v>
      </c>
      <c r="B57" s="7" t="s">
        <v>75</v>
      </c>
      <c r="C57" s="7" t="s">
        <v>1</v>
      </c>
      <c r="D57" s="7" t="s">
        <v>74</v>
      </c>
      <c r="E57" s="7" t="s">
        <v>1</v>
      </c>
      <c r="F57" s="2" t="b">
        <f t="shared" si="8"/>
        <v>1</v>
      </c>
      <c r="G57" s="2" t="b">
        <f t="shared" si="6"/>
        <v>1</v>
      </c>
      <c r="H57" s="1" t="s">
        <v>285</v>
      </c>
      <c r="M57" s="1">
        <f>PRODUCT(SUM(PRODUCT(R57,overview!$J$11),PRODUCT(W57,overview!$K$11),PRODUCT(AB57,overview!$L$11)),1/SUM(overview!$J$11:$L$11))</f>
        <v>0.98542222222222231</v>
      </c>
      <c r="N57" s="1">
        <f>PRODUCT(SUM(PRODUCT(S57,overview!$J$11),PRODUCT(X57,overview!$K$11),PRODUCT(AC57,overview!$L$11)),1/SUM(overview!$J$11:$L$11))</f>
        <v>2.0145777777777778</v>
      </c>
      <c r="O57" s="1">
        <f t="shared" si="1"/>
        <v>12</v>
      </c>
      <c r="P57" s="1">
        <f t="shared" si="2"/>
        <v>7</v>
      </c>
      <c r="Q57" s="1">
        <f t="shared" si="7"/>
        <v>0.28533503941640193</v>
      </c>
      <c r="R57" s="1">
        <v>0.996</v>
      </c>
      <c r="S57" s="1">
        <v>2.004</v>
      </c>
      <c r="T57" s="1">
        <v>5</v>
      </c>
      <c r="U57" s="1">
        <v>3</v>
      </c>
      <c r="V57" s="1">
        <f t="shared" si="3"/>
        <v>0.29820359281437131</v>
      </c>
      <c r="W57" s="1">
        <v>0.97799999999999998</v>
      </c>
      <c r="X57" s="1">
        <v>2.0219999999999998</v>
      </c>
      <c r="Y57" s="1">
        <v>6</v>
      </c>
      <c r="Z57" s="1">
        <v>4</v>
      </c>
      <c r="AA57" s="1">
        <f t="shared" si="4"/>
        <v>0.32245301681503463</v>
      </c>
      <c r="AB57" s="1">
        <v>1.06</v>
      </c>
      <c r="AC57" s="1">
        <v>1.94</v>
      </c>
      <c r="AD57" s="1">
        <v>1</v>
      </c>
      <c r="AE57" s="1">
        <v>0</v>
      </c>
      <c r="AF57" s="1">
        <f t="shared" si="5"/>
        <v>0</v>
      </c>
      <c r="AH57" s="1">
        <f t="shared" si="9"/>
        <v>0.11470253150951916</v>
      </c>
      <c r="AI57" s="1">
        <f t="shared" si="10"/>
        <v>0.22693556939776749</v>
      </c>
      <c r="AJ57" s="1">
        <f t="shared" si="11"/>
        <v>7.9775752488307955E-2</v>
      </c>
      <c r="AK57" s="1">
        <f t="shared" si="12"/>
        <v>1.0021429993507518</v>
      </c>
      <c r="AL57" s="1" t="b">
        <f t="shared" si="13"/>
        <v>0</v>
      </c>
      <c r="AM57" s="1">
        <f t="shared" si="14"/>
        <v>1.5786863334541288</v>
      </c>
      <c r="AN57" s="1" t="b">
        <f t="shared" si="15"/>
        <v>1</v>
      </c>
      <c r="AO57" s="1">
        <v>9.4879999999999995</v>
      </c>
    </row>
    <row r="58" spans="1:41">
      <c r="A58" s="7">
        <v>55</v>
      </c>
      <c r="B58" s="7" t="s">
        <v>85</v>
      </c>
      <c r="C58" s="7" t="s">
        <v>86</v>
      </c>
      <c r="D58" s="7" t="s">
        <v>85</v>
      </c>
      <c r="E58" s="7" t="s">
        <v>86</v>
      </c>
      <c r="F58" s="2" t="b">
        <f t="shared" si="8"/>
        <v>0</v>
      </c>
      <c r="G58" s="2" t="b">
        <f t="shared" si="6"/>
        <v>0</v>
      </c>
      <c r="H58" s="1" t="s">
        <v>285</v>
      </c>
      <c r="I58" s="1" t="s">
        <v>240</v>
      </c>
      <c r="J58" s="1" t="s">
        <v>303</v>
      </c>
      <c r="M58" s="1">
        <f>PRODUCT(SUM(PRODUCT(R58,overview!$J$11),PRODUCT(W58,overview!$K$11),PRODUCT(AB58,overview!$L$11)),1/SUM(overview!$J$11:$L$11))</f>
        <v>0.17528888888888888</v>
      </c>
      <c r="N58" s="1">
        <f>PRODUCT(SUM(PRODUCT(S58,overview!$J$11),PRODUCT(X58,overview!$K$11),PRODUCT(AC58,overview!$L$11)),1/SUM(overview!$J$11:$L$11))</f>
        <v>2.8247111111111112</v>
      </c>
      <c r="O58" s="1">
        <f t="shared" si="1"/>
        <v>2</v>
      </c>
      <c r="P58" s="1">
        <f t="shared" si="2"/>
        <v>12</v>
      </c>
      <c r="Q58" s="1">
        <f t="shared" si="7"/>
        <v>0.37233306060796778</v>
      </c>
      <c r="R58" s="1">
        <v>0.40699999999999997</v>
      </c>
      <c r="S58" s="1">
        <v>2.593</v>
      </c>
      <c r="T58" s="1">
        <v>2</v>
      </c>
      <c r="U58" s="1">
        <v>5</v>
      </c>
      <c r="V58" s="1">
        <f t="shared" si="3"/>
        <v>0.39240262244504437</v>
      </c>
      <c r="W58" s="1">
        <v>7.2999999999999995E-2</v>
      </c>
      <c r="X58" s="1">
        <v>2.927</v>
      </c>
      <c r="Y58" s="1">
        <v>0</v>
      </c>
      <c r="Z58" s="1">
        <v>7</v>
      </c>
      <c r="AA58" s="1" t="e">
        <f t="shared" si="4"/>
        <v>#DIV/0!</v>
      </c>
      <c r="AB58" s="1">
        <v>0</v>
      </c>
      <c r="AC58" s="1">
        <v>3</v>
      </c>
      <c r="AD58" s="1">
        <v>0</v>
      </c>
      <c r="AE58" s="1">
        <v>0</v>
      </c>
      <c r="AF58" s="1" t="e">
        <f t="shared" si="5"/>
        <v>#DIV/0!</v>
      </c>
      <c r="AH58" s="1">
        <f t="shared" si="9"/>
        <v>8.7927031566773686E-2</v>
      </c>
      <c r="AI58" s="1">
        <f t="shared" si="10"/>
        <v>0.23485211942902132</v>
      </c>
      <c r="AJ58" s="1">
        <f t="shared" si="11"/>
        <v>0.10636766998441058</v>
      </c>
      <c r="AK58" s="1">
        <f t="shared" si="12"/>
        <v>0.32974602666625646</v>
      </c>
      <c r="AL58" s="1" t="b">
        <f t="shared" si="13"/>
        <v>0</v>
      </c>
      <c r="AM58" s="1">
        <f t="shared" si="14"/>
        <v>1.2854866972505459</v>
      </c>
      <c r="AN58" s="1" t="b">
        <f t="shared" si="15"/>
        <v>1</v>
      </c>
      <c r="AO58" s="1">
        <v>9.4879999999999995</v>
      </c>
    </row>
    <row r="59" spans="1:41">
      <c r="A59" s="7">
        <v>56</v>
      </c>
      <c r="B59" s="7" t="s">
        <v>41</v>
      </c>
      <c r="C59" s="7" t="s">
        <v>42</v>
      </c>
      <c r="D59" s="7" t="s">
        <v>49</v>
      </c>
      <c r="E59" s="7" t="s">
        <v>50</v>
      </c>
      <c r="F59" s="2" t="b">
        <f t="shared" si="8"/>
        <v>1</v>
      </c>
      <c r="G59" s="2" t="b">
        <f t="shared" si="6"/>
        <v>0</v>
      </c>
      <c r="H59" s="1" t="s">
        <v>285</v>
      </c>
      <c r="J59" s="1" t="s">
        <v>244</v>
      </c>
      <c r="M59" s="1">
        <f>PRODUCT(SUM(PRODUCT(R59,overview!$J$11),PRODUCT(W59,overview!$K$11),PRODUCT(AB59,overview!$L$11)),1/SUM(overview!$J$11:$L$11))</f>
        <v>0.46506666666666663</v>
      </c>
      <c r="N59" s="1">
        <f>PRODUCT(SUM(PRODUCT(S59,overview!$J$11),PRODUCT(X59,overview!$K$11),PRODUCT(AC59,overview!$L$11)),1/SUM(overview!$J$11:$L$11))</f>
        <v>2.534933333333333</v>
      </c>
      <c r="O59" s="1">
        <f t="shared" si="1"/>
        <v>11</v>
      </c>
      <c r="P59" s="1">
        <f t="shared" si="2"/>
        <v>4</v>
      </c>
      <c r="Q59" s="1">
        <f t="shared" si="7"/>
        <v>6.6713845800738289E-2</v>
      </c>
      <c r="R59" s="1">
        <v>0.66700000000000004</v>
      </c>
      <c r="S59" s="1">
        <v>2.3330000000000002</v>
      </c>
      <c r="T59" s="1">
        <v>2</v>
      </c>
      <c r="U59" s="1">
        <v>0</v>
      </c>
      <c r="V59" s="1">
        <f t="shared" si="3"/>
        <v>0</v>
      </c>
      <c r="W59" s="1">
        <v>0.373</v>
      </c>
      <c r="X59" s="1">
        <v>2.6269999999999998</v>
      </c>
      <c r="Y59" s="1">
        <v>9</v>
      </c>
      <c r="Z59" s="1">
        <v>3</v>
      </c>
      <c r="AA59" s="1">
        <f t="shared" si="4"/>
        <v>4.7329019160005072E-2</v>
      </c>
      <c r="AB59" s="1">
        <v>0.4</v>
      </c>
      <c r="AC59" s="1">
        <v>2.6</v>
      </c>
      <c r="AD59" s="1">
        <v>0</v>
      </c>
      <c r="AE59" s="1">
        <v>1</v>
      </c>
      <c r="AF59" s="1" t="e">
        <f t="shared" si="5"/>
        <v>#DIV/0!</v>
      </c>
      <c r="AH59" s="1">
        <f t="shared" si="9"/>
        <v>0.11988062702436396</v>
      </c>
      <c r="AI59" s="1">
        <f t="shared" si="10"/>
        <v>0.1736513818630416</v>
      </c>
      <c r="AJ59" s="1">
        <f t="shared" si="11"/>
        <v>0.32812814424276571</v>
      </c>
      <c r="AK59" s="1">
        <f t="shared" si="12"/>
        <v>4.6238790385036602E-2</v>
      </c>
      <c r="AL59" s="1" t="b">
        <f t="shared" si="13"/>
        <v>0</v>
      </c>
      <c r="AM59" s="1">
        <f t="shared" si="14"/>
        <v>1.1598273396142507</v>
      </c>
      <c r="AN59" s="1" t="b">
        <f t="shared" si="15"/>
        <v>1</v>
      </c>
      <c r="AO59" s="1">
        <v>9.4879999999999995</v>
      </c>
    </row>
    <row r="60" spans="1:41">
      <c r="A60" s="7">
        <v>57</v>
      </c>
      <c r="B60" s="7" t="s">
        <v>83</v>
      </c>
      <c r="C60" s="7" t="s">
        <v>61</v>
      </c>
      <c r="D60" s="7" t="s">
        <v>123</v>
      </c>
      <c r="E60" s="7" t="s">
        <v>61</v>
      </c>
      <c r="F60" s="2" t="b">
        <f t="shared" si="8"/>
        <v>0</v>
      </c>
      <c r="G60" s="2" t="b">
        <f t="shared" si="6"/>
        <v>1</v>
      </c>
      <c r="H60" s="1" t="s">
        <v>285</v>
      </c>
      <c r="J60" s="1" t="s">
        <v>244</v>
      </c>
      <c r="M60" s="1">
        <f>PRODUCT(SUM(PRODUCT(R60,overview!$J$11),PRODUCT(W60,overview!$K$11),PRODUCT(AB60,overview!$L$11)),1/SUM(overview!$J$11:$L$11))</f>
        <v>1</v>
      </c>
      <c r="N60" s="1">
        <f>PRODUCT(SUM(PRODUCT(S60,overview!$J$11),PRODUCT(X60,overview!$K$11),PRODUCT(AC60,overview!$L$11)),1/SUM(overview!$J$11:$L$11))</f>
        <v>2</v>
      </c>
      <c r="O60" s="1">
        <f t="shared" si="1"/>
        <v>14</v>
      </c>
      <c r="P60" s="1">
        <f t="shared" si="2"/>
        <v>0</v>
      </c>
      <c r="Q60" s="1">
        <f t="shared" si="7"/>
        <v>0</v>
      </c>
      <c r="R60" s="1">
        <v>1</v>
      </c>
      <c r="S60" s="1">
        <v>2</v>
      </c>
      <c r="T60" s="1">
        <v>3</v>
      </c>
      <c r="U60" s="1">
        <v>0</v>
      </c>
      <c r="V60" s="1">
        <f t="shared" si="3"/>
        <v>0</v>
      </c>
      <c r="W60" s="1">
        <v>1</v>
      </c>
      <c r="X60" s="1">
        <v>2</v>
      </c>
      <c r="Y60" s="1">
        <v>10</v>
      </c>
      <c r="Z60" s="1">
        <v>0</v>
      </c>
      <c r="AA60" s="1">
        <f t="shared" si="4"/>
        <v>0</v>
      </c>
      <c r="AB60" s="1">
        <v>1</v>
      </c>
      <c r="AC60" s="1">
        <v>2</v>
      </c>
      <c r="AD60" s="1">
        <v>1</v>
      </c>
      <c r="AE60" s="1">
        <v>0</v>
      </c>
      <c r="AF60" s="1">
        <f t="shared" si="5"/>
        <v>0</v>
      </c>
      <c r="AH60" s="1">
        <f t="shared" si="9"/>
        <v>0.11824346996803417</v>
      </c>
      <c r="AI60" s="1">
        <f t="shared" si="10"/>
        <v>0.1809823314768581</v>
      </c>
      <c r="AJ60" s="1">
        <f t="shared" si="11"/>
        <v>0.22082375247085401</v>
      </c>
      <c r="AK60" s="1">
        <f t="shared" si="12"/>
        <v>7.3947705695339747E-2</v>
      </c>
      <c r="AL60" s="1" t="b">
        <f t="shared" si="13"/>
        <v>0</v>
      </c>
      <c r="AM60" s="1">
        <f t="shared" si="14"/>
        <v>1.3414002736467576</v>
      </c>
      <c r="AN60" s="1" t="b">
        <f t="shared" si="15"/>
        <v>1</v>
      </c>
      <c r="AO60" s="1">
        <v>9.4879999999999995</v>
      </c>
    </row>
    <row r="61" spans="1:41">
      <c r="A61" s="7">
        <v>58</v>
      </c>
      <c r="B61" s="7" t="s">
        <v>72</v>
      </c>
      <c r="C61" s="7" t="s">
        <v>73</v>
      </c>
      <c r="D61" s="7" t="s">
        <v>72</v>
      </c>
      <c r="E61" s="7" t="s">
        <v>73</v>
      </c>
      <c r="F61" s="2" t="b">
        <f t="shared" si="8"/>
        <v>0</v>
      </c>
      <c r="G61" s="2" t="b">
        <f t="shared" si="6"/>
        <v>0</v>
      </c>
      <c r="H61" s="1" t="s">
        <v>298</v>
      </c>
      <c r="I61" s="1" t="s">
        <v>240</v>
      </c>
      <c r="M61" s="1">
        <f>PRODUCT(SUM(PRODUCT(R61,overview!$J$11),PRODUCT(W61,overview!$K$11),PRODUCT(AB61,overview!$L$11)),1/SUM(overview!$J$11:$L$11))</f>
        <v>0.38588888888888889</v>
      </c>
      <c r="N61" s="1">
        <f>PRODUCT(SUM(PRODUCT(S61,overview!$J$11),PRODUCT(X61,overview!$K$11),PRODUCT(AC61,overview!$L$11)),1/SUM(overview!$J$11:$L$11))</f>
        <v>2.6141111111111108</v>
      </c>
      <c r="O61" s="1">
        <f t="shared" si="1"/>
        <v>7</v>
      </c>
      <c r="P61" s="1">
        <f t="shared" si="2"/>
        <v>1</v>
      </c>
      <c r="Q61" s="1">
        <f t="shared" si="7"/>
        <v>2.1088232972451104E-2</v>
      </c>
      <c r="R61" s="1">
        <v>0.503</v>
      </c>
      <c r="S61" s="1">
        <v>2.4969999999999999</v>
      </c>
      <c r="T61" s="1">
        <v>5</v>
      </c>
      <c r="U61" s="1">
        <v>1</v>
      </c>
      <c r="V61" s="1">
        <f t="shared" si="3"/>
        <v>4.0288346015218274E-2</v>
      </c>
      <c r="W61" s="1">
        <v>0.33300000000000002</v>
      </c>
      <c r="X61" s="1">
        <v>2.6669999999999998</v>
      </c>
      <c r="Y61" s="1">
        <v>2</v>
      </c>
      <c r="Z61" s="1">
        <v>0</v>
      </c>
      <c r="AA61" s="1">
        <f t="shared" si="4"/>
        <v>0</v>
      </c>
      <c r="AB61" s="1">
        <v>0.33300000000000002</v>
      </c>
      <c r="AC61" s="1">
        <v>2.6669999999999998</v>
      </c>
      <c r="AD61" s="1">
        <v>0</v>
      </c>
      <c r="AE61" s="1">
        <v>0</v>
      </c>
      <c r="AF61" s="1" t="e">
        <f t="shared" si="5"/>
        <v>#DIV/0!</v>
      </c>
      <c r="AH61" s="1">
        <f t="shared" si="9"/>
        <v>0.10327723649247118</v>
      </c>
      <c r="AI61" s="1">
        <f t="shared" si="10"/>
        <v>0.21728779437517115</v>
      </c>
      <c r="AJ61" s="1">
        <f t="shared" si="11"/>
        <v>0.20084121976866459</v>
      </c>
      <c r="AK61" s="1">
        <f t="shared" si="12"/>
        <v>0.53673020616944689</v>
      </c>
      <c r="AL61" s="1" t="b">
        <f t="shared" si="13"/>
        <v>0</v>
      </c>
      <c r="AM61" s="1">
        <f t="shared" si="14"/>
        <v>1.5663806381768592</v>
      </c>
      <c r="AN61" s="1" t="b">
        <f t="shared" si="15"/>
        <v>1</v>
      </c>
      <c r="AO61" s="1">
        <v>9.4879999999999995</v>
      </c>
    </row>
    <row r="62" spans="1:41">
      <c r="A62" s="7">
        <v>59</v>
      </c>
      <c r="B62" s="7" t="s">
        <v>45</v>
      </c>
      <c r="C62" s="7" t="s">
        <v>46</v>
      </c>
      <c r="D62" s="7" t="s">
        <v>45</v>
      </c>
      <c r="E62" s="7" t="s">
        <v>46</v>
      </c>
      <c r="F62" s="2" t="b">
        <f t="shared" si="8"/>
        <v>0</v>
      </c>
      <c r="G62" s="2" t="b">
        <f t="shared" si="6"/>
        <v>0</v>
      </c>
      <c r="H62" s="1" t="s">
        <v>298</v>
      </c>
      <c r="J62" s="1" t="s">
        <v>244</v>
      </c>
      <c r="M62" s="1">
        <f>PRODUCT(SUM(PRODUCT(R62,overview!$J$11),PRODUCT(W62,overview!$K$11),PRODUCT(AB62,overview!$L$11)),1/SUM(overview!$J$11:$L$11))</f>
        <v>0.93151111111111118</v>
      </c>
      <c r="N62" s="1">
        <f>PRODUCT(SUM(PRODUCT(S62,overview!$J$11),PRODUCT(X62,overview!$K$11),PRODUCT(AC62,overview!$L$11)),1/SUM(overview!$J$11:$L$11))</f>
        <v>2.068488888888889</v>
      </c>
      <c r="O62" s="1">
        <f t="shared" si="1"/>
        <v>14</v>
      </c>
      <c r="P62" s="1">
        <f t="shared" si="2"/>
        <v>6</v>
      </c>
      <c r="Q62" s="1">
        <f t="shared" si="7"/>
        <v>0.19300033457443053</v>
      </c>
      <c r="R62" s="1">
        <v>0.76700000000000002</v>
      </c>
      <c r="S62" s="1">
        <v>2.2330000000000001</v>
      </c>
      <c r="T62" s="1">
        <v>6</v>
      </c>
      <c r="U62" s="1">
        <v>6</v>
      </c>
      <c r="V62" s="1">
        <f t="shared" si="3"/>
        <v>0.34348410210479174</v>
      </c>
      <c r="W62" s="1">
        <v>1.006</v>
      </c>
      <c r="X62" s="1">
        <v>1.994</v>
      </c>
      <c r="Y62" s="1">
        <v>8</v>
      </c>
      <c r="Z62" s="1">
        <v>0</v>
      </c>
      <c r="AA62" s="1">
        <f t="shared" si="4"/>
        <v>0</v>
      </c>
      <c r="AB62" s="1">
        <v>1</v>
      </c>
      <c r="AC62" s="1">
        <v>2</v>
      </c>
      <c r="AD62" s="1">
        <v>0</v>
      </c>
      <c r="AE62" s="1">
        <v>0</v>
      </c>
      <c r="AF62" s="1" t="e">
        <f t="shared" si="5"/>
        <v>#DIV/0!</v>
      </c>
      <c r="AH62" s="1">
        <f t="shared" si="9"/>
        <v>8.7784587833715691E-2</v>
      </c>
      <c r="AI62" s="1">
        <f t="shared" si="10"/>
        <v>0.24036398054522107</v>
      </c>
      <c r="AJ62" s="1">
        <f t="shared" si="11"/>
        <v>0.31542233029058869</v>
      </c>
      <c r="AK62" s="1">
        <f t="shared" si="12"/>
        <v>1.2958284068629068E-2</v>
      </c>
      <c r="AL62" s="1" t="b">
        <f t="shared" si="13"/>
        <v>0</v>
      </c>
      <c r="AM62" s="1">
        <f t="shared" si="14"/>
        <v>2.2793309689604437</v>
      </c>
      <c r="AN62" s="1" t="b">
        <f t="shared" si="15"/>
        <v>1</v>
      </c>
      <c r="AO62" s="1">
        <v>9.4879999999999995</v>
      </c>
    </row>
    <row r="63" spans="1:41">
      <c r="A63" s="7">
        <v>60</v>
      </c>
      <c r="B63" s="7" t="s">
        <v>47</v>
      </c>
      <c r="C63" s="7" t="s">
        <v>48</v>
      </c>
      <c r="D63" s="7" t="s">
        <v>47</v>
      </c>
      <c r="E63" s="7" t="s">
        <v>48</v>
      </c>
      <c r="F63" s="2" t="b">
        <f t="shared" si="8"/>
        <v>0</v>
      </c>
      <c r="G63" s="2" t="b">
        <f t="shared" si="6"/>
        <v>0</v>
      </c>
      <c r="H63" s="1" t="s">
        <v>298</v>
      </c>
      <c r="I63" s="1" t="s">
        <v>240</v>
      </c>
      <c r="M63" s="1">
        <f>PRODUCT(SUM(PRODUCT(R63,overview!$J$11),PRODUCT(W63,overview!$K$11),PRODUCT(AB63,overview!$L$11)),1/SUM(overview!$J$11:$L$11))</f>
        <v>0.96033333333333326</v>
      </c>
      <c r="N63" s="1">
        <f>PRODUCT(SUM(PRODUCT(S63,overview!$J$11),PRODUCT(X63,overview!$K$11),PRODUCT(AC63,overview!$L$11)),1/SUM(overview!$J$11:$L$11))</f>
        <v>2.0396666666666667</v>
      </c>
      <c r="O63" s="1">
        <f t="shared" si="1"/>
        <v>17.5</v>
      </c>
      <c r="P63" s="1">
        <f t="shared" si="2"/>
        <v>6.5</v>
      </c>
      <c r="Q63" s="1">
        <f t="shared" si="7"/>
        <v>0.17487918193915905</v>
      </c>
      <c r="R63" s="1">
        <v>0.97699999999999998</v>
      </c>
      <c r="S63" s="1">
        <v>2.0230000000000001</v>
      </c>
      <c r="T63" s="1">
        <v>7.5</v>
      </c>
      <c r="U63" s="1">
        <v>4.5</v>
      </c>
      <c r="V63" s="1">
        <f t="shared" si="3"/>
        <v>0.28976767177459217</v>
      </c>
      <c r="W63" s="1">
        <v>0.95599999999999996</v>
      </c>
      <c r="X63" s="1">
        <v>2.044</v>
      </c>
      <c r="Y63" s="1">
        <v>10</v>
      </c>
      <c r="Z63" s="1">
        <v>2</v>
      </c>
      <c r="AA63" s="1">
        <f t="shared" si="4"/>
        <v>9.3542074363992159E-2</v>
      </c>
      <c r="AB63" s="1">
        <v>0.85699999999999998</v>
      </c>
      <c r="AC63" s="1">
        <v>2.1429999999999998</v>
      </c>
      <c r="AD63" s="1">
        <v>0</v>
      </c>
      <c r="AE63" s="1">
        <v>0</v>
      </c>
      <c r="AF63" s="1" t="e">
        <f t="shared" si="5"/>
        <v>#DIV/0!</v>
      </c>
      <c r="AH63" s="1">
        <f t="shared" si="9"/>
        <v>5.6615384615384595E-2</v>
      </c>
      <c r="AI63" s="1">
        <f t="shared" si="10"/>
        <v>0.25054112554112545</v>
      </c>
      <c r="AJ63" s="1">
        <f t="shared" si="11"/>
        <v>0.33538361929426996</v>
      </c>
      <c r="AK63" s="1">
        <f t="shared" si="12"/>
        <v>2.1581387380268675E-2</v>
      </c>
      <c r="AL63" s="1" t="b">
        <f t="shared" si="13"/>
        <v>0</v>
      </c>
      <c r="AM63" s="1">
        <f t="shared" si="14"/>
        <v>2.989657257548501</v>
      </c>
      <c r="AN63" s="1" t="b">
        <f t="shared" si="15"/>
        <v>1</v>
      </c>
      <c r="AO63" s="1">
        <v>9.4879999999999995</v>
      </c>
    </row>
    <row r="64" spans="1:41">
      <c r="A64" s="7">
        <v>61</v>
      </c>
      <c r="B64" s="7" t="s">
        <v>56</v>
      </c>
      <c r="C64" s="7" t="s">
        <v>31</v>
      </c>
      <c r="D64" s="7" t="s">
        <v>56</v>
      </c>
      <c r="E64" s="7" t="s">
        <v>31</v>
      </c>
      <c r="F64" s="2" t="b">
        <f t="shared" si="8"/>
        <v>0</v>
      </c>
      <c r="G64" s="2" t="b">
        <f t="shared" si="6"/>
        <v>0</v>
      </c>
      <c r="H64" s="1" t="s">
        <v>298</v>
      </c>
      <c r="I64" s="1" t="s">
        <v>240</v>
      </c>
      <c r="M64" s="1">
        <f>PRODUCT(SUM(PRODUCT(R64,overview!$J$11),PRODUCT(W64,overview!$K$11),PRODUCT(AB64,overview!$L$11)),1/SUM(overview!$J$11:$L$11))</f>
        <v>1</v>
      </c>
      <c r="N64" s="1">
        <f>PRODUCT(SUM(PRODUCT(S64,overview!$J$11),PRODUCT(X64,overview!$K$11),PRODUCT(AC64,overview!$L$11)),1/SUM(overview!$J$11:$L$11))</f>
        <v>2</v>
      </c>
      <c r="O64" s="1">
        <f t="shared" si="1"/>
        <v>18</v>
      </c>
      <c r="P64" s="1">
        <f t="shared" si="2"/>
        <v>2</v>
      </c>
      <c r="Q64" s="1">
        <f t="shared" si="7"/>
        <v>5.5555555555555552E-2</v>
      </c>
      <c r="R64" s="1">
        <v>1</v>
      </c>
      <c r="S64" s="1">
        <v>2</v>
      </c>
      <c r="T64" s="1">
        <v>10</v>
      </c>
      <c r="U64" s="1">
        <v>2</v>
      </c>
      <c r="V64" s="1">
        <f t="shared" si="3"/>
        <v>0.1</v>
      </c>
      <c r="W64" s="1">
        <v>1</v>
      </c>
      <c r="X64" s="1">
        <v>2</v>
      </c>
      <c r="Y64" s="1">
        <v>8</v>
      </c>
      <c r="Z64" s="1">
        <v>0</v>
      </c>
      <c r="AA64" s="1">
        <f t="shared" si="4"/>
        <v>0</v>
      </c>
      <c r="AB64" s="1">
        <v>1</v>
      </c>
      <c r="AC64" s="1">
        <v>2</v>
      </c>
      <c r="AD64" s="1">
        <v>0</v>
      </c>
      <c r="AE64" s="1">
        <v>0</v>
      </c>
      <c r="AF64" s="1" t="e">
        <f t="shared" si="5"/>
        <v>#DIV/0!</v>
      </c>
      <c r="AH64" s="1">
        <f t="shared" si="9"/>
        <v>5.4199257605332493E-2</v>
      </c>
      <c r="AI64" s="1">
        <f t="shared" si="10"/>
        <v>0.25230659375763381</v>
      </c>
      <c r="AJ64" s="1">
        <f t="shared" si="11"/>
        <v>0.12340142833416375</v>
      </c>
      <c r="AK64" s="1">
        <f t="shared" si="12"/>
        <v>8.4945226789512038E-2</v>
      </c>
      <c r="AL64" s="1" t="b">
        <f t="shared" si="13"/>
        <v>0</v>
      </c>
      <c r="AM64" s="1">
        <f t="shared" si="14"/>
        <v>3.4832036016432779</v>
      </c>
      <c r="AN64" s="1" t="b">
        <f t="shared" si="15"/>
        <v>1</v>
      </c>
      <c r="AO64" s="1">
        <v>9.4879999999999995</v>
      </c>
    </row>
    <row r="65" spans="1:41">
      <c r="A65" s="7">
        <v>62</v>
      </c>
      <c r="B65" s="7" t="s">
        <v>38</v>
      </c>
      <c r="C65" s="7" t="s">
        <v>1</v>
      </c>
      <c r="D65" s="7" t="s">
        <v>83</v>
      </c>
      <c r="E65" s="7" t="s">
        <v>61</v>
      </c>
      <c r="F65" s="2" t="b">
        <f t="shared" si="8"/>
        <v>0</v>
      </c>
      <c r="G65" s="2" t="b">
        <f t="shared" si="6"/>
        <v>1</v>
      </c>
      <c r="H65" s="1" t="s">
        <v>298</v>
      </c>
      <c r="M65" s="1">
        <f>PRODUCT(SUM(PRODUCT(R65,overview!$J$11),PRODUCT(W65,overview!$K$11),PRODUCT(AB65,overview!$L$11)),1/SUM(overview!$J$11:$L$11))</f>
        <v>0.97757777777777777</v>
      </c>
      <c r="N65" s="1">
        <f>PRODUCT(SUM(PRODUCT(S65,overview!$J$11),PRODUCT(X65,overview!$K$11),PRODUCT(AC65,overview!$L$11)),1/SUM(overview!$J$11:$L$11))</f>
        <v>2.0224222222222221</v>
      </c>
      <c r="O65" s="1">
        <f t="shared" si="1"/>
        <v>17</v>
      </c>
      <c r="P65" s="1">
        <f t="shared" si="2"/>
        <v>9</v>
      </c>
      <c r="Q65" s="1">
        <f t="shared" si="7"/>
        <v>0.25590164644349978</v>
      </c>
      <c r="R65" s="1">
        <v>0.98699999999999999</v>
      </c>
      <c r="S65" s="1">
        <v>2.0129999999999999</v>
      </c>
      <c r="T65" s="1">
        <v>8</v>
      </c>
      <c r="U65" s="1">
        <v>2</v>
      </c>
      <c r="V65" s="1">
        <f t="shared" si="3"/>
        <v>0.12257824143070045</v>
      </c>
      <c r="W65" s="1">
        <v>0.98899999999999999</v>
      </c>
      <c r="X65" s="1">
        <v>2.0110000000000001</v>
      </c>
      <c r="Y65" s="1">
        <v>9</v>
      </c>
      <c r="Z65" s="1">
        <v>6</v>
      </c>
      <c r="AA65" s="1">
        <f t="shared" si="4"/>
        <v>0.32786341786839046</v>
      </c>
      <c r="AB65" s="1">
        <v>0.503</v>
      </c>
      <c r="AC65" s="1">
        <v>2.4969999999999999</v>
      </c>
      <c r="AD65" s="1">
        <v>0</v>
      </c>
      <c r="AE65" s="1">
        <v>1</v>
      </c>
      <c r="AF65" s="1" t="e">
        <f t="shared" si="5"/>
        <v>#DIV/0!</v>
      </c>
      <c r="AH65" s="1">
        <f t="shared" si="9"/>
        <v>6.0941476479763564E-2</v>
      </c>
      <c r="AI65" s="1">
        <f t="shared" si="10"/>
        <v>0.25474669766923669</v>
      </c>
      <c r="AJ65" s="1">
        <f t="shared" si="11"/>
        <v>0.16777287627989804</v>
      </c>
      <c r="AK65" s="1">
        <f t="shared" si="12"/>
        <v>0.36691459097144796</v>
      </c>
      <c r="AL65" s="1" t="b">
        <f t="shared" si="13"/>
        <v>0</v>
      </c>
      <c r="AM65" s="1">
        <f t="shared" si="14"/>
        <v>3.6926380228461939</v>
      </c>
      <c r="AN65" s="1" t="b">
        <f t="shared" si="15"/>
        <v>1</v>
      </c>
      <c r="AO65" s="1">
        <v>9.4879999999999995</v>
      </c>
    </row>
    <row r="66" spans="1:41">
      <c r="A66" s="7">
        <v>63</v>
      </c>
      <c r="B66" s="7" t="s">
        <v>74</v>
      </c>
      <c r="C66" s="7" t="s">
        <v>1</v>
      </c>
      <c r="D66" s="7" t="s">
        <v>75</v>
      </c>
      <c r="E66" s="7" t="s">
        <v>1</v>
      </c>
      <c r="F66" s="2" t="b">
        <f t="shared" si="8"/>
        <v>1</v>
      </c>
      <c r="G66" s="2" t="b">
        <f t="shared" si="6"/>
        <v>1</v>
      </c>
      <c r="H66" s="1" t="s">
        <v>298</v>
      </c>
      <c r="M66" s="1">
        <f>PRODUCT(SUM(PRODUCT(R66,overview!$J$11),PRODUCT(W66,overview!$K$11),PRODUCT(AB66,overview!$L$11)),1/SUM(overview!$J$11:$L$11))</f>
        <v>0.81324444444444444</v>
      </c>
      <c r="N66" s="1">
        <f>PRODUCT(SUM(PRODUCT(S66,overview!$J$11),PRODUCT(X66,overview!$K$11),PRODUCT(AC66,overview!$L$11)),1/SUM(overview!$J$11:$L$11))</f>
        <v>2.1867555555555551</v>
      </c>
      <c r="O66" s="1">
        <f t="shared" si="1"/>
        <v>9</v>
      </c>
      <c r="P66" s="1">
        <f t="shared" si="2"/>
        <v>7</v>
      </c>
      <c r="Q66" s="1">
        <f t="shared" si="7"/>
        <v>0.28925201775898907</v>
      </c>
      <c r="R66" s="1">
        <v>0.34200000000000003</v>
      </c>
      <c r="S66" s="1">
        <v>2.6579999999999999</v>
      </c>
      <c r="T66" s="1">
        <v>4</v>
      </c>
      <c r="U66" s="1">
        <v>7</v>
      </c>
      <c r="V66" s="1">
        <f t="shared" si="3"/>
        <v>0.22516930022573364</v>
      </c>
      <c r="W66" s="1">
        <v>1.0249999999999999</v>
      </c>
      <c r="X66" s="1">
        <v>1.9750000000000001</v>
      </c>
      <c r="Y66" s="1">
        <v>4</v>
      </c>
      <c r="Z66" s="1">
        <v>0</v>
      </c>
      <c r="AA66" s="1">
        <f t="shared" si="4"/>
        <v>0</v>
      </c>
      <c r="AB66" s="1">
        <v>1.0580000000000001</v>
      </c>
      <c r="AC66" s="1">
        <v>1.9419999999999999</v>
      </c>
      <c r="AD66" s="1">
        <v>1</v>
      </c>
      <c r="AE66" s="1">
        <v>0</v>
      </c>
      <c r="AF66" s="1">
        <f t="shared" si="5"/>
        <v>0</v>
      </c>
      <c r="AH66" s="1">
        <f t="shared" si="9"/>
        <v>6.0941476479763564E-2</v>
      </c>
      <c r="AI66" s="1">
        <f t="shared" si="10"/>
        <v>0.25786033976226252</v>
      </c>
      <c r="AJ66" s="1">
        <f t="shared" si="11"/>
        <v>0.16777287627989801</v>
      </c>
      <c r="AK66" s="1">
        <f t="shared" si="12"/>
        <v>1.0839519047880208</v>
      </c>
      <c r="AL66" s="1" t="b">
        <f t="shared" si="13"/>
        <v>0</v>
      </c>
      <c r="AM66" s="1">
        <f t="shared" si="14"/>
        <v>3.5164149921202252</v>
      </c>
      <c r="AN66" s="1" t="b">
        <f t="shared" si="15"/>
        <v>1</v>
      </c>
      <c r="AO66" s="1">
        <v>9.4879999999999995</v>
      </c>
    </row>
    <row r="67" spans="1:41">
      <c r="A67" s="7">
        <v>64</v>
      </c>
      <c r="B67" s="7" t="s">
        <v>41</v>
      </c>
      <c r="C67" s="7" t="s">
        <v>42</v>
      </c>
      <c r="D67" s="7" t="s">
        <v>41</v>
      </c>
      <c r="E67" s="7" t="s">
        <v>42</v>
      </c>
      <c r="F67" s="2" t="b">
        <f t="shared" si="8"/>
        <v>0</v>
      </c>
      <c r="G67" s="2" t="b">
        <f t="shared" si="6"/>
        <v>0</v>
      </c>
      <c r="H67" s="1" t="s">
        <v>298</v>
      </c>
      <c r="M67" s="1">
        <f>PRODUCT(SUM(PRODUCT(R67,overview!$J$11),PRODUCT(W67,overview!$K$11),PRODUCT(AB67,overview!$L$11)),1/SUM(overview!$J$11:$L$11))</f>
        <v>0.52824444444444441</v>
      </c>
      <c r="N67" s="1">
        <f>PRODUCT(SUM(PRODUCT(S67,overview!$J$11),PRODUCT(X67,overview!$K$11),PRODUCT(AC67,overview!$L$11)),1/SUM(overview!$J$11:$L$11))</f>
        <v>2.4717555555555561</v>
      </c>
      <c r="O67" s="1">
        <f t="shared" si="1"/>
        <v>13.2</v>
      </c>
      <c r="P67" s="1">
        <f t="shared" si="2"/>
        <v>8.8000000000000007</v>
      </c>
      <c r="Q67" s="1">
        <f t="shared" si="7"/>
        <v>0.14247483420091281</v>
      </c>
      <c r="R67" s="1">
        <v>0.748</v>
      </c>
      <c r="S67" s="1">
        <v>2.2519999999999998</v>
      </c>
      <c r="T67" s="1">
        <v>9.1999999999999993</v>
      </c>
      <c r="U67" s="1">
        <v>8.8000000000000007</v>
      </c>
      <c r="V67" s="1">
        <f t="shared" si="3"/>
        <v>0.31770793111437184</v>
      </c>
      <c r="W67" s="1">
        <v>0.42899999999999999</v>
      </c>
      <c r="X67" s="1">
        <v>2.5710000000000002</v>
      </c>
      <c r="Y67" s="1">
        <v>4</v>
      </c>
      <c r="Z67" s="1">
        <v>0</v>
      </c>
      <c r="AA67" s="1">
        <f t="shared" si="4"/>
        <v>0</v>
      </c>
      <c r="AB67" s="1">
        <v>0.42899999999999999</v>
      </c>
      <c r="AC67" s="1">
        <v>2.5710000000000002</v>
      </c>
      <c r="AD67" s="1">
        <v>0</v>
      </c>
      <c r="AE67" s="1">
        <v>0</v>
      </c>
      <c r="AF67" s="1" t="e">
        <f t="shared" si="5"/>
        <v>#DIV/0!</v>
      </c>
      <c r="AH67" s="1">
        <f t="shared" si="9"/>
        <v>5.4682819053325345E-2</v>
      </c>
      <c r="AI67" s="1">
        <f t="shared" si="10"/>
        <v>0.23160806095300912</v>
      </c>
      <c r="AJ67" s="1">
        <f t="shared" si="11"/>
        <v>0.15022068095838589</v>
      </c>
      <c r="AK67" s="1">
        <f t="shared" si="12"/>
        <v>1.262149716871209</v>
      </c>
      <c r="AL67" s="1" t="b">
        <f t="shared" si="13"/>
        <v>0</v>
      </c>
      <c r="AM67" s="1">
        <f t="shared" si="14"/>
        <v>3.3966820271131226</v>
      </c>
      <c r="AN67" s="1" t="b">
        <f t="shared" si="15"/>
        <v>1</v>
      </c>
      <c r="AO67" s="1">
        <v>9.4879999999999995</v>
      </c>
    </row>
    <row r="68" spans="1:41">
      <c r="A68" s="7">
        <v>65</v>
      </c>
      <c r="B68" s="7" t="s">
        <v>79</v>
      </c>
      <c r="C68" s="7" t="s">
        <v>48</v>
      </c>
      <c r="D68" s="7" t="s">
        <v>79</v>
      </c>
      <c r="E68" s="7" t="s">
        <v>48</v>
      </c>
      <c r="F68" s="2" t="b">
        <f t="shared" si="8"/>
        <v>0</v>
      </c>
      <c r="G68" s="2" t="b">
        <f t="shared" si="6"/>
        <v>0</v>
      </c>
      <c r="H68" s="1" t="s">
        <v>298</v>
      </c>
      <c r="I68" s="1" t="s">
        <v>240</v>
      </c>
      <c r="J68" s="1" t="s">
        <v>312</v>
      </c>
      <c r="M68" s="1">
        <f>PRODUCT(SUM(PRODUCT(R68,overview!$J$11),PRODUCT(W68,overview!$K$11),PRODUCT(AB68,overview!$L$11)),1/SUM(overview!$J$11:$L$11))</f>
        <v>0.9426444444444444</v>
      </c>
      <c r="N68" s="1">
        <f>PRODUCT(SUM(PRODUCT(S68,overview!$J$11),PRODUCT(X68,overview!$K$11),PRODUCT(AC68,overview!$L$11)),1/SUM(overview!$J$11:$L$11))</f>
        <v>2.0573555555555556</v>
      </c>
      <c r="O68" s="1">
        <f t="shared" ref="O68:O131" si="16">SUM(T68,Y68,AD68)</f>
        <v>13.5</v>
      </c>
      <c r="P68" s="1">
        <f t="shared" ref="P68:P131" si="17">SUM(U68,Z68,AE68)</f>
        <v>11.5</v>
      </c>
      <c r="Q68" s="1">
        <f t="shared" si="7"/>
        <v>0.39030366601898558</v>
      </c>
      <c r="R68" s="1">
        <v>0.49399999999999999</v>
      </c>
      <c r="S68" s="1">
        <v>2.5059999999999998</v>
      </c>
      <c r="T68" s="1">
        <v>4.5</v>
      </c>
      <c r="U68" s="1">
        <v>10.5</v>
      </c>
      <c r="V68" s="1">
        <f t="shared" ref="V68:V131" si="18">PRODUCT(U68,1/T68,1/S68,R68)</f>
        <v>0.45996275605214154</v>
      </c>
      <c r="W68" s="1">
        <v>1.139</v>
      </c>
      <c r="X68" s="1">
        <v>1.861</v>
      </c>
      <c r="Y68" s="1">
        <v>9</v>
      </c>
      <c r="Z68" s="1">
        <v>1</v>
      </c>
      <c r="AA68" s="1">
        <f t="shared" ref="AA68:AA131" si="19">PRODUCT(Z68,1/Y68,1/X68,W68)</f>
        <v>6.8004059943877246E-2</v>
      </c>
      <c r="AB68" s="1">
        <v>1.333</v>
      </c>
      <c r="AC68" s="1">
        <v>1.667</v>
      </c>
      <c r="AD68" s="1">
        <v>0</v>
      </c>
      <c r="AE68" s="1">
        <v>0</v>
      </c>
      <c r="AF68" s="1" t="e">
        <f t="shared" ref="AF68:AF131" si="20">PRODUCT(AE68,1/AD68,1/AC68,AB68)</f>
        <v>#DIV/0!</v>
      </c>
      <c r="AH68" s="1">
        <f t="shared" si="9"/>
        <v>6.7736125868330027E-2</v>
      </c>
      <c r="AI68" s="1">
        <f t="shared" si="10"/>
        <v>0.23118700348303897</v>
      </c>
      <c r="AJ68" s="1">
        <f t="shared" si="11"/>
        <v>0.1026382888774391</v>
      </c>
      <c r="AK68" s="1">
        <f t="shared" si="12"/>
        <v>2.0736790791680617</v>
      </c>
      <c r="AL68" s="1" t="b">
        <f t="shared" si="13"/>
        <v>0</v>
      </c>
      <c r="AM68" s="1">
        <f t="shared" si="14"/>
        <v>3.4418777151917435</v>
      </c>
      <c r="AN68" s="1" t="b">
        <f t="shared" si="15"/>
        <v>1</v>
      </c>
      <c r="AO68" s="1">
        <v>9.4879999999999995</v>
      </c>
    </row>
    <row r="69" spans="1:41">
      <c r="A69" s="7">
        <v>66</v>
      </c>
      <c r="B69" s="7" t="s">
        <v>58</v>
      </c>
      <c r="C69" s="7" t="s">
        <v>59</v>
      </c>
      <c r="D69" s="7" t="s">
        <v>58</v>
      </c>
      <c r="E69" s="7" t="s">
        <v>59</v>
      </c>
      <c r="F69" s="2" t="b">
        <f t="shared" si="8"/>
        <v>0</v>
      </c>
      <c r="G69" s="2" t="b">
        <f t="shared" ref="G69:G132" si="21">AND(NOT(D69=B69),OR(D69="CAT",D69="CAC",D69="ATA",D69="ATT",D69="TTA",D69="ATG",D69="CCG",D69="AGA",D69="CGG",D69="AGG",D69="CGA",D69="CGC",D69="TCC",D69="ACG",D69="ACC",D69="GTA",D69="TGG",D69="TAT",B69="GAA",B69="GAT",B69="GAG",B69="AAG",B69="AAA",B69="CTA",B69="CTT",B69="CTC",B69="AAC",B69="CCA",B69="CCT",B69="CAG",B69="CAA",B69="CGT",B69="AGT",B69="AGC",B69="TCA",B69="TCT",B69="GTC"))</f>
        <v>0</v>
      </c>
      <c r="H69" s="1" t="s">
        <v>298</v>
      </c>
      <c r="J69" s="1" t="s">
        <v>245</v>
      </c>
      <c r="M69" s="1">
        <f>PRODUCT(SUM(PRODUCT(R69,overview!$J$11),PRODUCT(W69,overview!$K$11),PRODUCT(AB69,overview!$L$11)),1/SUM(overview!$J$11:$L$11))</f>
        <v>0.53055555555555556</v>
      </c>
      <c r="N69" s="1">
        <f>PRODUCT(SUM(PRODUCT(S69,overview!$J$11),PRODUCT(X69,overview!$K$11),PRODUCT(AC69,overview!$L$11)),1/SUM(overview!$J$11:$L$11))</f>
        <v>2.4694444444444446</v>
      </c>
      <c r="O69" s="1">
        <f t="shared" si="16"/>
        <v>5.5</v>
      </c>
      <c r="P69" s="1">
        <f t="shared" si="17"/>
        <v>4.5</v>
      </c>
      <c r="Q69" s="1">
        <f t="shared" ref="Q69:Q132" si="22">PRODUCT(P69,1/O69,1/$N69,$M69)</f>
        <v>0.17578484507618367</v>
      </c>
      <c r="R69" s="1">
        <v>0.875</v>
      </c>
      <c r="S69" s="1">
        <v>2.125</v>
      </c>
      <c r="T69" s="1">
        <v>3.5</v>
      </c>
      <c r="U69" s="1">
        <v>4.5</v>
      </c>
      <c r="V69" s="1">
        <f t="shared" si="18"/>
        <v>0.52941176470588236</v>
      </c>
      <c r="W69" s="1">
        <v>0.375</v>
      </c>
      <c r="X69" s="1">
        <v>2.625</v>
      </c>
      <c r="Y69" s="1">
        <v>2</v>
      </c>
      <c r="Z69" s="1">
        <v>0</v>
      </c>
      <c r="AA69" s="1">
        <f t="shared" si="19"/>
        <v>0</v>
      </c>
      <c r="AB69" s="1">
        <v>0.375</v>
      </c>
      <c r="AC69" s="1">
        <v>2.625</v>
      </c>
      <c r="AD69" s="1">
        <v>0</v>
      </c>
      <c r="AE69" s="1">
        <v>0</v>
      </c>
      <c r="AF69" s="1" t="e">
        <f t="shared" si="20"/>
        <v>#DIV/0!</v>
      </c>
      <c r="AH69" s="1">
        <f t="shared" si="9"/>
        <v>6.5585772666160835E-2</v>
      </c>
      <c r="AI69" s="1">
        <f t="shared" si="10"/>
        <v>0.24502369013578662</v>
      </c>
      <c r="AJ69" s="1">
        <f t="shared" si="11"/>
        <v>7.6978716658079357E-2</v>
      </c>
      <c r="AK69" s="1">
        <f t="shared" si="12"/>
        <v>3.107736242416749</v>
      </c>
      <c r="AL69" s="1" t="b">
        <f t="shared" si="13"/>
        <v>0</v>
      </c>
      <c r="AM69" s="1">
        <f t="shared" si="14"/>
        <v>3.4753697021223893</v>
      </c>
      <c r="AN69" s="1" t="b">
        <f t="shared" si="15"/>
        <v>1</v>
      </c>
      <c r="AO69" s="1">
        <v>9.4879999999999995</v>
      </c>
    </row>
    <row r="70" spans="1:41">
      <c r="A70" s="7">
        <v>67</v>
      </c>
      <c r="B70" s="7" t="s">
        <v>76</v>
      </c>
      <c r="C70" s="7" t="s">
        <v>46</v>
      </c>
      <c r="D70" s="7" t="s">
        <v>45</v>
      </c>
      <c r="E70" s="7" t="s">
        <v>46</v>
      </c>
      <c r="F70" s="2" t="b">
        <f t="shared" si="8"/>
        <v>0</v>
      </c>
      <c r="G70" s="2" t="b">
        <f t="shared" si="21"/>
        <v>0</v>
      </c>
      <c r="H70" s="1" t="s">
        <v>298</v>
      </c>
      <c r="J70" s="1" t="s">
        <v>208</v>
      </c>
      <c r="M70" s="1">
        <f>PRODUCT(SUM(PRODUCT(R70,overview!$J$11),PRODUCT(W70,overview!$K$11),PRODUCT(AB70,overview!$L$11)),1/SUM(overview!$J$11:$L$11))</f>
        <v>1.0101333333333333</v>
      </c>
      <c r="N70" s="1">
        <f>PRODUCT(SUM(PRODUCT(S70,overview!$J$11),PRODUCT(X70,overview!$K$11),PRODUCT(AC70,overview!$L$11)),1/SUM(overview!$J$11:$L$11))</f>
        <v>1.9898666666666667</v>
      </c>
      <c r="O70" s="1">
        <f t="shared" si="16"/>
        <v>12</v>
      </c>
      <c r="P70" s="1">
        <f t="shared" si="17"/>
        <v>1</v>
      </c>
      <c r="Q70" s="1">
        <f t="shared" si="22"/>
        <v>4.2303225230054496E-2</v>
      </c>
      <c r="R70" s="1">
        <v>1.0069999999999999</v>
      </c>
      <c r="S70" s="1">
        <v>1.9930000000000001</v>
      </c>
      <c r="T70" s="1">
        <v>5</v>
      </c>
      <c r="U70" s="1">
        <v>0</v>
      </c>
      <c r="V70" s="1">
        <f t="shared" si="18"/>
        <v>0</v>
      </c>
      <c r="W70" s="1">
        <v>1.0109999999999999</v>
      </c>
      <c r="X70" s="1">
        <v>1.9890000000000001</v>
      </c>
      <c r="Y70" s="1">
        <v>6</v>
      </c>
      <c r="Z70" s="1">
        <v>1</v>
      </c>
      <c r="AA70" s="1">
        <f t="shared" si="19"/>
        <v>8.4715937657114118E-2</v>
      </c>
      <c r="AB70" s="1">
        <v>1.028</v>
      </c>
      <c r="AC70" s="1">
        <v>1.972</v>
      </c>
      <c r="AD70" s="1">
        <v>1</v>
      </c>
      <c r="AE70" s="1">
        <v>0</v>
      </c>
      <c r="AF70" s="1">
        <f t="shared" si="20"/>
        <v>0</v>
      </c>
      <c r="AH70" s="1">
        <f t="shared" si="9"/>
        <v>4.488869178492904E-2</v>
      </c>
      <c r="AI70" s="1">
        <f t="shared" si="10"/>
        <v>0.2386773614071227</v>
      </c>
      <c r="AJ70" s="1">
        <f t="shared" si="11"/>
        <v>0</v>
      </c>
      <c r="AK70" s="1">
        <f t="shared" si="12"/>
        <v>4.697187532186998</v>
      </c>
      <c r="AL70" s="1" t="b">
        <f t="shared" si="13"/>
        <v>0</v>
      </c>
      <c r="AM70" s="1">
        <f t="shared" si="14"/>
        <v>3.8442156090781507</v>
      </c>
      <c r="AN70" s="1" t="b">
        <f t="shared" si="15"/>
        <v>1</v>
      </c>
      <c r="AO70" s="1">
        <v>9.4879999999999995</v>
      </c>
    </row>
    <row r="71" spans="1:41">
      <c r="A71" s="7">
        <v>68</v>
      </c>
      <c r="B71" s="7" t="s">
        <v>77</v>
      </c>
      <c r="C71" s="7" t="s">
        <v>78</v>
      </c>
      <c r="D71" s="7" t="s">
        <v>77</v>
      </c>
      <c r="E71" s="7" t="s">
        <v>78</v>
      </c>
      <c r="F71" s="2" t="b">
        <f t="shared" ref="F71:F134" si="23">AND(NOT(B71=D71),OR(B71="CAT",B71="CAC",B71="ATA",B71="ATT",B71="TTA",B71="ATG",B71="CCG",B71="AGA",B71="CGG",B71="AGG",B71="CGA",B71="CGC",B71="TCC",B71="ACG",B71="ACC",B71="GTA",B71="TGG",B71="TAT",D71="GAA",D71="GAT",D71="GAG",D71="AAG",D71="AAA",D71="CTA",D71="CTT",D71="CTC",D71="AAC",D71="CCA",D71="CCT",D71="CAG",D71="CAA",D71="CGT",D71="AGT",D71="AGC",D71="TCA",D71="TCT",D71="GTC"))</f>
        <v>0</v>
      </c>
      <c r="G71" s="2" t="b">
        <f t="shared" si="21"/>
        <v>0</v>
      </c>
      <c r="H71" s="1" t="s">
        <v>298</v>
      </c>
      <c r="M71" s="1">
        <f>PRODUCT(SUM(PRODUCT(R71,overview!$J$11),PRODUCT(W71,overview!$K$11),PRODUCT(AB71,overview!$L$11)),1/SUM(overview!$J$11:$L$11))</f>
        <v>0.59340000000000004</v>
      </c>
      <c r="N71" s="1">
        <f>PRODUCT(SUM(PRODUCT(S71,overview!$J$11),PRODUCT(X71,overview!$K$11),PRODUCT(AC71,overview!$L$11)),1/SUM(overview!$J$11:$L$11))</f>
        <v>2.4066000000000001</v>
      </c>
      <c r="O71" s="1">
        <f t="shared" si="16"/>
        <v>8</v>
      </c>
      <c r="P71" s="1">
        <f t="shared" si="17"/>
        <v>3</v>
      </c>
      <c r="Q71" s="1">
        <f t="shared" si="22"/>
        <v>9.246447270007481E-2</v>
      </c>
      <c r="R71" s="1">
        <v>1.077</v>
      </c>
      <c r="S71" s="1">
        <v>1.923</v>
      </c>
      <c r="T71" s="1">
        <v>6</v>
      </c>
      <c r="U71" s="1">
        <v>2</v>
      </c>
      <c r="V71" s="1">
        <f t="shared" si="18"/>
        <v>0.18668746749869994</v>
      </c>
      <c r="W71" s="1">
        <v>0.375</v>
      </c>
      <c r="X71" s="1">
        <v>2.625</v>
      </c>
      <c r="Y71" s="1">
        <v>2</v>
      </c>
      <c r="Z71" s="1">
        <v>1</v>
      </c>
      <c r="AA71" s="1">
        <f t="shared" si="19"/>
        <v>7.1428571428571425E-2</v>
      </c>
      <c r="AB71" s="1">
        <v>0.375</v>
      </c>
      <c r="AC71" s="1">
        <v>2.625</v>
      </c>
      <c r="AD71" s="1">
        <v>0</v>
      </c>
      <c r="AE71" s="1">
        <v>0</v>
      </c>
      <c r="AF71" s="1" t="e">
        <f t="shared" si="20"/>
        <v>#DIV/0!</v>
      </c>
      <c r="AH71" s="1">
        <f t="shared" si="9"/>
        <v>4.7501477154633494E-2</v>
      </c>
      <c r="AI71" s="1">
        <f t="shared" si="10"/>
        <v>0.24328725523558101</v>
      </c>
      <c r="AJ71" s="1">
        <f t="shared" si="11"/>
        <v>0</v>
      </c>
      <c r="AK71" s="1">
        <f t="shared" si="12"/>
        <v>5.8066130872292208</v>
      </c>
      <c r="AL71" s="1" t="b">
        <f t="shared" si="13"/>
        <v>0</v>
      </c>
      <c r="AM71" s="1">
        <f t="shared" si="14"/>
        <v>4.0416291484811353</v>
      </c>
      <c r="AN71" s="1" t="b">
        <f t="shared" si="15"/>
        <v>1</v>
      </c>
      <c r="AO71" s="1">
        <v>9.4879999999999995</v>
      </c>
    </row>
    <row r="72" spans="1:41">
      <c r="A72" s="7">
        <v>69</v>
      </c>
      <c r="B72" s="7" t="s">
        <v>64</v>
      </c>
      <c r="C72" s="7" t="s">
        <v>2</v>
      </c>
      <c r="D72" s="7" t="s">
        <v>64</v>
      </c>
      <c r="E72" s="7" t="s">
        <v>2</v>
      </c>
      <c r="F72" s="2" t="b">
        <f t="shared" si="23"/>
        <v>0</v>
      </c>
      <c r="G72" s="2" t="b">
        <f t="shared" si="21"/>
        <v>0</v>
      </c>
      <c r="H72" s="1" t="s">
        <v>298</v>
      </c>
      <c r="I72" s="1" t="s">
        <v>240</v>
      </c>
      <c r="M72" s="1">
        <f>PRODUCT(SUM(PRODUCT(R72,overview!$J$11),PRODUCT(W72,overview!$K$11),PRODUCT(AB72,overview!$L$11)),1/SUM(overview!$J$11:$L$11))</f>
        <v>0.54051111111111116</v>
      </c>
      <c r="N72" s="1">
        <f>PRODUCT(SUM(PRODUCT(S72,overview!$J$11),PRODUCT(X72,overview!$K$11),PRODUCT(AC72,overview!$L$11)),1/SUM(overview!$J$11:$L$11))</f>
        <v>2.4594888888888886</v>
      </c>
      <c r="O72" s="1">
        <f t="shared" si="16"/>
        <v>10</v>
      </c>
      <c r="P72" s="1">
        <f t="shared" si="17"/>
        <v>0</v>
      </c>
      <c r="Q72" s="1">
        <f t="shared" si="22"/>
        <v>0</v>
      </c>
      <c r="R72" s="1">
        <v>1</v>
      </c>
      <c r="S72" s="1">
        <v>2</v>
      </c>
      <c r="T72" s="1">
        <v>8</v>
      </c>
      <c r="U72" s="1">
        <v>0</v>
      </c>
      <c r="V72" s="1">
        <f t="shared" si="18"/>
        <v>0</v>
      </c>
      <c r="W72" s="1">
        <v>0.33300000000000002</v>
      </c>
      <c r="X72" s="1">
        <v>2.6669999999999998</v>
      </c>
      <c r="Y72" s="1">
        <v>2</v>
      </c>
      <c r="Z72" s="1">
        <v>0</v>
      </c>
      <c r="AA72" s="1">
        <f t="shared" si="19"/>
        <v>0</v>
      </c>
      <c r="AB72" s="1">
        <v>0.33300000000000002</v>
      </c>
      <c r="AC72" s="1">
        <v>2.6669999999999998</v>
      </c>
      <c r="AD72" s="1">
        <v>0</v>
      </c>
      <c r="AE72" s="1">
        <v>0</v>
      </c>
      <c r="AF72" s="1" t="e">
        <f t="shared" si="20"/>
        <v>#DIV/0!</v>
      </c>
      <c r="AH72" s="1">
        <f t="shared" ref="AH72:AH135" si="24">(SUM(Z68:Z78)*SUM(W68:W78))/(SUM(Y68:Y78)*SUM(X68:X78))</f>
        <v>5.8181050106973012E-2</v>
      </c>
      <c r="AI72" s="1">
        <f t="shared" ref="AI72:AI135" si="25">(SUM(U68:U78)*SUM(R68:R78))/(SUM(T68:T78)*SUM(S68:S78))</f>
        <v>0.31515937390792537</v>
      </c>
      <c r="AJ72" s="1">
        <f t="shared" si="11"/>
        <v>0</v>
      </c>
      <c r="AK72" s="1">
        <f t="shared" si="12"/>
        <v>6.4738954796439225</v>
      </c>
      <c r="AL72" s="1" t="b">
        <f t="shared" si="13"/>
        <v>0</v>
      </c>
      <c r="AM72" s="1">
        <f t="shared" si="14"/>
        <v>3.9468187170880351</v>
      </c>
      <c r="AN72" s="1" t="b">
        <f t="shared" si="15"/>
        <v>1</v>
      </c>
      <c r="AO72" s="1">
        <v>9.4879999999999995</v>
      </c>
    </row>
    <row r="73" spans="1:41">
      <c r="A73" s="7">
        <v>70</v>
      </c>
      <c r="B73" s="7" t="s">
        <v>98</v>
      </c>
      <c r="C73" s="7" t="s">
        <v>50</v>
      </c>
      <c r="D73" s="7" t="s">
        <v>98</v>
      </c>
      <c r="E73" s="7" t="s">
        <v>50</v>
      </c>
      <c r="F73" s="2" t="b">
        <f t="shared" si="23"/>
        <v>0</v>
      </c>
      <c r="G73" s="2" t="b">
        <f t="shared" si="21"/>
        <v>0</v>
      </c>
      <c r="H73" s="1" t="s">
        <v>298</v>
      </c>
      <c r="M73" s="1">
        <f>PRODUCT(SUM(PRODUCT(R73,overview!$J$11),PRODUCT(W73,overview!$K$11),PRODUCT(AB73,overview!$L$11)),1/SUM(overview!$J$11:$L$11))</f>
        <v>0.54175555555555555</v>
      </c>
      <c r="N73" s="1">
        <f>PRODUCT(SUM(PRODUCT(S73,overview!$J$11),PRODUCT(X73,overview!$K$11),PRODUCT(AC73,overview!$L$11)),1/SUM(overview!$J$11:$L$11))</f>
        <v>2.4582444444444445</v>
      </c>
      <c r="O73" s="1">
        <f t="shared" si="16"/>
        <v>18</v>
      </c>
      <c r="P73" s="1">
        <f t="shared" si="17"/>
        <v>2</v>
      </c>
      <c r="Q73" s="1">
        <f t="shared" si="22"/>
        <v>2.4487012210862111E-2</v>
      </c>
      <c r="R73" s="1">
        <v>1.004</v>
      </c>
      <c r="S73" s="1">
        <v>1.996</v>
      </c>
      <c r="T73" s="1">
        <v>10</v>
      </c>
      <c r="U73" s="1">
        <v>2</v>
      </c>
      <c r="V73" s="1">
        <f t="shared" si="18"/>
        <v>0.1006012024048096</v>
      </c>
      <c r="W73" s="1">
        <v>0.33300000000000002</v>
      </c>
      <c r="X73" s="1">
        <v>2.6669999999999998</v>
      </c>
      <c r="Y73" s="1">
        <v>8</v>
      </c>
      <c r="Z73" s="1">
        <v>0</v>
      </c>
      <c r="AA73" s="1">
        <f t="shared" si="19"/>
        <v>0</v>
      </c>
      <c r="AB73" s="1">
        <v>0.33300000000000002</v>
      </c>
      <c r="AC73" s="1">
        <v>2.6669999999999998</v>
      </c>
      <c r="AD73" s="1">
        <v>0</v>
      </c>
      <c r="AE73" s="1">
        <v>0</v>
      </c>
      <c r="AF73" s="1" t="e">
        <f t="shared" si="20"/>
        <v>#DIV/0!</v>
      </c>
      <c r="AH73" s="1">
        <f t="shared" si="24"/>
        <v>6.5272088750597965E-2</v>
      </c>
      <c r="AI73" s="1">
        <f t="shared" si="25"/>
        <v>0.26861153761789863</v>
      </c>
      <c r="AJ73" s="1">
        <f t="shared" ref="AJ73:AJ136" si="26">(SUM(AE69:AE79)*SUM(AB69:AB79))/(SUM(AD69:AD79)*SUM(AC69:AC79))</f>
        <v>0</v>
      </c>
      <c r="AK73" s="1">
        <f t="shared" si="12"/>
        <v>6.3323270663908424</v>
      </c>
      <c r="AL73" s="1" t="b">
        <f t="shared" si="13"/>
        <v>0</v>
      </c>
      <c r="AM73" s="1">
        <f t="shared" si="14"/>
        <v>3.6946002533762998</v>
      </c>
      <c r="AN73" s="1" t="b">
        <f t="shared" si="15"/>
        <v>1</v>
      </c>
      <c r="AO73" s="1">
        <v>9.4879999999999995</v>
      </c>
    </row>
    <row r="74" spans="1:41">
      <c r="A74" s="7">
        <v>71</v>
      </c>
      <c r="B74" s="7" t="s">
        <v>47</v>
      </c>
      <c r="C74" s="7" t="s">
        <v>48</v>
      </c>
      <c r="D74" s="7" t="s">
        <v>79</v>
      </c>
      <c r="E74" s="7" t="s">
        <v>48</v>
      </c>
      <c r="F74" s="2" t="b">
        <f t="shared" si="23"/>
        <v>1</v>
      </c>
      <c r="G74" s="2" t="b">
        <f t="shared" si="21"/>
        <v>0</v>
      </c>
      <c r="H74" s="1" t="s">
        <v>298</v>
      </c>
      <c r="I74" s="1" t="s">
        <v>240</v>
      </c>
      <c r="M74" s="1">
        <f>PRODUCT(SUM(PRODUCT(R74,overview!$J$11),PRODUCT(W74,overview!$K$11),PRODUCT(AB74,overview!$L$11)),1/SUM(overview!$J$11:$L$11))</f>
        <v>0.7592000000000001</v>
      </c>
      <c r="N74" s="1">
        <f>PRODUCT(SUM(PRODUCT(S74,overview!$J$11),PRODUCT(X74,overview!$K$11),PRODUCT(AC74,overview!$L$11)),1/SUM(overview!$J$11:$L$11))</f>
        <v>2.2408000000000001</v>
      </c>
      <c r="O74" s="1">
        <f t="shared" si="16"/>
        <v>11</v>
      </c>
      <c r="P74" s="1">
        <f t="shared" si="17"/>
        <v>10</v>
      </c>
      <c r="Q74" s="1">
        <f t="shared" si="22"/>
        <v>0.30800688065950477</v>
      </c>
      <c r="R74" s="1">
        <v>0.33300000000000002</v>
      </c>
      <c r="S74" s="1">
        <v>2.6669999999999998</v>
      </c>
      <c r="T74" s="1">
        <v>3</v>
      </c>
      <c r="U74" s="1">
        <v>6</v>
      </c>
      <c r="V74" s="1">
        <f t="shared" si="18"/>
        <v>0.24971878515185603</v>
      </c>
      <c r="W74" s="1">
        <v>0.95</v>
      </c>
      <c r="X74" s="1">
        <v>2.0499999999999998</v>
      </c>
      <c r="Y74" s="1">
        <v>7</v>
      </c>
      <c r="Z74" s="1">
        <v>4</v>
      </c>
      <c r="AA74" s="1">
        <f t="shared" si="19"/>
        <v>0.26480836236933797</v>
      </c>
      <c r="AB74" s="1">
        <v>1.002</v>
      </c>
      <c r="AC74" s="1">
        <v>1.998</v>
      </c>
      <c r="AD74" s="1">
        <v>1</v>
      </c>
      <c r="AE74" s="1">
        <v>0</v>
      </c>
      <c r="AF74" s="1">
        <f t="shared" si="20"/>
        <v>0</v>
      </c>
      <c r="AH74" s="1">
        <f t="shared" si="24"/>
        <v>6.7970074538350883E-2</v>
      </c>
      <c r="AI74" s="1">
        <f t="shared" si="25"/>
        <v>0.22904356776025683</v>
      </c>
      <c r="AJ74" s="1">
        <f t="shared" si="26"/>
        <v>0</v>
      </c>
      <c r="AK74" s="1">
        <f t="shared" si="12"/>
        <v>6.1066236452730598</v>
      </c>
      <c r="AL74" s="1" t="b">
        <f t="shared" si="13"/>
        <v>0</v>
      </c>
      <c r="AM74" s="1">
        <f t="shared" si="14"/>
        <v>3.2973471456991774</v>
      </c>
      <c r="AN74" s="1" t="b">
        <f t="shared" si="15"/>
        <v>1</v>
      </c>
      <c r="AO74" s="1">
        <v>9.4879999999999995</v>
      </c>
    </row>
    <row r="75" spans="1:41">
      <c r="A75" s="7">
        <v>72</v>
      </c>
      <c r="B75" s="7" t="s">
        <v>60</v>
      </c>
      <c r="C75" s="7" t="s">
        <v>61</v>
      </c>
      <c r="D75" s="7" t="s">
        <v>83</v>
      </c>
      <c r="E75" s="7" t="s">
        <v>61</v>
      </c>
      <c r="F75" s="2" t="b">
        <f t="shared" si="23"/>
        <v>0</v>
      </c>
      <c r="G75" s="2" t="b">
        <f t="shared" si="21"/>
        <v>0</v>
      </c>
      <c r="H75" s="1" t="s">
        <v>298</v>
      </c>
      <c r="I75" s="1" t="s">
        <v>240</v>
      </c>
      <c r="M75" s="1">
        <f>PRODUCT(SUM(PRODUCT(R75,overview!$J$11),PRODUCT(W75,overview!$K$11),PRODUCT(AB75,overview!$L$11)),1/SUM(overview!$J$11:$L$11))</f>
        <v>1.0006222222222223</v>
      </c>
      <c r="N75" s="1">
        <f>PRODUCT(SUM(PRODUCT(S75,overview!$J$11),PRODUCT(X75,overview!$K$11),PRODUCT(AC75,overview!$L$11)),1/SUM(overview!$J$11:$L$11))</f>
        <v>1.9993777777777781</v>
      </c>
      <c r="O75" s="1">
        <f t="shared" si="16"/>
        <v>20</v>
      </c>
      <c r="P75" s="1">
        <f t="shared" si="17"/>
        <v>4</v>
      </c>
      <c r="Q75" s="1">
        <f t="shared" si="22"/>
        <v>0.10009336237940693</v>
      </c>
      <c r="R75" s="1">
        <v>1.002</v>
      </c>
      <c r="S75" s="1">
        <v>1.998</v>
      </c>
      <c r="T75" s="1">
        <v>9</v>
      </c>
      <c r="U75" s="1">
        <v>4</v>
      </c>
      <c r="V75" s="1">
        <f t="shared" si="18"/>
        <v>0.22288955622288958</v>
      </c>
      <c r="W75" s="1">
        <v>1</v>
      </c>
      <c r="X75" s="1">
        <v>2</v>
      </c>
      <c r="Y75" s="1">
        <v>10</v>
      </c>
      <c r="Z75" s="1">
        <v>0</v>
      </c>
      <c r="AA75" s="1">
        <f t="shared" si="19"/>
        <v>0</v>
      </c>
      <c r="AB75" s="1">
        <v>1</v>
      </c>
      <c r="AC75" s="1">
        <v>2</v>
      </c>
      <c r="AD75" s="1">
        <v>1</v>
      </c>
      <c r="AE75" s="1">
        <v>0</v>
      </c>
      <c r="AF75" s="1">
        <f t="shared" si="20"/>
        <v>0</v>
      </c>
      <c r="AH75" s="1">
        <f t="shared" si="24"/>
        <v>6.0164535632867486E-2</v>
      </c>
      <c r="AI75" s="1">
        <f t="shared" si="25"/>
        <v>0.21036367875650669</v>
      </c>
      <c r="AJ75" s="1">
        <f t="shared" si="26"/>
        <v>0</v>
      </c>
      <c r="AK75" s="1">
        <f t="shared" ref="AK75:AK138" si="27">(((SUM(AJ73:AJ77))-(SUM(AI73:AI77)))^2)/(AVERAGE(AI73:AI77))</f>
        <v>5.6620195108758429</v>
      </c>
      <c r="AL75" s="1" t="b">
        <f t="shared" ref="AL75:AL138" si="28">IF(AK75&gt;AO75, TRUE, FALSE)</f>
        <v>0</v>
      </c>
      <c r="AM75" s="1">
        <f t="shared" ref="AM75:AM138" si="29">(((SUM(AH73:AH77))-(SUM(AI73:AI77)))^2)/(AVERAGE(AI73:AI77))</f>
        <v>2.7924286247314378</v>
      </c>
      <c r="AN75" s="1" t="b">
        <f t="shared" ref="AN75:AN138" si="30">IF(AK75&gt;AP75, TRUE, FALSE)</f>
        <v>1</v>
      </c>
      <c r="AO75" s="1">
        <v>9.4879999999999995</v>
      </c>
    </row>
    <row r="76" spans="1:41">
      <c r="A76" s="7">
        <v>73</v>
      </c>
      <c r="B76" s="7" t="s">
        <v>30</v>
      </c>
      <c r="C76" s="7" t="s">
        <v>31</v>
      </c>
      <c r="D76" s="7" t="s">
        <v>30</v>
      </c>
      <c r="E76" s="7" t="s">
        <v>31</v>
      </c>
      <c r="F76" s="2" t="b">
        <f t="shared" si="23"/>
        <v>0</v>
      </c>
      <c r="G76" s="2" t="b">
        <f t="shared" si="21"/>
        <v>0</v>
      </c>
      <c r="H76" s="1" t="s">
        <v>298</v>
      </c>
      <c r="M76" s="1">
        <f>PRODUCT(SUM(PRODUCT(R76,overview!$J$11),PRODUCT(W76,overview!$K$11),PRODUCT(AB76,overview!$L$11)),1/SUM(overview!$J$11:$L$11))</f>
        <v>1.0096888888888889</v>
      </c>
      <c r="N76" s="1">
        <f>PRODUCT(SUM(PRODUCT(S76,overview!$J$11),PRODUCT(X76,overview!$K$11),PRODUCT(AC76,overview!$L$11)),1/SUM(overview!$J$11:$L$11))</f>
        <v>1.9903111111111114</v>
      </c>
      <c r="O76" s="1">
        <f t="shared" si="16"/>
        <v>20</v>
      </c>
      <c r="P76" s="1">
        <f t="shared" si="17"/>
        <v>4</v>
      </c>
      <c r="Q76" s="1">
        <f t="shared" si="22"/>
        <v>0.10146040819972309</v>
      </c>
      <c r="R76" s="1">
        <v>0.999</v>
      </c>
      <c r="S76" s="1">
        <v>2.0009999999999999</v>
      </c>
      <c r="T76" s="1">
        <v>10</v>
      </c>
      <c r="U76" s="1">
        <v>2</v>
      </c>
      <c r="V76" s="1">
        <f t="shared" si="18"/>
        <v>9.9850074962518756E-2</v>
      </c>
      <c r="W76" s="1">
        <v>1.0149999999999999</v>
      </c>
      <c r="X76" s="1">
        <v>1.9850000000000001</v>
      </c>
      <c r="Y76" s="1">
        <v>10</v>
      </c>
      <c r="Z76" s="1">
        <v>2</v>
      </c>
      <c r="AA76" s="1">
        <f t="shared" si="19"/>
        <v>0.10226700251889168</v>
      </c>
      <c r="AB76" s="1">
        <v>1</v>
      </c>
      <c r="AC76" s="1">
        <v>2</v>
      </c>
      <c r="AD76" s="1">
        <v>0</v>
      </c>
      <c r="AE76" s="1">
        <v>0</v>
      </c>
      <c r="AF76" s="1" t="e">
        <f t="shared" si="20"/>
        <v>#DIV/0!</v>
      </c>
      <c r="AH76" s="1">
        <f t="shared" si="24"/>
        <v>7.2281509339945552E-2</v>
      </c>
      <c r="AI76" s="1">
        <f t="shared" si="25"/>
        <v>0.19814657101202421</v>
      </c>
      <c r="AJ76" s="1">
        <f t="shared" si="26"/>
        <v>0</v>
      </c>
      <c r="AK76" s="1">
        <f t="shared" si="27"/>
        <v>4.5572381557906541</v>
      </c>
      <c r="AL76" s="1" t="b">
        <f t="shared" si="28"/>
        <v>0</v>
      </c>
      <c r="AM76" s="1">
        <f t="shared" si="29"/>
        <v>2.3658755419110147</v>
      </c>
      <c r="AN76" s="1" t="b">
        <f t="shared" si="30"/>
        <v>1</v>
      </c>
      <c r="AO76" s="1">
        <v>9.4879999999999995</v>
      </c>
    </row>
    <row r="77" spans="1:41">
      <c r="A77" s="7">
        <v>74</v>
      </c>
      <c r="B77" s="7" t="s">
        <v>56</v>
      </c>
      <c r="C77" s="7" t="s">
        <v>31</v>
      </c>
      <c r="D77" s="7" t="s">
        <v>56</v>
      </c>
      <c r="E77" s="7" t="s">
        <v>31</v>
      </c>
      <c r="F77" s="2" t="b">
        <f t="shared" si="23"/>
        <v>0</v>
      </c>
      <c r="G77" s="2" t="b">
        <f t="shared" si="21"/>
        <v>0</v>
      </c>
      <c r="H77" s="1" t="s">
        <v>298</v>
      </c>
      <c r="I77" s="1" t="s">
        <v>240</v>
      </c>
      <c r="M77" s="1">
        <f>PRODUCT(SUM(PRODUCT(R77,overview!$J$11),PRODUCT(W77,overview!$K$11),PRODUCT(AB77,overview!$L$11)),1/SUM(overview!$J$11:$L$11))</f>
        <v>1.0046666666666666</v>
      </c>
      <c r="N77" s="1">
        <f>PRODUCT(SUM(PRODUCT(S77,overview!$J$11),PRODUCT(X77,overview!$K$11),PRODUCT(AC77,overview!$L$11)),1/SUM(overview!$J$11:$L$11))</f>
        <v>1.9953333333333336</v>
      </c>
      <c r="O77" s="1">
        <f t="shared" si="16"/>
        <v>12</v>
      </c>
      <c r="P77" s="1">
        <f t="shared" si="17"/>
        <v>5</v>
      </c>
      <c r="Q77" s="1">
        <f t="shared" si="22"/>
        <v>0.20979507740282877</v>
      </c>
      <c r="R77" s="1">
        <v>1</v>
      </c>
      <c r="S77" s="1">
        <v>2</v>
      </c>
      <c r="T77" s="1">
        <v>5</v>
      </c>
      <c r="U77" s="1">
        <v>4</v>
      </c>
      <c r="V77" s="1">
        <f t="shared" si="18"/>
        <v>0.4</v>
      </c>
      <c r="W77" s="1">
        <v>1.0069999999999999</v>
      </c>
      <c r="X77" s="1">
        <v>1.9930000000000001</v>
      </c>
      <c r="Y77" s="1">
        <v>7</v>
      </c>
      <c r="Z77" s="1">
        <v>1</v>
      </c>
      <c r="AA77" s="1">
        <f t="shared" si="19"/>
        <v>7.2181205648340616E-2</v>
      </c>
      <c r="AB77" s="1">
        <v>1</v>
      </c>
      <c r="AC77" s="1">
        <v>2</v>
      </c>
      <c r="AD77" s="1">
        <v>0</v>
      </c>
      <c r="AE77" s="1">
        <v>0</v>
      </c>
      <c r="AF77" s="1" t="e">
        <f t="shared" si="20"/>
        <v>#DIV/0!</v>
      </c>
      <c r="AH77" s="1">
        <f t="shared" si="24"/>
        <v>7.1460128551991617E-2</v>
      </c>
      <c r="AI77" s="1">
        <f t="shared" si="25"/>
        <v>0.2262385470284822</v>
      </c>
      <c r="AJ77" s="1">
        <f t="shared" si="26"/>
        <v>0</v>
      </c>
      <c r="AK77" s="1">
        <f t="shared" si="27"/>
        <v>3.7143966594681146</v>
      </c>
      <c r="AL77" s="1" t="b">
        <f t="shared" si="28"/>
        <v>0</v>
      </c>
      <c r="AM77" s="1">
        <f t="shared" si="29"/>
        <v>2.2774355327084992</v>
      </c>
      <c r="AN77" s="1" t="b">
        <f t="shared" si="30"/>
        <v>1</v>
      </c>
      <c r="AO77" s="1">
        <v>9.4879999999999995</v>
      </c>
    </row>
    <row r="78" spans="1:41">
      <c r="A78" s="7">
        <v>75</v>
      </c>
      <c r="B78" s="7" t="s">
        <v>32</v>
      </c>
      <c r="C78" s="7" t="s">
        <v>33</v>
      </c>
      <c r="D78" s="7" t="s">
        <v>53</v>
      </c>
      <c r="E78" s="7" t="s">
        <v>33</v>
      </c>
      <c r="F78" s="2" t="b">
        <f t="shared" si="23"/>
        <v>0</v>
      </c>
      <c r="G78" s="2" t="b">
        <f t="shared" si="21"/>
        <v>1</v>
      </c>
      <c r="H78" s="1" t="s">
        <v>298</v>
      </c>
      <c r="M78" s="1">
        <f>PRODUCT(SUM(PRODUCT(R78,overview!$J$11),PRODUCT(W78,overview!$K$11),PRODUCT(AB78,overview!$L$11)),1/SUM(overview!$J$11:$L$11))</f>
        <v>0.97204444444444438</v>
      </c>
      <c r="N78" s="1">
        <f>PRODUCT(SUM(PRODUCT(S78,overview!$J$11),PRODUCT(X78,overview!$K$11),PRODUCT(AC78,overview!$L$11)),1/SUM(overview!$J$11:$L$11))</f>
        <v>2.0279555555555557</v>
      </c>
      <c r="O78" s="1">
        <f t="shared" si="16"/>
        <v>16</v>
      </c>
      <c r="P78" s="1">
        <f t="shared" si="17"/>
        <v>20</v>
      </c>
      <c r="Q78" s="1">
        <f t="shared" si="22"/>
        <v>0.59915295097416099</v>
      </c>
      <c r="R78" s="1">
        <v>0.90800000000000003</v>
      </c>
      <c r="S78" s="1">
        <v>2.0920000000000001</v>
      </c>
      <c r="T78" s="1">
        <v>6</v>
      </c>
      <c r="U78" s="1">
        <v>18</v>
      </c>
      <c r="V78" s="1">
        <f t="shared" si="18"/>
        <v>1.3021032504780115</v>
      </c>
      <c r="W78" s="1">
        <v>1.0009999999999999</v>
      </c>
      <c r="X78" s="1">
        <v>1.9990000000000001</v>
      </c>
      <c r="Y78" s="1">
        <v>9</v>
      </c>
      <c r="Z78" s="1">
        <v>2</v>
      </c>
      <c r="AA78" s="1">
        <f t="shared" si="19"/>
        <v>0.1112778611527986</v>
      </c>
      <c r="AB78" s="1">
        <v>1</v>
      </c>
      <c r="AC78" s="1">
        <v>2</v>
      </c>
      <c r="AD78" s="1">
        <v>1</v>
      </c>
      <c r="AE78" s="1">
        <v>0</v>
      </c>
      <c r="AF78" s="1">
        <f t="shared" si="20"/>
        <v>0</v>
      </c>
      <c r="AH78" s="1">
        <f t="shared" si="24"/>
        <v>0.11396850685239826</v>
      </c>
      <c r="AI78" s="1">
        <f t="shared" si="25"/>
        <v>0.24705145600667988</v>
      </c>
      <c r="AJ78" s="1">
        <f t="shared" si="26"/>
        <v>0.10462517193947729</v>
      </c>
      <c r="AK78" s="1">
        <f t="shared" si="27"/>
        <v>2.6017101357861199</v>
      </c>
      <c r="AL78" s="1" t="b">
        <f t="shared" si="28"/>
        <v>0</v>
      </c>
      <c r="AM78" s="1">
        <f t="shared" si="29"/>
        <v>2.1347555262682105</v>
      </c>
      <c r="AN78" s="1" t="b">
        <f t="shared" si="30"/>
        <v>1</v>
      </c>
      <c r="AO78" s="1">
        <v>9.4879999999999995</v>
      </c>
    </row>
    <row r="79" spans="1:41">
      <c r="A79" s="7">
        <v>76</v>
      </c>
      <c r="B79" s="7" t="s">
        <v>74</v>
      </c>
      <c r="C79" s="7" t="s">
        <v>1</v>
      </c>
      <c r="D79" s="7" t="s">
        <v>75</v>
      </c>
      <c r="E79" s="7" t="s">
        <v>1</v>
      </c>
      <c r="F79" s="2" t="b">
        <f t="shared" si="23"/>
        <v>1</v>
      </c>
      <c r="G79" s="2" t="b">
        <f t="shared" si="21"/>
        <v>1</v>
      </c>
      <c r="H79" s="1" t="s">
        <v>298</v>
      </c>
      <c r="I79" s="1" t="s">
        <v>240</v>
      </c>
      <c r="M79" s="1">
        <f>PRODUCT(SUM(PRODUCT(R79,overview!$J$11),PRODUCT(W79,overview!$K$11),PRODUCT(AB79,overview!$L$11)),1/SUM(overview!$J$11:$L$11))</f>
        <v>1.0619555555555555</v>
      </c>
      <c r="N79" s="1">
        <f>PRODUCT(SUM(PRODUCT(S79,overview!$J$11),PRODUCT(X79,overview!$K$11),PRODUCT(AC79,overview!$L$11)),1/SUM(overview!$J$11:$L$11))</f>
        <v>1.9380444444444447</v>
      </c>
      <c r="O79" s="1">
        <f t="shared" si="16"/>
        <v>14</v>
      </c>
      <c r="P79" s="1">
        <f t="shared" si="17"/>
        <v>3</v>
      </c>
      <c r="Q79" s="1">
        <f t="shared" si="22"/>
        <v>0.11741831071739797</v>
      </c>
      <c r="R79" s="1">
        <v>1</v>
      </c>
      <c r="S79" s="1">
        <v>2</v>
      </c>
      <c r="T79" s="1">
        <v>7</v>
      </c>
      <c r="U79" s="1">
        <v>1</v>
      </c>
      <c r="V79" s="1">
        <f t="shared" si="18"/>
        <v>7.1428571428571425E-2</v>
      </c>
      <c r="W79" s="1">
        <v>1.091</v>
      </c>
      <c r="X79" s="1">
        <v>1.909</v>
      </c>
      <c r="Y79" s="1">
        <v>6</v>
      </c>
      <c r="Z79" s="1">
        <v>2</v>
      </c>
      <c r="AA79" s="1">
        <f t="shared" si="19"/>
        <v>0.1905011349746813</v>
      </c>
      <c r="AB79" s="1">
        <v>1.0580000000000001</v>
      </c>
      <c r="AC79" s="1">
        <v>1.9419999999999999</v>
      </c>
      <c r="AD79" s="1">
        <v>1</v>
      </c>
      <c r="AE79" s="1">
        <v>0</v>
      </c>
      <c r="AF79" s="1">
        <f t="shared" si="20"/>
        <v>0</v>
      </c>
      <c r="AH79" s="1">
        <f t="shared" si="24"/>
        <v>0.10710675093481271</v>
      </c>
      <c r="AI79" s="1">
        <f t="shared" si="25"/>
        <v>0.2663444412565939</v>
      </c>
      <c r="AJ79" s="1">
        <f t="shared" si="26"/>
        <v>0.11997582351163494</v>
      </c>
      <c r="AK79" s="1">
        <f t="shared" si="27"/>
        <v>2.2951412188560067</v>
      </c>
      <c r="AL79" s="1" t="b">
        <f t="shared" si="28"/>
        <v>0</v>
      </c>
      <c r="AM79" s="1">
        <f t="shared" si="29"/>
        <v>2.6469937920891744</v>
      </c>
      <c r="AN79" s="1" t="b">
        <f t="shared" si="30"/>
        <v>1</v>
      </c>
      <c r="AO79" s="1">
        <v>9.4879999999999995</v>
      </c>
    </row>
    <row r="80" spans="1:41">
      <c r="A80" s="7">
        <v>77</v>
      </c>
      <c r="B80" s="7" t="s">
        <v>83</v>
      </c>
      <c r="C80" s="7" t="s">
        <v>61</v>
      </c>
      <c r="D80" s="7" t="s">
        <v>83</v>
      </c>
      <c r="E80" s="7" t="s">
        <v>61</v>
      </c>
      <c r="F80" s="2" t="b">
        <f t="shared" si="23"/>
        <v>0</v>
      </c>
      <c r="G80" s="2" t="b">
        <f t="shared" si="21"/>
        <v>0</v>
      </c>
      <c r="H80" s="1" t="s">
        <v>298</v>
      </c>
      <c r="M80" s="1">
        <f>PRODUCT(SUM(PRODUCT(R80,overview!$J$11),PRODUCT(W80,overview!$K$11),PRODUCT(AB80,overview!$L$11)),1/SUM(overview!$J$11:$L$11))</f>
        <v>0.89640000000000009</v>
      </c>
      <c r="N80" s="1">
        <f>PRODUCT(SUM(PRODUCT(S80,overview!$J$11),PRODUCT(X80,overview!$K$11),PRODUCT(AC80,overview!$L$11)),1/SUM(overview!$J$11:$L$11))</f>
        <v>2.1036000000000001</v>
      </c>
      <c r="O80" s="1">
        <f t="shared" si="16"/>
        <v>11</v>
      </c>
      <c r="P80" s="1">
        <f t="shared" si="17"/>
        <v>0</v>
      </c>
      <c r="Q80" s="1">
        <f t="shared" si="22"/>
        <v>0</v>
      </c>
      <c r="R80" s="1">
        <v>0.66700000000000004</v>
      </c>
      <c r="S80" s="1">
        <v>2.3330000000000002</v>
      </c>
      <c r="T80" s="1">
        <v>5</v>
      </c>
      <c r="U80" s="1">
        <v>0</v>
      </c>
      <c r="V80" s="1">
        <f t="shared" si="18"/>
        <v>0</v>
      </c>
      <c r="W80" s="1">
        <v>1</v>
      </c>
      <c r="X80" s="1">
        <v>2</v>
      </c>
      <c r="Y80" s="1">
        <v>6</v>
      </c>
      <c r="Z80" s="1">
        <v>0</v>
      </c>
      <c r="AA80" s="1">
        <f t="shared" si="19"/>
        <v>0</v>
      </c>
      <c r="AB80" s="1">
        <v>1</v>
      </c>
      <c r="AC80" s="1">
        <v>2</v>
      </c>
      <c r="AD80" s="1">
        <v>0</v>
      </c>
      <c r="AE80" s="1">
        <v>0</v>
      </c>
      <c r="AF80" s="1" t="e">
        <f t="shared" si="20"/>
        <v>#DIV/0!</v>
      </c>
      <c r="AH80" s="1">
        <f t="shared" si="24"/>
        <v>0.1139213002194555</v>
      </c>
      <c r="AI80" s="1">
        <f t="shared" si="25"/>
        <v>0.25440234573361509</v>
      </c>
      <c r="AJ80" s="1">
        <f t="shared" si="26"/>
        <v>0.17996373526745238</v>
      </c>
      <c r="AK80" s="1">
        <f t="shared" si="27"/>
        <v>2.4602781064294068</v>
      </c>
      <c r="AL80" s="1" t="b">
        <f t="shared" si="28"/>
        <v>0</v>
      </c>
      <c r="AM80" s="1">
        <f t="shared" si="29"/>
        <v>3.2958699383327068</v>
      </c>
      <c r="AN80" s="1" t="b">
        <f t="shared" si="30"/>
        <v>1</v>
      </c>
      <c r="AO80" s="1">
        <v>9.4879999999999995</v>
      </c>
    </row>
    <row r="81" spans="1:41">
      <c r="A81" s="7">
        <v>78</v>
      </c>
      <c r="B81" s="7" t="s">
        <v>89</v>
      </c>
      <c r="C81" s="7" t="s">
        <v>70</v>
      </c>
      <c r="D81" s="7" t="s">
        <v>89</v>
      </c>
      <c r="E81" s="7" t="s">
        <v>70</v>
      </c>
      <c r="F81" s="2" t="b">
        <f t="shared" si="23"/>
        <v>0</v>
      </c>
      <c r="G81" s="2" t="b">
        <f t="shared" si="21"/>
        <v>0</v>
      </c>
      <c r="H81" s="1" t="s">
        <v>298</v>
      </c>
      <c r="M81" s="1">
        <f>PRODUCT(SUM(PRODUCT(R81,overview!$J$11),PRODUCT(W81,overview!$K$11),PRODUCT(AB81,overview!$L$11)),1/SUM(overview!$J$11:$L$11))</f>
        <v>0.79248888888888891</v>
      </c>
      <c r="N81" s="1">
        <f>PRODUCT(SUM(PRODUCT(S81,overview!$J$11),PRODUCT(X81,overview!$K$11),PRODUCT(AC81,overview!$L$11)),1/SUM(overview!$J$11:$L$11))</f>
        <v>2.2075111111111112</v>
      </c>
      <c r="O81" s="1">
        <f t="shared" si="16"/>
        <v>13</v>
      </c>
      <c r="P81" s="1">
        <f t="shared" si="17"/>
        <v>0</v>
      </c>
      <c r="Q81" s="1">
        <f t="shared" si="22"/>
        <v>0</v>
      </c>
      <c r="R81" s="1">
        <v>0.33300000000000002</v>
      </c>
      <c r="S81" s="1">
        <v>2.6669999999999998</v>
      </c>
      <c r="T81" s="1">
        <v>4</v>
      </c>
      <c r="U81" s="1">
        <v>0</v>
      </c>
      <c r="V81" s="1">
        <f t="shared" si="18"/>
        <v>0</v>
      </c>
      <c r="W81" s="1">
        <v>1</v>
      </c>
      <c r="X81" s="1">
        <v>2</v>
      </c>
      <c r="Y81" s="1">
        <v>9</v>
      </c>
      <c r="Z81" s="1">
        <v>0</v>
      </c>
      <c r="AA81" s="1">
        <f t="shared" si="19"/>
        <v>0</v>
      </c>
      <c r="AB81" s="1">
        <v>1</v>
      </c>
      <c r="AC81" s="1">
        <v>2</v>
      </c>
      <c r="AD81" s="1">
        <v>0</v>
      </c>
      <c r="AE81" s="1">
        <v>0</v>
      </c>
      <c r="AF81" s="1" t="e">
        <f t="shared" si="20"/>
        <v>#DIV/0!</v>
      </c>
      <c r="AH81" s="1">
        <f t="shared" si="24"/>
        <v>0.10158433181877728</v>
      </c>
      <c r="AI81" s="1">
        <f t="shared" si="25"/>
        <v>0.36095960427371027</v>
      </c>
      <c r="AJ81" s="1">
        <f t="shared" si="26"/>
        <v>0.16177355312236796</v>
      </c>
      <c r="AK81" s="1">
        <f t="shared" si="27"/>
        <v>3.0932553130895357</v>
      </c>
      <c r="AL81" s="1" t="b">
        <f t="shared" si="28"/>
        <v>0</v>
      </c>
      <c r="AM81" s="1">
        <f t="shared" si="29"/>
        <v>4.111487347906003</v>
      </c>
      <c r="AN81" s="1" t="b">
        <f t="shared" si="30"/>
        <v>1</v>
      </c>
      <c r="AO81" s="1">
        <v>9.4879999999999995</v>
      </c>
    </row>
    <row r="82" spans="1:41">
      <c r="A82" s="7">
        <v>79</v>
      </c>
      <c r="B82" s="7" t="s">
        <v>56</v>
      </c>
      <c r="C82" s="7" t="s">
        <v>31</v>
      </c>
      <c r="D82" s="7" t="s">
        <v>56</v>
      </c>
      <c r="E82" s="7" t="s">
        <v>31</v>
      </c>
      <c r="F82" s="2" t="b">
        <f t="shared" si="23"/>
        <v>0</v>
      </c>
      <c r="G82" s="2" t="b">
        <f t="shared" si="21"/>
        <v>0</v>
      </c>
      <c r="H82" s="1" t="s">
        <v>298</v>
      </c>
      <c r="M82" s="1">
        <f>PRODUCT(SUM(PRODUCT(R82,overview!$J$11),PRODUCT(W82,overview!$K$11),PRODUCT(AB82,overview!$L$11)),1/SUM(overview!$J$11:$L$11))</f>
        <v>1.0210222222222223</v>
      </c>
      <c r="N82" s="1">
        <f>PRODUCT(SUM(PRODUCT(S82,overview!$J$11),PRODUCT(X82,overview!$K$11),PRODUCT(AC82,overview!$L$11)),1/SUM(overview!$J$11:$L$11))</f>
        <v>1.9789777777777779</v>
      </c>
      <c r="O82" s="1">
        <f t="shared" si="16"/>
        <v>19</v>
      </c>
      <c r="P82" s="1">
        <f t="shared" si="17"/>
        <v>4</v>
      </c>
      <c r="Q82" s="1">
        <f t="shared" si="22"/>
        <v>0.10861771627622742</v>
      </c>
      <c r="R82" s="1">
        <v>1.0289999999999999</v>
      </c>
      <c r="S82" s="1">
        <v>1.9710000000000001</v>
      </c>
      <c r="T82" s="1">
        <v>6</v>
      </c>
      <c r="U82" s="1">
        <v>0</v>
      </c>
      <c r="V82" s="1">
        <f t="shared" si="18"/>
        <v>0</v>
      </c>
      <c r="W82" s="1">
        <v>1.018</v>
      </c>
      <c r="X82" s="1">
        <v>1.982</v>
      </c>
      <c r="Y82" s="1">
        <v>13</v>
      </c>
      <c r="Z82" s="1">
        <v>4</v>
      </c>
      <c r="AA82" s="1">
        <f t="shared" si="19"/>
        <v>0.15803772413257783</v>
      </c>
      <c r="AB82" s="1">
        <v>1</v>
      </c>
      <c r="AC82" s="1">
        <v>2</v>
      </c>
      <c r="AD82" s="1">
        <v>0</v>
      </c>
      <c r="AE82" s="1">
        <v>0</v>
      </c>
      <c r="AF82" s="1" t="e">
        <f t="shared" si="20"/>
        <v>#DIV/0!</v>
      </c>
      <c r="AH82" s="1">
        <f t="shared" si="24"/>
        <v>0.10127654047789721</v>
      </c>
      <c r="AI82" s="1">
        <f t="shared" si="25"/>
        <v>0.41925194009954109</v>
      </c>
      <c r="AJ82" s="1">
        <f t="shared" si="26"/>
        <v>0.10891327945965505</v>
      </c>
      <c r="AK82" s="1">
        <f t="shared" si="27"/>
        <v>3.6892122249423083</v>
      </c>
      <c r="AL82" s="1" t="b">
        <f t="shared" si="28"/>
        <v>0</v>
      </c>
      <c r="AM82" s="1">
        <f t="shared" si="29"/>
        <v>5.070387424881349</v>
      </c>
      <c r="AN82" s="1" t="b">
        <f t="shared" si="30"/>
        <v>1</v>
      </c>
      <c r="AO82" s="1">
        <v>9.4879999999999995</v>
      </c>
    </row>
    <row r="83" spans="1:41">
      <c r="A83" s="7">
        <v>80</v>
      </c>
      <c r="B83" s="7" t="s">
        <v>64</v>
      </c>
      <c r="C83" s="7" t="s">
        <v>2</v>
      </c>
      <c r="D83" s="7" t="s">
        <v>64</v>
      </c>
      <c r="E83" s="7" t="s">
        <v>2</v>
      </c>
      <c r="F83" s="2" t="b">
        <f t="shared" si="23"/>
        <v>0</v>
      </c>
      <c r="G83" s="2" t="b">
        <f t="shared" si="21"/>
        <v>0</v>
      </c>
      <c r="H83" s="1" t="s">
        <v>298</v>
      </c>
      <c r="M83" s="1">
        <f>PRODUCT(SUM(PRODUCT(R83,overview!$J$11),PRODUCT(W83,overview!$K$11),PRODUCT(AB83,overview!$L$11)),1/SUM(overview!$J$11:$L$11))</f>
        <v>0.35633333333333334</v>
      </c>
      <c r="N83" s="1">
        <f>PRODUCT(SUM(PRODUCT(S83,overview!$J$11),PRODUCT(X83,overview!$K$11),PRODUCT(AC83,overview!$L$11)),1/SUM(overview!$J$11:$L$11))</f>
        <v>2.6436666666666668</v>
      </c>
      <c r="O83" s="1">
        <f t="shared" si="16"/>
        <v>3.5</v>
      </c>
      <c r="P83" s="1">
        <f t="shared" si="17"/>
        <v>4.5</v>
      </c>
      <c r="Q83" s="1">
        <f t="shared" si="22"/>
        <v>0.17329826899868506</v>
      </c>
      <c r="R83" s="1">
        <v>0.40799999999999997</v>
      </c>
      <c r="S83" s="1">
        <v>2.5920000000000001</v>
      </c>
      <c r="T83" s="1">
        <v>0.5</v>
      </c>
      <c r="U83" s="1">
        <v>4.5</v>
      </c>
      <c r="V83" s="1">
        <f t="shared" si="18"/>
        <v>1.4166666666666665</v>
      </c>
      <c r="W83" s="1">
        <v>0.33300000000000002</v>
      </c>
      <c r="X83" s="1">
        <v>2.6669999999999998</v>
      </c>
      <c r="Y83" s="1">
        <v>3</v>
      </c>
      <c r="Z83" s="1">
        <v>0</v>
      </c>
      <c r="AA83" s="1">
        <f t="shared" si="19"/>
        <v>0</v>
      </c>
      <c r="AB83" s="1">
        <v>0.33300000000000002</v>
      </c>
      <c r="AC83" s="1">
        <v>2.6669999999999998</v>
      </c>
      <c r="AD83" s="1">
        <v>0</v>
      </c>
      <c r="AE83" s="1">
        <v>0</v>
      </c>
      <c r="AF83" s="1" t="e">
        <f t="shared" si="20"/>
        <v>#DIV/0!</v>
      </c>
      <c r="AH83" s="1">
        <f t="shared" si="24"/>
        <v>9.8546806572596471E-2</v>
      </c>
      <c r="AI83" s="1">
        <f t="shared" si="25"/>
        <v>0.40634498480243153</v>
      </c>
      <c r="AJ83" s="1">
        <f t="shared" si="26"/>
        <v>0.10894884269497275</v>
      </c>
      <c r="AK83" s="1">
        <f t="shared" si="27"/>
        <v>5.4072183533738301</v>
      </c>
      <c r="AL83" s="1" t="b">
        <f t="shared" si="28"/>
        <v>0</v>
      </c>
      <c r="AM83" s="1">
        <f t="shared" si="29"/>
        <v>6.4581372970704587</v>
      </c>
      <c r="AN83" s="1" t="b">
        <f t="shared" si="30"/>
        <v>1</v>
      </c>
      <c r="AO83" s="1">
        <v>9.4879999999999995</v>
      </c>
    </row>
    <row r="84" spans="1:41">
      <c r="A84" s="7">
        <v>81</v>
      </c>
      <c r="B84" s="7" t="s">
        <v>38</v>
      </c>
      <c r="C84" s="7" t="s">
        <v>1</v>
      </c>
      <c r="D84" s="7" t="s">
        <v>77</v>
      </c>
      <c r="E84" s="7" t="s">
        <v>78</v>
      </c>
      <c r="F84" s="2" t="b">
        <f t="shared" si="23"/>
        <v>0</v>
      </c>
      <c r="G84" s="2" t="b">
        <f t="shared" si="21"/>
        <v>1</v>
      </c>
      <c r="H84" s="1" t="s">
        <v>298</v>
      </c>
      <c r="M84" s="1">
        <f>PRODUCT(SUM(PRODUCT(R84,overview!$J$11),PRODUCT(W84,overview!$K$11),PRODUCT(AB84,overview!$L$11)),1/SUM(overview!$J$11:$L$11))</f>
        <v>0.63606666666666667</v>
      </c>
      <c r="N84" s="1">
        <f>PRODUCT(SUM(PRODUCT(S84,overview!$J$11),PRODUCT(X84,overview!$K$11),PRODUCT(AC84,overview!$L$11)),1/SUM(overview!$J$11:$L$11))</f>
        <v>2.3639333333333332</v>
      </c>
      <c r="O84" s="1">
        <f t="shared" si="16"/>
        <v>7.5</v>
      </c>
      <c r="P84" s="1">
        <f t="shared" si="17"/>
        <v>9.5</v>
      </c>
      <c r="Q84" s="1">
        <f t="shared" si="22"/>
        <v>0.34082367429049515</v>
      </c>
      <c r="R84" s="1">
        <v>1</v>
      </c>
      <c r="S84" s="1">
        <v>2</v>
      </c>
      <c r="T84" s="1">
        <v>3</v>
      </c>
      <c r="U84" s="1">
        <v>1</v>
      </c>
      <c r="V84" s="1">
        <f t="shared" si="18"/>
        <v>0.16666666666666666</v>
      </c>
      <c r="W84" s="1">
        <v>0.47599999999999998</v>
      </c>
      <c r="X84" s="1">
        <v>2.524</v>
      </c>
      <c r="Y84" s="1">
        <v>4.5</v>
      </c>
      <c r="Z84" s="1">
        <v>7.5</v>
      </c>
      <c r="AA84" s="1">
        <f t="shared" si="19"/>
        <v>0.31431590068674059</v>
      </c>
      <c r="AB84" s="1">
        <v>0.34300000000000003</v>
      </c>
      <c r="AC84" s="1">
        <v>2.657</v>
      </c>
      <c r="AD84" s="1">
        <v>0</v>
      </c>
      <c r="AE84" s="1">
        <v>1</v>
      </c>
      <c r="AF84" s="1" t="e">
        <f t="shared" si="20"/>
        <v>#DIV/0!</v>
      </c>
      <c r="AH84" s="1">
        <f t="shared" si="24"/>
        <v>9.8186410016667336E-2</v>
      </c>
      <c r="AI84" s="1">
        <f t="shared" si="25"/>
        <v>0.46154348683414009</v>
      </c>
      <c r="AJ84" s="1">
        <f t="shared" si="26"/>
        <v>0.15810465858328016</v>
      </c>
      <c r="AK84" s="1">
        <f t="shared" si="27"/>
        <v>6.6839300560634358</v>
      </c>
      <c r="AL84" s="1" t="b">
        <f t="shared" si="28"/>
        <v>0</v>
      </c>
      <c r="AM84" s="1">
        <f t="shared" si="29"/>
        <v>7.2548683653910153</v>
      </c>
      <c r="AN84" s="1" t="b">
        <f t="shared" si="30"/>
        <v>1</v>
      </c>
      <c r="AO84" s="1">
        <v>9.4879999999999995</v>
      </c>
    </row>
    <row r="85" spans="1:41">
      <c r="A85" s="7">
        <v>82</v>
      </c>
      <c r="B85" s="7" t="s">
        <v>90</v>
      </c>
      <c r="C85" s="7" t="s">
        <v>91</v>
      </c>
      <c r="D85" s="7" t="s">
        <v>90</v>
      </c>
      <c r="E85" s="7" t="s">
        <v>91</v>
      </c>
      <c r="F85" s="2" t="b">
        <f t="shared" si="23"/>
        <v>0</v>
      </c>
      <c r="G85" s="2" t="b">
        <f t="shared" si="21"/>
        <v>0</v>
      </c>
      <c r="H85" s="1" t="s">
        <v>298</v>
      </c>
      <c r="M85" s="1">
        <f>PRODUCT(SUM(PRODUCT(R85,overview!$J$11),PRODUCT(W85,overview!$K$11),PRODUCT(AB85,overview!$L$11)),1/SUM(overview!$J$11:$L$11))</f>
        <v>0.14097777777777779</v>
      </c>
      <c r="N85" s="1">
        <f>PRODUCT(SUM(PRODUCT(S85,overview!$J$11),PRODUCT(X85,overview!$K$11),PRODUCT(AC85,overview!$L$11)),1/SUM(overview!$J$11:$L$11))</f>
        <v>2.8590222222222224</v>
      </c>
      <c r="O85" s="1">
        <f t="shared" si="16"/>
        <v>3.5</v>
      </c>
      <c r="P85" s="1">
        <f t="shared" si="17"/>
        <v>12.5</v>
      </c>
      <c r="Q85" s="1">
        <f t="shared" si="22"/>
        <v>0.17610638335672535</v>
      </c>
      <c r="R85" s="1">
        <v>0.376</v>
      </c>
      <c r="S85" s="1">
        <v>2.6240000000000001</v>
      </c>
      <c r="T85" s="1">
        <v>2.5</v>
      </c>
      <c r="U85" s="1">
        <v>8.5</v>
      </c>
      <c r="V85" s="1">
        <f t="shared" si="18"/>
        <v>0.48719512195121956</v>
      </c>
      <c r="W85" s="1">
        <v>3.5999999999999997E-2</v>
      </c>
      <c r="X85" s="1">
        <v>2.964</v>
      </c>
      <c r="Y85" s="1">
        <v>1</v>
      </c>
      <c r="Z85" s="1">
        <v>4</v>
      </c>
      <c r="AA85" s="1">
        <f t="shared" si="19"/>
        <v>4.8582995951417005E-2</v>
      </c>
      <c r="AB85" s="1">
        <v>0</v>
      </c>
      <c r="AC85" s="1">
        <v>3</v>
      </c>
      <c r="AD85" s="1">
        <v>0</v>
      </c>
      <c r="AE85" s="1">
        <v>0</v>
      </c>
      <c r="AF85" s="1" t="e">
        <f t="shared" si="20"/>
        <v>#DIV/0!</v>
      </c>
      <c r="AH85" s="1">
        <f t="shared" si="24"/>
        <v>0.10099973015233454</v>
      </c>
      <c r="AI85" s="1">
        <f t="shared" si="25"/>
        <v>0.52964457568553291</v>
      </c>
      <c r="AJ85" s="1">
        <f t="shared" si="26"/>
        <v>0.10536811039323603</v>
      </c>
      <c r="AK85" s="1">
        <f t="shared" si="27"/>
        <v>7.5016273281628649</v>
      </c>
      <c r="AL85" s="1" t="b">
        <f t="shared" si="28"/>
        <v>0</v>
      </c>
      <c r="AM85" s="1">
        <f t="shared" si="29"/>
        <v>7.9624233201055166</v>
      </c>
      <c r="AN85" s="1" t="b">
        <f t="shared" si="30"/>
        <v>1</v>
      </c>
      <c r="AO85" s="1">
        <v>9.4879999999999995</v>
      </c>
    </row>
    <row r="86" spans="1:41">
      <c r="A86" s="7">
        <v>83</v>
      </c>
      <c r="B86" s="7" t="s">
        <v>45</v>
      </c>
      <c r="C86" s="7" t="s">
        <v>46</v>
      </c>
      <c r="D86" s="7" t="s">
        <v>45</v>
      </c>
      <c r="E86" s="7" t="s">
        <v>46</v>
      </c>
      <c r="F86" s="2" t="b">
        <f t="shared" si="23"/>
        <v>0</v>
      </c>
      <c r="G86" s="2" t="b">
        <f t="shared" si="21"/>
        <v>0</v>
      </c>
      <c r="H86" s="1" t="s">
        <v>298</v>
      </c>
      <c r="M86" s="1">
        <f>PRODUCT(SUM(PRODUCT(R86,overview!$J$11),PRODUCT(W86,overview!$K$11),PRODUCT(AB86,overview!$L$11)),1/SUM(overview!$J$11:$L$11))</f>
        <v>0.90031111111111106</v>
      </c>
      <c r="N86" s="1">
        <f>PRODUCT(SUM(PRODUCT(S86,overview!$J$11),PRODUCT(X86,overview!$K$11),PRODUCT(AC86,overview!$L$11)),1/SUM(overview!$J$11:$L$11))</f>
        <v>2.0996888888888887</v>
      </c>
      <c r="O86" s="1">
        <f t="shared" si="16"/>
        <v>22.5</v>
      </c>
      <c r="P86" s="1">
        <f t="shared" si="17"/>
        <v>7.5</v>
      </c>
      <c r="Q86" s="1">
        <f t="shared" si="22"/>
        <v>0.14292770004727334</v>
      </c>
      <c r="R86" s="1">
        <v>0.65600000000000003</v>
      </c>
      <c r="S86" s="1">
        <v>2.3439999999999999</v>
      </c>
      <c r="T86" s="1">
        <v>10.5</v>
      </c>
      <c r="U86" s="1">
        <v>5.5</v>
      </c>
      <c r="V86" s="1">
        <f t="shared" si="18"/>
        <v>0.14659515683406468</v>
      </c>
      <c r="W86" s="1">
        <v>1.0109999999999999</v>
      </c>
      <c r="X86" s="1">
        <v>1.9890000000000001</v>
      </c>
      <c r="Y86" s="1">
        <v>12</v>
      </c>
      <c r="Z86" s="1">
        <v>2</v>
      </c>
      <c r="AA86" s="1">
        <f t="shared" si="19"/>
        <v>8.4715937657114118E-2</v>
      </c>
      <c r="AB86" s="1">
        <v>1</v>
      </c>
      <c r="AC86" s="1">
        <v>2</v>
      </c>
      <c r="AD86" s="1">
        <v>0</v>
      </c>
      <c r="AE86" s="1">
        <v>0</v>
      </c>
      <c r="AF86" s="1" t="e">
        <f t="shared" si="20"/>
        <v>#DIV/0!</v>
      </c>
      <c r="AH86" s="1">
        <f t="shared" si="24"/>
        <v>0.11088980308564034</v>
      </c>
      <c r="AI86" s="1">
        <f t="shared" si="25"/>
        <v>0.54384848829550725</v>
      </c>
      <c r="AJ86" s="1">
        <f t="shared" si="26"/>
        <v>0.10288033205112954</v>
      </c>
      <c r="AK86" s="1">
        <f t="shared" si="27"/>
        <v>8.4222970016168599</v>
      </c>
      <c r="AL86" s="1" t="b">
        <f t="shared" si="28"/>
        <v>0</v>
      </c>
      <c r="AM86" s="1">
        <f t="shared" si="29"/>
        <v>8.6280658187528854</v>
      </c>
      <c r="AN86" s="1" t="b">
        <f t="shared" si="30"/>
        <v>1</v>
      </c>
      <c r="AO86" s="1">
        <v>9.4879999999999995</v>
      </c>
    </row>
    <row r="87" spans="1:41">
      <c r="A87" s="7">
        <v>84</v>
      </c>
      <c r="B87" s="7" t="s">
        <v>100</v>
      </c>
      <c r="C87" s="7" t="s">
        <v>73</v>
      </c>
      <c r="D87" s="7" t="s">
        <v>100</v>
      </c>
      <c r="E87" s="7" t="s">
        <v>73</v>
      </c>
      <c r="F87" s="2" t="b">
        <f t="shared" si="23"/>
        <v>0</v>
      </c>
      <c r="G87" s="2" t="b">
        <f t="shared" si="21"/>
        <v>0</v>
      </c>
      <c r="H87" s="1" t="s">
        <v>298</v>
      </c>
      <c r="J87" s="1" t="s">
        <v>246</v>
      </c>
      <c r="M87" s="1">
        <f>PRODUCT(SUM(PRODUCT(R87,overview!$J$11),PRODUCT(W87,overview!$K$11),PRODUCT(AB87,overview!$L$11)),1/SUM(overview!$J$11:$L$11))</f>
        <v>0.48824444444444437</v>
      </c>
      <c r="N87" s="1">
        <f>PRODUCT(SUM(PRODUCT(S87,overview!$J$11),PRODUCT(X87,overview!$K$11),PRODUCT(AC87,overview!$L$11)),1/SUM(overview!$J$11:$L$11))</f>
        <v>2.5117555555555557</v>
      </c>
      <c r="O87" s="1">
        <f t="shared" si="16"/>
        <v>10</v>
      </c>
      <c r="P87" s="1">
        <f t="shared" si="17"/>
        <v>18</v>
      </c>
      <c r="Q87" s="1">
        <f t="shared" si="22"/>
        <v>0.34989073600580373</v>
      </c>
      <c r="R87" s="1">
        <v>0.83199999999999996</v>
      </c>
      <c r="S87" s="1">
        <v>2.1680000000000001</v>
      </c>
      <c r="T87" s="1">
        <v>6</v>
      </c>
      <c r="U87" s="1">
        <v>18</v>
      </c>
      <c r="V87" s="1">
        <f t="shared" si="18"/>
        <v>1.1512915129151291</v>
      </c>
      <c r="W87" s="1">
        <v>0.33300000000000002</v>
      </c>
      <c r="X87" s="1">
        <v>2.6669999999999998</v>
      </c>
      <c r="Y87" s="1">
        <v>4</v>
      </c>
      <c r="Z87" s="1">
        <v>0</v>
      </c>
      <c r="AA87" s="1">
        <f t="shared" si="19"/>
        <v>0</v>
      </c>
      <c r="AB87" s="1">
        <v>0.33300000000000002</v>
      </c>
      <c r="AC87" s="1">
        <v>2.6669999999999998</v>
      </c>
      <c r="AD87" s="1">
        <v>0</v>
      </c>
      <c r="AE87" s="1">
        <v>0</v>
      </c>
      <c r="AF87" s="1" t="e">
        <f t="shared" si="20"/>
        <v>#DIV/0!</v>
      </c>
      <c r="AH87" s="1">
        <f t="shared" si="24"/>
        <v>9.4358885277575882E-2</v>
      </c>
      <c r="AI87" s="1">
        <f t="shared" si="25"/>
        <v>0.55575411082736093</v>
      </c>
      <c r="AJ87" s="1">
        <f t="shared" si="26"/>
        <v>8.6241751535263395E-2</v>
      </c>
      <c r="AK87" s="1">
        <f t="shared" si="27"/>
        <v>9.8424690546409277</v>
      </c>
      <c r="AL87" s="1" t="b">
        <f t="shared" si="28"/>
        <v>1</v>
      </c>
      <c r="AM87" s="1">
        <f t="shared" si="29"/>
        <v>8.8701581405226531</v>
      </c>
      <c r="AN87" s="1" t="b">
        <f t="shared" si="30"/>
        <v>1</v>
      </c>
      <c r="AO87" s="1">
        <v>9.4879999999999995</v>
      </c>
    </row>
    <row r="88" spans="1:41">
      <c r="A88" s="7">
        <v>85</v>
      </c>
      <c r="B88" s="7" t="s">
        <v>75</v>
      </c>
      <c r="C88" s="7" t="s">
        <v>1</v>
      </c>
      <c r="D88" s="7" t="s">
        <v>74</v>
      </c>
      <c r="E88" s="7" t="s">
        <v>1</v>
      </c>
      <c r="F88" s="2" t="b">
        <f t="shared" si="23"/>
        <v>1</v>
      </c>
      <c r="G88" s="2" t="b">
        <f t="shared" si="21"/>
        <v>1</v>
      </c>
      <c r="H88" s="1" t="s">
        <v>298</v>
      </c>
      <c r="J88" s="1" t="s">
        <v>247</v>
      </c>
      <c r="M88" s="1">
        <f>PRODUCT(SUM(PRODUCT(R88,overview!$J$11),PRODUCT(W88,overview!$K$11),PRODUCT(AB88,overview!$L$11)),1/SUM(overview!$J$11:$L$11))</f>
        <v>1.1167111111111112</v>
      </c>
      <c r="N88" s="1">
        <f>PRODUCT(SUM(PRODUCT(S88,overview!$J$11),PRODUCT(X88,overview!$K$11),PRODUCT(AC88,overview!$L$11)),1/SUM(overview!$J$11:$L$11))</f>
        <v>1.8832888888888888</v>
      </c>
      <c r="O88" s="1">
        <f t="shared" si="16"/>
        <v>11.5</v>
      </c>
      <c r="P88" s="1">
        <f t="shared" si="17"/>
        <v>13.5</v>
      </c>
      <c r="Q88" s="1">
        <f t="shared" si="22"/>
        <v>0.6960810669380938</v>
      </c>
      <c r="R88" s="1">
        <v>0.96799999999999997</v>
      </c>
      <c r="S88" s="1">
        <v>2.032</v>
      </c>
      <c r="T88" s="1">
        <v>4.5</v>
      </c>
      <c r="U88" s="1">
        <v>13.5</v>
      </c>
      <c r="V88" s="1">
        <f t="shared" si="18"/>
        <v>1.4291338582677164</v>
      </c>
      <c r="W88" s="1">
        <v>1.1879999999999999</v>
      </c>
      <c r="X88" s="1">
        <v>1.8120000000000001</v>
      </c>
      <c r="Y88" s="1">
        <v>6</v>
      </c>
      <c r="Z88" s="1">
        <v>0</v>
      </c>
      <c r="AA88" s="1">
        <f t="shared" si="19"/>
        <v>0</v>
      </c>
      <c r="AB88" s="1">
        <v>1.06</v>
      </c>
      <c r="AC88" s="1">
        <v>1.94</v>
      </c>
      <c r="AD88" s="1">
        <v>1</v>
      </c>
      <c r="AE88" s="1">
        <v>0</v>
      </c>
      <c r="AF88" s="1">
        <f t="shared" si="20"/>
        <v>0</v>
      </c>
      <c r="AH88" s="1">
        <f t="shared" si="24"/>
        <v>9.5849099413159153E-2</v>
      </c>
      <c r="AI88" s="1">
        <f t="shared" si="25"/>
        <v>0.5402634633511727</v>
      </c>
      <c r="AJ88" s="1">
        <f t="shared" si="26"/>
        <v>7.3250528955411023E-2</v>
      </c>
      <c r="AK88" s="1">
        <f t="shared" si="27"/>
        <v>10.448414827630209</v>
      </c>
      <c r="AL88" s="1" t="b">
        <f t="shared" si="28"/>
        <v>1</v>
      </c>
      <c r="AM88" s="1">
        <f t="shared" si="29"/>
        <v>8.8224104759888533</v>
      </c>
      <c r="AN88" s="1" t="b">
        <f t="shared" si="30"/>
        <v>1</v>
      </c>
      <c r="AO88" s="1">
        <v>9.4879999999999995</v>
      </c>
    </row>
    <row r="89" spans="1:41">
      <c r="A89" s="7">
        <v>86</v>
      </c>
      <c r="B89" s="7" t="s">
        <v>47</v>
      </c>
      <c r="C89" s="7" t="s">
        <v>48</v>
      </c>
      <c r="D89" s="7" t="s">
        <v>79</v>
      </c>
      <c r="E89" s="7" t="s">
        <v>48</v>
      </c>
      <c r="F89" s="2" t="b">
        <f t="shared" si="23"/>
        <v>1</v>
      </c>
      <c r="G89" s="2" t="b">
        <f t="shared" si="21"/>
        <v>0</v>
      </c>
      <c r="H89" s="1" t="s">
        <v>298</v>
      </c>
      <c r="J89" s="1" t="s">
        <v>248</v>
      </c>
      <c r="M89" s="1">
        <f>PRODUCT(SUM(PRODUCT(R89,overview!$J$11),PRODUCT(W89,overview!$K$11),PRODUCT(AB89,overview!$L$11)),1/SUM(overview!$J$11:$L$11))</f>
        <v>0.97226666666666672</v>
      </c>
      <c r="N89" s="1">
        <f>PRODUCT(SUM(PRODUCT(S89,overview!$J$11),PRODUCT(X89,overview!$K$11),PRODUCT(AC89,overview!$L$11)),1/SUM(overview!$J$11:$L$11))</f>
        <v>2.0277333333333334</v>
      </c>
      <c r="O89" s="1">
        <f t="shared" si="16"/>
        <v>19</v>
      </c>
      <c r="P89" s="1">
        <f t="shared" si="17"/>
        <v>19</v>
      </c>
      <c r="Q89" s="1">
        <f t="shared" si="22"/>
        <v>0.47948448185165704</v>
      </c>
      <c r="R89" s="1">
        <v>0.91500000000000004</v>
      </c>
      <c r="S89" s="1">
        <v>2.085</v>
      </c>
      <c r="T89" s="1">
        <v>7</v>
      </c>
      <c r="U89" s="1">
        <v>17</v>
      </c>
      <c r="V89" s="1">
        <f t="shared" si="18"/>
        <v>1.0657759506680369</v>
      </c>
      <c r="W89" s="1">
        <v>0.998</v>
      </c>
      <c r="X89" s="1">
        <v>2.0019999999999998</v>
      </c>
      <c r="Y89" s="1">
        <v>11</v>
      </c>
      <c r="Z89" s="1">
        <v>2</v>
      </c>
      <c r="AA89" s="1">
        <f t="shared" si="19"/>
        <v>9.0636636091181555E-2</v>
      </c>
      <c r="AB89" s="1">
        <v>1.002</v>
      </c>
      <c r="AC89" s="1">
        <v>1.998</v>
      </c>
      <c r="AD89" s="1">
        <v>1</v>
      </c>
      <c r="AE89" s="1">
        <v>0</v>
      </c>
      <c r="AF89" s="1">
        <f t="shared" si="20"/>
        <v>0</v>
      </c>
      <c r="AH89" s="1">
        <f t="shared" si="24"/>
        <v>8.1455121295220159E-2</v>
      </c>
      <c r="AI89" s="1">
        <f t="shared" si="25"/>
        <v>0.48349094406154836</v>
      </c>
      <c r="AJ89" s="1">
        <f t="shared" si="26"/>
        <v>0</v>
      </c>
      <c r="AK89" s="1">
        <f t="shared" si="27"/>
        <v>11.252628269200219</v>
      </c>
      <c r="AL89" s="1" t="b">
        <f t="shared" si="28"/>
        <v>1</v>
      </c>
      <c r="AM89" s="1">
        <f t="shared" si="29"/>
        <v>8.9228123094738514</v>
      </c>
      <c r="AN89" s="1" t="b">
        <f t="shared" si="30"/>
        <v>1</v>
      </c>
      <c r="AO89" s="1">
        <v>9.4879999999999995</v>
      </c>
    </row>
    <row r="90" spans="1:41">
      <c r="A90" s="7">
        <v>87</v>
      </c>
      <c r="B90" s="7" t="s">
        <v>47</v>
      </c>
      <c r="C90" s="7" t="s">
        <v>48</v>
      </c>
      <c r="D90" s="7" t="s">
        <v>47</v>
      </c>
      <c r="E90" s="7" t="s">
        <v>48</v>
      </c>
      <c r="F90" s="2" t="b">
        <f t="shared" si="23"/>
        <v>0</v>
      </c>
      <c r="G90" s="2" t="b">
        <f t="shared" si="21"/>
        <v>0</v>
      </c>
      <c r="H90" s="1" t="s">
        <v>298</v>
      </c>
      <c r="J90" s="1" t="s">
        <v>195</v>
      </c>
      <c r="M90" s="1">
        <f>PRODUCT(SUM(PRODUCT(R90,overview!$J$11),PRODUCT(W90,overview!$K$11),PRODUCT(AB90,overview!$L$11)),1/SUM(overview!$J$11:$L$11))</f>
        <v>0.84286666666666676</v>
      </c>
      <c r="N90" s="1">
        <f>PRODUCT(SUM(PRODUCT(S90,overview!$J$11),PRODUCT(X90,overview!$K$11),PRODUCT(AC90,overview!$L$11)),1/SUM(overview!$J$11:$L$11))</f>
        <v>2.1571333333333333</v>
      </c>
      <c r="O90" s="1">
        <f t="shared" si="16"/>
        <v>14.2</v>
      </c>
      <c r="P90" s="1">
        <f t="shared" si="17"/>
        <v>15.8</v>
      </c>
      <c r="Q90" s="1">
        <f t="shared" si="22"/>
        <v>0.43476105264028464</v>
      </c>
      <c r="R90" s="1">
        <v>0.48799999999999999</v>
      </c>
      <c r="S90" s="1">
        <v>2.512</v>
      </c>
      <c r="T90" s="1">
        <v>3.7</v>
      </c>
      <c r="U90" s="1">
        <v>12.3</v>
      </c>
      <c r="V90" s="1">
        <f t="shared" si="18"/>
        <v>0.64580822861077636</v>
      </c>
      <c r="W90" s="1">
        <v>1.008</v>
      </c>
      <c r="X90" s="1">
        <v>1.992</v>
      </c>
      <c r="Y90" s="1">
        <v>10.5</v>
      </c>
      <c r="Z90" s="1">
        <v>3.5</v>
      </c>
      <c r="AA90" s="1">
        <f t="shared" si="19"/>
        <v>0.16867469879518071</v>
      </c>
      <c r="AB90" s="1">
        <v>0.85699999999999998</v>
      </c>
      <c r="AC90" s="1">
        <v>2.1429999999999998</v>
      </c>
      <c r="AD90" s="1">
        <v>0</v>
      </c>
      <c r="AE90" s="1">
        <v>0</v>
      </c>
      <c r="AF90" s="1" t="e">
        <f t="shared" si="20"/>
        <v>#DIV/0!</v>
      </c>
      <c r="AH90" s="1">
        <f t="shared" si="24"/>
        <v>6.8413189211378303E-2</v>
      </c>
      <c r="AI90" s="1">
        <f t="shared" si="25"/>
        <v>0.4644699510939897</v>
      </c>
      <c r="AJ90" s="1">
        <f t="shared" si="26"/>
        <v>0</v>
      </c>
      <c r="AK90" s="1">
        <f t="shared" si="27"/>
        <v>11.376788151500106</v>
      </c>
      <c r="AL90" s="1" t="b">
        <f t="shared" si="28"/>
        <v>1</v>
      </c>
      <c r="AM90" s="1">
        <f t="shared" si="29"/>
        <v>8.2231587280241456</v>
      </c>
      <c r="AN90" s="1" t="b">
        <f t="shared" si="30"/>
        <v>1</v>
      </c>
      <c r="AO90" s="1">
        <v>9.4879999999999995</v>
      </c>
    </row>
    <row r="91" spans="1:41">
      <c r="A91" s="7">
        <v>88</v>
      </c>
      <c r="B91" s="7" t="s">
        <v>79</v>
      </c>
      <c r="C91" s="7" t="s">
        <v>48</v>
      </c>
      <c r="D91" s="7" t="s">
        <v>47</v>
      </c>
      <c r="E91" s="7" t="s">
        <v>48</v>
      </c>
      <c r="F91" s="2" t="b">
        <f t="shared" si="23"/>
        <v>0</v>
      </c>
      <c r="G91" s="2" t="b">
        <f t="shared" si="21"/>
        <v>1</v>
      </c>
      <c r="H91" s="1" t="s">
        <v>298</v>
      </c>
      <c r="J91" s="1" t="s">
        <v>249</v>
      </c>
      <c r="M91" s="1">
        <f>PRODUCT(SUM(PRODUCT(R91,overview!$J$11),PRODUCT(W91,overview!$K$11),PRODUCT(AB91,overview!$L$11)),1/SUM(overview!$J$11:$L$11))</f>
        <v>0.95106666666666662</v>
      </c>
      <c r="N91" s="1">
        <f>PRODUCT(SUM(PRODUCT(S91,overview!$J$11),PRODUCT(X91,overview!$K$11),PRODUCT(AC91,overview!$L$11)),1/SUM(overview!$J$11:$L$11))</f>
        <v>2.0489333333333333</v>
      </c>
      <c r="O91" s="1">
        <f t="shared" si="16"/>
        <v>19.5</v>
      </c>
      <c r="P91" s="1">
        <f t="shared" si="17"/>
        <v>11.5</v>
      </c>
      <c r="Q91" s="1">
        <f t="shared" si="22"/>
        <v>0.27374510481167602</v>
      </c>
      <c r="R91" s="1">
        <v>0.83</v>
      </c>
      <c r="S91" s="1">
        <v>2.17</v>
      </c>
      <c r="T91" s="1">
        <v>4.5</v>
      </c>
      <c r="U91" s="1">
        <v>8.5</v>
      </c>
      <c r="V91" s="1">
        <f t="shared" si="18"/>
        <v>0.7224782386072709</v>
      </c>
      <c r="W91" s="1">
        <v>1.006</v>
      </c>
      <c r="X91" s="1">
        <v>1.994</v>
      </c>
      <c r="Y91" s="1">
        <v>14</v>
      </c>
      <c r="Z91" s="1">
        <v>3</v>
      </c>
      <c r="AA91" s="1">
        <f t="shared" si="19"/>
        <v>0.10811004441897119</v>
      </c>
      <c r="AB91" s="1">
        <v>0.998</v>
      </c>
      <c r="AC91" s="1">
        <v>2.0019999999999998</v>
      </c>
      <c r="AD91" s="1">
        <v>1</v>
      </c>
      <c r="AE91" s="1">
        <v>0</v>
      </c>
      <c r="AF91" s="1">
        <f t="shared" si="20"/>
        <v>0</v>
      </c>
      <c r="AH91" s="1">
        <f t="shared" si="24"/>
        <v>8.2274070082079376E-2</v>
      </c>
      <c r="AI91" s="1">
        <f t="shared" si="25"/>
        <v>0.5155934478503873</v>
      </c>
      <c r="AJ91" s="1">
        <f t="shared" si="26"/>
        <v>0</v>
      </c>
      <c r="AK91" s="1">
        <f t="shared" si="27"/>
        <v>11.025744157900345</v>
      </c>
      <c r="AL91" s="1" t="b">
        <f t="shared" si="28"/>
        <v>1</v>
      </c>
      <c r="AM91" s="1">
        <f t="shared" si="29"/>
        <v>7.0847717051416632</v>
      </c>
      <c r="AN91" s="1" t="b">
        <f t="shared" si="30"/>
        <v>1</v>
      </c>
      <c r="AO91" s="1">
        <v>9.4879999999999995</v>
      </c>
    </row>
    <row r="92" spans="1:41">
      <c r="A92" s="7">
        <v>89</v>
      </c>
      <c r="B92" s="7" t="s">
        <v>47</v>
      </c>
      <c r="C92" s="7" t="s">
        <v>48</v>
      </c>
      <c r="D92" s="7" t="s">
        <v>47</v>
      </c>
      <c r="E92" s="7" t="s">
        <v>48</v>
      </c>
      <c r="F92" s="2" t="b">
        <f t="shared" si="23"/>
        <v>0</v>
      </c>
      <c r="G92" s="2" t="b">
        <f t="shared" si="21"/>
        <v>0</v>
      </c>
      <c r="H92" s="1" t="s">
        <v>298</v>
      </c>
      <c r="J92" s="1" t="s">
        <v>195</v>
      </c>
      <c r="M92" s="1">
        <f>PRODUCT(SUM(PRODUCT(R92,overview!$J$11),PRODUCT(W92,overview!$K$11),PRODUCT(AB92,overview!$L$11)),1/SUM(overview!$J$11:$L$11))</f>
        <v>1.0335333333333334</v>
      </c>
      <c r="N92" s="1">
        <f>PRODUCT(SUM(PRODUCT(S92,overview!$J$11),PRODUCT(X92,overview!$K$11),PRODUCT(AC92,overview!$L$11)),1/SUM(overview!$J$11:$L$11))</f>
        <v>1.9664666666666668</v>
      </c>
      <c r="O92" s="1">
        <f t="shared" si="16"/>
        <v>21</v>
      </c>
      <c r="P92" s="1">
        <f t="shared" si="17"/>
        <v>5</v>
      </c>
      <c r="Q92" s="1">
        <f t="shared" si="22"/>
        <v>0.12513782676850108</v>
      </c>
      <c r="R92" s="1">
        <v>1.028</v>
      </c>
      <c r="S92" s="1">
        <v>1.972</v>
      </c>
      <c r="T92" s="1">
        <v>10</v>
      </c>
      <c r="U92" s="1">
        <v>2</v>
      </c>
      <c r="V92" s="1">
        <f t="shared" si="18"/>
        <v>0.10425963488843815</v>
      </c>
      <c r="W92" s="1">
        <v>1.042</v>
      </c>
      <c r="X92" s="1">
        <v>1.958</v>
      </c>
      <c r="Y92" s="1">
        <v>11</v>
      </c>
      <c r="Z92" s="1">
        <v>3</v>
      </c>
      <c r="AA92" s="1">
        <f t="shared" si="19"/>
        <v>0.14513882440338005</v>
      </c>
      <c r="AB92" s="1">
        <v>0.85699999999999998</v>
      </c>
      <c r="AC92" s="1">
        <v>2.1429999999999998</v>
      </c>
      <c r="AD92" s="1">
        <v>0</v>
      </c>
      <c r="AE92" s="1">
        <v>0</v>
      </c>
      <c r="AF92" s="1" t="e">
        <f t="shared" si="20"/>
        <v>#DIV/0!</v>
      </c>
      <c r="AH92" s="1">
        <f t="shared" si="24"/>
        <v>9.6801645273384862E-2</v>
      </c>
      <c r="AI92" s="1">
        <f t="shared" si="25"/>
        <v>0.41582334642040686</v>
      </c>
      <c r="AJ92" s="1">
        <f t="shared" si="26"/>
        <v>0</v>
      </c>
      <c r="AK92" s="1">
        <f t="shared" si="27"/>
        <v>8.8035215517300003</v>
      </c>
      <c r="AL92" s="1" t="b">
        <f t="shared" si="28"/>
        <v>0</v>
      </c>
      <c r="AM92" s="1">
        <f t="shared" si="29"/>
        <v>5.4309061696135936</v>
      </c>
      <c r="AN92" s="1" t="b">
        <f t="shared" si="30"/>
        <v>1</v>
      </c>
      <c r="AO92" s="1">
        <v>9.4879999999999995</v>
      </c>
    </row>
    <row r="93" spans="1:41">
      <c r="A93" s="7">
        <v>90</v>
      </c>
      <c r="B93" s="7" t="s">
        <v>85</v>
      </c>
      <c r="C93" s="7" t="s">
        <v>86</v>
      </c>
      <c r="D93" s="7" t="s">
        <v>85</v>
      </c>
      <c r="E93" s="7" t="s">
        <v>86</v>
      </c>
      <c r="F93" s="2" t="b">
        <f t="shared" si="23"/>
        <v>0</v>
      </c>
      <c r="G93" s="2" t="b">
        <f t="shared" si="21"/>
        <v>0</v>
      </c>
      <c r="H93" s="1" t="s">
        <v>298</v>
      </c>
      <c r="J93" s="1" t="s">
        <v>250</v>
      </c>
      <c r="M93" s="1">
        <f>PRODUCT(SUM(PRODUCT(R93,overview!$J$11),PRODUCT(W93,overview!$K$11),PRODUCT(AB93,overview!$L$11)),1/SUM(overview!$J$11:$L$11))</f>
        <v>0.27813333333333334</v>
      </c>
      <c r="N93" s="1">
        <f>PRODUCT(SUM(PRODUCT(S93,overview!$J$11),PRODUCT(X93,overview!$K$11),PRODUCT(AC93,overview!$L$11)),1/SUM(overview!$J$11:$L$11))</f>
        <v>2.7218666666666667</v>
      </c>
      <c r="O93" s="1">
        <f t="shared" si="16"/>
        <v>6</v>
      </c>
      <c r="P93" s="1">
        <f t="shared" si="17"/>
        <v>4</v>
      </c>
      <c r="Q93" s="1">
        <f t="shared" si="22"/>
        <v>6.812318343620391E-2</v>
      </c>
      <c r="R93" s="1">
        <v>0.89400000000000002</v>
      </c>
      <c r="S93" s="1">
        <v>2.1059999999999999</v>
      </c>
      <c r="T93" s="1">
        <v>6</v>
      </c>
      <c r="U93" s="1">
        <v>4</v>
      </c>
      <c r="V93" s="1">
        <f t="shared" si="18"/>
        <v>0.28300094966761635</v>
      </c>
      <c r="W93" s="1">
        <v>0</v>
      </c>
      <c r="X93" s="1">
        <v>3</v>
      </c>
      <c r="Y93" s="1">
        <v>0</v>
      </c>
      <c r="Z93" s="1">
        <v>0</v>
      </c>
      <c r="AA93" s="1" t="e">
        <f t="shared" si="19"/>
        <v>#DIV/0!</v>
      </c>
      <c r="AB93" s="1">
        <v>0</v>
      </c>
      <c r="AC93" s="1">
        <v>3</v>
      </c>
      <c r="AD93" s="1">
        <v>0</v>
      </c>
      <c r="AE93" s="1">
        <v>0</v>
      </c>
      <c r="AF93" s="1" t="e">
        <f t="shared" si="20"/>
        <v>#DIV/0!</v>
      </c>
      <c r="AH93" s="1">
        <f t="shared" si="24"/>
        <v>0.10855234849658353</v>
      </c>
      <c r="AI93" s="1">
        <f t="shared" si="25"/>
        <v>0.32577114215373726</v>
      </c>
      <c r="AJ93" s="1">
        <f t="shared" si="26"/>
        <v>0</v>
      </c>
      <c r="AK93" s="1">
        <f t="shared" si="27"/>
        <v>6.7525642561383492</v>
      </c>
      <c r="AL93" s="1" t="b">
        <f t="shared" si="28"/>
        <v>0</v>
      </c>
      <c r="AM93" s="1">
        <f t="shared" si="29"/>
        <v>3.5983454232597349</v>
      </c>
      <c r="AN93" s="1" t="b">
        <f t="shared" si="30"/>
        <v>1</v>
      </c>
      <c r="AO93" s="1">
        <v>9.4879999999999995</v>
      </c>
    </row>
    <row r="94" spans="1:41">
      <c r="A94" s="7">
        <v>91</v>
      </c>
      <c r="B94" s="7" t="s">
        <v>76</v>
      </c>
      <c r="C94" s="7" t="s">
        <v>46</v>
      </c>
      <c r="D94" s="7" t="s">
        <v>45</v>
      </c>
      <c r="E94" s="7" t="s">
        <v>46</v>
      </c>
      <c r="F94" s="2" t="b">
        <f t="shared" si="23"/>
        <v>0</v>
      </c>
      <c r="G94" s="2" t="b">
        <f t="shared" si="21"/>
        <v>0</v>
      </c>
      <c r="H94" s="1" t="s">
        <v>298</v>
      </c>
      <c r="M94" s="1">
        <f>PRODUCT(SUM(PRODUCT(R94,overview!$J$11),PRODUCT(W94,overview!$K$11),PRODUCT(AB94,overview!$L$11)),1/SUM(overview!$J$11:$L$11))</f>
        <v>0.91035555555555547</v>
      </c>
      <c r="N94" s="1">
        <f>PRODUCT(SUM(PRODUCT(S94,overview!$J$11),PRODUCT(X94,overview!$K$11),PRODUCT(AC94,overview!$L$11)),1/SUM(overview!$J$11:$L$11))</f>
        <v>2.0896444444444442</v>
      </c>
      <c r="O94" s="1">
        <f t="shared" si="16"/>
        <v>15.5</v>
      </c>
      <c r="P94" s="1">
        <f t="shared" si="17"/>
        <v>2.5</v>
      </c>
      <c r="Q94" s="1">
        <f t="shared" si="22"/>
        <v>7.0266279801334722E-2</v>
      </c>
      <c r="R94" s="1">
        <v>0.68200000000000005</v>
      </c>
      <c r="S94" s="1">
        <v>2.3180000000000001</v>
      </c>
      <c r="T94" s="1">
        <v>3.5</v>
      </c>
      <c r="U94" s="1">
        <v>2.5</v>
      </c>
      <c r="V94" s="1">
        <f t="shared" si="18"/>
        <v>0.21015653888820407</v>
      </c>
      <c r="W94" s="1">
        <v>1.0129999999999999</v>
      </c>
      <c r="X94" s="1">
        <v>1.9870000000000001</v>
      </c>
      <c r="Y94" s="1">
        <v>11</v>
      </c>
      <c r="Z94" s="1">
        <v>0</v>
      </c>
      <c r="AA94" s="1">
        <f t="shared" si="19"/>
        <v>0</v>
      </c>
      <c r="AB94" s="1">
        <v>1.028</v>
      </c>
      <c r="AC94" s="1">
        <v>1.972</v>
      </c>
      <c r="AD94" s="1">
        <v>1</v>
      </c>
      <c r="AE94" s="1">
        <v>0</v>
      </c>
      <c r="AF94" s="1">
        <f t="shared" si="20"/>
        <v>0</v>
      </c>
      <c r="AH94" s="1">
        <f t="shared" si="24"/>
        <v>0.14679010340626605</v>
      </c>
      <c r="AI94" s="1">
        <f t="shared" si="25"/>
        <v>0.24138643405194515</v>
      </c>
      <c r="AJ94" s="1">
        <f t="shared" si="26"/>
        <v>0.10392071126657923</v>
      </c>
      <c r="AK94" s="1">
        <f t="shared" si="27"/>
        <v>4.3190745623666738</v>
      </c>
      <c r="AL94" s="1" t="b">
        <f t="shared" si="28"/>
        <v>0</v>
      </c>
      <c r="AM94" s="1">
        <f t="shared" si="29"/>
        <v>1.6394986535636937</v>
      </c>
      <c r="AN94" s="1" t="b">
        <f t="shared" si="30"/>
        <v>1</v>
      </c>
      <c r="AO94" s="1">
        <v>9.4879999999999995</v>
      </c>
    </row>
    <row r="95" spans="1:41">
      <c r="A95" s="7">
        <v>92</v>
      </c>
      <c r="B95" s="7" t="s">
        <v>89</v>
      </c>
      <c r="C95" s="7" t="s">
        <v>70</v>
      </c>
      <c r="D95" s="7" t="s">
        <v>89</v>
      </c>
      <c r="E95" s="7" t="s">
        <v>70</v>
      </c>
      <c r="F95" s="2" t="b">
        <f t="shared" si="23"/>
        <v>0</v>
      </c>
      <c r="G95" s="2" t="b">
        <f t="shared" si="21"/>
        <v>0</v>
      </c>
      <c r="H95" s="1" t="s">
        <v>298</v>
      </c>
      <c r="J95" s="1" t="s">
        <v>247</v>
      </c>
      <c r="M95" s="1">
        <f>PRODUCT(SUM(PRODUCT(R95,overview!$J$11),PRODUCT(W95,overview!$K$11),PRODUCT(AB95,overview!$L$11)),1/SUM(overview!$J$11:$L$11))</f>
        <v>0.80355555555555547</v>
      </c>
      <c r="N95" s="1">
        <f>PRODUCT(SUM(PRODUCT(S95,overview!$J$11),PRODUCT(X95,overview!$K$11),PRODUCT(AC95,overview!$L$11)),1/SUM(overview!$J$11:$L$11))</f>
        <v>2.1964444444444444</v>
      </c>
      <c r="O95" s="1">
        <f t="shared" si="16"/>
        <v>16</v>
      </c>
      <c r="P95" s="1">
        <f t="shared" si="17"/>
        <v>4</v>
      </c>
      <c r="Q95" s="1">
        <f t="shared" si="22"/>
        <v>9.1460946985026298E-2</v>
      </c>
      <c r="R95" s="1">
        <v>0.375</v>
      </c>
      <c r="S95" s="1">
        <v>2.625</v>
      </c>
      <c r="T95" s="1">
        <v>3</v>
      </c>
      <c r="U95" s="1">
        <v>0</v>
      </c>
      <c r="V95" s="1">
        <f t="shared" si="18"/>
        <v>0</v>
      </c>
      <c r="W95" s="1">
        <v>0.997</v>
      </c>
      <c r="X95" s="1">
        <v>2.0030000000000001</v>
      </c>
      <c r="Y95" s="1">
        <v>13</v>
      </c>
      <c r="Z95" s="1">
        <v>4</v>
      </c>
      <c r="AA95" s="1">
        <f t="shared" si="19"/>
        <v>0.15315488306002534</v>
      </c>
      <c r="AB95" s="1">
        <v>1</v>
      </c>
      <c r="AC95" s="1">
        <v>2</v>
      </c>
      <c r="AD95" s="1">
        <v>0</v>
      </c>
      <c r="AE95" s="1">
        <v>0</v>
      </c>
      <c r="AF95" s="1" t="e">
        <f t="shared" si="20"/>
        <v>#DIV/0!</v>
      </c>
      <c r="AH95" s="1">
        <f t="shared" si="24"/>
        <v>0.14777697717256036</v>
      </c>
      <c r="AI95" s="1">
        <f t="shared" si="25"/>
        <v>0.18404207320512095</v>
      </c>
      <c r="AJ95" s="1">
        <f t="shared" si="26"/>
        <v>7.1249172540010133E-2</v>
      </c>
      <c r="AK95" s="1">
        <f t="shared" si="27"/>
        <v>2.6988899896092948</v>
      </c>
      <c r="AL95" s="1" t="b">
        <f t="shared" si="28"/>
        <v>0</v>
      </c>
      <c r="AM95" s="1">
        <f t="shared" si="29"/>
        <v>0.55631679532490785</v>
      </c>
      <c r="AN95" s="1" t="b">
        <f t="shared" si="30"/>
        <v>1</v>
      </c>
      <c r="AO95" s="1">
        <v>9.4879999999999995</v>
      </c>
    </row>
    <row r="96" spans="1:41">
      <c r="A96" s="7">
        <v>93</v>
      </c>
      <c r="B96" s="7" t="s">
        <v>58</v>
      </c>
      <c r="C96" s="7" t="s">
        <v>59</v>
      </c>
      <c r="D96" s="7" t="s">
        <v>58</v>
      </c>
      <c r="E96" s="7" t="s">
        <v>59</v>
      </c>
      <c r="F96" s="2" t="b">
        <f t="shared" si="23"/>
        <v>0</v>
      </c>
      <c r="G96" s="2" t="b">
        <f t="shared" si="21"/>
        <v>0</v>
      </c>
      <c r="H96" s="1" t="s">
        <v>298</v>
      </c>
      <c r="J96" s="1" t="s">
        <v>247</v>
      </c>
      <c r="M96" s="1">
        <f>PRODUCT(SUM(PRODUCT(R96,overview!$J$11),PRODUCT(W96,overview!$K$11),PRODUCT(AB96,overview!$L$11)),1/SUM(overview!$J$11:$L$11))</f>
        <v>0.57784444444444449</v>
      </c>
      <c r="N96" s="1">
        <f>PRODUCT(SUM(PRODUCT(S96,overview!$J$11),PRODUCT(X96,overview!$K$11),PRODUCT(AC96,overview!$L$11)),1/SUM(overview!$J$11:$L$11))</f>
        <v>2.4221555555555558</v>
      </c>
      <c r="O96" s="1">
        <f t="shared" si="16"/>
        <v>10</v>
      </c>
      <c r="P96" s="1">
        <f t="shared" si="17"/>
        <v>2</v>
      </c>
      <c r="Q96" s="1">
        <f t="shared" si="22"/>
        <v>4.771323981393983E-2</v>
      </c>
      <c r="R96" s="1">
        <v>1.0269999999999999</v>
      </c>
      <c r="S96" s="1">
        <v>1.9730000000000001</v>
      </c>
      <c r="T96" s="1">
        <v>7</v>
      </c>
      <c r="U96" s="1">
        <v>2</v>
      </c>
      <c r="V96" s="1">
        <f t="shared" si="18"/>
        <v>0.14872203316197233</v>
      </c>
      <c r="W96" s="1">
        <v>0.375</v>
      </c>
      <c r="X96" s="1">
        <v>2.625</v>
      </c>
      <c r="Y96" s="1">
        <v>3</v>
      </c>
      <c r="Z96" s="1">
        <v>0</v>
      </c>
      <c r="AA96" s="1">
        <f t="shared" si="19"/>
        <v>0</v>
      </c>
      <c r="AB96" s="1">
        <v>0.375</v>
      </c>
      <c r="AC96" s="1">
        <v>2.625</v>
      </c>
      <c r="AD96" s="1">
        <v>0</v>
      </c>
      <c r="AE96" s="1">
        <v>0</v>
      </c>
      <c r="AF96" s="1" t="e">
        <f t="shared" si="20"/>
        <v>#DIV/0!</v>
      </c>
      <c r="AH96" s="1">
        <f t="shared" si="24"/>
        <v>0.15494417614870837</v>
      </c>
      <c r="AI96" s="1">
        <f t="shared" si="25"/>
        <v>0.14333021380750127</v>
      </c>
      <c r="AJ96" s="1">
        <f t="shared" si="26"/>
        <v>7.1274192920285043E-2</v>
      </c>
      <c r="AK96" s="1">
        <f t="shared" si="27"/>
        <v>1.4792236754909385</v>
      </c>
      <c r="AL96" s="1" t="b">
        <f t="shared" si="28"/>
        <v>0</v>
      </c>
      <c r="AM96" s="1">
        <f t="shared" si="29"/>
        <v>5.9367715896424401E-2</v>
      </c>
      <c r="AN96" s="1" t="b">
        <f t="shared" si="30"/>
        <v>1</v>
      </c>
      <c r="AO96" s="1">
        <v>9.4879999999999995</v>
      </c>
    </row>
    <row r="97" spans="1:41">
      <c r="A97" s="7">
        <v>94</v>
      </c>
      <c r="B97" s="7" t="s">
        <v>30</v>
      </c>
      <c r="C97" s="7" t="s">
        <v>31</v>
      </c>
      <c r="D97" s="7" t="s">
        <v>56</v>
      </c>
      <c r="E97" s="7" t="s">
        <v>31</v>
      </c>
      <c r="F97" s="2" t="b">
        <f t="shared" si="23"/>
        <v>0</v>
      </c>
      <c r="G97" s="2" t="b">
        <f t="shared" si="21"/>
        <v>0</v>
      </c>
      <c r="H97" s="1" t="s">
        <v>298</v>
      </c>
      <c r="M97" s="1">
        <f>PRODUCT(SUM(PRODUCT(R97,overview!$J$11),PRODUCT(W97,overview!$K$11),PRODUCT(AB97,overview!$L$11)),1/SUM(overview!$J$11:$L$11))</f>
        <v>0.89257777777777769</v>
      </c>
      <c r="N97" s="1">
        <f>PRODUCT(SUM(PRODUCT(S97,overview!$J$11),PRODUCT(X97,overview!$K$11),PRODUCT(AC97,overview!$L$11)),1/SUM(overview!$J$11:$L$11))</f>
        <v>2.1074222222222225</v>
      </c>
      <c r="O97" s="1">
        <f t="shared" si="16"/>
        <v>12.5</v>
      </c>
      <c r="P97" s="1">
        <f t="shared" si="17"/>
        <v>13.5</v>
      </c>
      <c r="Q97" s="1">
        <f t="shared" si="22"/>
        <v>0.4574232870067696</v>
      </c>
      <c r="R97" s="1">
        <v>0.629</v>
      </c>
      <c r="S97" s="1">
        <v>2.371</v>
      </c>
      <c r="T97" s="1">
        <v>6.5</v>
      </c>
      <c r="U97" s="1">
        <v>9.5</v>
      </c>
      <c r="V97" s="1">
        <f t="shared" si="18"/>
        <v>0.38772994192648352</v>
      </c>
      <c r="W97" s="1">
        <v>1.012</v>
      </c>
      <c r="X97" s="1">
        <v>1.988</v>
      </c>
      <c r="Y97" s="1">
        <v>5</v>
      </c>
      <c r="Z97" s="1">
        <v>4</v>
      </c>
      <c r="AA97" s="1">
        <f t="shared" si="19"/>
        <v>0.40724346076458751</v>
      </c>
      <c r="AB97" s="1">
        <v>1</v>
      </c>
      <c r="AC97" s="1">
        <v>2</v>
      </c>
      <c r="AD97" s="1">
        <v>1</v>
      </c>
      <c r="AE97" s="1">
        <v>0</v>
      </c>
      <c r="AF97" s="1">
        <f t="shared" si="20"/>
        <v>0</v>
      </c>
      <c r="AH97" s="1">
        <f t="shared" si="24"/>
        <v>0.17922938479661032</v>
      </c>
      <c r="AI97" s="1">
        <f t="shared" si="25"/>
        <v>0.19016282797603978</v>
      </c>
      <c r="AJ97" s="1">
        <f t="shared" si="26"/>
        <v>7.3073308270676693E-2</v>
      </c>
      <c r="AK97" s="1">
        <f t="shared" si="27"/>
        <v>0.86264344601194298</v>
      </c>
      <c r="AL97" s="1" t="b">
        <f t="shared" si="28"/>
        <v>0</v>
      </c>
      <c r="AM97" s="1">
        <f t="shared" si="29"/>
        <v>1.0026940265936604E-2</v>
      </c>
      <c r="AN97" s="1" t="b">
        <f t="shared" si="30"/>
        <v>1</v>
      </c>
      <c r="AO97" s="1">
        <v>9.4879999999999995</v>
      </c>
    </row>
    <row r="98" spans="1:41">
      <c r="A98" s="7">
        <v>95</v>
      </c>
      <c r="B98" s="7" t="s">
        <v>43</v>
      </c>
      <c r="C98" s="7" t="s">
        <v>44</v>
      </c>
      <c r="D98" s="7" t="s">
        <v>43</v>
      </c>
      <c r="E98" s="7" t="s">
        <v>44</v>
      </c>
      <c r="F98" s="2" t="b">
        <f t="shared" si="23"/>
        <v>0</v>
      </c>
      <c r="G98" s="2" t="b">
        <f t="shared" si="21"/>
        <v>0</v>
      </c>
      <c r="H98" s="1" t="s">
        <v>298</v>
      </c>
      <c r="M98" s="1">
        <f>PRODUCT(SUM(PRODUCT(R98,overview!$J$11),PRODUCT(W98,overview!$K$11),PRODUCT(AB98,overview!$L$11)),1/SUM(overview!$J$11:$L$11))</f>
        <v>0.62677777777777777</v>
      </c>
      <c r="N98" s="1">
        <f>PRODUCT(SUM(PRODUCT(S98,overview!$J$11),PRODUCT(X98,overview!$K$11),PRODUCT(AC98,overview!$L$11)),1/SUM(overview!$J$11:$L$11))</f>
        <v>2.3732222222222226</v>
      </c>
      <c r="O98" s="1">
        <f t="shared" si="16"/>
        <v>11</v>
      </c>
      <c r="P98" s="1">
        <f t="shared" si="17"/>
        <v>3</v>
      </c>
      <c r="Q98" s="1">
        <f t="shared" si="22"/>
        <v>7.2028397652256423E-2</v>
      </c>
      <c r="R98" s="1">
        <v>1</v>
      </c>
      <c r="S98" s="1">
        <v>2</v>
      </c>
      <c r="T98" s="1">
        <v>7</v>
      </c>
      <c r="U98" s="1">
        <v>0</v>
      </c>
      <c r="V98" s="1">
        <f t="shared" si="18"/>
        <v>0</v>
      </c>
      <c r="W98" s="1">
        <v>0.46100000000000002</v>
      </c>
      <c r="X98" s="1">
        <v>2.5390000000000001</v>
      </c>
      <c r="Y98" s="1">
        <v>4</v>
      </c>
      <c r="Z98" s="1">
        <v>3</v>
      </c>
      <c r="AA98" s="1">
        <f t="shared" si="19"/>
        <v>0.13617565970854667</v>
      </c>
      <c r="AB98" s="1">
        <v>0.375</v>
      </c>
      <c r="AC98" s="1">
        <v>2.625</v>
      </c>
      <c r="AD98" s="1">
        <v>0</v>
      </c>
      <c r="AE98" s="1">
        <v>0</v>
      </c>
      <c r="AF98" s="1" t="e">
        <f t="shared" si="20"/>
        <v>#DIV/0!</v>
      </c>
      <c r="AH98" s="1">
        <f t="shared" si="24"/>
        <v>0.17922938479661032</v>
      </c>
      <c r="AI98" s="1">
        <f t="shared" si="25"/>
        <v>0.15311125078566939</v>
      </c>
      <c r="AJ98" s="1">
        <f t="shared" si="26"/>
        <v>7.3073308270676693E-2</v>
      </c>
      <c r="AK98" s="1">
        <f t="shared" si="27"/>
        <v>0.51430134082730206</v>
      </c>
      <c r="AL98" s="1" t="b">
        <f t="shared" si="28"/>
        <v>0</v>
      </c>
      <c r="AM98" s="1">
        <f t="shared" si="29"/>
        <v>0.19759732473315</v>
      </c>
      <c r="AN98" s="1" t="b">
        <f t="shared" si="30"/>
        <v>1</v>
      </c>
      <c r="AO98" s="1">
        <v>9.4879999999999995</v>
      </c>
    </row>
    <row r="99" spans="1:41">
      <c r="A99" s="7">
        <v>96</v>
      </c>
      <c r="B99" s="7" t="s">
        <v>45</v>
      </c>
      <c r="C99" s="7" t="s">
        <v>46</v>
      </c>
      <c r="D99" s="7" t="s">
        <v>45</v>
      </c>
      <c r="E99" s="7" t="s">
        <v>46</v>
      </c>
      <c r="F99" s="2" t="b">
        <f t="shared" si="23"/>
        <v>0</v>
      </c>
      <c r="G99" s="2" t="b">
        <f t="shared" si="21"/>
        <v>0</v>
      </c>
      <c r="H99" s="1" t="s">
        <v>298</v>
      </c>
      <c r="M99" s="1">
        <f>PRODUCT(SUM(PRODUCT(R99,overview!$J$11),PRODUCT(W99,overview!$K$11),PRODUCT(AB99,overview!$L$11)),1/SUM(overview!$J$11:$L$11))</f>
        <v>1.0086666666666668</v>
      </c>
      <c r="N99" s="1">
        <f>PRODUCT(SUM(PRODUCT(S99,overview!$J$11),PRODUCT(X99,overview!$K$11),PRODUCT(AC99,overview!$L$11)),1/SUM(overview!$J$11:$L$11))</f>
        <v>1.9913333333333334</v>
      </c>
      <c r="O99" s="1">
        <f t="shared" si="16"/>
        <v>15</v>
      </c>
      <c r="P99" s="1">
        <f t="shared" si="17"/>
        <v>4</v>
      </c>
      <c r="Q99" s="1">
        <f t="shared" si="22"/>
        <v>0.13507421046758175</v>
      </c>
      <c r="R99" s="1">
        <v>1</v>
      </c>
      <c r="S99" s="1">
        <v>2</v>
      </c>
      <c r="T99" s="1">
        <v>7</v>
      </c>
      <c r="U99" s="1">
        <v>0</v>
      </c>
      <c r="V99" s="1">
        <f t="shared" si="18"/>
        <v>0</v>
      </c>
      <c r="W99" s="1">
        <v>1.0129999999999999</v>
      </c>
      <c r="X99" s="1">
        <v>1.9870000000000001</v>
      </c>
      <c r="Y99" s="1">
        <v>8</v>
      </c>
      <c r="Z99" s="1">
        <v>4</v>
      </c>
      <c r="AA99" s="1">
        <f t="shared" si="19"/>
        <v>0.25490689481630596</v>
      </c>
      <c r="AB99" s="1">
        <v>1</v>
      </c>
      <c r="AC99" s="1">
        <v>2</v>
      </c>
      <c r="AD99" s="1">
        <v>0</v>
      </c>
      <c r="AE99" s="1">
        <v>0</v>
      </c>
      <c r="AF99" s="1" t="e">
        <f t="shared" si="20"/>
        <v>#DIV/0!</v>
      </c>
      <c r="AH99" s="1">
        <f t="shared" si="24"/>
        <v>0.22298142075171956</v>
      </c>
      <c r="AI99" s="1">
        <f t="shared" si="25"/>
        <v>0.17239770051547484</v>
      </c>
      <c r="AJ99" s="1">
        <f t="shared" si="26"/>
        <v>0.17299594163072654</v>
      </c>
      <c r="AK99" s="1">
        <f t="shared" si="27"/>
        <v>0.34123100903818887</v>
      </c>
      <c r="AL99" s="1" t="b">
        <f t="shared" si="28"/>
        <v>0</v>
      </c>
      <c r="AM99" s="1">
        <f t="shared" si="29"/>
        <v>0.69962798612734056</v>
      </c>
      <c r="AN99" s="1" t="b">
        <f t="shared" si="30"/>
        <v>1</v>
      </c>
      <c r="AO99" s="1">
        <v>9.4879999999999995</v>
      </c>
    </row>
    <row r="100" spans="1:41">
      <c r="A100" s="7">
        <v>97</v>
      </c>
      <c r="B100" s="7" t="s">
        <v>51</v>
      </c>
      <c r="C100" s="7" t="s">
        <v>52</v>
      </c>
      <c r="D100" s="7" t="s">
        <v>41</v>
      </c>
      <c r="E100" s="7" t="s">
        <v>42</v>
      </c>
      <c r="F100" s="2" t="b">
        <f t="shared" si="23"/>
        <v>0</v>
      </c>
      <c r="G100" s="2" t="b">
        <f t="shared" si="21"/>
        <v>1</v>
      </c>
      <c r="H100" s="1" t="s">
        <v>298</v>
      </c>
      <c r="M100" s="1">
        <f>PRODUCT(SUM(PRODUCT(R100,overview!$J$11),PRODUCT(W100,overview!$K$11),PRODUCT(AB100,overview!$L$11)),1/SUM(overview!$J$11:$L$11))</f>
        <v>0.70499999999999996</v>
      </c>
      <c r="N100" s="1">
        <f>PRODUCT(SUM(PRODUCT(S100,overview!$J$11),PRODUCT(X100,overview!$K$11),PRODUCT(AC100,overview!$L$11)),1/SUM(overview!$J$11:$L$11))</f>
        <v>2.2950000000000004</v>
      </c>
      <c r="O100" s="1">
        <f t="shared" si="16"/>
        <v>11.2</v>
      </c>
      <c r="P100" s="1">
        <f t="shared" si="17"/>
        <v>12.8</v>
      </c>
      <c r="Q100" s="1">
        <f t="shared" si="22"/>
        <v>0.35107376283846869</v>
      </c>
      <c r="R100" s="1">
        <v>1.028</v>
      </c>
      <c r="S100" s="1">
        <v>1.972</v>
      </c>
      <c r="T100" s="1">
        <v>5</v>
      </c>
      <c r="U100" s="1">
        <v>0</v>
      </c>
      <c r="V100" s="1">
        <f t="shared" si="18"/>
        <v>0</v>
      </c>
      <c r="W100" s="1">
        <v>0.56599999999999995</v>
      </c>
      <c r="X100" s="1">
        <v>2.4340000000000002</v>
      </c>
      <c r="Y100" s="1">
        <v>6.2</v>
      </c>
      <c r="Z100" s="1">
        <v>11.8</v>
      </c>
      <c r="AA100" s="1">
        <f t="shared" si="19"/>
        <v>0.44257428366952045</v>
      </c>
      <c r="AB100" s="1">
        <v>0.35299999999999998</v>
      </c>
      <c r="AC100" s="1">
        <v>2.6469999999999998</v>
      </c>
      <c r="AD100" s="1">
        <v>0</v>
      </c>
      <c r="AE100" s="1">
        <v>1</v>
      </c>
      <c r="AF100" s="1" t="e">
        <f t="shared" si="20"/>
        <v>#DIV/0!</v>
      </c>
      <c r="AH100" s="1">
        <f t="shared" si="24"/>
        <v>0.28284870160161713</v>
      </c>
      <c r="AI100" s="1">
        <f t="shared" si="25"/>
        <v>0.17832278192095699</v>
      </c>
      <c r="AJ100" s="1">
        <f t="shared" si="26"/>
        <v>0.15343323641243567</v>
      </c>
      <c r="AK100" s="1">
        <f t="shared" si="27"/>
        <v>1.4790777764828544E-2</v>
      </c>
      <c r="AL100" s="1" t="b">
        <f t="shared" si="28"/>
        <v>0</v>
      </c>
      <c r="AM100" s="1">
        <f t="shared" si="29"/>
        <v>1.8103556235653999</v>
      </c>
      <c r="AN100" s="1" t="b">
        <f t="shared" si="30"/>
        <v>1</v>
      </c>
      <c r="AO100" s="1">
        <v>9.4879999999999995</v>
      </c>
    </row>
    <row r="101" spans="1:41">
      <c r="A101" s="7">
        <v>98</v>
      </c>
      <c r="B101" s="7" t="s">
        <v>49</v>
      </c>
      <c r="C101" s="7" t="s">
        <v>50</v>
      </c>
      <c r="D101" s="7" t="s">
        <v>98</v>
      </c>
      <c r="E101" s="7" t="s">
        <v>50</v>
      </c>
      <c r="F101" s="2" t="b">
        <f t="shared" si="23"/>
        <v>0</v>
      </c>
      <c r="G101" s="2" t="b">
        <f t="shared" si="21"/>
        <v>0</v>
      </c>
      <c r="H101" s="1" t="s">
        <v>298</v>
      </c>
      <c r="M101" s="1">
        <f>PRODUCT(SUM(PRODUCT(R101,overview!$J$11),PRODUCT(W101,overview!$K$11),PRODUCT(AB101,overview!$L$11)),1/SUM(overview!$J$11:$L$11))</f>
        <v>0.47624444444444441</v>
      </c>
      <c r="N101" s="1">
        <f>PRODUCT(SUM(PRODUCT(S101,overview!$J$11),PRODUCT(X101,overview!$K$11),PRODUCT(AC101,overview!$L$11)),1/SUM(overview!$J$11:$L$11))</f>
        <v>2.5237555555555562</v>
      </c>
      <c r="O101" s="1">
        <f t="shared" si="16"/>
        <v>6</v>
      </c>
      <c r="P101" s="1">
        <f t="shared" si="17"/>
        <v>5</v>
      </c>
      <c r="Q101" s="1">
        <f t="shared" si="22"/>
        <v>0.15725388677074428</v>
      </c>
      <c r="R101" s="1">
        <v>0.66700000000000004</v>
      </c>
      <c r="S101" s="1">
        <v>2.3330000000000002</v>
      </c>
      <c r="T101" s="1">
        <v>0</v>
      </c>
      <c r="U101" s="1">
        <v>0</v>
      </c>
      <c r="V101" s="1" t="e">
        <f t="shared" si="18"/>
        <v>#DIV/0!</v>
      </c>
      <c r="W101" s="1">
        <v>0.39200000000000002</v>
      </c>
      <c r="X101" s="1">
        <v>2.6080000000000001</v>
      </c>
      <c r="Y101" s="1">
        <v>5</v>
      </c>
      <c r="Z101" s="1">
        <v>5</v>
      </c>
      <c r="AA101" s="1">
        <f t="shared" si="19"/>
        <v>0.15030674846625769</v>
      </c>
      <c r="AB101" s="1">
        <v>0.33300000000000002</v>
      </c>
      <c r="AC101" s="1">
        <v>2.6669999999999998</v>
      </c>
      <c r="AD101" s="1">
        <v>1</v>
      </c>
      <c r="AE101" s="1">
        <v>0</v>
      </c>
      <c r="AF101" s="1">
        <f t="shared" si="20"/>
        <v>0</v>
      </c>
      <c r="AH101" s="1">
        <f t="shared" si="24"/>
        <v>0.33836181719274178</v>
      </c>
      <c r="AI101" s="1">
        <f t="shared" si="25"/>
        <v>0.16247424585511464</v>
      </c>
      <c r="AJ101" s="1">
        <f t="shared" si="26"/>
        <v>0.14212712767912941</v>
      </c>
      <c r="AK101" s="1">
        <f t="shared" si="27"/>
        <v>0.13357627736351238</v>
      </c>
      <c r="AL101" s="1" t="b">
        <f t="shared" si="28"/>
        <v>0</v>
      </c>
      <c r="AM101" s="1">
        <f t="shared" si="29"/>
        <v>3.3817836730518476</v>
      </c>
      <c r="AN101" s="1" t="b">
        <f t="shared" si="30"/>
        <v>1</v>
      </c>
      <c r="AO101" s="1">
        <v>9.4879999999999995</v>
      </c>
    </row>
    <row r="102" spans="1:41">
      <c r="A102" s="7">
        <v>99</v>
      </c>
      <c r="B102" s="7" t="s">
        <v>60</v>
      </c>
      <c r="C102" s="7" t="s">
        <v>61</v>
      </c>
      <c r="D102" s="7" t="s">
        <v>83</v>
      </c>
      <c r="E102" s="7" t="s">
        <v>61</v>
      </c>
      <c r="F102" s="2" t="b">
        <f t="shared" si="23"/>
        <v>0</v>
      </c>
      <c r="G102" s="2" t="b">
        <f t="shared" si="21"/>
        <v>0</v>
      </c>
      <c r="H102" s="1" t="s">
        <v>298</v>
      </c>
      <c r="M102" s="1">
        <f>PRODUCT(SUM(PRODUCT(R102,overview!$J$11),PRODUCT(W102,overview!$K$11),PRODUCT(AB102,overview!$L$11)),1/SUM(overview!$J$11:$L$11))</f>
        <v>0.87555555555555553</v>
      </c>
      <c r="N102" s="1">
        <f>PRODUCT(SUM(PRODUCT(S102,overview!$J$11),PRODUCT(X102,overview!$K$11),PRODUCT(AC102,overview!$L$11)),1/SUM(overview!$J$11:$L$11))</f>
        <v>2.1244444444444444</v>
      </c>
      <c r="O102" s="1">
        <f t="shared" si="16"/>
        <v>12.5</v>
      </c>
      <c r="P102" s="1">
        <f t="shared" si="17"/>
        <v>4.5</v>
      </c>
      <c r="Q102" s="1">
        <f t="shared" si="22"/>
        <v>0.14836820083682009</v>
      </c>
      <c r="R102" s="1">
        <v>0.72</v>
      </c>
      <c r="S102" s="1">
        <v>2.2799999999999998</v>
      </c>
      <c r="T102" s="1">
        <v>3</v>
      </c>
      <c r="U102" s="1">
        <v>2</v>
      </c>
      <c r="V102" s="1">
        <f t="shared" si="18"/>
        <v>0.21052631578947367</v>
      </c>
      <c r="W102" s="1">
        <v>0.94399999999999995</v>
      </c>
      <c r="X102" s="1">
        <v>2.056</v>
      </c>
      <c r="Y102" s="1">
        <v>8.5</v>
      </c>
      <c r="Z102" s="1">
        <v>2.5</v>
      </c>
      <c r="AA102" s="1">
        <f t="shared" si="19"/>
        <v>0.13504234378576332</v>
      </c>
      <c r="AB102" s="1">
        <v>1</v>
      </c>
      <c r="AC102" s="1">
        <v>2</v>
      </c>
      <c r="AD102" s="1">
        <v>1</v>
      </c>
      <c r="AE102" s="1">
        <v>0</v>
      </c>
      <c r="AF102" s="1">
        <f t="shared" si="20"/>
        <v>0</v>
      </c>
      <c r="AH102" s="1">
        <f t="shared" si="24"/>
        <v>0.3195538214389067</v>
      </c>
      <c r="AI102" s="1">
        <f t="shared" si="25"/>
        <v>0.13726986293310417</v>
      </c>
      <c r="AJ102" s="1">
        <f t="shared" si="26"/>
        <v>0.21319069151869413</v>
      </c>
      <c r="AK102" s="1">
        <f t="shared" si="27"/>
        <v>0.42228622731356574</v>
      </c>
      <c r="AL102" s="1" t="b">
        <f t="shared" si="28"/>
        <v>0</v>
      </c>
      <c r="AM102" s="1">
        <f t="shared" si="29"/>
        <v>5.0180773877151106</v>
      </c>
      <c r="AN102" s="1" t="b">
        <f t="shared" si="30"/>
        <v>1</v>
      </c>
      <c r="AO102" s="1">
        <v>9.4879999999999995</v>
      </c>
    </row>
    <row r="103" spans="1:41">
      <c r="A103" s="7">
        <v>100</v>
      </c>
      <c r="B103" s="7" t="s">
        <v>36</v>
      </c>
      <c r="C103" s="7" t="s">
        <v>37</v>
      </c>
      <c r="D103" s="7" t="s">
        <v>36</v>
      </c>
      <c r="E103" s="7" t="s">
        <v>37</v>
      </c>
      <c r="F103" s="2" t="b">
        <f t="shared" si="23"/>
        <v>0</v>
      </c>
      <c r="G103" s="2" t="b">
        <f t="shared" si="21"/>
        <v>0</v>
      </c>
      <c r="H103" s="1" t="s">
        <v>298</v>
      </c>
      <c r="M103" s="1">
        <f>PRODUCT(SUM(PRODUCT(R103,overview!$J$11),PRODUCT(W103,overview!$K$11),PRODUCT(AB103,overview!$L$11)),1/SUM(overview!$J$11:$L$11))</f>
        <v>0.98137777777777779</v>
      </c>
      <c r="N103" s="1">
        <f>PRODUCT(SUM(PRODUCT(S103,overview!$J$11),PRODUCT(X103,overview!$K$11),PRODUCT(AC103,overview!$L$11)),1/SUM(overview!$J$11:$L$11))</f>
        <v>2.0186222222222221</v>
      </c>
      <c r="O103" s="1">
        <f t="shared" si="16"/>
        <v>16.5</v>
      </c>
      <c r="P103" s="1">
        <f t="shared" si="17"/>
        <v>16.5</v>
      </c>
      <c r="Q103" s="1">
        <f t="shared" si="22"/>
        <v>0.48616217882384027</v>
      </c>
      <c r="R103" s="1">
        <v>0.83299999999999996</v>
      </c>
      <c r="S103" s="1">
        <v>2.1669999999999998</v>
      </c>
      <c r="T103" s="1">
        <v>6</v>
      </c>
      <c r="U103" s="1">
        <v>8</v>
      </c>
      <c r="V103" s="1">
        <f t="shared" si="18"/>
        <v>0.51253653284110134</v>
      </c>
      <c r="W103" s="1">
        <v>1.05</v>
      </c>
      <c r="X103" s="1">
        <v>1.95</v>
      </c>
      <c r="Y103" s="1">
        <v>10.5</v>
      </c>
      <c r="Z103" s="1">
        <v>8.5</v>
      </c>
      <c r="AA103" s="1">
        <f t="shared" si="19"/>
        <v>0.43589743589743601</v>
      </c>
      <c r="AB103" s="1">
        <v>1</v>
      </c>
      <c r="AC103" s="1">
        <v>2</v>
      </c>
      <c r="AD103" s="1">
        <v>0</v>
      </c>
      <c r="AE103" s="1">
        <v>0</v>
      </c>
      <c r="AF103" s="1" t="e">
        <f t="shared" si="20"/>
        <v>#DIV/0!</v>
      </c>
      <c r="AH103" s="1">
        <f t="shared" si="24"/>
        <v>0.34139965223301849</v>
      </c>
      <c r="AI103" s="1">
        <f t="shared" si="25"/>
        <v>0.12872581189178384</v>
      </c>
      <c r="AJ103" s="1">
        <f t="shared" si="26"/>
        <v>0.24172185430463575</v>
      </c>
      <c r="AK103" s="1">
        <f t="shared" si="27"/>
        <v>0.31825269590637761</v>
      </c>
      <c r="AL103" s="1" t="b">
        <f t="shared" si="28"/>
        <v>0</v>
      </c>
      <c r="AM103" s="1">
        <f t="shared" si="29"/>
        <v>4.9899582037039378</v>
      </c>
      <c r="AN103" s="1" t="b">
        <f t="shared" si="30"/>
        <v>1</v>
      </c>
      <c r="AO103" s="1">
        <v>9.4879999999999995</v>
      </c>
    </row>
    <row r="104" spans="1:41">
      <c r="A104" s="7">
        <v>101</v>
      </c>
      <c r="B104" s="7" t="s">
        <v>85</v>
      </c>
      <c r="C104" s="7" t="s">
        <v>86</v>
      </c>
      <c r="D104" s="7" t="s">
        <v>85</v>
      </c>
      <c r="E104" s="7" t="s">
        <v>86</v>
      </c>
      <c r="F104" s="2" t="b">
        <f t="shared" si="23"/>
        <v>0</v>
      </c>
      <c r="G104" s="2" t="b">
        <f t="shared" si="21"/>
        <v>0</v>
      </c>
      <c r="H104" s="1" t="s">
        <v>298</v>
      </c>
      <c r="J104" s="1" t="s">
        <v>195</v>
      </c>
      <c r="M104" s="1">
        <f>PRODUCT(SUM(PRODUCT(R104,overview!$J$11),PRODUCT(W104,overview!$K$11),PRODUCT(AB104,overview!$L$11)),1/SUM(overview!$J$11:$L$11))</f>
        <v>0.36524444444444448</v>
      </c>
      <c r="N104" s="1">
        <f>PRODUCT(SUM(PRODUCT(S104,overview!$J$11),PRODUCT(X104,overview!$K$11),PRODUCT(AC104,overview!$L$11)),1/SUM(overview!$J$11:$L$11))</f>
        <v>2.6347555555555555</v>
      </c>
      <c r="O104" s="1">
        <f t="shared" si="16"/>
        <v>12</v>
      </c>
      <c r="P104" s="1">
        <f t="shared" si="17"/>
        <v>0</v>
      </c>
      <c r="Q104" s="1">
        <f t="shared" si="22"/>
        <v>0</v>
      </c>
      <c r="R104" s="1">
        <v>1.1739999999999999</v>
      </c>
      <c r="S104" s="1">
        <v>1.8260000000000001</v>
      </c>
      <c r="T104" s="1">
        <v>12</v>
      </c>
      <c r="U104" s="1">
        <v>0</v>
      </c>
      <c r="V104" s="1">
        <f t="shared" si="18"/>
        <v>0</v>
      </c>
      <c r="W104" s="1">
        <v>0</v>
      </c>
      <c r="X104" s="1">
        <v>3</v>
      </c>
      <c r="Y104" s="1">
        <v>0</v>
      </c>
      <c r="Z104" s="1">
        <v>0</v>
      </c>
      <c r="AA104" s="1" t="e">
        <f t="shared" si="19"/>
        <v>#DIV/0!</v>
      </c>
      <c r="AB104" s="1">
        <v>0</v>
      </c>
      <c r="AC104" s="1">
        <v>3</v>
      </c>
      <c r="AD104" s="1">
        <v>0</v>
      </c>
      <c r="AE104" s="1">
        <v>0</v>
      </c>
      <c r="AF104" s="1" t="e">
        <f t="shared" si="20"/>
        <v>#DIV/0!</v>
      </c>
      <c r="AH104" s="1">
        <f t="shared" si="24"/>
        <v>0.32259713271180518</v>
      </c>
      <c r="AI104" s="1">
        <f t="shared" si="25"/>
        <v>0.13508787837737449</v>
      </c>
      <c r="AJ104" s="1">
        <f t="shared" si="26"/>
        <v>0.24172185430463575</v>
      </c>
      <c r="AK104" s="1">
        <f t="shared" si="27"/>
        <v>0.27464588322252137</v>
      </c>
      <c r="AL104" s="1" t="b">
        <f t="shared" si="28"/>
        <v>0</v>
      </c>
      <c r="AM104" s="1">
        <f t="shared" si="29"/>
        <v>4.3434565100608387</v>
      </c>
      <c r="AN104" s="1" t="b">
        <f t="shared" si="30"/>
        <v>1</v>
      </c>
      <c r="AO104" s="1">
        <v>9.4879999999999995</v>
      </c>
    </row>
    <row r="105" spans="1:41">
      <c r="A105" s="7">
        <v>102</v>
      </c>
      <c r="B105" s="7" t="s">
        <v>77</v>
      </c>
      <c r="C105" s="7" t="s">
        <v>78</v>
      </c>
      <c r="D105" s="7" t="s">
        <v>49</v>
      </c>
      <c r="E105" s="7" t="s">
        <v>50</v>
      </c>
      <c r="F105" s="2" t="b">
        <f t="shared" si="23"/>
        <v>0</v>
      </c>
      <c r="G105" s="2" t="b">
        <f t="shared" si="21"/>
        <v>0</v>
      </c>
      <c r="H105" s="1" t="s">
        <v>298</v>
      </c>
      <c r="M105" s="1">
        <f>PRODUCT(SUM(PRODUCT(R105,overview!$J$11),PRODUCT(W105,overview!$K$11),PRODUCT(AB105,overview!$L$11)),1/SUM(overview!$J$11:$L$11))</f>
        <v>0.77824444444444452</v>
      </c>
      <c r="N105" s="1">
        <f>PRODUCT(SUM(PRODUCT(S105,overview!$J$11),PRODUCT(X105,overview!$K$11),PRODUCT(AC105,overview!$L$11)),1/SUM(overview!$J$11:$L$11))</f>
        <v>2.2217555555555553</v>
      </c>
      <c r="O105" s="1">
        <f t="shared" si="16"/>
        <v>12</v>
      </c>
      <c r="P105" s="1">
        <f t="shared" si="17"/>
        <v>17</v>
      </c>
      <c r="Q105" s="1">
        <f t="shared" si="22"/>
        <v>0.49623504269229879</v>
      </c>
      <c r="R105" s="1">
        <v>0.57699999999999996</v>
      </c>
      <c r="S105" s="1">
        <v>2.423</v>
      </c>
      <c r="T105" s="1">
        <v>2.5</v>
      </c>
      <c r="U105" s="1">
        <v>5.5</v>
      </c>
      <c r="V105" s="1">
        <f t="shared" si="18"/>
        <v>0.52389599669830789</v>
      </c>
      <c r="W105" s="1">
        <v>0.88600000000000001</v>
      </c>
      <c r="X105" s="1">
        <v>2.1139999999999999</v>
      </c>
      <c r="Y105" s="1">
        <v>9.5</v>
      </c>
      <c r="Z105" s="1">
        <v>10.5</v>
      </c>
      <c r="AA105" s="1">
        <f t="shared" si="19"/>
        <v>0.46322760543743469</v>
      </c>
      <c r="AB105" s="1">
        <v>0.36299999999999999</v>
      </c>
      <c r="AC105" s="1">
        <v>2.637</v>
      </c>
      <c r="AD105" s="1">
        <v>0</v>
      </c>
      <c r="AE105" s="1">
        <v>1</v>
      </c>
      <c r="AF105" s="1" t="e">
        <f t="shared" si="20"/>
        <v>#DIV/0!</v>
      </c>
      <c r="AH105" s="1">
        <f t="shared" si="24"/>
        <v>0.269809432629951</v>
      </c>
      <c r="AI105" s="1">
        <f t="shared" si="25"/>
        <v>0.17160761529361823</v>
      </c>
      <c r="AJ105" s="1">
        <f t="shared" si="26"/>
        <v>0.11272234394147572</v>
      </c>
      <c r="AK105" s="1">
        <f t="shared" si="27"/>
        <v>0.29059026383649539</v>
      </c>
      <c r="AL105" s="1" t="b">
        <f t="shared" si="28"/>
        <v>0</v>
      </c>
      <c r="AM105" s="1">
        <f t="shared" si="29"/>
        <v>3.7303455561949463</v>
      </c>
      <c r="AN105" s="1" t="b">
        <f t="shared" si="30"/>
        <v>1</v>
      </c>
      <c r="AO105" s="1">
        <v>9.4879999999999995</v>
      </c>
    </row>
    <row r="106" spans="1:41">
      <c r="A106" s="7">
        <v>103</v>
      </c>
      <c r="B106" s="7" t="s">
        <v>43</v>
      </c>
      <c r="C106" s="7" t="s">
        <v>44</v>
      </c>
      <c r="D106" s="7" t="s">
        <v>43</v>
      </c>
      <c r="E106" s="7" t="s">
        <v>44</v>
      </c>
      <c r="F106" s="2" t="b">
        <f t="shared" si="23"/>
        <v>0</v>
      </c>
      <c r="G106" s="2" t="b">
        <f t="shared" si="21"/>
        <v>0</v>
      </c>
      <c r="H106" s="1" t="s">
        <v>298</v>
      </c>
      <c r="M106" s="1">
        <f>PRODUCT(SUM(PRODUCT(R106,overview!$J$11),PRODUCT(W106,overview!$K$11),PRODUCT(AB106,overview!$L$11)),1/SUM(overview!$J$11:$L$11))</f>
        <v>0.73864444444444444</v>
      </c>
      <c r="N106" s="1">
        <f>PRODUCT(SUM(PRODUCT(S106,overview!$J$11),PRODUCT(X106,overview!$K$11),PRODUCT(AC106,overview!$L$11)),1/SUM(overview!$J$11:$L$11))</f>
        <v>2.2613555555555553</v>
      </c>
      <c r="O106" s="1">
        <f t="shared" si="16"/>
        <v>16.8</v>
      </c>
      <c r="P106" s="1">
        <f t="shared" si="17"/>
        <v>18.2</v>
      </c>
      <c r="Q106" s="1">
        <f t="shared" si="22"/>
        <v>0.35385773200604032</v>
      </c>
      <c r="R106" s="1">
        <v>1.111</v>
      </c>
      <c r="S106" s="1">
        <v>1.889</v>
      </c>
      <c r="T106" s="1">
        <v>10</v>
      </c>
      <c r="U106" s="1">
        <v>1</v>
      </c>
      <c r="V106" s="1">
        <f t="shared" si="18"/>
        <v>5.8814187400741139E-2</v>
      </c>
      <c r="W106" s="1">
        <v>0.57699999999999996</v>
      </c>
      <c r="X106" s="1">
        <v>2.423</v>
      </c>
      <c r="Y106" s="1">
        <v>6.8</v>
      </c>
      <c r="Z106" s="1">
        <v>17.2</v>
      </c>
      <c r="AA106" s="1">
        <f t="shared" si="19"/>
        <v>0.60234031705955171</v>
      </c>
      <c r="AB106" s="1">
        <v>0.375</v>
      </c>
      <c r="AC106" s="1">
        <v>2.625</v>
      </c>
      <c r="AD106" s="1">
        <v>0</v>
      </c>
      <c r="AE106" s="1">
        <v>0</v>
      </c>
      <c r="AF106" s="1" t="e">
        <f t="shared" si="20"/>
        <v>#DIV/0!</v>
      </c>
      <c r="AH106" s="1">
        <f t="shared" si="24"/>
        <v>0.28301733273148899</v>
      </c>
      <c r="AI106" s="1">
        <f t="shared" si="25"/>
        <v>0.16381396263686213</v>
      </c>
      <c r="AJ106" s="1">
        <f t="shared" si="26"/>
        <v>0.12828421293123143</v>
      </c>
      <c r="AK106" s="1">
        <f t="shared" si="27"/>
        <v>0.27892028941741154</v>
      </c>
      <c r="AL106" s="1" t="b">
        <f t="shared" si="28"/>
        <v>0</v>
      </c>
      <c r="AM106" s="1">
        <f t="shared" si="29"/>
        <v>3.2720957743771772</v>
      </c>
      <c r="AN106" s="1" t="b">
        <f t="shared" si="30"/>
        <v>1</v>
      </c>
      <c r="AO106" s="1">
        <v>9.4879999999999995</v>
      </c>
    </row>
    <row r="107" spans="1:41">
      <c r="A107" s="7">
        <v>104</v>
      </c>
      <c r="B107" s="7" t="s">
        <v>90</v>
      </c>
      <c r="C107" s="7" t="s">
        <v>91</v>
      </c>
      <c r="D107" s="7" t="s">
        <v>90</v>
      </c>
      <c r="E107" s="7" t="s">
        <v>91</v>
      </c>
      <c r="F107" s="2" t="b">
        <f t="shared" si="23"/>
        <v>0</v>
      </c>
      <c r="G107" s="2" t="b">
        <f t="shared" si="21"/>
        <v>0</v>
      </c>
      <c r="H107" s="1" t="s">
        <v>298</v>
      </c>
      <c r="M107" s="1">
        <f>PRODUCT(SUM(PRODUCT(R107,overview!$J$11),PRODUCT(W107,overview!$K$11),PRODUCT(AB107,overview!$L$11)),1/SUM(overview!$J$11:$L$11))</f>
        <v>0.45977777777777784</v>
      </c>
      <c r="N107" s="1">
        <f>PRODUCT(SUM(PRODUCT(S107,overview!$J$11),PRODUCT(X107,overview!$K$11),PRODUCT(AC107,overview!$L$11)),1/SUM(overview!$J$11:$L$11))</f>
        <v>2.5402222222222224</v>
      </c>
      <c r="O107" s="1">
        <f t="shared" si="16"/>
        <v>10</v>
      </c>
      <c r="P107" s="1">
        <f t="shared" si="17"/>
        <v>14</v>
      </c>
      <c r="Q107" s="1">
        <f t="shared" si="22"/>
        <v>0.25339865278628293</v>
      </c>
      <c r="R107" s="1">
        <v>1</v>
      </c>
      <c r="S107" s="1">
        <v>2</v>
      </c>
      <c r="T107" s="1">
        <v>8</v>
      </c>
      <c r="U107" s="1">
        <v>0</v>
      </c>
      <c r="V107" s="1">
        <f t="shared" si="18"/>
        <v>0</v>
      </c>
      <c r="W107" s="1">
        <v>0.223</v>
      </c>
      <c r="X107" s="1">
        <v>2.7770000000000001</v>
      </c>
      <c r="Y107" s="1">
        <v>2</v>
      </c>
      <c r="Z107" s="1">
        <v>14</v>
      </c>
      <c r="AA107" s="1">
        <f t="shared" si="19"/>
        <v>0.56211739287000362</v>
      </c>
      <c r="AB107" s="1">
        <v>0</v>
      </c>
      <c r="AC107" s="1">
        <v>3</v>
      </c>
      <c r="AD107" s="1">
        <v>0</v>
      </c>
      <c r="AE107" s="1">
        <v>0</v>
      </c>
      <c r="AF107" s="1" t="e">
        <f t="shared" si="20"/>
        <v>#DIV/0!</v>
      </c>
      <c r="AH107" s="1">
        <f t="shared" si="24"/>
        <v>0.26951475226403637</v>
      </c>
      <c r="AI107" s="1">
        <f t="shared" si="25"/>
        <v>0.14296890259987391</v>
      </c>
      <c r="AJ107" s="1">
        <f t="shared" si="26"/>
        <v>0.22544468788295144</v>
      </c>
      <c r="AK107" s="1">
        <f t="shared" si="27"/>
        <v>6.9217324072548395E-2</v>
      </c>
      <c r="AL107" s="1" t="b">
        <f t="shared" si="28"/>
        <v>0</v>
      </c>
      <c r="AM107" s="1">
        <f t="shared" si="29"/>
        <v>3.0186969667092152</v>
      </c>
      <c r="AN107" s="1" t="b">
        <f t="shared" si="30"/>
        <v>1</v>
      </c>
      <c r="AO107" s="1">
        <v>9.4879999999999995</v>
      </c>
    </row>
    <row r="108" spans="1:41">
      <c r="A108" s="7">
        <v>105</v>
      </c>
      <c r="B108" s="7" t="s">
        <v>45</v>
      </c>
      <c r="C108" s="7" t="s">
        <v>46</v>
      </c>
      <c r="D108" s="7" t="s">
        <v>45</v>
      </c>
      <c r="E108" s="7" t="s">
        <v>46</v>
      </c>
      <c r="F108" s="2" t="b">
        <f t="shared" si="23"/>
        <v>0</v>
      </c>
      <c r="G108" s="2" t="b">
        <f t="shared" si="21"/>
        <v>0</v>
      </c>
      <c r="H108" s="1" t="s">
        <v>298</v>
      </c>
      <c r="M108" s="1">
        <f>PRODUCT(SUM(PRODUCT(R108,overview!$J$11),PRODUCT(W108,overview!$K$11),PRODUCT(AB108,overview!$L$11)),1/SUM(overview!$J$11:$L$11))</f>
        <v>0.85062222222222239</v>
      </c>
      <c r="N108" s="1">
        <f>PRODUCT(SUM(PRODUCT(S108,overview!$J$11),PRODUCT(X108,overview!$K$11),PRODUCT(AC108,overview!$L$11)),1/SUM(overview!$J$11:$L$11))</f>
        <v>2.1493777777777781</v>
      </c>
      <c r="O108" s="1">
        <f t="shared" si="16"/>
        <v>8.1999999999999993</v>
      </c>
      <c r="P108" s="1">
        <f t="shared" si="17"/>
        <v>4.8</v>
      </c>
      <c r="Q108" s="1">
        <f t="shared" si="22"/>
        <v>0.2316601615593295</v>
      </c>
      <c r="R108" s="1">
        <v>0.38700000000000001</v>
      </c>
      <c r="S108" s="1">
        <v>2.613</v>
      </c>
      <c r="T108" s="1">
        <v>2.2000000000000002</v>
      </c>
      <c r="U108" s="1">
        <v>4.8</v>
      </c>
      <c r="V108" s="1">
        <f t="shared" si="18"/>
        <v>0.32313954702014402</v>
      </c>
      <c r="W108" s="1">
        <v>1.0620000000000001</v>
      </c>
      <c r="X108" s="1">
        <v>1.9379999999999999</v>
      </c>
      <c r="Y108" s="1">
        <v>6</v>
      </c>
      <c r="Z108" s="1">
        <v>0</v>
      </c>
      <c r="AA108" s="1">
        <f t="shared" si="19"/>
        <v>0</v>
      </c>
      <c r="AB108" s="1">
        <v>1</v>
      </c>
      <c r="AC108" s="1">
        <v>2</v>
      </c>
      <c r="AD108" s="1">
        <v>0</v>
      </c>
      <c r="AE108" s="1">
        <v>0</v>
      </c>
      <c r="AF108" s="1" t="e">
        <f t="shared" si="20"/>
        <v>#DIV/0!</v>
      </c>
      <c r="AH108" s="1">
        <f t="shared" si="24"/>
        <v>0.25920432990786257</v>
      </c>
      <c r="AI108" s="1">
        <f t="shared" si="25"/>
        <v>0.10497530450025423</v>
      </c>
      <c r="AJ108" s="1">
        <f t="shared" si="26"/>
        <v>0.21047612060743889</v>
      </c>
      <c r="AK108" s="1">
        <f t="shared" si="27"/>
        <v>1.7940925395794234E-2</v>
      </c>
      <c r="AL108" s="1" t="b">
        <f t="shared" si="28"/>
        <v>0</v>
      </c>
      <c r="AM108" s="1">
        <f t="shared" si="29"/>
        <v>3.7050329888900295</v>
      </c>
      <c r="AN108" s="1" t="b">
        <f t="shared" si="30"/>
        <v>1</v>
      </c>
      <c r="AO108" s="1">
        <v>9.4879999999999995</v>
      </c>
    </row>
    <row r="109" spans="1:41">
      <c r="A109" s="7">
        <v>106</v>
      </c>
      <c r="B109" s="7" t="s">
        <v>45</v>
      </c>
      <c r="C109" s="7" t="s">
        <v>46</v>
      </c>
      <c r="D109" s="7" t="s">
        <v>45</v>
      </c>
      <c r="E109" s="7" t="s">
        <v>46</v>
      </c>
      <c r="F109" s="2" t="b">
        <f t="shared" si="23"/>
        <v>0</v>
      </c>
      <c r="G109" s="2" t="b">
        <f t="shared" si="21"/>
        <v>0</v>
      </c>
      <c r="H109" s="1" t="s">
        <v>298</v>
      </c>
      <c r="M109" s="1">
        <f>PRODUCT(SUM(PRODUCT(R109,overview!$J$11),PRODUCT(W109,overview!$K$11),PRODUCT(AB109,overview!$L$11)),1/SUM(overview!$J$11:$L$11))</f>
        <v>0.8082222222222224</v>
      </c>
      <c r="N109" s="1">
        <f>PRODUCT(SUM(PRODUCT(S109,overview!$J$11),PRODUCT(X109,overview!$K$11),PRODUCT(AC109,overview!$L$11)),1/SUM(overview!$J$11:$L$11))</f>
        <v>2.1917777777777778</v>
      </c>
      <c r="O109" s="1">
        <f t="shared" si="16"/>
        <v>13</v>
      </c>
      <c r="P109" s="1">
        <f t="shared" si="17"/>
        <v>3</v>
      </c>
      <c r="Q109" s="1">
        <f t="shared" si="22"/>
        <v>8.5096592548686248E-2</v>
      </c>
      <c r="R109" s="1">
        <v>0.375</v>
      </c>
      <c r="S109" s="1">
        <v>2.625</v>
      </c>
      <c r="T109" s="1">
        <v>8</v>
      </c>
      <c r="U109" s="1">
        <v>1</v>
      </c>
      <c r="V109" s="1">
        <f t="shared" si="18"/>
        <v>1.7857142857142856E-2</v>
      </c>
      <c r="W109" s="1">
        <v>1.004</v>
      </c>
      <c r="X109" s="1">
        <v>1.996</v>
      </c>
      <c r="Y109" s="1">
        <v>5</v>
      </c>
      <c r="Z109" s="1">
        <v>2</v>
      </c>
      <c r="AA109" s="1">
        <f t="shared" si="19"/>
        <v>0.20120240480961921</v>
      </c>
      <c r="AB109" s="1">
        <v>1</v>
      </c>
      <c r="AC109" s="1">
        <v>2</v>
      </c>
      <c r="AD109" s="1">
        <v>0</v>
      </c>
      <c r="AE109" s="1">
        <v>0</v>
      </c>
      <c r="AF109" s="1" t="e">
        <f t="shared" si="20"/>
        <v>#DIV/0!</v>
      </c>
      <c r="AH109" s="1">
        <f t="shared" si="24"/>
        <v>0.27780393906348111</v>
      </c>
      <c r="AI109" s="1">
        <f t="shared" si="25"/>
        <v>0.12296190893976869</v>
      </c>
      <c r="AJ109" s="1">
        <f t="shared" si="26"/>
        <v>0.12828421293123143</v>
      </c>
      <c r="AK109" s="1">
        <f t="shared" si="27"/>
        <v>8.7664179392589296E-3</v>
      </c>
      <c r="AL109" s="1" t="b">
        <f t="shared" si="28"/>
        <v>0</v>
      </c>
      <c r="AM109" s="1">
        <f t="shared" si="29"/>
        <v>3.1554483075609103</v>
      </c>
      <c r="AN109" s="1" t="b">
        <f t="shared" si="30"/>
        <v>1</v>
      </c>
      <c r="AO109" s="1">
        <v>9.4879999999999995</v>
      </c>
    </row>
    <row r="110" spans="1:41">
      <c r="A110" s="7">
        <v>107</v>
      </c>
      <c r="B110" s="7" t="s">
        <v>62</v>
      </c>
      <c r="C110" s="7" t="s">
        <v>48</v>
      </c>
      <c r="D110" s="7" t="s">
        <v>62</v>
      </c>
      <c r="E110" s="7" t="s">
        <v>48</v>
      </c>
      <c r="F110" s="2" t="b">
        <f t="shared" si="23"/>
        <v>0</v>
      </c>
      <c r="G110" s="2" t="b">
        <f t="shared" si="21"/>
        <v>0</v>
      </c>
      <c r="H110" s="1" t="s">
        <v>298</v>
      </c>
      <c r="M110" s="1">
        <f>PRODUCT(SUM(PRODUCT(R110,overview!$J$11),PRODUCT(W110,overview!$K$11),PRODUCT(AB110,overview!$L$11)),1/SUM(overview!$J$11:$L$11))</f>
        <v>1.0093333333333334</v>
      </c>
      <c r="N110" s="1">
        <f>PRODUCT(SUM(PRODUCT(S110,overview!$J$11),PRODUCT(X110,overview!$K$11),PRODUCT(AC110,overview!$L$11)),1/SUM(overview!$J$11:$L$11))</f>
        <v>1.9906666666666668</v>
      </c>
      <c r="O110" s="1">
        <f t="shared" si="16"/>
        <v>15</v>
      </c>
      <c r="P110" s="1">
        <f t="shared" si="17"/>
        <v>3</v>
      </c>
      <c r="Q110" s="1">
        <f t="shared" si="22"/>
        <v>0.10140656396517081</v>
      </c>
      <c r="R110" s="1">
        <v>1</v>
      </c>
      <c r="S110" s="1">
        <v>2</v>
      </c>
      <c r="T110" s="1">
        <v>4</v>
      </c>
      <c r="U110" s="1">
        <v>0</v>
      </c>
      <c r="V110" s="1">
        <f t="shared" si="18"/>
        <v>0</v>
      </c>
      <c r="W110" s="1">
        <v>1.014</v>
      </c>
      <c r="X110" s="1">
        <v>1.986</v>
      </c>
      <c r="Y110" s="1">
        <v>11</v>
      </c>
      <c r="Z110" s="1">
        <v>3</v>
      </c>
      <c r="AA110" s="1">
        <f t="shared" si="19"/>
        <v>0.13924745948915132</v>
      </c>
      <c r="AB110" s="1">
        <v>1</v>
      </c>
      <c r="AC110" s="1">
        <v>2</v>
      </c>
      <c r="AD110" s="1">
        <v>0</v>
      </c>
      <c r="AE110" s="1">
        <v>0</v>
      </c>
      <c r="AF110" s="1" t="e">
        <f t="shared" si="20"/>
        <v>#DIV/0!</v>
      </c>
      <c r="AH110" s="1">
        <f t="shared" si="24"/>
        <v>0.24588211836077847</v>
      </c>
      <c r="AI110" s="1">
        <f t="shared" si="25"/>
        <v>0.10968340954087831</v>
      </c>
      <c r="AJ110" s="1">
        <f t="shared" si="26"/>
        <v>0</v>
      </c>
      <c r="AK110" s="1">
        <f t="shared" si="27"/>
        <v>0.48117033664146086</v>
      </c>
      <c r="AL110" s="1" t="b">
        <f t="shared" si="28"/>
        <v>0</v>
      </c>
      <c r="AM110" s="1">
        <f t="shared" si="29"/>
        <v>2.0393397971981284</v>
      </c>
      <c r="AN110" s="1" t="b">
        <f t="shared" si="30"/>
        <v>1</v>
      </c>
      <c r="AO110" s="1">
        <v>9.4879999999999995</v>
      </c>
    </row>
    <row r="111" spans="1:41">
      <c r="A111" s="7">
        <v>108</v>
      </c>
      <c r="B111" s="7" t="s">
        <v>85</v>
      </c>
      <c r="C111" s="7" t="s">
        <v>86</v>
      </c>
      <c r="D111" s="7" t="s">
        <v>85</v>
      </c>
      <c r="E111" s="7" t="s">
        <v>86</v>
      </c>
      <c r="F111" s="2" t="b">
        <f t="shared" si="23"/>
        <v>0</v>
      </c>
      <c r="G111" s="2" t="b">
        <f t="shared" si="21"/>
        <v>0</v>
      </c>
      <c r="H111" s="1" t="s">
        <v>298</v>
      </c>
      <c r="M111" s="1">
        <f>PRODUCT(SUM(PRODUCT(R111,overview!$J$11),PRODUCT(W111,overview!$K$11),PRODUCT(AB111,overview!$L$11)),1/SUM(overview!$J$11:$L$11))</f>
        <v>0.23177777777777778</v>
      </c>
      <c r="N111" s="1">
        <f>PRODUCT(SUM(PRODUCT(S111,overview!$J$11),PRODUCT(X111,overview!$K$11),PRODUCT(AC111,overview!$L$11)),1/SUM(overview!$J$11:$L$11))</f>
        <v>2.7682222222222221</v>
      </c>
      <c r="O111" s="1">
        <f t="shared" si="16"/>
        <v>9.5</v>
      </c>
      <c r="P111" s="1">
        <f t="shared" si="17"/>
        <v>9.5</v>
      </c>
      <c r="Q111" s="1">
        <f t="shared" si="22"/>
        <v>8.3728024403949594E-2</v>
      </c>
      <c r="R111" s="1">
        <v>0.745</v>
      </c>
      <c r="S111" s="1">
        <v>2.2549999999999999</v>
      </c>
      <c r="T111" s="1">
        <v>9.5</v>
      </c>
      <c r="U111" s="1">
        <v>9.5</v>
      </c>
      <c r="V111" s="1">
        <f t="shared" si="18"/>
        <v>0.3303769401330377</v>
      </c>
      <c r="W111" s="1">
        <v>0</v>
      </c>
      <c r="X111" s="1">
        <v>3</v>
      </c>
      <c r="Y111" s="1">
        <v>0</v>
      </c>
      <c r="Z111" s="1">
        <v>0</v>
      </c>
      <c r="AA111" s="1" t="e">
        <f t="shared" si="19"/>
        <v>#DIV/0!</v>
      </c>
      <c r="AB111" s="1">
        <v>0</v>
      </c>
      <c r="AC111" s="1">
        <v>3</v>
      </c>
      <c r="AD111" s="1">
        <v>0</v>
      </c>
      <c r="AE111" s="1">
        <v>0</v>
      </c>
      <c r="AF111" s="1" t="e">
        <f t="shared" si="20"/>
        <v>#DIV/0!</v>
      </c>
      <c r="AH111" s="1">
        <f t="shared" si="24"/>
        <v>0.15771505091217652</v>
      </c>
      <c r="AI111" s="1">
        <f t="shared" si="25"/>
        <v>0.11595608374896724</v>
      </c>
      <c r="AJ111" s="1">
        <f t="shared" si="26"/>
        <v>0</v>
      </c>
      <c r="AK111" s="1">
        <f t="shared" si="27"/>
        <v>0.69966018284962639</v>
      </c>
      <c r="AL111" s="1" t="b">
        <f t="shared" si="28"/>
        <v>0</v>
      </c>
      <c r="AM111" s="1">
        <f t="shared" si="29"/>
        <v>1.1904200054059684</v>
      </c>
      <c r="AN111" s="1" t="b">
        <f t="shared" si="30"/>
        <v>1</v>
      </c>
      <c r="AO111" s="1">
        <v>9.4879999999999995</v>
      </c>
    </row>
    <row r="112" spans="1:41">
      <c r="A112" s="7">
        <v>109</v>
      </c>
      <c r="B112" s="7" t="s">
        <v>60</v>
      </c>
      <c r="C112" s="7" t="s">
        <v>61</v>
      </c>
      <c r="D112" s="7" t="s">
        <v>83</v>
      </c>
      <c r="E112" s="7" t="s">
        <v>61</v>
      </c>
      <c r="F112" s="2" t="b">
        <f t="shared" si="23"/>
        <v>0</v>
      </c>
      <c r="G112" s="2" t="b">
        <f t="shared" si="21"/>
        <v>0</v>
      </c>
      <c r="H112" s="1" t="s">
        <v>298</v>
      </c>
      <c r="J112" s="1" t="s">
        <v>195</v>
      </c>
      <c r="M112" s="1">
        <f>PRODUCT(SUM(PRODUCT(R112,overview!$J$11),PRODUCT(W112,overview!$K$11),PRODUCT(AB112,overview!$L$11)),1/SUM(overview!$J$11:$L$11))</f>
        <v>0.75822222222222235</v>
      </c>
      <c r="N112" s="1">
        <f>PRODUCT(SUM(PRODUCT(S112,overview!$J$11),PRODUCT(X112,overview!$K$11),PRODUCT(AC112,overview!$L$11)),1/SUM(overview!$J$11:$L$11))</f>
        <v>2.2417777777777776</v>
      </c>
      <c r="O112" s="1">
        <f t="shared" si="16"/>
        <v>9</v>
      </c>
      <c r="P112" s="1">
        <f t="shared" si="17"/>
        <v>5</v>
      </c>
      <c r="Q112" s="1">
        <f t="shared" si="22"/>
        <v>0.18790201779892507</v>
      </c>
      <c r="R112" s="1">
        <v>0.375</v>
      </c>
      <c r="S112" s="1">
        <v>2.625</v>
      </c>
      <c r="T112" s="1">
        <v>0</v>
      </c>
      <c r="U112" s="1">
        <v>0</v>
      </c>
      <c r="V112" s="1" t="e">
        <f t="shared" si="18"/>
        <v>#DIV/0!</v>
      </c>
      <c r="W112" s="1">
        <v>0.92900000000000005</v>
      </c>
      <c r="X112" s="1">
        <v>2.0710000000000002</v>
      </c>
      <c r="Y112" s="1">
        <v>8</v>
      </c>
      <c r="Z112" s="1">
        <v>5</v>
      </c>
      <c r="AA112" s="1">
        <f t="shared" si="19"/>
        <v>0.28035972959922739</v>
      </c>
      <c r="AB112" s="1">
        <v>1</v>
      </c>
      <c r="AC112" s="1">
        <v>2</v>
      </c>
      <c r="AD112" s="1">
        <v>1</v>
      </c>
      <c r="AE112" s="1">
        <v>0</v>
      </c>
      <c r="AF112" s="1">
        <f t="shared" si="20"/>
        <v>0</v>
      </c>
      <c r="AH112" s="1">
        <f t="shared" si="24"/>
        <v>0.11687250570172161</v>
      </c>
      <c r="AI112" s="1">
        <f t="shared" si="25"/>
        <v>0.12015764769727325</v>
      </c>
      <c r="AJ112" s="1">
        <f t="shared" si="26"/>
        <v>0</v>
      </c>
      <c r="AK112" s="1">
        <f t="shared" si="27"/>
        <v>0.65593726675114694</v>
      </c>
      <c r="AL112" s="1" t="b">
        <f t="shared" si="28"/>
        <v>0</v>
      </c>
      <c r="AM112" s="1">
        <f t="shared" si="29"/>
        <v>0.44819394483684277</v>
      </c>
      <c r="AN112" s="1" t="b">
        <f t="shared" si="30"/>
        <v>1</v>
      </c>
      <c r="AO112" s="1">
        <v>9.4879999999999995</v>
      </c>
    </row>
    <row r="113" spans="1:41">
      <c r="A113" s="7">
        <v>110</v>
      </c>
      <c r="B113" s="7" t="s">
        <v>98</v>
      </c>
      <c r="C113" s="7" t="s">
        <v>50</v>
      </c>
      <c r="D113" s="7" t="s">
        <v>98</v>
      </c>
      <c r="E113" s="7" t="s">
        <v>50</v>
      </c>
      <c r="F113" s="2" t="b">
        <f t="shared" si="23"/>
        <v>0</v>
      </c>
      <c r="G113" s="2" t="b">
        <f t="shared" si="21"/>
        <v>0</v>
      </c>
      <c r="H113" s="1" t="s">
        <v>298</v>
      </c>
      <c r="J113" s="1" t="s">
        <v>304</v>
      </c>
      <c r="M113" s="1">
        <f>PRODUCT(SUM(PRODUCT(R113,overview!$J$11),PRODUCT(W113,overview!$K$11),PRODUCT(AB113,overview!$L$11)),1/SUM(overview!$J$11:$L$11))</f>
        <v>0.58651111111111109</v>
      </c>
      <c r="N113" s="1">
        <f>PRODUCT(SUM(PRODUCT(S113,overview!$J$11),PRODUCT(X113,overview!$K$11),PRODUCT(AC113,overview!$L$11)),1/SUM(overview!$J$11:$L$11))</f>
        <v>2.4134888888888888</v>
      </c>
      <c r="O113" s="1">
        <f t="shared" si="16"/>
        <v>16</v>
      </c>
      <c r="P113" s="1">
        <f t="shared" si="17"/>
        <v>2</v>
      </c>
      <c r="Q113" s="1">
        <f t="shared" si="22"/>
        <v>3.0376725257119708E-2</v>
      </c>
      <c r="R113" s="1">
        <v>1</v>
      </c>
      <c r="S113" s="1">
        <v>2</v>
      </c>
      <c r="T113" s="1">
        <v>11</v>
      </c>
      <c r="U113" s="1">
        <v>0</v>
      </c>
      <c r="V113" s="1">
        <f t="shared" si="18"/>
        <v>0</v>
      </c>
      <c r="W113" s="1">
        <v>0.40200000000000002</v>
      </c>
      <c r="X113" s="1">
        <v>2.5979999999999999</v>
      </c>
      <c r="Y113" s="1">
        <v>5</v>
      </c>
      <c r="Z113" s="1">
        <v>2</v>
      </c>
      <c r="AA113" s="1">
        <f t="shared" si="19"/>
        <v>6.189376443418014E-2</v>
      </c>
      <c r="AB113" s="1">
        <v>0.33300000000000002</v>
      </c>
      <c r="AC113" s="1">
        <v>2.6669999999999998</v>
      </c>
      <c r="AD113" s="1">
        <v>0</v>
      </c>
      <c r="AE113" s="1">
        <v>0</v>
      </c>
      <c r="AF113" s="1" t="e">
        <f t="shared" si="20"/>
        <v>#DIV/0!</v>
      </c>
      <c r="AH113" s="1">
        <f t="shared" si="24"/>
        <v>0.12432808929353212</v>
      </c>
      <c r="AI113" s="1">
        <f t="shared" si="25"/>
        <v>8.9327312127243597E-2</v>
      </c>
      <c r="AJ113" s="1">
        <f t="shared" si="26"/>
        <v>0.15034882345985573</v>
      </c>
      <c r="AK113" s="1">
        <f t="shared" si="27"/>
        <v>0.1607326385300826</v>
      </c>
      <c r="AL113" s="1" t="b">
        <f t="shared" si="28"/>
        <v>0</v>
      </c>
      <c r="AM113" s="1">
        <f t="shared" si="29"/>
        <v>0.15237688084540521</v>
      </c>
      <c r="AN113" s="1" t="b">
        <f t="shared" si="30"/>
        <v>1</v>
      </c>
      <c r="AO113" s="1">
        <v>9.4879999999999995</v>
      </c>
    </row>
    <row r="114" spans="1:41">
      <c r="A114" s="7">
        <v>111</v>
      </c>
      <c r="B114" s="7" t="s">
        <v>28</v>
      </c>
      <c r="C114" s="7" t="s">
        <v>29</v>
      </c>
      <c r="D114" s="7" t="s">
        <v>28</v>
      </c>
      <c r="E114" s="7" t="s">
        <v>29</v>
      </c>
      <c r="F114" s="2" t="b">
        <f t="shared" si="23"/>
        <v>0</v>
      </c>
      <c r="G114" s="2" t="b">
        <f t="shared" si="21"/>
        <v>0</v>
      </c>
      <c r="H114" s="1" t="s">
        <v>298</v>
      </c>
      <c r="M114" s="1">
        <f>PRODUCT(SUM(PRODUCT(R114,overview!$J$11),PRODUCT(W114,overview!$K$11),PRODUCT(AB114,overview!$L$11)),1/SUM(overview!$J$11:$L$11))</f>
        <v>0.83562222222222227</v>
      </c>
      <c r="N114" s="1">
        <f>PRODUCT(SUM(PRODUCT(S114,overview!$J$11),PRODUCT(X114,overview!$K$11),PRODUCT(AC114,overview!$L$11)),1/SUM(overview!$J$11:$L$11))</f>
        <v>2.1643777777777777</v>
      </c>
      <c r="O114" s="1">
        <f t="shared" si="16"/>
        <v>14</v>
      </c>
      <c r="P114" s="1">
        <f t="shared" si="17"/>
        <v>5</v>
      </c>
      <c r="Q114" s="1">
        <f t="shared" si="22"/>
        <v>0.13788559049193358</v>
      </c>
      <c r="R114" s="1">
        <v>1.0289999999999999</v>
      </c>
      <c r="S114" s="1">
        <v>1.9710000000000001</v>
      </c>
      <c r="T114" s="1">
        <v>8</v>
      </c>
      <c r="U114" s="1">
        <v>0</v>
      </c>
      <c r="V114" s="1">
        <f t="shared" si="18"/>
        <v>0</v>
      </c>
      <c r="W114" s="1">
        <v>0.751</v>
      </c>
      <c r="X114" s="1">
        <v>2.2490000000000001</v>
      </c>
      <c r="Y114" s="1">
        <v>6</v>
      </c>
      <c r="Z114" s="1">
        <v>5</v>
      </c>
      <c r="AA114" s="1">
        <f t="shared" si="19"/>
        <v>0.27827182451459903</v>
      </c>
      <c r="AB114" s="1">
        <v>0.66700000000000004</v>
      </c>
      <c r="AC114" s="1">
        <v>2.3330000000000002</v>
      </c>
      <c r="AD114" s="1">
        <v>0</v>
      </c>
      <c r="AE114" s="1">
        <v>0</v>
      </c>
      <c r="AF114" s="1" t="e">
        <f t="shared" si="20"/>
        <v>#DIV/0!</v>
      </c>
      <c r="AH114" s="1">
        <f t="shared" si="24"/>
        <v>0.13145403834032432</v>
      </c>
      <c r="AI114" s="1">
        <f t="shared" si="25"/>
        <v>0.11838170582553986</v>
      </c>
      <c r="AJ114" s="1">
        <f t="shared" si="26"/>
        <v>0.13368922344266071</v>
      </c>
      <c r="AK114" s="1">
        <f t="shared" si="27"/>
        <v>0.52955730887940722</v>
      </c>
      <c r="AL114" s="1" t="b">
        <f t="shared" si="28"/>
        <v>0</v>
      </c>
      <c r="AM114" s="1">
        <f t="shared" si="29"/>
        <v>0.59669860239534167</v>
      </c>
      <c r="AN114" s="1" t="b">
        <f t="shared" si="30"/>
        <v>1</v>
      </c>
      <c r="AO114" s="1">
        <v>9.4879999999999995</v>
      </c>
    </row>
    <row r="115" spans="1:41">
      <c r="A115" s="7">
        <v>112</v>
      </c>
      <c r="B115" s="7" t="s">
        <v>30</v>
      </c>
      <c r="C115" s="7" t="s">
        <v>31</v>
      </c>
      <c r="D115" s="7" t="s">
        <v>56</v>
      </c>
      <c r="E115" s="7" t="s">
        <v>31</v>
      </c>
      <c r="F115" s="2" t="b">
        <f t="shared" si="23"/>
        <v>0</v>
      </c>
      <c r="G115" s="2" t="b">
        <f t="shared" si="21"/>
        <v>0</v>
      </c>
      <c r="H115" s="1" t="s">
        <v>298</v>
      </c>
      <c r="M115" s="1">
        <f>PRODUCT(SUM(PRODUCT(R115,overview!$J$11),PRODUCT(W115,overview!$K$11),PRODUCT(AB115,overview!$L$11)),1/SUM(overview!$J$11:$L$11))</f>
        <v>0.9191111111111111</v>
      </c>
      <c r="N115" s="1">
        <f>PRODUCT(SUM(PRODUCT(S115,overview!$J$11),PRODUCT(X115,overview!$K$11),PRODUCT(AC115,overview!$L$11)),1/SUM(overview!$J$11:$L$11))</f>
        <v>2.080888888888889</v>
      </c>
      <c r="O115" s="1">
        <f t="shared" si="16"/>
        <v>16</v>
      </c>
      <c r="P115" s="1">
        <f t="shared" si="17"/>
        <v>6</v>
      </c>
      <c r="Q115" s="1">
        <f t="shared" si="22"/>
        <v>0.16563434429730883</v>
      </c>
      <c r="R115" s="1">
        <v>0.74</v>
      </c>
      <c r="S115" s="1">
        <v>2.2599999999999998</v>
      </c>
      <c r="T115" s="1">
        <v>5</v>
      </c>
      <c r="U115" s="1">
        <v>3</v>
      </c>
      <c r="V115" s="1">
        <f t="shared" si="18"/>
        <v>0.19646017699115051</v>
      </c>
      <c r="W115" s="1">
        <v>1</v>
      </c>
      <c r="X115" s="1">
        <v>2</v>
      </c>
      <c r="Y115" s="1">
        <v>10</v>
      </c>
      <c r="Z115" s="1">
        <v>3</v>
      </c>
      <c r="AA115" s="1">
        <f t="shared" si="19"/>
        <v>0.15000000000000002</v>
      </c>
      <c r="AB115" s="1">
        <v>1</v>
      </c>
      <c r="AC115" s="1">
        <v>2</v>
      </c>
      <c r="AD115" s="1">
        <v>1</v>
      </c>
      <c r="AE115" s="1">
        <v>0</v>
      </c>
      <c r="AF115" s="1">
        <f t="shared" si="20"/>
        <v>0</v>
      </c>
      <c r="AH115" s="1">
        <f t="shared" si="24"/>
        <v>0.14998072159339995</v>
      </c>
      <c r="AI115" s="1">
        <f t="shared" si="25"/>
        <v>0.10696851554565409</v>
      </c>
      <c r="AJ115" s="1">
        <f t="shared" si="26"/>
        <v>0.13368922344266077</v>
      </c>
      <c r="AK115" s="1">
        <f t="shared" si="27"/>
        <v>8.5506750096081063</v>
      </c>
      <c r="AL115" s="1" t="b">
        <f t="shared" si="28"/>
        <v>0</v>
      </c>
      <c r="AM115" s="1">
        <f t="shared" si="29"/>
        <v>1.8002971302553998</v>
      </c>
      <c r="AN115" s="1" t="b">
        <f t="shared" si="30"/>
        <v>1</v>
      </c>
      <c r="AO115" s="1">
        <v>9.4879999999999995</v>
      </c>
    </row>
    <row r="116" spans="1:41">
      <c r="A116" s="7">
        <v>113</v>
      </c>
      <c r="B116" s="7" t="s">
        <v>98</v>
      </c>
      <c r="C116" s="7" t="s">
        <v>50</v>
      </c>
      <c r="D116" s="7" t="s">
        <v>98</v>
      </c>
      <c r="E116" s="7" t="s">
        <v>50</v>
      </c>
      <c r="F116" s="2" t="b">
        <f t="shared" si="23"/>
        <v>0</v>
      </c>
      <c r="G116" s="2" t="b">
        <f t="shared" si="21"/>
        <v>0</v>
      </c>
      <c r="H116" s="1" t="s">
        <v>298</v>
      </c>
      <c r="J116" s="1" t="s">
        <v>195</v>
      </c>
      <c r="M116" s="1">
        <f>PRODUCT(SUM(PRODUCT(R116,overview!$J$11),PRODUCT(W116,overview!$K$11),PRODUCT(AB116,overview!$L$11)),1/SUM(overview!$J$11:$L$11))</f>
        <v>0.53339999999999999</v>
      </c>
      <c r="N116" s="1">
        <f>PRODUCT(SUM(PRODUCT(S116,overview!$J$11),PRODUCT(X116,overview!$K$11),PRODUCT(AC116,overview!$L$11)),1/SUM(overview!$J$11:$L$11))</f>
        <v>2.4665999999999997</v>
      </c>
      <c r="O116" s="1">
        <f t="shared" si="16"/>
        <v>10</v>
      </c>
      <c r="P116" s="1">
        <f t="shared" si="17"/>
        <v>6</v>
      </c>
      <c r="Q116" s="1">
        <f t="shared" si="22"/>
        <v>0.12974945268791052</v>
      </c>
      <c r="R116" s="1">
        <v>0.93</v>
      </c>
      <c r="S116" s="1">
        <v>2.0699999999999998</v>
      </c>
      <c r="T116" s="1">
        <v>7</v>
      </c>
      <c r="U116" s="1">
        <v>3</v>
      </c>
      <c r="V116" s="1">
        <f t="shared" si="18"/>
        <v>0.19254658385093171</v>
      </c>
      <c r="W116" s="1">
        <v>0.35499999999999998</v>
      </c>
      <c r="X116" s="1">
        <v>2.645</v>
      </c>
      <c r="Y116" s="1">
        <v>3</v>
      </c>
      <c r="Z116" s="1">
        <v>3</v>
      </c>
      <c r="AA116" s="1">
        <f t="shared" si="19"/>
        <v>0.13421550094517959</v>
      </c>
      <c r="AB116" s="1">
        <v>0.33300000000000002</v>
      </c>
      <c r="AC116" s="1">
        <v>2.6669999999999998</v>
      </c>
      <c r="AD116" s="1">
        <v>0</v>
      </c>
      <c r="AE116" s="1">
        <v>0</v>
      </c>
      <c r="AF116" s="1" t="e">
        <f t="shared" si="20"/>
        <v>#DIV/0!</v>
      </c>
      <c r="AH116" s="1">
        <f t="shared" si="24"/>
        <v>0.22205550630306439</v>
      </c>
      <c r="AI116" s="1">
        <f t="shared" si="25"/>
        <v>6.5499733075631159E-2</v>
      </c>
      <c r="AJ116" s="1">
        <f t="shared" si="26"/>
        <v>0.31280582408401963</v>
      </c>
      <c r="AK116" s="1">
        <f t="shared" si="27"/>
        <v>22.557176972425705</v>
      </c>
      <c r="AL116" s="1" t="b">
        <f t="shared" si="28"/>
        <v>1</v>
      </c>
      <c r="AM116" s="1">
        <f t="shared" si="29"/>
        <v>3.5107733457986647</v>
      </c>
      <c r="AN116" s="1" t="b">
        <f t="shared" si="30"/>
        <v>1</v>
      </c>
      <c r="AO116" s="1">
        <v>9.4879999999999995</v>
      </c>
    </row>
    <row r="117" spans="1:41">
      <c r="A117" s="7">
        <v>114</v>
      </c>
      <c r="B117" s="7" t="s">
        <v>100</v>
      </c>
      <c r="C117" s="7" t="s">
        <v>73</v>
      </c>
      <c r="D117" s="7" t="s">
        <v>100</v>
      </c>
      <c r="E117" s="7" t="s">
        <v>73</v>
      </c>
      <c r="F117" s="2" t="b">
        <f t="shared" si="23"/>
        <v>0</v>
      </c>
      <c r="G117" s="2" t="b">
        <f t="shared" si="21"/>
        <v>0</v>
      </c>
      <c r="H117" s="1" t="s">
        <v>298</v>
      </c>
      <c r="J117" s="1" t="s">
        <v>252</v>
      </c>
      <c r="M117" s="1">
        <f>PRODUCT(SUM(PRODUCT(R117,overview!$J$11),PRODUCT(W117,overview!$K$11),PRODUCT(AB117,overview!$L$11)),1/SUM(overview!$J$11:$L$11))</f>
        <v>0.54300000000000004</v>
      </c>
      <c r="N117" s="1">
        <f>PRODUCT(SUM(PRODUCT(S117,overview!$J$11),PRODUCT(X117,overview!$K$11),PRODUCT(AC117,overview!$L$11)),1/SUM(overview!$J$11:$L$11))</f>
        <v>2.4569999999999999</v>
      </c>
      <c r="O117" s="1">
        <f t="shared" si="16"/>
        <v>16</v>
      </c>
      <c r="P117" s="1">
        <f t="shared" si="17"/>
        <v>2</v>
      </c>
      <c r="Q117" s="1">
        <f t="shared" si="22"/>
        <v>2.7625152625152628E-2</v>
      </c>
      <c r="R117" s="1">
        <v>1.008</v>
      </c>
      <c r="S117" s="1">
        <v>1.992</v>
      </c>
      <c r="T117" s="1">
        <v>8</v>
      </c>
      <c r="U117" s="1">
        <v>2</v>
      </c>
      <c r="V117" s="1">
        <f t="shared" si="18"/>
        <v>0.12650602409638556</v>
      </c>
      <c r="W117" s="1">
        <v>0.33300000000000002</v>
      </c>
      <c r="X117" s="1">
        <v>2.6669999999999998</v>
      </c>
      <c r="Y117" s="1">
        <v>8</v>
      </c>
      <c r="Z117" s="1">
        <v>0</v>
      </c>
      <c r="AA117" s="1">
        <f t="shared" si="19"/>
        <v>0</v>
      </c>
      <c r="AB117" s="1">
        <v>0.33300000000000002</v>
      </c>
      <c r="AC117" s="1">
        <v>2.6669999999999998</v>
      </c>
      <c r="AD117" s="1">
        <v>0</v>
      </c>
      <c r="AE117" s="1">
        <v>0</v>
      </c>
      <c r="AF117" s="1" t="e">
        <f t="shared" si="20"/>
        <v>#DIV/0!</v>
      </c>
      <c r="AH117" s="1">
        <f t="shared" si="24"/>
        <v>0.22072924709673478</v>
      </c>
      <c r="AI117" s="1">
        <f t="shared" si="25"/>
        <v>6.7075475065888207E-2</v>
      </c>
      <c r="AJ117" s="1">
        <f t="shared" si="26"/>
        <v>0.59128386336866912</v>
      </c>
      <c r="AK117" s="1">
        <f t="shared" si="27"/>
        <v>46.406284643250473</v>
      </c>
      <c r="AL117" s="1" t="b">
        <f t="shared" si="28"/>
        <v>1</v>
      </c>
      <c r="AM117" s="1">
        <f t="shared" si="29"/>
        <v>5.8054980367916738</v>
      </c>
      <c r="AN117" s="1" t="b">
        <f t="shared" si="30"/>
        <v>1</v>
      </c>
      <c r="AO117" s="1">
        <v>9.4879999999999995</v>
      </c>
    </row>
    <row r="118" spans="1:41">
      <c r="A118" s="7">
        <v>115</v>
      </c>
      <c r="B118" s="7" t="s">
        <v>45</v>
      </c>
      <c r="C118" s="7" t="s">
        <v>46</v>
      </c>
      <c r="D118" s="7" t="s">
        <v>45</v>
      </c>
      <c r="E118" s="7" t="s">
        <v>46</v>
      </c>
      <c r="F118" s="2" t="b">
        <f t="shared" si="23"/>
        <v>0</v>
      </c>
      <c r="G118" s="2" t="b">
        <f t="shared" si="21"/>
        <v>0</v>
      </c>
      <c r="H118" s="1" t="s">
        <v>298</v>
      </c>
      <c r="J118" s="1" t="s">
        <v>241</v>
      </c>
      <c r="M118" s="1">
        <f>PRODUCT(SUM(PRODUCT(R118,overview!$J$11),PRODUCT(W118,overview!$K$11),PRODUCT(AB118,overview!$L$11)),1/SUM(overview!$J$11:$L$11))</f>
        <v>0.90506666666666657</v>
      </c>
      <c r="N118" s="1">
        <f>PRODUCT(SUM(PRODUCT(S118,overview!$J$11),PRODUCT(X118,overview!$K$11),PRODUCT(AC118,overview!$L$11)),1/SUM(overview!$J$11:$L$11))</f>
        <v>2.0949333333333335</v>
      </c>
      <c r="O118" s="1">
        <f t="shared" si="16"/>
        <v>12.8</v>
      </c>
      <c r="P118" s="1">
        <f t="shared" si="17"/>
        <v>4.2</v>
      </c>
      <c r="Q118" s="1">
        <f t="shared" si="22"/>
        <v>0.14175868762729121</v>
      </c>
      <c r="R118" s="1">
        <v>0.66700000000000004</v>
      </c>
      <c r="S118" s="1">
        <v>2.3330000000000002</v>
      </c>
      <c r="T118" s="1">
        <v>2</v>
      </c>
      <c r="U118" s="1">
        <v>0</v>
      </c>
      <c r="V118" s="1">
        <f t="shared" si="18"/>
        <v>0</v>
      </c>
      <c r="W118" s="1">
        <v>1.0129999999999999</v>
      </c>
      <c r="X118" s="1">
        <v>1.9870000000000001</v>
      </c>
      <c r="Y118" s="1">
        <v>10.8</v>
      </c>
      <c r="Z118" s="1">
        <v>4.2</v>
      </c>
      <c r="AA118" s="1">
        <f t="shared" si="19"/>
        <v>0.19826091819046021</v>
      </c>
      <c r="AB118" s="1">
        <v>1</v>
      </c>
      <c r="AC118" s="1">
        <v>2</v>
      </c>
      <c r="AD118" s="1">
        <v>0</v>
      </c>
      <c r="AE118" s="1">
        <v>0</v>
      </c>
      <c r="AF118" s="1" t="e">
        <f t="shared" si="20"/>
        <v>#DIV/0!</v>
      </c>
      <c r="AH118" s="1">
        <f t="shared" si="24"/>
        <v>0.26128527049333794</v>
      </c>
      <c r="AI118" s="1">
        <f t="shared" si="25"/>
        <v>7.5754656390494529E-2</v>
      </c>
      <c r="AJ118" s="1">
        <f t="shared" si="26"/>
        <v>0.66096843123815652</v>
      </c>
      <c r="AK118" s="1">
        <f>(((SUM(AJ116:AJ120))-(SUM(AI116:AI120)))^2)/(AVERAGE(AI116:AI120))</f>
        <v>59.354881765116204</v>
      </c>
      <c r="AL118" s="1" t="b">
        <f t="shared" si="28"/>
        <v>1</v>
      </c>
      <c r="AM118" s="1">
        <f t="shared" si="29"/>
        <v>8.2600299994979309</v>
      </c>
      <c r="AN118" s="1" t="b">
        <f t="shared" si="30"/>
        <v>1</v>
      </c>
      <c r="AO118" s="1">
        <v>9.4879999999999995</v>
      </c>
    </row>
    <row r="119" spans="1:41">
      <c r="A119" s="7">
        <v>116</v>
      </c>
      <c r="B119" s="7" t="s">
        <v>74</v>
      </c>
      <c r="C119" s="7" t="s">
        <v>1</v>
      </c>
      <c r="D119" s="7" t="s">
        <v>47</v>
      </c>
      <c r="E119" s="7" t="s">
        <v>48</v>
      </c>
      <c r="F119" s="2" t="b">
        <f t="shared" si="23"/>
        <v>0</v>
      </c>
      <c r="G119" s="2" t="b">
        <f t="shared" si="21"/>
        <v>1</v>
      </c>
      <c r="H119" s="1" t="s">
        <v>298</v>
      </c>
      <c r="M119" s="1">
        <f>PRODUCT(SUM(PRODUCT(R119,overview!$J$11),PRODUCT(W119,overview!$K$11),PRODUCT(AB119,overview!$L$11)),1/SUM(overview!$J$11:$L$11))</f>
        <v>0.84833333333333327</v>
      </c>
      <c r="N119" s="1">
        <f>PRODUCT(SUM(PRODUCT(S119,overview!$J$11),PRODUCT(X119,overview!$K$11),PRODUCT(AC119,overview!$L$11)),1/SUM(overview!$J$11:$L$11))</f>
        <v>2.1516666666666668</v>
      </c>
      <c r="O119" s="1">
        <f t="shared" si="16"/>
        <v>18</v>
      </c>
      <c r="P119" s="1">
        <f t="shared" si="17"/>
        <v>5</v>
      </c>
      <c r="Q119" s="1">
        <f t="shared" si="22"/>
        <v>0.10951889147086669</v>
      </c>
      <c r="R119" s="1">
        <v>0.33300000000000002</v>
      </c>
      <c r="S119" s="1">
        <v>2.6669999999999998</v>
      </c>
      <c r="T119" s="1">
        <v>6</v>
      </c>
      <c r="U119" s="1">
        <v>0</v>
      </c>
      <c r="V119" s="1">
        <f t="shared" si="18"/>
        <v>0</v>
      </c>
      <c r="W119" s="1">
        <v>1.085</v>
      </c>
      <c r="X119" s="1">
        <v>1.915</v>
      </c>
      <c r="Y119" s="1">
        <v>12</v>
      </c>
      <c r="Z119" s="1">
        <v>4</v>
      </c>
      <c r="AA119" s="1">
        <f t="shared" si="19"/>
        <v>0.18885987815491728</v>
      </c>
      <c r="AB119" s="1">
        <v>0.96299999999999997</v>
      </c>
      <c r="AC119" s="1">
        <v>2.0369999999999999</v>
      </c>
      <c r="AD119" s="1">
        <v>0</v>
      </c>
      <c r="AE119" s="1">
        <v>1</v>
      </c>
      <c r="AF119" s="1" t="e">
        <f t="shared" si="20"/>
        <v>#DIV/0!</v>
      </c>
      <c r="AH119" s="1">
        <f t="shared" si="24"/>
        <v>0.2261292212212847</v>
      </c>
      <c r="AI119" s="1">
        <f t="shared" si="25"/>
        <v>8.398990939444706E-2</v>
      </c>
      <c r="AJ119" s="1">
        <f t="shared" si="26"/>
        <v>0.62561164816803905</v>
      </c>
      <c r="AK119" s="1">
        <f t="shared" si="27"/>
        <v>76.470684666439084</v>
      </c>
      <c r="AL119" s="1" t="b">
        <f t="shared" si="28"/>
        <v>1</v>
      </c>
      <c r="AM119" s="1">
        <f t="shared" si="29"/>
        <v>8.3206605607682196</v>
      </c>
      <c r="AN119" s="1" t="b">
        <f t="shared" si="30"/>
        <v>1</v>
      </c>
      <c r="AO119" s="1">
        <v>9.4879999999999995</v>
      </c>
    </row>
    <row r="120" spans="1:41">
      <c r="A120" s="7">
        <v>117</v>
      </c>
      <c r="B120" s="7" t="s">
        <v>49</v>
      </c>
      <c r="C120" s="7" t="s">
        <v>50</v>
      </c>
      <c r="D120" s="7" t="s">
        <v>49</v>
      </c>
      <c r="E120" s="7" t="s">
        <v>50</v>
      </c>
      <c r="F120" s="2" t="b">
        <f t="shared" si="23"/>
        <v>0</v>
      </c>
      <c r="G120" s="2" t="b">
        <f t="shared" si="21"/>
        <v>0</v>
      </c>
      <c r="H120" s="1" t="s">
        <v>298</v>
      </c>
      <c r="J120" s="1" t="s">
        <v>195</v>
      </c>
      <c r="M120" s="1">
        <f>PRODUCT(SUM(PRODUCT(R120,overview!$J$11),PRODUCT(W120,overview!$K$11),PRODUCT(AB120,overview!$L$11)),1/SUM(overview!$J$11:$L$11))</f>
        <v>0.62797777777777775</v>
      </c>
      <c r="N120" s="1">
        <f>PRODUCT(SUM(PRODUCT(S120,overview!$J$11),PRODUCT(X120,overview!$K$11),PRODUCT(AC120,overview!$L$11)),1/SUM(overview!$J$11:$L$11))</f>
        <v>2.3720222222222227</v>
      </c>
      <c r="O120" s="1">
        <f t="shared" si="16"/>
        <v>14</v>
      </c>
      <c r="P120" s="1">
        <f t="shared" si="17"/>
        <v>12</v>
      </c>
      <c r="Q120" s="1">
        <f t="shared" si="22"/>
        <v>0.22692311295565898</v>
      </c>
      <c r="R120" s="1">
        <v>1.0089999999999999</v>
      </c>
      <c r="S120" s="1">
        <v>1.9910000000000001</v>
      </c>
      <c r="T120" s="1">
        <v>9</v>
      </c>
      <c r="U120" s="1">
        <v>5</v>
      </c>
      <c r="V120" s="1">
        <f t="shared" si="18"/>
        <v>0.28154472905854122</v>
      </c>
      <c r="W120" s="1">
        <v>0.46</v>
      </c>
      <c r="X120" s="1">
        <v>2.54</v>
      </c>
      <c r="Y120" s="1">
        <v>5</v>
      </c>
      <c r="Z120" s="1">
        <v>7</v>
      </c>
      <c r="AA120" s="1">
        <f t="shared" si="19"/>
        <v>0.25354330708661421</v>
      </c>
      <c r="AB120" s="1">
        <v>0.33300000000000002</v>
      </c>
      <c r="AC120" s="1">
        <v>2.6669999999999998</v>
      </c>
      <c r="AD120" s="1">
        <v>0</v>
      </c>
      <c r="AE120" s="1">
        <v>0</v>
      </c>
      <c r="AF120" s="1" t="e">
        <f t="shared" si="20"/>
        <v>#DIV/0!</v>
      </c>
      <c r="AH120" s="1">
        <f t="shared" si="24"/>
        <v>0.24063463356051887</v>
      </c>
      <c r="AI120" s="1">
        <f t="shared" si="25"/>
        <v>8.6955498952524496E-2</v>
      </c>
      <c r="AJ120" s="1">
        <f>(SUM(AE115:AE127)*SUM(AB115:AB127))/(SUM(AD115:AD127)*SUM(AC115:AC127))</f>
        <v>0.31048387096774194</v>
      </c>
      <c r="AK120" s="1">
        <f t="shared" si="27"/>
        <v>85.456359092079239</v>
      </c>
      <c r="AL120" s="1" t="b">
        <f t="shared" si="28"/>
        <v>1</v>
      </c>
      <c r="AM120" s="1">
        <f t="shared" si="29"/>
        <v>10.073526637646388</v>
      </c>
      <c r="AN120" s="1" t="b">
        <f t="shared" si="30"/>
        <v>1</v>
      </c>
      <c r="AO120" s="1">
        <v>9.4879999999999995</v>
      </c>
    </row>
    <row r="121" spans="1:41">
      <c r="A121" s="7">
        <v>118</v>
      </c>
      <c r="B121" s="7" t="s">
        <v>45</v>
      </c>
      <c r="C121" s="7" t="s">
        <v>46</v>
      </c>
      <c r="D121" s="7" t="s">
        <v>45</v>
      </c>
      <c r="E121" s="7" t="s">
        <v>46</v>
      </c>
      <c r="F121" s="2" t="b">
        <f t="shared" si="23"/>
        <v>0</v>
      </c>
      <c r="G121" s="2" t="b">
        <f t="shared" si="21"/>
        <v>0</v>
      </c>
      <c r="H121" s="1" t="s">
        <v>298</v>
      </c>
      <c r="M121" s="1">
        <f>PRODUCT(SUM(PRODUCT(R121,overview!$J$11),PRODUCT(W121,overview!$K$11),PRODUCT(AB121,overview!$L$11)),1/SUM(overview!$J$11:$L$11))</f>
        <v>0.68888888888888888</v>
      </c>
      <c r="N121" s="1">
        <f>PRODUCT(SUM(PRODUCT(S121,overview!$J$11),PRODUCT(X121,overview!$K$11),PRODUCT(AC121,overview!$L$11)),1/SUM(overview!$J$11:$L$11))</f>
        <v>2.3111111111111113</v>
      </c>
      <c r="O121" s="1">
        <f t="shared" si="16"/>
        <v>3</v>
      </c>
      <c r="P121" s="1">
        <f t="shared" si="17"/>
        <v>4</v>
      </c>
      <c r="Q121" s="1">
        <f t="shared" si="22"/>
        <v>0.39743589743589741</v>
      </c>
      <c r="R121" s="1">
        <v>0</v>
      </c>
      <c r="S121" s="1">
        <v>3</v>
      </c>
      <c r="T121" s="1">
        <v>0</v>
      </c>
      <c r="U121" s="1">
        <v>0</v>
      </c>
      <c r="V121" s="1" t="e">
        <f t="shared" si="18"/>
        <v>#DIV/0!</v>
      </c>
      <c r="W121" s="1">
        <v>1</v>
      </c>
      <c r="X121" s="1">
        <v>2</v>
      </c>
      <c r="Y121" s="1">
        <v>3</v>
      </c>
      <c r="Z121" s="1">
        <v>4</v>
      </c>
      <c r="AA121" s="1">
        <f t="shared" si="19"/>
        <v>0.66666666666666663</v>
      </c>
      <c r="AB121" s="1">
        <v>1</v>
      </c>
      <c r="AC121" s="1">
        <v>2</v>
      </c>
      <c r="AD121" s="1">
        <v>0</v>
      </c>
      <c r="AE121" s="1">
        <v>0</v>
      </c>
      <c r="AF121" s="1" t="e">
        <f t="shared" si="20"/>
        <v>#DIV/0!</v>
      </c>
      <c r="AH121" s="1">
        <f t="shared" si="24"/>
        <v>0.2400899297545275</v>
      </c>
      <c r="AI121" s="1">
        <f t="shared" si="25"/>
        <v>7.2910416116618249E-2</v>
      </c>
      <c r="AJ121" s="1">
        <f t="shared" si="26"/>
        <v>0.63021559797553106</v>
      </c>
      <c r="AK121" s="1">
        <f t="shared" si="27"/>
        <v>84.471224317129483</v>
      </c>
      <c r="AL121" s="1" t="b">
        <f t="shared" si="28"/>
        <v>1</v>
      </c>
      <c r="AM121" s="1">
        <f t="shared" si="29"/>
        <v>10.203527960702127</v>
      </c>
      <c r="AN121" s="1" t="b">
        <f t="shared" si="30"/>
        <v>1</v>
      </c>
      <c r="AO121" s="1">
        <v>9.4879999999999995</v>
      </c>
    </row>
    <row r="122" spans="1:41">
      <c r="A122" s="7">
        <v>119</v>
      </c>
      <c r="B122" s="7" t="s">
        <v>47</v>
      </c>
      <c r="C122" s="7" t="s">
        <v>48</v>
      </c>
      <c r="D122" s="7" t="s">
        <v>53</v>
      </c>
      <c r="E122" s="7" t="s">
        <v>33</v>
      </c>
      <c r="F122" s="2" t="b">
        <f t="shared" si="23"/>
        <v>1</v>
      </c>
      <c r="G122" s="2" t="b">
        <f t="shared" si="21"/>
        <v>1</v>
      </c>
      <c r="H122" s="1" t="s">
        <v>298</v>
      </c>
      <c r="J122" s="1" t="s">
        <v>241</v>
      </c>
      <c r="M122" s="1">
        <f>PRODUCT(SUM(PRODUCT(R122,overview!$J$11),PRODUCT(W122,overview!$K$11),PRODUCT(AB122,overview!$L$11)),1/SUM(overview!$J$11:$L$11))</f>
        <v>0.77486666666666681</v>
      </c>
      <c r="N122" s="1">
        <f>PRODUCT(SUM(PRODUCT(S122,overview!$J$11),PRODUCT(X122,overview!$K$11),PRODUCT(AC122,overview!$L$11)),1/SUM(overview!$J$11:$L$11))</f>
        <v>2.2251333333333334</v>
      </c>
      <c r="O122" s="1">
        <f t="shared" si="16"/>
        <v>13.5</v>
      </c>
      <c r="P122" s="1">
        <f t="shared" si="17"/>
        <v>17.5</v>
      </c>
      <c r="Q122" s="1">
        <f t="shared" si="22"/>
        <v>0.45141420294969153</v>
      </c>
      <c r="R122" s="1">
        <v>0.66700000000000004</v>
      </c>
      <c r="S122" s="1">
        <v>2.3330000000000002</v>
      </c>
      <c r="T122" s="1">
        <v>5</v>
      </c>
      <c r="U122" s="1">
        <v>0</v>
      </c>
      <c r="V122" s="1">
        <f t="shared" si="18"/>
        <v>0</v>
      </c>
      <c r="W122" s="1">
        <v>0.82099999999999995</v>
      </c>
      <c r="X122" s="1">
        <v>2.1789999999999998</v>
      </c>
      <c r="Y122" s="1">
        <v>8.5</v>
      </c>
      <c r="Z122" s="1">
        <v>16.5</v>
      </c>
      <c r="AA122" s="1">
        <f t="shared" si="19"/>
        <v>0.73139324568744435</v>
      </c>
      <c r="AB122" s="1">
        <v>0.90100000000000002</v>
      </c>
      <c r="AC122" s="1">
        <v>2.0990000000000002</v>
      </c>
      <c r="AD122" s="1">
        <v>0</v>
      </c>
      <c r="AE122" s="1">
        <v>1</v>
      </c>
      <c r="AF122" s="1" t="e">
        <f t="shared" si="20"/>
        <v>#DIV/0!</v>
      </c>
      <c r="AH122" s="1">
        <f t="shared" si="24"/>
        <v>0.28726062716610468</v>
      </c>
      <c r="AI122" s="1">
        <f t="shared" si="25"/>
        <v>6.0585141633672623E-2</v>
      </c>
      <c r="AJ122" s="1">
        <f t="shared" si="26"/>
        <v>0.7020388111029231</v>
      </c>
      <c r="AK122" s="1">
        <f t="shared" si="27"/>
        <v>57.915046287959683</v>
      </c>
      <c r="AL122" s="1" t="b">
        <f t="shared" si="28"/>
        <v>1</v>
      </c>
      <c r="AM122" s="1">
        <f t="shared" si="29"/>
        <v>11.473880837428638</v>
      </c>
      <c r="AN122" s="1" t="b">
        <f t="shared" si="30"/>
        <v>1</v>
      </c>
      <c r="AO122" s="1">
        <v>9.4879999999999995</v>
      </c>
    </row>
    <row r="123" spans="1:41">
      <c r="A123" s="7">
        <v>120</v>
      </c>
      <c r="B123" s="7" t="s">
        <v>28</v>
      </c>
      <c r="C123" s="7" t="s">
        <v>29</v>
      </c>
      <c r="D123" s="7" t="s">
        <v>28</v>
      </c>
      <c r="E123" s="7" t="s">
        <v>29</v>
      </c>
      <c r="F123" s="2" t="b">
        <f t="shared" si="23"/>
        <v>0</v>
      </c>
      <c r="G123" s="2" t="b">
        <f t="shared" si="21"/>
        <v>0</v>
      </c>
      <c r="H123" s="1" t="s">
        <v>298</v>
      </c>
      <c r="J123" s="1" t="s">
        <v>195</v>
      </c>
      <c r="M123" s="1">
        <f>PRODUCT(SUM(PRODUCT(R123,overview!$J$11),PRODUCT(W123,overview!$K$11),PRODUCT(AB123,overview!$L$11)),1/SUM(overview!$J$11:$L$11))</f>
        <v>0.79193333333333338</v>
      </c>
      <c r="N123" s="1">
        <f>PRODUCT(SUM(PRODUCT(S123,overview!$J$11),PRODUCT(X123,overview!$K$11),PRODUCT(AC123,overview!$L$11)),1/SUM(overview!$J$11:$L$11))</f>
        <v>2.2080666666666668</v>
      </c>
      <c r="O123" s="1">
        <f t="shared" si="16"/>
        <v>10.8</v>
      </c>
      <c r="P123" s="1">
        <f t="shared" si="17"/>
        <v>5.2</v>
      </c>
      <c r="Q123" s="1">
        <f t="shared" si="22"/>
        <v>0.17268556258924908</v>
      </c>
      <c r="R123" s="1">
        <v>1</v>
      </c>
      <c r="S123" s="1">
        <v>2</v>
      </c>
      <c r="T123" s="1">
        <v>5</v>
      </c>
      <c r="U123" s="1">
        <v>0</v>
      </c>
      <c r="V123" s="1">
        <f t="shared" si="18"/>
        <v>0</v>
      </c>
      <c r="W123" s="1">
        <v>0.69899999999999995</v>
      </c>
      <c r="X123" s="1">
        <v>2.3010000000000002</v>
      </c>
      <c r="Y123" s="1">
        <v>5.8</v>
      </c>
      <c r="Z123" s="1">
        <v>5.2</v>
      </c>
      <c r="AA123" s="1">
        <f t="shared" si="19"/>
        <v>0.27235534774985387</v>
      </c>
      <c r="AB123" s="1">
        <v>0.66700000000000004</v>
      </c>
      <c r="AC123" s="1">
        <v>2.3330000000000002</v>
      </c>
      <c r="AD123" s="1">
        <v>0</v>
      </c>
      <c r="AE123" s="1">
        <v>0</v>
      </c>
      <c r="AF123" s="1" t="e">
        <f t="shared" si="20"/>
        <v>#DIV/0!</v>
      </c>
      <c r="AH123" s="1">
        <f t="shared" si="24"/>
        <v>0.26113490398875183</v>
      </c>
      <c r="AI123" s="1">
        <f t="shared" si="25"/>
        <v>7.3079449184834569E-2</v>
      </c>
      <c r="AJ123" s="1">
        <f t="shared" si="26"/>
        <v>0.63462536425691585</v>
      </c>
      <c r="AK123" s="1">
        <f t="shared" si="27"/>
        <v>54.395353475082175</v>
      </c>
      <c r="AL123" s="1" t="b">
        <f t="shared" si="28"/>
        <v>1</v>
      </c>
      <c r="AM123" s="1">
        <f t="shared" si="29"/>
        <v>13.460800266290967</v>
      </c>
      <c r="AN123" s="1" t="b">
        <f t="shared" si="30"/>
        <v>1</v>
      </c>
      <c r="AO123" s="1">
        <v>9.4879999999999995</v>
      </c>
    </row>
    <row r="124" spans="1:41">
      <c r="A124" s="7">
        <v>121</v>
      </c>
      <c r="B124" s="7" t="s">
        <v>45</v>
      </c>
      <c r="C124" s="7" t="s">
        <v>46</v>
      </c>
      <c r="D124" s="7" t="s">
        <v>45</v>
      </c>
      <c r="E124" s="7" t="s">
        <v>46</v>
      </c>
      <c r="F124" s="2" t="b">
        <f t="shared" si="23"/>
        <v>0</v>
      </c>
      <c r="G124" s="2" t="b">
        <f t="shared" si="21"/>
        <v>0</v>
      </c>
      <c r="H124" s="1" t="s">
        <v>285</v>
      </c>
      <c r="M124" s="1">
        <f>PRODUCT(SUM(PRODUCT(R124,overview!$J$11),PRODUCT(W124,overview!$K$11),PRODUCT(AB124,overview!$L$11)),1/SUM(overview!$J$11:$L$11))</f>
        <v>0.90888888888888886</v>
      </c>
      <c r="N124" s="1">
        <f>PRODUCT(SUM(PRODUCT(S124,overview!$J$11),PRODUCT(X124,overview!$K$11),PRODUCT(AC124,overview!$L$11)),1/SUM(overview!$J$11:$L$11))</f>
        <v>2.0911111111111111</v>
      </c>
      <c r="O124" s="1">
        <f t="shared" si="16"/>
        <v>10</v>
      </c>
      <c r="P124" s="1">
        <f t="shared" si="17"/>
        <v>7</v>
      </c>
      <c r="Q124" s="1">
        <f t="shared" si="22"/>
        <v>0.30425079702444213</v>
      </c>
      <c r="R124" s="1">
        <v>0.70499999999999996</v>
      </c>
      <c r="S124" s="1">
        <v>2.2949999999999999</v>
      </c>
      <c r="T124" s="1">
        <v>5</v>
      </c>
      <c r="U124" s="1">
        <v>1</v>
      </c>
      <c r="V124" s="1">
        <f t="shared" si="18"/>
        <v>6.1437908496732023E-2</v>
      </c>
      <c r="W124" s="1">
        <v>1.0009999999999999</v>
      </c>
      <c r="X124" s="1">
        <v>1.9990000000000001</v>
      </c>
      <c r="Y124" s="1">
        <v>5</v>
      </c>
      <c r="Z124" s="1">
        <v>6</v>
      </c>
      <c r="AA124" s="1">
        <f t="shared" si="19"/>
        <v>0.60090045022511251</v>
      </c>
      <c r="AB124" s="1">
        <v>1</v>
      </c>
      <c r="AC124" s="1">
        <v>2</v>
      </c>
      <c r="AD124" s="1">
        <v>0</v>
      </c>
      <c r="AE124" s="1">
        <v>0</v>
      </c>
      <c r="AF124" s="1" t="e">
        <f t="shared" si="20"/>
        <v>#DIV/0!</v>
      </c>
      <c r="AH124" s="1">
        <f t="shared" si="24"/>
        <v>0.25031407400692279</v>
      </c>
      <c r="AI124" s="1">
        <f t="shared" si="25"/>
        <v>7.1129179412869628E-2</v>
      </c>
      <c r="AJ124" s="1">
        <f t="shared" si="26"/>
        <v>0.14249834508002027</v>
      </c>
      <c r="AK124" s="1">
        <f t="shared" si="27"/>
        <v>30.630593951727235</v>
      </c>
      <c r="AL124" s="1" t="b">
        <f t="shared" si="28"/>
        <v>1</v>
      </c>
      <c r="AM124" s="1">
        <f t="shared" si="29"/>
        <v>13.045065076334344</v>
      </c>
      <c r="AN124" s="1" t="b">
        <f t="shared" si="30"/>
        <v>1</v>
      </c>
      <c r="AO124" s="1">
        <v>9.4879999999999995</v>
      </c>
    </row>
    <row r="125" spans="1:41">
      <c r="A125" s="7">
        <v>122</v>
      </c>
      <c r="B125" s="7" t="s">
        <v>98</v>
      </c>
      <c r="C125" s="7" t="s">
        <v>50</v>
      </c>
      <c r="D125" s="7" t="s">
        <v>98</v>
      </c>
      <c r="E125" s="7" t="s">
        <v>50</v>
      </c>
      <c r="F125" s="2" t="b">
        <f t="shared" si="23"/>
        <v>0</v>
      </c>
      <c r="G125" s="2" t="b">
        <f t="shared" si="21"/>
        <v>0</v>
      </c>
      <c r="H125" s="1" t="s">
        <v>285</v>
      </c>
      <c r="J125" s="1" t="s">
        <v>241</v>
      </c>
      <c r="M125" s="1">
        <f>PRODUCT(SUM(PRODUCT(R125,overview!$J$11),PRODUCT(W125,overview!$K$11),PRODUCT(AB125,overview!$L$11)),1/SUM(overview!$J$11:$L$11))</f>
        <v>0.55420000000000003</v>
      </c>
      <c r="N125" s="1">
        <f>PRODUCT(SUM(PRODUCT(S125,overview!$J$11),PRODUCT(X125,overview!$K$11),PRODUCT(AC125,overview!$L$11)),1/SUM(overview!$J$11:$L$11))</f>
        <v>2.4457999999999998</v>
      </c>
      <c r="O125" s="1">
        <f t="shared" si="16"/>
        <v>15</v>
      </c>
      <c r="P125" s="1">
        <f t="shared" si="17"/>
        <v>2</v>
      </c>
      <c r="Q125" s="1">
        <f t="shared" si="22"/>
        <v>3.0212336795050022E-2</v>
      </c>
      <c r="R125" s="1">
        <v>1.044</v>
      </c>
      <c r="S125" s="1">
        <v>1.956</v>
      </c>
      <c r="T125" s="1">
        <v>10</v>
      </c>
      <c r="U125" s="1">
        <v>2</v>
      </c>
      <c r="V125" s="1">
        <f t="shared" si="18"/>
        <v>0.10674846625766872</v>
      </c>
      <c r="W125" s="1">
        <v>0.33300000000000002</v>
      </c>
      <c r="X125" s="1">
        <v>2.6669999999999998</v>
      </c>
      <c r="Y125" s="1">
        <v>5</v>
      </c>
      <c r="Z125" s="1">
        <v>0</v>
      </c>
      <c r="AA125" s="1">
        <f t="shared" si="19"/>
        <v>0</v>
      </c>
      <c r="AB125" s="1">
        <v>0.33300000000000002</v>
      </c>
      <c r="AC125" s="1">
        <v>2.6669999999999998</v>
      </c>
      <c r="AD125" s="1">
        <v>0</v>
      </c>
      <c r="AE125" s="1">
        <v>0</v>
      </c>
      <c r="AF125" s="1" t="e">
        <f t="shared" si="20"/>
        <v>#DIV/0!</v>
      </c>
      <c r="AH125" s="1">
        <f t="shared" si="24"/>
        <v>0.22142219183821993</v>
      </c>
      <c r="AI125" s="1">
        <f t="shared" si="25"/>
        <v>4.7227358343845581E-2</v>
      </c>
      <c r="AJ125" s="1">
        <f t="shared" si="26"/>
        <v>9.5700560344267188E-2</v>
      </c>
      <c r="AK125" s="1">
        <f t="shared" si="27"/>
        <v>7.533350296941828</v>
      </c>
      <c r="AL125" s="1" t="b">
        <f t="shared" si="28"/>
        <v>0</v>
      </c>
      <c r="AM125" s="1">
        <f t="shared" si="29"/>
        <v>9.0298183479973257</v>
      </c>
      <c r="AN125" s="1" t="b">
        <f t="shared" si="30"/>
        <v>1</v>
      </c>
      <c r="AO125" s="1">
        <v>9.4879999999999995</v>
      </c>
    </row>
    <row r="126" spans="1:41">
      <c r="A126" s="7">
        <v>123</v>
      </c>
      <c r="B126" s="7" t="s">
        <v>77</v>
      </c>
      <c r="C126" s="7" t="s">
        <v>78</v>
      </c>
      <c r="D126" s="7" t="s">
        <v>77</v>
      </c>
      <c r="E126" s="7" t="s">
        <v>78</v>
      </c>
      <c r="F126" s="2" t="b">
        <f t="shared" si="23"/>
        <v>0</v>
      </c>
      <c r="G126" s="2" t="b">
        <f t="shared" si="21"/>
        <v>0</v>
      </c>
      <c r="H126" s="1" t="s">
        <v>285</v>
      </c>
      <c r="I126" s="1" t="s">
        <v>253</v>
      </c>
      <c r="J126" s="1" t="s">
        <v>299</v>
      </c>
      <c r="M126" s="1">
        <f>PRODUCT(SUM(PRODUCT(R126,overview!$J$11),PRODUCT(W126,overview!$K$11),PRODUCT(AB126,overview!$L$11)),1/SUM(overview!$J$11:$L$11))</f>
        <v>0.61846666666666672</v>
      </c>
      <c r="N126" s="1">
        <f>PRODUCT(SUM(PRODUCT(S126,overview!$J$11),PRODUCT(X126,overview!$K$11),PRODUCT(AC126,overview!$L$11)),1/SUM(overview!$J$11:$L$11))</f>
        <v>2.3815333333333331</v>
      </c>
      <c r="O126" s="1">
        <f t="shared" si="16"/>
        <v>13</v>
      </c>
      <c r="P126" s="1">
        <f t="shared" si="17"/>
        <v>13</v>
      </c>
      <c r="Q126" s="1">
        <f t="shared" si="22"/>
        <v>0.25969263499706075</v>
      </c>
      <c r="R126" s="1">
        <v>0.95399999999999996</v>
      </c>
      <c r="S126" s="1">
        <v>2.0459999999999998</v>
      </c>
      <c r="T126" s="1">
        <v>5</v>
      </c>
      <c r="U126" s="1">
        <v>3</v>
      </c>
      <c r="V126" s="1">
        <f t="shared" si="18"/>
        <v>0.27976539589442823</v>
      </c>
      <c r="W126" s="1">
        <v>0.47</v>
      </c>
      <c r="X126" s="1">
        <v>2.5299999999999998</v>
      </c>
      <c r="Y126" s="1">
        <v>8</v>
      </c>
      <c r="Z126" s="1">
        <v>10</v>
      </c>
      <c r="AA126" s="1">
        <f t="shared" si="19"/>
        <v>0.23221343873517786</v>
      </c>
      <c r="AB126" s="1">
        <v>0.375</v>
      </c>
      <c r="AC126" s="1">
        <v>2.625</v>
      </c>
      <c r="AD126" s="1">
        <v>0</v>
      </c>
      <c r="AE126" s="1">
        <v>0</v>
      </c>
      <c r="AF126" s="1" t="e">
        <f t="shared" si="20"/>
        <v>#DIV/0!</v>
      </c>
      <c r="AH126" s="1">
        <f t="shared" si="24"/>
        <v>0.17170777834138035</v>
      </c>
      <c r="AI126" s="1">
        <f t="shared" si="25"/>
        <v>5.0865998176845943E-2</v>
      </c>
      <c r="AJ126" s="1">
        <f t="shared" si="26"/>
        <v>9.0199702243441662E-2</v>
      </c>
      <c r="AK126" s="1">
        <f t="shared" si="27"/>
        <v>4.9652803017352184E-2</v>
      </c>
      <c r="AL126" s="1" t="b">
        <f t="shared" si="28"/>
        <v>0</v>
      </c>
      <c r="AM126" s="1">
        <f t="shared" si="29"/>
        <v>6.8183356546531106</v>
      </c>
      <c r="AN126" s="1" t="b">
        <f t="shared" si="30"/>
        <v>1</v>
      </c>
      <c r="AO126" s="1">
        <v>9.4879999999999995</v>
      </c>
    </row>
    <row r="127" spans="1:41">
      <c r="A127" s="7">
        <v>124</v>
      </c>
      <c r="B127" s="7" t="s">
        <v>47</v>
      </c>
      <c r="C127" s="7" t="s">
        <v>48</v>
      </c>
      <c r="D127" s="7" t="s">
        <v>79</v>
      </c>
      <c r="E127" s="7" t="s">
        <v>48</v>
      </c>
      <c r="F127" s="2" t="b">
        <f t="shared" si="23"/>
        <v>1</v>
      </c>
      <c r="G127" s="2" t="b">
        <f t="shared" si="21"/>
        <v>0</v>
      </c>
      <c r="H127" s="1" t="s">
        <v>285</v>
      </c>
      <c r="J127" s="1" t="s">
        <v>195</v>
      </c>
      <c r="M127" s="1">
        <f>PRODUCT(SUM(PRODUCT(R127,overview!$J$11),PRODUCT(W127,overview!$K$11),PRODUCT(AB127,overview!$L$11)),1/SUM(overview!$J$11:$L$11))</f>
        <v>1.0884888888888891</v>
      </c>
      <c r="N127" s="1">
        <f>PRODUCT(SUM(PRODUCT(S127,overview!$J$11),PRODUCT(X127,overview!$K$11),PRODUCT(AC127,overview!$L$11)),1/SUM(overview!$J$11:$L$11))</f>
        <v>1.9115111111111112</v>
      </c>
      <c r="O127" s="1">
        <f t="shared" si="16"/>
        <v>16</v>
      </c>
      <c r="P127" s="1">
        <f t="shared" si="17"/>
        <v>0</v>
      </c>
      <c r="Q127" s="1">
        <f t="shared" si="22"/>
        <v>0</v>
      </c>
      <c r="R127" s="1">
        <v>1.0249999999999999</v>
      </c>
      <c r="S127" s="1">
        <v>1.9750000000000001</v>
      </c>
      <c r="T127" s="1">
        <v>6</v>
      </c>
      <c r="U127" s="1">
        <v>0</v>
      </c>
      <c r="V127" s="1">
        <f t="shared" si="18"/>
        <v>0</v>
      </c>
      <c r="W127" s="1">
        <v>1.121</v>
      </c>
      <c r="X127" s="1">
        <v>1.879</v>
      </c>
      <c r="Y127" s="1">
        <v>9</v>
      </c>
      <c r="Z127" s="1">
        <v>0</v>
      </c>
      <c r="AA127" s="1">
        <f t="shared" si="19"/>
        <v>0</v>
      </c>
      <c r="AB127" s="1">
        <v>1.002</v>
      </c>
      <c r="AC127" s="1">
        <v>1.998</v>
      </c>
      <c r="AD127" s="1">
        <v>1</v>
      </c>
      <c r="AE127" s="1">
        <v>0</v>
      </c>
      <c r="AF127" s="1">
        <f t="shared" si="20"/>
        <v>0</v>
      </c>
      <c r="AH127" s="1">
        <f t="shared" si="24"/>
        <v>0.121731940195505</v>
      </c>
      <c r="AI127" s="1">
        <f t="shared" si="25"/>
        <v>5.3327256153144958E-2</v>
      </c>
      <c r="AJ127" s="1">
        <f t="shared" si="26"/>
        <v>0</v>
      </c>
      <c r="AK127" s="1">
        <f t="shared" si="27"/>
        <v>8.0097461569688666E-2</v>
      </c>
      <c r="AL127" s="1" t="b">
        <f t="shared" si="28"/>
        <v>0</v>
      </c>
      <c r="AM127" s="1">
        <f t="shared" si="29"/>
        <v>4.8666374078034904</v>
      </c>
      <c r="AN127" s="1" t="b">
        <f t="shared" si="30"/>
        <v>1</v>
      </c>
      <c r="AO127" s="1">
        <v>9.4879999999999995</v>
      </c>
    </row>
    <row r="128" spans="1:41">
      <c r="A128" s="7">
        <v>125</v>
      </c>
      <c r="B128" s="7" t="s">
        <v>36</v>
      </c>
      <c r="C128" s="7" t="s">
        <v>37</v>
      </c>
      <c r="D128" s="7" t="s">
        <v>36</v>
      </c>
      <c r="E128" s="7" t="s">
        <v>37</v>
      </c>
      <c r="F128" s="2" t="b">
        <f t="shared" si="23"/>
        <v>0</v>
      </c>
      <c r="G128" s="2" t="b">
        <f t="shared" si="21"/>
        <v>0</v>
      </c>
      <c r="H128" s="1" t="s">
        <v>285</v>
      </c>
      <c r="I128" s="1" t="s">
        <v>240</v>
      </c>
      <c r="M128" s="1">
        <f>PRODUCT(SUM(PRODUCT(R128,overview!$J$11),PRODUCT(W128,overview!$K$11),PRODUCT(AB128,overview!$L$11)),1/SUM(overview!$J$11:$L$11))</f>
        <v>0.79822222222222228</v>
      </c>
      <c r="N128" s="1">
        <f>PRODUCT(SUM(PRODUCT(S128,overview!$J$11),PRODUCT(X128,overview!$K$11),PRODUCT(AC128,overview!$L$11)),1/SUM(overview!$J$11:$L$11))</f>
        <v>2.2017777777777781</v>
      </c>
      <c r="O128" s="1">
        <f t="shared" si="16"/>
        <v>9</v>
      </c>
      <c r="P128" s="1">
        <f t="shared" si="17"/>
        <v>3</v>
      </c>
      <c r="Q128" s="1">
        <f t="shared" si="22"/>
        <v>0.12084510832996903</v>
      </c>
      <c r="R128" s="1">
        <v>0.375</v>
      </c>
      <c r="S128" s="1">
        <v>2.625</v>
      </c>
      <c r="T128" s="1">
        <v>3</v>
      </c>
      <c r="U128" s="1">
        <v>0</v>
      </c>
      <c r="V128" s="1">
        <f t="shared" si="18"/>
        <v>0</v>
      </c>
      <c r="W128" s="1">
        <v>0.98899999999999999</v>
      </c>
      <c r="X128" s="1">
        <v>2.0110000000000001</v>
      </c>
      <c r="Y128" s="1">
        <v>6</v>
      </c>
      <c r="Z128" s="1">
        <v>3</v>
      </c>
      <c r="AA128" s="1">
        <f t="shared" si="19"/>
        <v>0.24589756340129287</v>
      </c>
      <c r="AB128" s="1">
        <v>1</v>
      </c>
      <c r="AC128" s="1">
        <v>2</v>
      </c>
      <c r="AD128" s="1">
        <v>0</v>
      </c>
      <c r="AE128" s="1">
        <v>0</v>
      </c>
      <c r="AF128" s="1" t="e">
        <f t="shared" si="20"/>
        <v>#DIV/0!</v>
      </c>
      <c r="AH128" s="1">
        <f t="shared" si="24"/>
        <v>0.12440375365869019</v>
      </c>
      <c r="AI128" s="1">
        <f t="shared" si="25"/>
        <v>5.3491881305733263E-2</v>
      </c>
      <c r="AJ128" s="1">
        <f t="shared" si="26"/>
        <v>0</v>
      </c>
      <c r="AK128" s="1">
        <f t="shared" si="27"/>
        <v>0.44557704174070384</v>
      </c>
      <c r="AL128" s="1" t="b">
        <f t="shared" si="28"/>
        <v>0</v>
      </c>
      <c r="AM128" s="1">
        <f t="shared" si="29"/>
        <v>3.4067411983707512</v>
      </c>
      <c r="AN128" s="1" t="b">
        <f t="shared" si="30"/>
        <v>1</v>
      </c>
      <c r="AO128" s="1">
        <v>9.4879999999999995</v>
      </c>
    </row>
    <row r="129" spans="1:41">
      <c r="A129" s="7">
        <v>126</v>
      </c>
      <c r="B129" s="7" t="s">
        <v>95</v>
      </c>
      <c r="C129" s="7" t="s">
        <v>44</v>
      </c>
      <c r="D129" s="7" t="s">
        <v>95</v>
      </c>
      <c r="E129" s="7" t="s">
        <v>44</v>
      </c>
      <c r="F129" s="2" t="b">
        <f t="shared" si="23"/>
        <v>0</v>
      </c>
      <c r="G129" s="2" t="b">
        <f t="shared" si="21"/>
        <v>0</v>
      </c>
      <c r="H129" s="1" t="s">
        <v>285</v>
      </c>
      <c r="I129" s="1" t="s">
        <v>240</v>
      </c>
      <c r="J129" s="1" t="s">
        <v>305</v>
      </c>
      <c r="M129" s="1">
        <f>PRODUCT(SUM(PRODUCT(R129,overview!$J$11),PRODUCT(W129,overview!$K$11),PRODUCT(AB129,overview!$L$11)),1/SUM(overview!$J$11:$L$11))</f>
        <v>0.57006666666666661</v>
      </c>
      <c r="N129" s="1">
        <f>PRODUCT(SUM(PRODUCT(S129,overview!$J$11),PRODUCT(X129,overview!$K$11),PRODUCT(AC129,overview!$L$11)),1/SUM(overview!$J$11:$L$11))</f>
        <v>2.4299333333333335</v>
      </c>
      <c r="O129" s="1">
        <f t="shared" si="16"/>
        <v>9</v>
      </c>
      <c r="P129" s="1">
        <f t="shared" si="17"/>
        <v>2</v>
      </c>
      <c r="Q129" s="1">
        <f t="shared" si="22"/>
        <v>5.2133727186540697E-2</v>
      </c>
      <c r="R129" s="1">
        <v>1.002</v>
      </c>
      <c r="S129" s="1">
        <v>1.998</v>
      </c>
      <c r="T129" s="1">
        <v>4</v>
      </c>
      <c r="U129" s="1">
        <v>2</v>
      </c>
      <c r="V129" s="1">
        <f t="shared" si="18"/>
        <v>0.25075075075075076</v>
      </c>
      <c r="W129" s="1">
        <v>0.375</v>
      </c>
      <c r="X129" s="1">
        <v>2.625</v>
      </c>
      <c r="Y129" s="1">
        <v>5</v>
      </c>
      <c r="Z129" s="1">
        <v>0</v>
      </c>
      <c r="AA129" s="1">
        <f t="shared" si="19"/>
        <v>0</v>
      </c>
      <c r="AB129" s="1">
        <v>0.375</v>
      </c>
      <c r="AC129" s="1">
        <v>2.625</v>
      </c>
      <c r="AD129" s="1">
        <v>0</v>
      </c>
      <c r="AE129" s="1">
        <v>0</v>
      </c>
      <c r="AF129" s="1" t="e">
        <f t="shared" si="20"/>
        <v>#DIV/0!</v>
      </c>
      <c r="AH129" s="1">
        <f t="shared" si="24"/>
        <v>0.10216482617327488</v>
      </c>
      <c r="AI129" s="1">
        <f t="shared" si="25"/>
        <v>4.4153510460788095E-2</v>
      </c>
      <c r="AJ129" s="1">
        <f t="shared" si="26"/>
        <v>0</v>
      </c>
      <c r="AK129" s="1">
        <f t="shared" si="27"/>
        <v>0.36841937907522754</v>
      </c>
      <c r="AL129" s="1" t="b">
        <f t="shared" si="28"/>
        <v>0</v>
      </c>
      <c r="AM129" s="1">
        <f t="shared" si="29"/>
        <v>3.6772638678358249</v>
      </c>
      <c r="AN129" s="1" t="b">
        <f t="shared" si="30"/>
        <v>1</v>
      </c>
      <c r="AO129" s="1">
        <v>9.4879999999999995</v>
      </c>
    </row>
    <row r="130" spans="1:41">
      <c r="A130" s="7">
        <v>127</v>
      </c>
      <c r="B130" s="7" t="s">
        <v>49</v>
      </c>
      <c r="C130" s="7" t="s">
        <v>50</v>
      </c>
      <c r="D130" s="7" t="s">
        <v>98</v>
      </c>
      <c r="E130" s="7" t="s">
        <v>50</v>
      </c>
      <c r="F130" s="2" t="b">
        <f t="shared" si="23"/>
        <v>0</v>
      </c>
      <c r="G130" s="2" t="b">
        <f t="shared" si="21"/>
        <v>0</v>
      </c>
      <c r="H130" s="1" t="s">
        <v>285</v>
      </c>
      <c r="I130" s="1" t="s">
        <v>253</v>
      </c>
      <c r="J130" s="1" t="s">
        <v>299</v>
      </c>
      <c r="M130" s="1">
        <f>PRODUCT(SUM(PRODUCT(R130,overview!$J$11),PRODUCT(W130,overview!$K$11),PRODUCT(AB130,overview!$L$11)),1/SUM(overview!$J$11:$L$11))</f>
        <v>0.35140000000000005</v>
      </c>
      <c r="N130" s="1">
        <f>PRODUCT(SUM(PRODUCT(S130,overview!$J$11),PRODUCT(X130,overview!$K$11),PRODUCT(AC130,overview!$L$11)),1/SUM(overview!$J$11:$L$11))</f>
        <v>2.6486000000000001</v>
      </c>
      <c r="O130" s="1">
        <f t="shared" si="16"/>
        <v>13</v>
      </c>
      <c r="P130" s="1">
        <f t="shared" si="17"/>
        <v>2</v>
      </c>
      <c r="Q130" s="1">
        <f t="shared" si="22"/>
        <v>2.0411363913591506E-2</v>
      </c>
      <c r="R130" s="1">
        <v>0.375</v>
      </c>
      <c r="S130" s="1">
        <v>2.625</v>
      </c>
      <c r="T130" s="1">
        <v>8</v>
      </c>
      <c r="U130" s="1">
        <v>0</v>
      </c>
      <c r="V130" s="1">
        <f t="shared" si="18"/>
        <v>0</v>
      </c>
      <c r="W130" s="1">
        <v>0.34100000000000003</v>
      </c>
      <c r="X130" s="1">
        <v>2.6589999999999998</v>
      </c>
      <c r="Y130" s="1">
        <v>4</v>
      </c>
      <c r="Z130" s="1">
        <v>2</v>
      </c>
      <c r="AA130" s="1">
        <f t="shared" si="19"/>
        <v>6.4121850319669063E-2</v>
      </c>
      <c r="AB130" s="1">
        <v>0.33300000000000002</v>
      </c>
      <c r="AC130" s="1">
        <v>2.6669999999999998</v>
      </c>
      <c r="AD130" s="1">
        <v>1</v>
      </c>
      <c r="AE130" s="1">
        <v>0</v>
      </c>
      <c r="AF130" s="1">
        <f t="shared" si="20"/>
        <v>0</v>
      </c>
      <c r="AH130" s="1">
        <f t="shared" si="24"/>
        <v>0.11490665203212562</v>
      </c>
      <c r="AI130" s="1">
        <f t="shared" si="25"/>
        <v>3.3036552443923561E-2</v>
      </c>
      <c r="AJ130" s="1">
        <f t="shared" si="26"/>
        <v>0</v>
      </c>
      <c r="AK130" s="1">
        <f t="shared" si="27"/>
        <v>7.5293001299348303E-3</v>
      </c>
      <c r="AL130" s="1" t="b">
        <f t="shared" si="28"/>
        <v>0</v>
      </c>
      <c r="AM130" s="1">
        <f t="shared" si="29"/>
        <v>5.3784699214228482</v>
      </c>
      <c r="AN130" s="1" t="b">
        <f t="shared" si="30"/>
        <v>1</v>
      </c>
      <c r="AO130" s="1">
        <v>9.4879999999999995</v>
      </c>
    </row>
    <row r="131" spans="1:41">
      <c r="A131" s="7">
        <v>128</v>
      </c>
      <c r="B131" s="7" t="s">
        <v>58</v>
      </c>
      <c r="C131" s="7" t="s">
        <v>59</v>
      </c>
      <c r="D131" s="7" t="s">
        <v>82</v>
      </c>
      <c r="E131" s="7" t="s">
        <v>59</v>
      </c>
      <c r="F131" s="2" t="b">
        <f t="shared" si="23"/>
        <v>1</v>
      </c>
      <c r="G131" s="2" t="b">
        <f t="shared" si="21"/>
        <v>1</v>
      </c>
      <c r="H131" s="1" t="s">
        <v>285</v>
      </c>
      <c r="M131" s="1">
        <f>PRODUCT(SUM(PRODUCT(R131,overview!$J$11),PRODUCT(W131,overview!$K$11),PRODUCT(AB131,overview!$L$11)),1/SUM(overview!$J$11:$L$11))</f>
        <v>0.58562222222222227</v>
      </c>
      <c r="N131" s="1">
        <f>PRODUCT(SUM(PRODUCT(S131,overview!$J$11),PRODUCT(X131,overview!$K$11),PRODUCT(AC131,overview!$L$11)),1/SUM(overview!$J$11:$L$11))</f>
        <v>2.4143777777777777</v>
      </c>
      <c r="O131" s="1">
        <f t="shared" si="16"/>
        <v>16</v>
      </c>
      <c r="P131" s="1">
        <f t="shared" si="17"/>
        <v>1</v>
      </c>
      <c r="Q131" s="1">
        <f t="shared" si="22"/>
        <v>1.5159760508803743E-2</v>
      </c>
      <c r="R131" s="1">
        <v>1.052</v>
      </c>
      <c r="S131" s="1">
        <v>1.948</v>
      </c>
      <c r="T131" s="1">
        <v>12</v>
      </c>
      <c r="U131" s="1">
        <v>1</v>
      </c>
      <c r="V131" s="1">
        <f t="shared" si="18"/>
        <v>4.5003422313483921E-2</v>
      </c>
      <c r="W131" s="1">
        <v>0.375</v>
      </c>
      <c r="X131" s="1">
        <v>2.625</v>
      </c>
      <c r="Y131" s="1">
        <v>3</v>
      </c>
      <c r="Z131" s="1">
        <v>0</v>
      </c>
      <c r="AA131" s="1">
        <f t="shared" si="19"/>
        <v>0</v>
      </c>
      <c r="AB131" s="1">
        <v>0.375</v>
      </c>
      <c r="AC131" s="1">
        <v>2.625</v>
      </c>
      <c r="AD131" s="1">
        <v>1</v>
      </c>
      <c r="AE131" s="1">
        <v>0</v>
      </c>
      <c r="AF131" s="1">
        <f t="shared" si="20"/>
        <v>0</v>
      </c>
      <c r="AH131" s="1">
        <f t="shared" si="24"/>
        <v>0.11892403101387411</v>
      </c>
      <c r="AI131" s="1">
        <f t="shared" si="25"/>
        <v>1.528013582342954E-2</v>
      </c>
      <c r="AJ131" s="1">
        <f t="shared" si="26"/>
        <v>7.811008590518613E-2</v>
      </c>
      <c r="AK131" s="1">
        <f t="shared" si="27"/>
        <v>1.0477589762707789</v>
      </c>
      <c r="AL131" s="1" t="b">
        <f t="shared" si="28"/>
        <v>0</v>
      </c>
      <c r="AM131" s="1">
        <f t="shared" si="29"/>
        <v>7.3962170462408805</v>
      </c>
      <c r="AN131" s="1" t="b">
        <f t="shared" si="30"/>
        <v>1</v>
      </c>
      <c r="AO131" s="1">
        <v>9.4879999999999995</v>
      </c>
    </row>
    <row r="132" spans="1:41">
      <c r="A132" s="7">
        <v>129</v>
      </c>
      <c r="B132" s="7" t="s">
        <v>28</v>
      </c>
      <c r="C132" s="7" t="s">
        <v>29</v>
      </c>
      <c r="D132" s="7" t="s">
        <v>28</v>
      </c>
      <c r="E132" s="7" t="s">
        <v>29</v>
      </c>
      <c r="F132" s="2" t="b">
        <f t="shared" si="23"/>
        <v>0</v>
      </c>
      <c r="G132" s="2" t="b">
        <f t="shared" si="21"/>
        <v>0</v>
      </c>
      <c r="H132" s="1" t="s">
        <v>285</v>
      </c>
      <c r="I132" s="1" t="s">
        <v>240</v>
      </c>
      <c r="M132" s="1">
        <f>PRODUCT(SUM(PRODUCT(R132,overview!$J$11),PRODUCT(W132,overview!$K$11),PRODUCT(AB132,overview!$L$11)),1/SUM(overview!$J$11:$L$11))</f>
        <v>0.66700000000000015</v>
      </c>
      <c r="N132" s="1">
        <f>PRODUCT(SUM(PRODUCT(S132,overview!$J$11),PRODUCT(X132,overview!$K$11),PRODUCT(AC132,overview!$L$11)),1/SUM(overview!$J$11:$L$11))</f>
        <v>2.3330000000000002</v>
      </c>
      <c r="O132" s="1">
        <f t="shared" ref="O132:O195" si="31">SUM(T132,Y132,AD132)</f>
        <v>12</v>
      </c>
      <c r="P132" s="1">
        <f t="shared" ref="P132:P195" si="32">SUM(U132,Z132,AE132)</f>
        <v>0</v>
      </c>
      <c r="Q132" s="1">
        <f t="shared" si="22"/>
        <v>0</v>
      </c>
      <c r="R132" s="1">
        <v>0.66700000000000004</v>
      </c>
      <c r="S132" s="1">
        <v>2.3330000000000002</v>
      </c>
      <c r="T132" s="1">
        <v>2</v>
      </c>
      <c r="U132" s="1">
        <v>0</v>
      </c>
      <c r="V132" s="1">
        <f t="shared" ref="V132:V195" si="33">PRODUCT(U132,1/T132,1/S132,R132)</f>
        <v>0</v>
      </c>
      <c r="W132" s="1">
        <v>0.66700000000000004</v>
      </c>
      <c r="X132" s="1">
        <v>2.3330000000000002</v>
      </c>
      <c r="Y132" s="1">
        <v>10</v>
      </c>
      <c r="Z132" s="1">
        <v>0</v>
      </c>
      <c r="AA132" s="1">
        <f t="shared" ref="AA132:AA195" si="34">PRODUCT(Z132,1/Y132,1/X132,W132)</f>
        <v>0</v>
      </c>
      <c r="AB132" s="1">
        <v>0.66700000000000004</v>
      </c>
      <c r="AC132" s="1">
        <v>2.3330000000000002</v>
      </c>
      <c r="AD132" s="1">
        <v>0</v>
      </c>
      <c r="AE132" s="1">
        <v>0</v>
      </c>
      <c r="AF132" s="1" t="e">
        <f t="shared" ref="AF132:AF195" si="35">PRODUCT(AE132,1/AD132,1/AC132,AB132)</f>
        <v>#DIV/0!</v>
      </c>
      <c r="AH132" s="1">
        <f t="shared" si="24"/>
        <v>0.11661404727062473</v>
      </c>
      <c r="AI132" s="1">
        <f t="shared" si="25"/>
        <v>1.4975199400612664E-2</v>
      </c>
      <c r="AJ132" s="1">
        <f t="shared" si="26"/>
        <v>9.8394756466109345E-2</v>
      </c>
      <c r="AK132" s="1">
        <f t="shared" si="27"/>
        <v>6.0587527785846449</v>
      </c>
      <c r="AL132" s="1" t="b">
        <f t="shared" si="28"/>
        <v>0</v>
      </c>
      <c r="AM132" s="1">
        <f t="shared" si="29"/>
        <v>13.127285835569266</v>
      </c>
      <c r="AN132" s="1" t="b">
        <f t="shared" si="30"/>
        <v>1</v>
      </c>
      <c r="AO132" s="1">
        <v>9.4879999999999995</v>
      </c>
    </row>
    <row r="133" spans="1:41">
      <c r="A133" s="7">
        <v>130</v>
      </c>
      <c r="B133" s="7" t="s">
        <v>56</v>
      </c>
      <c r="C133" s="7" t="s">
        <v>31</v>
      </c>
      <c r="D133" s="7" t="s">
        <v>56</v>
      </c>
      <c r="E133" s="7" t="s">
        <v>31</v>
      </c>
      <c r="F133" s="2" t="b">
        <f t="shared" si="23"/>
        <v>0</v>
      </c>
      <c r="G133" s="2" t="b">
        <f t="shared" ref="G133:G196" si="36">AND(NOT(D133=B133),OR(D133="CAT",D133="CAC",D133="ATA",D133="ATT",D133="TTA",D133="ATG",D133="CCG",D133="AGA",D133="CGG",D133="AGG",D133="CGA",D133="CGC",D133="TCC",D133="ACG",D133="ACC",D133="GTA",D133="TGG",D133="TAT",B133="GAA",B133="GAT",B133="GAG",B133="AAG",B133="AAA",B133="CTA",B133="CTT",B133="CTC",B133="AAC",B133="CCA",B133="CCT",B133="CAG",B133="CAA",B133="CGT",B133="AGT",B133="AGC",B133="TCA",B133="TCT",B133="GTC"))</f>
        <v>0</v>
      </c>
      <c r="H133" s="1" t="s">
        <v>285</v>
      </c>
      <c r="I133" s="1" t="s">
        <v>240</v>
      </c>
      <c r="M133" s="1">
        <f>PRODUCT(SUM(PRODUCT(R133,overview!$J$11),PRODUCT(W133,overview!$K$11),PRODUCT(AB133,overview!$L$11)),1/SUM(overview!$J$11:$L$11))</f>
        <v>0.90639999999999998</v>
      </c>
      <c r="N133" s="1">
        <f>PRODUCT(SUM(PRODUCT(S133,overview!$J$11),PRODUCT(X133,overview!$K$11),PRODUCT(AC133,overview!$L$11)),1/SUM(overview!$J$11:$L$11))</f>
        <v>2.0936000000000003</v>
      </c>
      <c r="O133" s="1">
        <f t="shared" si="31"/>
        <v>8</v>
      </c>
      <c r="P133" s="1">
        <f t="shared" si="32"/>
        <v>2</v>
      </c>
      <c r="Q133" s="1">
        <f t="shared" ref="Q133:Q196" si="37">PRODUCT(P133,1/O133,1/$N133,$M133)</f>
        <v>0.10823461979365684</v>
      </c>
      <c r="R133" s="1">
        <v>0.66700000000000004</v>
      </c>
      <c r="S133" s="1">
        <v>2.3330000000000002</v>
      </c>
      <c r="T133" s="1">
        <v>2</v>
      </c>
      <c r="U133" s="1">
        <v>0</v>
      </c>
      <c r="V133" s="1">
        <f t="shared" si="33"/>
        <v>0</v>
      </c>
      <c r="W133" s="1">
        <v>1.0149999999999999</v>
      </c>
      <c r="X133" s="1">
        <v>1.9850000000000001</v>
      </c>
      <c r="Y133" s="1">
        <v>6</v>
      </c>
      <c r="Z133" s="1">
        <v>2</v>
      </c>
      <c r="AA133" s="1">
        <f t="shared" si="34"/>
        <v>0.17044500419815281</v>
      </c>
      <c r="AB133" s="1">
        <v>1</v>
      </c>
      <c r="AC133" s="1">
        <v>2</v>
      </c>
      <c r="AD133" s="1">
        <v>0</v>
      </c>
      <c r="AE133" s="1">
        <v>0</v>
      </c>
      <c r="AF133" s="1" t="e">
        <f t="shared" si="35"/>
        <v>#DIV/0!</v>
      </c>
      <c r="AH133" s="1">
        <f t="shared" si="24"/>
        <v>9.6936012844249284E-2</v>
      </c>
      <c r="AI133" s="1">
        <f t="shared" si="25"/>
        <v>1.5552107969709461E-2</v>
      </c>
      <c r="AJ133" s="1">
        <f t="shared" si="26"/>
        <v>0.10703657739167569</v>
      </c>
      <c r="AK133" s="1">
        <f t="shared" si="27"/>
        <v>22.225291916332999</v>
      </c>
      <c r="AL133" s="1" t="b">
        <f t="shared" si="28"/>
        <v>1</v>
      </c>
      <c r="AM133" s="1">
        <f t="shared" si="29"/>
        <v>18.804129280550637</v>
      </c>
      <c r="AN133" s="1" t="b">
        <f t="shared" si="30"/>
        <v>1</v>
      </c>
      <c r="AO133" s="1">
        <v>9.4879999999999995</v>
      </c>
    </row>
    <row r="134" spans="1:41">
      <c r="A134" s="7">
        <v>131</v>
      </c>
      <c r="B134" s="7" t="s">
        <v>67</v>
      </c>
      <c r="C134" s="7" t="s">
        <v>37</v>
      </c>
      <c r="D134" s="7" t="s">
        <v>67</v>
      </c>
      <c r="E134" s="7" t="s">
        <v>37</v>
      </c>
      <c r="F134" s="2" t="b">
        <f t="shared" si="23"/>
        <v>0</v>
      </c>
      <c r="G134" s="2" t="b">
        <f t="shared" si="36"/>
        <v>0</v>
      </c>
      <c r="H134" s="1" t="s">
        <v>285</v>
      </c>
      <c r="I134" s="1" t="s">
        <v>253</v>
      </c>
      <c r="M134" s="1">
        <f>PRODUCT(SUM(PRODUCT(R134,overview!$J$11),PRODUCT(W134,overview!$K$11),PRODUCT(AB134,overview!$L$11)),1/SUM(overview!$J$11:$L$11))</f>
        <v>0.88000000000000012</v>
      </c>
      <c r="N134" s="1">
        <f>PRODUCT(SUM(PRODUCT(S134,overview!$J$11),PRODUCT(X134,overview!$K$11),PRODUCT(AC134,overview!$L$11)),1/SUM(overview!$J$11:$L$11))</f>
        <v>2.12</v>
      </c>
      <c r="O134" s="1">
        <f t="shared" si="31"/>
        <v>15</v>
      </c>
      <c r="P134" s="1">
        <f t="shared" si="32"/>
        <v>7</v>
      </c>
      <c r="Q134" s="1">
        <f t="shared" si="37"/>
        <v>0.19371069182389938</v>
      </c>
      <c r="R134" s="1">
        <v>1.02</v>
      </c>
      <c r="S134" s="1">
        <v>1.98</v>
      </c>
      <c r="T134" s="1">
        <v>5</v>
      </c>
      <c r="U134" s="1">
        <v>0</v>
      </c>
      <c r="V134" s="1">
        <f t="shared" si="33"/>
        <v>0</v>
      </c>
      <c r="W134" s="1">
        <v>0.81899999999999995</v>
      </c>
      <c r="X134" s="1">
        <v>2.181</v>
      </c>
      <c r="Y134" s="1">
        <v>10</v>
      </c>
      <c r="Z134" s="1">
        <v>7</v>
      </c>
      <c r="AA134" s="1">
        <f t="shared" si="34"/>
        <v>0.26286107290233834</v>
      </c>
      <c r="AB134" s="1">
        <v>0.75</v>
      </c>
      <c r="AC134" s="1">
        <v>2.25</v>
      </c>
      <c r="AD134" s="1">
        <v>0</v>
      </c>
      <c r="AE134" s="1">
        <v>0</v>
      </c>
      <c r="AF134" s="1" t="e">
        <f t="shared" si="35"/>
        <v>#DIV/0!</v>
      </c>
      <c r="AH134" s="1">
        <f t="shared" si="24"/>
        <v>0.10471361201017322</v>
      </c>
      <c r="AI134" s="1">
        <f t="shared" si="25"/>
        <v>4.7556511377421212E-3</v>
      </c>
      <c r="AJ134" s="1">
        <f t="shared" si="26"/>
        <v>0.11833785004516713</v>
      </c>
      <c r="AK134" s="1">
        <f t="shared" si="27"/>
        <v>51.415368431368663</v>
      </c>
      <c r="AL134" s="1" t="b">
        <f t="shared" si="28"/>
        <v>1</v>
      </c>
      <c r="AM134" s="1">
        <f t="shared" si="29"/>
        <v>17.12530990735053</v>
      </c>
      <c r="AN134" s="1" t="b">
        <f t="shared" si="30"/>
        <v>1</v>
      </c>
      <c r="AO134" s="1">
        <v>9.4879999999999995</v>
      </c>
    </row>
    <row r="135" spans="1:41">
      <c r="A135" s="7">
        <v>132</v>
      </c>
      <c r="B135" s="7" t="s">
        <v>47</v>
      </c>
      <c r="C135" s="7" t="s">
        <v>48</v>
      </c>
      <c r="D135" s="7" t="s">
        <v>47</v>
      </c>
      <c r="E135" s="7" t="s">
        <v>48</v>
      </c>
      <c r="F135" s="2" t="b">
        <f t="shared" ref="F135:F198" si="38">AND(NOT(B135=D135),OR(B135="CAT",B135="CAC",B135="ATA",B135="ATT",B135="TTA",B135="ATG",B135="CCG",B135="AGA",B135="CGG",B135="AGG",B135="CGA",B135="CGC",B135="TCC",B135="ACG",B135="ACC",B135="GTA",B135="TGG",B135="TAT",D135="GAA",D135="GAT",D135="GAG",D135="AAG",D135="AAA",D135="CTA",D135="CTT",D135="CTC",D135="AAC",D135="CCA",D135="CCT",D135="CAG",D135="CAA",D135="CGT",D135="AGT",D135="AGC",D135="TCA",D135="TCT",D135="GTC"))</f>
        <v>0</v>
      </c>
      <c r="G135" s="2" t="b">
        <f t="shared" si="36"/>
        <v>0</v>
      </c>
      <c r="H135" s="1" t="s">
        <v>285</v>
      </c>
      <c r="M135" s="1">
        <f>PRODUCT(SUM(PRODUCT(R135,overview!$J$11),PRODUCT(W135,overview!$K$11),PRODUCT(AB135,overview!$L$11)),1/SUM(overview!$J$11:$L$11))</f>
        <v>0.74197777777777785</v>
      </c>
      <c r="N135" s="1">
        <f>PRODUCT(SUM(PRODUCT(S135,overview!$J$11),PRODUCT(X135,overview!$K$11),PRODUCT(AC135,overview!$L$11)),1/SUM(overview!$J$11:$L$11))</f>
        <v>2.2580222222222219</v>
      </c>
      <c r="O135" s="1">
        <f t="shared" si="31"/>
        <v>14</v>
      </c>
      <c r="P135" s="1">
        <f t="shared" si="32"/>
        <v>2</v>
      </c>
      <c r="Q135" s="1">
        <f t="shared" si="37"/>
        <v>4.6942330484466679E-2</v>
      </c>
      <c r="R135" s="1">
        <v>0.33300000000000002</v>
      </c>
      <c r="S135" s="1">
        <v>2.6669999999999998</v>
      </c>
      <c r="T135" s="1">
        <v>6</v>
      </c>
      <c r="U135" s="1">
        <v>0</v>
      </c>
      <c r="V135" s="1">
        <f t="shared" si="33"/>
        <v>0</v>
      </c>
      <c r="W135" s="1">
        <v>0.92900000000000005</v>
      </c>
      <c r="X135" s="1">
        <v>2.0710000000000002</v>
      </c>
      <c r="Y135" s="1">
        <v>8</v>
      </c>
      <c r="Z135" s="1">
        <v>2</v>
      </c>
      <c r="AA135" s="1">
        <f t="shared" si="34"/>
        <v>0.11214389183969097</v>
      </c>
      <c r="AB135" s="1">
        <v>0.85699999999999998</v>
      </c>
      <c r="AC135" s="1">
        <v>2.1429999999999998</v>
      </c>
      <c r="AD135" s="1">
        <v>0</v>
      </c>
      <c r="AE135" s="1">
        <v>0</v>
      </c>
      <c r="AF135" s="1" t="e">
        <f t="shared" si="35"/>
        <v>#DIV/0!</v>
      </c>
      <c r="AH135" s="1">
        <f t="shared" si="24"/>
        <v>0.10310570294290231</v>
      </c>
      <c r="AI135" s="1">
        <f t="shared" si="25"/>
        <v>1.0502972418233277E-2</v>
      </c>
      <c r="AJ135" s="1">
        <f t="shared" si="26"/>
        <v>0.18018797922334898</v>
      </c>
      <c r="AK135" s="1">
        <f t="shared" si="27"/>
        <v>73.142995051651297</v>
      </c>
      <c r="AL135" s="1" t="b">
        <f t="shared" si="28"/>
        <v>1</v>
      </c>
      <c r="AM135" s="1">
        <f t="shared" si="29"/>
        <v>13.155370908004281</v>
      </c>
      <c r="AN135" s="1" t="b">
        <f t="shared" si="30"/>
        <v>1</v>
      </c>
      <c r="AO135" s="1">
        <v>9.4879999999999995</v>
      </c>
    </row>
    <row r="136" spans="1:41">
      <c r="A136" s="7">
        <v>133</v>
      </c>
      <c r="B136" s="7" t="s">
        <v>53</v>
      </c>
      <c r="C136" s="7" t="s">
        <v>33</v>
      </c>
      <c r="D136" s="7" t="s">
        <v>32</v>
      </c>
      <c r="E136" s="7" t="s">
        <v>33</v>
      </c>
      <c r="F136" s="2" t="b">
        <f t="shared" si="38"/>
        <v>1</v>
      </c>
      <c r="G136" s="2" t="b">
        <f t="shared" si="36"/>
        <v>0</v>
      </c>
      <c r="H136" s="1" t="s">
        <v>285</v>
      </c>
      <c r="I136" s="1" t="s">
        <v>240</v>
      </c>
      <c r="M136" s="1">
        <f>PRODUCT(SUM(PRODUCT(R136,overview!$J$11),PRODUCT(W136,overview!$K$11),PRODUCT(AB136,overview!$L$11)),1/SUM(overview!$J$11:$L$11))</f>
        <v>0.98502222222222213</v>
      </c>
      <c r="N136" s="1">
        <f>PRODUCT(SUM(PRODUCT(S136,overview!$J$11),PRODUCT(X136,overview!$K$11),PRODUCT(AC136,overview!$L$11)),1/SUM(overview!$J$11:$L$11))</f>
        <v>2.0149777777777782</v>
      </c>
      <c r="O136" s="1">
        <f t="shared" si="31"/>
        <v>18</v>
      </c>
      <c r="P136" s="1">
        <f t="shared" si="32"/>
        <v>1</v>
      </c>
      <c r="Q136" s="1">
        <f t="shared" si="37"/>
        <v>2.7158342585036004E-2</v>
      </c>
      <c r="R136" s="1">
        <v>1.0289999999999999</v>
      </c>
      <c r="S136" s="1">
        <v>1.9710000000000001</v>
      </c>
      <c r="T136" s="1">
        <v>10</v>
      </c>
      <c r="U136" s="1">
        <v>0</v>
      </c>
      <c r="V136" s="1">
        <f t="shared" si="33"/>
        <v>0</v>
      </c>
      <c r="W136" s="1">
        <v>0.96399999999999997</v>
      </c>
      <c r="X136" s="1">
        <v>2.036</v>
      </c>
      <c r="Y136" s="1">
        <v>7</v>
      </c>
      <c r="Z136" s="1">
        <v>1</v>
      </c>
      <c r="AA136" s="1">
        <f t="shared" si="34"/>
        <v>6.7639629525680589E-2</v>
      </c>
      <c r="AB136" s="1">
        <v>1</v>
      </c>
      <c r="AC136" s="1">
        <v>2</v>
      </c>
      <c r="AD136" s="1">
        <v>1</v>
      </c>
      <c r="AE136" s="1">
        <v>0</v>
      </c>
      <c r="AF136" s="1">
        <f t="shared" si="35"/>
        <v>0</v>
      </c>
      <c r="AH136" s="1">
        <f t="shared" ref="AH136:AH199" si="39">(SUM(Z132:Z142)*SUM(W132:W142))/(SUM(Y132:Y142)*SUM(X132:X142))</f>
        <v>0.10240932300265905</v>
      </c>
      <c r="AI136" s="1">
        <f t="shared" ref="AI136:AI199" si="40">(SUM(U132:U142)*SUM(R132:R142))/(SUM(T132:T142)*SUM(S132:S142))</f>
        <v>1.6417757774140753E-2</v>
      </c>
      <c r="AJ136" s="1">
        <f t="shared" si="26"/>
        <v>0.35802469135802473</v>
      </c>
      <c r="AK136" s="1">
        <f t="shared" si="27"/>
        <v>69.830078431022713</v>
      </c>
      <c r="AL136" s="1" t="b">
        <f t="shared" si="28"/>
        <v>1</v>
      </c>
      <c r="AM136" s="1">
        <f t="shared" si="29"/>
        <v>11.894685295966928</v>
      </c>
      <c r="AN136" s="1" t="b">
        <f t="shared" si="30"/>
        <v>1</v>
      </c>
      <c r="AO136" s="1">
        <v>9.4879999999999995</v>
      </c>
    </row>
    <row r="137" spans="1:41">
      <c r="A137" s="7">
        <v>134</v>
      </c>
      <c r="B137" s="7" t="s">
        <v>45</v>
      </c>
      <c r="C137" s="7" t="s">
        <v>46</v>
      </c>
      <c r="D137" s="7" t="s">
        <v>38</v>
      </c>
      <c r="E137" s="7" t="s">
        <v>1</v>
      </c>
      <c r="F137" s="2" t="b">
        <f t="shared" si="38"/>
        <v>1</v>
      </c>
      <c r="G137" s="2" t="b">
        <f t="shared" si="36"/>
        <v>0</v>
      </c>
      <c r="H137" s="1" t="s">
        <v>285</v>
      </c>
      <c r="I137" s="1" t="s">
        <v>253</v>
      </c>
      <c r="M137" s="1">
        <f>PRODUCT(SUM(PRODUCT(R137,overview!$J$11),PRODUCT(W137,overview!$K$11),PRODUCT(AB137,overview!$L$11)),1/SUM(overview!$J$11:$L$11))</f>
        <v>0.45837777777777777</v>
      </c>
      <c r="N137" s="1">
        <f>PRODUCT(SUM(PRODUCT(S137,overview!$J$11),PRODUCT(X137,overview!$K$11),PRODUCT(AC137,overview!$L$11)),1/SUM(overview!$J$11:$L$11))</f>
        <v>2.5416222222222222</v>
      </c>
      <c r="O137" s="1">
        <f t="shared" si="31"/>
        <v>9.1999999999999993</v>
      </c>
      <c r="P137" s="1">
        <f t="shared" si="32"/>
        <v>10.8</v>
      </c>
      <c r="Q137" s="1">
        <f t="shared" si="37"/>
        <v>0.21171346688314627</v>
      </c>
      <c r="R137" s="1">
        <v>0.375</v>
      </c>
      <c r="S137" s="1">
        <v>2.625</v>
      </c>
      <c r="T137" s="1">
        <v>4</v>
      </c>
      <c r="U137" s="1">
        <v>0</v>
      </c>
      <c r="V137" s="1">
        <f t="shared" si="33"/>
        <v>0</v>
      </c>
      <c r="W137" s="1">
        <v>0.496</v>
      </c>
      <c r="X137" s="1">
        <v>2.504</v>
      </c>
      <c r="Y137" s="1">
        <v>5.2</v>
      </c>
      <c r="Z137" s="1">
        <v>9.8000000000000007</v>
      </c>
      <c r="AA137" s="1">
        <f t="shared" si="34"/>
        <v>0.37331039567461294</v>
      </c>
      <c r="AB137" s="1">
        <v>0.497</v>
      </c>
      <c r="AC137" s="1">
        <v>2.5030000000000001</v>
      </c>
      <c r="AD137" s="1">
        <v>0</v>
      </c>
      <c r="AE137" s="1">
        <v>1</v>
      </c>
      <c r="AF137" s="1" t="e">
        <f t="shared" si="35"/>
        <v>#DIV/0!</v>
      </c>
      <c r="AH137" s="1">
        <f t="shared" si="39"/>
        <v>0.12101184839678314</v>
      </c>
      <c r="AI137" s="1">
        <f t="shared" si="40"/>
        <v>3.0045351473922899E-2</v>
      </c>
      <c r="AJ137" s="1">
        <f t="shared" ref="AJ137:AJ200" si="41">(SUM(AE133:AE143)*SUM(AB133:AB143))/(SUM(AD133:AD143)*SUM(AC133:AC143))</f>
        <v>0.37689322818875953</v>
      </c>
      <c r="AK137" s="1">
        <f t="shared" si="27"/>
        <v>40.863370442523241</v>
      </c>
      <c r="AL137" s="1" t="b">
        <f t="shared" si="28"/>
        <v>1</v>
      </c>
      <c r="AM137" s="1">
        <f t="shared" si="29"/>
        <v>5.9404205325301307</v>
      </c>
      <c r="AN137" s="1" t="b">
        <f t="shared" si="30"/>
        <v>1</v>
      </c>
      <c r="AO137" s="1">
        <v>9.4879999999999995</v>
      </c>
    </row>
    <row r="138" spans="1:41">
      <c r="A138" s="7">
        <v>135</v>
      </c>
      <c r="B138" s="7" t="s">
        <v>28</v>
      </c>
      <c r="C138" s="7" t="s">
        <v>29</v>
      </c>
      <c r="D138" s="7" t="s">
        <v>28</v>
      </c>
      <c r="E138" s="7" t="s">
        <v>29</v>
      </c>
      <c r="F138" s="2" t="b">
        <f t="shared" si="38"/>
        <v>0</v>
      </c>
      <c r="G138" s="2" t="b">
        <f t="shared" si="36"/>
        <v>0</v>
      </c>
      <c r="H138" s="1" t="s">
        <v>285</v>
      </c>
      <c r="I138" s="1" t="s">
        <v>240</v>
      </c>
      <c r="M138" s="1">
        <f>PRODUCT(SUM(PRODUCT(R138,overview!$J$11),PRODUCT(W138,overview!$K$11),PRODUCT(AB138,overview!$L$11)),1/SUM(overview!$J$11:$L$11))</f>
        <v>0.77060000000000017</v>
      </c>
      <c r="N138" s="1">
        <f>PRODUCT(SUM(PRODUCT(S138,overview!$J$11),PRODUCT(X138,overview!$K$11),PRODUCT(AC138,overview!$L$11)),1/SUM(overview!$J$11:$L$11))</f>
        <v>2.2294</v>
      </c>
      <c r="O138" s="1">
        <f t="shared" si="31"/>
        <v>12</v>
      </c>
      <c r="P138" s="1">
        <f t="shared" si="32"/>
        <v>0</v>
      </c>
      <c r="Q138" s="1">
        <f t="shared" si="37"/>
        <v>0</v>
      </c>
      <c r="R138" s="1">
        <v>1</v>
      </c>
      <c r="S138" s="1">
        <v>2</v>
      </c>
      <c r="T138" s="1">
        <v>7</v>
      </c>
      <c r="U138" s="1">
        <v>0</v>
      </c>
      <c r="V138" s="1">
        <f t="shared" si="33"/>
        <v>0</v>
      </c>
      <c r="W138" s="1">
        <v>0.66700000000000004</v>
      </c>
      <c r="X138" s="1">
        <v>2.3330000000000002</v>
      </c>
      <c r="Y138" s="1">
        <v>5</v>
      </c>
      <c r="Z138" s="1">
        <v>0</v>
      </c>
      <c r="AA138" s="1">
        <f t="shared" si="34"/>
        <v>0</v>
      </c>
      <c r="AB138" s="1">
        <v>0.66700000000000004</v>
      </c>
      <c r="AC138" s="1">
        <v>2.3330000000000002</v>
      </c>
      <c r="AD138" s="1">
        <v>0</v>
      </c>
      <c r="AE138" s="1">
        <v>0</v>
      </c>
      <c r="AF138" s="1" t="e">
        <f t="shared" si="35"/>
        <v>#DIV/0!</v>
      </c>
      <c r="AH138" s="1">
        <f t="shared" si="39"/>
        <v>0.1221267327898284</v>
      </c>
      <c r="AI138" s="1">
        <f t="shared" si="40"/>
        <v>2.8461249059443187E-2</v>
      </c>
      <c r="AJ138" s="1">
        <f t="shared" si="41"/>
        <v>0.17901234567901239</v>
      </c>
      <c r="AK138" s="1">
        <f t="shared" si="27"/>
        <v>24.553780611476409</v>
      </c>
      <c r="AL138" s="1" t="b">
        <f t="shared" si="28"/>
        <v>1</v>
      </c>
      <c r="AM138" s="1">
        <f t="shared" si="29"/>
        <v>3.166957873375797</v>
      </c>
      <c r="AN138" s="1" t="b">
        <f t="shared" si="30"/>
        <v>1</v>
      </c>
      <c r="AO138" s="1">
        <v>9.4879999999999995</v>
      </c>
    </row>
    <row r="139" spans="1:41">
      <c r="A139" s="7">
        <v>136</v>
      </c>
      <c r="B139" s="7" t="s">
        <v>84</v>
      </c>
      <c r="C139" s="7" t="s">
        <v>37</v>
      </c>
      <c r="D139" s="7" t="s">
        <v>84</v>
      </c>
      <c r="E139" s="7" t="s">
        <v>37</v>
      </c>
      <c r="F139" s="2" t="b">
        <f t="shared" si="38"/>
        <v>0</v>
      </c>
      <c r="G139" s="2" t="b">
        <f t="shared" si="36"/>
        <v>0</v>
      </c>
      <c r="H139" s="1" t="s">
        <v>285</v>
      </c>
      <c r="I139" s="1" t="s">
        <v>240</v>
      </c>
      <c r="M139" s="1">
        <f>PRODUCT(SUM(PRODUCT(R139,overview!$J$11),PRODUCT(W139,overview!$K$11),PRODUCT(AB139,overview!$L$11)),1/SUM(overview!$J$11:$L$11))</f>
        <v>0.99031111111111114</v>
      </c>
      <c r="N139" s="1">
        <f>PRODUCT(SUM(PRODUCT(S139,overview!$J$11),PRODUCT(X139,overview!$K$11),PRODUCT(AC139,overview!$L$11)),1/SUM(overview!$J$11:$L$11))</f>
        <v>2.0096888888888893</v>
      </c>
      <c r="O139" s="1">
        <f t="shared" si="31"/>
        <v>18</v>
      </c>
      <c r="P139" s="1">
        <f t="shared" si="32"/>
        <v>0</v>
      </c>
      <c r="Q139" s="1">
        <f t="shared" si="37"/>
        <v>0</v>
      </c>
      <c r="R139" s="1">
        <v>1.081</v>
      </c>
      <c r="S139" s="1">
        <v>1.919</v>
      </c>
      <c r="T139" s="1">
        <v>8</v>
      </c>
      <c r="U139" s="1">
        <v>0</v>
      </c>
      <c r="V139" s="1">
        <f t="shared" si="33"/>
        <v>0</v>
      </c>
      <c r="W139" s="1">
        <v>0.93100000000000005</v>
      </c>
      <c r="X139" s="1">
        <v>2.069</v>
      </c>
      <c r="Y139" s="1">
        <v>10</v>
      </c>
      <c r="Z139" s="1">
        <v>0</v>
      </c>
      <c r="AA139" s="1">
        <f t="shared" si="34"/>
        <v>0</v>
      </c>
      <c r="AB139" s="1">
        <v>1.5</v>
      </c>
      <c r="AC139" s="1">
        <v>1.5</v>
      </c>
      <c r="AD139" s="1">
        <v>0</v>
      </c>
      <c r="AE139" s="1">
        <v>0</v>
      </c>
      <c r="AF139" s="1" t="e">
        <f t="shared" si="35"/>
        <v>#DIV/0!</v>
      </c>
      <c r="AH139" s="1">
        <f t="shared" si="39"/>
        <v>0.10352125563249727</v>
      </c>
      <c r="AI139" s="1">
        <f t="shared" si="40"/>
        <v>5.6341408681568499E-2</v>
      </c>
      <c r="AJ139" s="1">
        <f t="shared" si="41"/>
        <v>0.12404712404712405</v>
      </c>
      <c r="AK139" s="1">
        <f t="shared" ref="AK139:AK202" si="42">(((SUM(AJ137:AJ141))-(SUM(AI137:AI141)))^2)/(AVERAGE(AI137:AI141))</f>
        <v>9.6713768234046142</v>
      </c>
      <c r="AL139" s="1" t="b">
        <f t="shared" ref="AL139:AL202" si="43">IF(AK139&gt;AO139, TRUE, FALSE)</f>
        <v>1</v>
      </c>
      <c r="AM139" s="1">
        <f t="shared" ref="AM139:AM202" si="44">(((SUM(AH137:AH141))-(SUM(AI137:AI141)))^2)/(AVERAGE(AI137:AI141))</f>
        <v>1.818625659353585</v>
      </c>
      <c r="AN139" s="1" t="b">
        <f t="shared" ref="AN139:AN202" si="45">IF(AK139&gt;AP139, TRUE, FALSE)</f>
        <v>1</v>
      </c>
      <c r="AO139" s="1">
        <v>9.4879999999999995</v>
      </c>
    </row>
    <row r="140" spans="1:41">
      <c r="A140" s="7">
        <v>137</v>
      </c>
      <c r="B140" s="7" t="s">
        <v>69</v>
      </c>
      <c r="C140" s="7" t="s">
        <v>70</v>
      </c>
      <c r="D140" s="7" t="s">
        <v>69</v>
      </c>
      <c r="E140" s="7" t="s">
        <v>70</v>
      </c>
      <c r="F140" s="2" t="b">
        <f t="shared" si="38"/>
        <v>0</v>
      </c>
      <c r="G140" s="2" t="b">
        <f t="shared" si="36"/>
        <v>0</v>
      </c>
      <c r="H140" s="1" t="s">
        <v>285</v>
      </c>
      <c r="I140" s="1" t="s">
        <v>253</v>
      </c>
      <c r="M140" s="1">
        <f>PRODUCT(SUM(PRODUCT(R140,overview!$J$11),PRODUCT(W140,overview!$K$11),PRODUCT(AB140,overview!$L$11)),1/SUM(overview!$J$11:$L$11))</f>
        <v>0.80555555555555558</v>
      </c>
      <c r="N140" s="1">
        <f>PRODUCT(SUM(PRODUCT(S140,overview!$J$11),PRODUCT(X140,overview!$K$11),PRODUCT(AC140,overview!$L$11)),1/SUM(overview!$J$11:$L$11))</f>
        <v>2.1944444444444446</v>
      </c>
      <c r="O140" s="1">
        <f t="shared" si="31"/>
        <v>10</v>
      </c>
      <c r="P140" s="1">
        <f t="shared" si="32"/>
        <v>0</v>
      </c>
      <c r="Q140" s="1">
        <f t="shared" si="37"/>
        <v>0</v>
      </c>
      <c r="R140" s="1">
        <v>0.375</v>
      </c>
      <c r="S140" s="1">
        <v>2.625</v>
      </c>
      <c r="T140" s="1">
        <v>3</v>
      </c>
      <c r="U140" s="1">
        <v>0</v>
      </c>
      <c r="V140" s="1">
        <f t="shared" si="33"/>
        <v>0</v>
      </c>
      <c r="W140" s="1">
        <v>1</v>
      </c>
      <c r="X140" s="1">
        <v>2</v>
      </c>
      <c r="Y140" s="1">
        <v>7</v>
      </c>
      <c r="Z140" s="1">
        <v>0</v>
      </c>
      <c r="AA140" s="1">
        <f t="shared" si="34"/>
        <v>0</v>
      </c>
      <c r="AB140" s="1">
        <v>1</v>
      </c>
      <c r="AC140" s="1">
        <v>2</v>
      </c>
      <c r="AD140" s="1">
        <v>0</v>
      </c>
      <c r="AE140" s="1">
        <v>0</v>
      </c>
      <c r="AF140" s="1" t="e">
        <f t="shared" si="35"/>
        <v>#DIV/0!</v>
      </c>
      <c r="AH140" s="1">
        <f t="shared" si="39"/>
        <v>8.585620469197229E-2</v>
      </c>
      <c r="AI140" s="1">
        <f t="shared" si="40"/>
        <v>5.7699032987148464E-2</v>
      </c>
      <c r="AJ140" s="1">
        <f t="shared" si="41"/>
        <v>0.11429424052521636</v>
      </c>
      <c r="AK140" s="1">
        <f t="shared" si="42"/>
        <v>1.2695832802186269</v>
      </c>
      <c r="AL140" s="1" t="b">
        <f t="shared" si="43"/>
        <v>0</v>
      </c>
      <c r="AM140" s="1">
        <f t="shared" si="44"/>
        <v>0.63169065655252388</v>
      </c>
      <c r="AN140" s="1" t="b">
        <f t="shared" si="45"/>
        <v>1</v>
      </c>
      <c r="AO140" s="1">
        <v>9.4879999999999995</v>
      </c>
    </row>
    <row r="141" spans="1:41">
      <c r="A141" s="7">
        <v>138</v>
      </c>
      <c r="B141" s="7" t="s">
        <v>97</v>
      </c>
      <c r="C141" s="7" t="s">
        <v>42</v>
      </c>
      <c r="D141" s="7" t="s">
        <v>97</v>
      </c>
      <c r="E141" s="7" t="s">
        <v>42</v>
      </c>
      <c r="F141" s="2" t="b">
        <f t="shared" si="38"/>
        <v>0</v>
      </c>
      <c r="G141" s="2" t="b">
        <f t="shared" si="36"/>
        <v>0</v>
      </c>
      <c r="H141" s="1" t="s">
        <v>275</v>
      </c>
      <c r="I141" s="1" t="s">
        <v>314</v>
      </c>
      <c r="J141" s="1" t="s">
        <v>286</v>
      </c>
      <c r="M141" s="1">
        <f>PRODUCT(SUM(PRODUCT(R141,overview!$J$11),PRODUCT(W141,overview!$K$11),PRODUCT(AB141,overview!$L$11)),1/SUM(overview!$J$11:$L$11))</f>
        <v>0.60286666666666666</v>
      </c>
      <c r="N141" s="1">
        <f>PRODUCT(SUM(PRODUCT(S141,overview!$J$11),PRODUCT(X141,overview!$K$11),PRODUCT(AC141,overview!$L$11)),1/SUM(overview!$J$11:$L$11))</f>
        <v>2.3971333333333331</v>
      </c>
      <c r="O141" s="1">
        <f t="shared" si="31"/>
        <v>11</v>
      </c>
      <c r="P141" s="1">
        <f t="shared" si="32"/>
        <v>2</v>
      </c>
      <c r="Q141" s="1">
        <f t="shared" si="37"/>
        <v>4.5726334738210035E-2</v>
      </c>
      <c r="R141" s="1">
        <v>0.99</v>
      </c>
      <c r="S141" s="1">
        <v>2.0099999999999998</v>
      </c>
      <c r="T141" s="1">
        <v>8</v>
      </c>
      <c r="U141" s="1">
        <v>1</v>
      </c>
      <c r="V141" s="1">
        <f t="shared" si="33"/>
        <v>6.1567164179104489E-2</v>
      </c>
      <c r="W141" s="1">
        <v>0.42799999999999999</v>
      </c>
      <c r="X141" s="1">
        <v>2.5720000000000001</v>
      </c>
      <c r="Y141" s="1">
        <v>3</v>
      </c>
      <c r="Z141" s="1">
        <v>1</v>
      </c>
      <c r="AA141" s="1">
        <f t="shared" si="34"/>
        <v>5.5469155002592009E-2</v>
      </c>
      <c r="AB141" s="1">
        <v>0.42899999999999999</v>
      </c>
      <c r="AC141" s="1">
        <v>2.5710000000000002</v>
      </c>
      <c r="AD141" s="1">
        <v>0</v>
      </c>
      <c r="AE141" s="1">
        <v>0</v>
      </c>
      <c r="AF141" s="1" t="e">
        <f t="shared" si="35"/>
        <v>#DIV/0!</v>
      </c>
      <c r="AH141" s="1">
        <f t="shared" si="39"/>
        <v>9.5107888087603037E-2</v>
      </c>
      <c r="AI141" s="1">
        <f t="shared" si="40"/>
        <v>6.2614589699427736E-2</v>
      </c>
      <c r="AJ141" s="1">
        <f t="shared" si="41"/>
        <v>0.11535323870125631</v>
      </c>
      <c r="AK141" s="1">
        <f t="shared" si="42"/>
        <v>3.0196370784725635E-2</v>
      </c>
      <c r="AL141" s="1" t="b">
        <f t="shared" si="43"/>
        <v>0</v>
      </c>
      <c r="AM141" s="1">
        <f t="shared" si="44"/>
        <v>8.5916978192456722E-2</v>
      </c>
      <c r="AN141" s="1" t="b">
        <f t="shared" si="45"/>
        <v>1</v>
      </c>
      <c r="AO141" s="1">
        <v>9.4879999999999995</v>
      </c>
    </row>
    <row r="142" spans="1:41">
      <c r="A142" s="7">
        <v>139</v>
      </c>
      <c r="B142" s="7" t="s">
        <v>65</v>
      </c>
      <c r="C142" s="7" t="s">
        <v>2</v>
      </c>
      <c r="D142" s="7" t="s">
        <v>65</v>
      </c>
      <c r="E142" s="7" t="s">
        <v>2</v>
      </c>
      <c r="F142" s="2" t="b">
        <f t="shared" si="38"/>
        <v>0</v>
      </c>
      <c r="G142" s="2" t="b">
        <f t="shared" si="36"/>
        <v>0</v>
      </c>
      <c r="H142" s="1" t="s">
        <v>275</v>
      </c>
      <c r="I142" s="1" t="s">
        <v>240</v>
      </c>
      <c r="J142" s="1" t="s">
        <v>305</v>
      </c>
      <c r="M142" s="1">
        <f>PRODUCT(SUM(PRODUCT(R142,overview!$J$11),PRODUCT(W142,overview!$K$11),PRODUCT(AB142,overview!$L$11)),1/SUM(overview!$J$11:$L$11))</f>
        <v>0.54766666666666663</v>
      </c>
      <c r="N142" s="1">
        <f>PRODUCT(SUM(PRODUCT(S142,overview!$J$11),PRODUCT(X142,overview!$K$11),PRODUCT(AC142,overview!$L$11)),1/SUM(overview!$J$11:$L$11))</f>
        <v>2.4523333333333333</v>
      </c>
      <c r="O142" s="1">
        <f t="shared" si="31"/>
        <v>12</v>
      </c>
      <c r="P142" s="1">
        <f t="shared" si="32"/>
        <v>2</v>
      </c>
      <c r="Q142" s="1">
        <f t="shared" si="37"/>
        <v>3.7220787458656153E-2</v>
      </c>
      <c r="R142" s="1">
        <v>1.0229999999999999</v>
      </c>
      <c r="S142" s="1">
        <v>1.9770000000000001</v>
      </c>
      <c r="T142" s="1">
        <v>9</v>
      </c>
      <c r="U142" s="1">
        <v>2</v>
      </c>
      <c r="V142" s="1">
        <f t="shared" si="33"/>
        <v>0.11498904063395717</v>
      </c>
      <c r="W142" s="1">
        <v>0.33300000000000002</v>
      </c>
      <c r="X142" s="1">
        <v>2.6669999999999998</v>
      </c>
      <c r="Y142" s="1">
        <v>3</v>
      </c>
      <c r="Z142" s="1">
        <v>0</v>
      </c>
      <c r="AA142" s="1">
        <f t="shared" si="34"/>
        <v>0</v>
      </c>
      <c r="AB142" s="1">
        <v>0.33300000000000002</v>
      </c>
      <c r="AC142" s="1">
        <v>2.6669999999999998</v>
      </c>
      <c r="AD142" s="1">
        <v>0</v>
      </c>
      <c r="AE142" s="1">
        <v>0</v>
      </c>
      <c r="AF142" s="1" t="e">
        <f t="shared" si="35"/>
        <v>#DIV/0!</v>
      </c>
      <c r="AH142" s="1">
        <f t="shared" si="39"/>
        <v>4.8868566253599532E-2</v>
      </c>
      <c r="AI142" s="1">
        <f t="shared" si="40"/>
        <v>6.5471132638631122E-2</v>
      </c>
      <c r="AJ142" s="1">
        <f t="shared" si="41"/>
        <v>0</v>
      </c>
      <c r="AK142" s="1">
        <f t="shared" si="42"/>
        <v>0.11338912224106977</v>
      </c>
      <c r="AL142" s="1" t="b">
        <f t="shared" si="43"/>
        <v>0</v>
      </c>
      <c r="AM142" s="1">
        <f t="shared" si="44"/>
        <v>1.1043674700510854E-2</v>
      </c>
      <c r="AN142" s="1" t="b">
        <f t="shared" si="45"/>
        <v>1</v>
      </c>
      <c r="AO142" s="1">
        <v>9.4879999999999995</v>
      </c>
    </row>
    <row r="143" spans="1:41">
      <c r="A143" s="7">
        <v>140</v>
      </c>
      <c r="B143" s="7" t="s">
        <v>56</v>
      </c>
      <c r="C143" s="7" t="s">
        <v>31</v>
      </c>
      <c r="D143" s="7" t="s">
        <v>56</v>
      </c>
      <c r="E143" s="7" t="s">
        <v>31</v>
      </c>
      <c r="F143" s="2" t="b">
        <f t="shared" si="38"/>
        <v>0</v>
      </c>
      <c r="G143" s="2" t="b">
        <f t="shared" si="36"/>
        <v>0</v>
      </c>
      <c r="H143" s="1" t="s">
        <v>275</v>
      </c>
      <c r="M143" s="1">
        <f>PRODUCT(SUM(PRODUCT(R143,overview!$J$11),PRODUCT(W143,overview!$K$11),PRODUCT(AB143,overview!$L$11)),1/SUM(overview!$J$11:$L$11))</f>
        <v>0.95862222222222226</v>
      </c>
      <c r="N143" s="1">
        <f>PRODUCT(SUM(PRODUCT(S143,overview!$J$11),PRODUCT(X143,overview!$K$11),PRODUCT(AC143,overview!$L$11)),1/SUM(overview!$J$11:$L$11))</f>
        <v>2.041377777777778</v>
      </c>
      <c r="O143" s="1">
        <f t="shared" si="31"/>
        <v>15</v>
      </c>
      <c r="P143" s="1">
        <f t="shared" si="32"/>
        <v>4</v>
      </c>
      <c r="Q143" s="1">
        <f t="shared" si="37"/>
        <v>0.12522551943857815</v>
      </c>
      <c r="R143" s="1">
        <v>0.85199999999999998</v>
      </c>
      <c r="S143" s="1">
        <v>2.1480000000000001</v>
      </c>
      <c r="T143" s="1">
        <v>10</v>
      </c>
      <c r="U143" s="1">
        <v>3</v>
      </c>
      <c r="V143" s="1">
        <f t="shared" si="33"/>
        <v>0.11899441340782124</v>
      </c>
      <c r="W143" s="1">
        <v>1.0069999999999999</v>
      </c>
      <c r="X143" s="1">
        <v>1.9930000000000001</v>
      </c>
      <c r="Y143" s="1">
        <v>5</v>
      </c>
      <c r="Z143" s="1">
        <v>1</v>
      </c>
      <c r="AA143" s="1">
        <f t="shared" si="34"/>
        <v>0.10105368790767687</v>
      </c>
      <c r="AB143" s="1">
        <v>1</v>
      </c>
      <c r="AC143" s="1">
        <v>2</v>
      </c>
      <c r="AD143" s="1">
        <v>0</v>
      </c>
      <c r="AE143" s="1">
        <v>0</v>
      </c>
      <c r="AF143" s="1" t="e">
        <f t="shared" si="35"/>
        <v>#DIV/0!</v>
      </c>
      <c r="AH143" s="1">
        <f t="shared" si="39"/>
        <v>5.0076420730860084E-2</v>
      </c>
      <c r="AI143" s="1">
        <f t="shared" si="40"/>
        <v>6.8272022054293224E-2</v>
      </c>
      <c r="AJ143" s="1">
        <f t="shared" si="41"/>
        <v>0</v>
      </c>
      <c r="AK143" s="1">
        <f t="shared" si="42"/>
        <v>0.64444669154930823</v>
      </c>
      <c r="AL143" s="1" t="b">
        <f t="shared" si="43"/>
        <v>0</v>
      </c>
      <c r="AM143" s="1">
        <f t="shared" si="44"/>
        <v>2.136660382617939E-2</v>
      </c>
      <c r="AN143" s="1" t="b">
        <f t="shared" si="45"/>
        <v>1</v>
      </c>
      <c r="AO143" s="1">
        <v>9.4879999999999995</v>
      </c>
    </row>
    <row r="144" spans="1:41">
      <c r="A144" s="7">
        <v>141</v>
      </c>
      <c r="B144" s="7" t="s">
        <v>28</v>
      </c>
      <c r="C144" s="7" t="s">
        <v>29</v>
      </c>
      <c r="D144" s="7" t="s">
        <v>40</v>
      </c>
      <c r="E144" s="7" t="s">
        <v>29</v>
      </c>
      <c r="F144" s="2" t="b">
        <f t="shared" si="38"/>
        <v>1</v>
      </c>
      <c r="G144" s="2" t="b">
        <f t="shared" si="36"/>
        <v>1</v>
      </c>
      <c r="H144" s="1" t="s">
        <v>275</v>
      </c>
      <c r="I144" s="1" t="s">
        <v>253</v>
      </c>
      <c r="M144" s="1">
        <f>PRODUCT(SUM(PRODUCT(R144,overview!$J$11),PRODUCT(W144,overview!$K$11),PRODUCT(AB144,overview!$L$11)),1/SUM(overview!$J$11:$L$11))</f>
        <v>0.93793333333333351</v>
      </c>
      <c r="N144" s="1">
        <f>PRODUCT(SUM(PRODUCT(S144,overview!$J$11),PRODUCT(X144,overview!$K$11),PRODUCT(AC144,overview!$L$11)),1/SUM(overview!$J$11:$L$11))</f>
        <v>2.0620666666666665</v>
      </c>
      <c r="O144" s="1">
        <f t="shared" si="31"/>
        <v>21</v>
      </c>
      <c r="P144" s="1">
        <f t="shared" si="32"/>
        <v>4</v>
      </c>
      <c r="Q144" s="1">
        <f t="shared" si="37"/>
        <v>8.6638308616259554E-2</v>
      </c>
      <c r="R144" s="1">
        <v>1</v>
      </c>
      <c r="S144" s="1">
        <v>2</v>
      </c>
      <c r="T144" s="1">
        <v>10</v>
      </c>
      <c r="U144" s="1">
        <v>0</v>
      </c>
      <c r="V144" s="1">
        <f t="shared" si="33"/>
        <v>0</v>
      </c>
      <c r="W144" s="1">
        <v>0.91800000000000004</v>
      </c>
      <c r="X144" s="1">
        <v>2.0819999999999999</v>
      </c>
      <c r="Y144" s="1">
        <v>10</v>
      </c>
      <c r="Z144" s="1">
        <v>4</v>
      </c>
      <c r="AA144" s="1">
        <f t="shared" si="34"/>
        <v>0.17636887608069168</v>
      </c>
      <c r="AB144" s="1">
        <v>0.66700000000000004</v>
      </c>
      <c r="AC144" s="1">
        <v>2.3330000000000002</v>
      </c>
      <c r="AD144" s="1">
        <v>1</v>
      </c>
      <c r="AE144" s="1">
        <v>0</v>
      </c>
      <c r="AF144" s="1">
        <f t="shared" si="35"/>
        <v>0</v>
      </c>
      <c r="AH144" s="1">
        <f t="shared" si="39"/>
        <v>6.0465276343863998E-2</v>
      </c>
      <c r="AI144" s="1">
        <f t="shared" si="40"/>
        <v>5.9980802626083511E-2</v>
      </c>
      <c r="AJ144" s="1">
        <f t="shared" si="41"/>
        <v>0</v>
      </c>
      <c r="AK144" s="1">
        <f t="shared" si="42"/>
        <v>0.9763433248103317</v>
      </c>
      <c r="AL144" s="1" t="b">
        <f t="shared" si="43"/>
        <v>0</v>
      </c>
      <c r="AM144" s="1">
        <f t="shared" si="44"/>
        <v>2.5343545044397599E-2</v>
      </c>
      <c r="AN144" s="1" t="b">
        <f t="shared" si="45"/>
        <v>1</v>
      </c>
      <c r="AO144" s="1">
        <v>9.4879999999999995</v>
      </c>
    </row>
    <row r="145" spans="1:41">
      <c r="A145" s="7">
        <v>142</v>
      </c>
      <c r="B145" s="7" t="s">
        <v>30</v>
      </c>
      <c r="C145" s="7" t="s">
        <v>31</v>
      </c>
      <c r="D145" s="7" t="s">
        <v>56</v>
      </c>
      <c r="E145" s="7" t="s">
        <v>31</v>
      </c>
      <c r="F145" s="2" t="b">
        <f t="shared" si="38"/>
        <v>0</v>
      </c>
      <c r="G145" s="2" t="b">
        <f t="shared" si="36"/>
        <v>0</v>
      </c>
      <c r="H145" s="1" t="s">
        <v>275</v>
      </c>
      <c r="I145" s="1" t="s">
        <v>240</v>
      </c>
      <c r="M145" s="1">
        <f>PRODUCT(SUM(PRODUCT(R145,overview!$J$11),PRODUCT(W145,overview!$K$11),PRODUCT(AB145,overview!$L$11)),1/SUM(overview!$J$11:$L$11))</f>
        <v>0.94653333333333323</v>
      </c>
      <c r="N145" s="1">
        <f>PRODUCT(SUM(PRODUCT(S145,overview!$J$11),PRODUCT(X145,overview!$K$11),PRODUCT(AC145,overview!$L$11)),1/SUM(overview!$J$11:$L$11))</f>
        <v>2.053466666666667</v>
      </c>
      <c r="O145" s="1">
        <f t="shared" si="31"/>
        <v>16</v>
      </c>
      <c r="P145" s="1">
        <f t="shared" si="32"/>
        <v>8</v>
      </c>
      <c r="Q145" s="1">
        <f t="shared" si="37"/>
        <v>0.23047204726965775</v>
      </c>
      <c r="R145" s="1">
        <v>0.82599999999999996</v>
      </c>
      <c r="S145" s="1">
        <v>2.1739999999999999</v>
      </c>
      <c r="T145" s="1">
        <v>10</v>
      </c>
      <c r="U145" s="1">
        <v>7</v>
      </c>
      <c r="V145" s="1">
        <f t="shared" si="33"/>
        <v>0.26596136154553818</v>
      </c>
      <c r="W145" s="1">
        <v>1.0009999999999999</v>
      </c>
      <c r="X145" s="1">
        <v>1.9990000000000001</v>
      </c>
      <c r="Y145" s="1">
        <v>5</v>
      </c>
      <c r="Z145" s="1">
        <v>1</v>
      </c>
      <c r="AA145" s="1">
        <f t="shared" si="34"/>
        <v>0.10015007503751874</v>
      </c>
      <c r="AB145" s="1">
        <v>1</v>
      </c>
      <c r="AC145" s="1">
        <v>2</v>
      </c>
      <c r="AD145" s="1">
        <v>1</v>
      </c>
      <c r="AE145" s="1">
        <v>0</v>
      </c>
      <c r="AF145" s="1">
        <f t="shared" si="35"/>
        <v>0</v>
      </c>
      <c r="AH145" s="1">
        <f t="shared" si="39"/>
        <v>0.10004301243450379</v>
      </c>
      <c r="AI145" s="1">
        <f t="shared" si="40"/>
        <v>6.137570501273662E-2</v>
      </c>
      <c r="AJ145" s="1">
        <f t="shared" si="41"/>
        <v>0</v>
      </c>
      <c r="AK145" s="1">
        <f t="shared" si="42"/>
        <v>0.40942180346952628</v>
      </c>
      <c r="AL145" s="1" t="b">
        <f t="shared" si="43"/>
        <v>0</v>
      </c>
      <c r="AM145" s="1">
        <f t="shared" si="44"/>
        <v>1.0491826579731354E-2</v>
      </c>
      <c r="AN145" s="1" t="b">
        <f t="shared" si="45"/>
        <v>1</v>
      </c>
      <c r="AO145" s="1">
        <v>9.4879999999999995</v>
      </c>
    </row>
    <row r="146" spans="1:41">
      <c r="A146" s="7">
        <v>143</v>
      </c>
      <c r="B146" s="7" t="s">
        <v>98</v>
      </c>
      <c r="C146" s="7" t="s">
        <v>50</v>
      </c>
      <c r="D146" s="7" t="s">
        <v>98</v>
      </c>
      <c r="E146" s="7" t="s">
        <v>50</v>
      </c>
      <c r="F146" s="2" t="b">
        <f t="shared" si="38"/>
        <v>0</v>
      </c>
      <c r="G146" s="2" t="b">
        <f t="shared" si="36"/>
        <v>0</v>
      </c>
      <c r="H146" s="1" t="s">
        <v>275</v>
      </c>
      <c r="J146" s="1" t="s">
        <v>241</v>
      </c>
      <c r="M146" s="1">
        <f>PRODUCT(SUM(PRODUCT(R146,overview!$J$11),PRODUCT(W146,overview!$K$11),PRODUCT(AB146,overview!$L$11)),1/SUM(overview!$J$11:$L$11))</f>
        <v>0.33300000000000002</v>
      </c>
      <c r="N146" s="1">
        <f>PRODUCT(SUM(PRODUCT(S146,overview!$J$11),PRODUCT(X146,overview!$K$11),PRODUCT(AC146,overview!$L$11)),1/SUM(overview!$J$11:$L$11))</f>
        <v>2.6669999999999998</v>
      </c>
      <c r="O146" s="1">
        <f t="shared" si="31"/>
        <v>11</v>
      </c>
      <c r="P146" s="1">
        <f t="shared" si="32"/>
        <v>0</v>
      </c>
      <c r="Q146" s="1">
        <f t="shared" si="37"/>
        <v>0</v>
      </c>
      <c r="R146" s="1">
        <v>0.33300000000000002</v>
      </c>
      <c r="S146" s="1">
        <v>2.6669999999999998</v>
      </c>
      <c r="T146" s="1">
        <v>4</v>
      </c>
      <c r="U146" s="1">
        <v>0</v>
      </c>
      <c r="V146" s="1">
        <f t="shared" si="33"/>
        <v>0</v>
      </c>
      <c r="W146" s="1">
        <v>0.33300000000000002</v>
      </c>
      <c r="X146" s="1">
        <v>2.6669999999999998</v>
      </c>
      <c r="Y146" s="1">
        <v>7</v>
      </c>
      <c r="Z146" s="1">
        <v>0</v>
      </c>
      <c r="AA146" s="1">
        <f t="shared" si="34"/>
        <v>0</v>
      </c>
      <c r="AB146" s="1">
        <v>0.33300000000000002</v>
      </c>
      <c r="AC146" s="1">
        <v>2.6669999999999998</v>
      </c>
      <c r="AD146" s="1">
        <v>0</v>
      </c>
      <c r="AE146" s="1">
        <v>0</v>
      </c>
      <c r="AF146" s="1" t="e">
        <f t="shared" si="35"/>
        <v>#DIV/0!</v>
      </c>
      <c r="AH146" s="1">
        <f t="shared" si="39"/>
        <v>0.10953387189488917</v>
      </c>
      <c r="AI146" s="1">
        <f t="shared" si="40"/>
        <v>7.3100812231246995E-2</v>
      </c>
      <c r="AJ146" s="1">
        <f t="shared" si="41"/>
        <v>7.5045840973495564E-2</v>
      </c>
      <c r="AK146" s="1">
        <f t="shared" si="42"/>
        <v>0.19265620820947713</v>
      </c>
      <c r="AL146" s="1" t="b">
        <f t="shared" si="43"/>
        <v>0</v>
      </c>
      <c r="AM146" s="1">
        <f t="shared" si="44"/>
        <v>1.1078868759004783E-2</v>
      </c>
      <c r="AN146" s="1" t="b">
        <f t="shared" si="45"/>
        <v>1</v>
      </c>
      <c r="AO146" s="1">
        <v>9.4879999999999995</v>
      </c>
    </row>
    <row r="147" spans="1:41">
      <c r="A147" s="7">
        <v>144</v>
      </c>
      <c r="B147" s="7" t="s">
        <v>74</v>
      </c>
      <c r="C147" s="7" t="s">
        <v>1</v>
      </c>
      <c r="D147" s="7" t="s">
        <v>75</v>
      </c>
      <c r="E147" s="7" t="s">
        <v>1</v>
      </c>
      <c r="F147" s="2" t="b">
        <f t="shared" si="38"/>
        <v>1</v>
      </c>
      <c r="G147" s="2" t="b">
        <f t="shared" si="36"/>
        <v>1</v>
      </c>
      <c r="H147" s="1" t="s">
        <v>275</v>
      </c>
      <c r="I147" s="1" t="s">
        <v>253</v>
      </c>
      <c r="M147" s="1">
        <f>PRODUCT(SUM(PRODUCT(R147,overview!$J$11),PRODUCT(W147,overview!$K$11),PRODUCT(AB147,overview!$L$11)),1/SUM(overview!$J$11:$L$11))</f>
        <v>1.0206222222222221</v>
      </c>
      <c r="N147" s="1">
        <f>PRODUCT(SUM(PRODUCT(S147,overview!$J$11),PRODUCT(X147,overview!$K$11),PRODUCT(AC147,overview!$L$11)),1/SUM(overview!$J$11:$L$11))</f>
        <v>1.9793777777777777</v>
      </c>
      <c r="O147" s="1">
        <f t="shared" si="31"/>
        <v>18</v>
      </c>
      <c r="P147" s="1">
        <f t="shared" si="32"/>
        <v>4</v>
      </c>
      <c r="Q147" s="1">
        <f t="shared" si="37"/>
        <v>0.11458395704848011</v>
      </c>
      <c r="R147" s="1">
        <v>1</v>
      </c>
      <c r="S147" s="1">
        <v>2</v>
      </c>
      <c r="T147" s="1">
        <v>9</v>
      </c>
      <c r="U147" s="1">
        <v>1</v>
      </c>
      <c r="V147" s="1">
        <f t="shared" si="33"/>
        <v>5.5555555555555552E-2</v>
      </c>
      <c r="W147" s="1">
        <v>1.0289999999999999</v>
      </c>
      <c r="X147" s="1">
        <v>1.9710000000000001</v>
      </c>
      <c r="Y147" s="1">
        <v>8</v>
      </c>
      <c r="Z147" s="1">
        <v>3</v>
      </c>
      <c r="AA147" s="1">
        <f t="shared" si="34"/>
        <v>0.19577625570776253</v>
      </c>
      <c r="AB147" s="1">
        <v>1.0580000000000001</v>
      </c>
      <c r="AC147" s="1">
        <v>1.9419999999999999</v>
      </c>
      <c r="AD147" s="1">
        <v>1</v>
      </c>
      <c r="AE147" s="1">
        <v>0</v>
      </c>
      <c r="AF147" s="1">
        <f t="shared" si="35"/>
        <v>0</v>
      </c>
      <c r="AH147" s="1">
        <f t="shared" si="39"/>
        <v>0.119087405606318</v>
      </c>
      <c r="AI147" s="1">
        <f t="shared" si="40"/>
        <v>0.14714959700439809</v>
      </c>
      <c r="AJ147" s="1">
        <f t="shared" si="41"/>
        <v>0.15163191107024948</v>
      </c>
      <c r="AK147" s="1">
        <f t="shared" si="42"/>
        <v>0.1246940450114975</v>
      </c>
      <c r="AL147" s="1" t="b">
        <f t="shared" si="43"/>
        <v>0</v>
      </c>
      <c r="AM147" s="1">
        <f t="shared" si="44"/>
        <v>3.2367973653091024E-5</v>
      </c>
      <c r="AN147" s="1" t="b">
        <f t="shared" si="45"/>
        <v>1</v>
      </c>
      <c r="AO147" s="1">
        <v>9.4879999999999995</v>
      </c>
    </row>
    <row r="148" spans="1:41">
      <c r="A148" s="7">
        <v>145</v>
      </c>
      <c r="B148" s="7" t="s">
        <v>76</v>
      </c>
      <c r="C148" s="7" t="s">
        <v>46</v>
      </c>
      <c r="D148" s="7" t="s">
        <v>45</v>
      </c>
      <c r="E148" s="7" t="s">
        <v>46</v>
      </c>
      <c r="F148" s="2" t="b">
        <f t="shared" si="38"/>
        <v>0</v>
      </c>
      <c r="G148" s="2" t="b">
        <f t="shared" si="36"/>
        <v>0</v>
      </c>
      <c r="H148" s="1" t="s">
        <v>275</v>
      </c>
      <c r="M148" s="1">
        <f>PRODUCT(SUM(PRODUCT(R148,overview!$J$11),PRODUCT(W148,overview!$K$11),PRODUCT(AB148,overview!$L$11)),1/SUM(overview!$J$11:$L$11))</f>
        <v>0.91702222222222218</v>
      </c>
      <c r="N148" s="1">
        <f>PRODUCT(SUM(PRODUCT(S148,overview!$J$11),PRODUCT(X148,overview!$K$11),PRODUCT(AC148,overview!$L$11)),1/SUM(overview!$J$11:$L$11))</f>
        <v>2.0829777777777778</v>
      </c>
      <c r="O148" s="1">
        <f t="shared" si="31"/>
        <v>15</v>
      </c>
      <c r="P148" s="1">
        <f t="shared" si="32"/>
        <v>0</v>
      </c>
      <c r="Q148" s="1">
        <f t="shared" si="37"/>
        <v>0</v>
      </c>
      <c r="R148" s="1">
        <v>0.66700000000000004</v>
      </c>
      <c r="S148" s="1">
        <v>2.3330000000000002</v>
      </c>
      <c r="T148" s="1">
        <v>4</v>
      </c>
      <c r="U148" s="1">
        <v>0</v>
      </c>
      <c r="V148" s="1">
        <f t="shared" si="33"/>
        <v>0</v>
      </c>
      <c r="W148" s="1">
        <v>1.03</v>
      </c>
      <c r="X148" s="1">
        <v>1.97</v>
      </c>
      <c r="Y148" s="1">
        <v>10</v>
      </c>
      <c r="Z148" s="1">
        <v>0</v>
      </c>
      <c r="AA148" s="1">
        <f t="shared" si="34"/>
        <v>0</v>
      </c>
      <c r="AB148" s="1">
        <v>1.028</v>
      </c>
      <c r="AC148" s="1">
        <v>1.972</v>
      </c>
      <c r="AD148" s="1">
        <v>1</v>
      </c>
      <c r="AE148" s="1">
        <v>0</v>
      </c>
      <c r="AF148" s="1">
        <f t="shared" si="35"/>
        <v>0</v>
      </c>
      <c r="AH148" s="1">
        <f t="shared" si="39"/>
        <v>0.16464612648241686</v>
      </c>
      <c r="AI148" s="1">
        <f t="shared" si="40"/>
        <v>0.1782299930537784</v>
      </c>
      <c r="AJ148" s="1">
        <f t="shared" si="41"/>
        <v>0.15163191107024948</v>
      </c>
      <c r="AK148" s="1">
        <f t="shared" si="42"/>
        <v>7.0302293454820836E-2</v>
      </c>
      <c r="AL148" s="1" t="b">
        <f t="shared" si="43"/>
        <v>0</v>
      </c>
      <c r="AM148" s="1">
        <f t="shared" si="44"/>
        <v>4.1577741782070569E-2</v>
      </c>
      <c r="AN148" s="1" t="b">
        <f t="shared" si="45"/>
        <v>1</v>
      </c>
      <c r="AO148" s="1">
        <v>9.4879999999999995</v>
      </c>
    </row>
    <row r="149" spans="1:41">
      <c r="A149" s="7">
        <v>146</v>
      </c>
      <c r="B149" s="7" t="s">
        <v>89</v>
      </c>
      <c r="C149" s="7" t="s">
        <v>70</v>
      </c>
      <c r="D149" s="7" t="s">
        <v>89</v>
      </c>
      <c r="E149" s="7" t="s">
        <v>70</v>
      </c>
      <c r="F149" s="2" t="b">
        <f t="shared" si="38"/>
        <v>0</v>
      </c>
      <c r="G149" s="2" t="b">
        <f t="shared" si="36"/>
        <v>0</v>
      </c>
      <c r="H149" s="1" t="s">
        <v>275</v>
      </c>
      <c r="J149" s="1" t="s">
        <v>241</v>
      </c>
      <c r="M149" s="1">
        <f>PRODUCT(SUM(PRODUCT(R149,overview!$J$11),PRODUCT(W149,overview!$K$11),PRODUCT(AB149,overview!$L$11)),1/SUM(overview!$J$11:$L$11))</f>
        <v>0.93373333333333342</v>
      </c>
      <c r="N149" s="1">
        <f>PRODUCT(SUM(PRODUCT(S149,overview!$J$11),PRODUCT(X149,overview!$K$11),PRODUCT(AC149,overview!$L$11)),1/SUM(overview!$J$11:$L$11))</f>
        <v>2.0662666666666669</v>
      </c>
      <c r="O149" s="1">
        <f t="shared" si="31"/>
        <v>19</v>
      </c>
      <c r="P149" s="1">
        <f t="shared" si="32"/>
        <v>2</v>
      </c>
      <c r="Q149" s="1">
        <f t="shared" si="37"/>
        <v>4.7567780521187458E-2</v>
      </c>
      <c r="R149" s="1">
        <v>0.78700000000000003</v>
      </c>
      <c r="S149" s="1">
        <v>2.2130000000000001</v>
      </c>
      <c r="T149" s="1">
        <v>12</v>
      </c>
      <c r="U149" s="1">
        <v>2</v>
      </c>
      <c r="V149" s="1">
        <f t="shared" si="33"/>
        <v>5.9270974544359083E-2</v>
      </c>
      <c r="W149" s="1">
        <v>1</v>
      </c>
      <c r="X149" s="1">
        <v>2</v>
      </c>
      <c r="Y149" s="1">
        <v>7</v>
      </c>
      <c r="Z149" s="1">
        <v>0</v>
      </c>
      <c r="AA149" s="1">
        <f t="shared" si="34"/>
        <v>0</v>
      </c>
      <c r="AB149" s="1">
        <v>1</v>
      </c>
      <c r="AC149" s="1">
        <v>2</v>
      </c>
      <c r="AD149" s="1">
        <v>0</v>
      </c>
      <c r="AE149" s="1">
        <v>0</v>
      </c>
      <c r="AF149" s="1" t="e">
        <f t="shared" si="35"/>
        <v>#DIV/0!</v>
      </c>
      <c r="AH149" s="1">
        <f t="shared" si="39"/>
        <v>0.17280371015515328</v>
      </c>
      <c r="AI149" s="1">
        <f t="shared" si="40"/>
        <v>0.20833783098325154</v>
      </c>
      <c r="AJ149" s="1">
        <f t="shared" si="41"/>
        <v>0.16079530971195513</v>
      </c>
      <c r="AK149" s="1">
        <f t="shared" si="42"/>
        <v>0.21795820158958815</v>
      </c>
      <c r="AL149" s="1" t="b">
        <f t="shared" si="43"/>
        <v>0</v>
      </c>
      <c r="AM149" s="1">
        <f t="shared" si="44"/>
        <v>0.24440817987382529</v>
      </c>
      <c r="AN149" s="1" t="b">
        <f t="shared" si="45"/>
        <v>1</v>
      </c>
      <c r="AO149" s="1">
        <v>9.4879999999999995</v>
      </c>
    </row>
    <row r="150" spans="1:41">
      <c r="A150" s="7">
        <v>147</v>
      </c>
      <c r="B150" s="7" t="s">
        <v>28</v>
      </c>
      <c r="C150" s="7" t="s">
        <v>29</v>
      </c>
      <c r="D150" s="7" t="s">
        <v>28</v>
      </c>
      <c r="E150" s="7" t="s">
        <v>29</v>
      </c>
      <c r="F150" s="2" t="b">
        <f t="shared" si="38"/>
        <v>0</v>
      </c>
      <c r="G150" s="2" t="b">
        <f t="shared" si="36"/>
        <v>0</v>
      </c>
      <c r="H150" s="1" t="s">
        <v>275</v>
      </c>
      <c r="M150" s="1">
        <f>PRODUCT(SUM(PRODUCT(R150,overview!$J$11),PRODUCT(W150,overview!$K$11),PRODUCT(AB150,overview!$L$11)),1/SUM(overview!$J$11:$L$11))</f>
        <v>0.58908888888888888</v>
      </c>
      <c r="N150" s="1">
        <f>PRODUCT(SUM(PRODUCT(S150,overview!$J$11),PRODUCT(X150,overview!$K$11),PRODUCT(AC150,overview!$L$11)),1/SUM(overview!$J$11:$L$11))</f>
        <v>2.410911111111111</v>
      </c>
      <c r="O150" s="1">
        <f t="shared" si="31"/>
        <v>16</v>
      </c>
      <c r="P150" s="1">
        <f t="shared" si="32"/>
        <v>2</v>
      </c>
      <c r="Q150" s="1">
        <f t="shared" si="37"/>
        <v>3.0542856089445208E-2</v>
      </c>
      <c r="R150" s="1">
        <v>0.33300000000000002</v>
      </c>
      <c r="S150" s="1">
        <v>2.6669999999999998</v>
      </c>
      <c r="T150" s="1">
        <v>9</v>
      </c>
      <c r="U150" s="1">
        <v>0</v>
      </c>
      <c r="V150" s="1">
        <f t="shared" si="33"/>
        <v>0</v>
      </c>
      <c r="W150" s="1">
        <v>0.70599999999999996</v>
      </c>
      <c r="X150" s="1">
        <v>2.294</v>
      </c>
      <c r="Y150" s="1">
        <v>7</v>
      </c>
      <c r="Z150" s="1">
        <v>2</v>
      </c>
      <c r="AA150" s="1">
        <f t="shared" si="34"/>
        <v>8.7931249221571792E-2</v>
      </c>
      <c r="AB150" s="1">
        <v>0.66700000000000004</v>
      </c>
      <c r="AC150" s="1">
        <v>2.3330000000000002</v>
      </c>
      <c r="AD150" s="1">
        <v>0</v>
      </c>
      <c r="AE150" s="1">
        <v>0</v>
      </c>
      <c r="AF150" s="1" t="e">
        <f t="shared" si="35"/>
        <v>#DIV/0!</v>
      </c>
      <c r="AH150" s="1">
        <f t="shared" si="39"/>
        <v>0.15842249781388862</v>
      </c>
      <c r="AI150" s="1">
        <f t="shared" si="40"/>
        <v>0.19956248290948866</v>
      </c>
      <c r="AJ150" s="1">
        <f t="shared" si="41"/>
        <v>0.16079530971195516</v>
      </c>
      <c r="AK150" s="1">
        <f t="shared" si="42"/>
        <v>0.47307323844903054</v>
      </c>
      <c r="AL150" s="1" t="b">
        <f t="shared" si="43"/>
        <v>0</v>
      </c>
      <c r="AM150" s="1">
        <f t="shared" si="44"/>
        <v>0.40951739128194498</v>
      </c>
      <c r="AN150" s="1" t="b">
        <f t="shared" si="45"/>
        <v>1</v>
      </c>
      <c r="AO150" s="1">
        <v>9.4879999999999995</v>
      </c>
    </row>
    <row r="151" spans="1:41">
      <c r="A151" s="7">
        <v>148</v>
      </c>
      <c r="B151" s="7" t="s">
        <v>56</v>
      </c>
      <c r="C151" s="7" t="s">
        <v>31</v>
      </c>
      <c r="D151" s="7" t="s">
        <v>56</v>
      </c>
      <c r="E151" s="7" t="s">
        <v>31</v>
      </c>
      <c r="F151" s="2" t="b">
        <f t="shared" si="38"/>
        <v>0</v>
      </c>
      <c r="G151" s="2" t="b">
        <f t="shared" si="36"/>
        <v>0</v>
      </c>
      <c r="H151" s="1" t="s">
        <v>275</v>
      </c>
      <c r="M151" s="1">
        <f>PRODUCT(SUM(PRODUCT(R151,overview!$J$11),PRODUCT(W151,overview!$K$11),PRODUCT(AB151,overview!$L$11)),1/SUM(overview!$J$11:$L$11))</f>
        <v>0.79688888888888887</v>
      </c>
      <c r="N151" s="1">
        <f>PRODUCT(SUM(PRODUCT(S151,overview!$J$11),PRODUCT(X151,overview!$K$11),PRODUCT(AC151,overview!$L$11)),1/SUM(overview!$J$11:$L$11))</f>
        <v>2.2031111111111112</v>
      </c>
      <c r="O151" s="1">
        <f t="shared" si="31"/>
        <v>12</v>
      </c>
      <c r="P151" s="1">
        <f t="shared" si="32"/>
        <v>9</v>
      </c>
      <c r="Q151" s="1">
        <f t="shared" si="37"/>
        <v>0.27128303409320154</v>
      </c>
      <c r="R151" s="1">
        <v>0.375</v>
      </c>
      <c r="S151" s="1">
        <v>2.625</v>
      </c>
      <c r="T151" s="1">
        <v>1</v>
      </c>
      <c r="U151" s="1">
        <v>0</v>
      </c>
      <c r="V151" s="1">
        <f t="shared" si="33"/>
        <v>0</v>
      </c>
      <c r="W151" s="1">
        <v>0.98699999999999999</v>
      </c>
      <c r="X151" s="1">
        <v>2.0129999999999999</v>
      </c>
      <c r="Y151" s="1">
        <v>11</v>
      </c>
      <c r="Z151" s="1">
        <v>9</v>
      </c>
      <c r="AA151" s="1">
        <f t="shared" si="34"/>
        <v>0.40116515377320144</v>
      </c>
      <c r="AB151" s="1">
        <v>1</v>
      </c>
      <c r="AC151" s="1">
        <v>2</v>
      </c>
      <c r="AD151" s="1">
        <v>0</v>
      </c>
      <c r="AE151" s="1">
        <v>0</v>
      </c>
      <c r="AF151" s="1" t="e">
        <f t="shared" si="35"/>
        <v>#DIV/0!</v>
      </c>
      <c r="AH151" s="1">
        <f t="shared" si="39"/>
        <v>0.15842249781388867</v>
      </c>
      <c r="AI151" s="1">
        <f t="shared" si="40"/>
        <v>0.26050626732754972</v>
      </c>
      <c r="AJ151" s="1">
        <f t="shared" si="41"/>
        <v>0.16079530971195513</v>
      </c>
      <c r="AK151" s="1">
        <f t="shared" si="42"/>
        <v>0.69589871894983901</v>
      </c>
      <c r="AL151" s="1" t="b">
        <f t="shared" si="43"/>
        <v>0</v>
      </c>
      <c r="AM151" s="1">
        <f t="shared" si="44"/>
        <v>0.53826994862954047</v>
      </c>
      <c r="AN151" s="1" t="b">
        <f t="shared" si="45"/>
        <v>1</v>
      </c>
      <c r="AO151" s="1">
        <v>9.4879999999999995</v>
      </c>
    </row>
    <row r="152" spans="1:41">
      <c r="A152" s="7">
        <v>149</v>
      </c>
      <c r="B152" s="7" t="s">
        <v>28</v>
      </c>
      <c r="C152" s="7" t="s">
        <v>29</v>
      </c>
      <c r="D152" s="7" t="s">
        <v>53</v>
      </c>
      <c r="E152" s="7" t="s">
        <v>33</v>
      </c>
      <c r="F152" s="2" t="b">
        <f t="shared" si="38"/>
        <v>1</v>
      </c>
      <c r="G152" s="2" t="b">
        <f t="shared" si="36"/>
        <v>1</v>
      </c>
      <c r="H152" s="1" t="s">
        <v>285</v>
      </c>
      <c r="J152" s="1" t="s">
        <v>195</v>
      </c>
      <c r="M152" s="1">
        <f>PRODUCT(SUM(PRODUCT(R152,overview!$J$11),PRODUCT(W152,overview!$K$11),PRODUCT(AB152,overview!$L$11)),1/SUM(overview!$J$11:$L$11))</f>
        <v>0.83564444444444441</v>
      </c>
      <c r="N152" s="1">
        <f>PRODUCT(SUM(PRODUCT(S152,overview!$J$11),PRODUCT(X152,overview!$K$11),PRODUCT(AC152,overview!$L$11)),1/SUM(overview!$J$11:$L$11))</f>
        <v>2.1643555555555554</v>
      </c>
      <c r="O152" s="1">
        <f t="shared" si="31"/>
        <v>14.3</v>
      </c>
      <c r="P152" s="1">
        <f t="shared" si="32"/>
        <v>8.6999999999999993</v>
      </c>
      <c r="Q152" s="1">
        <f t="shared" si="37"/>
        <v>0.23489627953876996</v>
      </c>
      <c r="R152" s="1">
        <v>0.45400000000000001</v>
      </c>
      <c r="S152" s="1">
        <v>2.5459999999999998</v>
      </c>
      <c r="T152" s="1">
        <v>2.5</v>
      </c>
      <c r="U152" s="1">
        <v>4.5</v>
      </c>
      <c r="V152" s="1">
        <f t="shared" si="33"/>
        <v>0.32097407698350361</v>
      </c>
      <c r="W152" s="1">
        <v>1.0109999999999999</v>
      </c>
      <c r="X152" s="1">
        <v>1.9890000000000001</v>
      </c>
      <c r="Y152" s="1">
        <v>10.8</v>
      </c>
      <c r="Z152" s="1">
        <v>3.2</v>
      </c>
      <c r="AA152" s="1">
        <f t="shared" si="34"/>
        <v>0.1506061113904251</v>
      </c>
      <c r="AB152" s="1">
        <v>0.91800000000000004</v>
      </c>
      <c r="AC152" s="1">
        <v>2.0819999999999999</v>
      </c>
      <c r="AD152" s="1">
        <v>1</v>
      </c>
      <c r="AE152" s="1">
        <v>1</v>
      </c>
      <c r="AF152" s="1">
        <f t="shared" si="35"/>
        <v>0.44092219020172918</v>
      </c>
      <c r="AH152" s="1">
        <f t="shared" si="39"/>
        <v>0.16183070859329854</v>
      </c>
      <c r="AI152" s="1">
        <f t="shared" si="40"/>
        <v>0.27220503756076009</v>
      </c>
      <c r="AJ152" s="1">
        <f t="shared" si="41"/>
        <v>0.15946427057726548</v>
      </c>
      <c r="AK152" s="1">
        <f t="shared" si="42"/>
        <v>1.0408157461195144</v>
      </c>
      <c r="AL152" s="1" t="b">
        <f t="shared" si="43"/>
        <v>0</v>
      </c>
      <c r="AM152" s="1">
        <f t="shared" si="44"/>
        <v>0.65609483822452697</v>
      </c>
      <c r="AN152" s="1" t="b">
        <f t="shared" si="45"/>
        <v>1</v>
      </c>
      <c r="AO152" s="1">
        <v>9.4879999999999995</v>
      </c>
    </row>
    <row r="153" spans="1:41">
      <c r="A153" s="7">
        <v>150</v>
      </c>
      <c r="B153" s="7" t="s">
        <v>49</v>
      </c>
      <c r="C153" s="7" t="s">
        <v>50</v>
      </c>
      <c r="D153" s="7" t="s">
        <v>41</v>
      </c>
      <c r="E153" s="7" t="s">
        <v>42</v>
      </c>
      <c r="F153" s="2" t="b">
        <f t="shared" si="38"/>
        <v>0</v>
      </c>
      <c r="G153" s="2" t="b">
        <f t="shared" si="36"/>
        <v>1</v>
      </c>
      <c r="H153" s="1" t="s">
        <v>285</v>
      </c>
      <c r="J153" s="1" t="s">
        <v>241</v>
      </c>
      <c r="M153" s="1">
        <f>PRODUCT(SUM(PRODUCT(R153,overview!$J$11),PRODUCT(W153,overview!$K$11),PRODUCT(AB153,overview!$L$11)),1/SUM(overview!$J$11:$L$11))</f>
        <v>0.5968444444444444</v>
      </c>
      <c r="N153" s="1">
        <f>PRODUCT(SUM(PRODUCT(S153,overview!$J$11),PRODUCT(X153,overview!$K$11),PRODUCT(AC153,overview!$L$11)),1/SUM(overview!$J$11:$L$11))</f>
        <v>2.4031555555555557</v>
      </c>
      <c r="O153" s="1">
        <f t="shared" si="31"/>
        <v>9</v>
      </c>
      <c r="P153" s="1">
        <f t="shared" si="32"/>
        <v>23</v>
      </c>
      <c r="Q153" s="1">
        <f t="shared" si="37"/>
        <v>0.6346943011143783</v>
      </c>
      <c r="R153" s="1">
        <v>0.99199999999999999</v>
      </c>
      <c r="S153" s="1">
        <v>2.008</v>
      </c>
      <c r="T153" s="1">
        <v>5</v>
      </c>
      <c r="U153" s="1">
        <v>20</v>
      </c>
      <c r="V153" s="1">
        <f t="shared" si="33"/>
        <v>1.9760956175298805</v>
      </c>
      <c r="W153" s="1">
        <v>0.41899999999999998</v>
      </c>
      <c r="X153" s="1">
        <v>2.581</v>
      </c>
      <c r="Y153" s="1">
        <v>4</v>
      </c>
      <c r="Z153" s="1">
        <v>2</v>
      </c>
      <c r="AA153" s="1">
        <f t="shared" si="34"/>
        <v>8.1170089112746993E-2</v>
      </c>
      <c r="AB153" s="1">
        <v>0.4</v>
      </c>
      <c r="AC153" s="1">
        <v>2.6</v>
      </c>
      <c r="AD153" s="1">
        <v>0</v>
      </c>
      <c r="AE153" s="1">
        <v>1</v>
      </c>
      <c r="AF153" s="1" t="e">
        <f t="shared" si="35"/>
        <v>#DIV/0!</v>
      </c>
      <c r="AH153" s="1">
        <f t="shared" si="39"/>
        <v>0.19069519316273875</v>
      </c>
      <c r="AI153" s="1">
        <f t="shared" si="40"/>
        <v>0.26126708626733885</v>
      </c>
      <c r="AJ153" s="1">
        <f t="shared" si="41"/>
        <v>0.1510331872260488</v>
      </c>
      <c r="AK153" s="1">
        <f t="shared" si="42"/>
        <v>1.8767385697775854</v>
      </c>
      <c r="AL153" s="1" t="b">
        <f t="shared" si="43"/>
        <v>0</v>
      </c>
      <c r="AM153" s="1">
        <f t="shared" si="44"/>
        <v>0.98751571097356039</v>
      </c>
      <c r="AN153" s="1" t="b">
        <f t="shared" si="45"/>
        <v>1</v>
      </c>
      <c r="AO153" s="1">
        <v>9.4879999999999995</v>
      </c>
    </row>
    <row r="154" spans="1:41">
      <c r="A154" s="7">
        <v>151</v>
      </c>
      <c r="B154" s="7" t="s">
        <v>32</v>
      </c>
      <c r="C154" s="7" t="s">
        <v>33</v>
      </c>
      <c r="D154" s="7" t="s">
        <v>32</v>
      </c>
      <c r="E154" s="7" t="s">
        <v>33</v>
      </c>
      <c r="F154" s="2" t="b">
        <f t="shared" si="38"/>
        <v>0</v>
      </c>
      <c r="G154" s="2" t="b">
        <f t="shared" si="36"/>
        <v>0</v>
      </c>
      <c r="H154" s="1" t="s">
        <v>285</v>
      </c>
      <c r="J154" s="1" t="s">
        <v>195</v>
      </c>
      <c r="M154" s="1">
        <f>PRODUCT(SUM(PRODUCT(R154,overview!$J$11),PRODUCT(W154,overview!$K$11),PRODUCT(AB154,overview!$L$11)),1/SUM(overview!$J$11:$L$11))</f>
        <v>0.81635555555555572</v>
      </c>
      <c r="N154" s="1">
        <f>PRODUCT(SUM(PRODUCT(S154,overview!$J$11),PRODUCT(X154,overview!$K$11),PRODUCT(AC154,overview!$L$11)),1/SUM(overview!$J$11:$L$11))</f>
        <v>2.1836444444444449</v>
      </c>
      <c r="O154" s="1">
        <f t="shared" si="31"/>
        <v>7.3</v>
      </c>
      <c r="P154" s="1">
        <f t="shared" si="32"/>
        <v>19.7</v>
      </c>
      <c r="Q154" s="1">
        <f t="shared" si="37"/>
        <v>1.0088829755793449</v>
      </c>
      <c r="R154" s="1">
        <v>0.48899999999999999</v>
      </c>
      <c r="S154" s="1">
        <v>2.5110000000000001</v>
      </c>
      <c r="T154" s="1">
        <v>1.5</v>
      </c>
      <c r="U154" s="1">
        <v>8.5</v>
      </c>
      <c r="V154" s="1">
        <f t="shared" si="33"/>
        <v>1.1035444046196732</v>
      </c>
      <c r="W154" s="1">
        <v>0.96299999999999997</v>
      </c>
      <c r="X154" s="1">
        <v>2.0369999999999999</v>
      </c>
      <c r="Y154" s="1">
        <v>5.8</v>
      </c>
      <c r="Z154" s="1">
        <v>11.2</v>
      </c>
      <c r="AA154" s="1">
        <f t="shared" si="34"/>
        <v>0.91290437255599011</v>
      </c>
      <c r="AB154" s="1">
        <v>1</v>
      </c>
      <c r="AC154" s="1">
        <v>2</v>
      </c>
      <c r="AD154" s="1">
        <v>0</v>
      </c>
      <c r="AE154" s="1">
        <v>0</v>
      </c>
      <c r="AF154" s="1" t="e">
        <f t="shared" si="35"/>
        <v>#DIV/0!</v>
      </c>
      <c r="AH154" s="1">
        <f t="shared" si="39"/>
        <v>0.18337881586068144</v>
      </c>
      <c r="AI154" s="1">
        <f t="shared" si="40"/>
        <v>0.26570179487875739</v>
      </c>
      <c r="AJ154" s="1">
        <f t="shared" si="41"/>
        <v>0.11517029546875422</v>
      </c>
      <c r="AK154" s="1">
        <f t="shared" si="42"/>
        <v>2.4835561328547038</v>
      </c>
      <c r="AL154" s="1" t="b">
        <f t="shared" si="43"/>
        <v>0</v>
      </c>
      <c r="AM154" s="1">
        <f t="shared" si="44"/>
        <v>1.1198941679240404</v>
      </c>
      <c r="AN154" s="1" t="b">
        <f t="shared" si="45"/>
        <v>1</v>
      </c>
      <c r="AO154" s="1">
        <v>9.4879999999999995</v>
      </c>
    </row>
    <row r="155" spans="1:41">
      <c r="A155" s="7">
        <v>152</v>
      </c>
      <c r="B155" s="7" t="s">
        <v>74</v>
      </c>
      <c r="C155" s="7" t="s">
        <v>1</v>
      </c>
      <c r="D155" s="7" t="s">
        <v>75</v>
      </c>
      <c r="E155" s="7" t="s">
        <v>1</v>
      </c>
      <c r="F155" s="2" t="b">
        <f t="shared" si="38"/>
        <v>1</v>
      </c>
      <c r="G155" s="2" t="b">
        <f t="shared" si="36"/>
        <v>1</v>
      </c>
      <c r="H155" s="1" t="s">
        <v>285</v>
      </c>
      <c r="I155" s="1" t="s">
        <v>253</v>
      </c>
      <c r="M155" s="1">
        <f>PRODUCT(SUM(PRODUCT(R155,overview!$J$11),PRODUCT(W155,overview!$K$11),PRODUCT(AB155,overview!$L$11)),1/SUM(overview!$J$11:$L$11))</f>
        <v>0.85666666666666669</v>
      </c>
      <c r="N155" s="1">
        <f>PRODUCT(SUM(PRODUCT(S155,overview!$J$11),PRODUCT(X155,overview!$K$11),PRODUCT(AC155,overview!$L$11)),1/SUM(overview!$J$11:$L$11))</f>
        <v>2.1433333333333335</v>
      </c>
      <c r="O155" s="1">
        <f t="shared" si="31"/>
        <v>10.5</v>
      </c>
      <c r="P155" s="1">
        <f t="shared" si="32"/>
        <v>10.5</v>
      </c>
      <c r="Q155" s="1">
        <f t="shared" si="37"/>
        <v>0.39968895800933124</v>
      </c>
      <c r="R155" s="1">
        <v>0.35299999999999998</v>
      </c>
      <c r="S155" s="1">
        <v>2.6469999999999998</v>
      </c>
      <c r="T155" s="1">
        <v>1.5</v>
      </c>
      <c r="U155" s="1">
        <v>6.5</v>
      </c>
      <c r="V155" s="1">
        <f t="shared" si="33"/>
        <v>0.57788691600554087</v>
      </c>
      <c r="W155" s="1">
        <v>1.085</v>
      </c>
      <c r="X155" s="1">
        <v>1.915</v>
      </c>
      <c r="Y155" s="1">
        <v>8</v>
      </c>
      <c r="Z155" s="1">
        <v>4</v>
      </c>
      <c r="AA155" s="1">
        <f t="shared" si="34"/>
        <v>0.28328981723237595</v>
      </c>
      <c r="AB155" s="1">
        <v>1.0580000000000001</v>
      </c>
      <c r="AC155" s="1">
        <v>1.9419999999999999</v>
      </c>
      <c r="AD155" s="1">
        <v>1</v>
      </c>
      <c r="AE155" s="1">
        <v>0</v>
      </c>
      <c r="AF155" s="1">
        <f t="shared" si="35"/>
        <v>0</v>
      </c>
      <c r="AH155" s="1">
        <f t="shared" si="39"/>
        <v>0.19668031114016518</v>
      </c>
      <c r="AI155" s="1">
        <f t="shared" si="40"/>
        <v>0.36104139145193387</v>
      </c>
      <c r="AJ155" s="1">
        <f t="shared" si="41"/>
        <v>0.1040088337240406</v>
      </c>
      <c r="AK155" s="1">
        <f t="shared" si="42"/>
        <v>3.3261103779601675</v>
      </c>
      <c r="AL155" s="1" t="b">
        <f t="shared" si="43"/>
        <v>0</v>
      </c>
      <c r="AM155" s="1">
        <f t="shared" si="44"/>
        <v>1.2400458359170596</v>
      </c>
      <c r="AN155" s="1" t="b">
        <f t="shared" si="45"/>
        <v>1</v>
      </c>
      <c r="AO155" s="1">
        <v>9.4879999999999995</v>
      </c>
    </row>
    <row r="156" spans="1:41">
      <c r="A156" s="7">
        <v>153</v>
      </c>
      <c r="B156" s="7" t="s">
        <v>32</v>
      </c>
      <c r="C156" s="7" t="s">
        <v>33</v>
      </c>
      <c r="D156" s="7" t="s">
        <v>53</v>
      </c>
      <c r="E156" s="7" t="s">
        <v>33</v>
      </c>
      <c r="F156" s="2" t="b">
        <f t="shared" si="38"/>
        <v>0</v>
      </c>
      <c r="G156" s="2" t="b">
        <f t="shared" si="36"/>
        <v>1</v>
      </c>
      <c r="H156" s="1" t="s">
        <v>285</v>
      </c>
      <c r="J156" s="1" t="s">
        <v>195</v>
      </c>
      <c r="M156" s="1">
        <f>PRODUCT(SUM(PRODUCT(R156,overview!$J$11),PRODUCT(W156,overview!$K$11),PRODUCT(AB156,overview!$L$11)),1/SUM(overview!$J$11:$L$11))</f>
        <v>0.99439999999999995</v>
      </c>
      <c r="N156" s="1">
        <f>PRODUCT(SUM(PRODUCT(S156,overview!$J$11),PRODUCT(X156,overview!$K$11),PRODUCT(AC156,overview!$L$11)),1/SUM(overview!$J$11:$L$11))</f>
        <v>2.0055999999999998</v>
      </c>
      <c r="O156" s="1">
        <f t="shared" si="31"/>
        <v>19</v>
      </c>
      <c r="P156" s="1">
        <f t="shared" si="32"/>
        <v>2</v>
      </c>
      <c r="Q156" s="1">
        <f t="shared" si="37"/>
        <v>5.2190708122520101E-2</v>
      </c>
      <c r="R156" s="1">
        <v>0.98199999999999998</v>
      </c>
      <c r="S156" s="1">
        <v>2.0179999999999998</v>
      </c>
      <c r="T156" s="1">
        <v>8</v>
      </c>
      <c r="U156" s="1">
        <v>2</v>
      </c>
      <c r="V156" s="1">
        <f t="shared" si="33"/>
        <v>0.12165510406342915</v>
      </c>
      <c r="W156" s="1">
        <v>1</v>
      </c>
      <c r="X156" s="1">
        <v>2</v>
      </c>
      <c r="Y156" s="1">
        <v>10</v>
      </c>
      <c r="Z156" s="1">
        <v>0</v>
      </c>
      <c r="AA156" s="1">
        <f t="shared" si="34"/>
        <v>0</v>
      </c>
      <c r="AB156" s="1">
        <v>1</v>
      </c>
      <c r="AC156" s="1">
        <v>2</v>
      </c>
      <c r="AD156" s="1">
        <v>1</v>
      </c>
      <c r="AE156" s="1">
        <v>0</v>
      </c>
      <c r="AF156" s="1">
        <f t="shared" si="35"/>
        <v>0</v>
      </c>
      <c r="AH156" s="1">
        <f t="shared" si="39"/>
        <v>0.18163311677772676</v>
      </c>
      <c r="AI156" s="1">
        <f t="shared" si="40"/>
        <v>0.33215439493875354</v>
      </c>
      <c r="AJ156" s="1">
        <f t="shared" si="41"/>
        <v>0.10171879402648633</v>
      </c>
      <c r="AK156" s="1">
        <f t="shared" si="42"/>
        <v>3.9993645388304242</v>
      </c>
      <c r="AL156" s="1" t="b">
        <f t="shared" si="43"/>
        <v>0</v>
      </c>
      <c r="AM156" s="1">
        <f t="shared" si="44"/>
        <v>1.108580951358682</v>
      </c>
      <c r="AN156" s="1" t="b">
        <f t="shared" si="45"/>
        <v>1</v>
      </c>
      <c r="AO156" s="1">
        <v>9.4879999999999995</v>
      </c>
    </row>
    <row r="157" spans="1:41">
      <c r="A157" s="7">
        <v>154</v>
      </c>
      <c r="B157" s="7" t="s">
        <v>98</v>
      </c>
      <c r="C157" s="7" t="s">
        <v>50</v>
      </c>
      <c r="D157" s="7" t="s">
        <v>98</v>
      </c>
      <c r="E157" s="7" t="s">
        <v>50</v>
      </c>
      <c r="F157" s="2" t="b">
        <f t="shared" si="38"/>
        <v>0</v>
      </c>
      <c r="G157" s="2" t="b">
        <f t="shared" si="36"/>
        <v>0</v>
      </c>
      <c r="H157" s="1" t="s">
        <v>285</v>
      </c>
      <c r="J157" s="1" t="s">
        <v>195</v>
      </c>
      <c r="M157" s="1">
        <f>PRODUCT(SUM(PRODUCT(R157,overview!$J$11),PRODUCT(W157,overview!$K$11),PRODUCT(AB157,overview!$L$11)),1/SUM(overview!$J$11:$L$11))</f>
        <v>0.51344444444444437</v>
      </c>
      <c r="N157" s="1">
        <f>PRODUCT(SUM(PRODUCT(S157,overview!$J$11),PRODUCT(X157,overview!$K$11),PRODUCT(AC157,overview!$L$11)),1/SUM(overview!$J$11:$L$11))</f>
        <v>2.4865555555555554</v>
      </c>
      <c r="O157" s="1">
        <f t="shared" si="31"/>
        <v>9</v>
      </c>
      <c r="P157" s="1">
        <f t="shared" si="32"/>
        <v>6</v>
      </c>
      <c r="Q157" s="1">
        <f t="shared" si="37"/>
        <v>0.13765881704574226</v>
      </c>
      <c r="R157" s="1">
        <v>0.91300000000000003</v>
      </c>
      <c r="S157" s="1">
        <v>2.0870000000000002</v>
      </c>
      <c r="T157" s="1">
        <v>2</v>
      </c>
      <c r="U157" s="1">
        <v>6</v>
      </c>
      <c r="V157" s="1">
        <f t="shared" si="33"/>
        <v>1.3124101581217056</v>
      </c>
      <c r="W157" s="1">
        <v>0.33300000000000002</v>
      </c>
      <c r="X157" s="1">
        <v>2.6669999999999998</v>
      </c>
      <c r="Y157" s="1">
        <v>7</v>
      </c>
      <c r="Z157" s="1">
        <v>0</v>
      </c>
      <c r="AA157" s="1">
        <f t="shared" si="34"/>
        <v>0</v>
      </c>
      <c r="AB157" s="1">
        <v>0.33300000000000002</v>
      </c>
      <c r="AC157" s="1">
        <v>2.6669999999999998</v>
      </c>
      <c r="AD157" s="1">
        <v>0</v>
      </c>
      <c r="AE157" s="1">
        <v>0</v>
      </c>
      <c r="AF157" s="1" t="e">
        <f t="shared" si="35"/>
        <v>#DIV/0!</v>
      </c>
      <c r="AH157" s="1">
        <f t="shared" si="39"/>
        <v>0.17457797857077448</v>
      </c>
      <c r="AI157" s="1">
        <f t="shared" si="40"/>
        <v>0.32605583127471272</v>
      </c>
      <c r="AJ157" s="1">
        <f t="shared" si="41"/>
        <v>6.0100052225062532E-2</v>
      </c>
      <c r="AK157" s="1">
        <f t="shared" si="42"/>
        <v>3.8563380779457019</v>
      </c>
      <c r="AL157" s="1" t="b">
        <f t="shared" si="43"/>
        <v>0</v>
      </c>
      <c r="AM157" s="1">
        <f t="shared" si="44"/>
        <v>0.97110805828478575</v>
      </c>
      <c r="AN157" s="1" t="b">
        <f t="shared" si="45"/>
        <v>1</v>
      </c>
      <c r="AO157" s="1">
        <v>9.4879999999999995</v>
      </c>
    </row>
    <row r="158" spans="1:41">
      <c r="A158" s="7">
        <v>155</v>
      </c>
      <c r="B158" s="7" t="s">
        <v>47</v>
      </c>
      <c r="C158" s="7" t="s">
        <v>48</v>
      </c>
      <c r="D158" s="7" t="s">
        <v>79</v>
      </c>
      <c r="E158" s="7" t="s">
        <v>48</v>
      </c>
      <c r="F158" s="2" t="b">
        <f t="shared" si="38"/>
        <v>1</v>
      </c>
      <c r="G158" s="2" t="b">
        <f t="shared" si="36"/>
        <v>0</v>
      </c>
      <c r="H158" s="1" t="s">
        <v>285</v>
      </c>
      <c r="J158" s="1" t="s">
        <v>195</v>
      </c>
      <c r="M158" s="1">
        <f>PRODUCT(SUM(PRODUCT(R158,overview!$J$11),PRODUCT(W158,overview!$K$11),PRODUCT(AB158,overview!$L$11)),1/SUM(overview!$J$11:$L$11))</f>
        <v>0.88160000000000016</v>
      </c>
      <c r="N158" s="1">
        <f>PRODUCT(SUM(PRODUCT(S158,overview!$J$11),PRODUCT(X158,overview!$K$11),PRODUCT(AC158,overview!$L$11)),1/SUM(overview!$J$11:$L$11))</f>
        <v>2.1184000000000003</v>
      </c>
      <c r="O158" s="1">
        <f t="shared" si="31"/>
        <v>9.5</v>
      </c>
      <c r="P158" s="1">
        <f t="shared" si="32"/>
        <v>3.5</v>
      </c>
      <c r="Q158" s="1">
        <f t="shared" si="37"/>
        <v>0.15332326283987915</v>
      </c>
      <c r="R158" s="1">
        <v>0.375</v>
      </c>
      <c r="S158" s="1">
        <v>2.625</v>
      </c>
      <c r="T158" s="1">
        <v>0</v>
      </c>
      <c r="U158" s="1">
        <v>0</v>
      </c>
      <c r="V158" s="1" t="e">
        <f t="shared" si="33"/>
        <v>#DIV/0!</v>
      </c>
      <c r="W158" s="1">
        <v>1.1140000000000001</v>
      </c>
      <c r="X158" s="1">
        <v>1.8859999999999999</v>
      </c>
      <c r="Y158" s="1">
        <v>8.5</v>
      </c>
      <c r="Z158" s="1">
        <v>3.5</v>
      </c>
      <c r="AA158" s="1">
        <f t="shared" si="34"/>
        <v>0.24321626847982036</v>
      </c>
      <c r="AB158" s="1">
        <v>1.002</v>
      </c>
      <c r="AC158" s="1">
        <v>1.998</v>
      </c>
      <c r="AD158" s="1">
        <v>1</v>
      </c>
      <c r="AE158" s="1">
        <v>0</v>
      </c>
      <c r="AF158" s="1">
        <f t="shared" si="35"/>
        <v>0</v>
      </c>
      <c r="AH158" s="1">
        <f t="shared" si="39"/>
        <v>0.15689046840731799</v>
      </c>
      <c r="AI158" s="1">
        <f t="shared" si="40"/>
        <v>0.17766945413287391</v>
      </c>
      <c r="AJ158" s="1">
        <f t="shared" si="41"/>
        <v>0</v>
      </c>
      <c r="AK158" s="1">
        <f t="shared" si="42"/>
        <v>3.0298263239163234</v>
      </c>
      <c r="AL158" s="1" t="b">
        <f t="shared" si="43"/>
        <v>0</v>
      </c>
      <c r="AM158" s="1">
        <f t="shared" si="44"/>
        <v>0.52901023003824221</v>
      </c>
      <c r="AN158" s="1" t="b">
        <f t="shared" si="45"/>
        <v>1</v>
      </c>
      <c r="AO158" s="1">
        <v>9.4879999999999995</v>
      </c>
    </row>
    <row r="159" spans="1:41">
      <c r="A159" s="7">
        <v>156</v>
      </c>
      <c r="B159" s="7" t="s">
        <v>40</v>
      </c>
      <c r="C159" s="7" t="s">
        <v>29</v>
      </c>
      <c r="D159" s="7" t="s">
        <v>101</v>
      </c>
      <c r="E159" s="7" t="s">
        <v>29</v>
      </c>
      <c r="F159" s="2" t="b">
        <f t="shared" si="38"/>
        <v>1</v>
      </c>
      <c r="G159" s="2" t="b">
        <f t="shared" si="36"/>
        <v>0</v>
      </c>
      <c r="H159" s="1" t="s">
        <v>285</v>
      </c>
      <c r="J159" s="1" t="s">
        <v>195</v>
      </c>
      <c r="M159" s="1">
        <f>PRODUCT(SUM(PRODUCT(R159,overview!$J$11),PRODUCT(W159,overview!$K$11),PRODUCT(AB159,overview!$L$11)),1/SUM(overview!$J$11:$L$11))</f>
        <v>0.80193333333333339</v>
      </c>
      <c r="N159" s="1">
        <f>PRODUCT(SUM(PRODUCT(S159,overview!$J$11),PRODUCT(X159,overview!$K$11),PRODUCT(AC159,overview!$L$11)),1/SUM(overview!$J$11:$L$11))</f>
        <v>2.1980666666666666</v>
      </c>
      <c r="O159" s="1">
        <f t="shared" si="31"/>
        <v>16.5</v>
      </c>
      <c r="P159" s="1">
        <f t="shared" si="32"/>
        <v>6.5</v>
      </c>
      <c r="Q159" s="1">
        <f t="shared" si="37"/>
        <v>0.14372318005814108</v>
      </c>
      <c r="R159" s="1">
        <v>1</v>
      </c>
      <c r="S159" s="1">
        <v>2</v>
      </c>
      <c r="T159" s="1">
        <v>9</v>
      </c>
      <c r="U159" s="1">
        <v>0</v>
      </c>
      <c r="V159" s="1">
        <f t="shared" si="33"/>
        <v>0</v>
      </c>
      <c r="W159" s="1">
        <v>0.71399999999999997</v>
      </c>
      <c r="X159" s="1">
        <v>2.286</v>
      </c>
      <c r="Y159" s="1">
        <v>6.5</v>
      </c>
      <c r="Z159" s="1">
        <v>6.5</v>
      </c>
      <c r="AA159" s="1">
        <f t="shared" si="34"/>
        <v>0.31233595800524933</v>
      </c>
      <c r="AB159" s="1">
        <v>0.66700000000000004</v>
      </c>
      <c r="AC159" s="1">
        <v>2.3330000000000002</v>
      </c>
      <c r="AD159" s="1">
        <v>1</v>
      </c>
      <c r="AE159" s="1">
        <v>0</v>
      </c>
      <c r="AF159" s="1">
        <f t="shared" si="35"/>
        <v>0</v>
      </c>
      <c r="AH159" s="1">
        <f t="shared" si="39"/>
        <v>0.10352430305275628</v>
      </c>
      <c r="AI159" s="1">
        <f t="shared" si="40"/>
        <v>0.12263176381842997</v>
      </c>
      <c r="AJ159" s="1">
        <f t="shared" si="41"/>
        <v>4.489991350549858E-2</v>
      </c>
      <c r="AK159" s="1">
        <f t="shared" si="42"/>
        <v>2.2681191928901447</v>
      </c>
      <c r="AL159" s="1" t="b">
        <f t="shared" si="43"/>
        <v>0</v>
      </c>
      <c r="AM159" s="1">
        <f t="shared" si="44"/>
        <v>0.1697544781287483</v>
      </c>
      <c r="AN159" s="1" t="b">
        <f t="shared" si="45"/>
        <v>1</v>
      </c>
      <c r="AO159" s="1">
        <v>9.4879999999999995</v>
      </c>
    </row>
    <row r="160" spans="1:41">
      <c r="A160" s="7">
        <v>157</v>
      </c>
      <c r="B160" s="7" t="s">
        <v>97</v>
      </c>
      <c r="C160" s="7" t="s">
        <v>42</v>
      </c>
      <c r="D160" s="7" t="s">
        <v>41</v>
      </c>
      <c r="E160" s="7" t="s">
        <v>42</v>
      </c>
      <c r="F160" s="2" t="b">
        <f t="shared" si="38"/>
        <v>0</v>
      </c>
      <c r="G160" s="2" t="b">
        <f t="shared" si="36"/>
        <v>1</v>
      </c>
      <c r="H160" s="1" t="s">
        <v>285</v>
      </c>
      <c r="M160" s="1">
        <f>PRODUCT(SUM(PRODUCT(R160,overview!$J$11),PRODUCT(W160,overview!$K$11),PRODUCT(AB160,overview!$L$11)),1/SUM(overview!$J$11:$L$11))</f>
        <v>0.42899999999999994</v>
      </c>
      <c r="N160" s="1">
        <f>PRODUCT(SUM(PRODUCT(S160,overview!$J$11),PRODUCT(X160,overview!$K$11),PRODUCT(AC160,overview!$L$11)),1/SUM(overview!$J$11:$L$11))</f>
        <v>2.5710000000000002</v>
      </c>
      <c r="O160" s="1">
        <f t="shared" si="31"/>
        <v>10</v>
      </c>
      <c r="P160" s="1">
        <f t="shared" si="32"/>
        <v>0</v>
      </c>
      <c r="Q160" s="1">
        <f t="shared" si="37"/>
        <v>0</v>
      </c>
      <c r="R160" s="1">
        <v>0.42899999999999999</v>
      </c>
      <c r="S160" s="1">
        <v>2.5710000000000002</v>
      </c>
      <c r="T160" s="1">
        <v>6</v>
      </c>
      <c r="U160" s="1">
        <v>0</v>
      </c>
      <c r="V160" s="1">
        <f t="shared" si="33"/>
        <v>0</v>
      </c>
      <c r="W160" s="1">
        <v>0.42899999999999999</v>
      </c>
      <c r="X160" s="1">
        <v>2.5710000000000002</v>
      </c>
      <c r="Y160" s="1">
        <v>3</v>
      </c>
      <c r="Z160" s="1">
        <v>0</v>
      </c>
      <c r="AA160" s="1">
        <f t="shared" si="34"/>
        <v>0</v>
      </c>
      <c r="AB160" s="1">
        <v>0.42899999999999999</v>
      </c>
      <c r="AC160" s="1">
        <v>2.5710000000000002</v>
      </c>
      <c r="AD160" s="1">
        <v>1</v>
      </c>
      <c r="AE160" s="1">
        <v>0</v>
      </c>
      <c r="AF160" s="1">
        <f t="shared" si="35"/>
        <v>0</v>
      </c>
      <c r="AH160" s="1">
        <f t="shared" si="39"/>
        <v>0.10015628830595733</v>
      </c>
      <c r="AI160" s="1">
        <f t="shared" si="40"/>
        <v>9.1592019931153845E-2</v>
      </c>
      <c r="AJ160" s="1">
        <f t="shared" si="41"/>
        <v>4.5684119112370594E-2</v>
      </c>
      <c r="AK160" s="1">
        <f t="shared" si="42"/>
        <v>1.1051072315170392</v>
      </c>
      <c r="AL160" s="1" t="b">
        <f t="shared" si="43"/>
        <v>0</v>
      </c>
      <c r="AM160" s="1">
        <f t="shared" si="44"/>
        <v>2.0239991139183566E-2</v>
      </c>
      <c r="AN160" s="1" t="b">
        <f t="shared" si="45"/>
        <v>1</v>
      </c>
      <c r="AO160" s="1">
        <v>9.4879999999999995</v>
      </c>
    </row>
    <row r="161" spans="1:41">
      <c r="A161" s="7">
        <v>158</v>
      </c>
      <c r="B161" s="7" t="s">
        <v>89</v>
      </c>
      <c r="C161" s="7" t="s">
        <v>70</v>
      </c>
      <c r="D161" s="7" t="s">
        <v>69</v>
      </c>
      <c r="E161" s="7" t="s">
        <v>70</v>
      </c>
      <c r="F161" s="2" t="b">
        <f t="shared" si="38"/>
        <v>1</v>
      </c>
      <c r="G161" s="2" t="b">
        <f t="shared" si="36"/>
        <v>1</v>
      </c>
      <c r="H161" s="1" t="s">
        <v>285</v>
      </c>
      <c r="M161" s="1">
        <f>PRODUCT(SUM(PRODUCT(R161,overview!$J$11),PRODUCT(W161,overview!$K$11),PRODUCT(AB161,overview!$L$11)),1/SUM(overview!$J$11:$L$11))</f>
        <v>0.9965777777777779</v>
      </c>
      <c r="N161" s="1">
        <f>PRODUCT(SUM(PRODUCT(S161,overview!$J$11),PRODUCT(X161,overview!$K$11),PRODUCT(AC161,overview!$L$11)),1/SUM(overview!$J$11:$L$11))</f>
        <v>2.0034222222222224</v>
      </c>
      <c r="O161" s="1">
        <f t="shared" si="31"/>
        <v>8</v>
      </c>
      <c r="P161" s="1">
        <f t="shared" si="32"/>
        <v>3</v>
      </c>
      <c r="Q161" s="1">
        <f t="shared" si="37"/>
        <v>0.18653914413115336</v>
      </c>
      <c r="R161" s="1">
        <v>0.98899999999999999</v>
      </c>
      <c r="S161" s="1">
        <v>2.0110000000000001</v>
      </c>
      <c r="T161" s="1">
        <v>2</v>
      </c>
      <c r="U161" s="1">
        <v>1</v>
      </c>
      <c r="V161" s="1">
        <f t="shared" si="33"/>
        <v>0.24589756340129287</v>
      </c>
      <c r="W161" s="1">
        <v>1</v>
      </c>
      <c r="X161" s="1">
        <v>2</v>
      </c>
      <c r="Y161" s="1">
        <v>5</v>
      </c>
      <c r="Z161" s="1">
        <v>2</v>
      </c>
      <c r="AA161" s="1">
        <f t="shared" si="34"/>
        <v>0.2</v>
      </c>
      <c r="AB161" s="1">
        <v>1</v>
      </c>
      <c r="AC161" s="1">
        <v>2</v>
      </c>
      <c r="AD161" s="1">
        <v>1</v>
      </c>
      <c r="AE161" s="1">
        <v>0</v>
      </c>
      <c r="AF161" s="1">
        <f t="shared" si="35"/>
        <v>0</v>
      </c>
      <c r="AH161" s="1">
        <f t="shared" si="39"/>
        <v>9.7072645498491456E-2</v>
      </c>
      <c r="AI161" s="1">
        <f t="shared" si="40"/>
        <v>7.8735886492427604E-2</v>
      </c>
      <c r="AJ161" s="1">
        <f t="shared" si="41"/>
        <v>4.4839255499153977E-2</v>
      </c>
      <c r="AK161" s="1">
        <f t="shared" si="42"/>
        <v>0.42978366856406869</v>
      </c>
      <c r="AL161" s="1" t="b">
        <f t="shared" si="43"/>
        <v>0</v>
      </c>
      <c r="AM161" s="1">
        <f t="shared" si="44"/>
        <v>8.7143569608577914E-2</v>
      </c>
      <c r="AN161" s="1" t="b">
        <f t="shared" si="45"/>
        <v>1</v>
      </c>
      <c r="AO161" s="1">
        <v>9.4879999999999995</v>
      </c>
    </row>
    <row r="162" spans="1:41">
      <c r="A162" s="7">
        <v>159</v>
      </c>
      <c r="B162" s="7" t="s">
        <v>47</v>
      </c>
      <c r="C162" s="7" t="s">
        <v>48</v>
      </c>
      <c r="D162" s="7" t="s">
        <v>47</v>
      </c>
      <c r="E162" s="7" t="s">
        <v>48</v>
      </c>
      <c r="F162" s="2" t="b">
        <f t="shared" si="38"/>
        <v>0</v>
      </c>
      <c r="G162" s="2" t="b">
        <f t="shared" si="36"/>
        <v>0</v>
      </c>
      <c r="H162" s="1" t="s">
        <v>285</v>
      </c>
      <c r="I162" s="1" t="s">
        <v>253</v>
      </c>
      <c r="M162" s="1">
        <f>PRODUCT(SUM(PRODUCT(R162,overview!$J$11),PRODUCT(W162,overview!$K$11),PRODUCT(AB162,overview!$L$11)),1/SUM(overview!$J$11:$L$11))</f>
        <v>0.97748888888888885</v>
      </c>
      <c r="N162" s="1">
        <f>PRODUCT(SUM(PRODUCT(S162,overview!$J$11),PRODUCT(X162,overview!$K$11),PRODUCT(AC162,overview!$L$11)),1/SUM(overview!$J$11:$L$11))</f>
        <v>2.0225111111111111</v>
      </c>
      <c r="O162" s="1">
        <f t="shared" si="31"/>
        <v>17</v>
      </c>
      <c r="P162" s="1">
        <f t="shared" si="32"/>
        <v>5</v>
      </c>
      <c r="Q162" s="1">
        <f t="shared" si="37"/>
        <v>0.1421484067240556</v>
      </c>
      <c r="R162" s="1">
        <v>1</v>
      </c>
      <c r="S162" s="1">
        <v>2</v>
      </c>
      <c r="T162" s="1">
        <v>10</v>
      </c>
      <c r="U162" s="1">
        <v>1</v>
      </c>
      <c r="V162" s="1">
        <f t="shared" si="33"/>
        <v>0.05</v>
      </c>
      <c r="W162" s="1">
        <v>0.97099999999999997</v>
      </c>
      <c r="X162" s="1">
        <v>2.0289999999999999</v>
      </c>
      <c r="Y162" s="1">
        <v>7</v>
      </c>
      <c r="Z162" s="1">
        <v>4</v>
      </c>
      <c r="AA162" s="1">
        <f t="shared" si="34"/>
        <v>0.27346335281278605</v>
      </c>
      <c r="AB162" s="1">
        <v>0.85699999999999998</v>
      </c>
      <c r="AC162" s="1">
        <v>2.1429999999999998</v>
      </c>
      <c r="AD162" s="1">
        <v>0</v>
      </c>
      <c r="AE162" s="1">
        <v>0</v>
      </c>
      <c r="AF162" s="1" t="e">
        <f t="shared" si="35"/>
        <v>#DIV/0!</v>
      </c>
      <c r="AH162" s="1">
        <f t="shared" si="39"/>
        <v>0.10711664191461395</v>
      </c>
      <c r="AI162" s="1">
        <f t="shared" si="40"/>
        <v>4.8298712883904679E-2</v>
      </c>
      <c r="AJ162" s="1">
        <f t="shared" si="41"/>
        <v>4.483925549915397E-2</v>
      </c>
      <c r="AK162" s="1">
        <f t="shared" si="42"/>
        <v>0.27144809459551794</v>
      </c>
      <c r="AL162" s="1" t="b">
        <f t="shared" si="43"/>
        <v>0</v>
      </c>
      <c r="AM162" s="1">
        <f t="shared" si="44"/>
        <v>0.11508528680689331</v>
      </c>
      <c r="AN162" s="1" t="b">
        <f t="shared" si="45"/>
        <v>1</v>
      </c>
      <c r="AO162" s="1">
        <v>9.4879999999999995</v>
      </c>
    </row>
    <row r="163" spans="1:41">
      <c r="A163" s="7">
        <v>160</v>
      </c>
      <c r="B163" s="7" t="s">
        <v>45</v>
      </c>
      <c r="C163" s="7" t="s">
        <v>46</v>
      </c>
      <c r="D163" s="7" t="s">
        <v>45</v>
      </c>
      <c r="E163" s="7" t="s">
        <v>46</v>
      </c>
      <c r="F163" s="2" t="b">
        <f t="shared" si="38"/>
        <v>0</v>
      </c>
      <c r="G163" s="2" t="b">
        <f t="shared" si="36"/>
        <v>0</v>
      </c>
      <c r="H163" s="1" t="s">
        <v>285</v>
      </c>
      <c r="I163" s="1" t="s">
        <v>253</v>
      </c>
      <c r="M163" s="1">
        <f>PRODUCT(SUM(PRODUCT(R163,overview!$J$11),PRODUCT(W163,overview!$K$11),PRODUCT(AB163,overview!$L$11)),1/SUM(overview!$J$11:$L$11))</f>
        <v>0.91391111111111112</v>
      </c>
      <c r="N163" s="1">
        <f>PRODUCT(SUM(PRODUCT(S163,overview!$J$11),PRODUCT(X163,overview!$K$11),PRODUCT(AC163,overview!$L$11)),1/SUM(overview!$J$11:$L$11))</f>
        <v>2.0860888888888889</v>
      </c>
      <c r="O163" s="1">
        <f t="shared" si="31"/>
        <v>13</v>
      </c>
      <c r="P163" s="1">
        <f t="shared" si="32"/>
        <v>4</v>
      </c>
      <c r="Q163" s="1">
        <f t="shared" si="37"/>
        <v>0.1347993464234383</v>
      </c>
      <c r="R163" s="1">
        <v>0.71899999999999997</v>
      </c>
      <c r="S163" s="1">
        <v>2.2810000000000001</v>
      </c>
      <c r="T163" s="1">
        <v>4</v>
      </c>
      <c r="U163" s="1">
        <v>3</v>
      </c>
      <c r="V163" s="1">
        <f t="shared" si="33"/>
        <v>0.23640946953090747</v>
      </c>
      <c r="W163" s="1">
        <v>1.002</v>
      </c>
      <c r="X163" s="1">
        <v>1.998</v>
      </c>
      <c r="Y163" s="1">
        <v>9</v>
      </c>
      <c r="Z163" s="1">
        <v>1</v>
      </c>
      <c r="AA163" s="1">
        <f t="shared" si="34"/>
        <v>5.5722389055722396E-2</v>
      </c>
      <c r="AB163" s="1">
        <v>1</v>
      </c>
      <c r="AC163" s="1">
        <v>2</v>
      </c>
      <c r="AD163" s="1">
        <v>0</v>
      </c>
      <c r="AE163" s="1">
        <v>0</v>
      </c>
      <c r="AF163" s="1" t="e">
        <f t="shared" si="35"/>
        <v>#DIV/0!</v>
      </c>
      <c r="AH163" s="1">
        <f t="shared" si="39"/>
        <v>8.3120929442573321E-2</v>
      </c>
      <c r="AI163" s="1">
        <f t="shared" si="40"/>
        <v>6.553134548574778E-2</v>
      </c>
      <c r="AJ163" s="1">
        <f t="shared" si="41"/>
        <v>3.9534360589360031E-2</v>
      </c>
      <c r="AK163" s="1">
        <f t="shared" si="42"/>
        <v>0.18266628808078272</v>
      </c>
      <c r="AL163" s="1" t="b">
        <f t="shared" si="43"/>
        <v>0</v>
      </c>
      <c r="AM163" s="1">
        <f t="shared" si="44"/>
        <v>6.4727579055185933E-2</v>
      </c>
      <c r="AN163" s="1" t="b">
        <f t="shared" si="45"/>
        <v>1</v>
      </c>
      <c r="AO163" s="1">
        <v>9.4879999999999995</v>
      </c>
    </row>
    <row r="164" spans="1:41">
      <c r="A164" s="7">
        <v>161</v>
      </c>
      <c r="B164" s="7" t="s">
        <v>43</v>
      </c>
      <c r="C164" s="7" t="s">
        <v>44</v>
      </c>
      <c r="D164" s="7" t="s">
        <v>95</v>
      </c>
      <c r="E164" s="7" t="s">
        <v>44</v>
      </c>
      <c r="F164" s="2" t="b">
        <f t="shared" si="38"/>
        <v>1</v>
      </c>
      <c r="G164" s="2" t="b">
        <f t="shared" si="36"/>
        <v>1</v>
      </c>
      <c r="H164" s="1" t="s">
        <v>285</v>
      </c>
      <c r="I164" s="1" t="s">
        <v>253</v>
      </c>
      <c r="M164" s="1">
        <f>PRODUCT(SUM(PRODUCT(R164,overview!$J$11),PRODUCT(W164,overview!$K$11),PRODUCT(AB164,overview!$L$11)),1/SUM(overview!$J$11:$L$11))</f>
        <v>0.58686666666666665</v>
      </c>
      <c r="N164" s="1">
        <f>PRODUCT(SUM(PRODUCT(S164,overview!$J$11),PRODUCT(X164,overview!$K$11),PRODUCT(AC164,overview!$L$11)),1/SUM(overview!$J$11:$L$11))</f>
        <v>2.4131333333333336</v>
      </c>
      <c r="O164" s="1">
        <f t="shared" si="31"/>
        <v>17</v>
      </c>
      <c r="P164" s="1">
        <f t="shared" si="32"/>
        <v>0</v>
      </c>
      <c r="Q164" s="1">
        <f t="shared" si="37"/>
        <v>0</v>
      </c>
      <c r="R164" s="1">
        <v>1.056</v>
      </c>
      <c r="S164" s="1">
        <v>1.944</v>
      </c>
      <c r="T164" s="1">
        <v>9</v>
      </c>
      <c r="U164" s="1">
        <v>0</v>
      </c>
      <c r="V164" s="1">
        <f t="shared" si="33"/>
        <v>0</v>
      </c>
      <c r="W164" s="1">
        <v>0.375</v>
      </c>
      <c r="X164" s="1">
        <v>2.625</v>
      </c>
      <c r="Y164" s="1">
        <v>7</v>
      </c>
      <c r="Z164" s="1">
        <v>0</v>
      </c>
      <c r="AA164" s="1">
        <f t="shared" si="34"/>
        <v>0</v>
      </c>
      <c r="AB164" s="1">
        <v>0.375</v>
      </c>
      <c r="AC164" s="1">
        <v>2.625</v>
      </c>
      <c r="AD164" s="1">
        <v>1</v>
      </c>
      <c r="AE164" s="1">
        <v>0</v>
      </c>
      <c r="AF164" s="1">
        <f t="shared" si="35"/>
        <v>0</v>
      </c>
      <c r="AH164" s="1">
        <f t="shared" si="39"/>
        <v>7.0912878193029202E-2</v>
      </c>
      <c r="AI164" s="1">
        <f t="shared" si="40"/>
        <v>8.2371392722710157E-2</v>
      </c>
      <c r="AJ164" s="1">
        <f t="shared" si="41"/>
        <v>5.0569476082004551E-2</v>
      </c>
      <c r="AK164" s="1">
        <f t="shared" si="42"/>
        <v>0.15976442518104178</v>
      </c>
      <c r="AL164" s="1" t="b">
        <f t="shared" si="43"/>
        <v>0</v>
      </c>
      <c r="AM164" s="1">
        <f t="shared" si="44"/>
        <v>4.2663605889430994E-3</v>
      </c>
      <c r="AN164" s="1" t="b">
        <f t="shared" si="45"/>
        <v>1</v>
      </c>
      <c r="AO164" s="1">
        <v>9.4879999999999995</v>
      </c>
    </row>
    <row r="165" spans="1:41">
      <c r="A165" s="7">
        <v>162</v>
      </c>
      <c r="B165" s="7" t="s">
        <v>56</v>
      </c>
      <c r="C165" s="7" t="s">
        <v>31</v>
      </c>
      <c r="D165" s="7" t="s">
        <v>75</v>
      </c>
      <c r="E165" s="7" t="s">
        <v>1</v>
      </c>
      <c r="F165" s="2" t="b">
        <f t="shared" si="38"/>
        <v>1</v>
      </c>
      <c r="G165" s="2" t="b">
        <f t="shared" si="36"/>
        <v>0</v>
      </c>
      <c r="H165" s="1" t="s">
        <v>285</v>
      </c>
      <c r="I165" s="1" t="s">
        <v>253</v>
      </c>
      <c r="M165" s="1">
        <f>PRODUCT(SUM(PRODUCT(R165,overview!$J$11),PRODUCT(W165,overview!$K$11),PRODUCT(AB165,overview!$L$11)),1/SUM(overview!$J$11:$L$11))</f>
        <v>0.86155555555555563</v>
      </c>
      <c r="N165" s="1">
        <f>PRODUCT(SUM(PRODUCT(S165,overview!$J$11),PRODUCT(X165,overview!$K$11),PRODUCT(AC165,overview!$L$11)),1/SUM(overview!$J$11:$L$11))</f>
        <v>2.1384444444444441</v>
      </c>
      <c r="O165" s="1">
        <f t="shared" si="31"/>
        <v>12</v>
      </c>
      <c r="P165" s="1">
        <f t="shared" si="32"/>
        <v>2</v>
      </c>
      <c r="Q165" s="1">
        <f t="shared" si="37"/>
        <v>6.714815199695176E-2</v>
      </c>
      <c r="R165" s="1">
        <v>0.375</v>
      </c>
      <c r="S165" s="1">
        <v>2.625</v>
      </c>
      <c r="T165" s="1">
        <v>1</v>
      </c>
      <c r="U165" s="1">
        <v>0</v>
      </c>
      <c r="V165" s="1">
        <f t="shared" si="33"/>
        <v>0</v>
      </c>
      <c r="W165" s="1">
        <v>1.0840000000000001</v>
      </c>
      <c r="X165" s="1">
        <v>1.9159999999999999</v>
      </c>
      <c r="Y165" s="1">
        <v>10</v>
      </c>
      <c r="Z165" s="1">
        <v>1</v>
      </c>
      <c r="AA165" s="1">
        <f t="shared" si="34"/>
        <v>5.6576200417536547E-2</v>
      </c>
      <c r="AB165" s="1">
        <v>1</v>
      </c>
      <c r="AC165" s="1">
        <v>2</v>
      </c>
      <c r="AD165" s="1">
        <v>1</v>
      </c>
      <c r="AE165" s="1">
        <v>1</v>
      </c>
      <c r="AF165" s="1">
        <f t="shared" si="35"/>
        <v>0.5</v>
      </c>
      <c r="AH165" s="1">
        <f t="shared" si="39"/>
        <v>7.6049449483578571E-2</v>
      </c>
      <c r="AI165" s="1">
        <f t="shared" si="40"/>
        <v>9.0549884313809503E-2</v>
      </c>
      <c r="AJ165" s="1">
        <f t="shared" si="41"/>
        <v>7.0152120765260575E-2</v>
      </c>
      <c r="AK165" s="1">
        <f t="shared" si="42"/>
        <v>0.39450149096306858</v>
      </c>
      <c r="AL165" s="1" t="b">
        <f t="shared" si="43"/>
        <v>0</v>
      </c>
      <c r="AM165" s="1">
        <f t="shared" si="44"/>
        <v>0.14435874488406109</v>
      </c>
      <c r="AN165" s="1" t="b">
        <f t="shared" si="45"/>
        <v>1</v>
      </c>
      <c r="AO165" s="1">
        <v>9.4879999999999995</v>
      </c>
    </row>
    <row r="166" spans="1:41">
      <c r="A166" s="7">
        <v>163</v>
      </c>
      <c r="B166" s="7" t="s">
        <v>38</v>
      </c>
      <c r="C166" s="7" t="s">
        <v>1</v>
      </c>
      <c r="D166" s="7" t="s">
        <v>38</v>
      </c>
      <c r="E166" s="7" t="s">
        <v>1</v>
      </c>
      <c r="F166" s="2" t="b">
        <f t="shared" si="38"/>
        <v>0</v>
      </c>
      <c r="G166" s="2" t="b">
        <f t="shared" si="36"/>
        <v>0</v>
      </c>
      <c r="H166" s="1" t="s">
        <v>285</v>
      </c>
      <c r="M166" s="1">
        <f>PRODUCT(SUM(PRODUCT(R166,overview!$J$11),PRODUCT(W166,overview!$K$11),PRODUCT(AB166,overview!$L$11)),1/SUM(overview!$J$11:$L$11))</f>
        <v>0.47344444444444445</v>
      </c>
      <c r="N166" s="1">
        <f>PRODUCT(SUM(PRODUCT(S166,overview!$J$11),PRODUCT(X166,overview!$K$11),PRODUCT(AC166,overview!$L$11)),1/SUM(overview!$J$11:$L$11))</f>
        <v>2.5265555555555554</v>
      </c>
      <c r="O166" s="1">
        <f t="shared" si="31"/>
        <v>7</v>
      </c>
      <c r="P166" s="1">
        <f t="shared" si="32"/>
        <v>6</v>
      </c>
      <c r="Q166" s="1">
        <f t="shared" si="37"/>
        <v>0.16061769269913867</v>
      </c>
      <c r="R166" s="1">
        <v>0.41799999999999998</v>
      </c>
      <c r="S166" s="1">
        <v>2.5819999999999999</v>
      </c>
      <c r="T166" s="1">
        <v>0</v>
      </c>
      <c r="U166" s="1">
        <v>1</v>
      </c>
      <c r="V166" s="1" t="e">
        <f t="shared" si="33"/>
        <v>#DIV/0!</v>
      </c>
      <c r="W166" s="1">
        <v>0.504</v>
      </c>
      <c r="X166" s="1">
        <v>2.496</v>
      </c>
      <c r="Y166" s="1">
        <v>7</v>
      </c>
      <c r="Z166" s="1">
        <v>5</v>
      </c>
      <c r="AA166" s="1">
        <f t="shared" si="34"/>
        <v>0.14423076923076922</v>
      </c>
      <c r="AB166" s="1">
        <v>0.33300000000000002</v>
      </c>
      <c r="AC166" s="1">
        <v>2.6669999999999998</v>
      </c>
      <c r="AD166" s="1">
        <v>0</v>
      </c>
      <c r="AE166" s="1">
        <v>0</v>
      </c>
      <c r="AF166" s="1" t="e">
        <f t="shared" si="35"/>
        <v>#DIV/0!</v>
      </c>
      <c r="AH166" s="1">
        <f t="shared" si="39"/>
        <v>8.2364590475704005E-2</v>
      </c>
      <c r="AI166" s="1">
        <f t="shared" si="40"/>
        <v>0.11431402204466727</v>
      </c>
      <c r="AJ166" s="1">
        <f t="shared" si="41"/>
        <v>8.2765925253442299E-2</v>
      </c>
      <c r="AK166" s="1">
        <f t="shared" si="42"/>
        <v>0.55396433766650932</v>
      </c>
      <c r="AL166" s="1" t="b">
        <f t="shared" si="43"/>
        <v>0</v>
      </c>
      <c r="AM166" s="1">
        <f t="shared" si="44"/>
        <v>0.38783820767566674</v>
      </c>
      <c r="AN166" s="1" t="b">
        <f t="shared" si="45"/>
        <v>1</v>
      </c>
      <c r="AO166" s="1">
        <v>9.4879999999999995</v>
      </c>
    </row>
    <row r="167" spans="1:41">
      <c r="A167" s="7">
        <v>164</v>
      </c>
      <c r="B167" s="7" t="s">
        <v>85</v>
      </c>
      <c r="C167" s="7" t="s">
        <v>86</v>
      </c>
      <c r="D167" s="7" t="s">
        <v>85</v>
      </c>
      <c r="E167" s="7" t="s">
        <v>86</v>
      </c>
      <c r="F167" s="2" t="b">
        <f t="shared" si="38"/>
        <v>0</v>
      </c>
      <c r="G167" s="2" t="b">
        <f t="shared" si="36"/>
        <v>0</v>
      </c>
      <c r="H167" s="1" t="s">
        <v>298</v>
      </c>
      <c r="M167" s="1">
        <f>PRODUCT(SUM(PRODUCT(R167,overview!$J$11),PRODUCT(W167,overview!$K$11),PRODUCT(AB167,overview!$L$11)),1/SUM(overview!$J$11:$L$11))</f>
        <v>0.31111111111111112</v>
      </c>
      <c r="N167" s="1">
        <f>PRODUCT(SUM(PRODUCT(S167,overview!$J$11),PRODUCT(X167,overview!$K$11),PRODUCT(AC167,overview!$L$11)),1/SUM(overview!$J$11:$L$11))</f>
        <v>2.6888888888888891</v>
      </c>
      <c r="O167" s="1">
        <f t="shared" si="31"/>
        <v>8</v>
      </c>
      <c r="P167" s="1">
        <f t="shared" si="32"/>
        <v>0</v>
      </c>
      <c r="Q167" s="1">
        <f t="shared" si="37"/>
        <v>0</v>
      </c>
      <c r="R167" s="1">
        <v>1</v>
      </c>
      <c r="S167" s="1">
        <v>2</v>
      </c>
      <c r="T167" s="1">
        <v>8</v>
      </c>
      <c r="U167" s="1">
        <v>0</v>
      </c>
      <c r="V167" s="1">
        <f t="shared" si="33"/>
        <v>0</v>
      </c>
      <c r="W167" s="1">
        <v>0</v>
      </c>
      <c r="X167" s="1">
        <v>3</v>
      </c>
      <c r="Y167" s="1">
        <v>0</v>
      </c>
      <c r="Z167" s="1">
        <v>0</v>
      </c>
      <c r="AA167" s="1" t="e">
        <f t="shared" si="34"/>
        <v>#DIV/0!</v>
      </c>
      <c r="AB167" s="1">
        <v>0</v>
      </c>
      <c r="AC167" s="1">
        <v>3</v>
      </c>
      <c r="AD167" s="1">
        <v>0</v>
      </c>
      <c r="AE167" s="1">
        <v>0</v>
      </c>
      <c r="AF167" s="1" t="e">
        <f t="shared" si="35"/>
        <v>#DIV/0!</v>
      </c>
      <c r="AH167" s="1">
        <f t="shared" si="39"/>
        <v>6.4823771732406804E-2</v>
      </c>
      <c r="AI167" s="1">
        <f t="shared" si="40"/>
        <v>0.1443015912807841</v>
      </c>
      <c r="AJ167" s="1">
        <f t="shared" si="41"/>
        <v>5.600890207715134E-2</v>
      </c>
      <c r="AK167" s="1">
        <f t="shared" si="42"/>
        <v>0.90273360528568958</v>
      </c>
      <c r="AL167" s="1" t="b">
        <f t="shared" si="43"/>
        <v>0</v>
      </c>
      <c r="AM167" s="1">
        <f t="shared" si="44"/>
        <v>0.75806688430383318</v>
      </c>
      <c r="AN167" s="1" t="b">
        <f t="shared" si="45"/>
        <v>1</v>
      </c>
      <c r="AO167" s="1">
        <v>9.4879999999999995</v>
      </c>
    </row>
    <row r="168" spans="1:41">
      <c r="A168" s="7">
        <v>165</v>
      </c>
      <c r="B168" s="7" t="s">
        <v>98</v>
      </c>
      <c r="C168" s="7" t="s">
        <v>50</v>
      </c>
      <c r="D168" s="7" t="s">
        <v>98</v>
      </c>
      <c r="E168" s="7" t="s">
        <v>50</v>
      </c>
      <c r="F168" s="2" t="b">
        <f t="shared" si="38"/>
        <v>0</v>
      </c>
      <c r="G168" s="2" t="b">
        <f t="shared" si="36"/>
        <v>0</v>
      </c>
      <c r="H168" s="1" t="s">
        <v>298</v>
      </c>
      <c r="M168" s="1">
        <f>PRODUCT(SUM(PRODUCT(R168,overview!$J$11),PRODUCT(W168,overview!$K$11),PRODUCT(AB168,overview!$L$11)),1/SUM(overview!$J$11:$L$11))</f>
        <v>0.53602222222222218</v>
      </c>
      <c r="N168" s="1">
        <f>PRODUCT(SUM(PRODUCT(S168,overview!$J$11),PRODUCT(X168,overview!$K$11),PRODUCT(AC168,overview!$L$11)),1/SUM(overview!$J$11:$L$11))</f>
        <v>2.463977777777778</v>
      </c>
      <c r="O168" s="1">
        <f t="shared" si="31"/>
        <v>13</v>
      </c>
      <c r="P168" s="1">
        <f t="shared" si="32"/>
        <v>4</v>
      </c>
      <c r="Q168" s="1">
        <f t="shared" si="37"/>
        <v>6.6936445619514534E-2</v>
      </c>
      <c r="R168" s="1">
        <v>0.97699999999999998</v>
      </c>
      <c r="S168" s="1">
        <v>2.0230000000000001</v>
      </c>
      <c r="T168" s="1">
        <v>7</v>
      </c>
      <c r="U168" s="1">
        <v>2</v>
      </c>
      <c r="V168" s="1">
        <f t="shared" si="33"/>
        <v>0.13798460560694864</v>
      </c>
      <c r="W168" s="1">
        <v>0.33700000000000002</v>
      </c>
      <c r="X168" s="1">
        <v>2.6629999999999998</v>
      </c>
      <c r="Y168" s="1">
        <v>6</v>
      </c>
      <c r="Z168" s="1">
        <v>2</v>
      </c>
      <c r="AA168" s="1">
        <f t="shared" si="34"/>
        <v>4.2183001627237454E-2</v>
      </c>
      <c r="AB168" s="1">
        <v>0.33300000000000002</v>
      </c>
      <c r="AC168" s="1">
        <v>2.6669999999999998</v>
      </c>
      <c r="AD168" s="1">
        <v>0</v>
      </c>
      <c r="AE168" s="1">
        <v>0</v>
      </c>
      <c r="AF168" s="1" t="e">
        <f t="shared" si="35"/>
        <v>#DIV/0!</v>
      </c>
      <c r="AH168" s="1">
        <f t="shared" si="39"/>
        <v>6.2237112303787062E-2</v>
      </c>
      <c r="AI168" s="1">
        <f t="shared" si="40"/>
        <v>0.13436359963474781</v>
      </c>
      <c r="AJ168" s="1">
        <f t="shared" si="41"/>
        <v>5.600890207715134E-2</v>
      </c>
      <c r="AK168" s="1">
        <f t="shared" si="42"/>
        <v>2.2415146738927976</v>
      </c>
      <c r="AL168" s="1" t="b">
        <f t="shared" si="43"/>
        <v>0</v>
      </c>
      <c r="AM168" s="1">
        <f t="shared" si="44"/>
        <v>1.6471983636692649</v>
      </c>
      <c r="AN168" s="1" t="b">
        <f t="shared" si="45"/>
        <v>1</v>
      </c>
      <c r="AO168" s="1">
        <v>9.4879999999999995</v>
      </c>
    </row>
    <row r="169" spans="1:41">
      <c r="A169" s="7">
        <v>166</v>
      </c>
      <c r="B169" s="7" t="s">
        <v>49</v>
      </c>
      <c r="C169" s="7" t="s">
        <v>50</v>
      </c>
      <c r="D169" s="7" t="s">
        <v>98</v>
      </c>
      <c r="E169" s="7" t="s">
        <v>50</v>
      </c>
      <c r="F169" s="2" t="b">
        <f t="shared" si="38"/>
        <v>0</v>
      </c>
      <c r="G169" s="2" t="b">
        <f t="shared" si="36"/>
        <v>0</v>
      </c>
      <c r="H169" s="1" t="s">
        <v>298</v>
      </c>
      <c r="M169" s="1">
        <f>PRODUCT(SUM(PRODUCT(R169,overview!$J$11),PRODUCT(W169,overview!$K$11),PRODUCT(AB169,overview!$L$11)),1/SUM(overview!$J$11:$L$11))</f>
        <v>0.58593333333333331</v>
      </c>
      <c r="N169" s="1">
        <f>PRODUCT(SUM(PRODUCT(S169,overview!$J$11),PRODUCT(X169,overview!$K$11),PRODUCT(AC169,overview!$L$11)),1/SUM(overview!$J$11:$L$11))</f>
        <v>2.4140666666666668</v>
      </c>
      <c r="O169" s="1">
        <f t="shared" si="31"/>
        <v>15</v>
      </c>
      <c r="P169" s="1">
        <f t="shared" si="32"/>
        <v>3</v>
      </c>
      <c r="Q169" s="1">
        <f t="shared" si="37"/>
        <v>4.8543260335257243E-2</v>
      </c>
      <c r="R169" s="1">
        <v>1.1459999999999999</v>
      </c>
      <c r="S169" s="1">
        <v>1.8540000000000001</v>
      </c>
      <c r="T169" s="1">
        <v>8</v>
      </c>
      <c r="U169" s="1">
        <v>3</v>
      </c>
      <c r="V169" s="1">
        <f t="shared" si="33"/>
        <v>0.23179611650485432</v>
      </c>
      <c r="W169" s="1">
        <v>0.33300000000000002</v>
      </c>
      <c r="X169" s="1">
        <v>2.6669999999999998</v>
      </c>
      <c r="Y169" s="1">
        <v>6</v>
      </c>
      <c r="Z169" s="1">
        <v>0</v>
      </c>
      <c r="AA169" s="1">
        <f t="shared" si="34"/>
        <v>0</v>
      </c>
      <c r="AB169" s="1">
        <v>0.33300000000000002</v>
      </c>
      <c r="AC169" s="1">
        <v>2.6669999999999998</v>
      </c>
      <c r="AD169" s="1">
        <v>1</v>
      </c>
      <c r="AE169" s="1">
        <v>0</v>
      </c>
      <c r="AF169" s="1">
        <f t="shared" si="35"/>
        <v>0</v>
      </c>
      <c r="AH169" s="1">
        <f t="shared" si="39"/>
        <v>7.1992092612480463E-2</v>
      </c>
      <c r="AI169" s="1">
        <f t="shared" si="40"/>
        <v>0.19457809304577203</v>
      </c>
      <c r="AJ169" s="1">
        <f t="shared" si="41"/>
        <v>6.3271311942282138E-2</v>
      </c>
      <c r="AK169" s="1">
        <f t="shared" si="42"/>
        <v>3.7205255221557767</v>
      </c>
      <c r="AL169" s="1" t="b">
        <f t="shared" si="43"/>
        <v>0</v>
      </c>
      <c r="AM169" s="1">
        <f t="shared" si="44"/>
        <v>2.5419830286058169</v>
      </c>
      <c r="AN169" s="1" t="b">
        <f t="shared" si="45"/>
        <v>1</v>
      </c>
      <c r="AO169" s="1">
        <v>9.4879999999999995</v>
      </c>
    </row>
    <row r="170" spans="1:41">
      <c r="A170" s="7">
        <v>167</v>
      </c>
      <c r="B170" s="7" t="s">
        <v>56</v>
      </c>
      <c r="C170" s="7" t="s">
        <v>31</v>
      </c>
      <c r="D170" s="7" t="s">
        <v>56</v>
      </c>
      <c r="E170" s="7" t="s">
        <v>31</v>
      </c>
      <c r="F170" s="2" t="b">
        <f t="shared" si="38"/>
        <v>0</v>
      </c>
      <c r="G170" s="2" t="b">
        <f t="shared" si="36"/>
        <v>0</v>
      </c>
      <c r="H170" s="1" t="s">
        <v>298</v>
      </c>
      <c r="M170" s="1">
        <f>PRODUCT(SUM(PRODUCT(R170,overview!$J$11),PRODUCT(W170,overview!$K$11),PRODUCT(AB170,overview!$L$11)),1/SUM(overview!$J$11:$L$11))</f>
        <v>0.99675555555555562</v>
      </c>
      <c r="N170" s="1">
        <f>PRODUCT(SUM(PRODUCT(S170,overview!$J$11),PRODUCT(X170,overview!$K$11),PRODUCT(AC170,overview!$L$11)),1/SUM(overview!$J$11:$L$11))</f>
        <v>2.0032444444444444</v>
      </c>
      <c r="O170" s="1">
        <f t="shared" si="31"/>
        <v>10</v>
      </c>
      <c r="P170" s="1">
        <f t="shared" si="32"/>
        <v>4</v>
      </c>
      <c r="Q170" s="1">
        <f t="shared" si="37"/>
        <v>0.19902824307234934</v>
      </c>
      <c r="R170" s="1">
        <v>0.98099999999999998</v>
      </c>
      <c r="S170" s="1">
        <v>2.0190000000000001</v>
      </c>
      <c r="T170" s="1">
        <v>5</v>
      </c>
      <c r="U170" s="1">
        <v>2</v>
      </c>
      <c r="V170" s="1">
        <f t="shared" si="33"/>
        <v>0.19435364041604752</v>
      </c>
      <c r="W170" s="1">
        <v>1.004</v>
      </c>
      <c r="X170" s="1">
        <v>1.996</v>
      </c>
      <c r="Y170" s="1">
        <v>5</v>
      </c>
      <c r="Z170" s="1">
        <v>2</v>
      </c>
      <c r="AA170" s="1">
        <f t="shared" si="34"/>
        <v>0.20120240480961921</v>
      </c>
      <c r="AB170" s="1">
        <v>1</v>
      </c>
      <c r="AC170" s="1">
        <v>2</v>
      </c>
      <c r="AD170" s="1">
        <v>0</v>
      </c>
      <c r="AE170" s="1">
        <v>0</v>
      </c>
      <c r="AF170" s="1" t="e">
        <f t="shared" si="35"/>
        <v>#DIV/0!</v>
      </c>
      <c r="AH170" s="1">
        <f t="shared" si="39"/>
        <v>6.6790379877150155E-2</v>
      </c>
      <c r="AI170" s="1">
        <f t="shared" si="40"/>
        <v>0.30199514011873174</v>
      </c>
      <c r="AJ170" s="1">
        <f t="shared" si="41"/>
        <v>0</v>
      </c>
      <c r="AK170" s="1">
        <f t="shared" si="42"/>
        <v>5.1840117807777455</v>
      </c>
      <c r="AL170" s="1" t="b">
        <f t="shared" si="43"/>
        <v>0</v>
      </c>
      <c r="AM170" s="1">
        <f t="shared" si="44"/>
        <v>3.4680780735224661</v>
      </c>
      <c r="AN170" s="1" t="b">
        <f t="shared" si="45"/>
        <v>1</v>
      </c>
      <c r="AO170" s="1">
        <v>9.4879999999999995</v>
      </c>
    </row>
    <row r="171" spans="1:41">
      <c r="A171" s="7">
        <v>168</v>
      </c>
      <c r="B171" s="7" t="s">
        <v>69</v>
      </c>
      <c r="C171" s="7" t="s">
        <v>70</v>
      </c>
      <c r="D171" s="7" t="s">
        <v>69</v>
      </c>
      <c r="E171" s="7" t="s">
        <v>70</v>
      </c>
      <c r="F171" s="2" t="b">
        <f t="shared" si="38"/>
        <v>0</v>
      </c>
      <c r="G171" s="2" t="b">
        <f t="shared" si="36"/>
        <v>0</v>
      </c>
      <c r="H171" s="1" t="s">
        <v>298</v>
      </c>
      <c r="M171" s="1">
        <f>PRODUCT(SUM(PRODUCT(R171,overview!$J$11),PRODUCT(W171,overview!$K$11),PRODUCT(AB171,overview!$L$11)),1/SUM(overview!$J$11:$L$11))</f>
        <v>1</v>
      </c>
      <c r="N171" s="1">
        <f>PRODUCT(SUM(PRODUCT(S171,overview!$J$11),PRODUCT(X171,overview!$K$11),PRODUCT(AC171,overview!$L$11)),1/SUM(overview!$J$11:$L$11))</f>
        <v>2</v>
      </c>
      <c r="O171" s="1">
        <f t="shared" si="31"/>
        <v>15</v>
      </c>
      <c r="P171" s="1">
        <f t="shared" si="32"/>
        <v>1</v>
      </c>
      <c r="Q171" s="1">
        <f t="shared" si="37"/>
        <v>3.3333333333333333E-2</v>
      </c>
      <c r="R171" s="1">
        <v>1</v>
      </c>
      <c r="S171" s="1">
        <v>2</v>
      </c>
      <c r="T171" s="1">
        <v>10</v>
      </c>
      <c r="U171" s="1">
        <v>1</v>
      </c>
      <c r="V171" s="1">
        <f t="shared" si="33"/>
        <v>0.05</v>
      </c>
      <c r="W171" s="1">
        <v>1</v>
      </c>
      <c r="X171" s="1">
        <v>2</v>
      </c>
      <c r="Y171" s="1">
        <v>5</v>
      </c>
      <c r="Z171" s="1">
        <v>0</v>
      </c>
      <c r="AA171" s="1">
        <f t="shared" si="34"/>
        <v>0</v>
      </c>
      <c r="AB171" s="1">
        <v>1</v>
      </c>
      <c r="AC171" s="1">
        <v>2</v>
      </c>
      <c r="AD171" s="1">
        <v>0</v>
      </c>
      <c r="AE171" s="1">
        <v>0</v>
      </c>
      <c r="AF171" s="1" t="e">
        <f t="shared" si="35"/>
        <v>#DIV/0!</v>
      </c>
      <c r="AH171" s="1">
        <f t="shared" si="39"/>
        <v>6.3888996989136207E-2</v>
      </c>
      <c r="AI171" s="1">
        <f t="shared" si="40"/>
        <v>0.29061710870328955</v>
      </c>
      <c r="AJ171" s="1">
        <f t="shared" si="41"/>
        <v>0</v>
      </c>
      <c r="AK171" s="1">
        <f t="shared" si="42"/>
        <v>6.8232167406709472</v>
      </c>
      <c r="AL171" s="1" t="b">
        <f t="shared" si="43"/>
        <v>0</v>
      </c>
      <c r="AM171" s="1">
        <f t="shared" si="44"/>
        <v>4.5909337749174668</v>
      </c>
      <c r="AN171" s="1" t="b">
        <f t="shared" si="45"/>
        <v>1</v>
      </c>
      <c r="AO171" s="1">
        <v>9.4879999999999995</v>
      </c>
    </row>
    <row r="172" spans="1:41">
      <c r="A172" s="7">
        <v>169</v>
      </c>
      <c r="B172" s="7" t="s">
        <v>38</v>
      </c>
      <c r="C172" s="7" t="s">
        <v>1</v>
      </c>
      <c r="D172" s="7" t="s">
        <v>38</v>
      </c>
      <c r="E172" s="7" t="s">
        <v>1</v>
      </c>
      <c r="F172" s="2" t="b">
        <f t="shared" si="38"/>
        <v>0</v>
      </c>
      <c r="G172" s="2" t="b">
        <f t="shared" si="36"/>
        <v>0</v>
      </c>
      <c r="H172" s="1" t="s">
        <v>298</v>
      </c>
      <c r="I172" s="1" t="s">
        <v>240</v>
      </c>
      <c r="M172" s="1">
        <f>PRODUCT(SUM(PRODUCT(R172,overview!$J$11),PRODUCT(W172,overview!$K$11),PRODUCT(AB172,overview!$L$11)),1/SUM(overview!$J$11:$L$11))</f>
        <v>0.4917111111111111</v>
      </c>
      <c r="N172" s="1">
        <f>PRODUCT(SUM(PRODUCT(S172,overview!$J$11),PRODUCT(X172,overview!$K$11),PRODUCT(AC172,overview!$L$11)),1/SUM(overview!$J$11:$L$11))</f>
        <v>2.508288888888889</v>
      </c>
      <c r="O172" s="1">
        <f t="shared" si="31"/>
        <v>13.8</v>
      </c>
      <c r="P172" s="1">
        <f t="shared" si="32"/>
        <v>13.2</v>
      </c>
      <c r="Q172" s="1">
        <f t="shared" si="37"/>
        <v>0.18751124291672172</v>
      </c>
      <c r="R172" s="1">
        <v>0.46600000000000003</v>
      </c>
      <c r="S172" s="1">
        <v>2.5339999999999998</v>
      </c>
      <c r="T172" s="1">
        <v>5</v>
      </c>
      <c r="U172" s="1">
        <v>7</v>
      </c>
      <c r="V172" s="1">
        <f t="shared" si="33"/>
        <v>0.25745856353591168</v>
      </c>
      <c r="W172" s="1">
        <v>0.50900000000000001</v>
      </c>
      <c r="X172" s="1">
        <v>2.4910000000000001</v>
      </c>
      <c r="Y172" s="1">
        <v>8.8000000000000007</v>
      </c>
      <c r="Z172" s="1">
        <v>6.2</v>
      </c>
      <c r="AA172" s="1">
        <f t="shared" si="34"/>
        <v>0.14396372395168061</v>
      </c>
      <c r="AB172" s="1">
        <v>0.33300000000000002</v>
      </c>
      <c r="AC172" s="1">
        <v>2.6669999999999998</v>
      </c>
      <c r="AD172" s="1">
        <v>0</v>
      </c>
      <c r="AE172" s="1">
        <v>0</v>
      </c>
      <c r="AF172" s="1" t="e">
        <f t="shared" si="35"/>
        <v>#DIV/0!</v>
      </c>
      <c r="AH172" s="1">
        <f t="shared" si="39"/>
        <v>6.2820475492622388E-2</v>
      </c>
      <c r="AI172" s="1">
        <f t="shared" si="40"/>
        <v>0.34255365404604837</v>
      </c>
      <c r="AJ172" s="1">
        <f t="shared" si="41"/>
        <v>0</v>
      </c>
      <c r="AK172" s="1">
        <f t="shared" si="42"/>
        <v>8.4143285453647874</v>
      </c>
      <c r="AL172" s="1" t="b">
        <f t="shared" si="43"/>
        <v>0</v>
      </c>
      <c r="AM172" s="1">
        <f t="shared" si="44"/>
        <v>5.6362929683091343</v>
      </c>
      <c r="AN172" s="1" t="b">
        <f t="shared" si="45"/>
        <v>1</v>
      </c>
      <c r="AO172" s="1">
        <v>9.4879999999999995</v>
      </c>
    </row>
    <row r="173" spans="1:41">
      <c r="A173" s="7">
        <v>170</v>
      </c>
      <c r="B173" s="7" t="s">
        <v>49</v>
      </c>
      <c r="C173" s="7" t="s">
        <v>50</v>
      </c>
      <c r="D173" s="7" t="s">
        <v>98</v>
      </c>
      <c r="E173" s="7" t="s">
        <v>50</v>
      </c>
      <c r="F173" s="2" t="b">
        <f t="shared" si="38"/>
        <v>0</v>
      </c>
      <c r="G173" s="2" t="b">
        <f t="shared" si="36"/>
        <v>0</v>
      </c>
      <c r="H173" s="1" t="s">
        <v>298</v>
      </c>
      <c r="J173" s="1" t="s">
        <v>241</v>
      </c>
      <c r="M173" s="1">
        <f>PRODUCT(SUM(PRODUCT(R173,overview!$J$11),PRODUCT(W173,overview!$K$11),PRODUCT(AB173,overview!$L$11)),1/SUM(overview!$J$11:$L$11))</f>
        <v>0.52744444444444449</v>
      </c>
      <c r="N173" s="1">
        <f>PRODUCT(SUM(PRODUCT(S173,overview!$J$11),PRODUCT(X173,overview!$K$11),PRODUCT(AC173,overview!$L$11)),1/SUM(overview!$J$11:$L$11))</f>
        <v>2.4725555555555561</v>
      </c>
      <c r="O173" s="1">
        <f t="shared" si="31"/>
        <v>12</v>
      </c>
      <c r="P173" s="1">
        <f t="shared" si="32"/>
        <v>6</v>
      </c>
      <c r="Q173" s="1">
        <f t="shared" si="37"/>
        <v>0.10665977620994921</v>
      </c>
      <c r="R173" s="1">
        <v>0.92800000000000005</v>
      </c>
      <c r="S173" s="1">
        <v>2.0720000000000001</v>
      </c>
      <c r="T173" s="1">
        <v>6</v>
      </c>
      <c r="U173" s="1">
        <v>5</v>
      </c>
      <c r="V173" s="1">
        <f t="shared" si="33"/>
        <v>0.37323037323037317</v>
      </c>
      <c r="W173" s="1">
        <v>0.34699999999999998</v>
      </c>
      <c r="X173" s="1">
        <v>2.653</v>
      </c>
      <c r="Y173" s="1">
        <v>5</v>
      </c>
      <c r="Z173" s="1">
        <v>1</v>
      </c>
      <c r="AA173" s="1">
        <f t="shared" si="34"/>
        <v>2.6159065209197137E-2</v>
      </c>
      <c r="AB173" s="1">
        <v>0.33300000000000002</v>
      </c>
      <c r="AC173" s="1">
        <v>2.6669999999999998</v>
      </c>
      <c r="AD173" s="1">
        <v>1</v>
      </c>
      <c r="AE173" s="1">
        <v>0</v>
      </c>
      <c r="AF173" s="1">
        <f t="shared" si="35"/>
        <v>0</v>
      </c>
      <c r="AH173" s="1">
        <f t="shared" si="39"/>
        <v>5.3937507830335574E-2</v>
      </c>
      <c r="AI173" s="1">
        <f t="shared" si="40"/>
        <v>0.35875251133599967</v>
      </c>
      <c r="AJ173" s="1">
        <f t="shared" si="41"/>
        <v>0</v>
      </c>
      <c r="AK173" s="1">
        <f t="shared" si="42"/>
        <v>8.8207327382974086</v>
      </c>
      <c r="AL173" s="1" t="b">
        <f t="shared" si="43"/>
        <v>0</v>
      </c>
      <c r="AM173" s="1">
        <f t="shared" si="44"/>
        <v>6.227891178177928</v>
      </c>
      <c r="AN173" s="1" t="b">
        <f t="shared" si="45"/>
        <v>1</v>
      </c>
      <c r="AO173" s="1">
        <v>9.4879999999999995</v>
      </c>
    </row>
    <row r="174" spans="1:41">
      <c r="A174" s="7">
        <v>171</v>
      </c>
      <c r="B174" s="7" t="s">
        <v>45</v>
      </c>
      <c r="C174" s="7" t="s">
        <v>46</v>
      </c>
      <c r="D174" s="7" t="s">
        <v>45</v>
      </c>
      <c r="E174" s="7" t="s">
        <v>46</v>
      </c>
      <c r="F174" s="2" t="b">
        <f t="shared" si="38"/>
        <v>0</v>
      </c>
      <c r="G174" s="2" t="b">
        <f t="shared" si="36"/>
        <v>0</v>
      </c>
      <c r="H174" s="1" t="s">
        <v>298</v>
      </c>
      <c r="J174" s="1" t="s">
        <v>241</v>
      </c>
      <c r="M174" s="1">
        <f>PRODUCT(SUM(PRODUCT(R174,overview!$J$11),PRODUCT(W174,overview!$K$11),PRODUCT(AB174,overview!$L$11)),1/SUM(overview!$J$11:$L$11))</f>
        <v>0.98542222222222231</v>
      </c>
      <c r="N174" s="1">
        <f>PRODUCT(SUM(PRODUCT(S174,overview!$J$11),PRODUCT(X174,overview!$K$11),PRODUCT(AC174,overview!$L$11)),1/SUM(overview!$J$11:$L$11))</f>
        <v>2.0145777777777778</v>
      </c>
      <c r="O174" s="1">
        <f t="shared" si="31"/>
        <v>16</v>
      </c>
      <c r="P174" s="1">
        <f t="shared" si="32"/>
        <v>2</v>
      </c>
      <c r="Q174" s="1">
        <f t="shared" si="37"/>
        <v>6.1143222732086132E-2</v>
      </c>
      <c r="R174" s="1">
        <v>0.93600000000000005</v>
      </c>
      <c r="S174" s="1">
        <v>2.0640000000000001</v>
      </c>
      <c r="T174" s="1">
        <v>8</v>
      </c>
      <c r="U174" s="1">
        <v>2</v>
      </c>
      <c r="V174" s="1">
        <f t="shared" si="33"/>
        <v>0.11337209302325581</v>
      </c>
      <c r="W174" s="1">
        <v>1.008</v>
      </c>
      <c r="X174" s="1">
        <v>1.992</v>
      </c>
      <c r="Y174" s="1">
        <v>8</v>
      </c>
      <c r="Z174" s="1">
        <v>0</v>
      </c>
      <c r="AA174" s="1">
        <f t="shared" si="34"/>
        <v>0</v>
      </c>
      <c r="AB174" s="1">
        <v>1</v>
      </c>
      <c r="AC174" s="1">
        <v>2</v>
      </c>
      <c r="AD174" s="1">
        <v>0</v>
      </c>
      <c r="AE174" s="1">
        <v>0</v>
      </c>
      <c r="AF174" s="1" t="e">
        <f t="shared" si="35"/>
        <v>#DIV/0!</v>
      </c>
      <c r="AH174" s="1">
        <f t="shared" si="39"/>
        <v>5.8103103151502251E-2</v>
      </c>
      <c r="AI174" s="1">
        <f t="shared" si="40"/>
        <v>0.38894729486888813</v>
      </c>
      <c r="AJ174" s="1">
        <f t="shared" si="41"/>
        <v>0</v>
      </c>
      <c r="AK174" s="1">
        <f t="shared" si="42"/>
        <v>9.2596146055871618</v>
      </c>
      <c r="AL174" s="1" t="b">
        <f t="shared" si="43"/>
        <v>0</v>
      </c>
      <c r="AM174" s="1">
        <f t="shared" si="44"/>
        <v>6.8676931425247041</v>
      </c>
      <c r="AN174" s="1" t="b">
        <f t="shared" si="45"/>
        <v>1</v>
      </c>
      <c r="AO174" s="1">
        <v>9.4879999999999995</v>
      </c>
    </row>
    <row r="175" spans="1:41">
      <c r="A175" s="7">
        <v>172</v>
      </c>
      <c r="B175" s="7" t="s">
        <v>53</v>
      </c>
      <c r="C175" s="7" t="s">
        <v>33</v>
      </c>
      <c r="D175" s="7" t="s">
        <v>32</v>
      </c>
      <c r="E175" s="7" t="s">
        <v>33</v>
      </c>
      <c r="F175" s="2" t="b">
        <f t="shared" si="38"/>
        <v>1</v>
      </c>
      <c r="G175" s="2" t="b">
        <f t="shared" si="36"/>
        <v>0</v>
      </c>
      <c r="H175" s="1" t="s">
        <v>298</v>
      </c>
      <c r="J175" s="1" t="s">
        <v>195</v>
      </c>
      <c r="M175" s="1">
        <f>PRODUCT(SUM(PRODUCT(R175,overview!$J$11),PRODUCT(W175,overview!$K$11),PRODUCT(AB175,overview!$L$11)),1/SUM(overview!$J$11:$L$11))</f>
        <v>0.95737777777777788</v>
      </c>
      <c r="N175" s="1">
        <f>PRODUCT(SUM(PRODUCT(S175,overview!$J$11),PRODUCT(X175,overview!$K$11),PRODUCT(AC175,overview!$L$11)),1/SUM(overview!$J$11:$L$11))</f>
        <v>2.0426222222222226</v>
      </c>
      <c r="O175" s="1">
        <f t="shared" si="31"/>
        <v>11.5</v>
      </c>
      <c r="P175" s="1">
        <f t="shared" si="32"/>
        <v>9.5</v>
      </c>
      <c r="Q175" s="1">
        <f t="shared" si="37"/>
        <v>0.38718725669476672</v>
      </c>
      <c r="R175" s="1">
        <v>0.86299999999999999</v>
      </c>
      <c r="S175" s="1">
        <v>2.137</v>
      </c>
      <c r="T175" s="1">
        <v>5.5</v>
      </c>
      <c r="U175" s="1">
        <v>9.5</v>
      </c>
      <c r="V175" s="1">
        <f t="shared" si="33"/>
        <v>0.69753690390096568</v>
      </c>
      <c r="W175" s="1">
        <v>1</v>
      </c>
      <c r="X175" s="1">
        <v>2</v>
      </c>
      <c r="Y175" s="1">
        <v>5</v>
      </c>
      <c r="Z175" s="1">
        <v>0</v>
      </c>
      <c r="AA175" s="1">
        <f t="shared" si="34"/>
        <v>0</v>
      </c>
      <c r="AB175" s="1">
        <v>1</v>
      </c>
      <c r="AC175" s="1">
        <v>2</v>
      </c>
      <c r="AD175" s="1">
        <v>1</v>
      </c>
      <c r="AE175" s="1">
        <v>0</v>
      </c>
      <c r="AF175" s="1">
        <f t="shared" si="35"/>
        <v>0</v>
      </c>
      <c r="AH175" s="1">
        <f t="shared" si="39"/>
        <v>4.3039373533751139E-2</v>
      </c>
      <c r="AI175" s="1">
        <f t="shared" si="40"/>
        <v>0.38327597870525598</v>
      </c>
      <c r="AJ175" s="1">
        <f t="shared" si="41"/>
        <v>0</v>
      </c>
      <c r="AK175" s="1">
        <f t="shared" si="42"/>
        <v>9.4470470945208938</v>
      </c>
      <c r="AL175" s="1" t="b">
        <f t="shared" si="43"/>
        <v>0</v>
      </c>
      <c r="AM175" s="1">
        <f t="shared" si="44"/>
        <v>7.4575776484566685</v>
      </c>
      <c r="AN175" s="1" t="b">
        <f t="shared" si="45"/>
        <v>1</v>
      </c>
      <c r="AO175" s="1">
        <v>9.4879999999999995</v>
      </c>
    </row>
    <row r="176" spans="1:41">
      <c r="A176" s="7">
        <v>173</v>
      </c>
      <c r="B176" s="7" t="s">
        <v>56</v>
      </c>
      <c r="C176" s="7" t="s">
        <v>31</v>
      </c>
      <c r="D176" s="7" t="s">
        <v>30</v>
      </c>
      <c r="E176" s="7" t="s">
        <v>31</v>
      </c>
      <c r="F176" s="2" t="b">
        <f t="shared" si="38"/>
        <v>0</v>
      </c>
      <c r="G176" s="2" t="b">
        <f t="shared" si="36"/>
        <v>0</v>
      </c>
      <c r="H176" s="1" t="s">
        <v>298</v>
      </c>
      <c r="I176" s="1" t="s">
        <v>240</v>
      </c>
      <c r="M176" s="1">
        <f>PRODUCT(SUM(PRODUCT(R176,overview!$J$11),PRODUCT(W176,overview!$K$11),PRODUCT(AB176,overview!$L$11)),1/SUM(overview!$J$11:$L$11))</f>
        <v>0.97168888888888894</v>
      </c>
      <c r="N176" s="1">
        <f>PRODUCT(SUM(PRODUCT(S176,overview!$J$11),PRODUCT(X176,overview!$K$11),PRODUCT(AC176,overview!$L$11)),1/SUM(overview!$J$11:$L$11))</f>
        <v>2.0283111111111114</v>
      </c>
      <c r="O176" s="1">
        <f t="shared" si="31"/>
        <v>18.3</v>
      </c>
      <c r="P176" s="1">
        <f t="shared" si="32"/>
        <v>18.7</v>
      </c>
      <c r="Q176" s="1">
        <f t="shared" si="37"/>
        <v>0.48953436425314462</v>
      </c>
      <c r="R176" s="1">
        <v>0.90900000000000003</v>
      </c>
      <c r="S176" s="1">
        <v>2.0910000000000002</v>
      </c>
      <c r="T176" s="1">
        <v>7.3</v>
      </c>
      <c r="U176" s="1">
        <v>18.7</v>
      </c>
      <c r="V176" s="1">
        <f t="shared" si="33"/>
        <v>1.113598396257935</v>
      </c>
      <c r="W176" s="1">
        <v>1</v>
      </c>
      <c r="X176" s="1">
        <v>2</v>
      </c>
      <c r="Y176" s="1">
        <v>10</v>
      </c>
      <c r="Z176" s="1">
        <v>0</v>
      </c>
      <c r="AA176" s="1">
        <f t="shared" si="34"/>
        <v>0</v>
      </c>
      <c r="AB176" s="1">
        <v>1</v>
      </c>
      <c r="AC176" s="1">
        <v>2</v>
      </c>
      <c r="AD176" s="1">
        <v>1</v>
      </c>
      <c r="AE176" s="1">
        <v>0</v>
      </c>
      <c r="AF176" s="1">
        <f t="shared" si="35"/>
        <v>0</v>
      </c>
      <c r="AH176" s="1">
        <f t="shared" si="39"/>
        <v>3.9128210957035683E-2</v>
      </c>
      <c r="AI176" s="1">
        <f t="shared" si="40"/>
        <v>0.37839348216124002</v>
      </c>
      <c r="AJ176" s="1">
        <f t="shared" si="41"/>
        <v>0</v>
      </c>
      <c r="AK176" s="1">
        <f t="shared" si="42"/>
        <v>9.5249818534189998</v>
      </c>
      <c r="AL176" s="1" t="b">
        <f t="shared" si="43"/>
        <v>1</v>
      </c>
      <c r="AM176" s="1">
        <f t="shared" si="44"/>
        <v>7.9116372762089844</v>
      </c>
      <c r="AN176" s="1" t="b">
        <f t="shared" si="45"/>
        <v>1</v>
      </c>
      <c r="AO176" s="1">
        <v>9.4879999999999995</v>
      </c>
    </row>
    <row r="177" spans="1:41">
      <c r="A177" s="7">
        <v>174</v>
      </c>
      <c r="B177" s="7" t="s">
        <v>56</v>
      </c>
      <c r="C177" s="7" t="s">
        <v>31</v>
      </c>
      <c r="D177" s="7" t="s">
        <v>56</v>
      </c>
      <c r="E177" s="7" t="s">
        <v>31</v>
      </c>
      <c r="F177" s="2" t="b">
        <f t="shared" si="38"/>
        <v>0</v>
      </c>
      <c r="G177" s="2" t="b">
        <f t="shared" si="36"/>
        <v>0</v>
      </c>
      <c r="H177" s="1" t="s">
        <v>298</v>
      </c>
      <c r="I177" s="1" t="s">
        <v>240</v>
      </c>
      <c r="M177" s="1">
        <f>PRODUCT(SUM(PRODUCT(R177,overview!$J$11),PRODUCT(W177,overview!$K$11),PRODUCT(AB177,overview!$L$11)),1/SUM(overview!$J$11:$L$11))</f>
        <v>1.0373333333333334</v>
      </c>
      <c r="N177" s="1">
        <f>PRODUCT(SUM(PRODUCT(S177,overview!$J$11),PRODUCT(X177,overview!$K$11),PRODUCT(AC177,overview!$L$11)),1/SUM(overview!$J$11:$L$11))</f>
        <v>1.9626666666666666</v>
      </c>
      <c r="O177" s="1">
        <f t="shared" si="31"/>
        <v>19</v>
      </c>
      <c r="P177" s="1">
        <f t="shared" si="32"/>
        <v>5</v>
      </c>
      <c r="Q177" s="1">
        <f t="shared" si="37"/>
        <v>0.13908752860411899</v>
      </c>
      <c r="R177" s="1">
        <v>1.1200000000000001</v>
      </c>
      <c r="S177" s="1">
        <v>1.88</v>
      </c>
      <c r="T177" s="1">
        <v>12</v>
      </c>
      <c r="U177" s="1">
        <v>2</v>
      </c>
      <c r="V177" s="1">
        <f t="shared" si="33"/>
        <v>9.9290780141843962E-2</v>
      </c>
      <c r="W177" s="1">
        <v>1</v>
      </c>
      <c r="X177" s="1">
        <v>2</v>
      </c>
      <c r="Y177" s="1">
        <v>7</v>
      </c>
      <c r="Z177" s="1">
        <v>3</v>
      </c>
      <c r="AA177" s="1">
        <f t="shared" si="34"/>
        <v>0.21428571428571427</v>
      </c>
      <c r="AB177" s="1">
        <v>1</v>
      </c>
      <c r="AC177" s="1">
        <v>2</v>
      </c>
      <c r="AD177" s="1">
        <v>0</v>
      </c>
      <c r="AE177" s="1">
        <v>0</v>
      </c>
      <c r="AF177" s="1" t="e">
        <f t="shared" si="35"/>
        <v>#DIV/0!</v>
      </c>
      <c r="AH177" s="1">
        <f t="shared" si="39"/>
        <v>1.6486390518989133E-2</v>
      </c>
      <c r="AI177" s="1">
        <f t="shared" si="40"/>
        <v>0.3800401518327951</v>
      </c>
      <c r="AJ177" s="1">
        <f t="shared" si="41"/>
        <v>0</v>
      </c>
      <c r="AK177" s="1">
        <f t="shared" si="42"/>
        <v>9.3008368438282361</v>
      </c>
      <c r="AL177" s="1" t="b">
        <f t="shared" si="43"/>
        <v>0</v>
      </c>
      <c r="AM177" s="1">
        <f t="shared" si="44"/>
        <v>7.9298014583946799</v>
      </c>
      <c r="AN177" s="1" t="b">
        <f t="shared" si="45"/>
        <v>1</v>
      </c>
      <c r="AO177" s="1">
        <v>9.4879999999999995</v>
      </c>
    </row>
    <row r="178" spans="1:41">
      <c r="A178" s="7">
        <v>175</v>
      </c>
      <c r="B178" s="7" t="s">
        <v>101</v>
      </c>
      <c r="C178" s="7" t="s">
        <v>29</v>
      </c>
      <c r="D178" s="7" t="s">
        <v>101</v>
      </c>
      <c r="E178" s="7" t="s">
        <v>29</v>
      </c>
      <c r="F178" s="2" t="b">
        <f t="shared" si="38"/>
        <v>0</v>
      </c>
      <c r="G178" s="2" t="b">
        <f t="shared" si="36"/>
        <v>0</v>
      </c>
      <c r="H178" s="1" t="s">
        <v>298</v>
      </c>
      <c r="J178" s="1" t="s">
        <v>195</v>
      </c>
      <c r="M178" s="1">
        <f>PRODUCT(SUM(PRODUCT(R178,overview!$J$11),PRODUCT(W178,overview!$K$11),PRODUCT(AB178,overview!$L$11)),1/SUM(overview!$J$11:$L$11))</f>
        <v>0.59420000000000017</v>
      </c>
      <c r="N178" s="1">
        <f>PRODUCT(SUM(PRODUCT(S178,overview!$J$11),PRODUCT(X178,overview!$K$11),PRODUCT(AC178,overview!$L$11)),1/SUM(overview!$J$11:$L$11))</f>
        <v>2.4058000000000002</v>
      </c>
      <c r="O178" s="1">
        <f t="shared" si="31"/>
        <v>11.2</v>
      </c>
      <c r="P178" s="1">
        <f t="shared" si="32"/>
        <v>9.8000000000000007</v>
      </c>
      <c r="Q178" s="1">
        <f t="shared" si="37"/>
        <v>0.21611314323717692</v>
      </c>
      <c r="R178" s="1">
        <v>0.433</v>
      </c>
      <c r="S178" s="1">
        <v>2.5670000000000002</v>
      </c>
      <c r="T178" s="1">
        <v>2.2000000000000002</v>
      </c>
      <c r="U178" s="1">
        <v>9.8000000000000007</v>
      </c>
      <c r="V178" s="1">
        <f t="shared" si="33"/>
        <v>0.75139002018628043</v>
      </c>
      <c r="W178" s="1">
        <v>0.66700000000000004</v>
      </c>
      <c r="X178" s="1">
        <v>2.3330000000000002</v>
      </c>
      <c r="Y178" s="1">
        <v>9</v>
      </c>
      <c r="Z178" s="1">
        <v>0</v>
      </c>
      <c r="AA178" s="1">
        <f t="shared" si="34"/>
        <v>0</v>
      </c>
      <c r="AB178" s="1">
        <v>0.66700000000000004</v>
      </c>
      <c r="AC178" s="1">
        <v>2.3330000000000002</v>
      </c>
      <c r="AD178" s="1">
        <v>0</v>
      </c>
      <c r="AE178" s="1">
        <v>0</v>
      </c>
      <c r="AF178" s="1" t="e">
        <f t="shared" si="35"/>
        <v>#DIV/0!</v>
      </c>
      <c r="AH178" s="1">
        <f t="shared" si="39"/>
        <v>1.2057257288613428E-2</v>
      </c>
      <c r="AI178" s="1">
        <f t="shared" si="40"/>
        <v>0.37433946311562039</v>
      </c>
      <c r="AJ178" s="1">
        <f t="shared" si="41"/>
        <v>0</v>
      </c>
      <c r="AK178" s="1">
        <f t="shared" si="42"/>
        <v>8.8972205937399682</v>
      </c>
      <c r="AL178" s="1" t="b">
        <f t="shared" si="43"/>
        <v>0</v>
      </c>
      <c r="AM178" s="1">
        <f t="shared" si="44"/>
        <v>7.6483591478023589</v>
      </c>
      <c r="AN178" s="1" t="b">
        <f t="shared" si="45"/>
        <v>1</v>
      </c>
      <c r="AO178" s="1">
        <v>9.4879999999999995</v>
      </c>
    </row>
    <row r="179" spans="1:41">
      <c r="A179" s="7">
        <v>176</v>
      </c>
      <c r="B179" s="7" t="s">
        <v>98</v>
      </c>
      <c r="C179" s="7" t="s">
        <v>50</v>
      </c>
      <c r="D179" s="7" t="s">
        <v>98</v>
      </c>
      <c r="E179" s="7" t="s">
        <v>50</v>
      </c>
      <c r="F179" s="2" t="b">
        <f t="shared" si="38"/>
        <v>0</v>
      </c>
      <c r="G179" s="2" t="b">
        <f t="shared" si="36"/>
        <v>0</v>
      </c>
      <c r="H179" s="1" t="s">
        <v>298</v>
      </c>
      <c r="I179" s="1" t="s">
        <v>240</v>
      </c>
      <c r="J179" s="1" t="s">
        <v>300</v>
      </c>
      <c r="M179" s="1">
        <f>PRODUCT(SUM(PRODUCT(R179,overview!$J$11),PRODUCT(W179,overview!$K$11),PRODUCT(AB179,overview!$L$11)),1/SUM(overview!$J$11:$L$11))</f>
        <v>0.37873333333333331</v>
      </c>
      <c r="N179" s="1">
        <f>PRODUCT(SUM(PRODUCT(S179,overview!$J$11),PRODUCT(X179,overview!$K$11),PRODUCT(AC179,overview!$L$11)),1/SUM(overview!$J$11:$L$11))</f>
        <v>2.6212666666666666</v>
      </c>
      <c r="O179" s="1">
        <f t="shared" si="31"/>
        <v>11.5</v>
      </c>
      <c r="P179" s="1">
        <f t="shared" si="32"/>
        <v>8.5</v>
      </c>
      <c r="Q179" s="1">
        <f t="shared" si="37"/>
        <v>0.10679315343726951</v>
      </c>
      <c r="R179" s="1">
        <v>0.48</v>
      </c>
      <c r="S179" s="1">
        <v>2.52</v>
      </c>
      <c r="T179" s="1">
        <v>5.5</v>
      </c>
      <c r="U179" s="1">
        <v>8.5</v>
      </c>
      <c r="V179" s="1">
        <f t="shared" si="33"/>
        <v>0.29437229437229434</v>
      </c>
      <c r="W179" s="1">
        <v>0.33300000000000002</v>
      </c>
      <c r="X179" s="1">
        <v>2.6669999999999998</v>
      </c>
      <c r="Y179" s="1">
        <v>6</v>
      </c>
      <c r="Z179" s="1">
        <v>0</v>
      </c>
      <c r="AA179" s="1">
        <f t="shared" si="34"/>
        <v>0</v>
      </c>
      <c r="AB179" s="1">
        <v>0.33300000000000002</v>
      </c>
      <c r="AC179" s="1">
        <v>2.6669999999999998</v>
      </c>
      <c r="AD179" s="1">
        <v>0</v>
      </c>
      <c r="AE179" s="1">
        <v>0</v>
      </c>
      <c r="AF179" s="1" t="e">
        <f t="shared" si="35"/>
        <v>#DIV/0!</v>
      </c>
      <c r="AH179" s="1">
        <f t="shared" si="39"/>
        <v>3.18556058609109E-2</v>
      </c>
      <c r="AI179" s="1">
        <f t="shared" si="40"/>
        <v>0.3441182929507357</v>
      </c>
      <c r="AJ179" s="1">
        <f t="shared" si="41"/>
        <v>0</v>
      </c>
      <c r="AK179" s="1">
        <f t="shared" si="42"/>
        <v>8.2994371031943519</v>
      </c>
      <c r="AL179" s="1" t="b">
        <f t="shared" si="43"/>
        <v>0</v>
      </c>
      <c r="AM179" s="1">
        <f t="shared" si="44"/>
        <v>7.1178823484245299</v>
      </c>
      <c r="AN179" s="1" t="b">
        <f t="shared" si="45"/>
        <v>1</v>
      </c>
      <c r="AO179" s="1">
        <v>9.4879999999999995</v>
      </c>
    </row>
    <row r="180" spans="1:41">
      <c r="A180" s="7">
        <v>177</v>
      </c>
      <c r="B180" s="7" t="s">
        <v>36</v>
      </c>
      <c r="C180" s="7" t="s">
        <v>37</v>
      </c>
      <c r="D180" s="7" t="s">
        <v>84</v>
      </c>
      <c r="E180" s="7" t="s">
        <v>37</v>
      </c>
      <c r="F180" s="2" t="b">
        <f t="shared" si="38"/>
        <v>0</v>
      </c>
      <c r="G180" s="2" t="b">
        <f t="shared" si="36"/>
        <v>1</v>
      </c>
      <c r="H180" s="1" t="s">
        <v>298</v>
      </c>
      <c r="M180" s="1">
        <f>PRODUCT(SUM(PRODUCT(R180,overview!$J$11),PRODUCT(W180,overview!$K$11),PRODUCT(AB180,overview!$L$11)),1/SUM(overview!$J$11:$L$11))</f>
        <v>0.74324444444444437</v>
      </c>
      <c r="N180" s="1">
        <f>PRODUCT(SUM(PRODUCT(S180,overview!$J$11),PRODUCT(X180,overview!$K$11),PRODUCT(AC180,overview!$L$11)),1/SUM(overview!$J$11:$L$11))</f>
        <v>2.2567555555555554</v>
      </c>
      <c r="O180" s="1">
        <f t="shared" si="31"/>
        <v>11.5</v>
      </c>
      <c r="P180" s="1">
        <f t="shared" si="32"/>
        <v>11.5</v>
      </c>
      <c r="Q180" s="1">
        <f t="shared" si="37"/>
        <v>0.32934202493254816</v>
      </c>
      <c r="R180" s="1">
        <v>0.59499999999999997</v>
      </c>
      <c r="S180" s="1">
        <v>2.4049999999999998</v>
      </c>
      <c r="T180" s="1">
        <v>4.5</v>
      </c>
      <c r="U180" s="1">
        <v>11.5</v>
      </c>
      <c r="V180" s="1">
        <f t="shared" si="33"/>
        <v>0.63224763224763225</v>
      </c>
      <c r="W180" s="1">
        <v>0.8</v>
      </c>
      <c r="X180" s="1">
        <v>2.2000000000000002</v>
      </c>
      <c r="Y180" s="1">
        <v>6</v>
      </c>
      <c r="Z180" s="1">
        <v>0</v>
      </c>
      <c r="AA180" s="1">
        <f t="shared" si="34"/>
        <v>0</v>
      </c>
      <c r="AB180" s="1">
        <v>1.1160000000000001</v>
      </c>
      <c r="AC180" s="1">
        <v>1.8839999999999999</v>
      </c>
      <c r="AD180" s="1">
        <v>1</v>
      </c>
      <c r="AE180" s="1">
        <v>0</v>
      </c>
      <c r="AF180" s="1">
        <f t="shared" si="35"/>
        <v>0</v>
      </c>
      <c r="AH180" s="1">
        <f t="shared" si="39"/>
        <v>3.0078619427564235E-2</v>
      </c>
      <c r="AI180" s="1">
        <f t="shared" si="40"/>
        <v>0.30255272868760247</v>
      </c>
      <c r="AJ180" s="1">
        <f t="shared" si="41"/>
        <v>0</v>
      </c>
      <c r="AK180" s="1">
        <f t="shared" si="42"/>
        <v>7.7945824101905909</v>
      </c>
      <c r="AL180" s="1" t="b">
        <f t="shared" si="43"/>
        <v>0</v>
      </c>
      <c r="AM180" s="1">
        <f t="shared" si="44"/>
        <v>6.5848564987487679</v>
      </c>
      <c r="AN180" s="1" t="b">
        <f t="shared" si="45"/>
        <v>1</v>
      </c>
      <c r="AO180" s="1">
        <v>9.4879999999999995</v>
      </c>
    </row>
    <row r="181" spans="1:41">
      <c r="A181" s="7">
        <v>178</v>
      </c>
      <c r="B181" s="7" t="s">
        <v>98</v>
      </c>
      <c r="C181" s="7" t="s">
        <v>50</v>
      </c>
      <c r="D181" s="7" t="s">
        <v>98</v>
      </c>
      <c r="E181" s="7" t="s">
        <v>50</v>
      </c>
      <c r="F181" s="2" t="b">
        <f t="shared" si="38"/>
        <v>0</v>
      </c>
      <c r="G181" s="2" t="b">
        <f t="shared" si="36"/>
        <v>0</v>
      </c>
      <c r="H181" s="1" t="s">
        <v>298</v>
      </c>
      <c r="J181" s="1" t="s">
        <v>195</v>
      </c>
      <c r="M181" s="1">
        <f>PRODUCT(SUM(PRODUCT(R181,overview!$J$11),PRODUCT(W181,overview!$K$11),PRODUCT(AB181,overview!$L$11)),1/SUM(overview!$J$11:$L$11))</f>
        <v>0.53584444444444446</v>
      </c>
      <c r="N181" s="1">
        <f>PRODUCT(SUM(PRODUCT(S181,overview!$J$11),PRODUCT(X181,overview!$K$11),PRODUCT(AC181,overview!$L$11)),1/SUM(overview!$J$11:$L$11))</f>
        <v>2.4641555555555557</v>
      </c>
      <c r="O181" s="1">
        <f t="shared" si="31"/>
        <v>13.5</v>
      </c>
      <c r="P181" s="1">
        <f t="shared" si="32"/>
        <v>3.5</v>
      </c>
      <c r="Q181" s="1">
        <f t="shared" si="37"/>
        <v>5.6377379841807587E-2</v>
      </c>
      <c r="R181" s="1">
        <v>0.98499999999999999</v>
      </c>
      <c r="S181" s="1">
        <v>2.0150000000000001</v>
      </c>
      <c r="T181" s="1">
        <v>7.5</v>
      </c>
      <c r="U181" s="1">
        <v>3.5</v>
      </c>
      <c r="V181" s="1">
        <f t="shared" si="33"/>
        <v>0.22812241521918941</v>
      </c>
      <c r="W181" s="1">
        <v>0.33300000000000002</v>
      </c>
      <c r="X181" s="1">
        <v>2.6669999999999998</v>
      </c>
      <c r="Y181" s="1">
        <v>6</v>
      </c>
      <c r="Z181" s="1">
        <v>0</v>
      </c>
      <c r="AA181" s="1">
        <f t="shared" si="34"/>
        <v>0</v>
      </c>
      <c r="AB181" s="1">
        <v>0.33300000000000002</v>
      </c>
      <c r="AC181" s="1">
        <v>2.6669999999999998</v>
      </c>
      <c r="AD181" s="1">
        <v>0</v>
      </c>
      <c r="AE181" s="1">
        <v>0</v>
      </c>
      <c r="AF181" s="1" t="e">
        <f t="shared" si="35"/>
        <v>#DIV/0!</v>
      </c>
      <c r="AH181" s="1">
        <f t="shared" si="39"/>
        <v>3.2211878292846413E-2</v>
      </c>
      <c r="AI181" s="1">
        <f t="shared" si="40"/>
        <v>0.25883678405211702</v>
      </c>
      <c r="AJ181" s="1">
        <f t="shared" si="41"/>
        <v>0</v>
      </c>
      <c r="AK181" s="1">
        <f t="shared" si="42"/>
        <v>7.0812127449985613</v>
      </c>
      <c r="AL181" s="1" t="b">
        <f t="shared" si="43"/>
        <v>0</v>
      </c>
      <c r="AM181" s="1">
        <f t="shared" si="44"/>
        <v>5.8124348408623456</v>
      </c>
      <c r="AN181" s="1" t="b">
        <f t="shared" si="45"/>
        <v>1</v>
      </c>
      <c r="AO181" s="1">
        <v>9.4879999999999995</v>
      </c>
    </row>
    <row r="182" spans="1:41">
      <c r="A182" s="7">
        <v>179</v>
      </c>
      <c r="B182" s="7" t="s">
        <v>47</v>
      </c>
      <c r="C182" s="7" t="s">
        <v>48</v>
      </c>
      <c r="D182" s="7" t="s">
        <v>79</v>
      </c>
      <c r="E182" s="7" t="s">
        <v>48</v>
      </c>
      <c r="F182" s="2" t="b">
        <f t="shared" si="38"/>
        <v>1</v>
      </c>
      <c r="G182" s="2" t="b">
        <f t="shared" si="36"/>
        <v>0</v>
      </c>
      <c r="H182" s="1" t="s">
        <v>298</v>
      </c>
      <c r="I182" s="1" t="s">
        <v>240</v>
      </c>
      <c r="J182" s="1" t="s">
        <v>300</v>
      </c>
      <c r="M182" s="1">
        <f>PRODUCT(SUM(PRODUCT(R182,overview!$J$11),PRODUCT(W182,overview!$K$11),PRODUCT(AB182,overview!$L$11)),1/SUM(overview!$J$11:$L$11))</f>
        <v>1.0687111111111112</v>
      </c>
      <c r="N182" s="1">
        <f>PRODUCT(SUM(PRODUCT(S182,overview!$J$11),PRODUCT(X182,overview!$K$11),PRODUCT(AC182,overview!$L$11)),1/SUM(overview!$J$11:$L$11))</f>
        <v>1.9312888888888891</v>
      </c>
      <c r="O182" s="1">
        <f t="shared" si="31"/>
        <v>25</v>
      </c>
      <c r="P182" s="1">
        <f t="shared" si="32"/>
        <v>0</v>
      </c>
      <c r="Q182" s="1">
        <f t="shared" si="37"/>
        <v>0</v>
      </c>
      <c r="R182" s="1">
        <v>1</v>
      </c>
      <c r="S182" s="1">
        <v>2</v>
      </c>
      <c r="T182" s="1">
        <v>10</v>
      </c>
      <c r="U182" s="1">
        <v>0</v>
      </c>
      <c r="V182" s="1">
        <f t="shared" si="33"/>
        <v>0</v>
      </c>
      <c r="W182" s="1">
        <v>1.103</v>
      </c>
      <c r="X182" s="1">
        <v>1.897</v>
      </c>
      <c r="Y182" s="1">
        <v>14</v>
      </c>
      <c r="Z182" s="1">
        <v>0</v>
      </c>
      <c r="AA182" s="1">
        <f t="shared" si="34"/>
        <v>0</v>
      </c>
      <c r="AB182" s="1">
        <v>1.002</v>
      </c>
      <c r="AC182" s="1">
        <v>1.998</v>
      </c>
      <c r="AD182" s="1">
        <v>1</v>
      </c>
      <c r="AE182" s="1">
        <v>0</v>
      </c>
      <c r="AF182" s="1">
        <f t="shared" si="35"/>
        <v>0</v>
      </c>
      <c r="AH182" s="1">
        <f t="shared" si="39"/>
        <v>1.9866909758510118E-2</v>
      </c>
      <c r="AI182" s="1">
        <f t="shared" si="40"/>
        <v>0.27906921323204265</v>
      </c>
      <c r="AJ182" s="1">
        <f t="shared" si="41"/>
        <v>0</v>
      </c>
      <c r="AK182" s="1">
        <f t="shared" si="42"/>
        <v>6.528191515443365</v>
      </c>
      <c r="AL182" s="1" t="b">
        <f t="shared" si="43"/>
        <v>0</v>
      </c>
      <c r="AM182" s="1">
        <f t="shared" si="44"/>
        <v>5.3757151637228135</v>
      </c>
      <c r="AN182" s="1" t="b">
        <f t="shared" si="45"/>
        <v>1</v>
      </c>
      <c r="AO182" s="1">
        <v>9.4879999999999995</v>
      </c>
    </row>
    <row r="183" spans="1:41">
      <c r="A183" s="7">
        <v>180</v>
      </c>
      <c r="B183" s="7" t="s">
        <v>79</v>
      </c>
      <c r="C183" s="7" t="s">
        <v>48</v>
      </c>
      <c r="D183" s="7" t="s">
        <v>79</v>
      </c>
      <c r="E183" s="7" t="s">
        <v>48</v>
      </c>
      <c r="F183" s="2" t="b">
        <f t="shared" si="38"/>
        <v>0</v>
      </c>
      <c r="G183" s="2" t="b">
        <f t="shared" si="36"/>
        <v>0</v>
      </c>
      <c r="H183" s="1" t="s">
        <v>298</v>
      </c>
      <c r="I183" s="1" t="s">
        <v>240</v>
      </c>
      <c r="M183" s="1">
        <f>PRODUCT(SUM(PRODUCT(R183,overview!$J$11),PRODUCT(W183,overview!$K$11),PRODUCT(AB183,overview!$L$11)),1/SUM(overview!$J$11:$L$11))</f>
        <v>0.90704444444444432</v>
      </c>
      <c r="N183" s="1">
        <f>PRODUCT(SUM(PRODUCT(S183,overview!$J$11),PRODUCT(X183,overview!$K$11),PRODUCT(AC183,overview!$L$11)),1/SUM(overview!$J$11:$L$11))</f>
        <v>2.0929555555555557</v>
      </c>
      <c r="O183" s="1">
        <f t="shared" si="31"/>
        <v>16</v>
      </c>
      <c r="P183" s="1">
        <f t="shared" si="32"/>
        <v>7</v>
      </c>
      <c r="Q183" s="1">
        <f t="shared" si="37"/>
        <v>0.18960361742565002</v>
      </c>
      <c r="R183" s="1">
        <v>0.58099999999999996</v>
      </c>
      <c r="S183" s="1">
        <v>2.419</v>
      </c>
      <c r="T183" s="1">
        <v>6</v>
      </c>
      <c r="U183" s="1">
        <v>7</v>
      </c>
      <c r="V183" s="1">
        <f t="shared" si="33"/>
        <v>0.28021220890174997</v>
      </c>
      <c r="W183" s="1">
        <v>1.0449999999999999</v>
      </c>
      <c r="X183" s="1">
        <v>1.9550000000000001</v>
      </c>
      <c r="Y183" s="1">
        <v>10</v>
      </c>
      <c r="Z183" s="1">
        <v>0</v>
      </c>
      <c r="AA183" s="1">
        <f t="shared" si="34"/>
        <v>0</v>
      </c>
      <c r="AB183" s="1">
        <v>1.333</v>
      </c>
      <c r="AC183" s="1">
        <v>1.667</v>
      </c>
      <c r="AD183" s="1">
        <v>0</v>
      </c>
      <c r="AE183" s="1">
        <v>0</v>
      </c>
      <c r="AF183" s="1" t="e">
        <f t="shared" si="35"/>
        <v>#DIV/0!</v>
      </c>
      <c r="AH183" s="1">
        <f t="shared" si="39"/>
        <v>1.9122561560088267E-2</v>
      </c>
      <c r="AI183" s="1">
        <f t="shared" si="40"/>
        <v>0.23166553007721416</v>
      </c>
      <c r="AJ183" s="1">
        <f t="shared" si="41"/>
        <v>0</v>
      </c>
      <c r="AK183" s="1">
        <f t="shared" si="42"/>
        <v>5.9564908900679203</v>
      </c>
      <c r="AL183" s="1" t="b">
        <f t="shared" si="43"/>
        <v>0</v>
      </c>
      <c r="AM183" s="1">
        <f t="shared" si="44"/>
        <v>4.8671016370528308</v>
      </c>
      <c r="AN183" s="1" t="b">
        <f t="shared" si="45"/>
        <v>1</v>
      </c>
      <c r="AO183" s="1">
        <v>9.4879999999999995</v>
      </c>
    </row>
    <row r="184" spans="1:41">
      <c r="A184" s="7">
        <v>181</v>
      </c>
      <c r="B184" s="7" t="s">
        <v>98</v>
      </c>
      <c r="C184" s="7" t="s">
        <v>50</v>
      </c>
      <c r="D184" s="7" t="s">
        <v>98</v>
      </c>
      <c r="E184" s="7" t="s">
        <v>50</v>
      </c>
      <c r="F184" s="2" t="b">
        <f t="shared" si="38"/>
        <v>0</v>
      </c>
      <c r="G184" s="2" t="b">
        <f t="shared" si="36"/>
        <v>0</v>
      </c>
      <c r="H184" s="1" t="s">
        <v>298</v>
      </c>
      <c r="I184" s="1" t="s">
        <v>253</v>
      </c>
      <c r="J184" s="1" t="s">
        <v>299</v>
      </c>
      <c r="M184" s="1">
        <f>PRODUCT(SUM(PRODUCT(R184,overview!$J$11),PRODUCT(W184,overview!$K$11),PRODUCT(AB184,overview!$L$11)),1/SUM(overview!$J$11:$L$11))</f>
        <v>0.36846666666666666</v>
      </c>
      <c r="N184" s="1">
        <f>PRODUCT(SUM(PRODUCT(S184,overview!$J$11),PRODUCT(X184,overview!$K$11),PRODUCT(AC184,overview!$L$11)),1/SUM(overview!$J$11:$L$11))</f>
        <v>2.6315333333333331</v>
      </c>
      <c r="O184" s="1">
        <f t="shared" si="31"/>
        <v>8.8000000000000007</v>
      </c>
      <c r="P184" s="1">
        <f t="shared" si="32"/>
        <v>5.2</v>
      </c>
      <c r="Q184" s="1">
        <f t="shared" si="37"/>
        <v>8.2738949293302916E-2</v>
      </c>
      <c r="R184" s="1">
        <v>0.44700000000000001</v>
      </c>
      <c r="S184" s="1">
        <v>2.5529999999999999</v>
      </c>
      <c r="T184" s="1">
        <v>1.8</v>
      </c>
      <c r="U184" s="1">
        <v>5.2</v>
      </c>
      <c r="V184" s="1">
        <f t="shared" si="33"/>
        <v>0.50581015798407114</v>
      </c>
      <c r="W184" s="1">
        <v>0.33300000000000002</v>
      </c>
      <c r="X184" s="1">
        <v>2.6669999999999998</v>
      </c>
      <c r="Y184" s="1">
        <v>7</v>
      </c>
      <c r="Z184" s="1">
        <v>0</v>
      </c>
      <c r="AA184" s="1">
        <f t="shared" si="34"/>
        <v>0</v>
      </c>
      <c r="AB184" s="1">
        <v>0.33300000000000002</v>
      </c>
      <c r="AC184" s="1">
        <v>2.6669999999999998</v>
      </c>
      <c r="AD184" s="1">
        <v>0</v>
      </c>
      <c r="AE184" s="1">
        <v>0</v>
      </c>
      <c r="AF184" s="1" t="e">
        <f t="shared" si="35"/>
        <v>#DIV/0!</v>
      </c>
      <c r="AH184" s="1">
        <f t="shared" si="39"/>
        <v>1.9559648681461709E-2</v>
      </c>
      <c r="AI184" s="1">
        <f t="shared" si="40"/>
        <v>0.23351404703969666</v>
      </c>
      <c r="AJ184" s="1">
        <f t="shared" si="41"/>
        <v>0</v>
      </c>
      <c r="AK184" s="1">
        <f t="shared" si="42"/>
        <v>5.6140437358826452</v>
      </c>
      <c r="AL184" s="1" t="b">
        <f t="shared" si="43"/>
        <v>0</v>
      </c>
      <c r="AM184" s="1">
        <f t="shared" si="44"/>
        <v>4.572560467721094</v>
      </c>
      <c r="AN184" s="1" t="b">
        <f t="shared" si="45"/>
        <v>1</v>
      </c>
      <c r="AO184" s="1">
        <v>9.4879999999999995</v>
      </c>
    </row>
    <row r="185" spans="1:41">
      <c r="A185" s="7">
        <v>182</v>
      </c>
      <c r="B185" s="7" t="s">
        <v>47</v>
      </c>
      <c r="C185" s="7" t="s">
        <v>48</v>
      </c>
      <c r="D185" s="7" t="s">
        <v>47</v>
      </c>
      <c r="E185" s="7" t="s">
        <v>48</v>
      </c>
      <c r="F185" s="2" t="b">
        <f t="shared" si="38"/>
        <v>0</v>
      </c>
      <c r="G185" s="2" t="b">
        <f t="shared" si="36"/>
        <v>0</v>
      </c>
      <c r="H185" s="1" t="s">
        <v>298</v>
      </c>
      <c r="J185" s="1" t="s">
        <v>195</v>
      </c>
      <c r="M185" s="1">
        <f>PRODUCT(SUM(PRODUCT(R185,overview!$J$11),PRODUCT(W185,overview!$K$11),PRODUCT(AB185,overview!$L$11)),1/SUM(overview!$J$11:$L$11))</f>
        <v>0.73766666666666669</v>
      </c>
      <c r="N185" s="1">
        <f>PRODUCT(SUM(PRODUCT(S185,overview!$J$11),PRODUCT(X185,overview!$K$11),PRODUCT(AC185,overview!$L$11)),1/SUM(overview!$J$11:$L$11))</f>
        <v>2.2623333333333338</v>
      </c>
      <c r="O185" s="1">
        <f t="shared" si="31"/>
        <v>20.5</v>
      </c>
      <c r="P185" s="1">
        <f t="shared" si="32"/>
        <v>7.5</v>
      </c>
      <c r="Q185" s="1">
        <f t="shared" si="37"/>
        <v>0.11929190310025981</v>
      </c>
      <c r="R185" s="1">
        <v>0.42199999999999999</v>
      </c>
      <c r="S185" s="1">
        <v>2.5779999999999998</v>
      </c>
      <c r="T185" s="1">
        <v>8</v>
      </c>
      <c r="U185" s="1">
        <v>2</v>
      </c>
      <c r="V185" s="1">
        <f t="shared" si="33"/>
        <v>4.0923196276183085E-2</v>
      </c>
      <c r="W185" s="1">
        <v>0.88100000000000001</v>
      </c>
      <c r="X185" s="1">
        <v>2.1190000000000002</v>
      </c>
      <c r="Y185" s="1">
        <v>12.5</v>
      </c>
      <c r="Z185" s="1">
        <v>5.5</v>
      </c>
      <c r="AA185" s="1">
        <f t="shared" si="34"/>
        <v>0.18293534686172722</v>
      </c>
      <c r="AB185" s="1">
        <v>0.85699999999999998</v>
      </c>
      <c r="AC185" s="1">
        <v>2.1429999999999998</v>
      </c>
      <c r="AD185" s="1">
        <v>0</v>
      </c>
      <c r="AE185" s="1">
        <v>0</v>
      </c>
      <c r="AF185" s="1" t="e">
        <f t="shared" si="35"/>
        <v>#DIV/0!</v>
      </c>
      <c r="AH185" s="1">
        <f t="shared" si="39"/>
        <v>2.3674206782340328E-2</v>
      </c>
      <c r="AI185" s="1">
        <f t="shared" si="40"/>
        <v>0.18821260361251355</v>
      </c>
      <c r="AJ185" s="1">
        <f t="shared" si="41"/>
        <v>0</v>
      </c>
      <c r="AK185" s="1">
        <f t="shared" si="42"/>
        <v>5.200600418874612</v>
      </c>
      <c r="AL185" s="1" t="b">
        <f t="shared" si="43"/>
        <v>0</v>
      </c>
      <c r="AM185" s="1">
        <f t="shared" si="44"/>
        <v>4.0212781101598862</v>
      </c>
      <c r="AN185" s="1" t="b">
        <f t="shared" si="45"/>
        <v>1</v>
      </c>
      <c r="AO185" s="1">
        <v>9.4879999999999995</v>
      </c>
    </row>
    <row r="186" spans="1:41">
      <c r="A186" s="7">
        <v>183</v>
      </c>
      <c r="B186" s="7" t="s">
        <v>43</v>
      </c>
      <c r="C186" s="7" t="s">
        <v>44</v>
      </c>
      <c r="D186" s="7" t="s">
        <v>43</v>
      </c>
      <c r="E186" s="7" t="s">
        <v>44</v>
      </c>
      <c r="F186" s="2" t="b">
        <f t="shared" si="38"/>
        <v>0</v>
      </c>
      <c r="G186" s="2" t="b">
        <f t="shared" si="36"/>
        <v>0</v>
      </c>
      <c r="H186" s="1" t="s">
        <v>298</v>
      </c>
      <c r="M186" s="1">
        <f>PRODUCT(SUM(PRODUCT(R186,overview!$J$11),PRODUCT(W186,overview!$K$11),PRODUCT(AB186,overview!$L$11)),1/SUM(overview!$J$11:$L$11))</f>
        <v>0.56944444444444442</v>
      </c>
      <c r="N186" s="1">
        <f>PRODUCT(SUM(PRODUCT(S186,overview!$J$11),PRODUCT(X186,overview!$K$11),PRODUCT(AC186,overview!$L$11)),1/SUM(overview!$J$11:$L$11))</f>
        <v>2.4305555555555558</v>
      </c>
      <c r="O186" s="1">
        <f t="shared" si="31"/>
        <v>8</v>
      </c>
      <c r="P186" s="1">
        <f t="shared" si="32"/>
        <v>0</v>
      </c>
      <c r="Q186" s="1">
        <f t="shared" si="37"/>
        <v>0</v>
      </c>
      <c r="R186" s="1">
        <v>1</v>
      </c>
      <c r="S186" s="1">
        <v>2</v>
      </c>
      <c r="T186" s="1">
        <v>7</v>
      </c>
      <c r="U186" s="1">
        <v>0</v>
      </c>
      <c r="V186" s="1">
        <f t="shared" si="33"/>
        <v>0</v>
      </c>
      <c r="W186" s="1">
        <v>0.375</v>
      </c>
      <c r="X186" s="1">
        <v>2.625</v>
      </c>
      <c r="Y186" s="1">
        <v>1</v>
      </c>
      <c r="Z186" s="1">
        <v>0</v>
      </c>
      <c r="AA186" s="1">
        <f t="shared" si="34"/>
        <v>0</v>
      </c>
      <c r="AB186" s="1">
        <v>0.375</v>
      </c>
      <c r="AC186" s="1">
        <v>2.625</v>
      </c>
      <c r="AD186" s="1">
        <v>0</v>
      </c>
      <c r="AE186" s="1">
        <v>0</v>
      </c>
      <c r="AF186" s="1" t="e">
        <f t="shared" si="35"/>
        <v>#DIV/0!</v>
      </c>
      <c r="AH186" s="1">
        <f t="shared" si="39"/>
        <v>2.7263073837925807E-2</v>
      </c>
      <c r="AI186" s="1">
        <f t="shared" si="40"/>
        <v>0.19034735321506172</v>
      </c>
      <c r="AJ186" s="1">
        <f t="shared" si="41"/>
        <v>0</v>
      </c>
      <c r="AK186" s="1">
        <f t="shared" si="42"/>
        <v>4.9832436322026386</v>
      </c>
      <c r="AL186" s="1" t="b">
        <f t="shared" si="43"/>
        <v>0</v>
      </c>
      <c r="AM186" s="1">
        <f t="shared" si="44"/>
        <v>3.6908972443250021</v>
      </c>
      <c r="AN186" s="1" t="b">
        <f t="shared" si="45"/>
        <v>1</v>
      </c>
      <c r="AO186" s="1">
        <v>9.4879999999999995</v>
      </c>
    </row>
    <row r="187" spans="1:41">
      <c r="A187" s="7">
        <v>184</v>
      </c>
      <c r="B187" s="7" t="s">
        <v>45</v>
      </c>
      <c r="C187" s="7" t="s">
        <v>46</v>
      </c>
      <c r="D187" s="7" t="s">
        <v>45</v>
      </c>
      <c r="E187" s="7" t="s">
        <v>46</v>
      </c>
      <c r="F187" s="2" t="b">
        <f t="shared" si="38"/>
        <v>0</v>
      </c>
      <c r="G187" s="2" t="b">
        <f t="shared" si="36"/>
        <v>0</v>
      </c>
      <c r="H187" s="1" t="s">
        <v>298</v>
      </c>
      <c r="I187" s="1" t="s">
        <v>240</v>
      </c>
      <c r="M187" s="1">
        <f>PRODUCT(SUM(PRODUCT(R187,overview!$J$11),PRODUCT(W187,overview!$K$11),PRODUCT(AB187,overview!$L$11)),1/SUM(overview!$J$11:$L$11))</f>
        <v>0.925111111111111</v>
      </c>
      <c r="N187" s="1">
        <f>PRODUCT(SUM(PRODUCT(S187,overview!$J$11),PRODUCT(X187,overview!$K$11),PRODUCT(AC187,overview!$L$11)),1/SUM(overview!$J$11:$L$11))</f>
        <v>2.0748888888888892</v>
      </c>
      <c r="O187" s="1">
        <f t="shared" si="31"/>
        <v>16.5</v>
      </c>
      <c r="P187" s="1">
        <f t="shared" si="32"/>
        <v>7.5</v>
      </c>
      <c r="Q187" s="1">
        <f t="shared" si="37"/>
        <v>0.20266388853729539</v>
      </c>
      <c r="R187" s="1">
        <v>0.74</v>
      </c>
      <c r="S187" s="1">
        <v>2.2599999999999998</v>
      </c>
      <c r="T187" s="1">
        <v>2.5</v>
      </c>
      <c r="U187" s="1">
        <v>6.5</v>
      </c>
      <c r="V187" s="1">
        <f t="shared" si="33"/>
        <v>0.85132743362831853</v>
      </c>
      <c r="W187" s="1">
        <v>1.0089999999999999</v>
      </c>
      <c r="X187" s="1">
        <v>1.9910000000000001</v>
      </c>
      <c r="Y187" s="1">
        <v>14</v>
      </c>
      <c r="Z187" s="1">
        <v>1</v>
      </c>
      <c r="AA187" s="1">
        <f t="shared" si="34"/>
        <v>3.6198608021812434E-2</v>
      </c>
      <c r="AB187" s="1">
        <v>1</v>
      </c>
      <c r="AC187" s="1">
        <v>2</v>
      </c>
      <c r="AD187" s="1">
        <v>0</v>
      </c>
      <c r="AE187" s="1">
        <v>0</v>
      </c>
      <c r="AF187" s="1" t="e">
        <f t="shared" si="35"/>
        <v>#DIV/0!</v>
      </c>
      <c r="AH187" s="1">
        <f t="shared" si="39"/>
        <v>3.5884594275233883E-2</v>
      </c>
      <c r="AI187" s="1">
        <f t="shared" si="40"/>
        <v>0.19638054983043615</v>
      </c>
      <c r="AJ187" s="1">
        <f t="shared" si="41"/>
        <v>0</v>
      </c>
      <c r="AK187" s="1">
        <f t="shared" si="42"/>
        <v>4.7798905564263912</v>
      </c>
      <c r="AL187" s="1" t="b">
        <f t="shared" si="43"/>
        <v>0</v>
      </c>
      <c r="AM187" s="1">
        <f t="shared" si="44"/>
        <v>3.3299945930703676</v>
      </c>
      <c r="AN187" s="1" t="b">
        <f t="shared" si="45"/>
        <v>1</v>
      </c>
      <c r="AO187" s="1">
        <v>9.4879999999999995</v>
      </c>
    </row>
    <row r="188" spans="1:41">
      <c r="A188" s="7">
        <v>185</v>
      </c>
      <c r="B188" s="7" t="s">
        <v>98</v>
      </c>
      <c r="C188" s="7" t="s">
        <v>50</v>
      </c>
      <c r="D188" s="7" t="s">
        <v>98</v>
      </c>
      <c r="E188" s="7" t="s">
        <v>50</v>
      </c>
      <c r="F188" s="2" t="b">
        <f t="shared" si="38"/>
        <v>0</v>
      </c>
      <c r="G188" s="2" t="b">
        <f t="shared" si="36"/>
        <v>0</v>
      </c>
      <c r="H188" s="1" t="s">
        <v>298</v>
      </c>
      <c r="M188" s="1">
        <f>PRODUCT(SUM(PRODUCT(R188,overview!$J$11),PRODUCT(W188,overview!$K$11),PRODUCT(AB188,overview!$L$11)),1/SUM(overview!$J$11:$L$11))</f>
        <v>0.45122222222222225</v>
      </c>
      <c r="N188" s="1">
        <f>PRODUCT(SUM(PRODUCT(S188,overview!$J$11),PRODUCT(X188,overview!$K$11),PRODUCT(AC188,overview!$L$11)),1/SUM(overview!$J$11:$L$11))</f>
        <v>2.5487777777777776</v>
      </c>
      <c r="O188" s="1">
        <f t="shared" si="31"/>
        <v>10</v>
      </c>
      <c r="P188" s="1">
        <f t="shared" si="32"/>
        <v>3</v>
      </c>
      <c r="Q188" s="1">
        <f t="shared" si="37"/>
        <v>5.3110423296569176E-2</v>
      </c>
      <c r="R188" s="1">
        <v>0.71299999999999997</v>
      </c>
      <c r="S188" s="1">
        <v>2.2869999999999999</v>
      </c>
      <c r="T188" s="1">
        <v>4</v>
      </c>
      <c r="U188" s="1">
        <v>3</v>
      </c>
      <c r="V188" s="1">
        <f t="shared" si="33"/>
        <v>0.23382160034980326</v>
      </c>
      <c r="W188" s="1">
        <v>0.33300000000000002</v>
      </c>
      <c r="X188" s="1">
        <v>2.6669999999999998</v>
      </c>
      <c r="Y188" s="1">
        <v>6</v>
      </c>
      <c r="Z188" s="1">
        <v>0</v>
      </c>
      <c r="AA188" s="1">
        <f t="shared" si="34"/>
        <v>0</v>
      </c>
      <c r="AB188" s="1">
        <v>0.33300000000000002</v>
      </c>
      <c r="AC188" s="1">
        <v>2.6669999999999998</v>
      </c>
      <c r="AD188" s="1">
        <v>0</v>
      </c>
      <c r="AE188" s="1">
        <v>0</v>
      </c>
      <c r="AF188" s="1" t="e">
        <f t="shared" si="35"/>
        <v>#DIV/0!</v>
      </c>
      <c r="AH188" s="1">
        <f t="shared" si="39"/>
        <v>3.2534372900835988E-2</v>
      </c>
      <c r="AI188" s="1">
        <f t="shared" si="40"/>
        <v>0.18819417274281944</v>
      </c>
      <c r="AJ188" s="1">
        <f t="shared" si="41"/>
        <v>0</v>
      </c>
      <c r="AK188" s="1">
        <f t="shared" si="42"/>
        <v>4.9442920061247833</v>
      </c>
      <c r="AL188" s="1" t="b">
        <f t="shared" si="43"/>
        <v>0</v>
      </c>
      <c r="AM188" s="1">
        <f t="shared" si="44"/>
        <v>3.5353304145662969</v>
      </c>
      <c r="AN188" s="1" t="b">
        <f t="shared" si="45"/>
        <v>1</v>
      </c>
      <c r="AO188" s="1">
        <v>9.4879999999999995</v>
      </c>
    </row>
    <row r="189" spans="1:41">
      <c r="A189" s="7">
        <v>186</v>
      </c>
      <c r="B189" s="7" t="s">
        <v>100</v>
      </c>
      <c r="C189" s="7" t="s">
        <v>73</v>
      </c>
      <c r="D189" s="7" t="s">
        <v>100</v>
      </c>
      <c r="E189" s="7" t="s">
        <v>73</v>
      </c>
      <c r="F189" s="2" t="b">
        <f t="shared" si="38"/>
        <v>0</v>
      </c>
      <c r="G189" s="2" t="b">
        <f t="shared" si="36"/>
        <v>0</v>
      </c>
      <c r="H189" s="1" t="s">
        <v>298</v>
      </c>
      <c r="M189" s="1">
        <f>PRODUCT(SUM(PRODUCT(R189,overview!$J$11),PRODUCT(W189,overview!$K$11),PRODUCT(AB189,overview!$L$11)),1/SUM(overview!$J$11:$L$11))</f>
        <v>0.54051111111111116</v>
      </c>
      <c r="N189" s="1">
        <f>PRODUCT(SUM(PRODUCT(S189,overview!$J$11),PRODUCT(X189,overview!$K$11),PRODUCT(AC189,overview!$L$11)),1/SUM(overview!$J$11:$L$11))</f>
        <v>2.4594888888888886</v>
      </c>
      <c r="O189" s="1">
        <f t="shared" si="31"/>
        <v>15</v>
      </c>
      <c r="P189" s="1">
        <f t="shared" si="32"/>
        <v>0</v>
      </c>
      <c r="Q189" s="1">
        <f t="shared" si="37"/>
        <v>0</v>
      </c>
      <c r="R189" s="1">
        <v>1</v>
      </c>
      <c r="S189" s="1">
        <v>2</v>
      </c>
      <c r="T189" s="1">
        <v>8</v>
      </c>
      <c r="U189" s="1">
        <v>0</v>
      </c>
      <c r="V189" s="1">
        <f t="shared" si="33"/>
        <v>0</v>
      </c>
      <c r="W189" s="1">
        <v>0.33300000000000002</v>
      </c>
      <c r="X189" s="1">
        <v>2.6669999999999998</v>
      </c>
      <c r="Y189" s="1">
        <v>7</v>
      </c>
      <c r="Z189" s="1">
        <v>0</v>
      </c>
      <c r="AA189" s="1">
        <f t="shared" si="34"/>
        <v>0</v>
      </c>
      <c r="AB189" s="1">
        <v>0.33300000000000002</v>
      </c>
      <c r="AC189" s="1">
        <v>2.6669999999999998</v>
      </c>
      <c r="AD189" s="1">
        <v>0</v>
      </c>
      <c r="AE189" s="1">
        <v>0</v>
      </c>
      <c r="AF189" s="1" t="e">
        <f t="shared" si="35"/>
        <v>#DIV/0!</v>
      </c>
      <c r="AH189" s="1">
        <f t="shared" si="39"/>
        <v>3.8699318165951742E-2</v>
      </c>
      <c r="AI189" s="1">
        <f t="shared" si="40"/>
        <v>0.19284343188444733</v>
      </c>
      <c r="AJ189" s="1">
        <f t="shared" si="41"/>
        <v>0</v>
      </c>
      <c r="AK189" s="1">
        <f t="shared" si="42"/>
        <v>5.1169813624890104</v>
      </c>
      <c r="AL189" s="1" t="b">
        <f t="shared" si="43"/>
        <v>0</v>
      </c>
      <c r="AM189" s="1">
        <f t="shared" si="44"/>
        <v>3.7978440235157289</v>
      </c>
      <c r="AN189" s="1" t="b">
        <f t="shared" si="45"/>
        <v>1</v>
      </c>
      <c r="AO189" s="1">
        <v>9.4879999999999995</v>
      </c>
    </row>
    <row r="190" spans="1:41">
      <c r="A190" s="7">
        <v>187</v>
      </c>
      <c r="B190" s="7" t="s">
        <v>64</v>
      </c>
      <c r="C190" s="7" t="s">
        <v>2</v>
      </c>
      <c r="D190" s="7" t="s">
        <v>64</v>
      </c>
      <c r="E190" s="7" t="s">
        <v>2</v>
      </c>
      <c r="F190" s="2" t="b">
        <f t="shared" si="38"/>
        <v>0</v>
      </c>
      <c r="G190" s="2" t="b">
        <f t="shared" si="36"/>
        <v>0</v>
      </c>
      <c r="H190" s="1" t="s">
        <v>298</v>
      </c>
      <c r="M190" s="1">
        <f>PRODUCT(SUM(PRODUCT(R190,overview!$J$11),PRODUCT(W190,overview!$K$11),PRODUCT(AB190,overview!$L$11)),1/SUM(overview!$J$11:$L$11))</f>
        <v>0.54144444444444439</v>
      </c>
      <c r="N190" s="1">
        <f>PRODUCT(SUM(PRODUCT(S190,overview!$J$11),PRODUCT(X190,overview!$K$11),PRODUCT(AC190,overview!$L$11)),1/SUM(overview!$J$11:$L$11))</f>
        <v>2.4585555555555554</v>
      </c>
      <c r="O190" s="1">
        <f t="shared" si="31"/>
        <v>8</v>
      </c>
      <c r="P190" s="1">
        <f t="shared" si="32"/>
        <v>4</v>
      </c>
      <c r="Q190" s="1">
        <f t="shared" si="37"/>
        <v>0.11011433994667148</v>
      </c>
      <c r="R190" s="1">
        <v>1.0029999999999999</v>
      </c>
      <c r="S190" s="1">
        <v>1.9970000000000001</v>
      </c>
      <c r="T190" s="1">
        <v>4</v>
      </c>
      <c r="U190" s="1">
        <v>4</v>
      </c>
      <c r="V190" s="1">
        <f t="shared" si="33"/>
        <v>0.50225338007010512</v>
      </c>
      <c r="W190" s="1">
        <v>0.33300000000000002</v>
      </c>
      <c r="X190" s="1">
        <v>2.6669999999999998</v>
      </c>
      <c r="Y190" s="1">
        <v>4</v>
      </c>
      <c r="Z190" s="1">
        <v>0</v>
      </c>
      <c r="AA190" s="1">
        <f t="shared" si="34"/>
        <v>0</v>
      </c>
      <c r="AB190" s="1">
        <v>0.33300000000000002</v>
      </c>
      <c r="AC190" s="1">
        <v>2.6669999999999998</v>
      </c>
      <c r="AD190" s="1">
        <v>0</v>
      </c>
      <c r="AE190" s="1">
        <v>0</v>
      </c>
      <c r="AF190" s="1" t="e">
        <f t="shared" si="35"/>
        <v>#DIV/0!</v>
      </c>
      <c r="AH190" s="1">
        <f t="shared" si="39"/>
        <v>1.8302277830016696E-2</v>
      </c>
      <c r="AI190" s="1">
        <f t="shared" si="40"/>
        <v>0.22109289355219194</v>
      </c>
      <c r="AJ190" s="1">
        <f t="shared" si="41"/>
        <v>0</v>
      </c>
      <c r="AK190" s="1">
        <f t="shared" si="42"/>
        <v>5.0995266697349049</v>
      </c>
      <c r="AL190" s="1" t="b">
        <f t="shared" si="43"/>
        <v>0</v>
      </c>
      <c r="AM190" s="1">
        <f t="shared" si="44"/>
        <v>3.8923308817550448</v>
      </c>
      <c r="AN190" s="1" t="b">
        <f t="shared" si="45"/>
        <v>1</v>
      </c>
      <c r="AO190" s="1">
        <v>9.4879999999999995</v>
      </c>
    </row>
    <row r="191" spans="1:41">
      <c r="A191" s="7">
        <v>188</v>
      </c>
      <c r="B191" s="7" t="s">
        <v>85</v>
      </c>
      <c r="C191" s="7" t="s">
        <v>86</v>
      </c>
      <c r="D191" s="7" t="s">
        <v>85</v>
      </c>
      <c r="E191" s="7" t="s">
        <v>86</v>
      </c>
      <c r="F191" s="2" t="b">
        <f t="shared" si="38"/>
        <v>0</v>
      </c>
      <c r="G191" s="2" t="b">
        <f t="shared" si="36"/>
        <v>0</v>
      </c>
      <c r="H191" s="1" t="s">
        <v>298</v>
      </c>
      <c r="J191" s="1" t="s">
        <v>195</v>
      </c>
      <c r="M191" s="1">
        <f>PRODUCT(SUM(PRODUCT(R191,overview!$J$11),PRODUCT(W191,overview!$K$11),PRODUCT(AB191,overview!$L$11)),1/SUM(overview!$J$11:$L$11))</f>
        <v>0.29240000000000005</v>
      </c>
      <c r="N191" s="1">
        <f>PRODUCT(SUM(PRODUCT(S191,overview!$J$11),PRODUCT(X191,overview!$K$11),PRODUCT(AC191,overview!$L$11)),1/SUM(overview!$J$11:$L$11))</f>
        <v>2.7076000000000002</v>
      </c>
      <c r="O191" s="1">
        <f t="shared" si="31"/>
        <v>7</v>
      </c>
      <c r="P191" s="1">
        <f t="shared" si="32"/>
        <v>5</v>
      </c>
      <c r="Q191" s="1">
        <f t="shared" si="37"/>
        <v>7.7137369942806497E-2</v>
      </c>
      <c r="R191" s="1">
        <v>0.88200000000000001</v>
      </c>
      <c r="S191" s="1">
        <v>2.1179999999999999</v>
      </c>
      <c r="T191" s="1">
        <v>7</v>
      </c>
      <c r="U191" s="1">
        <v>3</v>
      </c>
      <c r="V191" s="1">
        <f t="shared" si="33"/>
        <v>0.1784702549575071</v>
      </c>
      <c r="W191" s="1">
        <v>2.7E-2</v>
      </c>
      <c r="X191" s="1">
        <v>2.9729999999999999</v>
      </c>
      <c r="Y191" s="1">
        <v>0</v>
      </c>
      <c r="Z191" s="1">
        <v>2</v>
      </c>
      <c r="AA191" s="1" t="e">
        <f t="shared" si="34"/>
        <v>#DIV/0!</v>
      </c>
      <c r="AB191" s="1">
        <v>0</v>
      </c>
      <c r="AC191" s="1">
        <v>3</v>
      </c>
      <c r="AD191" s="1">
        <v>0</v>
      </c>
      <c r="AE191" s="1">
        <v>0</v>
      </c>
      <c r="AF191" s="1" t="e">
        <f t="shared" si="35"/>
        <v>#DIV/0!</v>
      </c>
      <c r="AH191" s="1">
        <f t="shared" si="39"/>
        <v>1.6306903345416904E-2</v>
      </c>
      <c r="AI191" s="1">
        <f t="shared" si="40"/>
        <v>0.22488522448790704</v>
      </c>
      <c r="AJ191" s="1">
        <f t="shared" si="41"/>
        <v>0</v>
      </c>
      <c r="AK191" s="1">
        <f t="shared" si="42"/>
        <v>5.1252318446684049</v>
      </c>
      <c r="AL191" s="1" t="b">
        <f t="shared" si="43"/>
        <v>0</v>
      </c>
      <c r="AM191" s="1">
        <f t="shared" si="44"/>
        <v>3.9939301277677264</v>
      </c>
      <c r="AN191" s="1" t="b">
        <f t="shared" si="45"/>
        <v>1</v>
      </c>
      <c r="AO191" s="1">
        <v>9.4879999999999995</v>
      </c>
    </row>
    <row r="192" spans="1:41">
      <c r="A192" s="7">
        <v>189</v>
      </c>
      <c r="B192" s="7" t="s">
        <v>60</v>
      </c>
      <c r="C192" s="7" t="s">
        <v>61</v>
      </c>
      <c r="D192" s="7" t="s">
        <v>83</v>
      </c>
      <c r="E192" s="7" t="s">
        <v>61</v>
      </c>
      <c r="F192" s="2" t="b">
        <f t="shared" si="38"/>
        <v>0</v>
      </c>
      <c r="G192" s="2" t="b">
        <f t="shared" si="36"/>
        <v>0</v>
      </c>
      <c r="H192" s="1" t="s">
        <v>298</v>
      </c>
      <c r="I192" s="1" t="s">
        <v>240</v>
      </c>
      <c r="M192" s="1">
        <f>PRODUCT(SUM(PRODUCT(R192,overview!$J$11),PRODUCT(W192,overview!$K$11),PRODUCT(AB192,overview!$L$11)),1/SUM(overview!$J$11:$L$11))</f>
        <v>0.84693333333333343</v>
      </c>
      <c r="N192" s="1">
        <f>PRODUCT(SUM(PRODUCT(S192,overview!$J$11),PRODUCT(X192,overview!$K$11),PRODUCT(AC192,overview!$L$11)),1/SUM(overview!$J$11:$L$11))</f>
        <v>2.1530666666666667</v>
      </c>
      <c r="O192" s="1">
        <f t="shared" si="31"/>
        <v>12.8</v>
      </c>
      <c r="P192" s="1">
        <f t="shared" si="32"/>
        <v>6.2</v>
      </c>
      <c r="Q192" s="1">
        <f t="shared" si="37"/>
        <v>0.19053443150854596</v>
      </c>
      <c r="R192" s="1">
        <v>0.50800000000000001</v>
      </c>
      <c r="S192" s="1">
        <v>2.492</v>
      </c>
      <c r="T192" s="1">
        <v>6.8</v>
      </c>
      <c r="U192" s="1">
        <v>6.2</v>
      </c>
      <c r="V192" s="1">
        <f t="shared" si="33"/>
        <v>0.18586535737890666</v>
      </c>
      <c r="W192" s="1">
        <v>1</v>
      </c>
      <c r="X192" s="1">
        <v>2</v>
      </c>
      <c r="Y192" s="1">
        <v>5</v>
      </c>
      <c r="Z192" s="1">
        <v>0</v>
      </c>
      <c r="AA192" s="1">
        <f t="shared" si="34"/>
        <v>0</v>
      </c>
      <c r="AB192" s="1">
        <v>1</v>
      </c>
      <c r="AC192" s="1">
        <v>2</v>
      </c>
      <c r="AD192" s="1">
        <v>1</v>
      </c>
      <c r="AE192" s="1">
        <v>0</v>
      </c>
      <c r="AF192" s="1">
        <f t="shared" si="35"/>
        <v>0</v>
      </c>
      <c r="AH192" s="1">
        <f t="shared" si="39"/>
        <v>2.3017117427766541E-2</v>
      </c>
      <c r="AI192" s="1">
        <f t="shared" si="40"/>
        <v>0.19288961127961524</v>
      </c>
      <c r="AJ192" s="1">
        <f t="shared" si="41"/>
        <v>0</v>
      </c>
      <c r="AK192" s="1">
        <f t="shared" si="42"/>
        <v>5.1132254654128397</v>
      </c>
      <c r="AL192" s="1" t="b">
        <f t="shared" si="43"/>
        <v>0</v>
      </c>
      <c r="AM192" s="1">
        <f t="shared" si="44"/>
        <v>4.0543357211932438</v>
      </c>
      <c r="AN192" s="1" t="b">
        <f t="shared" si="45"/>
        <v>1</v>
      </c>
      <c r="AO192" s="1">
        <v>9.4879999999999995</v>
      </c>
    </row>
    <row r="193" spans="1:41">
      <c r="A193" s="7">
        <v>190</v>
      </c>
      <c r="B193" s="7" t="s">
        <v>47</v>
      </c>
      <c r="C193" s="7" t="s">
        <v>48</v>
      </c>
      <c r="D193" s="7" t="s">
        <v>79</v>
      </c>
      <c r="E193" s="7" t="s">
        <v>48</v>
      </c>
      <c r="F193" s="2" t="b">
        <f t="shared" si="38"/>
        <v>1</v>
      </c>
      <c r="G193" s="2" t="b">
        <f t="shared" si="36"/>
        <v>0</v>
      </c>
      <c r="H193" s="1" t="s">
        <v>298</v>
      </c>
      <c r="I193" s="1" t="s">
        <v>240</v>
      </c>
      <c r="M193" s="1">
        <f>PRODUCT(SUM(PRODUCT(R193,overview!$J$11),PRODUCT(W193,overview!$K$11),PRODUCT(AB193,overview!$L$11)),1/SUM(overview!$J$11:$L$11))</f>
        <v>1.0187111111111113</v>
      </c>
      <c r="N193" s="1">
        <f>PRODUCT(SUM(PRODUCT(S193,overview!$J$11),PRODUCT(X193,overview!$K$11),PRODUCT(AC193,overview!$L$11)),1/SUM(overview!$J$11:$L$11))</f>
        <v>1.9812888888888891</v>
      </c>
      <c r="O193" s="1">
        <f t="shared" si="31"/>
        <v>17</v>
      </c>
      <c r="P193" s="1">
        <f t="shared" si="32"/>
        <v>2</v>
      </c>
      <c r="Q193" s="1">
        <f t="shared" si="37"/>
        <v>6.0490101511790705E-2</v>
      </c>
      <c r="R193" s="1">
        <v>1</v>
      </c>
      <c r="S193" s="1">
        <v>2</v>
      </c>
      <c r="T193" s="1">
        <v>8</v>
      </c>
      <c r="U193" s="1">
        <v>0</v>
      </c>
      <c r="V193" s="1">
        <f t="shared" si="33"/>
        <v>0</v>
      </c>
      <c r="W193" s="1">
        <v>1.028</v>
      </c>
      <c r="X193" s="1">
        <v>1.972</v>
      </c>
      <c r="Y193" s="1">
        <v>8</v>
      </c>
      <c r="Z193" s="1">
        <v>2</v>
      </c>
      <c r="AA193" s="1">
        <f t="shared" si="34"/>
        <v>0.13032454361054768</v>
      </c>
      <c r="AB193" s="1">
        <v>1.002</v>
      </c>
      <c r="AC193" s="1">
        <v>1.998</v>
      </c>
      <c r="AD193" s="1">
        <v>1</v>
      </c>
      <c r="AE193" s="1">
        <v>0</v>
      </c>
      <c r="AF193" s="1">
        <f t="shared" si="35"/>
        <v>0</v>
      </c>
      <c r="AH193" s="1">
        <f t="shared" si="39"/>
        <v>2.3849095492364351E-2</v>
      </c>
      <c r="AI193" s="1">
        <f t="shared" si="40"/>
        <v>0.19333520772951943</v>
      </c>
      <c r="AJ193" s="1">
        <f t="shared" si="41"/>
        <v>0</v>
      </c>
      <c r="AK193" s="1">
        <f t="shared" si="42"/>
        <v>4.7676554019597548</v>
      </c>
      <c r="AL193" s="1" t="b">
        <f t="shared" si="43"/>
        <v>0</v>
      </c>
      <c r="AM193" s="1">
        <f t="shared" si="44"/>
        <v>3.6119679933950315</v>
      </c>
      <c r="AN193" s="1" t="b">
        <f t="shared" si="45"/>
        <v>1</v>
      </c>
      <c r="AO193" s="1">
        <v>9.4879999999999995</v>
      </c>
    </row>
    <row r="194" spans="1:41">
      <c r="A194" s="7">
        <v>191</v>
      </c>
      <c r="B194" s="7" t="s">
        <v>64</v>
      </c>
      <c r="C194" s="7" t="s">
        <v>2</v>
      </c>
      <c r="D194" s="7" t="s">
        <v>64</v>
      </c>
      <c r="E194" s="7" t="s">
        <v>2</v>
      </c>
      <c r="F194" s="2" t="b">
        <f t="shared" si="38"/>
        <v>0</v>
      </c>
      <c r="G194" s="2" t="b">
        <f t="shared" si="36"/>
        <v>0</v>
      </c>
      <c r="H194" s="1" t="s">
        <v>298</v>
      </c>
      <c r="M194" s="1">
        <f>PRODUCT(SUM(PRODUCT(R194,overview!$J$11),PRODUCT(W194,overview!$K$11),PRODUCT(AB194,overview!$L$11)),1/SUM(overview!$J$11:$L$11))</f>
        <v>0.33300000000000002</v>
      </c>
      <c r="N194" s="1">
        <f>PRODUCT(SUM(PRODUCT(S194,overview!$J$11),PRODUCT(X194,overview!$K$11),PRODUCT(AC194,overview!$L$11)),1/SUM(overview!$J$11:$L$11))</f>
        <v>2.6669999999999998</v>
      </c>
      <c r="O194" s="1">
        <f t="shared" si="31"/>
        <v>8</v>
      </c>
      <c r="P194" s="1">
        <f t="shared" si="32"/>
        <v>4</v>
      </c>
      <c r="Q194" s="1">
        <f t="shared" si="37"/>
        <v>6.2429696287964007E-2</v>
      </c>
      <c r="R194" s="1">
        <v>0.33300000000000002</v>
      </c>
      <c r="S194" s="1">
        <v>2.6669999999999998</v>
      </c>
      <c r="T194" s="1">
        <v>1</v>
      </c>
      <c r="U194" s="1">
        <v>4</v>
      </c>
      <c r="V194" s="1">
        <f t="shared" si="33"/>
        <v>0.49943757030371205</v>
      </c>
      <c r="W194" s="1">
        <v>0.33300000000000002</v>
      </c>
      <c r="X194" s="1">
        <v>2.6669999999999998</v>
      </c>
      <c r="Y194" s="1">
        <v>7</v>
      </c>
      <c r="Z194" s="1">
        <v>0</v>
      </c>
      <c r="AA194" s="1">
        <f t="shared" si="34"/>
        <v>0</v>
      </c>
      <c r="AB194" s="1">
        <v>0.33300000000000002</v>
      </c>
      <c r="AC194" s="1">
        <v>2.6669999999999998</v>
      </c>
      <c r="AD194" s="1">
        <v>0</v>
      </c>
      <c r="AE194" s="1">
        <v>0</v>
      </c>
      <c r="AF194" s="1" t="e">
        <f t="shared" si="35"/>
        <v>#DIV/0!</v>
      </c>
      <c r="AH194" s="1">
        <f t="shared" si="39"/>
        <v>3.0549412480311951E-2</v>
      </c>
      <c r="AI194" s="1">
        <f t="shared" si="40"/>
        <v>0.19044215603333431</v>
      </c>
      <c r="AJ194" s="1">
        <f t="shared" si="41"/>
        <v>0</v>
      </c>
      <c r="AK194" s="1">
        <f t="shared" si="42"/>
        <v>4.2708846139333536</v>
      </c>
      <c r="AL194" s="1" t="b">
        <f t="shared" si="43"/>
        <v>0</v>
      </c>
      <c r="AM194" s="1">
        <f t="shared" si="44"/>
        <v>3.0357764859152256</v>
      </c>
      <c r="AN194" s="1" t="b">
        <f t="shared" si="45"/>
        <v>1</v>
      </c>
      <c r="AO194" s="1">
        <v>9.4879999999999995</v>
      </c>
    </row>
    <row r="195" spans="1:41">
      <c r="A195" s="7">
        <v>192</v>
      </c>
      <c r="B195" s="7" t="s">
        <v>89</v>
      </c>
      <c r="C195" s="7" t="s">
        <v>70</v>
      </c>
      <c r="D195" s="7" t="s">
        <v>89</v>
      </c>
      <c r="E195" s="7" t="s">
        <v>70</v>
      </c>
      <c r="F195" s="2" t="b">
        <f t="shared" si="38"/>
        <v>0</v>
      </c>
      <c r="G195" s="2" t="b">
        <f t="shared" si="36"/>
        <v>0</v>
      </c>
      <c r="H195" s="1" t="s">
        <v>298</v>
      </c>
      <c r="J195" s="1" t="s">
        <v>254</v>
      </c>
      <c r="M195" s="1">
        <f>PRODUCT(SUM(PRODUCT(R195,overview!$J$11),PRODUCT(W195,overview!$K$11),PRODUCT(AB195,overview!$L$11)),1/SUM(overview!$J$11:$L$11))</f>
        <v>0.84662222222222228</v>
      </c>
      <c r="N195" s="1">
        <f>PRODUCT(SUM(PRODUCT(S195,overview!$J$11),PRODUCT(X195,overview!$K$11),PRODUCT(AC195,overview!$L$11)),1/SUM(overview!$J$11:$L$11))</f>
        <v>2.1533777777777781</v>
      </c>
      <c r="O195" s="1">
        <f t="shared" si="31"/>
        <v>8</v>
      </c>
      <c r="P195" s="1">
        <f t="shared" si="32"/>
        <v>7</v>
      </c>
      <c r="Q195" s="1">
        <f t="shared" si="37"/>
        <v>0.3440150874078966</v>
      </c>
      <c r="R195" s="1">
        <v>0.50700000000000001</v>
      </c>
      <c r="S195" s="1">
        <v>2.4929999999999999</v>
      </c>
      <c r="T195" s="1">
        <v>4</v>
      </c>
      <c r="U195" s="1">
        <v>7</v>
      </c>
      <c r="V195" s="1">
        <f t="shared" si="33"/>
        <v>0.35589651022864022</v>
      </c>
      <c r="W195" s="1">
        <v>1</v>
      </c>
      <c r="X195" s="1">
        <v>2</v>
      </c>
      <c r="Y195" s="1">
        <v>4</v>
      </c>
      <c r="Z195" s="1">
        <v>0</v>
      </c>
      <c r="AA195" s="1">
        <f t="shared" si="34"/>
        <v>0</v>
      </c>
      <c r="AB195" s="1">
        <v>1</v>
      </c>
      <c r="AC195" s="1">
        <v>2</v>
      </c>
      <c r="AD195" s="1">
        <v>0</v>
      </c>
      <c r="AE195" s="1">
        <v>0</v>
      </c>
      <c r="AF195" s="1" t="e">
        <f t="shared" si="35"/>
        <v>#DIV/0!</v>
      </c>
      <c r="AH195" s="1">
        <f t="shared" si="39"/>
        <v>2.9853885042774593E-2</v>
      </c>
      <c r="AI195" s="1">
        <f t="shared" si="40"/>
        <v>0.15197888086157485</v>
      </c>
      <c r="AJ195" s="1">
        <f t="shared" si="41"/>
        <v>0</v>
      </c>
      <c r="AK195" s="1">
        <f t="shared" si="42"/>
        <v>3.895954097825038</v>
      </c>
      <c r="AL195" s="1" t="b">
        <f t="shared" si="43"/>
        <v>0</v>
      </c>
      <c r="AM195" s="1">
        <f t="shared" si="44"/>
        <v>2.6460533790181064</v>
      </c>
      <c r="AN195" s="1" t="b">
        <f t="shared" si="45"/>
        <v>1</v>
      </c>
      <c r="AO195" s="1">
        <v>9.4879999999999995</v>
      </c>
    </row>
    <row r="196" spans="1:41">
      <c r="A196" s="7">
        <v>193</v>
      </c>
      <c r="B196" s="7" t="s">
        <v>98</v>
      </c>
      <c r="C196" s="7" t="s">
        <v>50</v>
      </c>
      <c r="D196" s="7" t="s">
        <v>98</v>
      </c>
      <c r="E196" s="7" t="s">
        <v>50</v>
      </c>
      <c r="F196" s="2" t="b">
        <f t="shared" si="38"/>
        <v>0</v>
      </c>
      <c r="G196" s="2" t="b">
        <f t="shared" si="36"/>
        <v>0</v>
      </c>
      <c r="H196" s="1" t="s">
        <v>298</v>
      </c>
      <c r="J196" s="1" t="s">
        <v>254</v>
      </c>
      <c r="M196" s="1">
        <f>PRODUCT(SUM(PRODUCT(R196,overview!$J$11),PRODUCT(W196,overview!$K$11),PRODUCT(AB196,overview!$L$11)),1/SUM(overview!$J$11:$L$11))</f>
        <v>0.54051111111111116</v>
      </c>
      <c r="N196" s="1">
        <f>PRODUCT(SUM(PRODUCT(S196,overview!$J$11),PRODUCT(X196,overview!$K$11),PRODUCT(AC196,overview!$L$11)),1/SUM(overview!$J$11:$L$11))</f>
        <v>2.4594888888888886</v>
      </c>
      <c r="O196" s="1">
        <f t="shared" ref="O196:O259" si="46">SUM(T196,Y196,AD196)</f>
        <v>13</v>
      </c>
      <c r="P196" s="1">
        <f t="shared" ref="P196:P259" si="47">SUM(U196,Z196,AE196)</f>
        <v>3</v>
      </c>
      <c r="Q196" s="1">
        <f t="shared" si="37"/>
        <v>5.0715144067873197E-2</v>
      </c>
      <c r="R196" s="1">
        <v>1</v>
      </c>
      <c r="S196" s="1">
        <v>2</v>
      </c>
      <c r="T196" s="1">
        <v>7</v>
      </c>
      <c r="U196" s="1">
        <v>3</v>
      </c>
      <c r="V196" s="1">
        <f t="shared" ref="V196:V259" si="48">PRODUCT(U196,1/T196,1/S196,R196)</f>
        <v>0.21428571428571427</v>
      </c>
      <c r="W196" s="1">
        <v>0.33300000000000002</v>
      </c>
      <c r="X196" s="1">
        <v>2.6669999999999998</v>
      </c>
      <c r="Y196" s="1">
        <v>6</v>
      </c>
      <c r="Z196" s="1">
        <v>0</v>
      </c>
      <c r="AA196" s="1">
        <f t="shared" ref="AA196:AA259" si="49">PRODUCT(Z196,1/Y196,1/X196,W196)</f>
        <v>0</v>
      </c>
      <c r="AB196" s="1">
        <v>0.33300000000000002</v>
      </c>
      <c r="AC196" s="1">
        <v>2.6669999999999998</v>
      </c>
      <c r="AD196" s="1">
        <v>0</v>
      </c>
      <c r="AE196" s="1">
        <v>0</v>
      </c>
      <c r="AF196" s="1" t="e">
        <f t="shared" ref="AF196:AF259" si="50">PRODUCT(AE196,1/AD196,1/AC196,AB196)</f>
        <v>#DIV/0!</v>
      </c>
      <c r="AH196" s="1">
        <f t="shared" si="39"/>
        <v>2.6756009233357116E-2</v>
      </c>
      <c r="AI196" s="1">
        <f t="shared" si="40"/>
        <v>0.1255310668826268</v>
      </c>
      <c r="AJ196" s="1">
        <f t="shared" si="41"/>
        <v>0</v>
      </c>
      <c r="AK196" s="1">
        <f t="shared" si="42"/>
        <v>3.500931431579632</v>
      </c>
      <c r="AL196" s="1" t="b">
        <f t="shared" si="43"/>
        <v>0</v>
      </c>
      <c r="AM196" s="1">
        <f t="shared" si="44"/>
        <v>2.3240682082739252</v>
      </c>
      <c r="AN196" s="1" t="b">
        <f t="shared" si="45"/>
        <v>1</v>
      </c>
      <c r="AO196" s="1">
        <v>9.4879999999999995</v>
      </c>
    </row>
    <row r="197" spans="1:41">
      <c r="A197" s="7">
        <v>194</v>
      </c>
      <c r="B197" s="7" t="s">
        <v>72</v>
      </c>
      <c r="C197" s="7" t="s">
        <v>73</v>
      </c>
      <c r="D197" s="7" t="s">
        <v>72</v>
      </c>
      <c r="E197" s="7" t="s">
        <v>73</v>
      </c>
      <c r="F197" s="2" t="b">
        <f t="shared" si="38"/>
        <v>0</v>
      </c>
      <c r="G197" s="2" t="b">
        <f t="shared" ref="G197:G260" si="51">AND(NOT(D197=B197),OR(D197="CAT",D197="CAC",D197="ATA",D197="ATT",D197="TTA",D197="ATG",D197="CCG",D197="AGA",D197="CGG",D197="AGG",D197="CGA",D197="CGC",D197="TCC",D197="ACG",D197="ACC",D197="GTA",D197="TGG",D197="TAT",B197="GAA",B197="GAT",B197="GAG",B197="AAG",B197="AAA",B197="CTA",B197="CTT",B197="CTC",B197="AAC",B197="CCA",B197="CCT",B197="CAG",B197="CAA",B197="CGT",B197="AGT",B197="AGC",B197="TCA",B197="TCT",B197="GTC"))</f>
        <v>0</v>
      </c>
      <c r="H197" s="1" t="s">
        <v>298</v>
      </c>
      <c r="J197" s="1" t="s">
        <v>195</v>
      </c>
      <c r="M197" s="1">
        <f>PRODUCT(SUM(PRODUCT(R197,overview!$J$11),PRODUCT(W197,overview!$K$11),PRODUCT(AB197,overview!$L$11)),1/SUM(overview!$J$11:$L$11))</f>
        <v>0.54051111111111116</v>
      </c>
      <c r="N197" s="1">
        <f>PRODUCT(SUM(PRODUCT(S197,overview!$J$11),PRODUCT(X197,overview!$K$11),PRODUCT(AC197,overview!$L$11)),1/SUM(overview!$J$11:$L$11))</f>
        <v>2.4594888888888886</v>
      </c>
      <c r="O197" s="1">
        <f t="shared" si="46"/>
        <v>14</v>
      </c>
      <c r="P197" s="1">
        <f t="shared" si="47"/>
        <v>0</v>
      </c>
      <c r="Q197" s="1">
        <f t="shared" ref="Q197:Q260" si="52">PRODUCT(P197,1/O197,1/$N197,$M197)</f>
        <v>0</v>
      </c>
      <c r="R197" s="1">
        <v>1</v>
      </c>
      <c r="S197" s="1">
        <v>2</v>
      </c>
      <c r="T197" s="1">
        <v>6</v>
      </c>
      <c r="U197" s="1">
        <v>0</v>
      </c>
      <c r="V197" s="1">
        <f t="shared" si="48"/>
        <v>0</v>
      </c>
      <c r="W197" s="1">
        <v>0.33300000000000002</v>
      </c>
      <c r="X197" s="1">
        <v>2.6669999999999998</v>
      </c>
      <c r="Y197" s="1">
        <v>8</v>
      </c>
      <c r="Z197" s="1">
        <v>0</v>
      </c>
      <c r="AA197" s="1">
        <f t="shared" si="49"/>
        <v>0</v>
      </c>
      <c r="AB197" s="1">
        <v>0.33300000000000002</v>
      </c>
      <c r="AC197" s="1">
        <v>2.6669999999999998</v>
      </c>
      <c r="AD197" s="1">
        <v>0</v>
      </c>
      <c r="AE197" s="1">
        <v>0</v>
      </c>
      <c r="AF197" s="1" t="e">
        <f t="shared" si="50"/>
        <v>#DIV/0!</v>
      </c>
      <c r="AH197" s="1">
        <f t="shared" si="39"/>
        <v>2.6032823995472555E-2</v>
      </c>
      <c r="AI197" s="1">
        <f t="shared" si="40"/>
        <v>0.11790350805795215</v>
      </c>
      <c r="AJ197" s="1">
        <f t="shared" si="41"/>
        <v>0</v>
      </c>
      <c r="AK197" s="1">
        <f t="shared" si="42"/>
        <v>2.9780817028874833</v>
      </c>
      <c r="AL197" s="1" t="b">
        <f t="shared" si="43"/>
        <v>0</v>
      </c>
      <c r="AM197" s="1">
        <f t="shared" si="44"/>
        <v>1.9250249466414457</v>
      </c>
      <c r="AN197" s="1" t="b">
        <f t="shared" si="45"/>
        <v>1</v>
      </c>
      <c r="AO197" s="1">
        <v>9.4879999999999995</v>
      </c>
    </row>
    <row r="198" spans="1:41">
      <c r="A198" s="7">
        <v>195</v>
      </c>
      <c r="B198" s="7" t="s">
        <v>90</v>
      </c>
      <c r="C198" s="7" t="s">
        <v>91</v>
      </c>
      <c r="D198" s="7" t="s">
        <v>90</v>
      </c>
      <c r="E198" s="7" t="s">
        <v>91</v>
      </c>
      <c r="F198" s="2" t="b">
        <f t="shared" si="38"/>
        <v>0</v>
      </c>
      <c r="G198" s="2" t="b">
        <f t="shared" si="51"/>
        <v>0</v>
      </c>
      <c r="H198" s="1" t="s">
        <v>298</v>
      </c>
      <c r="J198" s="1" t="s">
        <v>306</v>
      </c>
      <c r="M198" s="1">
        <f>PRODUCT(SUM(PRODUCT(R198,overview!$J$11),PRODUCT(W198,overview!$K$11),PRODUCT(AB198,overview!$L$11)),1/SUM(overview!$J$11:$L$11))</f>
        <v>0.30244444444444446</v>
      </c>
      <c r="N198" s="1">
        <f>PRODUCT(SUM(PRODUCT(S198,overview!$J$11),PRODUCT(X198,overview!$K$11),PRODUCT(AC198,overview!$L$11)),1/SUM(overview!$J$11:$L$11))</f>
        <v>2.6975555555555557</v>
      </c>
      <c r="O198" s="1">
        <f t="shared" si="46"/>
        <v>6</v>
      </c>
      <c r="P198" s="1">
        <f t="shared" si="47"/>
        <v>5</v>
      </c>
      <c r="Q198" s="1">
        <f t="shared" si="52"/>
        <v>9.343163906966527E-2</v>
      </c>
      <c r="R198" s="1">
        <v>0.97</v>
      </c>
      <c r="S198" s="1">
        <v>2.0299999999999998</v>
      </c>
      <c r="T198" s="1">
        <v>6</v>
      </c>
      <c r="U198" s="1">
        <v>2</v>
      </c>
      <c r="V198" s="1">
        <f t="shared" si="48"/>
        <v>0.15927750410509034</v>
      </c>
      <c r="W198" s="1">
        <v>1E-3</v>
      </c>
      <c r="X198" s="1">
        <v>2.9990000000000001</v>
      </c>
      <c r="Y198" s="1">
        <v>0</v>
      </c>
      <c r="Z198" s="1">
        <v>3</v>
      </c>
      <c r="AA198" s="1" t="e">
        <f t="shared" si="49"/>
        <v>#DIV/0!</v>
      </c>
      <c r="AB198" s="1">
        <v>0</v>
      </c>
      <c r="AC198" s="1">
        <v>3</v>
      </c>
      <c r="AD198" s="1">
        <v>0</v>
      </c>
      <c r="AE198" s="1">
        <v>0</v>
      </c>
      <c r="AF198" s="1" t="e">
        <f t="shared" si="50"/>
        <v>#DIV/0!</v>
      </c>
      <c r="AH198" s="1">
        <f t="shared" si="39"/>
        <v>1.6506524165006316E-2</v>
      </c>
      <c r="AI198" s="1">
        <f t="shared" si="40"/>
        <v>0.11433067448043845</v>
      </c>
      <c r="AJ198" s="1">
        <f t="shared" si="41"/>
        <v>0</v>
      </c>
      <c r="AK198" s="1">
        <f t="shared" si="42"/>
        <v>2.5556004448573684</v>
      </c>
      <c r="AL198" s="1" t="b">
        <f t="shared" si="43"/>
        <v>0</v>
      </c>
      <c r="AM198" s="1">
        <f t="shared" si="44"/>
        <v>1.5832711734588509</v>
      </c>
      <c r="AN198" s="1" t="b">
        <f t="shared" si="45"/>
        <v>1</v>
      </c>
      <c r="AO198" s="1">
        <v>9.4879999999999995</v>
      </c>
    </row>
    <row r="199" spans="1:41">
      <c r="A199" s="7">
        <v>196</v>
      </c>
      <c r="B199" s="7" t="s">
        <v>90</v>
      </c>
      <c r="C199" s="7" t="s">
        <v>91</v>
      </c>
      <c r="D199" s="7" t="s">
        <v>90</v>
      </c>
      <c r="E199" s="7" t="s">
        <v>91</v>
      </c>
      <c r="F199" s="2" t="b">
        <f t="shared" ref="F199:F262" si="53">AND(NOT(B199=D199),OR(B199="CAT",B199="CAC",B199="ATA",B199="ATT",B199="TTA",B199="ATG",B199="CCG",B199="AGA",B199="CGG",B199="AGG",B199="CGA",B199="CGC",B199="TCC",B199="ACG",B199="ACC",B199="GTA",B199="TGG",B199="TAT",D199="GAA",D199="GAT",D199="GAG",D199="AAG",D199="AAA",D199="CTA",D199="CTT",D199="CTC",D199="AAC",D199="CCA",D199="CCT",D199="CAG",D199="CAA",D199="CGT",D199="AGT",D199="AGC",D199="TCA",D199="TCT",D199="GTC"))</f>
        <v>0</v>
      </c>
      <c r="G199" s="2" t="b">
        <f t="shared" si="51"/>
        <v>0</v>
      </c>
      <c r="H199" s="1" t="s">
        <v>298</v>
      </c>
      <c r="J199" s="1" t="s">
        <v>254</v>
      </c>
      <c r="M199" s="1">
        <f>PRODUCT(SUM(PRODUCT(R199,overview!$J$11),PRODUCT(W199,overview!$K$11),PRODUCT(AB199,overview!$L$11)),1/SUM(overview!$J$11:$L$11))</f>
        <v>0.29151111111111111</v>
      </c>
      <c r="N199" s="1">
        <f>PRODUCT(SUM(PRODUCT(S199,overview!$J$11),PRODUCT(X199,overview!$K$11),PRODUCT(AC199,overview!$L$11)),1/SUM(overview!$J$11:$L$11))</f>
        <v>2.7084888888888892</v>
      </c>
      <c r="O199" s="1">
        <f t="shared" si="46"/>
        <v>6</v>
      </c>
      <c r="P199" s="1">
        <f t="shared" si="47"/>
        <v>3</v>
      </c>
      <c r="Q199" s="1">
        <f t="shared" si="52"/>
        <v>5.381434502223461E-2</v>
      </c>
      <c r="R199" s="1">
        <v>0.93700000000000006</v>
      </c>
      <c r="S199" s="1">
        <v>2.0630000000000002</v>
      </c>
      <c r="T199" s="1">
        <v>6</v>
      </c>
      <c r="U199" s="1">
        <v>3</v>
      </c>
      <c r="V199" s="1">
        <f t="shared" si="48"/>
        <v>0.22709646146388754</v>
      </c>
      <c r="W199" s="1">
        <v>0</v>
      </c>
      <c r="X199" s="1">
        <v>3</v>
      </c>
      <c r="Y199" s="1">
        <v>0</v>
      </c>
      <c r="Z199" s="1">
        <v>0</v>
      </c>
      <c r="AA199" s="1" t="e">
        <f t="shared" si="49"/>
        <v>#DIV/0!</v>
      </c>
      <c r="AB199" s="1">
        <v>0</v>
      </c>
      <c r="AC199" s="1">
        <v>3</v>
      </c>
      <c r="AD199" s="1">
        <v>0</v>
      </c>
      <c r="AE199" s="1">
        <v>0</v>
      </c>
      <c r="AF199" s="1" t="e">
        <f t="shared" si="50"/>
        <v>#DIV/0!</v>
      </c>
      <c r="AH199" s="1">
        <f t="shared" si="39"/>
        <v>1.759836576447197E-2</v>
      </c>
      <c r="AI199" s="1">
        <f t="shared" si="40"/>
        <v>8.587221029490448E-2</v>
      </c>
      <c r="AJ199" s="1">
        <f t="shared" si="41"/>
        <v>0</v>
      </c>
      <c r="AK199" s="1">
        <f t="shared" si="42"/>
        <v>2.201195942596625</v>
      </c>
      <c r="AL199" s="1" t="b">
        <f t="shared" si="43"/>
        <v>0</v>
      </c>
      <c r="AM199" s="1">
        <f t="shared" si="44"/>
        <v>1.1629487988667389</v>
      </c>
      <c r="AN199" s="1" t="b">
        <f t="shared" si="45"/>
        <v>1</v>
      </c>
      <c r="AO199" s="1">
        <v>9.4879999999999995</v>
      </c>
    </row>
    <row r="200" spans="1:41">
      <c r="A200" s="7">
        <v>197</v>
      </c>
      <c r="B200" s="7" t="s">
        <v>45</v>
      </c>
      <c r="C200" s="7" t="s">
        <v>46</v>
      </c>
      <c r="D200" s="7" t="s">
        <v>45</v>
      </c>
      <c r="E200" s="7" t="s">
        <v>46</v>
      </c>
      <c r="F200" s="2" t="b">
        <f t="shared" si="53"/>
        <v>0</v>
      </c>
      <c r="G200" s="2" t="b">
        <f t="shared" si="51"/>
        <v>0</v>
      </c>
      <c r="H200" s="1" t="s">
        <v>298</v>
      </c>
      <c r="J200" s="1" t="s">
        <v>195</v>
      </c>
      <c r="M200" s="1">
        <f>PRODUCT(SUM(PRODUCT(R200,overview!$J$11),PRODUCT(W200,overview!$K$11),PRODUCT(AB200,overview!$L$11)),1/SUM(overview!$J$11:$L$11))</f>
        <v>0.82488888888888889</v>
      </c>
      <c r="N200" s="1">
        <f>PRODUCT(SUM(PRODUCT(S200,overview!$J$11),PRODUCT(X200,overview!$K$11),PRODUCT(AC200,overview!$L$11)),1/SUM(overview!$J$11:$L$11))</f>
        <v>2.1751111111111112</v>
      </c>
      <c r="O200" s="1">
        <f t="shared" si="46"/>
        <v>6</v>
      </c>
      <c r="P200" s="1">
        <f t="shared" si="47"/>
        <v>0</v>
      </c>
      <c r="Q200" s="1">
        <f t="shared" si="52"/>
        <v>0</v>
      </c>
      <c r="R200" s="1">
        <v>0.375</v>
      </c>
      <c r="S200" s="1">
        <v>2.625</v>
      </c>
      <c r="T200" s="1">
        <v>3</v>
      </c>
      <c r="U200" s="1">
        <v>0</v>
      </c>
      <c r="V200" s="1">
        <f t="shared" si="48"/>
        <v>0</v>
      </c>
      <c r="W200" s="1">
        <v>1.0289999999999999</v>
      </c>
      <c r="X200" s="1">
        <v>1.9710000000000001</v>
      </c>
      <c r="Y200" s="1">
        <v>3</v>
      </c>
      <c r="Z200" s="1">
        <v>0</v>
      </c>
      <c r="AA200" s="1">
        <f t="shared" si="49"/>
        <v>0</v>
      </c>
      <c r="AB200" s="1">
        <v>1</v>
      </c>
      <c r="AC200" s="1">
        <v>2</v>
      </c>
      <c r="AD200" s="1">
        <v>0</v>
      </c>
      <c r="AE200" s="1">
        <v>0</v>
      </c>
      <c r="AF200" s="1" t="e">
        <f t="shared" si="50"/>
        <v>#DIV/0!</v>
      </c>
      <c r="AH200" s="1">
        <f t="shared" ref="AH200:AH263" si="54">(SUM(Z196:Z206)*SUM(W196:W206))/(SUM(Y196:Y206)*SUM(X196:X206))</f>
        <v>2.1922574370863371E-2</v>
      </c>
      <c r="AI200" s="1">
        <f t="shared" ref="AI200:AI263" si="55">(SUM(U196:U206)*SUM(R196:R206))/(SUM(T196:T206)*SUM(S196:S206))</f>
        <v>6.7482629255551749E-2</v>
      </c>
      <c r="AJ200" s="1">
        <f t="shared" si="41"/>
        <v>0</v>
      </c>
      <c r="AK200" s="1">
        <f t="shared" si="42"/>
        <v>1.8849292344592554</v>
      </c>
      <c r="AL200" s="1" t="b">
        <f t="shared" si="43"/>
        <v>0</v>
      </c>
      <c r="AM200" s="1">
        <f t="shared" si="44"/>
        <v>0.74101599193679346</v>
      </c>
      <c r="AN200" s="1" t="b">
        <f t="shared" si="45"/>
        <v>1</v>
      </c>
      <c r="AO200" s="1">
        <v>9.4879999999999995</v>
      </c>
    </row>
    <row r="201" spans="1:41">
      <c r="A201" s="7">
        <v>198</v>
      </c>
      <c r="B201" s="7" t="s">
        <v>32</v>
      </c>
      <c r="C201" s="7" t="s">
        <v>33</v>
      </c>
      <c r="D201" s="7" t="s">
        <v>32</v>
      </c>
      <c r="E201" s="7" t="s">
        <v>33</v>
      </c>
      <c r="F201" s="2" t="b">
        <f t="shared" si="53"/>
        <v>0</v>
      </c>
      <c r="G201" s="2" t="b">
        <f t="shared" si="51"/>
        <v>0</v>
      </c>
      <c r="H201" s="1" t="s">
        <v>298</v>
      </c>
      <c r="I201" s="1" t="s">
        <v>240</v>
      </c>
      <c r="J201" s="1" t="s">
        <v>300</v>
      </c>
      <c r="M201" s="1">
        <f>PRODUCT(SUM(PRODUCT(R201,overview!$J$11),PRODUCT(W201,overview!$K$11),PRODUCT(AB201,overview!$L$11)),1/SUM(overview!$J$11:$L$11))</f>
        <v>0.82235555555555562</v>
      </c>
      <c r="N201" s="1">
        <f>PRODUCT(SUM(PRODUCT(S201,overview!$J$11),PRODUCT(X201,overview!$K$11),PRODUCT(AC201,overview!$L$11)),1/SUM(overview!$J$11:$L$11))</f>
        <v>2.1776444444444447</v>
      </c>
      <c r="O201" s="1">
        <f t="shared" si="46"/>
        <v>16</v>
      </c>
      <c r="P201" s="1">
        <f t="shared" si="47"/>
        <v>0</v>
      </c>
      <c r="Q201" s="1">
        <f t="shared" si="52"/>
        <v>0</v>
      </c>
      <c r="R201" s="1">
        <v>0.42899999999999999</v>
      </c>
      <c r="S201" s="1">
        <v>2.5710000000000002</v>
      </c>
      <c r="T201" s="1">
        <v>4</v>
      </c>
      <c r="U201" s="1">
        <v>0</v>
      </c>
      <c r="V201" s="1">
        <f t="shared" si="48"/>
        <v>0</v>
      </c>
      <c r="W201" s="1">
        <v>1</v>
      </c>
      <c r="X201" s="1">
        <v>2</v>
      </c>
      <c r="Y201" s="1">
        <v>12</v>
      </c>
      <c r="Z201" s="1">
        <v>0</v>
      </c>
      <c r="AA201" s="1">
        <f t="shared" si="49"/>
        <v>0</v>
      </c>
      <c r="AB201" s="1">
        <v>1</v>
      </c>
      <c r="AC201" s="1">
        <v>2</v>
      </c>
      <c r="AD201" s="1">
        <v>0</v>
      </c>
      <c r="AE201" s="1">
        <v>0</v>
      </c>
      <c r="AF201" s="1" t="e">
        <f t="shared" si="50"/>
        <v>#DIV/0!</v>
      </c>
      <c r="AH201" s="1">
        <f t="shared" si="54"/>
        <v>3.8186514219525756E-2</v>
      </c>
      <c r="AI201" s="1">
        <f t="shared" si="55"/>
        <v>5.4650166430478195E-2</v>
      </c>
      <c r="AJ201" s="1">
        <f t="shared" ref="AJ201:AJ264" si="56">(SUM(AE197:AE207)*SUM(AB197:AB207))/(SUM(AD197:AD207)*SUM(AC197:AC207))</f>
        <v>0</v>
      </c>
      <c r="AK201" s="1">
        <f t="shared" si="42"/>
        <v>1.6212456482004565</v>
      </c>
      <c r="AL201" s="1" t="b">
        <f t="shared" si="43"/>
        <v>0</v>
      </c>
      <c r="AM201" s="1">
        <f t="shared" si="44"/>
        <v>0.38518974402759182</v>
      </c>
      <c r="AN201" s="1" t="b">
        <f t="shared" si="45"/>
        <v>1</v>
      </c>
      <c r="AO201" s="1">
        <v>9.4879999999999995</v>
      </c>
    </row>
    <row r="202" spans="1:41">
      <c r="A202" s="7">
        <v>199</v>
      </c>
      <c r="B202" s="7" t="s">
        <v>30</v>
      </c>
      <c r="C202" s="7" t="s">
        <v>31</v>
      </c>
      <c r="D202" s="7" t="s">
        <v>56</v>
      </c>
      <c r="E202" s="7" t="s">
        <v>31</v>
      </c>
      <c r="F202" s="2" t="b">
        <f t="shared" si="53"/>
        <v>0</v>
      </c>
      <c r="G202" s="2" t="b">
        <f t="shared" si="51"/>
        <v>0</v>
      </c>
      <c r="H202" s="1" t="s">
        <v>298</v>
      </c>
      <c r="J202" s="1" t="s">
        <v>302</v>
      </c>
      <c r="M202" s="1">
        <f>PRODUCT(SUM(PRODUCT(R202,overview!$J$11),PRODUCT(W202,overview!$K$11),PRODUCT(AB202,overview!$L$11)),1/SUM(overview!$J$11:$L$11))</f>
        <v>0.95364444444444452</v>
      </c>
      <c r="N202" s="1">
        <f>PRODUCT(SUM(PRODUCT(S202,overview!$J$11),PRODUCT(X202,overview!$K$11),PRODUCT(AC202,overview!$L$11)),1/SUM(overview!$J$11:$L$11))</f>
        <v>2.0463555555555555</v>
      </c>
      <c r="O202" s="1">
        <f t="shared" si="46"/>
        <v>23</v>
      </c>
      <c r="P202" s="1">
        <f t="shared" si="47"/>
        <v>2</v>
      </c>
      <c r="Q202" s="1">
        <f t="shared" si="52"/>
        <v>4.0523555957616184E-2</v>
      </c>
      <c r="R202" s="1">
        <v>0.85099999999999998</v>
      </c>
      <c r="S202" s="1">
        <v>2.149</v>
      </c>
      <c r="T202" s="1">
        <v>14</v>
      </c>
      <c r="U202" s="1">
        <v>1</v>
      </c>
      <c r="V202" s="1">
        <f t="shared" si="48"/>
        <v>2.8285581333510598E-2</v>
      </c>
      <c r="W202" s="1">
        <v>1</v>
      </c>
      <c r="X202" s="1">
        <v>2</v>
      </c>
      <c r="Y202" s="1">
        <v>8</v>
      </c>
      <c r="Z202" s="1">
        <v>1</v>
      </c>
      <c r="AA202" s="1">
        <f t="shared" si="49"/>
        <v>6.25E-2</v>
      </c>
      <c r="AB202" s="1">
        <v>1</v>
      </c>
      <c r="AC202" s="1">
        <v>2</v>
      </c>
      <c r="AD202" s="1">
        <v>1</v>
      </c>
      <c r="AE202" s="1">
        <v>0</v>
      </c>
      <c r="AF202" s="1">
        <f t="shared" si="50"/>
        <v>0</v>
      </c>
      <c r="AH202" s="1">
        <f t="shared" si="54"/>
        <v>4.6402436642456885E-2</v>
      </c>
      <c r="AI202" s="1">
        <f t="shared" si="55"/>
        <v>5.4650166430478195E-2</v>
      </c>
      <c r="AJ202" s="1">
        <f t="shared" si="56"/>
        <v>0</v>
      </c>
      <c r="AK202" s="1">
        <f t="shared" si="42"/>
        <v>1.5721292558093427</v>
      </c>
      <c r="AL202" s="1" t="b">
        <f t="shared" si="43"/>
        <v>0</v>
      </c>
      <c r="AM202" s="1">
        <f t="shared" si="44"/>
        <v>0.23756754050359907</v>
      </c>
      <c r="AN202" s="1" t="b">
        <f t="shared" si="45"/>
        <v>1</v>
      </c>
      <c r="AO202" s="1">
        <v>9.4879999999999995</v>
      </c>
    </row>
    <row r="203" spans="1:41">
      <c r="A203" s="7">
        <v>200</v>
      </c>
      <c r="B203" s="7" t="s">
        <v>45</v>
      </c>
      <c r="C203" s="7" t="s">
        <v>46</v>
      </c>
      <c r="D203" s="7" t="s">
        <v>45</v>
      </c>
      <c r="E203" s="7" t="s">
        <v>46</v>
      </c>
      <c r="F203" s="2" t="b">
        <f t="shared" si="53"/>
        <v>0</v>
      </c>
      <c r="G203" s="2" t="b">
        <f t="shared" si="51"/>
        <v>0</v>
      </c>
      <c r="H203" s="1" t="s">
        <v>298</v>
      </c>
      <c r="J203" s="1" t="s">
        <v>204</v>
      </c>
      <c r="M203" s="1">
        <f>PRODUCT(SUM(PRODUCT(R203,overview!$J$11),PRODUCT(W203,overview!$K$11),PRODUCT(AB203,overview!$L$11)),1/SUM(overview!$J$11:$L$11))</f>
        <v>1.0260888888888888</v>
      </c>
      <c r="N203" s="1">
        <f>PRODUCT(SUM(PRODUCT(S203,overview!$J$11),PRODUCT(X203,overview!$K$11),PRODUCT(AC203,overview!$L$11)),1/SUM(overview!$J$11:$L$11))</f>
        <v>1.9739111111111114</v>
      </c>
      <c r="O203" s="1">
        <f t="shared" si="46"/>
        <v>12</v>
      </c>
      <c r="P203" s="1">
        <f t="shared" si="47"/>
        <v>2</v>
      </c>
      <c r="Q203" s="1">
        <f t="shared" si="52"/>
        <v>8.6637546063840137E-2</v>
      </c>
      <c r="R203" s="1">
        <v>1.026</v>
      </c>
      <c r="S203" s="1">
        <v>1.974</v>
      </c>
      <c r="T203" s="1">
        <v>5</v>
      </c>
      <c r="U203" s="1">
        <v>2</v>
      </c>
      <c r="V203" s="1">
        <f t="shared" si="48"/>
        <v>0.20790273556231006</v>
      </c>
      <c r="W203" s="1">
        <v>1.0269999999999999</v>
      </c>
      <c r="X203" s="1">
        <v>1.9730000000000001</v>
      </c>
      <c r="Y203" s="1">
        <v>7</v>
      </c>
      <c r="Z203" s="1">
        <v>0</v>
      </c>
      <c r="AA203" s="1">
        <f t="shared" si="49"/>
        <v>0</v>
      </c>
      <c r="AB203" s="1">
        <v>1</v>
      </c>
      <c r="AC203" s="1">
        <v>2</v>
      </c>
      <c r="AD203" s="1">
        <v>0</v>
      </c>
      <c r="AE203" s="1">
        <v>0</v>
      </c>
      <c r="AF203" s="1" t="e">
        <f t="shared" si="50"/>
        <v>#DIV/0!</v>
      </c>
      <c r="AH203" s="1">
        <f t="shared" si="54"/>
        <v>4.2090234060500706E-2</v>
      </c>
      <c r="AI203" s="1">
        <f t="shared" si="55"/>
        <v>6.1593957228678747E-2</v>
      </c>
      <c r="AJ203" s="1">
        <f t="shared" si="56"/>
        <v>0</v>
      </c>
      <c r="AK203" s="1">
        <f t="shared" ref="AK203:AK266" si="57">(((SUM(AJ201:AJ205))-(SUM(AI201:AI205)))^2)/(AVERAGE(AI201:AI205))</f>
        <v>0.69857157910163459</v>
      </c>
      <c r="AL203" s="1" t="b">
        <f t="shared" ref="AL203:AL266" si="58">IF(AK203&gt;AO203, TRUE, FALSE)</f>
        <v>0</v>
      </c>
      <c r="AM203" s="1">
        <f t="shared" ref="AM203:AM266" si="59">(((SUM(AH201:AH205))-(SUM(AI201:AI205)))^2)/(AVERAGE(AI201:AI205))</f>
        <v>0.18916318725251444</v>
      </c>
      <c r="AN203" s="1" t="b">
        <f t="shared" ref="AN203:AN266" si="60">IF(AK203&gt;AP203, TRUE, FALSE)</f>
        <v>1</v>
      </c>
      <c r="AO203" s="1">
        <v>9.4879999999999995</v>
      </c>
    </row>
    <row r="204" spans="1:41">
      <c r="A204" s="7">
        <v>201</v>
      </c>
      <c r="B204" s="7" t="s">
        <v>28</v>
      </c>
      <c r="C204" s="7" t="s">
        <v>29</v>
      </c>
      <c r="D204" s="7" t="s">
        <v>28</v>
      </c>
      <c r="E204" s="7" t="s">
        <v>29</v>
      </c>
      <c r="F204" s="2" t="b">
        <f t="shared" si="53"/>
        <v>0</v>
      </c>
      <c r="G204" s="2" t="b">
        <f t="shared" si="51"/>
        <v>0</v>
      </c>
      <c r="H204" s="1" t="s">
        <v>298</v>
      </c>
      <c r="J204" s="1" t="s">
        <v>195</v>
      </c>
      <c r="M204" s="1">
        <f>PRODUCT(SUM(PRODUCT(R204,overview!$J$11),PRODUCT(W204,overview!$K$11),PRODUCT(AB204,overview!$L$11)),1/SUM(overview!$J$11:$L$11))</f>
        <v>0.77060000000000017</v>
      </c>
      <c r="N204" s="1">
        <f>PRODUCT(SUM(PRODUCT(S204,overview!$J$11),PRODUCT(X204,overview!$K$11),PRODUCT(AC204,overview!$L$11)),1/SUM(overview!$J$11:$L$11))</f>
        <v>2.2294</v>
      </c>
      <c r="O204" s="1">
        <f t="shared" si="46"/>
        <v>17</v>
      </c>
      <c r="P204" s="1">
        <f t="shared" si="47"/>
        <v>0</v>
      </c>
      <c r="Q204" s="1">
        <f t="shared" si="52"/>
        <v>0</v>
      </c>
      <c r="R204" s="1">
        <v>1</v>
      </c>
      <c r="S204" s="1">
        <v>2</v>
      </c>
      <c r="T204" s="1">
        <v>10</v>
      </c>
      <c r="U204" s="1">
        <v>0</v>
      </c>
      <c r="V204" s="1">
        <f t="shared" si="48"/>
        <v>0</v>
      </c>
      <c r="W204" s="1">
        <v>0.66700000000000004</v>
      </c>
      <c r="X204" s="1">
        <v>2.3330000000000002</v>
      </c>
      <c r="Y204" s="1">
        <v>7</v>
      </c>
      <c r="Z204" s="1">
        <v>0</v>
      </c>
      <c r="AA204" s="1">
        <f t="shared" si="49"/>
        <v>0</v>
      </c>
      <c r="AB204" s="1">
        <v>0.66700000000000004</v>
      </c>
      <c r="AC204" s="1">
        <v>2.3330000000000002</v>
      </c>
      <c r="AD204" s="1">
        <v>0</v>
      </c>
      <c r="AE204" s="1">
        <v>0</v>
      </c>
      <c r="AF204" s="1" t="e">
        <f t="shared" si="50"/>
        <v>#DIV/0!</v>
      </c>
      <c r="AH204" s="1">
        <f t="shared" si="54"/>
        <v>4.3596945840091779E-2</v>
      </c>
      <c r="AI204" s="1">
        <f t="shared" si="55"/>
        <v>7.6048931816681695E-2</v>
      </c>
      <c r="AJ204" s="1">
        <f t="shared" si="56"/>
        <v>0</v>
      </c>
      <c r="AK204" s="1">
        <f t="shared" si="57"/>
        <v>0.30212878554333389</v>
      </c>
      <c r="AL204" s="1" t="b">
        <f t="shared" si="58"/>
        <v>0</v>
      </c>
      <c r="AM204" s="1">
        <f t="shared" si="59"/>
        <v>0.22278778701007701</v>
      </c>
      <c r="AN204" s="1" t="b">
        <f t="shared" si="60"/>
        <v>1</v>
      </c>
      <c r="AO204" s="1">
        <v>9.4879999999999995</v>
      </c>
    </row>
    <row r="205" spans="1:41">
      <c r="A205" s="7">
        <v>202</v>
      </c>
      <c r="B205" s="7" t="s">
        <v>47</v>
      </c>
      <c r="C205" s="7" t="s">
        <v>48</v>
      </c>
      <c r="D205" s="7" t="s">
        <v>79</v>
      </c>
      <c r="E205" s="7" t="s">
        <v>48</v>
      </c>
      <c r="F205" s="2" t="b">
        <f t="shared" si="53"/>
        <v>1</v>
      </c>
      <c r="G205" s="2" t="b">
        <f t="shared" si="51"/>
        <v>0</v>
      </c>
      <c r="H205" s="1" t="s">
        <v>298</v>
      </c>
      <c r="J205" s="1" t="s">
        <v>304</v>
      </c>
      <c r="M205" s="1">
        <f>PRODUCT(SUM(PRODUCT(R205,overview!$J$11),PRODUCT(W205,overview!$K$11),PRODUCT(AB205,overview!$L$11)),1/SUM(overview!$J$11:$L$11))</f>
        <v>0.84640000000000004</v>
      </c>
      <c r="N205" s="1">
        <f>PRODUCT(SUM(PRODUCT(S205,overview!$J$11),PRODUCT(X205,overview!$K$11),PRODUCT(AC205,overview!$L$11)),1/SUM(overview!$J$11:$L$11))</f>
        <v>2.1536000000000004</v>
      </c>
      <c r="O205" s="1">
        <f t="shared" si="46"/>
        <v>20</v>
      </c>
      <c r="P205" s="1">
        <f t="shared" si="47"/>
        <v>0</v>
      </c>
      <c r="Q205" s="1">
        <f t="shared" si="52"/>
        <v>0</v>
      </c>
      <c r="R205" s="1">
        <v>0.42899999999999999</v>
      </c>
      <c r="S205" s="1">
        <v>2.5710000000000002</v>
      </c>
      <c r="T205" s="1">
        <v>8</v>
      </c>
      <c r="U205" s="1">
        <v>0</v>
      </c>
      <c r="V205" s="1">
        <f t="shared" si="48"/>
        <v>0</v>
      </c>
      <c r="W205" s="1">
        <v>1.036</v>
      </c>
      <c r="X205" s="1">
        <v>1.964</v>
      </c>
      <c r="Y205" s="1">
        <v>11</v>
      </c>
      <c r="Z205" s="1">
        <v>0</v>
      </c>
      <c r="AA205" s="1">
        <f t="shared" si="49"/>
        <v>0</v>
      </c>
      <c r="AB205" s="1">
        <v>1.002</v>
      </c>
      <c r="AC205" s="1">
        <v>1.998</v>
      </c>
      <c r="AD205" s="1">
        <v>1</v>
      </c>
      <c r="AE205" s="1">
        <v>0</v>
      </c>
      <c r="AF205" s="1">
        <f t="shared" si="50"/>
        <v>0</v>
      </c>
      <c r="AH205" s="1">
        <f t="shared" si="54"/>
        <v>4.4087105743802341E-2</v>
      </c>
      <c r="AI205" s="1">
        <f t="shared" si="55"/>
        <v>7.8356731735542223E-2</v>
      </c>
      <c r="AJ205" s="1">
        <f t="shared" si="56"/>
        <v>0.11211210112803405</v>
      </c>
      <c r="AK205" s="1">
        <f t="shared" si="57"/>
        <v>7.9037469137427027E-2</v>
      </c>
      <c r="AL205" s="1" t="b">
        <f t="shared" si="58"/>
        <v>0</v>
      </c>
      <c r="AM205" s="1">
        <f t="shared" si="59"/>
        <v>0.3807734999745635</v>
      </c>
      <c r="AN205" s="1" t="b">
        <f t="shared" si="60"/>
        <v>1</v>
      </c>
      <c r="AO205" s="1">
        <v>9.4879999999999995</v>
      </c>
    </row>
    <row r="206" spans="1:41">
      <c r="A206" s="7">
        <v>203</v>
      </c>
      <c r="B206" s="7" t="s">
        <v>45</v>
      </c>
      <c r="C206" s="7" t="s">
        <v>46</v>
      </c>
      <c r="D206" s="7" t="s">
        <v>45</v>
      </c>
      <c r="E206" s="7" t="s">
        <v>46</v>
      </c>
      <c r="F206" s="2" t="b">
        <f t="shared" si="53"/>
        <v>0</v>
      </c>
      <c r="G206" s="2" t="b">
        <f t="shared" si="51"/>
        <v>0</v>
      </c>
      <c r="H206" s="1" t="s">
        <v>298</v>
      </c>
      <c r="J206" s="1" t="s">
        <v>195</v>
      </c>
      <c r="M206" s="1">
        <f>PRODUCT(SUM(PRODUCT(R206,overview!$J$11),PRODUCT(W206,overview!$K$11),PRODUCT(AB206,overview!$L$11)),1/SUM(overview!$J$11:$L$11))</f>
        <v>1.0446666666666666</v>
      </c>
      <c r="N206" s="1">
        <f>PRODUCT(SUM(PRODUCT(S206,overview!$J$11),PRODUCT(X206,overview!$K$11),PRODUCT(AC206,overview!$L$11)),1/SUM(overview!$J$11:$L$11))</f>
        <v>1.9553333333333336</v>
      </c>
      <c r="O206" s="1">
        <f t="shared" si="46"/>
        <v>14</v>
      </c>
      <c r="P206" s="1">
        <f t="shared" si="47"/>
        <v>4</v>
      </c>
      <c r="Q206" s="1">
        <f t="shared" si="52"/>
        <v>0.15264721640446149</v>
      </c>
      <c r="R206" s="1">
        <v>1</v>
      </c>
      <c r="S206" s="1">
        <v>2</v>
      </c>
      <c r="T206" s="1">
        <v>9</v>
      </c>
      <c r="U206" s="1">
        <v>3</v>
      </c>
      <c r="V206" s="1">
        <f t="shared" si="48"/>
        <v>0.16666666666666666</v>
      </c>
      <c r="W206" s="1">
        <v>1.0669999999999999</v>
      </c>
      <c r="X206" s="1">
        <v>1.9330000000000001</v>
      </c>
      <c r="Y206" s="1">
        <v>5</v>
      </c>
      <c r="Z206" s="1">
        <v>1</v>
      </c>
      <c r="AA206" s="1">
        <f t="shared" si="49"/>
        <v>0.11039834454216245</v>
      </c>
      <c r="AB206" s="1">
        <v>1</v>
      </c>
      <c r="AC206" s="1">
        <v>2</v>
      </c>
      <c r="AD206" s="1">
        <v>0</v>
      </c>
      <c r="AE206" s="1">
        <v>0</v>
      </c>
      <c r="AF206" s="1" t="e">
        <f t="shared" si="50"/>
        <v>#DIV/0!</v>
      </c>
      <c r="AH206" s="1">
        <f t="shared" si="54"/>
        <v>4.6068548698579979E-2</v>
      </c>
      <c r="AI206" s="1">
        <f t="shared" si="55"/>
        <v>7.5849996841957368E-2</v>
      </c>
      <c r="AJ206" s="1">
        <f t="shared" si="56"/>
        <v>8.9689680902427238E-2</v>
      </c>
      <c r="AK206" s="1">
        <f t="shared" si="57"/>
        <v>3.3980638825997138E-4</v>
      </c>
      <c r="AL206" s="1" t="b">
        <f t="shared" si="58"/>
        <v>0</v>
      </c>
      <c r="AM206" s="1">
        <f t="shared" si="59"/>
        <v>0.44512472230420874</v>
      </c>
      <c r="AN206" s="1" t="b">
        <f t="shared" si="60"/>
        <v>1</v>
      </c>
      <c r="AO206" s="1">
        <v>9.4879999999999995</v>
      </c>
    </row>
    <row r="207" spans="1:41">
      <c r="A207" s="7">
        <v>204</v>
      </c>
      <c r="B207" s="7" t="s">
        <v>45</v>
      </c>
      <c r="C207" s="7" t="s">
        <v>46</v>
      </c>
      <c r="D207" s="7" t="s">
        <v>45</v>
      </c>
      <c r="E207" s="7" t="s">
        <v>46</v>
      </c>
      <c r="F207" s="2" t="b">
        <f t="shared" si="53"/>
        <v>0</v>
      </c>
      <c r="G207" s="2" t="b">
        <f t="shared" si="51"/>
        <v>0</v>
      </c>
      <c r="H207" s="1" t="s">
        <v>285</v>
      </c>
      <c r="I207" s="1" t="s">
        <v>240</v>
      </c>
      <c r="M207" s="1">
        <f>PRODUCT(SUM(PRODUCT(R207,overview!$J$11),PRODUCT(W207,overview!$K$11),PRODUCT(AB207,overview!$L$11)),1/SUM(overview!$J$11:$L$11))</f>
        <v>1.0193777777777777</v>
      </c>
      <c r="N207" s="1">
        <f>PRODUCT(SUM(PRODUCT(S207,overview!$J$11),PRODUCT(X207,overview!$K$11),PRODUCT(AC207,overview!$L$11)),1/SUM(overview!$J$11:$L$11))</f>
        <v>1.9806222222222223</v>
      </c>
      <c r="O207" s="1">
        <f t="shared" si="46"/>
        <v>13</v>
      </c>
      <c r="P207" s="1">
        <f t="shared" si="47"/>
        <v>3</v>
      </c>
      <c r="Q207" s="1">
        <f t="shared" si="52"/>
        <v>0.11877127450235787</v>
      </c>
      <c r="R207" s="1">
        <v>1.028</v>
      </c>
      <c r="S207" s="1">
        <v>1.972</v>
      </c>
      <c r="T207" s="1">
        <v>5</v>
      </c>
      <c r="U207" s="1">
        <v>0</v>
      </c>
      <c r="V207" s="1">
        <f t="shared" si="48"/>
        <v>0</v>
      </c>
      <c r="W207" s="1">
        <v>1.016</v>
      </c>
      <c r="X207" s="1">
        <v>1.984</v>
      </c>
      <c r="Y207" s="1">
        <v>8</v>
      </c>
      <c r="Z207" s="1">
        <v>3</v>
      </c>
      <c r="AA207" s="1">
        <f t="shared" si="49"/>
        <v>0.19203629032258066</v>
      </c>
      <c r="AB207" s="1">
        <v>1</v>
      </c>
      <c r="AC207" s="1">
        <v>2</v>
      </c>
      <c r="AD207" s="1">
        <v>0</v>
      </c>
      <c r="AE207" s="1">
        <v>0</v>
      </c>
      <c r="AF207" s="1" t="e">
        <f t="shared" si="50"/>
        <v>#DIV/0!</v>
      </c>
      <c r="AH207" s="1">
        <f t="shared" si="54"/>
        <v>3.9407162023250022E-2</v>
      </c>
      <c r="AI207" s="1">
        <f t="shared" si="55"/>
        <v>9.5052365105681574E-2</v>
      </c>
      <c r="AJ207" s="1">
        <f t="shared" si="56"/>
        <v>0.10689565668800831</v>
      </c>
      <c r="AK207" s="1">
        <f t="shared" si="57"/>
        <v>0.15140946296026073</v>
      </c>
      <c r="AL207" s="1" t="b">
        <f t="shared" si="58"/>
        <v>0</v>
      </c>
      <c r="AM207" s="1">
        <f t="shared" si="59"/>
        <v>0.4436032125828816</v>
      </c>
      <c r="AN207" s="1" t="b">
        <f t="shared" si="60"/>
        <v>1</v>
      </c>
      <c r="AO207" s="1">
        <v>9.4879999999999995</v>
      </c>
    </row>
    <row r="208" spans="1:41">
      <c r="A208" s="7">
        <v>205</v>
      </c>
      <c r="B208" s="7" t="s">
        <v>30</v>
      </c>
      <c r="C208" s="7" t="s">
        <v>31</v>
      </c>
      <c r="D208" s="7" t="s">
        <v>30</v>
      </c>
      <c r="E208" s="7" t="s">
        <v>31</v>
      </c>
      <c r="F208" s="2" t="b">
        <f t="shared" si="53"/>
        <v>0</v>
      </c>
      <c r="G208" s="2" t="b">
        <f t="shared" si="51"/>
        <v>0</v>
      </c>
      <c r="H208" s="1" t="s">
        <v>285</v>
      </c>
      <c r="I208" s="1" t="s">
        <v>240</v>
      </c>
      <c r="M208" s="1">
        <f>PRODUCT(SUM(PRODUCT(R208,overview!$J$11),PRODUCT(W208,overview!$K$11),PRODUCT(AB208,overview!$L$11)),1/SUM(overview!$J$11:$L$11))</f>
        <v>1</v>
      </c>
      <c r="N208" s="1">
        <f>PRODUCT(SUM(PRODUCT(S208,overview!$J$11),PRODUCT(X208,overview!$K$11),PRODUCT(AC208,overview!$L$11)),1/SUM(overview!$J$11:$L$11))</f>
        <v>2</v>
      </c>
      <c r="O208" s="1">
        <f t="shared" si="46"/>
        <v>16</v>
      </c>
      <c r="P208" s="1">
        <f t="shared" si="47"/>
        <v>1</v>
      </c>
      <c r="Q208" s="1">
        <f t="shared" si="52"/>
        <v>3.125E-2</v>
      </c>
      <c r="R208" s="1">
        <v>1</v>
      </c>
      <c r="S208" s="1">
        <v>2</v>
      </c>
      <c r="T208" s="1">
        <v>6</v>
      </c>
      <c r="U208" s="1">
        <v>0</v>
      </c>
      <c r="V208" s="1">
        <f t="shared" si="48"/>
        <v>0</v>
      </c>
      <c r="W208" s="1">
        <v>1</v>
      </c>
      <c r="X208" s="1">
        <v>2</v>
      </c>
      <c r="Y208" s="1">
        <v>10</v>
      </c>
      <c r="Z208" s="1">
        <v>1</v>
      </c>
      <c r="AA208" s="1">
        <f t="shared" si="49"/>
        <v>0.05</v>
      </c>
      <c r="AB208" s="1">
        <v>1</v>
      </c>
      <c r="AC208" s="1">
        <v>2</v>
      </c>
      <c r="AD208" s="1">
        <v>0</v>
      </c>
      <c r="AE208" s="1">
        <v>0</v>
      </c>
      <c r="AF208" s="1" t="e">
        <f t="shared" si="50"/>
        <v>#DIV/0!</v>
      </c>
      <c r="AH208" s="1">
        <f t="shared" si="54"/>
        <v>3.8415083939268659E-2</v>
      </c>
      <c r="AI208" s="1">
        <f t="shared" si="55"/>
        <v>7.5059572710293523E-2</v>
      </c>
      <c r="AJ208" s="1">
        <f t="shared" si="56"/>
        <v>9.6886431484673921E-2</v>
      </c>
      <c r="AK208" s="1">
        <f t="shared" si="57"/>
        <v>0.24840367322898657</v>
      </c>
      <c r="AL208" s="1" t="b">
        <f t="shared" si="58"/>
        <v>0</v>
      </c>
      <c r="AM208" s="1">
        <f t="shared" si="59"/>
        <v>0.41972253555602107</v>
      </c>
      <c r="AN208" s="1" t="b">
        <f t="shared" si="60"/>
        <v>1</v>
      </c>
      <c r="AO208" s="1">
        <v>9.4879999999999995</v>
      </c>
    </row>
    <row r="209" spans="1:41">
      <c r="A209" s="7">
        <v>206</v>
      </c>
      <c r="B209" s="7" t="s">
        <v>47</v>
      </c>
      <c r="C209" s="7" t="s">
        <v>48</v>
      </c>
      <c r="D209" s="7" t="s">
        <v>79</v>
      </c>
      <c r="E209" s="7" t="s">
        <v>48</v>
      </c>
      <c r="F209" s="2" t="b">
        <f t="shared" si="53"/>
        <v>1</v>
      </c>
      <c r="G209" s="2" t="b">
        <f t="shared" si="51"/>
        <v>0</v>
      </c>
      <c r="H209" s="1" t="s">
        <v>285</v>
      </c>
      <c r="J209" s="1" t="s">
        <v>313</v>
      </c>
      <c r="M209" s="1">
        <f>PRODUCT(SUM(PRODUCT(R209,overview!$J$11),PRODUCT(W209,overview!$K$11),PRODUCT(AB209,overview!$L$11)),1/SUM(overview!$J$11:$L$11))</f>
        <v>1.0155111111111113</v>
      </c>
      <c r="N209" s="1">
        <f>PRODUCT(SUM(PRODUCT(S209,overview!$J$11),PRODUCT(X209,overview!$K$11),PRODUCT(AC209,overview!$L$11)),1/SUM(overview!$J$11:$L$11))</f>
        <v>1.9844888888888892</v>
      </c>
      <c r="O209" s="1">
        <f t="shared" si="46"/>
        <v>15</v>
      </c>
      <c r="P209" s="1">
        <f t="shared" si="47"/>
        <v>5</v>
      </c>
      <c r="Q209" s="1">
        <f t="shared" si="52"/>
        <v>0.17057475383156778</v>
      </c>
      <c r="R209" s="1">
        <v>1.0089999999999999</v>
      </c>
      <c r="S209" s="1">
        <v>1.9910000000000001</v>
      </c>
      <c r="T209" s="1">
        <v>4</v>
      </c>
      <c r="U209" s="1">
        <v>3</v>
      </c>
      <c r="V209" s="1">
        <f t="shared" si="48"/>
        <v>0.3800853842290306</v>
      </c>
      <c r="W209" s="1">
        <v>1.0189999999999999</v>
      </c>
      <c r="X209" s="1">
        <v>1.9810000000000001</v>
      </c>
      <c r="Y209" s="1">
        <v>10</v>
      </c>
      <c r="Z209" s="1">
        <v>2</v>
      </c>
      <c r="AA209" s="1">
        <f t="shared" si="49"/>
        <v>0.10287733467945481</v>
      </c>
      <c r="AB209" s="1">
        <v>1.002</v>
      </c>
      <c r="AC209" s="1">
        <v>1.998</v>
      </c>
      <c r="AD209" s="1">
        <v>1</v>
      </c>
      <c r="AE209" s="1">
        <v>0</v>
      </c>
      <c r="AF209" s="1">
        <f t="shared" si="50"/>
        <v>0</v>
      </c>
      <c r="AH209" s="1">
        <f t="shared" si="54"/>
        <v>4.1851098616261913E-2</v>
      </c>
      <c r="AI209" s="1">
        <f t="shared" si="55"/>
        <v>7.3341911334659018E-2</v>
      </c>
      <c r="AJ209" s="1">
        <f t="shared" si="56"/>
        <v>0.10181236673773987</v>
      </c>
      <c r="AK209" s="1">
        <f t="shared" si="57"/>
        <v>0.33981542596312031</v>
      </c>
      <c r="AL209" s="1" t="b">
        <f t="shared" si="58"/>
        <v>0</v>
      </c>
      <c r="AM209" s="1">
        <f t="shared" si="59"/>
        <v>0.53574810560061159</v>
      </c>
      <c r="AN209" s="1" t="b">
        <f t="shared" si="60"/>
        <v>1</v>
      </c>
      <c r="AO209" s="1">
        <v>9.4879999999999995</v>
      </c>
    </row>
    <row r="210" spans="1:41">
      <c r="A210" s="7">
        <v>207</v>
      </c>
      <c r="B210" s="7" t="s">
        <v>79</v>
      </c>
      <c r="C210" s="7" t="s">
        <v>48</v>
      </c>
      <c r="D210" s="7" t="s">
        <v>47</v>
      </c>
      <c r="E210" s="7" t="s">
        <v>48</v>
      </c>
      <c r="F210" s="2" t="b">
        <f t="shared" si="53"/>
        <v>0</v>
      </c>
      <c r="G210" s="2" t="b">
        <f t="shared" si="51"/>
        <v>1</v>
      </c>
      <c r="H210" s="1" t="s">
        <v>285</v>
      </c>
      <c r="I210" s="1" t="s">
        <v>240</v>
      </c>
      <c r="J210" s="1" t="s">
        <v>307</v>
      </c>
      <c r="M210" s="1">
        <f>PRODUCT(SUM(PRODUCT(R210,overview!$J$11),PRODUCT(W210,overview!$K$11),PRODUCT(AB210,overview!$L$11)),1/SUM(overview!$J$11:$L$11))</f>
        <v>1.0353333333333334</v>
      </c>
      <c r="N210" s="1">
        <f>PRODUCT(SUM(PRODUCT(S210,overview!$J$11),PRODUCT(X210,overview!$K$11),PRODUCT(AC210,overview!$L$11)),1/SUM(overview!$J$11:$L$11))</f>
        <v>1.9646666666666663</v>
      </c>
      <c r="O210" s="1">
        <f t="shared" si="46"/>
        <v>19.5</v>
      </c>
      <c r="P210" s="1">
        <f t="shared" si="47"/>
        <v>6.5</v>
      </c>
      <c r="Q210" s="1">
        <f t="shared" si="52"/>
        <v>0.17565886211966975</v>
      </c>
      <c r="R210" s="1">
        <v>0.77300000000000002</v>
      </c>
      <c r="S210" s="1">
        <v>2.2269999999999999</v>
      </c>
      <c r="T210" s="1">
        <v>7.5</v>
      </c>
      <c r="U210" s="1">
        <v>6.5</v>
      </c>
      <c r="V210" s="1">
        <f t="shared" si="48"/>
        <v>0.30082323005538097</v>
      </c>
      <c r="W210" s="1">
        <v>1.159</v>
      </c>
      <c r="X210" s="1">
        <v>1.841</v>
      </c>
      <c r="Y210" s="1">
        <v>11</v>
      </c>
      <c r="Z210" s="1">
        <v>0</v>
      </c>
      <c r="AA210" s="1">
        <f t="shared" si="49"/>
        <v>0</v>
      </c>
      <c r="AB210" s="1">
        <v>0.998</v>
      </c>
      <c r="AC210" s="1">
        <v>2.0019999999999998</v>
      </c>
      <c r="AD210" s="1">
        <v>1</v>
      </c>
      <c r="AE210" s="1">
        <v>0</v>
      </c>
      <c r="AF210" s="1">
        <f t="shared" si="50"/>
        <v>0</v>
      </c>
      <c r="AH210" s="1">
        <f t="shared" si="54"/>
        <v>4.4493048587870024E-2</v>
      </c>
      <c r="AI210" s="1">
        <f t="shared" si="55"/>
        <v>7.2222187497488655E-2</v>
      </c>
      <c r="AJ210" s="1">
        <f t="shared" si="56"/>
        <v>0.13570981863664791</v>
      </c>
      <c r="AK210" s="1">
        <f t="shared" si="57"/>
        <v>0.3248968785444229</v>
      </c>
      <c r="AL210" s="1" t="b">
        <f t="shared" si="58"/>
        <v>0</v>
      </c>
      <c r="AM210" s="1">
        <f t="shared" si="59"/>
        <v>0.65403995060532782</v>
      </c>
      <c r="AN210" s="1" t="b">
        <f t="shared" si="60"/>
        <v>1</v>
      </c>
      <c r="AO210" s="1">
        <v>9.4879999999999995</v>
      </c>
    </row>
    <row r="211" spans="1:41">
      <c r="A211" s="7">
        <v>208</v>
      </c>
      <c r="B211" s="7" t="s">
        <v>77</v>
      </c>
      <c r="C211" s="7" t="s">
        <v>78</v>
      </c>
      <c r="D211" s="7" t="s">
        <v>75</v>
      </c>
      <c r="E211" s="7" t="s">
        <v>1</v>
      </c>
      <c r="F211" s="2" t="b">
        <f t="shared" si="53"/>
        <v>1</v>
      </c>
      <c r="G211" s="2" t="b">
        <f t="shared" si="51"/>
        <v>0</v>
      </c>
      <c r="H211" s="1" t="s">
        <v>285</v>
      </c>
      <c r="I211" s="1" t="s">
        <v>240</v>
      </c>
      <c r="K211" s="1" t="s">
        <v>34</v>
      </c>
      <c r="L211" s="1" t="s">
        <v>34</v>
      </c>
      <c r="M211" s="1">
        <f>PRODUCT(SUM(PRODUCT(R211,overview!$J$11),PRODUCT(W211,overview!$K$11),PRODUCT(AB211,overview!$L$11)),1/SUM(overview!$J$11:$L$11))</f>
        <v>1.117288888888889</v>
      </c>
      <c r="N211" s="1">
        <f>PRODUCT(SUM(PRODUCT(S211,overview!$J$11),PRODUCT(X211,overview!$K$11),PRODUCT(AC211,overview!$L$11)),1/SUM(overview!$J$11:$L$11))</f>
        <v>1.882711111111111</v>
      </c>
      <c r="O211" s="1">
        <f t="shared" si="46"/>
        <v>12</v>
      </c>
      <c r="P211" s="1">
        <f t="shared" si="47"/>
        <v>1</v>
      </c>
      <c r="Q211" s="1">
        <f t="shared" si="52"/>
        <v>4.9453900206951368E-2</v>
      </c>
      <c r="R211" s="1">
        <v>1</v>
      </c>
      <c r="S211" s="1">
        <v>2</v>
      </c>
      <c r="T211" s="1">
        <v>8</v>
      </c>
      <c r="U211" s="1">
        <v>0</v>
      </c>
      <c r="V211" s="1">
        <f t="shared" si="48"/>
        <v>0</v>
      </c>
      <c r="W211" s="1">
        <v>1.1910000000000001</v>
      </c>
      <c r="X211" s="1">
        <v>1.8089999999999999</v>
      </c>
      <c r="Y211" s="1">
        <v>4</v>
      </c>
      <c r="Z211" s="1">
        <v>0</v>
      </c>
      <c r="AA211" s="1">
        <f t="shared" si="49"/>
        <v>0</v>
      </c>
      <c r="AB211" s="1">
        <v>0.54800000000000004</v>
      </c>
      <c r="AC211" s="1">
        <v>2.452</v>
      </c>
      <c r="AD211" s="1">
        <v>0</v>
      </c>
      <c r="AE211" s="1">
        <v>1</v>
      </c>
      <c r="AF211" s="1" t="e">
        <f t="shared" si="50"/>
        <v>#DIV/0!</v>
      </c>
      <c r="AH211" s="1">
        <f t="shared" si="54"/>
        <v>3.6288970834730136E-2</v>
      </c>
      <c r="AI211" s="1">
        <f t="shared" si="55"/>
        <v>9.4395724135680356E-2</v>
      </c>
      <c r="AJ211" s="1">
        <f t="shared" si="56"/>
        <v>0.13570981863664791</v>
      </c>
      <c r="AK211" s="1">
        <f t="shared" si="57"/>
        <v>0.43986508196679952</v>
      </c>
      <c r="AL211" s="1" t="b">
        <f t="shared" si="58"/>
        <v>0</v>
      </c>
      <c r="AM211" s="1">
        <f t="shared" si="59"/>
        <v>1.0195358561716616</v>
      </c>
      <c r="AN211" s="1" t="b">
        <f t="shared" si="60"/>
        <v>1</v>
      </c>
      <c r="AO211" s="1">
        <v>9.4879999999999995</v>
      </c>
    </row>
    <row r="212" spans="1:41">
      <c r="A212" s="7">
        <v>209</v>
      </c>
      <c r="B212" s="7" t="s">
        <v>30</v>
      </c>
      <c r="C212" s="7" t="s">
        <v>31</v>
      </c>
      <c r="D212" s="7" t="s">
        <v>56</v>
      </c>
      <c r="E212" s="7" t="s">
        <v>31</v>
      </c>
      <c r="F212" s="2" t="b">
        <f t="shared" si="53"/>
        <v>0</v>
      </c>
      <c r="G212" s="2" t="b">
        <f t="shared" si="51"/>
        <v>0</v>
      </c>
      <c r="H212" s="1" t="s">
        <v>285</v>
      </c>
      <c r="I212" s="1" t="s">
        <v>240</v>
      </c>
      <c r="J212" s="1" t="s">
        <v>305</v>
      </c>
      <c r="M212" s="1">
        <f>PRODUCT(SUM(PRODUCT(R212,overview!$J$11),PRODUCT(W212,overview!$K$11),PRODUCT(AB212,overview!$L$11)),1/SUM(overview!$J$11:$L$11))</f>
        <v>0.80555555555555558</v>
      </c>
      <c r="N212" s="1">
        <f>PRODUCT(SUM(PRODUCT(S212,overview!$J$11),PRODUCT(X212,overview!$K$11),PRODUCT(AC212,overview!$L$11)),1/SUM(overview!$J$11:$L$11))</f>
        <v>2.1944444444444446</v>
      </c>
      <c r="O212" s="1">
        <f t="shared" si="46"/>
        <v>15</v>
      </c>
      <c r="P212" s="1">
        <f t="shared" si="47"/>
        <v>0</v>
      </c>
      <c r="Q212" s="1">
        <f t="shared" si="52"/>
        <v>0</v>
      </c>
      <c r="R212" s="1">
        <v>0.375</v>
      </c>
      <c r="S212" s="1">
        <v>2.625</v>
      </c>
      <c r="T212" s="1">
        <v>6</v>
      </c>
      <c r="U212" s="1">
        <v>0</v>
      </c>
      <c r="V212" s="1">
        <f t="shared" si="48"/>
        <v>0</v>
      </c>
      <c r="W212" s="1">
        <v>1</v>
      </c>
      <c r="X212" s="1">
        <v>2</v>
      </c>
      <c r="Y212" s="1">
        <v>8</v>
      </c>
      <c r="Z212" s="1">
        <v>0</v>
      </c>
      <c r="AA212" s="1">
        <f t="shared" si="49"/>
        <v>0</v>
      </c>
      <c r="AB212" s="1">
        <v>1</v>
      </c>
      <c r="AC212" s="1">
        <v>2</v>
      </c>
      <c r="AD212" s="1">
        <v>1</v>
      </c>
      <c r="AE212" s="1">
        <v>0</v>
      </c>
      <c r="AF212" s="1">
        <f t="shared" si="50"/>
        <v>0</v>
      </c>
      <c r="AH212" s="1">
        <f t="shared" si="54"/>
        <v>1.6576915867146096E-2</v>
      </c>
      <c r="AI212" s="1">
        <f t="shared" si="55"/>
        <v>9.3878542599535098E-2</v>
      </c>
      <c r="AJ212" s="1">
        <f t="shared" si="56"/>
        <v>0.10178236397748594</v>
      </c>
      <c r="AK212" s="1">
        <f t="shared" si="57"/>
        <v>0.68779623478313001</v>
      </c>
      <c r="AL212" s="1" t="b">
        <f t="shared" si="58"/>
        <v>0</v>
      </c>
      <c r="AM212" s="1">
        <f t="shared" si="59"/>
        <v>1.5578139085349392</v>
      </c>
      <c r="AN212" s="1" t="b">
        <f t="shared" si="60"/>
        <v>1</v>
      </c>
      <c r="AO212" s="1">
        <v>9.4879999999999995</v>
      </c>
    </row>
    <row r="213" spans="1:41">
      <c r="A213" s="7">
        <v>210</v>
      </c>
      <c r="B213" s="7" t="s">
        <v>28</v>
      </c>
      <c r="C213" s="7" t="s">
        <v>29</v>
      </c>
      <c r="D213" s="7" t="s">
        <v>28</v>
      </c>
      <c r="E213" s="7" t="s">
        <v>29</v>
      </c>
      <c r="F213" s="2" t="b">
        <f t="shared" si="53"/>
        <v>0</v>
      </c>
      <c r="G213" s="2" t="b">
        <f t="shared" si="51"/>
        <v>0</v>
      </c>
      <c r="H213" s="1" t="s">
        <v>285</v>
      </c>
      <c r="J213" s="1" t="s">
        <v>255</v>
      </c>
      <c r="M213" s="1">
        <f>PRODUCT(SUM(PRODUCT(R213,overview!$J$11),PRODUCT(W213,overview!$K$11),PRODUCT(AB213,overview!$L$11)),1/SUM(overview!$J$11:$L$11))</f>
        <v>0.5858000000000001</v>
      </c>
      <c r="N213" s="1">
        <f>PRODUCT(SUM(PRODUCT(S213,overview!$J$11),PRODUCT(X213,overview!$K$11),PRODUCT(AC213,overview!$L$11)),1/SUM(overview!$J$11:$L$11))</f>
        <v>2.4142000000000001</v>
      </c>
      <c r="O213" s="1">
        <f t="shared" si="46"/>
        <v>11</v>
      </c>
      <c r="P213" s="1">
        <f t="shared" si="47"/>
        <v>4</v>
      </c>
      <c r="Q213" s="1">
        <f t="shared" si="52"/>
        <v>8.8235515623470248E-2</v>
      </c>
      <c r="R213" s="1">
        <v>0.40600000000000003</v>
      </c>
      <c r="S213" s="1">
        <v>2.5939999999999999</v>
      </c>
      <c r="T213" s="1">
        <v>5</v>
      </c>
      <c r="U213" s="1">
        <v>4</v>
      </c>
      <c r="V213" s="1">
        <f t="shared" si="48"/>
        <v>0.12521202775636084</v>
      </c>
      <c r="W213" s="1">
        <v>0.66700000000000004</v>
      </c>
      <c r="X213" s="1">
        <v>2.3330000000000002</v>
      </c>
      <c r="Y213" s="1">
        <v>6</v>
      </c>
      <c r="Z213" s="1">
        <v>0</v>
      </c>
      <c r="AA213" s="1">
        <f t="shared" si="49"/>
        <v>0</v>
      </c>
      <c r="AB213" s="1">
        <v>0.66700000000000004</v>
      </c>
      <c r="AC213" s="1">
        <v>2.3330000000000002</v>
      </c>
      <c r="AD213" s="1">
        <v>0</v>
      </c>
      <c r="AE213" s="1">
        <v>0</v>
      </c>
      <c r="AF213" s="1" t="e">
        <f t="shared" si="50"/>
        <v>#DIV/0!</v>
      </c>
      <c r="AH213" s="1">
        <f t="shared" si="54"/>
        <v>1.6779073377721047E-2</v>
      </c>
      <c r="AI213" s="1">
        <f t="shared" si="55"/>
        <v>0.12953517027049449</v>
      </c>
      <c r="AJ213" s="1">
        <f t="shared" si="56"/>
        <v>0.19026104417670686</v>
      </c>
      <c r="AK213" s="1">
        <f t="shared" si="57"/>
        <v>1.6100474224964709</v>
      </c>
      <c r="AL213" s="1" t="b">
        <f t="shared" si="58"/>
        <v>0</v>
      </c>
      <c r="AM213" s="1">
        <f t="shared" si="59"/>
        <v>2.0975581581503504</v>
      </c>
      <c r="AN213" s="1" t="b">
        <f t="shared" si="60"/>
        <v>1</v>
      </c>
      <c r="AO213" s="1">
        <v>9.4879999999999995</v>
      </c>
    </row>
    <row r="214" spans="1:41">
      <c r="A214" s="7">
        <v>211</v>
      </c>
      <c r="B214" s="7" t="s">
        <v>72</v>
      </c>
      <c r="C214" s="7" t="s">
        <v>73</v>
      </c>
      <c r="D214" s="7" t="s">
        <v>72</v>
      </c>
      <c r="E214" s="7" t="s">
        <v>73</v>
      </c>
      <c r="F214" s="2" t="b">
        <f t="shared" si="53"/>
        <v>0</v>
      </c>
      <c r="G214" s="2" t="b">
        <f t="shared" si="51"/>
        <v>0</v>
      </c>
      <c r="H214" s="1" t="s">
        <v>285</v>
      </c>
      <c r="I214" s="1" t="s">
        <v>240</v>
      </c>
      <c r="J214" s="1" t="s">
        <v>307</v>
      </c>
      <c r="M214" s="1">
        <f>PRODUCT(SUM(PRODUCT(R214,overview!$J$11),PRODUCT(W214,overview!$K$11),PRODUCT(AB214,overview!$L$11)),1/SUM(overview!$J$11:$L$11))</f>
        <v>0.33300000000000002</v>
      </c>
      <c r="N214" s="1">
        <f>PRODUCT(SUM(PRODUCT(S214,overview!$J$11),PRODUCT(X214,overview!$K$11),PRODUCT(AC214,overview!$L$11)),1/SUM(overview!$J$11:$L$11))</f>
        <v>2.6669999999999998</v>
      </c>
      <c r="O214" s="1">
        <f t="shared" si="46"/>
        <v>7</v>
      </c>
      <c r="P214" s="1">
        <f t="shared" si="47"/>
        <v>0</v>
      </c>
      <c r="Q214" s="1">
        <f t="shared" si="52"/>
        <v>0</v>
      </c>
      <c r="R214" s="1">
        <v>0.33300000000000002</v>
      </c>
      <c r="S214" s="1">
        <v>2.6669999999999998</v>
      </c>
      <c r="T214" s="1">
        <v>6</v>
      </c>
      <c r="U214" s="1">
        <v>0</v>
      </c>
      <c r="V214" s="1">
        <f t="shared" si="48"/>
        <v>0</v>
      </c>
      <c r="W214" s="1">
        <v>0.33300000000000002</v>
      </c>
      <c r="X214" s="1">
        <v>2.6669999999999998</v>
      </c>
      <c r="Y214" s="1">
        <v>1</v>
      </c>
      <c r="Z214" s="1">
        <v>0</v>
      </c>
      <c r="AA214" s="1">
        <f t="shared" si="49"/>
        <v>0</v>
      </c>
      <c r="AB214" s="1">
        <v>0.33300000000000002</v>
      </c>
      <c r="AC214" s="1">
        <v>2.6669999999999998</v>
      </c>
      <c r="AD214" s="1">
        <v>0</v>
      </c>
      <c r="AE214" s="1">
        <v>0</v>
      </c>
      <c r="AF214" s="1" t="e">
        <f t="shared" si="50"/>
        <v>#DIV/0!</v>
      </c>
      <c r="AH214" s="1">
        <f t="shared" si="54"/>
        <v>5.6175866986677789E-3</v>
      </c>
      <c r="AI214" s="1">
        <f t="shared" si="55"/>
        <v>0.13365698503068263</v>
      </c>
      <c r="AJ214" s="1">
        <f t="shared" si="56"/>
        <v>0.22862491352297243</v>
      </c>
      <c r="AK214" s="1">
        <f t="shared" si="57"/>
        <v>2.0666109569046678</v>
      </c>
      <c r="AL214" s="1" t="b">
        <f t="shared" si="58"/>
        <v>0</v>
      </c>
      <c r="AM214" s="1">
        <f t="shared" si="59"/>
        <v>2.3130051350605561</v>
      </c>
      <c r="AN214" s="1" t="b">
        <f t="shared" si="60"/>
        <v>1</v>
      </c>
      <c r="AO214" s="1">
        <v>9.4879999999999995</v>
      </c>
    </row>
    <row r="215" spans="1:41">
      <c r="A215" s="7">
        <v>212</v>
      </c>
      <c r="B215" s="7" t="s">
        <v>45</v>
      </c>
      <c r="C215" s="7" t="s">
        <v>46</v>
      </c>
      <c r="D215" s="7" t="s">
        <v>45</v>
      </c>
      <c r="E215" s="7" t="s">
        <v>46</v>
      </c>
      <c r="F215" s="2" t="b">
        <f t="shared" si="53"/>
        <v>0</v>
      </c>
      <c r="G215" s="2" t="b">
        <f t="shared" si="51"/>
        <v>0</v>
      </c>
      <c r="H215" s="1" t="s">
        <v>285</v>
      </c>
      <c r="I215" s="1" t="s">
        <v>240</v>
      </c>
      <c r="M215" s="1">
        <f>PRODUCT(SUM(PRODUCT(R215,overview!$J$11),PRODUCT(W215,overview!$K$11),PRODUCT(AB215,overview!$L$11)),1/SUM(overview!$J$11:$L$11))</f>
        <v>0.69355555555555548</v>
      </c>
      <c r="N215" s="1">
        <f>PRODUCT(SUM(PRODUCT(S215,overview!$J$11),PRODUCT(X215,overview!$K$11),PRODUCT(AC215,overview!$L$11)),1/SUM(overview!$J$11:$L$11))</f>
        <v>2.3064444444444447</v>
      </c>
      <c r="O215" s="1">
        <f t="shared" si="46"/>
        <v>4</v>
      </c>
      <c r="P215" s="1">
        <f t="shared" si="47"/>
        <v>0</v>
      </c>
      <c r="Q215" s="1">
        <f t="shared" si="52"/>
        <v>0</v>
      </c>
      <c r="R215" s="1">
        <v>0</v>
      </c>
      <c r="S215" s="1">
        <v>3</v>
      </c>
      <c r="T215" s="1">
        <v>0</v>
      </c>
      <c r="U215" s="1">
        <v>0</v>
      </c>
      <c r="V215" s="1" t="e">
        <f t="shared" si="48"/>
        <v>#DIV/0!</v>
      </c>
      <c r="W215" s="1">
        <v>1.0069999999999999</v>
      </c>
      <c r="X215" s="1">
        <v>1.9930000000000001</v>
      </c>
      <c r="Y215" s="1">
        <v>4</v>
      </c>
      <c r="Z215" s="1">
        <v>0</v>
      </c>
      <c r="AA215" s="1">
        <f t="shared" si="49"/>
        <v>0</v>
      </c>
      <c r="AB215" s="1">
        <v>1</v>
      </c>
      <c r="AC215" s="1">
        <v>2</v>
      </c>
      <c r="AD215" s="1">
        <v>0</v>
      </c>
      <c r="AE215" s="1">
        <v>0</v>
      </c>
      <c r="AF215" s="1" t="e">
        <f t="shared" si="50"/>
        <v>#DIV/0!</v>
      </c>
      <c r="AH215" s="1">
        <f t="shared" si="54"/>
        <v>6.1531846652644294E-3</v>
      </c>
      <c r="AI215" s="1">
        <f t="shared" si="55"/>
        <v>0.11926254080341084</v>
      </c>
      <c r="AJ215" s="1">
        <f t="shared" si="56"/>
        <v>0.3430466810467625</v>
      </c>
      <c r="AK215" s="1">
        <f t="shared" si="57"/>
        <v>5.0112092383908857</v>
      </c>
      <c r="AL215" s="1" t="b">
        <f t="shared" si="58"/>
        <v>0</v>
      </c>
      <c r="AM215" s="1">
        <f t="shared" si="59"/>
        <v>2.5194198823277603</v>
      </c>
      <c r="AN215" s="1" t="b">
        <f t="shared" si="60"/>
        <v>1</v>
      </c>
      <c r="AO215" s="1">
        <v>9.4879999999999995</v>
      </c>
    </row>
    <row r="216" spans="1:41">
      <c r="A216" s="7">
        <v>213</v>
      </c>
      <c r="B216" s="7" t="s">
        <v>30</v>
      </c>
      <c r="C216" s="7" t="s">
        <v>31</v>
      </c>
      <c r="D216" s="7" t="s">
        <v>30</v>
      </c>
      <c r="E216" s="7" t="s">
        <v>31</v>
      </c>
      <c r="F216" s="2" t="b">
        <f t="shared" si="53"/>
        <v>0</v>
      </c>
      <c r="G216" s="2" t="b">
        <f t="shared" si="51"/>
        <v>0</v>
      </c>
      <c r="H216" s="1" t="s">
        <v>285</v>
      </c>
      <c r="I216" s="1" t="s">
        <v>240</v>
      </c>
      <c r="M216" s="1">
        <f>PRODUCT(SUM(PRODUCT(R216,overview!$J$11),PRODUCT(W216,overview!$K$11),PRODUCT(AB216,overview!$L$11)),1/SUM(overview!$J$11:$L$11))</f>
        <v>0.82235555555555562</v>
      </c>
      <c r="N216" s="1">
        <f>PRODUCT(SUM(PRODUCT(S216,overview!$J$11),PRODUCT(X216,overview!$K$11),PRODUCT(AC216,overview!$L$11)),1/SUM(overview!$J$11:$L$11))</f>
        <v>2.1776444444444447</v>
      </c>
      <c r="O216" s="1">
        <f t="shared" si="46"/>
        <v>15</v>
      </c>
      <c r="P216" s="1">
        <f t="shared" si="47"/>
        <v>0</v>
      </c>
      <c r="Q216" s="1">
        <f t="shared" si="52"/>
        <v>0</v>
      </c>
      <c r="R216" s="1">
        <v>0.42899999999999999</v>
      </c>
      <c r="S216" s="1">
        <v>2.5710000000000002</v>
      </c>
      <c r="T216" s="1">
        <v>9</v>
      </c>
      <c r="U216" s="1">
        <v>0</v>
      </c>
      <c r="V216" s="1">
        <f t="shared" si="48"/>
        <v>0</v>
      </c>
      <c r="W216" s="1">
        <v>1</v>
      </c>
      <c r="X216" s="1">
        <v>2</v>
      </c>
      <c r="Y216" s="1">
        <v>6</v>
      </c>
      <c r="Z216" s="1">
        <v>0</v>
      </c>
      <c r="AA216" s="1">
        <f t="shared" si="49"/>
        <v>0</v>
      </c>
      <c r="AB216" s="1">
        <v>1</v>
      </c>
      <c r="AC216" s="1">
        <v>2</v>
      </c>
      <c r="AD216" s="1">
        <v>0</v>
      </c>
      <c r="AE216" s="1">
        <v>0</v>
      </c>
      <c r="AF216" s="1" t="e">
        <f t="shared" si="50"/>
        <v>#DIV/0!</v>
      </c>
      <c r="AH216" s="1">
        <f t="shared" si="54"/>
        <v>2.8104928386600284E-2</v>
      </c>
      <c r="AI216" s="1">
        <f t="shared" si="55"/>
        <v>0.12379494159011004</v>
      </c>
      <c r="AJ216" s="1">
        <f t="shared" si="56"/>
        <v>0.23445564020643891</v>
      </c>
      <c r="AK216" s="1">
        <f t="shared" si="57"/>
        <v>8.0283429095137002</v>
      </c>
      <c r="AL216" s="1" t="b">
        <f t="shared" si="58"/>
        <v>0</v>
      </c>
      <c r="AM216" s="1">
        <f t="shared" si="59"/>
        <v>2.5126906242158591</v>
      </c>
      <c r="AN216" s="1" t="b">
        <f t="shared" si="60"/>
        <v>1</v>
      </c>
      <c r="AO216" s="1">
        <v>9.4879999999999995</v>
      </c>
    </row>
    <row r="217" spans="1:41">
      <c r="A217" s="7">
        <v>214</v>
      </c>
      <c r="B217" s="7" t="s">
        <v>83</v>
      </c>
      <c r="C217" s="7" t="s">
        <v>61</v>
      </c>
      <c r="D217" s="7" t="s">
        <v>83</v>
      </c>
      <c r="E217" s="7" t="s">
        <v>61</v>
      </c>
      <c r="F217" s="2" t="b">
        <f t="shared" si="53"/>
        <v>0</v>
      </c>
      <c r="G217" s="2" t="b">
        <f t="shared" si="51"/>
        <v>0</v>
      </c>
      <c r="H217" s="1" t="s">
        <v>285</v>
      </c>
      <c r="I217" s="1" t="s">
        <v>240</v>
      </c>
      <c r="J217" s="1" t="s">
        <v>307</v>
      </c>
      <c r="M217" s="1">
        <f>PRODUCT(SUM(PRODUCT(R217,overview!$J$11),PRODUCT(W217,overview!$K$11),PRODUCT(AB217,overview!$L$11)),1/SUM(overview!$J$11:$L$11))</f>
        <v>0.8721333333333332</v>
      </c>
      <c r="N217" s="1">
        <f>PRODUCT(SUM(PRODUCT(S217,overview!$J$11),PRODUCT(X217,overview!$K$11),PRODUCT(AC217,overview!$L$11)),1/SUM(overview!$J$11:$L$11))</f>
        <v>2.1278666666666664</v>
      </c>
      <c r="O217" s="1">
        <f t="shared" si="46"/>
        <v>15</v>
      </c>
      <c r="P217" s="1">
        <f t="shared" si="47"/>
        <v>9</v>
      </c>
      <c r="Q217" s="1">
        <f t="shared" si="52"/>
        <v>0.24591766401403595</v>
      </c>
      <c r="R217" s="1">
        <v>0.58899999999999997</v>
      </c>
      <c r="S217" s="1">
        <v>2.411</v>
      </c>
      <c r="T217" s="1">
        <v>7</v>
      </c>
      <c r="U217" s="1">
        <v>9</v>
      </c>
      <c r="V217" s="1">
        <f t="shared" si="48"/>
        <v>0.31409610712804403</v>
      </c>
      <c r="W217" s="1">
        <v>1</v>
      </c>
      <c r="X217" s="1">
        <v>2</v>
      </c>
      <c r="Y217" s="1">
        <v>8</v>
      </c>
      <c r="Z217" s="1">
        <v>0</v>
      </c>
      <c r="AA217" s="1">
        <f t="shared" si="49"/>
        <v>0</v>
      </c>
      <c r="AB217" s="1">
        <v>1</v>
      </c>
      <c r="AC217" s="1">
        <v>2</v>
      </c>
      <c r="AD217" s="1">
        <v>0</v>
      </c>
      <c r="AE217" s="1">
        <v>0</v>
      </c>
      <c r="AF217" s="1" t="e">
        <f t="shared" si="50"/>
        <v>#DIV/0!</v>
      </c>
      <c r="AH217" s="1">
        <f t="shared" si="54"/>
        <v>2.7347531931323641E-2</v>
      </c>
      <c r="AI217" s="1">
        <f t="shared" si="55"/>
        <v>0.15496712744299346</v>
      </c>
      <c r="AJ217" s="1">
        <f t="shared" si="56"/>
        <v>0.47889182058047491</v>
      </c>
      <c r="AK217" s="1">
        <f t="shared" si="57"/>
        <v>10.739604836644686</v>
      </c>
      <c r="AL217" s="1" t="b">
        <f t="shared" si="58"/>
        <v>1</v>
      </c>
      <c r="AM217" s="1">
        <f t="shared" si="59"/>
        <v>2.442681327089208</v>
      </c>
      <c r="AN217" s="1" t="b">
        <f t="shared" si="60"/>
        <v>1</v>
      </c>
      <c r="AO217" s="1">
        <v>9.4879999999999995</v>
      </c>
    </row>
    <row r="218" spans="1:41">
      <c r="A218" s="7">
        <v>215</v>
      </c>
      <c r="B218" s="7" t="s">
        <v>53</v>
      </c>
      <c r="C218" s="7" t="s">
        <v>33</v>
      </c>
      <c r="D218" s="7" t="s">
        <v>32</v>
      </c>
      <c r="E218" s="7" t="s">
        <v>33</v>
      </c>
      <c r="F218" s="2" t="b">
        <f t="shared" si="53"/>
        <v>1</v>
      </c>
      <c r="G218" s="2" t="b">
        <f t="shared" si="51"/>
        <v>0</v>
      </c>
      <c r="H218" s="1" t="s">
        <v>285</v>
      </c>
      <c r="I218" s="1" t="s">
        <v>240</v>
      </c>
      <c r="M218" s="1">
        <f>PRODUCT(SUM(PRODUCT(R218,overview!$J$11),PRODUCT(W218,overview!$K$11),PRODUCT(AB218,overview!$L$11)),1/SUM(overview!$J$11:$L$11))</f>
        <v>1.008088888888889</v>
      </c>
      <c r="N218" s="1">
        <f>PRODUCT(SUM(PRODUCT(S218,overview!$J$11),PRODUCT(X218,overview!$K$11),PRODUCT(AC218,overview!$L$11)),1/SUM(overview!$J$11:$L$11))</f>
        <v>1.9919111111111112</v>
      </c>
      <c r="O218" s="1">
        <f t="shared" si="46"/>
        <v>27</v>
      </c>
      <c r="P218" s="1">
        <f t="shared" si="47"/>
        <v>2</v>
      </c>
      <c r="Q218" s="1">
        <f t="shared" si="52"/>
        <v>3.7488244637158018E-2</v>
      </c>
      <c r="R218" s="1">
        <v>1.026</v>
      </c>
      <c r="S218" s="1">
        <v>1.974</v>
      </c>
      <c r="T218" s="1">
        <v>11</v>
      </c>
      <c r="U218" s="1">
        <v>2</v>
      </c>
      <c r="V218" s="1">
        <f t="shared" si="48"/>
        <v>9.450124343741366E-2</v>
      </c>
      <c r="W218" s="1">
        <v>1</v>
      </c>
      <c r="X218" s="1">
        <v>2</v>
      </c>
      <c r="Y218" s="1">
        <v>15</v>
      </c>
      <c r="Z218" s="1">
        <v>0</v>
      </c>
      <c r="AA218" s="1">
        <f t="shared" si="49"/>
        <v>0</v>
      </c>
      <c r="AB218" s="1">
        <v>1</v>
      </c>
      <c r="AC218" s="1">
        <v>2</v>
      </c>
      <c r="AD218" s="1">
        <v>1</v>
      </c>
      <c r="AE218" s="1">
        <v>0</v>
      </c>
      <c r="AF218" s="1">
        <f t="shared" si="50"/>
        <v>0</v>
      </c>
      <c r="AH218" s="1">
        <f t="shared" si="54"/>
        <v>3.3434225208409392E-2</v>
      </c>
      <c r="AI218" s="1">
        <f t="shared" si="55"/>
        <v>0.15746940660355577</v>
      </c>
      <c r="AJ218" s="1">
        <f t="shared" si="56"/>
        <v>0.45605785189283166</v>
      </c>
      <c r="AK218" s="1">
        <f t="shared" si="57"/>
        <v>11.301424365210048</v>
      </c>
      <c r="AL218" s="1" t="b">
        <f t="shared" si="58"/>
        <v>1</v>
      </c>
      <c r="AM218" s="1">
        <f t="shared" si="59"/>
        <v>2.3093569154513194</v>
      </c>
      <c r="AN218" s="1" t="b">
        <f t="shared" si="60"/>
        <v>1</v>
      </c>
      <c r="AO218" s="1">
        <v>9.4879999999999995</v>
      </c>
    </row>
    <row r="219" spans="1:41">
      <c r="A219" s="7">
        <v>216</v>
      </c>
      <c r="B219" s="7" t="s">
        <v>58</v>
      </c>
      <c r="C219" s="7" t="s">
        <v>59</v>
      </c>
      <c r="D219" s="7" t="s">
        <v>53</v>
      </c>
      <c r="E219" s="7" t="s">
        <v>33</v>
      </c>
      <c r="F219" s="2" t="b">
        <f t="shared" si="53"/>
        <v>0</v>
      </c>
      <c r="G219" s="2" t="b">
        <f t="shared" si="51"/>
        <v>1</v>
      </c>
      <c r="H219" s="1" t="s">
        <v>285</v>
      </c>
      <c r="I219" s="1" t="s">
        <v>240</v>
      </c>
      <c r="K219" s="1" t="s">
        <v>34</v>
      </c>
      <c r="L219" s="1" t="s">
        <v>34</v>
      </c>
      <c r="M219" s="1">
        <f>PRODUCT(SUM(PRODUCT(R219,overview!$J$11),PRODUCT(W219,overview!$K$11),PRODUCT(AB219,overview!$L$11)),1/SUM(overview!$J$11:$L$11))</f>
        <v>0.87080000000000002</v>
      </c>
      <c r="N219" s="1">
        <f>PRODUCT(SUM(PRODUCT(S219,overview!$J$11),PRODUCT(X219,overview!$K$11),PRODUCT(AC219,overview!$L$11)),1/SUM(overview!$J$11:$L$11))</f>
        <v>2.1292</v>
      </c>
      <c r="O219" s="1">
        <f t="shared" si="46"/>
        <v>12.5</v>
      </c>
      <c r="P219" s="1">
        <f t="shared" si="47"/>
        <v>12.5</v>
      </c>
      <c r="Q219" s="1">
        <f t="shared" si="52"/>
        <v>0.4089798985534473</v>
      </c>
      <c r="R219" s="1">
        <v>0.61699999999999999</v>
      </c>
      <c r="S219" s="1">
        <v>2.383</v>
      </c>
      <c r="T219" s="1">
        <v>3.5</v>
      </c>
      <c r="U219" s="1">
        <v>10.5</v>
      </c>
      <c r="V219" s="1">
        <f t="shared" si="48"/>
        <v>0.77675199328577416</v>
      </c>
      <c r="W219" s="1">
        <v>1</v>
      </c>
      <c r="X219" s="1">
        <v>2</v>
      </c>
      <c r="Y219" s="1">
        <v>9</v>
      </c>
      <c r="Z219" s="1">
        <v>1</v>
      </c>
      <c r="AA219" s="1">
        <f t="shared" si="49"/>
        <v>5.5555555555555552E-2</v>
      </c>
      <c r="AB219" s="1">
        <v>0.54800000000000004</v>
      </c>
      <c r="AC219" s="1">
        <v>2.452</v>
      </c>
      <c r="AD219" s="1">
        <v>0</v>
      </c>
      <c r="AE219" s="1">
        <v>1</v>
      </c>
      <c r="AF219" s="1" t="e">
        <f t="shared" si="50"/>
        <v>#DIV/0!</v>
      </c>
      <c r="AH219" s="1">
        <f t="shared" si="54"/>
        <v>3.3434225208409392E-2</v>
      </c>
      <c r="AI219" s="1">
        <f t="shared" si="55"/>
        <v>0.16714987703608333</v>
      </c>
      <c r="AJ219" s="1">
        <f t="shared" si="56"/>
        <v>0.45605785189283166</v>
      </c>
      <c r="AK219" s="1">
        <f t="shared" si="57"/>
        <v>14.946070563651897</v>
      </c>
      <c r="AL219" s="1" t="b">
        <f t="shared" si="58"/>
        <v>1</v>
      </c>
      <c r="AM219" s="1">
        <f t="shared" si="59"/>
        <v>1.9435608024227757</v>
      </c>
      <c r="AN219" s="1" t="b">
        <f t="shared" si="60"/>
        <v>1</v>
      </c>
      <c r="AO219" s="1">
        <v>9.4879999999999995</v>
      </c>
    </row>
    <row r="220" spans="1:41">
      <c r="A220" s="7">
        <v>217</v>
      </c>
      <c r="B220" s="7" t="s">
        <v>64</v>
      </c>
      <c r="C220" s="7" t="s">
        <v>2</v>
      </c>
      <c r="D220" s="7" t="s">
        <v>64</v>
      </c>
      <c r="E220" s="7" t="s">
        <v>2</v>
      </c>
      <c r="F220" s="2" t="b">
        <f t="shared" si="53"/>
        <v>0</v>
      </c>
      <c r="G220" s="2" t="b">
        <f t="shared" si="51"/>
        <v>0</v>
      </c>
      <c r="H220" s="1" t="s">
        <v>285</v>
      </c>
      <c r="M220" s="1">
        <f>PRODUCT(SUM(PRODUCT(R220,overview!$J$11),PRODUCT(W220,overview!$K$11),PRODUCT(AB220,overview!$L$11)),1/SUM(overview!$J$11:$L$11))</f>
        <v>0.45806666666666668</v>
      </c>
      <c r="N220" s="1">
        <f>PRODUCT(SUM(PRODUCT(S220,overview!$J$11),PRODUCT(X220,overview!$K$11),PRODUCT(AC220,overview!$L$11)),1/SUM(overview!$J$11:$L$11))</f>
        <v>2.5419333333333336</v>
      </c>
      <c r="O220" s="1">
        <f t="shared" si="46"/>
        <v>8.5</v>
      </c>
      <c r="P220" s="1">
        <f t="shared" si="47"/>
        <v>7.5</v>
      </c>
      <c r="Q220" s="1">
        <f t="shared" si="52"/>
        <v>0.1590035683816394</v>
      </c>
      <c r="R220" s="1">
        <v>0.73499999999999999</v>
      </c>
      <c r="S220" s="1">
        <v>2.2650000000000001</v>
      </c>
      <c r="T220" s="1">
        <v>6.5</v>
      </c>
      <c r="U220" s="1">
        <v>7.5</v>
      </c>
      <c r="V220" s="1">
        <f t="shared" si="48"/>
        <v>0.37442689760570558</v>
      </c>
      <c r="W220" s="1">
        <v>0.33300000000000002</v>
      </c>
      <c r="X220" s="1">
        <v>2.6669999999999998</v>
      </c>
      <c r="Y220" s="1">
        <v>2</v>
      </c>
      <c r="Z220" s="1">
        <v>0</v>
      </c>
      <c r="AA220" s="1">
        <f t="shared" si="49"/>
        <v>0</v>
      </c>
      <c r="AB220" s="1">
        <v>0.33300000000000002</v>
      </c>
      <c r="AC220" s="1">
        <v>2.6669999999999998</v>
      </c>
      <c r="AD220" s="1">
        <v>0</v>
      </c>
      <c r="AE220" s="1">
        <v>0</v>
      </c>
      <c r="AF220" s="1" t="e">
        <f t="shared" si="50"/>
        <v>#DIV/0!</v>
      </c>
      <c r="AH220" s="1">
        <f t="shared" si="54"/>
        <v>4.8775796322332324E-2</v>
      </c>
      <c r="AI220" s="1">
        <f t="shared" si="55"/>
        <v>0.16245864117737743</v>
      </c>
      <c r="AJ220" s="1">
        <f t="shared" si="56"/>
        <v>0.45605785189283182</v>
      </c>
      <c r="AK220" s="1">
        <f t="shared" si="57"/>
        <v>12.489945454249309</v>
      </c>
      <c r="AL220" s="1" t="b">
        <f t="shared" si="58"/>
        <v>1</v>
      </c>
      <c r="AM220" s="1">
        <f t="shared" si="59"/>
        <v>1.3635789813239556</v>
      </c>
      <c r="AN220" s="1" t="b">
        <f t="shared" si="60"/>
        <v>1</v>
      </c>
      <c r="AO220" s="1">
        <v>9.4879999999999995</v>
      </c>
    </row>
    <row r="221" spans="1:41">
      <c r="A221" s="7">
        <v>218</v>
      </c>
      <c r="B221" s="7" t="s">
        <v>83</v>
      </c>
      <c r="C221" s="7" t="s">
        <v>61</v>
      </c>
      <c r="D221" s="7" t="s">
        <v>83</v>
      </c>
      <c r="E221" s="7" t="s">
        <v>61</v>
      </c>
      <c r="F221" s="2" t="b">
        <f t="shared" si="53"/>
        <v>0</v>
      </c>
      <c r="G221" s="2" t="b">
        <f t="shared" si="51"/>
        <v>0</v>
      </c>
      <c r="H221" s="1" t="s">
        <v>285</v>
      </c>
      <c r="I221" s="1" t="s">
        <v>193</v>
      </c>
      <c r="M221" s="1">
        <f>PRODUCT(SUM(PRODUCT(R221,overview!$J$11),PRODUCT(W221,overview!$K$11),PRODUCT(AB221,overview!$L$11)),1/SUM(overview!$J$11:$L$11))</f>
        <v>1</v>
      </c>
      <c r="N221" s="1">
        <f>PRODUCT(SUM(PRODUCT(S221,overview!$J$11),PRODUCT(X221,overview!$K$11),PRODUCT(AC221,overview!$L$11)),1/SUM(overview!$J$11:$L$11))</f>
        <v>2</v>
      </c>
      <c r="O221" s="1">
        <f t="shared" si="46"/>
        <v>9</v>
      </c>
      <c r="P221" s="1">
        <f t="shared" si="47"/>
        <v>0</v>
      </c>
      <c r="Q221" s="1">
        <f t="shared" si="52"/>
        <v>0</v>
      </c>
      <c r="R221" s="1">
        <v>1</v>
      </c>
      <c r="S221" s="1">
        <v>2</v>
      </c>
      <c r="T221" s="1">
        <v>6</v>
      </c>
      <c r="U221" s="1">
        <v>0</v>
      </c>
      <c r="V221" s="1">
        <f t="shared" si="48"/>
        <v>0</v>
      </c>
      <c r="W221" s="1">
        <v>1</v>
      </c>
      <c r="X221" s="1">
        <v>2</v>
      </c>
      <c r="Y221" s="1">
        <v>3</v>
      </c>
      <c r="Z221" s="1">
        <v>0</v>
      </c>
      <c r="AA221" s="1">
        <f t="shared" si="49"/>
        <v>0</v>
      </c>
      <c r="AB221" s="1">
        <v>1</v>
      </c>
      <c r="AC221" s="1">
        <v>2</v>
      </c>
      <c r="AD221" s="1">
        <v>0</v>
      </c>
      <c r="AE221" s="1">
        <v>0</v>
      </c>
      <c r="AF221" s="1" t="e">
        <f t="shared" si="50"/>
        <v>#DIV/0!</v>
      </c>
      <c r="AH221" s="1">
        <f t="shared" si="54"/>
        <v>0.11328958316390049</v>
      </c>
      <c r="AI221" s="1">
        <f t="shared" si="55"/>
        <v>0.17925931277808888</v>
      </c>
      <c r="AJ221" s="1">
        <f t="shared" si="56"/>
        <v>0.54110037346475193</v>
      </c>
      <c r="AK221" s="1">
        <f t="shared" si="57"/>
        <v>16.711251433406581</v>
      </c>
      <c r="AL221" s="1" t="b">
        <f t="shared" si="58"/>
        <v>1</v>
      </c>
      <c r="AM221" s="1">
        <f t="shared" si="59"/>
        <v>0.91099352990691862</v>
      </c>
      <c r="AN221" s="1" t="b">
        <f t="shared" si="60"/>
        <v>1</v>
      </c>
      <c r="AO221" s="1">
        <v>9.4879999999999995</v>
      </c>
    </row>
    <row r="222" spans="1:41">
      <c r="A222" s="7">
        <v>219</v>
      </c>
      <c r="B222" s="7" t="s">
        <v>47</v>
      </c>
      <c r="C222" s="7" t="s">
        <v>48</v>
      </c>
      <c r="D222" s="7" t="s">
        <v>28</v>
      </c>
      <c r="E222" s="7" t="s">
        <v>29</v>
      </c>
      <c r="F222" s="2" t="b">
        <f t="shared" si="53"/>
        <v>1</v>
      </c>
      <c r="G222" s="2" t="b">
        <f t="shared" si="51"/>
        <v>1</v>
      </c>
      <c r="H222" s="1" t="s">
        <v>285</v>
      </c>
      <c r="I222" s="1" t="s">
        <v>315</v>
      </c>
      <c r="J222" s="1" t="s">
        <v>286</v>
      </c>
      <c r="M222" s="1">
        <f>PRODUCT(SUM(PRODUCT(R222,overview!$J$11),PRODUCT(W222,overview!$K$11),PRODUCT(AB222,overview!$L$11)),1/SUM(overview!$J$11:$L$11))</f>
        <v>0.79757777777777761</v>
      </c>
      <c r="N222" s="1">
        <f>PRODUCT(SUM(PRODUCT(S222,overview!$J$11),PRODUCT(X222,overview!$K$11),PRODUCT(AC222,overview!$L$11)),1/SUM(overview!$J$11:$L$11))</f>
        <v>2.2024222222222223</v>
      </c>
      <c r="O222" s="1">
        <f t="shared" si="46"/>
        <v>16</v>
      </c>
      <c r="P222" s="1">
        <f t="shared" si="47"/>
        <v>7</v>
      </c>
      <c r="Q222" s="1">
        <f t="shared" si="52"/>
        <v>0.15843477887981916</v>
      </c>
      <c r="R222" s="1">
        <v>1.0389999999999999</v>
      </c>
      <c r="S222" s="1">
        <v>1.9610000000000001</v>
      </c>
      <c r="T222" s="1">
        <v>10</v>
      </c>
      <c r="U222" s="1">
        <v>2</v>
      </c>
      <c r="V222" s="1">
        <f t="shared" si="48"/>
        <v>0.10596634370219275</v>
      </c>
      <c r="W222" s="1">
        <v>0.68799999999999994</v>
      </c>
      <c r="X222" s="1">
        <v>2.3119999999999998</v>
      </c>
      <c r="Y222" s="1">
        <v>5</v>
      </c>
      <c r="Z222" s="1">
        <v>4</v>
      </c>
      <c r="AA222" s="1">
        <f t="shared" si="49"/>
        <v>0.23806228373702423</v>
      </c>
      <c r="AB222" s="1">
        <v>0.70499999999999996</v>
      </c>
      <c r="AC222" s="1">
        <v>2.2949999999999999</v>
      </c>
      <c r="AD222" s="1">
        <v>1</v>
      </c>
      <c r="AE222" s="1">
        <v>1</v>
      </c>
      <c r="AF222" s="1">
        <f t="shared" si="50"/>
        <v>0.30718954248366015</v>
      </c>
      <c r="AH222" s="1">
        <f t="shared" si="54"/>
        <v>0.12533786439468608</v>
      </c>
      <c r="AI222" s="1">
        <f t="shared" si="55"/>
        <v>0.16371681415929201</v>
      </c>
      <c r="AJ222" s="1">
        <f t="shared" si="56"/>
        <v>0.36073358230983465</v>
      </c>
      <c r="AK222" s="1">
        <f t="shared" si="57"/>
        <v>25.144746117043251</v>
      </c>
      <c r="AL222" s="1" t="b">
        <f t="shared" si="58"/>
        <v>1</v>
      </c>
      <c r="AM222" s="1">
        <f t="shared" si="59"/>
        <v>0.35152543744430442</v>
      </c>
      <c r="AN222" s="1" t="b">
        <f t="shared" si="60"/>
        <v>1</v>
      </c>
      <c r="AO222" s="1">
        <v>9.4879999999999995</v>
      </c>
    </row>
    <row r="223" spans="1:41">
      <c r="A223" s="7">
        <v>220</v>
      </c>
      <c r="B223" s="7" t="s">
        <v>49</v>
      </c>
      <c r="C223" s="7" t="s">
        <v>50</v>
      </c>
      <c r="D223" s="7" t="s">
        <v>41</v>
      </c>
      <c r="E223" s="7" t="s">
        <v>42</v>
      </c>
      <c r="F223" s="2" t="b">
        <f t="shared" si="53"/>
        <v>0</v>
      </c>
      <c r="G223" s="2" t="b">
        <f t="shared" si="51"/>
        <v>1</v>
      </c>
      <c r="H223" s="1" t="s">
        <v>285</v>
      </c>
      <c r="I223" s="1" t="s">
        <v>315</v>
      </c>
      <c r="J223" s="1" t="s">
        <v>286</v>
      </c>
      <c r="K223" s="1" t="s">
        <v>34</v>
      </c>
      <c r="L223" s="1" t="s">
        <v>34</v>
      </c>
      <c r="M223" s="1">
        <f>PRODUCT(SUM(PRODUCT(R223,overview!$J$11),PRODUCT(W223,overview!$K$11),PRODUCT(AB223,overview!$L$11)),1/SUM(overview!$J$11:$L$11))</f>
        <v>0.5888888888888888</v>
      </c>
      <c r="N223" s="1">
        <f>PRODUCT(SUM(PRODUCT(S223,overview!$J$11),PRODUCT(X223,overview!$K$11),PRODUCT(AC223,overview!$L$11)),1/SUM(overview!$J$11:$L$11))</f>
        <v>2.411111111111111</v>
      </c>
      <c r="O223" s="1">
        <f t="shared" si="46"/>
        <v>11</v>
      </c>
      <c r="P223" s="1">
        <f t="shared" si="47"/>
        <v>6</v>
      </c>
      <c r="Q223" s="1">
        <f t="shared" si="52"/>
        <v>0.13322161709258482</v>
      </c>
      <c r="R223" s="1">
        <v>0.94499999999999995</v>
      </c>
      <c r="S223" s="1">
        <v>2.0550000000000002</v>
      </c>
      <c r="T223" s="1">
        <v>7</v>
      </c>
      <c r="U223" s="1">
        <v>5</v>
      </c>
      <c r="V223" s="1">
        <f t="shared" si="48"/>
        <v>0.32846715328467141</v>
      </c>
      <c r="W223" s="1">
        <v>0.42899999999999999</v>
      </c>
      <c r="X223" s="1">
        <v>2.5710000000000002</v>
      </c>
      <c r="Y223" s="1">
        <v>4</v>
      </c>
      <c r="Z223" s="1">
        <v>0</v>
      </c>
      <c r="AA223" s="1">
        <f t="shared" si="49"/>
        <v>0</v>
      </c>
      <c r="AB223" s="1">
        <v>0.4</v>
      </c>
      <c r="AC223" s="1">
        <v>2.6</v>
      </c>
      <c r="AD223" s="1">
        <v>0</v>
      </c>
      <c r="AE223" s="1">
        <v>1</v>
      </c>
      <c r="AF223" s="1" t="e">
        <f t="shared" si="50"/>
        <v>#DIV/0!</v>
      </c>
      <c r="AH223" s="1">
        <f t="shared" si="54"/>
        <v>0.14802522822942063</v>
      </c>
      <c r="AI223" s="1">
        <f t="shared" si="55"/>
        <v>0.19352323454345277</v>
      </c>
      <c r="AJ223" s="1">
        <f t="shared" si="56"/>
        <v>0.75355450236966826</v>
      </c>
      <c r="AK223" s="1">
        <f t="shared" si="57"/>
        <v>32.606552841388222</v>
      </c>
      <c r="AL223" s="1" t="b">
        <f t="shared" si="58"/>
        <v>1</v>
      </c>
      <c r="AM223" s="1">
        <f t="shared" si="59"/>
        <v>3.3799436605642642E-2</v>
      </c>
      <c r="AN223" s="1" t="b">
        <f t="shared" si="60"/>
        <v>1</v>
      </c>
      <c r="AO223" s="1">
        <v>9.4879999999999995</v>
      </c>
    </row>
    <row r="224" spans="1:41">
      <c r="A224" s="7">
        <v>221</v>
      </c>
      <c r="B224" s="7" t="s">
        <v>43</v>
      </c>
      <c r="C224" s="7" t="s">
        <v>44</v>
      </c>
      <c r="D224" s="7" t="s">
        <v>43</v>
      </c>
      <c r="E224" s="7" t="s">
        <v>44</v>
      </c>
      <c r="F224" s="2" t="b">
        <f t="shared" si="53"/>
        <v>0</v>
      </c>
      <c r="G224" s="2" t="b">
        <f t="shared" si="51"/>
        <v>0</v>
      </c>
      <c r="H224" s="1" t="s">
        <v>285</v>
      </c>
      <c r="I224" s="1" t="s">
        <v>193</v>
      </c>
      <c r="M224" s="1">
        <f>PRODUCT(SUM(PRODUCT(R224,overview!$J$11),PRODUCT(W224,overview!$K$11),PRODUCT(AB224,overview!$L$11)),1/SUM(overview!$J$11:$L$11))</f>
        <v>0.50380000000000003</v>
      </c>
      <c r="N224" s="1">
        <f>PRODUCT(SUM(PRODUCT(S224,overview!$J$11),PRODUCT(X224,overview!$K$11),PRODUCT(AC224,overview!$L$11)),1/SUM(overview!$J$11:$L$11))</f>
        <v>2.4962</v>
      </c>
      <c r="O224" s="1">
        <f t="shared" si="46"/>
        <v>7</v>
      </c>
      <c r="P224" s="1">
        <f t="shared" si="47"/>
        <v>3</v>
      </c>
      <c r="Q224" s="1">
        <f t="shared" si="52"/>
        <v>8.6497190014536388E-2</v>
      </c>
      <c r="R224" s="1">
        <v>0.78900000000000003</v>
      </c>
      <c r="S224" s="1">
        <v>2.2109999999999999</v>
      </c>
      <c r="T224" s="1">
        <v>5</v>
      </c>
      <c r="U224" s="1">
        <v>2</v>
      </c>
      <c r="V224" s="1">
        <f t="shared" si="48"/>
        <v>0.14274084124830397</v>
      </c>
      <c r="W224" s="1">
        <v>0.375</v>
      </c>
      <c r="X224" s="1">
        <v>2.625</v>
      </c>
      <c r="Y224" s="1">
        <v>2</v>
      </c>
      <c r="Z224" s="1">
        <v>1</v>
      </c>
      <c r="AA224" s="1">
        <f t="shared" si="49"/>
        <v>7.1428571428571425E-2</v>
      </c>
      <c r="AB224" s="1">
        <v>0.375</v>
      </c>
      <c r="AC224" s="1">
        <v>2.625</v>
      </c>
      <c r="AD224" s="1">
        <v>0</v>
      </c>
      <c r="AE224" s="1">
        <v>0</v>
      </c>
      <c r="AF224" s="1" t="e">
        <f t="shared" si="50"/>
        <v>#DIV/0!</v>
      </c>
      <c r="AH224" s="1">
        <f t="shared" si="54"/>
        <v>0.14748547130317258</v>
      </c>
      <c r="AI224" s="1">
        <f t="shared" si="55"/>
        <v>0.1245775019253957</v>
      </c>
      <c r="AJ224" s="1">
        <f t="shared" si="56"/>
        <v>0.74716124148372443</v>
      </c>
      <c r="AK224" s="1">
        <f t="shared" si="57"/>
        <v>38.927917934606974</v>
      </c>
      <c r="AL224" s="1" t="b">
        <f t="shared" si="58"/>
        <v>1</v>
      </c>
      <c r="AM224" s="1">
        <f t="shared" si="59"/>
        <v>8.1138073829944927E-3</v>
      </c>
      <c r="AN224" s="1" t="b">
        <f t="shared" si="60"/>
        <v>1</v>
      </c>
      <c r="AO224" s="1">
        <v>9.4879999999999995</v>
      </c>
    </row>
    <row r="225" spans="1:41">
      <c r="A225" s="7">
        <v>222</v>
      </c>
      <c r="B225" s="7" t="s">
        <v>51</v>
      </c>
      <c r="C225" s="7" t="s">
        <v>52</v>
      </c>
      <c r="D225" s="7" t="s">
        <v>51</v>
      </c>
      <c r="E225" s="7" t="s">
        <v>52</v>
      </c>
      <c r="F225" s="2" t="b">
        <f t="shared" si="53"/>
        <v>0</v>
      </c>
      <c r="G225" s="2" t="b">
        <f t="shared" si="51"/>
        <v>0</v>
      </c>
      <c r="H225" s="1" t="s">
        <v>285</v>
      </c>
      <c r="I225" s="1" t="s">
        <v>193</v>
      </c>
      <c r="M225" s="1">
        <f>PRODUCT(SUM(PRODUCT(R225,overview!$J$11),PRODUCT(W225,overview!$K$11),PRODUCT(AB225,overview!$L$11)),1/SUM(overview!$J$11:$L$11))</f>
        <v>0.36286666666666667</v>
      </c>
      <c r="N225" s="1">
        <f>PRODUCT(SUM(PRODUCT(S225,overview!$J$11),PRODUCT(X225,overview!$K$11),PRODUCT(AC225,overview!$L$11)),1/SUM(overview!$J$11:$L$11))</f>
        <v>2.6371333333333333</v>
      </c>
      <c r="O225" s="1">
        <f t="shared" si="46"/>
        <v>4</v>
      </c>
      <c r="P225" s="1">
        <f t="shared" si="47"/>
        <v>0</v>
      </c>
      <c r="Q225" s="1">
        <f t="shared" si="52"/>
        <v>0</v>
      </c>
      <c r="R225" s="1">
        <v>0.42899999999999999</v>
      </c>
      <c r="S225" s="1">
        <v>2.5710000000000002</v>
      </c>
      <c r="T225" s="1">
        <v>3</v>
      </c>
      <c r="U225" s="1">
        <v>0</v>
      </c>
      <c r="V225" s="1">
        <f t="shared" si="48"/>
        <v>0</v>
      </c>
      <c r="W225" s="1">
        <v>0.33300000000000002</v>
      </c>
      <c r="X225" s="1">
        <v>2.6669999999999998</v>
      </c>
      <c r="Y225" s="1">
        <v>1</v>
      </c>
      <c r="Z225" s="1">
        <v>0</v>
      </c>
      <c r="AA225" s="1">
        <f t="shared" si="49"/>
        <v>0</v>
      </c>
      <c r="AB225" s="1">
        <v>0.33300000000000002</v>
      </c>
      <c r="AC225" s="1">
        <v>2.6669999999999998</v>
      </c>
      <c r="AD225" s="1">
        <v>0</v>
      </c>
      <c r="AE225" s="1">
        <v>0</v>
      </c>
      <c r="AF225" s="1" t="e">
        <f t="shared" si="50"/>
        <v>#DIV/0!</v>
      </c>
      <c r="AH225" s="1">
        <f t="shared" si="54"/>
        <v>0.14612231904818751</v>
      </c>
      <c r="AI225" s="1">
        <f t="shared" si="55"/>
        <v>9.0459850558723395E-2</v>
      </c>
      <c r="AJ225" s="1">
        <f t="shared" si="56"/>
        <v>0.56280821651846391</v>
      </c>
      <c r="AK225" s="1">
        <f t="shared" si="57"/>
        <v>42.830462887656608</v>
      </c>
      <c r="AL225" s="1" t="b">
        <f t="shared" si="58"/>
        <v>1</v>
      </c>
      <c r="AM225" s="1">
        <f t="shared" si="59"/>
        <v>3.2941745068781926E-2</v>
      </c>
      <c r="AN225" s="1" t="b">
        <f t="shared" si="60"/>
        <v>1</v>
      </c>
      <c r="AO225" s="1">
        <v>9.4879999999999995</v>
      </c>
    </row>
    <row r="226" spans="1:41">
      <c r="A226" s="7">
        <v>223</v>
      </c>
      <c r="B226" s="7" t="s">
        <v>45</v>
      </c>
      <c r="C226" s="7" t="s">
        <v>46</v>
      </c>
      <c r="D226" s="7" t="s">
        <v>45</v>
      </c>
      <c r="E226" s="7" t="s">
        <v>46</v>
      </c>
      <c r="F226" s="2" t="b">
        <f t="shared" si="53"/>
        <v>0</v>
      </c>
      <c r="G226" s="2" t="b">
        <f t="shared" si="51"/>
        <v>0</v>
      </c>
      <c r="H226" s="1" t="s">
        <v>285</v>
      </c>
      <c r="M226" s="1">
        <f>PRODUCT(SUM(PRODUCT(R226,overview!$J$11),PRODUCT(W226,overview!$K$11),PRODUCT(AB226,overview!$L$11)),1/SUM(overview!$J$11:$L$11))</f>
        <v>0.81982222222222212</v>
      </c>
      <c r="N226" s="1">
        <f>PRODUCT(SUM(PRODUCT(S226,overview!$J$11),PRODUCT(X226,overview!$K$11),PRODUCT(AC226,overview!$L$11)),1/SUM(overview!$J$11:$L$11))</f>
        <v>2.1801777777777778</v>
      </c>
      <c r="O226" s="1">
        <f t="shared" si="46"/>
        <v>12</v>
      </c>
      <c r="P226" s="1">
        <f t="shared" si="47"/>
        <v>3</v>
      </c>
      <c r="Q226" s="1">
        <f t="shared" si="52"/>
        <v>9.4008643535695338E-2</v>
      </c>
      <c r="R226" s="1">
        <v>0.33300000000000002</v>
      </c>
      <c r="S226" s="1">
        <v>2.6669999999999998</v>
      </c>
      <c r="T226" s="1">
        <v>6</v>
      </c>
      <c r="U226" s="1">
        <v>0</v>
      </c>
      <c r="V226" s="1">
        <f t="shared" si="48"/>
        <v>0</v>
      </c>
      <c r="W226" s="1">
        <v>1.0409999999999999</v>
      </c>
      <c r="X226" s="1">
        <v>1.9590000000000001</v>
      </c>
      <c r="Y226" s="1">
        <v>6</v>
      </c>
      <c r="Z226" s="1">
        <v>3</v>
      </c>
      <c r="AA226" s="1">
        <f t="shared" si="49"/>
        <v>0.26569678407350683</v>
      </c>
      <c r="AB226" s="1">
        <v>1</v>
      </c>
      <c r="AC226" s="1">
        <v>2</v>
      </c>
      <c r="AD226" s="1">
        <v>0</v>
      </c>
      <c r="AE226" s="1">
        <v>0</v>
      </c>
      <c r="AF226" s="1" t="e">
        <f t="shared" si="50"/>
        <v>#DIV/0!</v>
      </c>
      <c r="AH226" s="1">
        <f t="shared" si="54"/>
        <v>0.12407507903282769</v>
      </c>
      <c r="AI226" s="1">
        <f t="shared" si="55"/>
        <v>8.6082761015559353E-2</v>
      </c>
      <c r="AJ226" s="1">
        <f t="shared" si="56"/>
        <v>0.49810749432248297</v>
      </c>
      <c r="AK226" s="1">
        <f t="shared" si="57"/>
        <v>34.035835968462898</v>
      </c>
      <c r="AL226" s="1" t="b">
        <f t="shared" si="58"/>
        <v>1</v>
      </c>
      <c r="AM226" s="1">
        <f t="shared" si="59"/>
        <v>0.15640461812412462</v>
      </c>
      <c r="AN226" s="1" t="b">
        <f t="shared" si="60"/>
        <v>1</v>
      </c>
      <c r="AO226" s="1">
        <v>9.4879999999999995</v>
      </c>
    </row>
    <row r="227" spans="1:41">
      <c r="A227" s="7">
        <v>224</v>
      </c>
      <c r="B227" s="7" t="s">
        <v>51</v>
      </c>
      <c r="C227" s="7" t="s">
        <v>52</v>
      </c>
      <c r="D227" s="7" t="s">
        <v>65</v>
      </c>
      <c r="E227" s="7" t="s">
        <v>2</v>
      </c>
      <c r="F227" s="2" t="b">
        <f t="shared" si="53"/>
        <v>0</v>
      </c>
      <c r="G227" s="2" t="b">
        <f t="shared" si="51"/>
        <v>1</v>
      </c>
      <c r="H227" s="1" t="s">
        <v>285</v>
      </c>
      <c r="I227" s="1" t="s">
        <v>193</v>
      </c>
      <c r="K227" s="1" t="s">
        <v>34</v>
      </c>
      <c r="L227" s="1" t="s">
        <v>256</v>
      </c>
      <c r="M227" s="1">
        <f>PRODUCT(SUM(PRODUCT(R227,overview!$J$11),PRODUCT(W227,overview!$K$11),PRODUCT(AB227,overview!$L$11)),1/SUM(overview!$J$11:$L$11))</f>
        <v>0.48566666666666669</v>
      </c>
      <c r="N227" s="1">
        <f>PRODUCT(SUM(PRODUCT(S227,overview!$J$11),PRODUCT(X227,overview!$K$11),PRODUCT(AC227,overview!$L$11)),1/SUM(overview!$J$11:$L$11))</f>
        <v>2.5143333333333335</v>
      </c>
      <c r="O227" s="1">
        <f t="shared" si="46"/>
        <v>3</v>
      </c>
      <c r="P227" s="1">
        <f t="shared" si="47"/>
        <v>13</v>
      </c>
      <c r="Q227" s="1">
        <f t="shared" si="52"/>
        <v>0.83702328870034026</v>
      </c>
      <c r="R227" s="1">
        <v>0.33300000000000002</v>
      </c>
      <c r="S227" s="1">
        <v>2.6669999999999998</v>
      </c>
      <c r="T227" s="1">
        <v>1</v>
      </c>
      <c r="U227" s="1">
        <v>0</v>
      </c>
      <c r="V227" s="1">
        <f t="shared" si="48"/>
        <v>0</v>
      </c>
      <c r="W227" s="1">
        <v>0.56200000000000006</v>
      </c>
      <c r="X227" s="1">
        <v>2.4380000000000002</v>
      </c>
      <c r="Y227" s="1">
        <v>2</v>
      </c>
      <c r="Z227" s="1">
        <v>12</v>
      </c>
      <c r="AA227" s="1">
        <f t="shared" si="49"/>
        <v>1.3831009023789991</v>
      </c>
      <c r="AB227" s="1">
        <v>0.33300000000000002</v>
      </c>
      <c r="AC227" s="1">
        <v>2.6669999999999998</v>
      </c>
      <c r="AD227" s="1">
        <v>0</v>
      </c>
      <c r="AE227" s="1">
        <v>1</v>
      </c>
      <c r="AF227" s="1" t="e">
        <f t="shared" si="50"/>
        <v>#DIV/0!</v>
      </c>
      <c r="AH227" s="1">
        <f t="shared" si="54"/>
        <v>0.10977400562848297</v>
      </c>
      <c r="AI227" s="1">
        <f t="shared" si="55"/>
        <v>0.11734098831777207</v>
      </c>
      <c r="AJ227" s="1">
        <f t="shared" si="56"/>
        <v>0.3399629972247919</v>
      </c>
      <c r="AK227" s="1">
        <f t="shared" si="57"/>
        <v>21.209428886573853</v>
      </c>
      <c r="AL227" s="1" t="b">
        <f t="shared" si="58"/>
        <v>1</v>
      </c>
      <c r="AM227" s="1">
        <f t="shared" si="59"/>
        <v>0.20298692143444591</v>
      </c>
      <c r="AN227" s="1" t="b">
        <f t="shared" si="60"/>
        <v>1</v>
      </c>
      <c r="AO227" s="1">
        <v>9.4879999999999995</v>
      </c>
    </row>
    <row r="228" spans="1:41">
      <c r="A228" s="7">
        <v>225</v>
      </c>
      <c r="B228" s="7" t="s">
        <v>30</v>
      </c>
      <c r="C228" s="7" t="s">
        <v>31</v>
      </c>
      <c r="D228" s="7" t="s">
        <v>56</v>
      </c>
      <c r="E228" s="7" t="s">
        <v>31</v>
      </c>
      <c r="F228" s="2" t="b">
        <f t="shared" si="53"/>
        <v>0</v>
      </c>
      <c r="G228" s="2" t="b">
        <f t="shared" si="51"/>
        <v>0</v>
      </c>
      <c r="H228" s="1" t="s">
        <v>285</v>
      </c>
      <c r="I228" s="1" t="s">
        <v>193</v>
      </c>
      <c r="M228" s="1">
        <f>PRODUCT(SUM(PRODUCT(R228,overview!$J$11),PRODUCT(W228,overview!$K$11),PRODUCT(AB228,overview!$L$11)),1/SUM(overview!$J$11:$L$11))</f>
        <v>0.97502222222222223</v>
      </c>
      <c r="N228" s="1">
        <f>PRODUCT(SUM(PRODUCT(S228,overview!$J$11),PRODUCT(X228,overview!$K$11),PRODUCT(AC228,overview!$L$11)),1/SUM(overview!$J$11:$L$11))</f>
        <v>2.0249777777777775</v>
      </c>
      <c r="O228" s="1">
        <f t="shared" si="46"/>
        <v>14</v>
      </c>
      <c r="P228" s="1">
        <f t="shared" si="47"/>
        <v>5</v>
      </c>
      <c r="Q228" s="1">
        <f t="shared" si="52"/>
        <v>0.17196347833721085</v>
      </c>
      <c r="R228" s="1">
        <v>0.89400000000000002</v>
      </c>
      <c r="S228" s="1">
        <v>2.1059999999999999</v>
      </c>
      <c r="T228" s="1">
        <v>3</v>
      </c>
      <c r="U228" s="1">
        <v>2</v>
      </c>
      <c r="V228" s="1">
        <f t="shared" si="48"/>
        <v>0.28300094966761635</v>
      </c>
      <c r="W228" s="1">
        <v>1.012</v>
      </c>
      <c r="X228" s="1">
        <v>1.988</v>
      </c>
      <c r="Y228" s="1">
        <v>10</v>
      </c>
      <c r="Z228" s="1">
        <v>3</v>
      </c>
      <c r="AA228" s="1">
        <f t="shared" si="49"/>
        <v>0.15271629778672033</v>
      </c>
      <c r="AB228" s="1">
        <v>1</v>
      </c>
      <c r="AC228" s="1">
        <v>2</v>
      </c>
      <c r="AD228" s="1">
        <v>1</v>
      </c>
      <c r="AE228" s="1">
        <v>0</v>
      </c>
      <c r="AF228" s="1">
        <f t="shared" si="50"/>
        <v>0</v>
      </c>
      <c r="AH228" s="1">
        <f t="shared" si="54"/>
        <v>0.11540697607085861</v>
      </c>
      <c r="AI228" s="1">
        <f t="shared" si="55"/>
        <v>9.737576884793106E-2</v>
      </c>
      <c r="AJ228" s="1">
        <f t="shared" si="56"/>
        <v>0.2416666666666667</v>
      </c>
      <c r="AK228" s="1">
        <f t="shared" si="57"/>
        <v>15.663234089741412</v>
      </c>
      <c r="AL228" s="1" t="b">
        <f t="shared" si="58"/>
        <v>1</v>
      </c>
      <c r="AM228" s="1">
        <f t="shared" si="59"/>
        <v>0.19182731572541206</v>
      </c>
      <c r="AN228" s="1" t="b">
        <f t="shared" si="60"/>
        <v>1</v>
      </c>
      <c r="AO228" s="1">
        <v>9.4879999999999995</v>
      </c>
    </row>
    <row r="229" spans="1:41">
      <c r="A229" s="7">
        <v>226</v>
      </c>
      <c r="B229" s="7" t="s">
        <v>30</v>
      </c>
      <c r="C229" s="7" t="s">
        <v>31</v>
      </c>
      <c r="D229" s="7" t="s">
        <v>41</v>
      </c>
      <c r="E229" s="7" t="s">
        <v>42</v>
      </c>
      <c r="F229" s="2" t="b">
        <f t="shared" si="53"/>
        <v>0</v>
      </c>
      <c r="G229" s="2" t="b">
        <f t="shared" si="51"/>
        <v>1</v>
      </c>
      <c r="H229" s="1" t="s">
        <v>275</v>
      </c>
      <c r="I229" s="1" t="s">
        <v>193</v>
      </c>
      <c r="M229" s="1">
        <f>PRODUCT(SUM(PRODUCT(R229,overview!$J$11),PRODUCT(W229,overview!$K$11),PRODUCT(AB229,overview!$L$11)),1/SUM(overview!$J$11:$L$11))</f>
        <v>0.61862222222222218</v>
      </c>
      <c r="N229" s="1">
        <f>PRODUCT(SUM(PRODUCT(S229,overview!$J$11),PRODUCT(X229,overview!$K$11),PRODUCT(AC229,overview!$L$11)),1/SUM(overview!$J$11:$L$11))</f>
        <v>2.3813777777777778</v>
      </c>
      <c r="O229" s="1">
        <f t="shared" si="46"/>
        <v>15</v>
      </c>
      <c r="P229" s="1">
        <f t="shared" si="47"/>
        <v>11</v>
      </c>
      <c r="Q229" s="1">
        <f t="shared" si="52"/>
        <v>0.19050160815712033</v>
      </c>
      <c r="R229" s="1">
        <v>1.0349999999999999</v>
      </c>
      <c r="S229" s="1">
        <v>1.9650000000000001</v>
      </c>
      <c r="T229" s="1">
        <v>10</v>
      </c>
      <c r="U229" s="1">
        <v>7</v>
      </c>
      <c r="V229" s="1">
        <f t="shared" si="48"/>
        <v>0.36870229007633587</v>
      </c>
      <c r="W229" s="1">
        <v>0.42499999999999999</v>
      </c>
      <c r="X229" s="1">
        <v>2.5750000000000002</v>
      </c>
      <c r="Y229" s="1">
        <v>5</v>
      </c>
      <c r="Z229" s="1">
        <v>2</v>
      </c>
      <c r="AA229" s="1">
        <f t="shared" si="49"/>
        <v>6.6019417475728162E-2</v>
      </c>
      <c r="AB229" s="1">
        <v>0.59799999999999998</v>
      </c>
      <c r="AC229" s="1">
        <v>2.4020000000000001</v>
      </c>
      <c r="AD229" s="1">
        <v>0</v>
      </c>
      <c r="AE229" s="1">
        <v>2</v>
      </c>
      <c r="AF229" s="1" t="e">
        <f t="shared" si="50"/>
        <v>#DIV/0!</v>
      </c>
      <c r="AH229" s="1">
        <f t="shared" si="54"/>
        <v>0.11298815269855199</v>
      </c>
      <c r="AI229" s="1">
        <f t="shared" si="55"/>
        <v>7.8944104001786294E-2</v>
      </c>
      <c r="AJ229" s="1">
        <f t="shared" si="56"/>
        <v>0.23994327582131889</v>
      </c>
      <c r="AK229" s="1">
        <f t="shared" si="57"/>
        <v>11.135419399462792</v>
      </c>
      <c r="AL229" s="1" t="b">
        <f t="shared" si="58"/>
        <v>1</v>
      </c>
      <c r="AM229" s="1">
        <f t="shared" si="59"/>
        <v>0.12295336485687308</v>
      </c>
      <c r="AN229" s="1" t="b">
        <f t="shared" si="60"/>
        <v>1</v>
      </c>
      <c r="AO229" s="1">
        <v>9.4879999999999995</v>
      </c>
    </row>
    <row r="230" spans="1:41">
      <c r="A230" s="7">
        <v>227</v>
      </c>
      <c r="B230" s="7" t="s">
        <v>65</v>
      </c>
      <c r="C230" s="7" t="s">
        <v>2</v>
      </c>
      <c r="D230" s="7" t="s">
        <v>83</v>
      </c>
      <c r="E230" s="7" t="s">
        <v>61</v>
      </c>
      <c r="F230" s="2" t="b">
        <f t="shared" si="53"/>
        <v>0</v>
      </c>
      <c r="G230" s="2" t="b">
        <f t="shared" si="51"/>
        <v>0</v>
      </c>
      <c r="H230" s="1" t="s">
        <v>275</v>
      </c>
      <c r="I230" s="1" t="s">
        <v>193</v>
      </c>
      <c r="M230" s="1">
        <f>PRODUCT(SUM(PRODUCT(R230,overview!$J$11),PRODUCT(W230,overview!$K$11),PRODUCT(AB230,overview!$L$11)),1/SUM(overview!$J$11:$L$11))</f>
        <v>0.79717777777777787</v>
      </c>
      <c r="N230" s="1">
        <f>PRODUCT(SUM(PRODUCT(S230,overview!$J$11),PRODUCT(X230,overview!$K$11),PRODUCT(AC230,overview!$L$11)),1/SUM(overview!$J$11:$L$11))</f>
        <v>2.2028222222222222</v>
      </c>
      <c r="O230" s="1">
        <f t="shared" si="46"/>
        <v>20</v>
      </c>
      <c r="P230" s="1">
        <f t="shared" si="47"/>
        <v>4</v>
      </c>
      <c r="Q230" s="1">
        <f t="shared" si="52"/>
        <v>7.2377858706507828E-2</v>
      </c>
      <c r="R230" s="1">
        <v>0.375</v>
      </c>
      <c r="S230" s="1">
        <v>2.625</v>
      </c>
      <c r="T230" s="1">
        <v>7</v>
      </c>
      <c r="U230" s="1">
        <v>0</v>
      </c>
      <c r="V230" s="1">
        <f t="shared" si="48"/>
        <v>0</v>
      </c>
      <c r="W230" s="1">
        <v>1.004</v>
      </c>
      <c r="X230" s="1">
        <v>1.996</v>
      </c>
      <c r="Y230" s="1">
        <v>13</v>
      </c>
      <c r="Z230" s="1">
        <v>3</v>
      </c>
      <c r="AA230" s="1">
        <f t="shared" si="49"/>
        <v>0.11607831046708803</v>
      </c>
      <c r="AB230" s="1">
        <v>0.503</v>
      </c>
      <c r="AC230" s="1">
        <v>2.4969999999999999</v>
      </c>
      <c r="AD230" s="1">
        <v>0</v>
      </c>
      <c r="AE230" s="1">
        <v>1</v>
      </c>
      <c r="AF230" s="1" t="e">
        <f t="shared" si="50"/>
        <v>#DIV/0!</v>
      </c>
      <c r="AH230" s="1">
        <f t="shared" si="54"/>
        <v>0.12775461584276354</v>
      </c>
      <c r="AI230" s="1">
        <f t="shared" si="55"/>
        <v>7.77687079973019E-2</v>
      </c>
      <c r="AJ230" s="1">
        <f t="shared" si="56"/>
        <v>0.33500546138597848</v>
      </c>
      <c r="AK230" s="1">
        <f t="shared" si="57"/>
        <v>11.010927384180285</v>
      </c>
      <c r="AL230" s="1" t="b">
        <f t="shared" si="58"/>
        <v>1</v>
      </c>
      <c r="AM230" s="1">
        <f t="shared" si="59"/>
        <v>7.6644818436660378E-2</v>
      </c>
      <c r="AN230" s="1" t="b">
        <f t="shared" si="60"/>
        <v>1</v>
      </c>
      <c r="AO230" s="1">
        <v>9.4879999999999995</v>
      </c>
    </row>
    <row r="231" spans="1:41">
      <c r="A231" s="7">
        <v>228</v>
      </c>
      <c r="B231" s="7" t="s">
        <v>60</v>
      </c>
      <c r="C231" s="7" t="s">
        <v>61</v>
      </c>
      <c r="D231" s="7" t="s">
        <v>123</v>
      </c>
      <c r="E231" s="7" t="s">
        <v>61</v>
      </c>
      <c r="F231" s="2" t="b">
        <f t="shared" si="53"/>
        <v>0</v>
      </c>
      <c r="G231" s="2" t="b">
        <f t="shared" si="51"/>
        <v>1</v>
      </c>
      <c r="H231" s="1" t="s">
        <v>275</v>
      </c>
      <c r="M231" s="1">
        <f>PRODUCT(SUM(PRODUCT(R231,overview!$J$11),PRODUCT(W231,overview!$K$11),PRODUCT(AB231,overview!$L$11)),1/SUM(overview!$J$11:$L$11))</f>
        <v>0.80555555555555558</v>
      </c>
      <c r="N231" s="1">
        <f>PRODUCT(SUM(PRODUCT(S231,overview!$J$11),PRODUCT(X231,overview!$K$11),PRODUCT(AC231,overview!$L$11)),1/SUM(overview!$J$11:$L$11))</f>
        <v>2.1944444444444446</v>
      </c>
      <c r="O231" s="1">
        <f t="shared" si="46"/>
        <v>11</v>
      </c>
      <c r="P231" s="1">
        <f t="shared" si="47"/>
        <v>0</v>
      </c>
      <c r="Q231" s="1">
        <f t="shared" si="52"/>
        <v>0</v>
      </c>
      <c r="R231" s="1">
        <v>0.375</v>
      </c>
      <c r="S231" s="1">
        <v>2.625</v>
      </c>
      <c r="T231" s="1">
        <v>1</v>
      </c>
      <c r="U231" s="1">
        <v>0</v>
      </c>
      <c r="V231" s="1">
        <f t="shared" si="48"/>
        <v>0</v>
      </c>
      <c r="W231" s="1">
        <v>1</v>
      </c>
      <c r="X231" s="1">
        <v>2</v>
      </c>
      <c r="Y231" s="1">
        <v>9</v>
      </c>
      <c r="Z231" s="1">
        <v>0</v>
      </c>
      <c r="AA231" s="1">
        <f t="shared" si="49"/>
        <v>0</v>
      </c>
      <c r="AB231" s="1">
        <v>1</v>
      </c>
      <c r="AC231" s="1">
        <v>2</v>
      </c>
      <c r="AD231" s="1">
        <v>1</v>
      </c>
      <c r="AE231" s="1">
        <v>0</v>
      </c>
      <c r="AF231" s="1">
        <f t="shared" si="50"/>
        <v>0</v>
      </c>
      <c r="AH231" s="1">
        <f t="shared" si="54"/>
        <v>0.11077481772948089</v>
      </c>
      <c r="AI231" s="1">
        <f t="shared" si="55"/>
        <v>9.7845576580003243E-2</v>
      </c>
      <c r="AJ231" s="1">
        <f t="shared" si="56"/>
        <v>0.33500546138597842</v>
      </c>
      <c r="AK231" s="1">
        <f t="shared" si="57"/>
        <v>13.095821920511494</v>
      </c>
      <c r="AL231" s="1" t="b">
        <f t="shared" si="58"/>
        <v>1</v>
      </c>
      <c r="AM231" s="1">
        <f t="shared" si="59"/>
        <v>2.7500844980142621E-3</v>
      </c>
      <c r="AN231" s="1" t="b">
        <f t="shared" si="60"/>
        <v>1</v>
      </c>
      <c r="AO231" s="1">
        <v>9.4879999999999995</v>
      </c>
    </row>
    <row r="232" spans="1:41">
      <c r="A232" s="7">
        <v>229</v>
      </c>
      <c r="B232" s="7" t="s">
        <v>98</v>
      </c>
      <c r="C232" s="7" t="s">
        <v>50</v>
      </c>
      <c r="D232" s="7" t="s">
        <v>98</v>
      </c>
      <c r="E232" s="7" t="s">
        <v>50</v>
      </c>
      <c r="F232" s="2" t="b">
        <f t="shared" si="53"/>
        <v>0</v>
      </c>
      <c r="G232" s="2" t="b">
        <f t="shared" si="51"/>
        <v>0</v>
      </c>
      <c r="H232" s="1" t="s">
        <v>275</v>
      </c>
      <c r="I232" s="1" t="s">
        <v>240</v>
      </c>
      <c r="M232" s="1">
        <f>PRODUCT(SUM(PRODUCT(R232,overview!$J$11),PRODUCT(W232,overview!$K$11),PRODUCT(AB232,overview!$L$11)),1/SUM(overview!$J$11:$L$11))</f>
        <v>0.54051111111111116</v>
      </c>
      <c r="N232" s="1">
        <f>PRODUCT(SUM(PRODUCT(S232,overview!$J$11),PRODUCT(X232,overview!$K$11),PRODUCT(AC232,overview!$L$11)),1/SUM(overview!$J$11:$L$11))</f>
        <v>2.4594888888888886</v>
      </c>
      <c r="O232" s="1">
        <f t="shared" si="46"/>
        <v>15</v>
      </c>
      <c r="P232" s="1">
        <f t="shared" si="47"/>
        <v>0</v>
      </c>
      <c r="Q232" s="1">
        <f t="shared" si="52"/>
        <v>0</v>
      </c>
      <c r="R232" s="1">
        <v>1</v>
      </c>
      <c r="S232" s="1">
        <v>2</v>
      </c>
      <c r="T232" s="1">
        <v>9</v>
      </c>
      <c r="U232" s="1">
        <v>0</v>
      </c>
      <c r="V232" s="1">
        <f t="shared" si="48"/>
        <v>0</v>
      </c>
      <c r="W232" s="1">
        <v>0.33300000000000002</v>
      </c>
      <c r="X232" s="1">
        <v>2.6669999999999998</v>
      </c>
      <c r="Y232" s="1">
        <v>6</v>
      </c>
      <c r="Z232" s="1">
        <v>0</v>
      </c>
      <c r="AA232" s="1">
        <f t="shared" si="49"/>
        <v>0</v>
      </c>
      <c r="AB232" s="1">
        <v>0.33300000000000002</v>
      </c>
      <c r="AC232" s="1">
        <v>2.6669999999999998</v>
      </c>
      <c r="AD232" s="1">
        <v>0</v>
      </c>
      <c r="AE232" s="1">
        <v>0</v>
      </c>
      <c r="AF232" s="1" t="e">
        <f t="shared" si="50"/>
        <v>#DIV/0!</v>
      </c>
      <c r="AH232" s="1">
        <f t="shared" si="54"/>
        <v>6.8081343943412906E-2</v>
      </c>
      <c r="AI232" s="1">
        <f t="shared" si="55"/>
        <v>9.9852621663096136E-2</v>
      </c>
      <c r="AJ232" s="1">
        <f t="shared" si="56"/>
        <v>0.29762181939131882</v>
      </c>
      <c r="AK232" s="1">
        <f t="shared" si="57"/>
        <v>14.468347670875859</v>
      </c>
      <c r="AL232" s="1" t="b">
        <f t="shared" si="58"/>
        <v>1</v>
      </c>
      <c r="AM232" s="1">
        <f t="shared" si="59"/>
        <v>1.8992823055349762E-2</v>
      </c>
      <c r="AN232" s="1" t="b">
        <f t="shared" si="60"/>
        <v>1</v>
      </c>
      <c r="AO232" s="1">
        <v>9.4879999999999995</v>
      </c>
    </row>
    <row r="233" spans="1:41">
      <c r="A233" s="7">
        <v>230</v>
      </c>
      <c r="B233" s="7" t="s">
        <v>36</v>
      </c>
      <c r="C233" s="7" t="s">
        <v>37</v>
      </c>
      <c r="D233" s="7" t="s">
        <v>67</v>
      </c>
      <c r="E233" s="7" t="s">
        <v>37</v>
      </c>
      <c r="F233" s="2" t="b">
        <f t="shared" si="53"/>
        <v>0</v>
      </c>
      <c r="G233" s="2" t="b">
        <f t="shared" si="51"/>
        <v>1</v>
      </c>
      <c r="H233" s="1" t="s">
        <v>275</v>
      </c>
      <c r="M233" s="1">
        <f>PRODUCT(SUM(PRODUCT(R233,overview!$J$11),PRODUCT(W233,overview!$K$11),PRODUCT(AB233,overview!$L$11)),1/SUM(overview!$J$11:$L$11))</f>
        <v>0.82766666666666666</v>
      </c>
      <c r="N233" s="1">
        <f>PRODUCT(SUM(PRODUCT(S233,overview!$J$11),PRODUCT(X233,overview!$K$11),PRODUCT(AC233,overview!$L$11)),1/SUM(overview!$J$11:$L$11))</f>
        <v>2.1723333333333334</v>
      </c>
      <c r="O233" s="1">
        <f t="shared" si="46"/>
        <v>12.8</v>
      </c>
      <c r="P233" s="1">
        <f t="shared" si="47"/>
        <v>8.1999999999999993</v>
      </c>
      <c r="Q233" s="1">
        <f t="shared" si="52"/>
        <v>0.24408038591376399</v>
      </c>
      <c r="R233" s="1">
        <v>0.71599999999999997</v>
      </c>
      <c r="S233" s="1">
        <v>2.2839999999999998</v>
      </c>
      <c r="T233" s="1">
        <v>5.8</v>
      </c>
      <c r="U233" s="1">
        <v>8.1999999999999993</v>
      </c>
      <c r="V233" s="1">
        <f t="shared" si="48"/>
        <v>0.44320309197415303</v>
      </c>
      <c r="W233" s="1">
        <v>0.86799999999999999</v>
      </c>
      <c r="X233" s="1">
        <v>2.1320000000000001</v>
      </c>
      <c r="Y233" s="1">
        <v>5</v>
      </c>
      <c r="Z233" s="1">
        <v>0</v>
      </c>
      <c r="AA233" s="1">
        <f t="shared" si="49"/>
        <v>0</v>
      </c>
      <c r="AB233" s="1">
        <v>1.181</v>
      </c>
      <c r="AC233" s="1">
        <v>1.819</v>
      </c>
      <c r="AD233" s="1">
        <v>2</v>
      </c>
      <c r="AE233" s="1">
        <v>0</v>
      </c>
      <c r="AF233" s="1">
        <f t="shared" si="50"/>
        <v>0</v>
      </c>
      <c r="AH233" s="1">
        <f t="shared" si="54"/>
        <v>5.0385690633227474E-2</v>
      </c>
      <c r="AI233" s="1">
        <f t="shared" si="55"/>
        <v>9.9768348109976646E-2</v>
      </c>
      <c r="AJ233" s="1">
        <f t="shared" si="56"/>
        <v>0.33727762694006569</v>
      </c>
      <c r="AK233" s="1">
        <f t="shared" si="57"/>
        <v>10.286571072134153</v>
      </c>
      <c r="AL233" s="1" t="b">
        <f t="shared" si="58"/>
        <v>1</v>
      </c>
      <c r="AM233" s="1">
        <f t="shared" si="59"/>
        <v>0.23738237979404384</v>
      </c>
      <c r="AN233" s="1" t="b">
        <f t="shared" si="60"/>
        <v>1</v>
      </c>
      <c r="AO233" s="1">
        <v>9.4879999999999995</v>
      </c>
    </row>
    <row r="234" spans="1:41">
      <c r="A234" s="7">
        <v>231</v>
      </c>
      <c r="B234" s="7" t="s">
        <v>130</v>
      </c>
      <c r="C234" s="7" t="s">
        <v>31</v>
      </c>
      <c r="D234" s="7" t="s">
        <v>30</v>
      </c>
      <c r="E234" s="7" t="s">
        <v>31</v>
      </c>
      <c r="F234" s="2" t="b">
        <f t="shared" si="53"/>
        <v>0</v>
      </c>
      <c r="G234" s="2" t="b">
        <f t="shared" si="51"/>
        <v>0</v>
      </c>
      <c r="H234" s="1" t="s">
        <v>275</v>
      </c>
      <c r="I234" s="1" t="s">
        <v>240</v>
      </c>
      <c r="M234" s="1">
        <f>PRODUCT(SUM(PRODUCT(R234,overview!$J$11),PRODUCT(W234,overview!$K$11),PRODUCT(AB234,overview!$L$11)),1/SUM(overview!$J$11:$L$11))</f>
        <v>1.0126666666666666</v>
      </c>
      <c r="N234" s="1">
        <f>PRODUCT(SUM(PRODUCT(S234,overview!$J$11),PRODUCT(X234,overview!$K$11),PRODUCT(AC234,overview!$L$11)),1/SUM(overview!$J$11:$L$11))</f>
        <v>1.9873333333333336</v>
      </c>
      <c r="O234" s="1">
        <f t="shared" si="46"/>
        <v>16</v>
      </c>
      <c r="P234" s="1">
        <f t="shared" si="47"/>
        <v>1</v>
      </c>
      <c r="Q234" s="1">
        <f t="shared" si="52"/>
        <v>3.1847534384434745E-2</v>
      </c>
      <c r="R234" s="1">
        <v>1</v>
      </c>
      <c r="S234" s="1">
        <v>2</v>
      </c>
      <c r="T234" s="1">
        <v>5</v>
      </c>
      <c r="U234" s="1">
        <v>0</v>
      </c>
      <c r="V234" s="1">
        <f t="shared" si="48"/>
        <v>0</v>
      </c>
      <c r="W234" s="1">
        <v>1.0189999999999999</v>
      </c>
      <c r="X234" s="1">
        <v>1.9810000000000001</v>
      </c>
      <c r="Y234" s="1">
        <v>10</v>
      </c>
      <c r="Z234" s="1">
        <v>1</v>
      </c>
      <c r="AA234" s="1">
        <f t="shared" si="49"/>
        <v>5.1438667339727406E-2</v>
      </c>
      <c r="AB234" s="1">
        <v>1</v>
      </c>
      <c r="AC234" s="1">
        <v>2</v>
      </c>
      <c r="AD234" s="1">
        <v>1</v>
      </c>
      <c r="AE234" s="1">
        <v>0</v>
      </c>
      <c r="AF234" s="1">
        <f t="shared" si="50"/>
        <v>0</v>
      </c>
      <c r="AH234" s="1">
        <f t="shared" si="54"/>
        <v>4.5698739970637253E-2</v>
      </c>
      <c r="AI234" s="1">
        <f t="shared" si="55"/>
        <v>6.8516241065949654E-2</v>
      </c>
      <c r="AJ234" s="1">
        <f t="shared" si="56"/>
        <v>0.27200933228723628</v>
      </c>
      <c r="AK234" s="1">
        <f t="shared" si="57"/>
        <v>7.6952166626754792</v>
      </c>
      <c r="AL234" s="1" t="b">
        <f t="shared" si="58"/>
        <v>0</v>
      </c>
      <c r="AM234" s="1">
        <f t="shared" si="59"/>
        <v>0.58366500795414833</v>
      </c>
      <c r="AN234" s="1" t="b">
        <f t="shared" si="60"/>
        <v>1</v>
      </c>
      <c r="AO234" s="1">
        <v>9.4879999999999995</v>
      </c>
    </row>
    <row r="235" spans="1:41">
      <c r="A235" s="7">
        <v>232</v>
      </c>
      <c r="B235" s="7" t="s">
        <v>98</v>
      </c>
      <c r="C235" s="7" t="s">
        <v>50</v>
      </c>
      <c r="D235" s="7" t="s">
        <v>98</v>
      </c>
      <c r="E235" s="7" t="s">
        <v>50</v>
      </c>
      <c r="F235" s="2" t="b">
        <f t="shared" si="53"/>
        <v>0</v>
      </c>
      <c r="G235" s="2" t="b">
        <f t="shared" si="51"/>
        <v>0</v>
      </c>
      <c r="H235" s="1" t="s">
        <v>275</v>
      </c>
      <c r="I235" s="1" t="s">
        <v>240</v>
      </c>
      <c r="M235" s="1">
        <f>PRODUCT(SUM(PRODUCT(R235,overview!$J$11),PRODUCT(W235,overview!$K$11),PRODUCT(AB235,overview!$L$11)),1/SUM(overview!$J$11:$L$11))</f>
        <v>0.36353333333333337</v>
      </c>
      <c r="N235" s="1">
        <f>PRODUCT(SUM(PRODUCT(S235,overview!$J$11),PRODUCT(X235,overview!$K$11),PRODUCT(AC235,overview!$L$11)),1/SUM(overview!$J$11:$L$11))</f>
        <v>2.6364666666666667</v>
      </c>
      <c r="O235" s="1">
        <f t="shared" si="46"/>
        <v>10</v>
      </c>
      <c r="P235" s="1">
        <f t="shared" si="47"/>
        <v>1</v>
      </c>
      <c r="Q235" s="1">
        <f t="shared" si="52"/>
        <v>1.3788656535261843E-2</v>
      </c>
      <c r="R235" s="1">
        <v>0.42899999999999999</v>
      </c>
      <c r="S235" s="1">
        <v>2.5710000000000002</v>
      </c>
      <c r="T235" s="1">
        <v>7</v>
      </c>
      <c r="U235" s="1">
        <v>0</v>
      </c>
      <c r="V235" s="1">
        <f t="shared" si="48"/>
        <v>0</v>
      </c>
      <c r="W235" s="1">
        <v>0.33400000000000002</v>
      </c>
      <c r="X235" s="1">
        <v>2.6659999999999999</v>
      </c>
      <c r="Y235" s="1">
        <v>3</v>
      </c>
      <c r="Z235" s="1">
        <v>1</v>
      </c>
      <c r="AA235" s="1">
        <f t="shared" si="49"/>
        <v>4.1760440110027511E-2</v>
      </c>
      <c r="AB235" s="1">
        <v>0.33300000000000002</v>
      </c>
      <c r="AC235" s="1">
        <v>2.6669999999999998</v>
      </c>
      <c r="AD235" s="1">
        <v>0</v>
      </c>
      <c r="AE235" s="1">
        <v>0</v>
      </c>
      <c r="AF235" s="1" t="e">
        <f t="shared" si="50"/>
        <v>#DIV/0!</v>
      </c>
      <c r="AH235" s="1">
        <f t="shared" si="54"/>
        <v>3.1930451738706532E-2</v>
      </c>
      <c r="AI235" s="1">
        <f t="shared" si="55"/>
        <v>8.7641370448730022E-2</v>
      </c>
      <c r="AJ235" s="1">
        <f t="shared" si="56"/>
        <v>0.17775723967960569</v>
      </c>
      <c r="AK235" s="1">
        <f t="shared" si="57"/>
        <v>6.4611419818447713</v>
      </c>
      <c r="AL235" s="1" t="b">
        <f t="shared" si="58"/>
        <v>0</v>
      </c>
      <c r="AM235" s="1">
        <f t="shared" si="59"/>
        <v>0.78498039210529524</v>
      </c>
      <c r="AN235" s="1" t="b">
        <f t="shared" si="60"/>
        <v>1</v>
      </c>
      <c r="AO235" s="1">
        <v>9.4879999999999995</v>
      </c>
    </row>
    <row r="236" spans="1:41">
      <c r="A236" s="7">
        <v>233</v>
      </c>
      <c r="B236" s="7" t="s">
        <v>83</v>
      </c>
      <c r="C236" s="7" t="s">
        <v>61</v>
      </c>
      <c r="D236" s="7" t="s">
        <v>75</v>
      </c>
      <c r="E236" s="7" t="s">
        <v>1</v>
      </c>
      <c r="F236" s="2" t="b">
        <f t="shared" si="53"/>
        <v>1</v>
      </c>
      <c r="G236" s="2" t="b">
        <f t="shared" si="51"/>
        <v>0</v>
      </c>
      <c r="H236" s="1" t="s">
        <v>275</v>
      </c>
      <c r="I236" s="1" t="s">
        <v>240</v>
      </c>
      <c r="M236" s="1">
        <f>PRODUCT(SUM(PRODUCT(R236,overview!$J$11),PRODUCT(W236,overview!$K$11),PRODUCT(AB236,overview!$L$11)),1/SUM(overview!$J$11:$L$11))</f>
        <v>1.1273333333333335</v>
      </c>
      <c r="N236" s="1">
        <f>PRODUCT(SUM(PRODUCT(S236,overview!$J$11),PRODUCT(X236,overview!$K$11),PRODUCT(AC236,overview!$L$11)),1/SUM(overview!$J$11:$L$11))</f>
        <v>1.8726666666666667</v>
      </c>
      <c r="O236" s="1">
        <f t="shared" si="46"/>
        <v>16</v>
      </c>
      <c r="P236" s="1">
        <f t="shared" si="47"/>
        <v>2</v>
      </c>
      <c r="Q236" s="1">
        <f t="shared" si="52"/>
        <v>7.5249199003204009E-2</v>
      </c>
      <c r="R236" s="1">
        <v>1.165</v>
      </c>
      <c r="S236" s="1">
        <v>1.835</v>
      </c>
      <c r="T236" s="1">
        <v>12</v>
      </c>
      <c r="U236" s="1">
        <v>0</v>
      </c>
      <c r="V236" s="1">
        <f t="shared" si="48"/>
        <v>0</v>
      </c>
      <c r="W236" s="1">
        <v>1.1140000000000001</v>
      </c>
      <c r="X236" s="1">
        <v>1.8859999999999999</v>
      </c>
      <c r="Y236" s="1">
        <v>4</v>
      </c>
      <c r="Z236" s="1">
        <v>1</v>
      </c>
      <c r="AA236" s="1">
        <f t="shared" si="49"/>
        <v>0.14766702014846236</v>
      </c>
      <c r="AB236" s="1">
        <v>1</v>
      </c>
      <c r="AC236" s="1">
        <v>2</v>
      </c>
      <c r="AD236" s="1">
        <v>0</v>
      </c>
      <c r="AE236" s="1">
        <v>1</v>
      </c>
      <c r="AF236" s="1" t="e">
        <f t="shared" si="50"/>
        <v>#DIV/0!</v>
      </c>
      <c r="AH236" s="1">
        <f t="shared" si="54"/>
        <v>3.1260680934100359E-2</v>
      </c>
      <c r="AI236" s="1">
        <f t="shared" si="55"/>
        <v>0.10299598282706166</v>
      </c>
      <c r="AJ236" s="1">
        <f t="shared" si="56"/>
        <v>0.21439060205580032</v>
      </c>
      <c r="AK236" s="1">
        <f t="shared" si="57"/>
        <v>13.386209963648481</v>
      </c>
      <c r="AL236" s="1" t="b">
        <f t="shared" si="58"/>
        <v>1</v>
      </c>
      <c r="AM236" s="1">
        <f t="shared" si="59"/>
        <v>0.80546446138947103</v>
      </c>
      <c r="AN236" s="1" t="b">
        <f t="shared" si="60"/>
        <v>1</v>
      </c>
      <c r="AO236" s="1">
        <v>9.4879999999999995</v>
      </c>
    </row>
    <row r="237" spans="1:41">
      <c r="A237" s="7">
        <v>234</v>
      </c>
      <c r="B237" s="7" t="s">
        <v>89</v>
      </c>
      <c r="C237" s="7" t="s">
        <v>70</v>
      </c>
      <c r="D237" s="7" t="s">
        <v>89</v>
      </c>
      <c r="E237" s="7" t="s">
        <v>70</v>
      </c>
      <c r="F237" s="2" t="b">
        <f t="shared" si="53"/>
        <v>0</v>
      </c>
      <c r="G237" s="2" t="b">
        <f t="shared" si="51"/>
        <v>0</v>
      </c>
      <c r="H237" s="1" t="s">
        <v>275</v>
      </c>
      <c r="I237" s="1" t="s">
        <v>240</v>
      </c>
      <c r="M237" s="1">
        <f>PRODUCT(SUM(PRODUCT(R237,overview!$J$11),PRODUCT(W237,overview!$K$11),PRODUCT(AB237,overview!$L$11)),1/SUM(overview!$J$11:$L$11))</f>
        <v>0.80555555555555558</v>
      </c>
      <c r="N237" s="1">
        <f>PRODUCT(SUM(PRODUCT(S237,overview!$J$11),PRODUCT(X237,overview!$K$11),PRODUCT(AC237,overview!$L$11)),1/SUM(overview!$J$11:$L$11))</f>
        <v>2.1944444444444446</v>
      </c>
      <c r="O237" s="1">
        <f t="shared" si="46"/>
        <v>9</v>
      </c>
      <c r="P237" s="1">
        <f t="shared" si="47"/>
        <v>3</v>
      </c>
      <c r="Q237" s="1">
        <f t="shared" si="52"/>
        <v>0.12236286919831223</v>
      </c>
      <c r="R237" s="1">
        <v>0.375</v>
      </c>
      <c r="S237" s="1">
        <v>2.625</v>
      </c>
      <c r="T237" s="1">
        <v>2</v>
      </c>
      <c r="U237" s="1">
        <v>3</v>
      </c>
      <c r="V237" s="1">
        <f t="shared" si="48"/>
        <v>0.21428571428571427</v>
      </c>
      <c r="W237" s="1">
        <v>1</v>
      </c>
      <c r="X237" s="1">
        <v>2</v>
      </c>
      <c r="Y237" s="1">
        <v>7</v>
      </c>
      <c r="Z237" s="1">
        <v>0</v>
      </c>
      <c r="AA237" s="1">
        <f t="shared" si="49"/>
        <v>0</v>
      </c>
      <c r="AB237" s="1">
        <v>1</v>
      </c>
      <c r="AC237" s="1">
        <v>2</v>
      </c>
      <c r="AD237" s="1">
        <v>0</v>
      </c>
      <c r="AE237" s="1">
        <v>0</v>
      </c>
      <c r="AF237" s="1" t="e">
        <f t="shared" si="50"/>
        <v>#DIV/0!</v>
      </c>
      <c r="AH237" s="1">
        <f t="shared" si="54"/>
        <v>3.5470626369894731E-2</v>
      </c>
      <c r="AI237" s="1">
        <f t="shared" si="55"/>
        <v>0.1059895246644309</v>
      </c>
      <c r="AJ237" s="1">
        <f t="shared" si="56"/>
        <v>0.23857136978973786</v>
      </c>
      <c r="AK237" s="1">
        <f t="shared" si="57"/>
        <v>14.056846369520963</v>
      </c>
      <c r="AL237" s="1" t="b">
        <f t="shared" si="58"/>
        <v>1</v>
      </c>
      <c r="AM237" s="1">
        <f t="shared" si="59"/>
        <v>0.93024219477407677</v>
      </c>
      <c r="AN237" s="1" t="b">
        <f t="shared" si="60"/>
        <v>1</v>
      </c>
      <c r="AO237" s="1">
        <v>9.4879999999999995</v>
      </c>
    </row>
    <row r="238" spans="1:41">
      <c r="A238" s="7">
        <v>235</v>
      </c>
      <c r="B238" s="7" t="s">
        <v>83</v>
      </c>
      <c r="C238" s="7" t="s">
        <v>61</v>
      </c>
      <c r="D238" s="7" t="s">
        <v>83</v>
      </c>
      <c r="E238" s="7" t="s">
        <v>61</v>
      </c>
      <c r="F238" s="2" t="b">
        <f t="shared" si="53"/>
        <v>0</v>
      </c>
      <c r="G238" s="2" t="b">
        <f t="shared" si="51"/>
        <v>0</v>
      </c>
      <c r="H238" s="1" t="s">
        <v>275</v>
      </c>
      <c r="M238" s="1">
        <f>PRODUCT(SUM(PRODUCT(R238,overview!$J$11),PRODUCT(W238,overview!$K$11),PRODUCT(AB238,overview!$L$11)),1/SUM(overview!$J$11:$L$11))</f>
        <v>0.68986666666666674</v>
      </c>
      <c r="N238" s="1">
        <f>PRODUCT(SUM(PRODUCT(S238,overview!$J$11),PRODUCT(X238,overview!$K$11),PRODUCT(AC238,overview!$L$11)),1/SUM(overview!$J$11:$L$11))</f>
        <v>2.3101333333333334</v>
      </c>
      <c r="O238" s="1">
        <f t="shared" si="46"/>
        <v>6</v>
      </c>
      <c r="P238" s="1">
        <f t="shared" si="47"/>
        <v>4</v>
      </c>
      <c r="Q238" s="1">
        <f t="shared" si="52"/>
        <v>0.19908422794259112</v>
      </c>
      <c r="R238" s="1">
        <v>7.5999999999999998E-2</v>
      </c>
      <c r="S238" s="1">
        <v>2.9239999999999999</v>
      </c>
      <c r="T238" s="1">
        <v>0</v>
      </c>
      <c r="U238" s="1">
        <v>1</v>
      </c>
      <c r="V238" s="1" t="e">
        <f t="shared" si="48"/>
        <v>#DIV/0!</v>
      </c>
      <c r="W238" s="1">
        <v>0.96599999999999997</v>
      </c>
      <c r="X238" s="1">
        <v>2.0339999999999998</v>
      </c>
      <c r="Y238" s="1">
        <v>6</v>
      </c>
      <c r="Z238" s="1">
        <v>3</v>
      </c>
      <c r="AA238" s="1">
        <f t="shared" si="49"/>
        <v>0.23746312684365783</v>
      </c>
      <c r="AB238" s="1">
        <v>1</v>
      </c>
      <c r="AC238" s="1">
        <v>2</v>
      </c>
      <c r="AD238" s="1">
        <v>0</v>
      </c>
      <c r="AE238" s="1">
        <v>0</v>
      </c>
      <c r="AF238" s="1" t="e">
        <f t="shared" si="50"/>
        <v>#DIV/0!</v>
      </c>
      <c r="AH238" s="1">
        <f t="shared" si="54"/>
        <v>3.3032478283706264E-2</v>
      </c>
      <c r="AI238" s="1">
        <f t="shared" si="55"/>
        <v>8.0051418560735346E-2</v>
      </c>
      <c r="AJ238" s="1">
        <f t="shared" si="56"/>
        <v>0.63420474955098771</v>
      </c>
      <c r="AK238" s="1">
        <f t="shared" si="57"/>
        <v>17.752236282011051</v>
      </c>
      <c r="AL238" s="1" t="b">
        <f t="shared" si="58"/>
        <v>1</v>
      </c>
      <c r="AM238" s="1">
        <f t="shared" si="59"/>
        <v>0.96882915436140771</v>
      </c>
      <c r="AN238" s="1" t="b">
        <f t="shared" si="60"/>
        <v>1</v>
      </c>
      <c r="AO238" s="1">
        <v>9.4879999999999995</v>
      </c>
    </row>
    <row r="239" spans="1:41">
      <c r="A239" s="7">
        <v>236</v>
      </c>
      <c r="B239" s="7" t="s">
        <v>43</v>
      </c>
      <c r="C239" s="7" t="s">
        <v>44</v>
      </c>
      <c r="D239" s="7" t="s">
        <v>43</v>
      </c>
      <c r="E239" s="7" t="s">
        <v>44</v>
      </c>
      <c r="F239" s="2" t="b">
        <f t="shared" si="53"/>
        <v>0</v>
      </c>
      <c r="G239" s="2" t="b">
        <f t="shared" si="51"/>
        <v>0</v>
      </c>
      <c r="H239" s="1" t="s">
        <v>275</v>
      </c>
      <c r="M239" s="1">
        <f>PRODUCT(SUM(PRODUCT(R239,overview!$J$11),PRODUCT(W239,overview!$K$11),PRODUCT(AB239,overview!$L$11)),1/SUM(overview!$J$11:$L$11))</f>
        <v>0.56384444444444437</v>
      </c>
      <c r="N239" s="1">
        <f>PRODUCT(SUM(PRODUCT(S239,overview!$J$11),PRODUCT(X239,overview!$K$11),PRODUCT(AC239,overview!$L$11)),1/SUM(overview!$J$11:$L$11))</f>
        <v>2.4361555555555556</v>
      </c>
      <c r="O239" s="1">
        <f t="shared" si="46"/>
        <v>11</v>
      </c>
      <c r="P239" s="1">
        <f t="shared" si="47"/>
        <v>2</v>
      </c>
      <c r="Q239" s="1">
        <f t="shared" si="52"/>
        <v>4.2081537643762268E-2</v>
      </c>
      <c r="R239" s="1">
        <v>0.98199999999999998</v>
      </c>
      <c r="S239" s="1">
        <v>2.0179999999999998</v>
      </c>
      <c r="T239" s="1">
        <v>4</v>
      </c>
      <c r="U239" s="1">
        <v>2</v>
      </c>
      <c r="V239" s="1">
        <f t="shared" si="48"/>
        <v>0.2433102081268583</v>
      </c>
      <c r="W239" s="1">
        <v>0.375</v>
      </c>
      <c r="X239" s="1">
        <v>2.625</v>
      </c>
      <c r="Y239" s="1">
        <v>7</v>
      </c>
      <c r="Z239" s="1">
        <v>0</v>
      </c>
      <c r="AA239" s="1">
        <f t="shared" si="49"/>
        <v>0</v>
      </c>
      <c r="AB239" s="1">
        <v>0.375</v>
      </c>
      <c r="AC239" s="1">
        <v>2.625</v>
      </c>
      <c r="AD239" s="1">
        <v>0</v>
      </c>
      <c r="AE239" s="1">
        <v>0</v>
      </c>
      <c r="AF239" s="1" t="e">
        <f t="shared" si="50"/>
        <v>#DIV/0!</v>
      </c>
      <c r="AH239" s="1">
        <f t="shared" si="54"/>
        <v>3.5854132580790392E-2</v>
      </c>
      <c r="AI239" s="1">
        <f t="shared" si="55"/>
        <v>8.3457861903745351E-2</v>
      </c>
      <c r="AJ239" s="1">
        <f>(SUM(AE$234:AE$248)*SUM(AB$234:AB$248))/(SUM(AD$234:AD$248)*SUM(AC$234:AC$248))</f>
        <v>0.33258313838135561</v>
      </c>
      <c r="AK239" s="1">
        <f t="shared" si="57"/>
        <v>21.275236307390436</v>
      </c>
      <c r="AL239" s="1" t="b">
        <f t="shared" si="58"/>
        <v>1</v>
      </c>
      <c r="AM239" s="1">
        <f t="shared" si="59"/>
        <v>0.91386307654914134</v>
      </c>
      <c r="AN239" s="1" t="b">
        <f t="shared" si="60"/>
        <v>1</v>
      </c>
      <c r="AO239" s="1">
        <v>9.4879999999999995</v>
      </c>
    </row>
    <row r="240" spans="1:41">
      <c r="A240" s="7">
        <v>237</v>
      </c>
      <c r="B240" s="7" t="s">
        <v>74</v>
      </c>
      <c r="C240" s="7" t="s">
        <v>1</v>
      </c>
      <c r="D240" s="7" t="s">
        <v>89</v>
      </c>
      <c r="E240" s="7" t="s">
        <v>70</v>
      </c>
      <c r="F240" s="2" t="b">
        <f t="shared" si="53"/>
        <v>1</v>
      </c>
      <c r="G240" s="2" t="b">
        <f t="shared" si="51"/>
        <v>1</v>
      </c>
      <c r="H240" s="1" t="s">
        <v>275</v>
      </c>
      <c r="K240" s="1" t="s">
        <v>34</v>
      </c>
      <c r="L240" s="1" t="s">
        <v>34</v>
      </c>
      <c r="M240" s="1">
        <f>PRODUCT(SUM(PRODUCT(R240,overview!$J$11),PRODUCT(W240,overview!$K$11),PRODUCT(AB240,overview!$L$11)),1/SUM(overview!$J$11:$L$11))</f>
        <v>1.0283555555555557</v>
      </c>
      <c r="N240" s="1">
        <f>PRODUCT(SUM(PRODUCT(S240,overview!$J$11),PRODUCT(X240,overview!$K$11),PRODUCT(AC240,overview!$L$11)),1/SUM(overview!$J$11:$L$11))</f>
        <v>1.9716444444444443</v>
      </c>
      <c r="O240" s="1">
        <f t="shared" si="46"/>
        <v>13</v>
      </c>
      <c r="P240" s="1">
        <f t="shared" si="47"/>
        <v>1</v>
      </c>
      <c r="Q240" s="1">
        <f t="shared" si="52"/>
        <v>4.012096284762081E-2</v>
      </c>
      <c r="R240" s="1">
        <v>1.087</v>
      </c>
      <c r="S240" s="1">
        <v>1.913</v>
      </c>
      <c r="T240" s="1">
        <v>9</v>
      </c>
      <c r="U240" s="1">
        <v>0</v>
      </c>
      <c r="V240" s="1">
        <f t="shared" si="48"/>
        <v>0</v>
      </c>
      <c r="W240" s="1">
        <v>1</v>
      </c>
      <c r="X240" s="1">
        <v>2</v>
      </c>
      <c r="Y240" s="1">
        <v>4</v>
      </c>
      <c r="Z240" s="1">
        <v>0</v>
      </c>
      <c r="AA240" s="1">
        <f t="shared" si="49"/>
        <v>0</v>
      </c>
      <c r="AB240" s="1">
        <v>1.0580000000000001</v>
      </c>
      <c r="AC240" s="1">
        <v>1.9419999999999999</v>
      </c>
      <c r="AD240" s="1">
        <v>0</v>
      </c>
      <c r="AE240" s="1">
        <v>1</v>
      </c>
      <c r="AF240" s="1" t="e">
        <f t="shared" si="50"/>
        <v>#DIV/0!</v>
      </c>
      <c r="AH240" s="1">
        <f t="shared" si="54"/>
        <v>2.9906974754219599E-2</v>
      </c>
      <c r="AI240" s="1">
        <f t="shared" si="55"/>
        <v>9.3528755822863033E-2</v>
      </c>
      <c r="AJ240" s="1">
        <f>(SUM(AE$234:AE$248)*SUM(AB$234:AB$248))/(SUM(AD$234:AD$248)*SUM(AC$234:AC$248))</f>
        <v>0.33258313838135561</v>
      </c>
      <c r="AK240" s="1">
        <f t="shared" si="57"/>
        <v>22.647199520406598</v>
      </c>
      <c r="AL240" s="1" t="b">
        <f t="shared" si="58"/>
        <v>1</v>
      </c>
      <c r="AM240" s="1">
        <f t="shared" si="59"/>
        <v>0.94538988725488871</v>
      </c>
      <c r="AN240" s="1" t="b">
        <f t="shared" si="60"/>
        <v>1</v>
      </c>
      <c r="AO240" s="1">
        <v>9.4879999999999995</v>
      </c>
    </row>
    <row r="241" spans="1:41">
      <c r="A241" s="7">
        <v>238</v>
      </c>
      <c r="B241" s="7" t="s">
        <v>58</v>
      </c>
      <c r="C241" s="7" t="s">
        <v>59</v>
      </c>
      <c r="D241" s="7" t="s">
        <v>58</v>
      </c>
      <c r="E241" s="7" t="s">
        <v>59</v>
      </c>
      <c r="F241" s="2" t="b">
        <f t="shared" si="53"/>
        <v>0</v>
      </c>
      <c r="G241" s="2" t="b">
        <f t="shared" si="51"/>
        <v>0</v>
      </c>
      <c r="H241" s="1" t="s">
        <v>275</v>
      </c>
      <c r="M241" s="1">
        <f>PRODUCT(SUM(PRODUCT(R241,overview!$J$11),PRODUCT(W241,overview!$K$11),PRODUCT(AB241,overview!$L$11)),1/SUM(overview!$J$11:$L$11))</f>
        <v>0.53553333333333331</v>
      </c>
      <c r="N241" s="1">
        <f>PRODUCT(SUM(PRODUCT(S241,overview!$J$11),PRODUCT(X241,overview!$K$11),PRODUCT(AC241,overview!$L$11)),1/SUM(overview!$J$11:$L$11))</f>
        <v>2.4644666666666666</v>
      </c>
      <c r="O241" s="1">
        <f t="shared" si="46"/>
        <v>12</v>
      </c>
      <c r="P241" s="1">
        <f t="shared" si="47"/>
        <v>3</v>
      </c>
      <c r="Q241" s="1">
        <f t="shared" si="52"/>
        <v>5.4325479481699891E-2</v>
      </c>
      <c r="R241" s="1">
        <v>0.89100000000000001</v>
      </c>
      <c r="S241" s="1">
        <v>2.109</v>
      </c>
      <c r="T241" s="1">
        <v>9</v>
      </c>
      <c r="U241" s="1">
        <v>3</v>
      </c>
      <c r="V241" s="1">
        <f t="shared" si="48"/>
        <v>0.14082503556187767</v>
      </c>
      <c r="W241" s="1">
        <v>0.375</v>
      </c>
      <c r="X241" s="1">
        <v>2.625</v>
      </c>
      <c r="Y241" s="1">
        <v>3</v>
      </c>
      <c r="Z241" s="1">
        <v>0</v>
      </c>
      <c r="AA241" s="1">
        <f t="shared" si="49"/>
        <v>0</v>
      </c>
      <c r="AB241" s="1">
        <v>0.375</v>
      </c>
      <c r="AC241" s="1">
        <v>2.625</v>
      </c>
      <c r="AD241" s="1">
        <v>0</v>
      </c>
      <c r="AE241" s="1">
        <v>0</v>
      </c>
      <c r="AF241" s="1" t="e">
        <f t="shared" si="50"/>
        <v>#DIV/0!</v>
      </c>
      <c r="AH241" s="1">
        <f t="shared" si="54"/>
        <v>3.8905954376398315E-2</v>
      </c>
      <c r="AI241" s="1">
        <f t="shared" si="55"/>
        <v>0.1015344665584693</v>
      </c>
      <c r="AJ241" s="1">
        <f>(SUM(AE$234:AE$248)*SUM(AB$234:AB$248))/(SUM(AD$234:AD$248)*SUM(AC$234:AC$248))</f>
        <v>0.33258313838135561</v>
      </c>
      <c r="AK241" s="1">
        <f t="shared" si="57"/>
        <v>12.462822583332839</v>
      </c>
      <c r="AL241" s="1" t="b">
        <f t="shared" si="58"/>
        <v>1</v>
      </c>
      <c r="AM241" s="1">
        <f t="shared" si="59"/>
        <v>1.141141936048746</v>
      </c>
      <c r="AN241" s="1" t="b">
        <f t="shared" si="60"/>
        <v>1</v>
      </c>
      <c r="AO241" s="1">
        <v>9.4879999999999995</v>
      </c>
    </row>
    <row r="242" spans="1:41">
      <c r="A242" s="7">
        <v>239</v>
      </c>
      <c r="B242" s="7" t="s">
        <v>58</v>
      </c>
      <c r="C242" s="7" t="s">
        <v>59</v>
      </c>
      <c r="D242" s="7" t="s">
        <v>58</v>
      </c>
      <c r="E242" s="7" t="s">
        <v>59</v>
      </c>
      <c r="F242" s="2" t="b">
        <f t="shared" si="53"/>
        <v>0</v>
      </c>
      <c r="G242" s="2" t="b">
        <f t="shared" si="51"/>
        <v>0</v>
      </c>
      <c r="H242" s="1" t="s">
        <v>275</v>
      </c>
      <c r="I242" s="1" t="s">
        <v>315</v>
      </c>
      <c r="J242" s="1" t="s">
        <v>286</v>
      </c>
      <c r="M242" s="1">
        <f>PRODUCT(SUM(PRODUCT(R242,overview!$J$11),PRODUCT(W242,overview!$K$11),PRODUCT(AB242,overview!$L$11)),1/SUM(overview!$J$11:$L$11))</f>
        <v>0.52246666666666663</v>
      </c>
      <c r="N242" s="1">
        <f>PRODUCT(SUM(PRODUCT(S242,overview!$J$11),PRODUCT(X242,overview!$K$11),PRODUCT(AC242,overview!$L$11)),1/SUM(overview!$J$11:$L$11))</f>
        <v>2.4775333333333336</v>
      </c>
      <c r="O242" s="1">
        <f t="shared" si="46"/>
        <v>10</v>
      </c>
      <c r="P242" s="1">
        <f t="shared" si="47"/>
        <v>3</v>
      </c>
      <c r="Q242" s="1">
        <f t="shared" si="52"/>
        <v>6.3264537308613408E-2</v>
      </c>
      <c r="R242" s="1">
        <v>0.84899999999999998</v>
      </c>
      <c r="S242" s="1">
        <v>2.1509999999999998</v>
      </c>
      <c r="T242" s="1">
        <v>6</v>
      </c>
      <c r="U242" s="1">
        <v>3</v>
      </c>
      <c r="V242" s="1">
        <f t="shared" si="48"/>
        <v>0.19735006973500699</v>
      </c>
      <c r="W242" s="1">
        <v>0.375</v>
      </c>
      <c r="X242" s="1">
        <v>2.625</v>
      </c>
      <c r="Y242" s="1">
        <v>4</v>
      </c>
      <c r="Z242" s="1">
        <v>0</v>
      </c>
      <c r="AA242" s="1">
        <f t="shared" si="49"/>
        <v>0</v>
      </c>
      <c r="AB242" s="1">
        <v>0.375</v>
      </c>
      <c r="AC242" s="1">
        <v>2.625</v>
      </c>
      <c r="AD242" s="1">
        <v>0</v>
      </c>
      <c r="AE242" s="1">
        <v>0</v>
      </c>
      <c r="AF242" s="1" t="e">
        <f t="shared" si="50"/>
        <v>#DIV/0!</v>
      </c>
      <c r="AH242" s="1">
        <f t="shared" si="54"/>
        <v>3.8905954376398315E-2</v>
      </c>
      <c r="AI242" s="1">
        <f t="shared" si="55"/>
        <v>0.11831412486850776</v>
      </c>
      <c r="AJ242" s="1">
        <f t="shared" si="56"/>
        <v>0.31463628396143734</v>
      </c>
      <c r="AK242" s="1">
        <f t="shared" si="57"/>
        <v>11.866791048370832</v>
      </c>
      <c r="AL242" s="1" t="b">
        <f t="shared" si="58"/>
        <v>1</v>
      </c>
      <c r="AM242" s="1">
        <f t="shared" si="59"/>
        <v>1.2442268371935659</v>
      </c>
      <c r="AN242" s="1" t="b">
        <f t="shared" si="60"/>
        <v>1</v>
      </c>
      <c r="AO242" s="1">
        <v>9.4879999999999995</v>
      </c>
    </row>
    <row r="243" spans="1:41">
      <c r="A243" s="7">
        <v>240</v>
      </c>
      <c r="B243" s="7" t="s">
        <v>83</v>
      </c>
      <c r="C243" s="7" t="s">
        <v>61</v>
      </c>
      <c r="D243" s="7" t="s">
        <v>83</v>
      </c>
      <c r="E243" s="7" t="s">
        <v>61</v>
      </c>
      <c r="F243" s="2" t="b">
        <f t="shared" si="53"/>
        <v>0</v>
      </c>
      <c r="G243" s="2" t="b">
        <f t="shared" si="51"/>
        <v>0</v>
      </c>
      <c r="H243" s="1" t="s">
        <v>275</v>
      </c>
      <c r="I243" s="1" t="s">
        <v>315</v>
      </c>
      <c r="J243" s="1" t="s">
        <v>286</v>
      </c>
      <c r="M243" s="1">
        <f>PRODUCT(SUM(PRODUCT(R243,overview!$J$11),PRODUCT(W243,overview!$K$11),PRODUCT(AB243,overview!$L$11)),1/SUM(overview!$J$11:$L$11))</f>
        <v>1.0675111111111111</v>
      </c>
      <c r="N243" s="1">
        <f>PRODUCT(SUM(PRODUCT(S243,overview!$J$11),PRODUCT(X243,overview!$K$11),PRODUCT(AC243,overview!$L$11)),1/SUM(overview!$J$11:$L$11))</f>
        <v>1.9324888888888891</v>
      </c>
      <c r="O243" s="1">
        <f t="shared" si="46"/>
        <v>19.5</v>
      </c>
      <c r="P243" s="1">
        <f t="shared" si="47"/>
        <v>1.5</v>
      </c>
      <c r="Q243" s="1">
        <f t="shared" si="52"/>
        <v>4.2492476820114172E-2</v>
      </c>
      <c r="R243" s="1">
        <v>1.2170000000000001</v>
      </c>
      <c r="S243" s="1">
        <v>1.7829999999999999</v>
      </c>
      <c r="T243" s="1">
        <v>14.5</v>
      </c>
      <c r="U243" s="1">
        <v>1.5</v>
      </c>
      <c r="V243" s="1">
        <f t="shared" si="48"/>
        <v>7.0609395246291617E-2</v>
      </c>
      <c r="W243" s="1">
        <v>1</v>
      </c>
      <c r="X243" s="1">
        <v>2</v>
      </c>
      <c r="Y243" s="1">
        <v>5</v>
      </c>
      <c r="Z243" s="1">
        <v>0</v>
      </c>
      <c r="AA243" s="1">
        <f t="shared" si="49"/>
        <v>0</v>
      </c>
      <c r="AB243" s="1">
        <v>1</v>
      </c>
      <c r="AC243" s="1">
        <v>2</v>
      </c>
      <c r="AD243" s="1">
        <v>0</v>
      </c>
      <c r="AE243" s="1">
        <v>0</v>
      </c>
      <c r="AF243" s="1" t="e">
        <f t="shared" si="50"/>
        <v>#DIV/0!</v>
      </c>
      <c r="AH243" s="1">
        <f t="shared" si="54"/>
        <v>2.1960606746660626E-2</v>
      </c>
      <c r="AI243" s="1">
        <f t="shared" si="55"/>
        <v>0.10820453471570717</v>
      </c>
      <c r="AJ243" s="1">
        <f t="shared" si="56"/>
        <v>0.31463628396143734</v>
      </c>
      <c r="AK243" s="1">
        <f t="shared" si="57"/>
        <v>5.890079653000365</v>
      </c>
      <c r="AL243" s="1" t="b">
        <f t="shared" si="58"/>
        <v>0</v>
      </c>
      <c r="AM243" s="1">
        <f t="shared" si="59"/>
        <v>1.2496954848225352</v>
      </c>
      <c r="AN243" s="1" t="b">
        <f t="shared" si="60"/>
        <v>1</v>
      </c>
      <c r="AO243" s="1">
        <v>9.4879999999999995</v>
      </c>
    </row>
    <row r="244" spans="1:41">
      <c r="A244" s="7">
        <v>241</v>
      </c>
      <c r="B244" s="7" t="s">
        <v>41</v>
      </c>
      <c r="C244" s="7" t="s">
        <v>42</v>
      </c>
      <c r="D244" s="7" t="s">
        <v>41</v>
      </c>
      <c r="E244" s="7" t="s">
        <v>42</v>
      </c>
      <c r="F244" s="2" t="b">
        <f t="shared" si="53"/>
        <v>0</v>
      </c>
      <c r="G244" s="2" t="b">
        <f t="shared" si="51"/>
        <v>0</v>
      </c>
      <c r="H244" s="1" t="s">
        <v>275</v>
      </c>
      <c r="I244" s="1" t="s">
        <v>240</v>
      </c>
      <c r="M244" s="1">
        <f>PRODUCT(SUM(PRODUCT(R244,overview!$J$11),PRODUCT(W244,overview!$K$11),PRODUCT(AB244,overview!$L$11)),1/SUM(overview!$J$11:$L$11))</f>
        <v>0.60944444444444434</v>
      </c>
      <c r="N244" s="1">
        <f>PRODUCT(SUM(PRODUCT(S244,overview!$J$11),PRODUCT(X244,overview!$K$11),PRODUCT(AC244,overview!$L$11)),1/SUM(overview!$J$11:$L$11))</f>
        <v>2.3905555555555562</v>
      </c>
      <c r="O244" s="1">
        <f t="shared" si="46"/>
        <v>10</v>
      </c>
      <c r="P244" s="1">
        <f t="shared" si="47"/>
        <v>2</v>
      </c>
      <c r="Q244" s="1">
        <f t="shared" si="52"/>
        <v>5.0987683011852178E-2</v>
      </c>
      <c r="R244" s="1">
        <v>1.0089999999999999</v>
      </c>
      <c r="S244" s="1">
        <v>1.9910000000000001</v>
      </c>
      <c r="T244" s="1">
        <v>5</v>
      </c>
      <c r="U244" s="1">
        <v>2</v>
      </c>
      <c r="V244" s="1">
        <f t="shared" si="48"/>
        <v>0.20271220492214967</v>
      </c>
      <c r="W244" s="1">
        <v>0.42899999999999999</v>
      </c>
      <c r="X244" s="1">
        <v>2.5710000000000002</v>
      </c>
      <c r="Y244" s="1">
        <v>5</v>
      </c>
      <c r="Z244" s="1">
        <v>0</v>
      </c>
      <c r="AA244" s="1">
        <f t="shared" si="49"/>
        <v>0</v>
      </c>
      <c r="AB244" s="1">
        <v>0.42899999999999999</v>
      </c>
      <c r="AC244" s="1">
        <v>2.5710000000000002</v>
      </c>
      <c r="AD244" s="1">
        <v>0</v>
      </c>
      <c r="AE244" s="1">
        <v>0</v>
      </c>
      <c r="AF244" s="1" t="e">
        <f t="shared" si="50"/>
        <v>#DIV/0!</v>
      </c>
      <c r="AH244" s="1">
        <f t="shared" si="54"/>
        <v>2.3039734437059405E-2</v>
      </c>
      <c r="AI244" s="1">
        <f t="shared" si="55"/>
        <v>8.6827135664703917E-2</v>
      </c>
      <c r="AJ244" s="1">
        <f t="shared" si="56"/>
        <v>0.31244034362074452</v>
      </c>
      <c r="AK244" s="1">
        <f t="shared" si="57"/>
        <v>2.2750194503417362</v>
      </c>
      <c r="AL244" s="1" t="b">
        <f t="shared" si="58"/>
        <v>0</v>
      </c>
      <c r="AM244" s="1">
        <f t="shared" si="59"/>
        <v>1.2324943772714716</v>
      </c>
      <c r="AN244" s="1" t="b">
        <f t="shared" si="60"/>
        <v>1</v>
      </c>
      <c r="AO244" s="1">
        <v>9.4879999999999995</v>
      </c>
    </row>
    <row r="245" spans="1:41">
      <c r="A245" s="7">
        <v>242</v>
      </c>
      <c r="B245" s="7" t="s">
        <v>74</v>
      </c>
      <c r="C245" s="7" t="s">
        <v>1</v>
      </c>
      <c r="D245" s="7" t="s">
        <v>74</v>
      </c>
      <c r="E245" s="7" t="s">
        <v>1</v>
      </c>
      <c r="F245" s="2" t="b">
        <f t="shared" si="53"/>
        <v>0</v>
      </c>
      <c r="G245" s="2" t="b">
        <f t="shared" si="51"/>
        <v>0</v>
      </c>
      <c r="H245" s="1" t="s">
        <v>275</v>
      </c>
      <c r="I245" s="1" t="s">
        <v>315</v>
      </c>
      <c r="J245" s="1" t="s">
        <v>286</v>
      </c>
      <c r="M245" s="1">
        <f>PRODUCT(SUM(PRODUCT(R245,overview!$J$11),PRODUCT(W245,overview!$K$11),PRODUCT(AB245,overview!$L$11)),1/SUM(overview!$J$11:$L$11))</f>
        <v>1.1363555555555556</v>
      </c>
      <c r="N245" s="1">
        <f>PRODUCT(SUM(PRODUCT(S245,overview!$J$11),PRODUCT(X245,overview!$K$11),PRODUCT(AC245,overview!$L$11)),1/SUM(overview!$J$11:$L$11))</f>
        <v>1.8636444444444447</v>
      </c>
      <c r="O245" s="1">
        <f t="shared" si="46"/>
        <v>9</v>
      </c>
      <c r="P245" s="1">
        <f t="shared" si="47"/>
        <v>1</v>
      </c>
      <c r="Q245" s="1">
        <f t="shared" si="52"/>
        <v>6.7749901957666905E-2</v>
      </c>
      <c r="R245" s="1">
        <v>1</v>
      </c>
      <c r="S245" s="1">
        <v>2</v>
      </c>
      <c r="T245" s="1">
        <v>2</v>
      </c>
      <c r="U245" s="1">
        <v>0</v>
      </c>
      <c r="V245" s="1">
        <f t="shared" si="48"/>
        <v>0</v>
      </c>
      <c r="W245" s="1">
        <v>1.1950000000000001</v>
      </c>
      <c r="X245" s="1">
        <v>1.8049999999999999</v>
      </c>
      <c r="Y245" s="1">
        <v>7</v>
      </c>
      <c r="Z245" s="1">
        <v>1</v>
      </c>
      <c r="AA245" s="1">
        <f t="shared" si="49"/>
        <v>9.4578551642263559E-2</v>
      </c>
      <c r="AB245" s="1">
        <v>1.286</v>
      </c>
      <c r="AC245" s="1">
        <v>1.714</v>
      </c>
      <c r="AD245" s="1">
        <v>0</v>
      </c>
      <c r="AE245" s="1">
        <v>0</v>
      </c>
      <c r="AF245" s="1" t="e">
        <f t="shared" si="50"/>
        <v>#DIV/0!</v>
      </c>
      <c r="AH245" s="1">
        <f t="shared" si="54"/>
        <v>2.6179456116190537E-2</v>
      </c>
      <c r="AI245" s="1">
        <f t="shared" si="55"/>
        <v>8.8985843728749167E-2</v>
      </c>
      <c r="AJ245" s="1">
        <f t="shared" si="56"/>
        <v>0</v>
      </c>
      <c r="AK245" s="1">
        <f t="shared" si="57"/>
        <v>0.54828387552143809</v>
      </c>
      <c r="AL245" s="1" t="b">
        <f t="shared" si="58"/>
        <v>0</v>
      </c>
      <c r="AM245" s="1">
        <f t="shared" si="59"/>
        <v>1.05668359400568</v>
      </c>
      <c r="AN245" s="1" t="b">
        <f t="shared" si="60"/>
        <v>1</v>
      </c>
      <c r="AO245" s="1">
        <v>9.4879999999999995</v>
      </c>
    </row>
    <row r="246" spans="1:41">
      <c r="A246" s="7">
        <v>243</v>
      </c>
      <c r="B246" s="7" t="s">
        <v>90</v>
      </c>
      <c r="C246" s="7" t="s">
        <v>91</v>
      </c>
      <c r="D246" s="7" t="s">
        <v>90</v>
      </c>
      <c r="E246" s="7" t="s">
        <v>91</v>
      </c>
      <c r="F246" s="2" t="b">
        <f t="shared" si="53"/>
        <v>0</v>
      </c>
      <c r="G246" s="2" t="b">
        <f t="shared" si="51"/>
        <v>0</v>
      </c>
      <c r="H246" s="1" t="s">
        <v>275</v>
      </c>
      <c r="I246" s="1" t="s">
        <v>240</v>
      </c>
      <c r="M246" s="1">
        <f>PRODUCT(SUM(PRODUCT(R246,overview!$J$11),PRODUCT(W246,overview!$K$11),PRODUCT(AB246,overview!$L$11)),1/SUM(overview!$J$11:$L$11))</f>
        <v>0.31111111111111112</v>
      </c>
      <c r="N246" s="1">
        <f>PRODUCT(SUM(PRODUCT(S246,overview!$J$11),PRODUCT(X246,overview!$K$11),PRODUCT(AC246,overview!$L$11)),1/SUM(overview!$J$11:$L$11))</f>
        <v>2.6888888888888891</v>
      </c>
      <c r="O246" s="1">
        <f t="shared" si="46"/>
        <v>5</v>
      </c>
      <c r="P246" s="1">
        <f t="shared" si="47"/>
        <v>0</v>
      </c>
      <c r="Q246" s="1">
        <f t="shared" si="52"/>
        <v>0</v>
      </c>
      <c r="R246" s="1">
        <v>1</v>
      </c>
      <c r="S246" s="1">
        <v>2</v>
      </c>
      <c r="T246" s="1">
        <v>5</v>
      </c>
      <c r="U246" s="1">
        <v>0</v>
      </c>
      <c r="V246" s="1">
        <f t="shared" si="48"/>
        <v>0</v>
      </c>
      <c r="W246" s="1">
        <v>0</v>
      </c>
      <c r="X246" s="1">
        <v>3</v>
      </c>
      <c r="Y246" s="1">
        <v>0</v>
      </c>
      <c r="Z246" s="1">
        <v>0</v>
      </c>
      <c r="AA246" s="1" t="e">
        <f t="shared" si="49"/>
        <v>#DIV/0!</v>
      </c>
      <c r="AB246" s="1">
        <v>0</v>
      </c>
      <c r="AC246" s="1">
        <v>3</v>
      </c>
      <c r="AD246" s="1">
        <v>0</v>
      </c>
      <c r="AE246" s="1">
        <v>0</v>
      </c>
      <c r="AF246" s="1" t="e">
        <f t="shared" si="50"/>
        <v>#DIV/0!</v>
      </c>
      <c r="AH246" s="1">
        <f t="shared" si="54"/>
        <v>2.3516156406913371E-2</v>
      </c>
      <c r="AI246" s="1">
        <f t="shared" si="55"/>
        <v>7.3889586262672835E-2</v>
      </c>
      <c r="AJ246" s="1">
        <f t="shared" si="56"/>
        <v>0</v>
      </c>
      <c r="AK246" s="1">
        <f t="shared" si="57"/>
        <v>2.5280310343907778E-2</v>
      </c>
      <c r="AL246" s="1" t="b">
        <f t="shared" si="58"/>
        <v>0</v>
      </c>
      <c r="AM246" s="1">
        <f t="shared" si="59"/>
        <v>0.78353941979388897</v>
      </c>
      <c r="AN246" s="1" t="b">
        <f t="shared" si="60"/>
        <v>1</v>
      </c>
      <c r="AO246" s="1">
        <v>9.4879999999999995</v>
      </c>
    </row>
    <row r="247" spans="1:41">
      <c r="A247" s="7">
        <v>244</v>
      </c>
      <c r="B247" s="7" t="s">
        <v>53</v>
      </c>
      <c r="C247" s="7" t="s">
        <v>33</v>
      </c>
      <c r="D247" s="7" t="s">
        <v>53</v>
      </c>
      <c r="E247" s="7" t="s">
        <v>33</v>
      </c>
      <c r="F247" s="2" t="b">
        <f t="shared" si="53"/>
        <v>0</v>
      </c>
      <c r="G247" s="2" t="b">
        <f t="shared" si="51"/>
        <v>0</v>
      </c>
      <c r="H247" s="1" t="s">
        <v>275</v>
      </c>
      <c r="I247" s="1" t="s">
        <v>316</v>
      </c>
      <c r="J247" s="1" t="s">
        <v>308</v>
      </c>
      <c r="M247" s="1">
        <f>PRODUCT(SUM(PRODUCT(R247,overview!$J$11),PRODUCT(W247,overview!$K$11),PRODUCT(AB247,overview!$L$11)),1/SUM(overview!$J$11:$L$11))</f>
        <v>1.0384444444444445</v>
      </c>
      <c r="N247" s="1">
        <f>PRODUCT(SUM(PRODUCT(S247,overview!$J$11),PRODUCT(X247,overview!$K$11),PRODUCT(AC247,overview!$L$11)),1/SUM(overview!$J$11:$L$11))</f>
        <v>1.9615555555555555</v>
      </c>
      <c r="O247" s="1">
        <f t="shared" si="46"/>
        <v>13</v>
      </c>
      <c r="P247" s="1">
        <f t="shared" si="47"/>
        <v>3</v>
      </c>
      <c r="Q247" s="1">
        <f t="shared" si="52"/>
        <v>0.12216886998806112</v>
      </c>
      <c r="R247" s="1">
        <v>1.1000000000000001</v>
      </c>
      <c r="S247" s="1">
        <v>1.9</v>
      </c>
      <c r="T247" s="1">
        <v>6</v>
      </c>
      <c r="U247" s="1">
        <v>0</v>
      </c>
      <c r="V247" s="1">
        <f t="shared" si="48"/>
        <v>0</v>
      </c>
      <c r="W247" s="1">
        <v>1.0109999999999999</v>
      </c>
      <c r="X247" s="1">
        <v>1.9890000000000001</v>
      </c>
      <c r="Y247" s="1">
        <v>7</v>
      </c>
      <c r="Z247" s="1">
        <v>3</v>
      </c>
      <c r="AA247" s="1">
        <f t="shared" si="49"/>
        <v>0.21784098254686488</v>
      </c>
      <c r="AB247" s="1">
        <v>1</v>
      </c>
      <c r="AC247" s="1">
        <v>2</v>
      </c>
      <c r="AD247" s="1">
        <v>0</v>
      </c>
      <c r="AE247" s="1">
        <v>0</v>
      </c>
      <c r="AF247" s="1" t="e">
        <f t="shared" si="50"/>
        <v>#DIV/0!</v>
      </c>
      <c r="AH247" s="1">
        <f t="shared" si="54"/>
        <v>2.3515702505367147E-2</v>
      </c>
      <c r="AI247" s="1">
        <f t="shared" si="55"/>
        <v>5.6099887883789119E-2</v>
      </c>
      <c r="AJ247" s="1">
        <f t="shared" si="56"/>
        <v>0</v>
      </c>
      <c r="AK247" s="1">
        <f t="shared" si="57"/>
        <v>1.5204854848530382</v>
      </c>
      <c r="AL247" s="1" t="b">
        <f t="shared" si="58"/>
        <v>0</v>
      </c>
      <c r="AM247" s="1">
        <f t="shared" si="59"/>
        <v>0.57289295981232835</v>
      </c>
      <c r="AN247" s="1" t="b">
        <f t="shared" si="60"/>
        <v>1</v>
      </c>
      <c r="AO247" s="1">
        <v>9.4879999999999995</v>
      </c>
    </row>
    <row r="248" spans="1:41">
      <c r="A248" s="7">
        <v>245</v>
      </c>
      <c r="B248" s="7" t="s">
        <v>60</v>
      </c>
      <c r="C248" s="7" t="s">
        <v>61</v>
      </c>
      <c r="D248" s="7" t="s">
        <v>83</v>
      </c>
      <c r="E248" s="7" t="s">
        <v>61</v>
      </c>
      <c r="F248" s="2" t="b">
        <f t="shared" si="53"/>
        <v>0</v>
      </c>
      <c r="G248" s="2" t="b">
        <f t="shared" si="51"/>
        <v>0</v>
      </c>
      <c r="H248" s="1" t="s">
        <v>275</v>
      </c>
      <c r="I248" s="1" t="s">
        <v>315</v>
      </c>
      <c r="J248" s="1" t="s">
        <v>286</v>
      </c>
      <c r="M248" s="1">
        <f>PRODUCT(SUM(PRODUCT(R248,overview!$J$11),PRODUCT(W248,overview!$K$11),PRODUCT(AB248,overview!$L$11)),1/SUM(overview!$J$11:$L$11))</f>
        <v>1.0074666666666667</v>
      </c>
      <c r="N248" s="1">
        <f>PRODUCT(SUM(PRODUCT(S248,overview!$J$11),PRODUCT(X248,overview!$K$11),PRODUCT(AC248,overview!$L$11)),1/SUM(overview!$J$11:$L$11))</f>
        <v>1.9925333333333335</v>
      </c>
      <c r="O248" s="1">
        <f t="shared" si="46"/>
        <v>14</v>
      </c>
      <c r="P248" s="1">
        <f t="shared" si="47"/>
        <v>5</v>
      </c>
      <c r="Q248" s="1">
        <f t="shared" si="52"/>
        <v>0.18057892321810948</v>
      </c>
      <c r="R248" s="1">
        <v>1.024</v>
      </c>
      <c r="S248" s="1">
        <v>1.976</v>
      </c>
      <c r="T248" s="1">
        <v>6</v>
      </c>
      <c r="U248" s="1">
        <v>5</v>
      </c>
      <c r="V248" s="1">
        <f t="shared" si="48"/>
        <v>0.43184885290148445</v>
      </c>
      <c r="W248" s="1">
        <v>1</v>
      </c>
      <c r="X248" s="1">
        <v>2</v>
      </c>
      <c r="Y248" s="1">
        <v>7</v>
      </c>
      <c r="Z248" s="1">
        <v>0</v>
      </c>
      <c r="AA248" s="1">
        <f t="shared" si="49"/>
        <v>0</v>
      </c>
      <c r="AB248" s="1">
        <v>1</v>
      </c>
      <c r="AC248" s="1">
        <v>2</v>
      </c>
      <c r="AD248" s="1">
        <v>1</v>
      </c>
      <c r="AE248" s="1">
        <v>0</v>
      </c>
      <c r="AF248" s="1">
        <f t="shared" si="50"/>
        <v>0</v>
      </c>
      <c r="AH248" s="1">
        <f t="shared" si="54"/>
        <v>2.27487495962089E-2</v>
      </c>
      <c r="AI248" s="1">
        <f t="shared" si="55"/>
        <v>4.899190146785895E-2</v>
      </c>
      <c r="AJ248" s="1">
        <f t="shared" si="56"/>
        <v>0</v>
      </c>
      <c r="AK248" s="1">
        <f t="shared" si="57"/>
        <v>1.2291851604236024</v>
      </c>
      <c r="AL248" s="1" t="b">
        <f t="shared" si="58"/>
        <v>0</v>
      </c>
      <c r="AM248" s="1">
        <f t="shared" si="59"/>
        <v>0.24804907313193206</v>
      </c>
      <c r="AN248" s="1" t="b">
        <f t="shared" si="60"/>
        <v>1</v>
      </c>
      <c r="AO248" s="1">
        <v>9.4879999999999995</v>
      </c>
    </row>
    <row r="249" spans="1:41">
      <c r="A249" s="7">
        <v>246</v>
      </c>
      <c r="B249" s="7" t="s">
        <v>130</v>
      </c>
      <c r="C249" s="7" t="s">
        <v>31</v>
      </c>
      <c r="D249" s="7" t="s">
        <v>130</v>
      </c>
      <c r="E249" s="7" t="s">
        <v>31</v>
      </c>
      <c r="F249" s="2" t="b">
        <f t="shared" si="53"/>
        <v>0</v>
      </c>
      <c r="G249" s="2" t="b">
        <f t="shared" si="51"/>
        <v>0</v>
      </c>
      <c r="H249" s="1" t="s">
        <v>275</v>
      </c>
      <c r="J249" s="1" t="s">
        <v>204</v>
      </c>
      <c r="M249" s="1">
        <f>PRODUCT(SUM(PRODUCT(R249,overview!$J$11),PRODUCT(W249,overview!$K$11),PRODUCT(AB249,overview!$L$11)),1/SUM(overview!$J$11:$L$11))</f>
        <v>0.80555555555555558</v>
      </c>
      <c r="N249" s="1">
        <f>PRODUCT(SUM(PRODUCT(S249,overview!$J$11),PRODUCT(X249,overview!$K$11),PRODUCT(AC249,overview!$L$11)),1/SUM(overview!$J$11:$L$11))</f>
        <v>2.1944444444444446</v>
      </c>
      <c r="O249" s="1">
        <f t="shared" si="46"/>
        <v>12</v>
      </c>
      <c r="P249" s="1">
        <f t="shared" si="47"/>
        <v>0</v>
      </c>
      <c r="Q249" s="1">
        <f t="shared" si="52"/>
        <v>0</v>
      </c>
      <c r="R249" s="1">
        <v>0.375</v>
      </c>
      <c r="S249" s="1">
        <v>2.625</v>
      </c>
      <c r="T249" s="1">
        <v>5</v>
      </c>
      <c r="U249" s="1">
        <v>0</v>
      </c>
      <c r="V249" s="1">
        <f t="shared" si="48"/>
        <v>0</v>
      </c>
      <c r="W249" s="1">
        <v>1</v>
      </c>
      <c r="X249" s="1">
        <v>2</v>
      </c>
      <c r="Y249" s="1">
        <v>7</v>
      </c>
      <c r="Z249" s="1">
        <v>0</v>
      </c>
      <c r="AA249" s="1">
        <f t="shared" si="49"/>
        <v>0</v>
      </c>
      <c r="AB249" s="1">
        <v>1</v>
      </c>
      <c r="AC249" s="1">
        <v>2</v>
      </c>
      <c r="AD249" s="1">
        <v>0</v>
      </c>
      <c r="AE249" s="1">
        <v>0</v>
      </c>
      <c r="AF249" s="1" t="e">
        <f t="shared" si="50"/>
        <v>#DIV/0!</v>
      </c>
      <c r="AH249" s="1">
        <f t="shared" si="54"/>
        <v>2.1474188719335523E-2</v>
      </c>
      <c r="AI249" s="1">
        <f t="shared" si="55"/>
        <v>3.6129877627537541E-2</v>
      </c>
      <c r="AJ249" s="1">
        <f t="shared" si="56"/>
        <v>0</v>
      </c>
      <c r="AK249" s="1">
        <f t="shared" si="57"/>
        <v>0.99222227753987735</v>
      </c>
      <c r="AL249" s="1" t="b">
        <f t="shared" si="58"/>
        <v>0</v>
      </c>
      <c r="AM249" s="1">
        <f t="shared" si="59"/>
        <v>3.8094958675004051E-2</v>
      </c>
      <c r="AN249" s="1" t="b">
        <f t="shared" si="60"/>
        <v>1</v>
      </c>
      <c r="AO249" s="1">
        <v>9.4879999999999995</v>
      </c>
    </row>
    <row r="250" spans="1:41">
      <c r="A250" s="7">
        <v>247</v>
      </c>
      <c r="B250" s="7" t="s">
        <v>64</v>
      </c>
      <c r="C250" s="7" t="s">
        <v>2</v>
      </c>
      <c r="D250" s="7" t="s">
        <v>64</v>
      </c>
      <c r="E250" s="7" t="s">
        <v>2</v>
      </c>
      <c r="F250" s="2" t="b">
        <f t="shared" si="53"/>
        <v>0</v>
      </c>
      <c r="G250" s="2" t="b">
        <f t="shared" si="51"/>
        <v>0</v>
      </c>
      <c r="H250" s="1" t="s">
        <v>275</v>
      </c>
      <c r="J250" s="1" t="s">
        <v>204</v>
      </c>
      <c r="M250" s="1">
        <f>PRODUCT(SUM(PRODUCT(R250,overview!$J$11),PRODUCT(W250,overview!$K$11),PRODUCT(AB250,overview!$L$11)),1/SUM(overview!$J$11:$L$11))</f>
        <v>0.54051111111111116</v>
      </c>
      <c r="N250" s="1">
        <f>PRODUCT(SUM(PRODUCT(S250,overview!$J$11),PRODUCT(X250,overview!$K$11),PRODUCT(AC250,overview!$L$11)),1/SUM(overview!$J$11:$L$11))</f>
        <v>2.4594888888888886</v>
      </c>
      <c r="O250" s="1">
        <f t="shared" si="46"/>
        <v>15</v>
      </c>
      <c r="P250" s="1">
        <f t="shared" si="47"/>
        <v>0</v>
      </c>
      <c r="Q250" s="1">
        <f t="shared" si="52"/>
        <v>0</v>
      </c>
      <c r="R250" s="1">
        <v>1</v>
      </c>
      <c r="S250" s="1">
        <v>2</v>
      </c>
      <c r="T250" s="1">
        <v>11</v>
      </c>
      <c r="U250" s="1">
        <v>0</v>
      </c>
      <c r="V250" s="1">
        <f t="shared" si="48"/>
        <v>0</v>
      </c>
      <c r="W250" s="1">
        <v>0.33300000000000002</v>
      </c>
      <c r="X250" s="1">
        <v>2.6669999999999998</v>
      </c>
      <c r="Y250" s="1">
        <v>4</v>
      </c>
      <c r="Z250" s="1">
        <v>0</v>
      </c>
      <c r="AA250" s="1">
        <f t="shared" si="49"/>
        <v>0</v>
      </c>
      <c r="AB250" s="1">
        <v>0.33300000000000002</v>
      </c>
      <c r="AC250" s="1">
        <v>2.6669999999999998</v>
      </c>
      <c r="AD250" s="1">
        <v>0</v>
      </c>
      <c r="AE250" s="1">
        <v>0</v>
      </c>
      <c r="AF250" s="1" t="e">
        <f t="shared" si="50"/>
        <v>#DIV/0!</v>
      </c>
      <c r="AH250" s="1">
        <f t="shared" si="54"/>
        <v>4.4147052102376599E-2</v>
      </c>
      <c r="AI250" s="1">
        <f t="shared" si="55"/>
        <v>3.0725778842862039E-2</v>
      </c>
      <c r="AJ250" s="1">
        <f t="shared" si="56"/>
        <v>0</v>
      </c>
      <c r="AK250" s="1">
        <f t="shared" si="57"/>
        <v>0.88226580289704915</v>
      </c>
      <c r="AL250" s="1" t="b">
        <f t="shared" si="58"/>
        <v>0</v>
      </c>
      <c r="AM250" s="1">
        <f t="shared" si="59"/>
        <v>1.5468017476300737E-3</v>
      </c>
      <c r="AN250" s="1" t="b">
        <f t="shared" si="60"/>
        <v>1</v>
      </c>
      <c r="AO250" s="1">
        <v>9.4879999999999995</v>
      </c>
    </row>
    <row r="251" spans="1:41">
      <c r="A251" s="7">
        <v>248</v>
      </c>
      <c r="B251" s="7" t="s">
        <v>36</v>
      </c>
      <c r="C251" s="7" t="s">
        <v>37</v>
      </c>
      <c r="D251" s="7" t="s">
        <v>84</v>
      </c>
      <c r="E251" s="7" t="s">
        <v>37</v>
      </c>
      <c r="F251" s="2" t="b">
        <f t="shared" si="53"/>
        <v>0</v>
      </c>
      <c r="G251" s="2" t="b">
        <f t="shared" si="51"/>
        <v>1</v>
      </c>
      <c r="H251" s="1" t="s">
        <v>275</v>
      </c>
      <c r="I251" s="1" t="s">
        <v>315</v>
      </c>
      <c r="J251" s="1" t="s">
        <v>286</v>
      </c>
      <c r="M251" s="1">
        <f>PRODUCT(SUM(PRODUCT(R251,overview!$J$11),PRODUCT(W251,overview!$K$11),PRODUCT(AB251,overview!$L$11)),1/SUM(overview!$J$11:$L$11))</f>
        <v>0.73377777777777775</v>
      </c>
      <c r="N251" s="1">
        <f>PRODUCT(SUM(PRODUCT(S251,overview!$J$11),PRODUCT(X251,overview!$K$11),PRODUCT(AC251,overview!$L$11)),1/SUM(overview!$J$11:$L$11))</f>
        <v>2.2662222222222224</v>
      </c>
      <c r="O251" s="1">
        <f t="shared" si="46"/>
        <v>14</v>
      </c>
      <c r="P251" s="1">
        <f t="shared" si="47"/>
        <v>2</v>
      </c>
      <c r="Q251" s="1">
        <f t="shared" si="52"/>
        <v>4.6255568318717945E-2</v>
      </c>
      <c r="R251" s="1">
        <v>0.42099999999999999</v>
      </c>
      <c r="S251" s="1">
        <v>2.5790000000000002</v>
      </c>
      <c r="T251" s="1">
        <v>5</v>
      </c>
      <c r="U251" s="1">
        <v>1</v>
      </c>
      <c r="V251" s="1">
        <f t="shared" si="48"/>
        <v>3.2648313299728574E-2</v>
      </c>
      <c r="W251" s="1">
        <v>0.86699999999999999</v>
      </c>
      <c r="X251" s="1">
        <v>2.133</v>
      </c>
      <c r="Y251" s="1">
        <v>8</v>
      </c>
      <c r="Z251" s="1">
        <v>1</v>
      </c>
      <c r="AA251" s="1">
        <f t="shared" si="49"/>
        <v>5.080872011251758E-2</v>
      </c>
      <c r="AB251" s="1">
        <v>1.1160000000000001</v>
      </c>
      <c r="AC251" s="1">
        <v>1.8839999999999999</v>
      </c>
      <c r="AD251" s="1">
        <v>1</v>
      </c>
      <c r="AE251" s="1">
        <v>0</v>
      </c>
      <c r="AF251" s="1">
        <f t="shared" si="50"/>
        <v>0</v>
      </c>
      <c r="AH251" s="1">
        <f t="shared" si="54"/>
        <v>4.7675004196743337E-2</v>
      </c>
      <c r="AI251" s="1">
        <f t="shared" si="55"/>
        <v>2.6497009685927816E-2</v>
      </c>
      <c r="AJ251" s="1">
        <f t="shared" si="56"/>
        <v>0</v>
      </c>
      <c r="AK251" s="1">
        <f t="shared" si="57"/>
        <v>0.6932929419612931</v>
      </c>
      <c r="AL251" s="1" t="b">
        <f t="shared" si="58"/>
        <v>0</v>
      </c>
      <c r="AM251" s="1">
        <f t="shared" si="59"/>
        <v>6.9358539213619966E-2</v>
      </c>
      <c r="AN251" s="1" t="b">
        <f t="shared" si="60"/>
        <v>1</v>
      </c>
      <c r="AO251" s="1">
        <v>9.4879999999999995</v>
      </c>
    </row>
    <row r="252" spans="1:41">
      <c r="A252" s="7">
        <v>249</v>
      </c>
      <c r="B252" s="7" t="s">
        <v>98</v>
      </c>
      <c r="C252" s="7" t="s">
        <v>50</v>
      </c>
      <c r="D252" s="7" t="s">
        <v>98</v>
      </c>
      <c r="E252" s="7" t="s">
        <v>50</v>
      </c>
      <c r="F252" s="2" t="b">
        <f t="shared" si="53"/>
        <v>0</v>
      </c>
      <c r="G252" s="2" t="b">
        <f t="shared" si="51"/>
        <v>0</v>
      </c>
      <c r="H252" s="1" t="s">
        <v>275</v>
      </c>
      <c r="I252" s="1" t="s">
        <v>240</v>
      </c>
      <c r="M252" s="1">
        <f>PRODUCT(SUM(PRODUCT(R252,overview!$J$11),PRODUCT(W252,overview!$K$11),PRODUCT(AB252,overview!$L$11)),1/SUM(overview!$J$11:$L$11))</f>
        <v>0.54051111111111116</v>
      </c>
      <c r="N252" s="1">
        <f>PRODUCT(SUM(PRODUCT(S252,overview!$J$11),PRODUCT(X252,overview!$K$11),PRODUCT(AC252,overview!$L$11)),1/SUM(overview!$J$11:$L$11))</f>
        <v>2.4594888888888886</v>
      </c>
      <c r="O252" s="1">
        <f t="shared" si="46"/>
        <v>17</v>
      </c>
      <c r="P252" s="1">
        <f t="shared" si="47"/>
        <v>0</v>
      </c>
      <c r="Q252" s="1">
        <f t="shared" si="52"/>
        <v>0</v>
      </c>
      <c r="R252" s="1">
        <v>1</v>
      </c>
      <c r="S252" s="1">
        <v>2</v>
      </c>
      <c r="T252" s="1">
        <v>8</v>
      </c>
      <c r="U252" s="1">
        <v>0</v>
      </c>
      <c r="V252" s="1">
        <f t="shared" si="48"/>
        <v>0</v>
      </c>
      <c r="W252" s="1">
        <v>0.33300000000000002</v>
      </c>
      <c r="X252" s="1">
        <v>2.6669999999999998</v>
      </c>
      <c r="Y252" s="1">
        <v>9</v>
      </c>
      <c r="Z252" s="1">
        <v>0</v>
      </c>
      <c r="AA252" s="1">
        <f t="shared" si="49"/>
        <v>0</v>
      </c>
      <c r="AB252" s="1">
        <v>0.33300000000000002</v>
      </c>
      <c r="AC252" s="1">
        <v>2.6669999999999998</v>
      </c>
      <c r="AD252" s="1">
        <v>0</v>
      </c>
      <c r="AE252" s="1">
        <v>0</v>
      </c>
      <c r="AF252" s="1" t="e">
        <f t="shared" si="50"/>
        <v>#DIV/0!</v>
      </c>
      <c r="AH252" s="1">
        <f t="shared" si="54"/>
        <v>3.3019823022527914E-2</v>
      </c>
      <c r="AI252" s="1">
        <f t="shared" si="55"/>
        <v>3.4108592955223491E-2</v>
      </c>
      <c r="AJ252" s="1">
        <f t="shared" si="56"/>
        <v>0</v>
      </c>
      <c r="AK252" s="1">
        <f t="shared" si="57"/>
        <v>0.57546840117688791</v>
      </c>
      <c r="AL252" s="1" t="b">
        <f t="shared" si="58"/>
        <v>0</v>
      </c>
      <c r="AM252" s="1">
        <f t="shared" si="59"/>
        <v>0.28038281520803843</v>
      </c>
      <c r="AN252" s="1" t="b">
        <f t="shared" si="60"/>
        <v>1</v>
      </c>
      <c r="AO252" s="1">
        <v>9.4879999999999995</v>
      </c>
    </row>
    <row r="253" spans="1:41">
      <c r="A253" s="7">
        <v>250</v>
      </c>
      <c r="B253" s="7" t="s">
        <v>85</v>
      </c>
      <c r="C253" s="7" t="s">
        <v>86</v>
      </c>
      <c r="D253" s="7" t="s">
        <v>85</v>
      </c>
      <c r="E253" s="7" t="s">
        <v>86</v>
      </c>
      <c r="F253" s="2" t="b">
        <f t="shared" si="53"/>
        <v>0</v>
      </c>
      <c r="G253" s="2" t="b">
        <f t="shared" si="51"/>
        <v>0</v>
      </c>
      <c r="H253" s="1" t="s">
        <v>275</v>
      </c>
      <c r="I253" s="1" t="s">
        <v>240</v>
      </c>
      <c r="J253" s="1" t="s">
        <v>255</v>
      </c>
      <c r="M253" s="1">
        <f>PRODUCT(SUM(PRODUCT(R253,overview!$J$11),PRODUCT(W253,overview!$K$11),PRODUCT(AB253,overview!$L$11)),1/SUM(overview!$J$11:$L$11))</f>
        <v>0.32044444444444448</v>
      </c>
      <c r="N253" s="1">
        <f>PRODUCT(SUM(PRODUCT(S253,overview!$J$11),PRODUCT(X253,overview!$K$11),PRODUCT(AC253,overview!$L$11)),1/SUM(overview!$J$11:$L$11))</f>
        <v>2.6795555555555555</v>
      </c>
      <c r="O253" s="1">
        <f t="shared" si="46"/>
        <v>8</v>
      </c>
      <c r="P253" s="1">
        <f t="shared" si="47"/>
        <v>0</v>
      </c>
      <c r="Q253" s="1">
        <f t="shared" si="52"/>
        <v>0</v>
      </c>
      <c r="R253" s="1">
        <v>1.03</v>
      </c>
      <c r="S253" s="1">
        <v>1.97</v>
      </c>
      <c r="T253" s="1">
        <v>8</v>
      </c>
      <c r="U253" s="1">
        <v>0</v>
      </c>
      <c r="V253" s="1">
        <f t="shared" si="48"/>
        <v>0</v>
      </c>
      <c r="W253" s="1">
        <v>0</v>
      </c>
      <c r="X253" s="1">
        <v>3</v>
      </c>
      <c r="Y253" s="1">
        <v>0</v>
      </c>
      <c r="Z253" s="1">
        <v>0</v>
      </c>
      <c r="AA253" s="1" t="e">
        <f t="shared" si="49"/>
        <v>#DIV/0!</v>
      </c>
      <c r="AB253" s="1">
        <v>0</v>
      </c>
      <c r="AC253" s="1">
        <v>3</v>
      </c>
      <c r="AD253" s="1">
        <v>0</v>
      </c>
      <c r="AE253" s="1">
        <v>0</v>
      </c>
      <c r="AF253" s="1" t="e">
        <f t="shared" si="50"/>
        <v>#DIV/0!</v>
      </c>
      <c r="AH253" s="1">
        <f t="shared" si="54"/>
        <v>3.619946310908647E-2</v>
      </c>
      <c r="AI253" s="1">
        <f t="shared" si="55"/>
        <v>1.1197329280707732E-2</v>
      </c>
      <c r="AJ253" s="1">
        <f t="shared" si="56"/>
        <v>0</v>
      </c>
      <c r="AK253" s="1">
        <f t="shared" si="57"/>
        <v>0.48754954130228884</v>
      </c>
      <c r="AL253" s="1" t="b">
        <f t="shared" si="58"/>
        <v>0</v>
      </c>
      <c r="AM253" s="1">
        <f t="shared" si="59"/>
        <v>0.39473409563387651</v>
      </c>
      <c r="AN253" s="1" t="b">
        <f t="shared" si="60"/>
        <v>1</v>
      </c>
      <c r="AO253" s="1">
        <v>9.4879999999999995</v>
      </c>
    </row>
    <row r="254" spans="1:41">
      <c r="A254" s="7">
        <v>251</v>
      </c>
      <c r="B254" s="7" t="s">
        <v>74</v>
      </c>
      <c r="C254" s="7" t="s">
        <v>1</v>
      </c>
      <c r="D254" s="7" t="s">
        <v>75</v>
      </c>
      <c r="E254" s="7" t="s">
        <v>1</v>
      </c>
      <c r="F254" s="2" t="b">
        <f t="shared" si="53"/>
        <v>1</v>
      </c>
      <c r="G254" s="2" t="b">
        <f t="shared" si="51"/>
        <v>1</v>
      </c>
      <c r="H254" s="1" t="s">
        <v>275</v>
      </c>
      <c r="I254" s="1" t="s">
        <v>316</v>
      </c>
      <c r="J254" s="1" t="s">
        <v>308</v>
      </c>
      <c r="M254" s="1">
        <f>PRODUCT(SUM(PRODUCT(R254,overview!$J$11),PRODUCT(W254,overview!$K$11),PRODUCT(AB254,overview!$L$11)),1/SUM(overview!$J$11:$L$11))</f>
        <v>0.79444444444444451</v>
      </c>
      <c r="N254" s="1">
        <f>PRODUCT(SUM(PRODUCT(S254,overview!$J$11),PRODUCT(X254,overview!$K$11),PRODUCT(AC254,overview!$L$11)),1/SUM(overview!$J$11:$L$11))</f>
        <v>2.2055555555555553</v>
      </c>
      <c r="O254" s="1">
        <f t="shared" si="46"/>
        <v>11</v>
      </c>
      <c r="P254" s="1">
        <f t="shared" si="47"/>
        <v>0</v>
      </c>
      <c r="Q254" s="1">
        <f t="shared" si="52"/>
        <v>0</v>
      </c>
      <c r="R254" s="1">
        <v>0.33300000000000002</v>
      </c>
      <c r="S254" s="1">
        <v>2.6669999999999998</v>
      </c>
      <c r="T254" s="1">
        <v>3</v>
      </c>
      <c r="U254" s="1">
        <v>0</v>
      </c>
      <c r="V254" s="1">
        <f t="shared" si="48"/>
        <v>0</v>
      </c>
      <c r="W254" s="1">
        <v>1.0009999999999999</v>
      </c>
      <c r="X254" s="1">
        <v>1.9990000000000001</v>
      </c>
      <c r="Y254" s="1">
        <v>7</v>
      </c>
      <c r="Z254" s="1">
        <v>0</v>
      </c>
      <c r="AA254" s="1">
        <f t="shared" si="49"/>
        <v>0</v>
      </c>
      <c r="AB254" s="1">
        <v>1.0580000000000001</v>
      </c>
      <c r="AC254" s="1">
        <v>1.9419999999999999</v>
      </c>
      <c r="AD254" s="1">
        <v>1</v>
      </c>
      <c r="AE254" s="1">
        <v>0</v>
      </c>
      <c r="AF254" s="1">
        <f t="shared" si="50"/>
        <v>0</v>
      </c>
      <c r="AH254" s="1">
        <f t="shared" si="54"/>
        <v>3.4389489953632141E-2</v>
      </c>
      <c r="AI254" s="1">
        <f t="shared" si="55"/>
        <v>1.2564969470656507E-2</v>
      </c>
      <c r="AJ254" s="1">
        <f t="shared" si="56"/>
        <v>0</v>
      </c>
      <c r="AK254" s="1">
        <f t="shared" si="57"/>
        <v>0.40069986528048762</v>
      </c>
      <c r="AL254" s="1" t="b">
        <f t="shared" si="58"/>
        <v>0</v>
      </c>
      <c r="AM254" s="1">
        <f t="shared" si="59"/>
        <v>0.53187004032064655</v>
      </c>
      <c r="AN254" s="1" t="b">
        <f t="shared" si="60"/>
        <v>1</v>
      </c>
      <c r="AO254" s="1">
        <v>9.4879999999999995</v>
      </c>
    </row>
    <row r="255" spans="1:41">
      <c r="A255" s="7">
        <v>252</v>
      </c>
      <c r="B255" s="7" t="s">
        <v>43</v>
      </c>
      <c r="C255" s="7" t="s">
        <v>44</v>
      </c>
      <c r="D255" s="7" t="s">
        <v>95</v>
      </c>
      <c r="E255" s="7" t="s">
        <v>44</v>
      </c>
      <c r="F255" s="2" t="b">
        <f t="shared" si="53"/>
        <v>1</v>
      </c>
      <c r="G255" s="2" t="b">
        <f t="shared" si="51"/>
        <v>1</v>
      </c>
      <c r="H255" s="1" t="s">
        <v>275</v>
      </c>
      <c r="I255" s="1" t="s">
        <v>240</v>
      </c>
      <c r="M255" s="1">
        <f>PRODUCT(SUM(PRODUCT(R255,overview!$J$11),PRODUCT(W255,overview!$K$11),PRODUCT(AB255,overview!$L$11)),1/SUM(overview!$J$11:$L$11))</f>
        <v>0.56944444444444442</v>
      </c>
      <c r="N255" s="1">
        <f>PRODUCT(SUM(PRODUCT(S255,overview!$J$11),PRODUCT(X255,overview!$K$11),PRODUCT(AC255,overview!$L$11)),1/SUM(overview!$J$11:$L$11))</f>
        <v>2.4305555555555558</v>
      </c>
      <c r="O255" s="1">
        <f t="shared" si="46"/>
        <v>15</v>
      </c>
      <c r="P255" s="1">
        <f t="shared" si="47"/>
        <v>0</v>
      </c>
      <c r="Q255" s="1">
        <f t="shared" si="52"/>
        <v>0</v>
      </c>
      <c r="R255" s="1">
        <v>1</v>
      </c>
      <c r="S255" s="1">
        <v>2</v>
      </c>
      <c r="T255" s="1">
        <v>6</v>
      </c>
      <c r="U255" s="1">
        <v>0</v>
      </c>
      <c r="V255" s="1">
        <f t="shared" si="48"/>
        <v>0</v>
      </c>
      <c r="W255" s="1">
        <v>0.375</v>
      </c>
      <c r="X255" s="1">
        <v>2.625</v>
      </c>
      <c r="Y255" s="1">
        <v>8</v>
      </c>
      <c r="Z255" s="1">
        <v>0</v>
      </c>
      <c r="AA255" s="1">
        <f t="shared" si="49"/>
        <v>0</v>
      </c>
      <c r="AB255" s="1">
        <v>0.375</v>
      </c>
      <c r="AC255" s="1">
        <v>2.625</v>
      </c>
      <c r="AD255" s="1">
        <v>1</v>
      </c>
      <c r="AE255" s="1">
        <v>0</v>
      </c>
      <c r="AF255" s="1">
        <f t="shared" si="50"/>
        <v>0</v>
      </c>
      <c r="AH255" s="1">
        <f t="shared" si="54"/>
        <v>3.3964928349266309E-2</v>
      </c>
      <c r="AI255" s="1">
        <f t="shared" si="55"/>
        <v>1.3142006867942223E-2</v>
      </c>
      <c r="AJ255" s="1">
        <f t="shared" si="56"/>
        <v>0</v>
      </c>
      <c r="AK255" s="1">
        <f t="shared" si="57"/>
        <v>0.29859118928180622</v>
      </c>
      <c r="AL255" s="1" t="b">
        <f t="shared" si="58"/>
        <v>0</v>
      </c>
      <c r="AM255" s="1">
        <f t="shared" si="59"/>
        <v>1.1084156754565235</v>
      </c>
      <c r="AN255" s="1" t="b">
        <f t="shared" si="60"/>
        <v>1</v>
      </c>
      <c r="AO255" s="1">
        <v>9.4879999999999995</v>
      </c>
    </row>
    <row r="256" spans="1:41">
      <c r="A256" s="7">
        <v>253</v>
      </c>
      <c r="B256" s="7" t="s">
        <v>28</v>
      </c>
      <c r="C256" s="7" t="s">
        <v>29</v>
      </c>
      <c r="D256" s="7" t="s">
        <v>28</v>
      </c>
      <c r="E256" s="7" t="s">
        <v>29</v>
      </c>
      <c r="F256" s="2" t="b">
        <f t="shared" si="53"/>
        <v>0</v>
      </c>
      <c r="G256" s="2" t="b">
        <f t="shared" si="51"/>
        <v>0</v>
      </c>
      <c r="H256" s="1" t="s">
        <v>275</v>
      </c>
      <c r="I256" s="1" t="s">
        <v>240</v>
      </c>
      <c r="M256" s="1">
        <f>PRODUCT(SUM(PRODUCT(R256,overview!$J$11),PRODUCT(W256,overview!$K$11),PRODUCT(AB256,overview!$L$11)),1/SUM(overview!$J$11:$L$11))</f>
        <v>0.66775555555555555</v>
      </c>
      <c r="N256" s="1">
        <f>PRODUCT(SUM(PRODUCT(S256,overview!$J$11),PRODUCT(X256,overview!$K$11),PRODUCT(AC256,overview!$L$11)),1/SUM(overview!$J$11:$L$11))</f>
        <v>2.3322444444444446</v>
      </c>
      <c r="O256" s="1">
        <f t="shared" si="46"/>
        <v>13</v>
      </c>
      <c r="P256" s="1">
        <f t="shared" si="47"/>
        <v>7</v>
      </c>
      <c r="Q256" s="1">
        <f t="shared" si="52"/>
        <v>0.15416938160885338</v>
      </c>
      <c r="R256" s="1">
        <v>0.33300000000000002</v>
      </c>
      <c r="S256" s="1">
        <v>2.6669999999999998</v>
      </c>
      <c r="T256" s="1">
        <v>6</v>
      </c>
      <c r="U256" s="1">
        <v>0</v>
      </c>
      <c r="V256" s="1">
        <f t="shared" si="48"/>
        <v>0</v>
      </c>
      <c r="W256" s="1">
        <v>0.82399999999999995</v>
      </c>
      <c r="X256" s="1">
        <v>2.1760000000000002</v>
      </c>
      <c r="Y256" s="1">
        <v>7</v>
      </c>
      <c r="Z256" s="1">
        <v>7</v>
      </c>
      <c r="AA256" s="1">
        <f t="shared" si="49"/>
        <v>0.37867647058823528</v>
      </c>
      <c r="AB256" s="1">
        <v>0.66700000000000004</v>
      </c>
      <c r="AC256" s="1">
        <v>2.3330000000000002</v>
      </c>
      <c r="AD256" s="1">
        <v>0</v>
      </c>
      <c r="AE256" s="1">
        <v>0</v>
      </c>
      <c r="AF256" s="1" t="e">
        <f t="shared" si="50"/>
        <v>#DIV/0!</v>
      </c>
      <c r="AH256" s="1">
        <f t="shared" si="54"/>
        <v>3.489616703010899E-2</v>
      </c>
      <c r="AI256" s="1">
        <f t="shared" si="55"/>
        <v>9.1270744815675625E-3</v>
      </c>
      <c r="AJ256" s="1">
        <f t="shared" si="56"/>
        <v>0</v>
      </c>
      <c r="AK256" s="1">
        <f t="shared" si="57"/>
        <v>0.30753591861930246</v>
      </c>
      <c r="AL256" s="1" t="b">
        <f t="shared" si="58"/>
        <v>0</v>
      </c>
      <c r="AM256" s="1">
        <f t="shared" si="59"/>
        <v>1.0454936949175162</v>
      </c>
      <c r="AN256" s="1" t="b">
        <f t="shared" si="60"/>
        <v>1</v>
      </c>
      <c r="AO256" s="1">
        <v>9.4879999999999995</v>
      </c>
    </row>
    <row r="257" spans="1:41">
      <c r="A257" s="7">
        <v>254</v>
      </c>
      <c r="B257" s="7" t="s">
        <v>98</v>
      </c>
      <c r="C257" s="7" t="s">
        <v>50</v>
      </c>
      <c r="D257" s="7" t="s">
        <v>98</v>
      </c>
      <c r="E257" s="7" t="s">
        <v>50</v>
      </c>
      <c r="F257" s="2" t="b">
        <f t="shared" si="53"/>
        <v>0</v>
      </c>
      <c r="G257" s="2" t="b">
        <f t="shared" si="51"/>
        <v>0</v>
      </c>
      <c r="H257" s="1" t="s">
        <v>275</v>
      </c>
      <c r="I257" s="1" t="s">
        <v>240</v>
      </c>
      <c r="J257" s="1" t="s">
        <v>305</v>
      </c>
      <c r="M257" s="1">
        <f>PRODUCT(SUM(PRODUCT(R257,overview!$J$11),PRODUCT(W257,overview!$K$11),PRODUCT(AB257,overview!$L$11)),1/SUM(overview!$J$11:$L$11))</f>
        <v>0.37819999999999998</v>
      </c>
      <c r="N257" s="1">
        <f>PRODUCT(SUM(PRODUCT(S257,overview!$J$11),PRODUCT(X257,overview!$K$11),PRODUCT(AC257,overview!$L$11)),1/SUM(overview!$J$11:$L$11))</f>
        <v>2.6218000000000004</v>
      </c>
      <c r="O257" s="1">
        <f t="shared" si="46"/>
        <v>14</v>
      </c>
      <c r="P257" s="1">
        <f t="shared" si="47"/>
        <v>1</v>
      </c>
      <c r="Q257" s="1">
        <f t="shared" si="52"/>
        <v>1.030371718448612E-2</v>
      </c>
      <c r="R257" s="1">
        <v>0.42899999999999999</v>
      </c>
      <c r="S257" s="1">
        <v>2.5710000000000002</v>
      </c>
      <c r="T257" s="1">
        <v>9</v>
      </c>
      <c r="U257" s="1">
        <v>0</v>
      </c>
      <c r="V257" s="1">
        <f t="shared" si="48"/>
        <v>0</v>
      </c>
      <c r="W257" s="1">
        <v>0.35599999999999998</v>
      </c>
      <c r="X257" s="1">
        <v>2.6440000000000001</v>
      </c>
      <c r="Y257" s="1">
        <v>5</v>
      </c>
      <c r="Z257" s="1">
        <v>1</v>
      </c>
      <c r="AA257" s="1">
        <f t="shared" si="49"/>
        <v>2.6928895612708018E-2</v>
      </c>
      <c r="AB257" s="1">
        <v>0.33300000000000002</v>
      </c>
      <c r="AC257" s="1">
        <v>2.6669999999999998</v>
      </c>
      <c r="AD257" s="1">
        <v>0</v>
      </c>
      <c r="AE257" s="1">
        <v>0</v>
      </c>
      <c r="AF257" s="1" t="e">
        <f t="shared" si="50"/>
        <v>#DIV/0!</v>
      </c>
      <c r="AH257" s="1">
        <f t="shared" si="54"/>
        <v>3.5326983907023921E-2</v>
      </c>
      <c r="AI257" s="1">
        <f t="shared" si="55"/>
        <v>1.3686857755487216E-2</v>
      </c>
      <c r="AJ257" s="1">
        <f t="shared" si="56"/>
        <v>0</v>
      </c>
      <c r="AK257" s="1">
        <f t="shared" si="57"/>
        <v>0.33387105352738472</v>
      </c>
      <c r="AL257" s="1" t="b">
        <f t="shared" si="58"/>
        <v>0</v>
      </c>
      <c r="AM257" s="1">
        <f t="shared" si="59"/>
        <v>0.94601562357165125</v>
      </c>
      <c r="AN257" s="1" t="b">
        <f t="shared" si="60"/>
        <v>1</v>
      </c>
      <c r="AO257" s="1">
        <v>9.4879999999999995</v>
      </c>
    </row>
    <row r="258" spans="1:41">
      <c r="A258" s="7">
        <v>255</v>
      </c>
      <c r="B258" s="7" t="s">
        <v>45</v>
      </c>
      <c r="C258" s="7" t="s">
        <v>46</v>
      </c>
      <c r="D258" s="7" t="s">
        <v>45</v>
      </c>
      <c r="E258" s="7" t="s">
        <v>46</v>
      </c>
      <c r="F258" s="2" t="b">
        <f t="shared" si="53"/>
        <v>0</v>
      </c>
      <c r="G258" s="2" t="b">
        <f t="shared" si="51"/>
        <v>0</v>
      </c>
      <c r="H258" s="1" t="s">
        <v>275</v>
      </c>
      <c r="I258" s="1" t="s">
        <v>240</v>
      </c>
      <c r="M258" s="1">
        <f>PRODUCT(SUM(PRODUCT(R258,overview!$J$11),PRODUCT(W258,overview!$K$11),PRODUCT(AB258,overview!$L$11)),1/SUM(overview!$J$11:$L$11))</f>
        <v>0.98648888888888897</v>
      </c>
      <c r="N258" s="1">
        <f>PRODUCT(SUM(PRODUCT(S258,overview!$J$11),PRODUCT(X258,overview!$K$11),PRODUCT(AC258,overview!$L$11)),1/SUM(overview!$J$11:$L$11))</f>
        <v>2.0135111111111113</v>
      </c>
      <c r="O258" s="1">
        <f t="shared" si="46"/>
        <v>19</v>
      </c>
      <c r="P258" s="1">
        <f t="shared" si="47"/>
        <v>2</v>
      </c>
      <c r="Q258" s="1">
        <f t="shared" si="52"/>
        <v>5.1572069853248692E-2</v>
      </c>
      <c r="R258" s="1">
        <v>0.88800000000000001</v>
      </c>
      <c r="S258" s="1">
        <v>2.1120000000000001</v>
      </c>
      <c r="T258" s="1">
        <v>6</v>
      </c>
      <c r="U258" s="1">
        <v>2</v>
      </c>
      <c r="V258" s="1">
        <f t="shared" si="48"/>
        <v>0.14015151515151514</v>
      </c>
      <c r="W258" s="1">
        <v>1.032</v>
      </c>
      <c r="X258" s="1">
        <v>1.968</v>
      </c>
      <c r="Y258" s="1">
        <v>13</v>
      </c>
      <c r="Z258" s="1">
        <v>0</v>
      </c>
      <c r="AA258" s="1">
        <f t="shared" si="49"/>
        <v>0</v>
      </c>
      <c r="AB258" s="1">
        <v>1</v>
      </c>
      <c r="AC258" s="1">
        <v>2</v>
      </c>
      <c r="AD258" s="1">
        <v>0</v>
      </c>
      <c r="AE258" s="1">
        <v>0</v>
      </c>
      <c r="AF258" s="1" t="e">
        <f t="shared" si="50"/>
        <v>#DIV/0!</v>
      </c>
      <c r="AH258" s="1">
        <f t="shared" si="54"/>
        <v>3.6336292219692132E-2</v>
      </c>
      <c r="AI258" s="1">
        <f t="shared" si="55"/>
        <v>1.2986275148206983E-2</v>
      </c>
      <c r="AJ258" s="1">
        <f t="shared" si="56"/>
        <v>0</v>
      </c>
      <c r="AK258" s="1">
        <f t="shared" si="57"/>
        <v>0.35620650167077128</v>
      </c>
      <c r="AL258" s="1" t="b">
        <f t="shared" si="58"/>
        <v>0</v>
      </c>
      <c r="AM258" s="1">
        <f t="shared" si="59"/>
        <v>0.91011011057931201</v>
      </c>
      <c r="AN258" s="1" t="b">
        <f t="shared" si="60"/>
        <v>1</v>
      </c>
      <c r="AO258" s="1">
        <v>9.4879999999999995</v>
      </c>
    </row>
    <row r="259" spans="1:41">
      <c r="A259" s="7">
        <v>256</v>
      </c>
      <c r="B259" s="7" t="s">
        <v>53</v>
      </c>
      <c r="C259" s="7" t="s">
        <v>33</v>
      </c>
      <c r="D259" s="7" t="s">
        <v>32</v>
      </c>
      <c r="E259" s="7" t="s">
        <v>33</v>
      </c>
      <c r="F259" s="2" t="b">
        <f t="shared" si="53"/>
        <v>1</v>
      </c>
      <c r="G259" s="2" t="b">
        <f t="shared" si="51"/>
        <v>0</v>
      </c>
      <c r="H259" s="1" t="s">
        <v>275</v>
      </c>
      <c r="M259" s="1">
        <f>PRODUCT(SUM(PRODUCT(R259,overview!$J$11),PRODUCT(W259,overview!$K$11),PRODUCT(AB259,overview!$L$11)),1/SUM(overview!$J$11:$L$11))</f>
        <v>0.79182222222222221</v>
      </c>
      <c r="N259" s="1">
        <f>PRODUCT(SUM(PRODUCT(S259,overview!$J$11),PRODUCT(X259,overview!$K$11),PRODUCT(AC259,overview!$L$11)),1/SUM(overview!$J$11:$L$11))</f>
        <v>2.2081777777777778</v>
      </c>
      <c r="O259" s="1">
        <f t="shared" si="46"/>
        <v>16</v>
      </c>
      <c r="P259" s="1">
        <f t="shared" si="47"/>
        <v>1</v>
      </c>
      <c r="Q259" s="1">
        <f t="shared" si="52"/>
        <v>2.2411641574752433E-2</v>
      </c>
      <c r="R259" s="1">
        <v>0.33300000000000002</v>
      </c>
      <c r="S259" s="1">
        <v>2.6669999999999998</v>
      </c>
      <c r="T259" s="1">
        <v>7</v>
      </c>
      <c r="U259" s="1">
        <v>0</v>
      </c>
      <c r="V259" s="1">
        <f t="shared" si="48"/>
        <v>0</v>
      </c>
      <c r="W259" s="1">
        <v>0.999</v>
      </c>
      <c r="X259" s="1">
        <v>2.0009999999999999</v>
      </c>
      <c r="Y259" s="1">
        <v>8</v>
      </c>
      <c r="Z259" s="1">
        <v>1</v>
      </c>
      <c r="AA259" s="1">
        <f t="shared" si="49"/>
        <v>6.2406296851574214E-2</v>
      </c>
      <c r="AB259" s="1">
        <v>1</v>
      </c>
      <c r="AC259" s="1">
        <v>2</v>
      </c>
      <c r="AD259" s="1">
        <v>1</v>
      </c>
      <c r="AE259" s="1">
        <v>0</v>
      </c>
      <c r="AF259" s="1">
        <f t="shared" si="50"/>
        <v>0</v>
      </c>
      <c r="AH259" s="1">
        <f t="shared" si="54"/>
        <v>3.8650414446175667E-2</v>
      </c>
      <c r="AI259" s="1">
        <f t="shared" si="55"/>
        <v>1.7831996452272954E-2</v>
      </c>
      <c r="AJ259" s="1">
        <f t="shared" si="56"/>
        <v>0</v>
      </c>
      <c r="AK259" s="1">
        <f t="shared" si="57"/>
        <v>0.40458946395480566</v>
      </c>
      <c r="AL259" s="1" t="b">
        <f t="shared" si="58"/>
        <v>0</v>
      </c>
      <c r="AM259" s="1">
        <f t="shared" si="59"/>
        <v>0.43509296837212669</v>
      </c>
      <c r="AN259" s="1" t="b">
        <f t="shared" si="60"/>
        <v>1</v>
      </c>
      <c r="AO259" s="1">
        <v>9.4879999999999995</v>
      </c>
    </row>
    <row r="260" spans="1:41">
      <c r="A260" s="7">
        <v>257</v>
      </c>
      <c r="B260" s="7" t="s">
        <v>30</v>
      </c>
      <c r="C260" s="7" t="s">
        <v>31</v>
      </c>
      <c r="D260" s="7" t="s">
        <v>30</v>
      </c>
      <c r="E260" s="7" t="s">
        <v>31</v>
      </c>
      <c r="F260" s="2" t="b">
        <f t="shared" si="53"/>
        <v>0</v>
      </c>
      <c r="G260" s="2" t="b">
        <f t="shared" si="51"/>
        <v>0</v>
      </c>
      <c r="H260" s="1" t="s">
        <v>275</v>
      </c>
      <c r="J260" s="1" t="s">
        <v>204</v>
      </c>
      <c r="M260" s="1">
        <f>PRODUCT(SUM(PRODUCT(R260,overview!$J$11),PRODUCT(W260,overview!$K$11),PRODUCT(AB260,overview!$L$11)),1/SUM(overview!$J$11:$L$11))</f>
        <v>1.0625333333333333</v>
      </c>
      <c r="N260" s="1">
        <f>PRODUCT(SUM(PRODUCT(S260,overview!$J$11),PRODUCT(X260,overview!$K$11),PRODUCT(AC260,overview!$L$11)),1/SUM(overview!$J$11:$L$11))</f>
        <v>1.9374666666666669</v>
      </c>
      <c r="O260" s="1">
        <f t="shared" ref="O260:O323" si="61">SUM(T260,Y260,AD260)</f>
        <v>18</v>
      </c>
      <c r="P260" s="1">
        <f t="shared" ref="P260:P323" si="62">SUM(U260,Z260,AE260)</f>
        <v>0</v>
      </c>
      <c r="Q260" s="1">
        <f t="shared" si="52"/>
        <v>0</v>
      </c>
      <c r="R260" s="1">
        <v>1.2010000000000001</v>
      </c>
      <c r="S260" s="1">
        <v>1.7989999999999999</v>
      </c>
      <c r="T260" s="1">
        <v>7</v>
      </c>
      <c r="U260" s="1">
        <v>0</v>
      </c>
      <c r="V260" s="1">
        <f t="shared" ref="V260:V323" si="63">PRODUCT(U260,1/T260,1/S260,R260)</f>
        <v>0</v>
      </c>
      <c r="W260" s="1">
        <v>1</v>
      </c>
      <c r="X260" s="1">
        <v>2</v>
      </c>
      <c r="Y260" s="1">
        <v>11</v>
      </c>
      <c r="Z260" s="1">
        <v>0</v>
      </c>
      <c r="AA260" s="1">
        <f t="shared" ref="AA260:AA323" si="64">PRODUCT(Z260,1/Y260,1/X260,W260)</f>
        <v>0</v>
      </c>
      <c r="AB260" s="1">
        <v>1</v>
      </c>
      <c r="AC260" s="1">
        <v>2</v>
      </c>
      <c r="AD260" s="1">
        <v>0</v>
      </c>
      <c r="AE260" s="1">
        <v>0</v>
      </c>
      <c r="AF260" s="1" t="e">
        <f t="shared" ref="AF260:AF323" si="65">PRODUCT(AE260,1/AD260,1/AC260,AB260)</f>
        <v>#DIV/0!</v>
      </c>
      <c r="AH260" s="1">
        <f t="shared" si="54"/>
        <v>3.990631065637322E-2</v>
      </c>
      <c r="AI260" s="1">
        <f t="shared" si="55"/>
        <v>1.7609096496619545E-2</v>
      </c>
      <c r="AJ260" s="1">
        <f t="shared" si="56"/>
        <v>0</v>
      </c>
      <c r="AK260" s="1">
        <f t="shared" si="57"/>
        <v>0.43539128988086828</v>
      </c>
      <c r="AL260" s="1" t="b">
        <f t="shared" si="58"/>
        <v>0</v>
      </c>
      <c r="AM260" s="1">
        <f t="shared" si="59"/>
        <v>0.16419716788915123</v>
      </c>
      <c r="AN260" s="1" t="b">
        <f t="shared" si="60"/>
        <v>1</v>
      </c>
      <c r="AO260" s="1">
        <v>9.4879999999999995</v>
      </c>
    </row>
    <row r="261" spans="1:41">
      <c r="A261" s="7">
        <v>258</v>
      </c>
      <c r="B261" s="7" t="s">
        <v>98</v>
      </c>
      <c r="C261" s="7" t="s">
        <v>50</v>
      </c>
      <c r="D261" s="7" t="s">
        <v>98</v>
      </c>
      <c r="E261" s="7" t="s">
        <v>50</v>
      </c>
      <c r="F261" s="2" t="b">
        <f t="shared" si="53"/>
        <v>0</v>
      </c>
      <c r="G261" s="2" t="b">
        <f t="shared" ref="G261:G324" si="66">AND(NOT(D261=B261),OR(D261="CAT",D261="CAC",D261="ATA",D261="ATT",D261="TTA",D261="ATG",D261="CCG",D261="AGA",D261="CGG",D261="AGG",D261="CGA",D261="CGC",D261="TCC",D261="ACG",D261="ACC",D261="GTA",D261="TGG",D261="TAT",B261="GAA",B261="GAT",B261="GAG",B261="AAG",B261="AAA",B261="CTA",B261="CTT",B261="CTC",B261="AAC",B261="CCA",B261="CCT",B261="CAG",B261="CAA",B261="CGT",B261="AGT",B261="AGC",B261="TCA",B261="TCT",B261="GTC"))</f>
        <v>0</v>
      </c>
      <c r="H261" s="1" t="s">
        <v>275</v>
      </c>
      <c r="J261" s="1" t="s">
        <v>204</v>
      </c>
      <c r="M261" s="1">
        <f>PRODUCT(SUM(PRODUCT(R261,overview!$J$11),PRODUCT(W261,overview!$K$11),PRODUCT(AB261,overview!$L$11)),1/SUM(overview!$J$11:$L$11))</f>
        <v>0.54922222222222217</v>
      </c>
      <c r="N261" s="1">
        <f>PRODUCT(SUM(PRODUCT(S261,overview!$J$11),PRODUCT(X261,overview!$K$11),PRODUCT(AC261,overview!$L$11)),1/SUM(overview!$J$11:$L$11))</f>
        <v>2.4507777777777777</v>
      </c>
      <c r="O261" s="1">
        <f t="shared" si="61"/>
        <v>13</v>
      </c>
      <c r="P261" s="1">
        <f t="shared" si="62"/>
        <v>0</v>
      </c>
      <c r="Q261" s="1">
        <f t="shared" ref="Q261:Q324" si="67">PRODUCT(P261,1/O261,1/$N261,$M261)</f>
        <v>0</v>
      </c>
      <c r="R261" s="1">
        <v>1.028</v>
      </c>
      <c r="S261" s="1">
        <v>1.972</v>
      </c>
      <c r="T261" s="1">
        <v>8</v>
      </c>
      <c r="U261" s="1">
        <v>0</v>
      </c>
      <c r="V261" s="1">
        <f t="shared" si="63"/>
        <v>0</v>
      </c>
      <c r="W261" s="1">
        <v>0.33300000000000002</v>
      </c>
      <c r="X261" s="1">
        <v>2.6669999999999998</v>
      </c>
      <c r="Y261" s="1">
        <v>5</v>
      </c>
      <c r="Z261" s="1">
        <v>0</v>
      </c>
      <c r="AA261" s="1">
        <f t="shared" si="64"/>
        <v>0</v>
      </c>
      <c r="AB261" s="1">
        <v>0.33300000000000002</v>
      </c>
      <c r="AC261" s="1">
        <v>2.6669999999999998</v>
      </c>
      <c r="AD261" s="1">
        <v>0</v>
      </c>
      <c r="AE261" s="1">
        <v>0</v>
      </c>
      <c r="AF261" s="1" t="e">
        <f t="shared" si="65"/>
        <v>#DIV/0!</v>
      </c>
      <c r="AH261" s="1">
        <f t="shared" si="54"/>
        <v>1.4610710807430987E-2</v>
      </c>
      <c r="AI261" s="1">
        <f t="shared" si="55"/>
        <v>1.8803666938374444E-2</v>
      </c>
      <c r="AJ261" s="1">
        <f t="shared" si="56"/>
        <v>0</v>
      </c>
      <c r="AK261" s="1">
        <f t="shared" si="57"/>
        <v>0.546643582460412</v>
      </c>
      <c r="AL261" s="1" t="b">
        <f t="shared" si="58"/>
        <v>0</v>
      </c>
      <c r="AM261" s="1">
        <f t="shared" si="59"/>
        <v>7.9730340979439727E-3</v>
      </c>
      <c r="AN261" s="1" t="b">
        <f t="shared" si="60"/>
        <v>1</v>
      </c>
      <c r="AO261" s="1">
        <v>9.4879999999999995</v>
      </c>
    </row>
    <row r="262" spans="1:41">
      <c r="A262" s="7">
        <v>259</v>
      </c>
      <c r="B262" s="7" t="s">
        <v>75</v>
      </c>
      <c r="C262" s="7" t="s">
        <v>1</v>
      </c>
      <c r="D262" s="7" t="s">
        <v>75</v>
      </c>
      <c r="E262" s="7" t="s">
        <v>1</v>
      </c>
      <c r="F262" s="2" t="b">
        <f t="shared" si="53"/>
        <v>0</v>
      </c>
      <c r="G262" s="2" t="b">
        <f t="shared" si="66"/>
        <v>0</v>
      </c>
      <c r="H262" s="1" t="s">
        <v>275</v>
      </c>
      <c r="I262" s="1" t="s">
        <v>240</v>
      </c>
      <c r="M262" s="1">
        <f>PRODUCT(SUM(PRODUCT(R262,overview!$J$11),PRODUCT(W262,overview!$K$11),PRODUCT(AB262,overview!$L$11)),1/SUM(overview!$J$11:$L$11))</f>
        <v>1.0353777777777777</v>
      </c>
      <c r="N262" s="1">
        <f>PRODUCT(SUM(PRODUCT(S262,overview!$J$11),PRODUCT(X262,overview!$K$11),PRODUCT(AC262,overview!$L$11)),1/SUM(overview!$J$11:$L$11))</f>
        <v>1.9646222222222223</v>
      </c>
      <c r="O262" s="1">
        <f t="shared" si="61"/>
        <v>17</v>
      </c>
      <c r="P262" s="1">
        <f t="shared" si="62"/>
        <v>1</v>
      </c>
      <c r="Q262" s="1">
        <f t="shared" si="67"/>
        <v>3.1000654718497656E-2</v>
      </c>
      <c r="R262" s="1">
        <v>0.92300000000000004</v>
      </c>
      <c r="S262" s="1">
        <v>2.077</v>
      </c>
      <c r="T262" s="1">
        <v>8</v>
      </c>
      <c r="U262" s="1">
        <v>0</v>
      </c>
      <c r="V262" s="1">
        <f t="shared" si="63"/>
        <v>0</v>
      </c>
      <c r="W262" s="1">
        <v>1.089</v>
      </c>
      <c r="X262" s="1">
        <v>1.911</v>
      </c>
      <c r="Y262" s="1">
        <v>9</v>
      </c>
      <c r="Z262" s="1">
        <v>1</v>
      </c>
      <c r="AA262" s="1">
        <f t="shared" si="64"/>
        <v>6.3317634746206164E-2</v>
      </c>
      <c r="AB262" s="1">
        <v>1</v>
      </c>
      <c r="AC262" s="1">
        <v>2</v>
      </c>
      <c r="AD262" s="1">
        <v>0</v>
      </c>
      <c r="AE262" s="1">
        <v>0</v>
      </c>
      <c r="AF262" s="1" t="e">
        <f t="shared" si="65"/>
        <v>#DIV/0!</v>
      </c>
      <c r="AH262" s="1">
        <f t="shared" si="54"/>
        <v>1.1049764010380924E-2</v>
      </c>
      <c r="AI262" s="1">
        <f t="shared" si="55"/>
        <v>1.9847222940699741E-2</v>
      </c>
      <c r="AJ262" s="1">
        <f t="shared" si="56"/>
        <v>0</v>
      </c>
      <c r="AK262" s="1">
        <f t="shared" si="57"/>
        <v>0.82793593267669607</v>
      </c>
      <c r="AL262" s="1" t="b">
        <f t="shared" si="58"/>
        <v>0</v>
      </c>
      <c r="AM262" s="1">
        <f t="shared" si="59"/>
        <v>0.10203987352948704</v>
      </c>
      <c r="AN262" s="1" t="b">
        <f t="shared" si="60"/>
        <v>1</v>
      </c>
      <c r="AO262" s="1">
        <v>9.4879999999999995</v>
      </c>
    </row>
    <row r="263" spans="1:41">
      <c r="A263" s="7">
        <v>260</v>
      </c>
      <c r="B263" s="7" t="s">
        <v>64</v>
      </c>
      <c r="C263" s="7" t="s">
        <v>2</v>
      </c>
      <c r="D263" s="7" t="s">
        <v>64</v>
      </c>
      <c r="E263" s="7" t="s">
        <v>2</v>
      </c>
      <c r="F263" s="2" t="b">
        <f t="shared" ref="F263:F326" si="68">AND(NOT(B263=D263),OR(B263="CAT",B263="CAC",B263="ATA",B263="ATT",B263="TTA",B263="ATG",B263="CCG",B263="AGA",B263="CGG",B263="AGG",B263="CGA",B263="CGC",B263="TCC",B263="ACG",B263="ACC",B263="GTA",B263="TGG",B263="TAT",D263="GAA",D263="GAT",D263="GAG",D263="AAG",D263="AAA",D263="CTA",D263="CTT",D263="CTC",D263="AAC",D263="CCA",D263="CCT",D263="CAG",D263="CAA",D263="CGT",D263="AGT",D263="AGC",D263="TCA",D263="TCT",D263="GTC"))</f>
        <v>0</v>
      </c>
      <c r="G263" s="2" t="b">
        <f t="shared" si="66"/>
        <v>0</v>
      </c>
      <c r="H263" s="1" t="s">
        <v>275</v>
      </c>
      <c r="I263" s="1" t="s">
        <v>240</v>
      </c>
      <c r="M263" s="1">
        <f>PRODUCT(SUM(PRODUCT(R263,overview!$J$11),PRODUCT(W263,overview!$K$11),PRODUCT(AB263,overview!$L$11)),1/SUM(overview!$J$11:$L$11))</f>
        <v>0.56571111111111116</v>
      </c>
      <c r="N263" s="1">
        <f>PRODUCT(SUM(PRODUCT(S263,overview!$J$11),PRODUCT(X263,overview!$K$11),PRODUCT(AC263,overview!$L$11)),1/SUM(overview!$J$11:$L$11))</f>
        <v>2.4342888888888887</v>
      </c>
      <c r="O263" s="1">
        <f t="shared" si="61"/>
        <v>17</v>
      </c>
      <c r="P263" s="1">
        <f t="shared" si="62"/>
        <v>1</v>
      </c>
      <c r="Q263" s="1">
        <f t="shared" si="67"/>
        <v>1.3670162294581073E-2</v>
      </c>
      <c r="R263" s="1">
        <v>1.081</v>
      </c>
      <c r="S263" s="1">
        <v>1.919</v>
      </c>
      <c r="T263" s="1">
        <v>9</v>
      </c>
      <c r="U263" s="1">
        <v>1</v>
      </c>
      <c r="V263" s="1">
        <f t="shared" si="63"/>
        <v>6.2590469573273119E-2</v>
      </c>
      <c r="W263" s="1">
        <v>0.33300000000000002</v>
      </c>
      <c r="X263" s="1">
        <v>2.6669999999999998</v>
      </c>
      <c r="Y263" s="1">
        <v>8</v>
      </c>
      <c r="Z263" s="1">
        <v>0</v>
      </c>
      <c r="AA263" s="1">
        <f t="shared" si="64"/>
        <v>0</v>
      </c>
      <c r="AB263" s="1">
        <v>0.33300000000000002</v>
      </c>
      <c r="AC263" s="1">
        <v>2.6669999999999998</v>
      </c>
      <c r="AD263" s="1">
        <v>0</v>
      </c>
      <c r="AE263" s="1">
        <v>0</v>
      </c>
      <c r="AF263" s="1" t="e">
        <f t="shared" si="65"/>
        <v>#DIV/0!</v>
      </c>
      <c r="AH263" s="1">
        <f t="shared" si="54"/>
        <v>1.8315164434913222E-2</v>
      </c>
      <c r="AI263" s="1">
        <f t="shared" si="55"/>
        <v>3.523673366411572E-2</v>
      </c>
      <c r="AJ263" s="1">
        <f t="shared" si="56"/>
        <v>0</v>
      </c>
      <c r="AK263" s="1">
        <f t="shared" si="57"/>
        <v>1.3882384495294775</v>
      </c>
      <c r="AL263" s="1" t="b">
        <f t="shared" si="58"/>
        <v>0</v>
      </c>
      <c r="AM263" s="1">
        <f t="shared" si="59"/>
        <v>0.50128385144985432</v>
      </c>
      <c r="AN263" s="1" t="b">
        <f t="shared" si="60"/>
        <v>1</v>
      </c>
      <c r="AO263" s="1">
        <v>9.4879999999999995</v>
      </c>
    </row>
    <row r="264" spans="1:41">
      <c r="A264" s="7">
        <v>261</v>
      </c>
      <c r="B264" s="7" t="s">
        <v>94</v>
      </c>
      <c r="C264" s="7" t="s">
        <v>55</v>
      </c>
      <c r="D264" s="7" t="s">
        <v>94</v>
      </c>
      <c r="E264" s="7" t="s">
        <v>55</v>
      </c>
      <c r="F264" s="2" t="b">
        <f t="shared" si="68"/>
        <v>0</v>
      </c>
      <c r="G264" s="2" t="b">
        <f t="shared" si="66"/>
        <v>0</v>
      </c>
      <c r="H264" s="1" t="s">
        <v>275</v>
      </c>
      <c r="I264" s="1" t="s">
        <v>240</v>
      </c>
      <c r="M264" s="1">
        <f>PRODUCT(SUM(PRODUCT(R264,overview!$J$11),PRODUCT(W264,overview!$K$11),PRODUCT(AB264,overview!$L$11)),1/SUM(overview!$J$11:$L$11))</f>
        <v>0.375</v>
      </c>
      <c r="N264" s="1">
        <f>PRODUCT(SUM(PRODUCT(S264,overview!$J$11),PRODUCT(X264,overview!$K$11),PRODUCT(AC264,overview!$L$11)),1/SUM(overview!$J$11:$L$11))</f>
        <v>2.625</v>
      </c>
      <c r="O264" s="1">
        <f t="shared" si="61"/>
        <v>7</v>
      </c>
      <c r="P264" s="1">
        <f t="shared" si="62"/>
        <v>0</v>
      </c>
      <c r="Q264" s="1">
        <f t="shared" si="67"/>
        <v>0</v>
      </c>
      <c r="R264" s="1">
        <v>0.375</v>
      </c>
      <c r="S264" s="1">
        <v>2.625</v>
      </c>
      <c r="T264" s="1">
        <v>4</v>
      </c>
      <c r="U264" s="1">
        <v>0</v>
      </c>
      <c r="V264" s="1">
        <f t="shared" si="63"/>
        <v>0</v>
      </c>
      <c r="W264" s="1">
        <v>0.375</v>
      </c>
      <c r="X264" s="1">
        <v>2.625</v>
      </c>
      <c r="Y264" s="1">
        <v>3</v>
      </c>
      <c r="Z264" s="1">
        <v>0</v>
      </c>
      <c r="AA264" s="1">
        <f t="shared" si="64"/>
        <v>0</v>
      </c>
      <c r="AB264" s="1">
        <v>0.375</v>
      </c>
      <c r="AC264" s="1">
        <v>2.625</v>
      </c>
      <c r="AD264" s="1">
        <v>0</v>
      </c>
      <c r="AE264" s="1">
        <v>0</v>
      </c>
      <c r="AF264" s="1" t="e">
        <f t="shared" si="65"/>
        <v>#DIV/0!</v>
      </c>
      <c r="AH264" s="1">
        <f t="shared" ref="AH264:AH327" si="69">(SUM(Z260:Z270)*SUM(W260:W270))/(SUM(Y260:Y270)*SUM(X260:X270))</f>
        <v>2.3573497322879923E-2</v>
      </c>
      <c r="AI264" s="1">
        <f t="shared" ref="AI264:AI327" si="70">(SUM(U260:U270)*SUM(R260:R270))/(SUM(T260:T270)*SUM(S260:S270))</f>
        <v>7.4090466495529778E-2</v>
      </c>
      <c r="AJ264" s="1">
        <f t="shared" si="56"/>
        <v>0</v>
      </c>
      <c r="AK264" s="1">
        <f t="shared" si="57"/>
        <v>2.4672888079451618</v>
      </c>
      <c r="AL264" s="1" t="b">
        <f t="shared" si="58"/>
        <v>0</v>
      </c>
      <c r="AM264" s="1">
        <f t="shared" si="59"/>
        <v>1.1949005291513293</v>
      </c>
      <c r="AN264" s="1" t="b">
        <f t="shared" si="60"/>
        <v>1</v>
      </c>
      <c r="AO264" s="1">
        <v>9.4879999999999995</v>
      </c>
    </row>
    <row r="265" spans="1:41">
      <c r="A265" s="7">
        <v>262</v>
      </c>
      <c r="B265" s="7" t="s">
        <v>36</v>
      </c>
      <c r="C265" s="7" t="s">
        <v>37</v>
      </c>
      <c r="D265" s="7" t="s">
        <v>36</v>
      </c>
      <c r="E265" s="7" t="s">
        <v>37</v>
      </c>
      <c r="F265" s="2" t="b">
        <f t="shared" si="68"/>
        <v>0</v>
      </c>
      <c r="G265" s="2" t="b">
        <f t="shared" si="66"/>
        <v>0</v>
      </c>
      <c r="H265" s="1" t="s">
        <v>275</v>
      </c>
      <c r="I265" s="1" t="s">
        <v>240</v>
      </c>
      <c r="M265" s="1">
        <f>PRODUCT(SUM(PRODUCT(R265,overview!$J$11),PRODUCT(W265,overview!$K$11),PRODUCT(AB265,overview!$L$11)),1/SUM(overview!$J$11:$L$11))</f>
        <v>1.0079111111111112</v>
      </c>
      <c r="N265" s="1">
        <f>PRODUCT(SUM(PRODUCT(S265,overview!$J$11),PRODUCT(X265,overview!$K$11),PRODUCT(AC265,overview!$L$11)),1/SUM(overview!$J$11:$L$11))</f>
        <v>1.992088888888889</v>
      </c>
      <c r="O265" s="1">
        <f t="shared" si="61"/>
        <v>19</v>
      </c>
      <c r="P265" s="1">
        <f t="shared" si="62"/>
        <v>2</v>
      </c>
      <c r="Q265" s="1">
        <f t="shared" si="67"/>
        <v>5.3258620649164298E-2</v>
      </c>
      <c r="R265" s="1">
        <v>1.004</v>
      </c>
      <c r="S265" s="1">
        <v>1.996</v>
      </c>
      <c r="T265" s="1">
        <v>9</v>
      </c>
      <c r="U265" s="1">
        <v>1</v>
      </c>
      <c r="V265" s="1">
        <f t="shared" si="63"/>
        <v>5.5889556891560888E-2</v>
      </c>
      <c r="W265" s="1">
        <v>1.01</v>
      </c>
      <c r="X265" s="1">
        <v>1.99</v>
      </c>
      <c r="Y265" s="1">
        <v>10</v>
      </c>
      <c r="Z265" s="1">
        <v>1</v>
      </c>
      <c r="AA265" s="1">
        <f t="shared" si="64"/>
        <v>5.07537688442211E-2</v>
      </c>
      <c r="AB265" s="1">
        <v>1</v>
      </c>
      <c r="AC265" s="1">
        <v>2</v>
      </c>
      <c r="AD265" s="1">
        <v>0</v>
      </c>
      <c r="AE265" s="1">
        <v>0</v>
      </c>
      <c r="AF265" s="1" t="e">
        <f t="shared" si="65"/>
        <v>#DIV/0!</v>
      </c>
      <c r="AH265" s="1">
        <f t="shared" si="69"/>
        <v>4.3257129611729395E-2</v>
      </c>
      <c r="AI265" s="1">
        <f t="shared" si="70"/>
        <v>0.1296695998671758</v>
      </c>
      <c r="AJ265" s="1">
        <f t="shared" ref="AJ265:AJ328" si="71">(SUM(AE261:AE271)*SUM(AB261:AB271))/(SUM(AD261:AD271)*SUM(AC261:AC271))</f>
        <v>0</v>
      </c>
      <c r="AK265" s="1">
        <f t="shared" si="57"/>
        <v>3.7043399772798256</v>
      </c>
      <c r="AL265" s="1" t="b">
        <f t="shared" si="58"/>
        <v>0</v>
      </c>
      <c r="AM265" s="1">
        <f t="shared" si="59"/>
        <v>2.0673917526090446</v>
      </c>
      <c r="AN265" s="1" t="b">
        <f t="shared" si="60"/>
        <v>1</v>
      </c>
      <c r="AO265" s="1">
        <v>9.4879999999999995</v>
      </c>
    </row>
    <row r="266" spans="1:41">
      <c r="A266" s="7">
        <v>263</v>
      </c>
      <c r="B266" s="7" t="s">
        <v>85</v>
      </c>
      <c r="C266" s="7" t="s">
        <v>86</v>
      </c>
      <c r="D266" s="7" t="s">
        <v>85</v>
      </c>
      <c r="E266" s="7" t="s">
        <v>86</v>
      </c>
      <c r="F266" s="2" t="b">
        <f t="shared" si="68"/>
        <v>0</v>
      </c>
      <c r="G266" s="2" t="b">
        <f t="shared" si="66"/>
        <v>0</v>
      </c>
      <c r="H266" s="1" t="s">
        <v>275</v>
      </c>
      <c r="I266" s="1" t="s">
        <v>240</v>
      </c>
      <c r="J266" s="1" t="s">
        <v>309</v>
      </c>
      <c r="M266" s="1">
        <f>PRODUCT(SUM(PRODUCT(R266,overview!$J$11),PRODUCT(W266,overview!$K$11),PRODUCT(AB266,overview!$L$11)),1/SUM(overview!$J$11:$L$11))</f>
        <v>0.31111111111111112</v>
      </c>
      <c r="N266" s="1">
        <f>PRODUCT(SUM(PRODUCT(S266,overview!$J$11),PRODUCT(X266,overview!$K$11),PRODUCT(AC266,overview!$L$11)),1/SUM(overview!$J$11:$L$11))</f>
        <v>2.6888888888888891</v>
      </c>
      <c r="O266" s="1">
        <f t="shared" si="61"/>
        <v>7</v>
      </c>
      <c r="P266" s="1">
        <f t="shared" si="62"/>
        <v>0</v>
      </c>
      <c r="Q266" s="1">
        <f t="shared" si="67"/>
        <v>0</v>
      </c>
      <c r="R266" s="1">
        <v>1</v>
      </c>
      <c r="S266" s="1">
        <v>2</v>
      </c>
      <c r="T266" s="1">
        <v>7</v>
      </c>
      <c r="U266" s="1">
        <v>0</v>
      </c>
      <c r="V266" s="1">
        <f t="shared" si="63"/>
        <v>0</v>
      </c>
      <c r="W266" s="1">
        <v>0</v>
      </c>
      <c r="X266" s="1">
        <v>3</v>
      </c>
      <c r="Y266" s="1">
        <v>0</v>
      </c>
      <c r="Z266" s="1">
        <v>0</v>
      </c>
      <c r="AA266" s="1" t="e">
        <f t="shared" si="64"/>
        <v>#DIV/0!</v>
      </c>
      <c r="AB266" s="1">
        <v>0</v>
      </c>
      <c r="AC266" s="1">
        <v>3</v>
      </c>
      <c r="AD266" s="1">
        <v>0</v>
      </c>
      <c r="AE266" s="1">
        <v>0</v>
      </c>
      <c r="AF266" s="1" t="e">
        <f t="shared" si="65"/>
        <v>#DIV/0!</v>
      </c>
      <c r="AH266" s="1">
        <f t="shared" si="69"/>
        <v>5.3857797257652183E-2</v>
      </c>
      <c r="AI266" s="1">
        <f t="shared" si="70"/>
        <v>0.23461373862151128</v>
      </c>
      <c r="AJ266" s="1">
        <f t="shared" si="71"/>
        <v>0</v>
      </c>
      <c r="AK266" s="1">
        <f t="shared" si="57"/>
        <v>4.9912103983848661</v>
      </c>
      <c r="AL266" s="1" t="b">
        <f t="shared" si="58"/>
        <v>0</v>
      </c>
      <c r="AM266" s="1">
        <f t="shared" si="59"/>
        <v>3.0303238376483099</v>
      </c>
      <c r="AN266" s="1" t="b">
        <f t="shared" si="60"/>
        <v>1</v>
      </c>
      <c r="AO266" s="1">
        <v>9.4879999999999995</v>
      </c>
    </row>
    <row r="267" spans="1:41">
      <c r="A267" s="7">
        <v>264</v>
      </c>
      <c r="B267" s="7" t="s">
        <v>47</v>
      </c>
      <c r="C267" s="7" t="s">
        <v>48</v>
      </c>
      <c r="D267" s="7" t="s">
        <v>79</v>
      </c>
      <c r="E267" s="7" t="s">
        <v>48</v>
      </c>
      <c r="F267" s="2" t="b">
        <f t="shared" si="68"/>
        <v>1</v>
      </c>
      <c r="G267" s="2" t="b">
        <f t="shared" si="66"/>
        <v>0</v>
      </c>
      <c r="H267" s="1" t="s">
        <v>275</v>
      </c>
      <c r="J267" s="1" t="s">
        <v>204</v>
      </c>
      <c r="M267" s="1">
        <f>PRODUCT(SUM(PRODUCT(R267,overview!$J$11),PRODUCT(W267,overview!$K$11),PRODUCT(AB267,overview!$L$11)),1/SUM(overview!$J$11:$L$11))</f>
        <v>1.0527111111111112</v>
      </c>
      <c r="N267" s="1">
        <f>PRODUCT(SUM(PRODUCT(S267,overview!$J$11),PRODUCT(X267,overview!$K$11),PRODUCT(AC267,overview!$L$11)),1/SUM(overview!$J$11:$L$11))</f>
        <v>1.9472888888888891</v>
      </c>
      <c r="O267" s="1">
        <f t="shared" si="61"/>
        <v>20</v>
      </c>
      <c r="P267" s="1">
        <f t="shared" si="62"/>
        <v>0</v>
      </c>
      <c r="Q267" s="1">
        <f t="shared" si="67"/>
        <v>0</v>
      </c>
      <c r="R267" s="1">
        <v>1</v>
      </c>
      <c r="S267" s="1">
        <v>2</v>
      </c>
      <c r="T267" s="1">
        <v>9</v>
      </c>
      <c r="U267" s="1">
        <v>0</v>
      </c>
      <c r="V267" s="1">
        <f t="shared" si="63"/>
        <v>0</v>
      </c>
      <c r="W267" s="1">
        <v>1.079</v>
      </c>
      <c r="X267" s="1">
        <v>1.921</v>
      </c>
      <c r="Y267" s="1">
        <v>10</v>
      </c>
      <c r="Z267" s="1">
        <v>0</v>
      </c>
      <c r="AA267" s="1">
        <f t="shared" si="64"/>
        <v>0</v>
      </c>
      <c r="AB267" s="1">
        <v>1.002</v>
      </c>
      <c r="AC267" s="1">
        <v>1.998</v>
      </c>
      <c r="AD267" s="1">
        <v>1</v>
      </c>
      <c r="AE267" s="1">
        <v>0</v>
      </c>
      <c r="AF267" s="1">
        <f t="shared" si="65"/>
        <v>0</v>
      </c>
      <c r="AH267" s="1">
        <f t="shared" si="69"/>
        <v>4.8390941597139449E-2</v>
      </c>
      <c r="AI267" s="1">
        <f t="shared" si="70"/>
        <v>0.26725745680763252</v>
      </c>
      <c r="AJ267" s="1">
        <f t="shared" si="71"/>
        <v>0</v>
      </c>
      <c r="AK267" s="1">
        <f t="shared" ref="AK267:AK330" si="72">(((SUM(AJ265:AJ269))-(SUM(AI265:AI269)))^2)/(AVERAGE(AI265:AI269))</f>
        <v>6.2594676478257396</v>
      </c>
      <c r="AL267" s="1" t="b">
        <f t="shared" ref="AL267:AL330" si="73">IF(AK267&gt;AO267, TRUE, FALSE)</f>
        <v>0</v>
      </c>
      <c r="AM267" s="1">
        <f t="shared" ref="AM267:AM330" si="74">(((SUM(AH265:AH269))-(SUM(AI265:AI269)))^2)/(AVERAGE(AI265:AI269))</f>
        <v>3.9842680966135626</v>
      </c>
      <c r="AN267" s="1" t="b">
        <f t="shared" ref="AN267:AN330" si="75">IF(AK267&gt;AP267, TRUE, FALSE)</f>
        <v>1</v>
      </c>
      <c r="AO267" s="1">
        <v>9.4879999999999995</v>
      </c>
    </row>
    <row r="268" spans="1:41">
      <c r="A268" s="7">
        <v>265</v>
      </c>
      <c r="B268" s="7" t="s">
        <v>100</v>
      </c>
      <c r="C268" s="7" t="s">
        <v>73</v>
      </c>
      <c r="D268" s="7" t="s">
        <v>100</v>
      </c>
      <c r="E268" s="7" t="s">
        <v>73</v>
      </c>
      <c r="F268" s="2" t="b">
        <f t="shared" si="68"/>
        <v>0</v>
      </c>
      <c r="G268" s="2" t="b">
        <f t="shared" si="66"/>
        <v>0</v>
      </c>
      <c r="H268" s="1" t="s">
        <v>275</v>
      </c>
      <c r="I268" s="1" t="s">
        <v>240</v>
      </c>
      <c r="M268" s="1">
        <f>PRODUCT(SUM(PRODUCT(R268,overview!$J$11),PRODUCT(W268,overview!$K$11),PRODUCT(AB268,overview!$L$11)),1/SUM(overview!$J$11:$L$11))</f>
        <v>0.34606666666666669</v>
      </c>
      <c r="N268" s="1">
        <f>PRODUCT(SUM(PRODUCT(S268,overview!$J$11),PRODUCT(X268,overview!$K$11),PRODUCT(AC268,overview!$L$11)),1/SUM(overview!$J$11:$L$11))</f>
        <v>2.6539333333333333</v>
      </c>
      <c r="O268" s="1">
        <f t="shared" si="61"/>
        <v>8</v>
      </c>
      <c r="P268" s="1">
        <f t="shared" si="62"/>
        <v>0</v>
      </c>
      <c r="Q268" s="1">
        <f t="shared" si="67"/>
        <v>0</v>
      </c>
      <c r="R268" s="1">
        <v>0.375</v>
      </c>
      <c r="S268" s="1">
        <v>2.625</v>
      </c>
      <c r="T268" s="1">
        <v>4</v>
      </c>
      <c r="U268" s="1">
        <v>0</v>
      </c>
      <c r="V268" s="1">
        <f t="shared" si="63"/>
        <v>0</v>
      </c>
      <c r="W268" s="1">
        <v>0.33300000000000002</v>
      </c>
      <c r="X268" s="1">
        <v>2.6669999999999998</v>
      </c>
      <c r="Y268" s="1">
        <v>4</v>
      </c>
      <c r="Z268" s="1">
        <v>0</v>
      </c>
      <c r="AA268" s="1">
        <f t="shared" si="64"/>
        <v>0</v>
      </c>
      <c r="AB268" s="1">
        <v>0.33300000000000002</v>
      </c>
      <c r="AC268" s="1">
        <v>2.6669999999999998</v>
      </c>
      <c r="AD268" s="1">
        <v>0</v>
      </c>
      <c r="AE268" s="1">
        <v>0</v>
      </c>
      <c r="AF268" s="1" t="e">
        <f t="shared" si="65"/>
        <v>#DIV/0!</v>
      </c>
      <c r="AH268" s="1">
        <f t="shared" si="69"/>
        <v>5.1345669874167298E-2</v>
      </c>
      <c r="AI268" s="1">
        <f t="shared" si="70"/>
        <v>0.29261081788512378</v>
      </c>
      <c r="AJ268" s="1">
        <f t="shared" si="71"/>
        <v>0</v>
      </c>
      <c r="AK268" s="1">
        <f t="shared" si="72"/>
        <v>7.2328351005907576</v>
      </c>
      <c r="AL268" s="1" t="b">
        <f t="shared" si="73"/>
        <v>0</v>
      </c>
      <c r="AM268" s="1">
        <f t="shared" si="74"/>
        <v>4.7101362133051436</v>
      </c>
      <c r="AN268" s="1" t="b">
        <f t="shared" si="75"/>
        <v>1</v>
      </c>
      <c r="AO268" s="1">
        <v>9.4879999999999995</v>
      </c>
    </row>
    <row r="269" spans="1:41">
      <c r="A269" s="7">
        <v>266</v>
      </c>
      <c r="B269" s="7" t="s">
        <v>98</v>
      </c>
      <c r="C269" s="7" t="s">
        <v>50</v>
      </c>
      <c r="D269" s="7" t="s">
        <v>98</v>
      </c>
      <c r="E269" s="7" t="s">
        <v>50</v>
      </c>
      <c r="F269" s="2" t="b">
        <f t="shared" si="68"/>
        <v>0</v>
      </c>
      <c r="G269" s="2" t="b">
        <f t="shared" si="66"/>
        <v>0</v>
      </c>
      <c r="H269" s="1" t="s">
        <v>275</v>
      </c>
      <c r="I269" s="1" t="s">
        <v>240</v>
      </c>
      <c r="M269" s="1">
        <f>PRODUCT(SUM(PRODUCT(R269,overview!$J$11),PRODUCT(W269,overview!$K$11),PRODUCT(AB269,overview!$L$11)),1/SUM(overview!$J$11:$L$11))</f>
        <v>0.51077777777777778</v>
      </c>
      <c r="N269" s="1">
        <f>PRODUCT(SUM(PRODUCT(S269,overview!$J$11),PRODUCT(X269,overview!$K$11),PRODUCT(AC269,overview!$L$11)),1/SUM(overview!$J$11:$L$11))</f>
        <v>2.4892222222222222</v>
      </c>
      <c r="O269" s="1">
        <f t="shared" si="61"/>
        <v>9</v>
      </c>
      <c r="P269" s="1">
        <f t="shared" si="62"/>
        <v>7</v>
      </c>
      <c r="Q269" s="1">
        <f t="shared" si="67"/>
        <v>0.15959668100006444</v>
      </c>
      <c r="R269" s="1">
        <v>0.89800000000000002</v>
      </c>
      <c r="S269" s="1">
        <v>2.1019999999999999</v>
      </c>
      <c r="T269" s="1">
        <v>5</v>
      </c>
      <c r="U269" s="1">
        <v>5</v>
      </c>
      <c r="V269" s="1">
        <f t="shared" si="63"/>
        <v>0.42721217887725982</v>
      </c>
      <c r="W269" s="1">
        <v>0.33600000000000002</v>
      </c>
      <c r="X269" s="1">
        <v>2.6640000000000001</v>
      </c>
      <c r="Y269" s="1">
        <v>4</v>
      </c>
      <c r="Z269" s="1">
        <v>2</v>
      </c>
      <c r="AA269" s="1">
        <f t="shared" si="64"/>
        <v>6.3063063063063057E-2</v>
      </c>
      <c r="AB269" s="1">
        <v>0.33300000000000002</v>
      </c>
      <c r="AC269" s="1">
        <v>2.6669999999999998</v>
      </c>
      <c r="AD269" s="1">
        <v>0</v>
      </c>
      <c r="AE269" s="1">
        <v>0</v>
      </c>
      <c r="AF269" s="1" t="e">
        <f t="shared" si="65"/>
        <v>#DIV/0!</v>
      </c>
      <c r="AH269" s="1">
        <f t="shared" si="69"/>
        <v>5.6254781634412214E-2</v>
      </c>
      <c r="AI269" s="1">
        <f t="shared" si="70"/>
        <v>0.32774191638370437</v>
      </c>
      <c r="AJ269" s="1">
        <f t="shared" si="71"/>
        <v>0</v>
      </c>
      <c r="AK269" s="1">
        <f t="shared" si="72"/>
        <v>6.6667556057956237</v>
      </c>
      <c r="AL269" s="1" t="b">
        <f t="shared" si="73"/>
        <v>0</v>
      </c>
      <c r="AM269" s="1">
        <f t="shared" si="74"/>
        <v>4.6346202501344536</v>
      </c>
      <c r="AN269" s="1" t="b">
        <f t="shared" si="75"/>
        <v>1</v>
      </c>
      <c r="AO269" s="1">
        <v>9.4879999999999995</v>
      </c>
    </row>
    <row r="270" spans="1:41">
      <c r="A270" s="7">
        <v>267</v>
      </c>
      <c r="B270" s="7" t="s">
        <v>98</v>
      </c>
      <c r="C270" s="7" t="s">
        <v>50</v>
      </c>
      <c r="D270" s="7" t="s">
        <v>98</v>
      </c>
      <c r="E270" s="7" t="s">
        <v>50</v>
      </c>
      <c r="F270" s="2" t="b">
        <f t="shared" si="68"/>
        <v>0</v>
      </c>
      <c r="G270" s="2" t="b">
        <f t="shared" si="66"/>
        <v>0</v>
      </c>
      <c r="H270" s="1" t="s">
        <v>275</v>
      </c>
      <c r="J270" s="1" t="s">
        <v>204</v>
      </c>
      <c r="M270" s="1">
        <f>PRODUCT(SUM(PRODUCT(R270,overview!$J$11),PRODUCT(W270,overview!$K$11),PRODUCT(AB270,overview!$L$11)),1/SUM(overview!$J$11:$L$11))</f>
        <v>0.38184444444444438</v>
      </c>
      <c r="N270" s="1">
        <f>PRODUCT(SUM(PRODUCT(S270,overview!$J$11),PRODUCT(X270,overview!$K$11),PRODUCT(AC270,overview!$L$11)),1/SUM(overview!$J$11:$L$11))</f>
        <v>2.618155555555556</v>
      </c>
      <c r="O270" s="1">
        <f t="shared" si="61"/>
        <v>2</v>
      </c>
      <c r="P270" s="1">
        <f t="shared" si="62"/>
        <v>9</v>
      </c>
      <c r="Q270" s="1">
        <f t="shared" si="67"/>
        <v>0.65630172216233618</v>
      </c>
      <c r="R270" s="1">
        <v>0.41499999999999998</v>
      </c>
      <c r="S270" s="1">
        <v>2.585</v>
      </c>
      <c r="T270" s="1">
        <v>1.5</v>
      </c>
      <c r="U270" s="1">
        <v>6.5</v>
      </c>
      <c r="V270" s="1">
        <f t="shared" si="63"/>
        <v>0.69568020631850414</v>
      </c>
      <c r="W270" s="1">
        <v>0.36799999999999999</v>
      </c>
      <c r="X270" s="1">
        <v>2.6320000000000001</v>
      </c>
      <c r="Y270" s="1">
        <v>0.5</v>
      </c>
      <c r="Z270" s="1">
        <v>2.5</v>
      </c>
      <c r="AA270" s="1">
        <f t="shared" si="64"/>
        <v>0.69908814589665647</v>
      </c>
      <c r="AB270" s="1">
        <v>0.33300000000000002</v>
      </c>
      <c r="AC270" s="1">
        <v>2.6669999999999998</v>
      </c>
      <c r="AD270" s="1">
        <v>0</v>
      </c>
      <c r="AE270" s="1">
        <v>0</v>
      </c>
      <c r="AF270" s="1" t="e">
        <f t="shared" si="65"/>
        <v>#DIV/0!</v>
      </c>
      <c r="AH270" s="1">
        <f t="shared" si="69"/>
        <v>6.9368035868525108E-2</v>
      </c>
      <c r="AI270" s="1">
        <f t="shared" si="70"/>
        <v>0.32434309042017984</v>
      </c>
      <c r="AJ270" s="1">
        <f t="shared" si="71"/>
        <v>0</v>
      </c>
      <c r="AK270" s="1">
        <f t="shared" si="72"/>
        <v>5.5977191003296287</v>
      </c>
      <c r="AL270" s="1" t="b">
        <f t="shared" si="73"/>
        <v>0</v>
      </c>
      <c r="AM270" s="1">
        <f t="shared" si="74"/>
        <v>4.3359917937410586</v>
      </c>
      <c r="AN270" s="1" t="b">
        <f t="shared" si="75"/>
        <v>1</v>
      </c>
      <c r="AO270" s="1">
        <v>9.4879999999999995</v>
      </c>
    </row>
    <row r="271" spans="1:41">
      <c r="A271" s="7">
        <v>268</v>
      </c>
      <c r="B271" s="7" t="s">
        <v>90</v>
      </c>
      <c r="C271" s="7" t="s">
        <v>91</v>
      </c>
      <c r="D271" s="7" t="s">
        <v>90</v>
      </c>
      <c r="E271" s="7" t="s">
        <v>91</v>
      </c>
      <c r="F271" s="2" t="b">
        <f t="shared" si="68"/>
        <v>0</v>
      </c>
      <c r="G271" s="2" t="b">
        <f t="shared" si="66"/>
        <v>0</v>
      </c>
      <c r="H271" s="1" t="s">
        <v>275</v>
      </c>
      <c r="I271" s="1" t="s">
        <v>240</v>
      </c>
      <c r="M271" s="1">
        <f>PRODUCT(SUM(PRODUCT(R271,overview!$J$11),PRODUCT(W271,overview!$K$11),PRODUCT(AB271,overview!$L$11)),1/SUM(overview!$J$11:$L$11))</f>
        <v>0.24706666666666666</v>
      </c>
      <c r="N271" s="1">
        <f>PRODUCT(SUM(PRODUCT(S271,overview!$J$11),PRODUCT(X271,overview!$K$11),PRODUCT(AC271,overview!$L$11)),1/SUM(overview!$J$11:$L$11))</f>
        <v>2.7529333333333335</v>
      </c>
      <c r="O271" s="1">
        <f t="shared" si="61"/>
        <v>5</v>
      </c>
      <c r="P271" s="1">
        <f t="shared" si="62"/>
        <v>17</v>
      </c>
      <c r="Q271" s="1">
        <f t="shared" si="67"/>
        <v>0.30513876107909138</v>
      </c>
      <c r="R271" s="1">
        <v>0.49199999999999999</v>
      </c>
      <c r="S271" s="1">
        <v>2.508</v>
      </c>
      <c r="T271" s="1">
        <v>2</v>
      </c>
      <c r="U271" s="1">
        <v>11</v>
      </c>
      <c r="V271" s="1">
        <f t="shared" si="63"/>
        <v>1.0789473684210527</v>
      </c>
      <c r="W271" s="1">
        <v>0.14099999999999999</v>
      </c>
      <c r="X271" s="1">
        <v>2.859</v>
      </c>
      <c r="Y271" s="1">
        <v>3</v>
      </c>
      <c r="Z271" s="1">
        <v>6</v>
      </c>
      <c r="AA271" s="1">
        <f t="shared" si="64"/>
        <v>9.8635886673662104E-2</v>
      </c>
      <c r="AB271" s="1">
        <v>0</v>
      </c>
      <c r="AC271" s="1">
        <v>3</v>
      </c>
      <c r="AD271" s="1">
        <v>0</v>
      </c>
      <c r="AE271" s="1">
        <v>0</v>
      </c>
      <c r="AF271" s="1" t="e">
        <f t="shared" si="65"/>
        <v>#DIV/0!</v>
      </c>
      <c r="AH271" s="1">
        <f t="shared" si="69"/>
        <v>0.10793765505011707</v>
      </c>
      <c r="AI271" s="1">
        <f t="shared" si="70"/>
        <v>0.30850336907048287</v>
      </c>
      <c r="AJ271" s="1">
        <f t="shared" si="71"/>
        <v>9.6622889305816168E-2</v>
      </c>
      <c r="AK271" s="1">
        <f t="shared" si="72"/>
        <v>3.6192447830320016</v>
      </c>
      <c r="AL271" s="1" t="b">
        <f t="shared" si="73"/>
        <v>0</v>
      </c>
      <c r="AM271" s="1">
        <f t="shared" si="74"/>
        <v>3.933815238737195</v>
      </c>
      <c r="AN271" s="1" t="b">
        <f t="shared" si="75"/>
        <v>1</v>
      </c>
      <c r="AO271" s="1">
        <v>9.4879999999999995</v>
      </c>
    </row>
    <row r="272" spans="1:41">
      <c r="A272" s="7">
        <v>269</v>
      </c>
      <c r="B272" s="7" t="s">
        <v>79</v>
      </c>
      <c r="C272" s="7" t="s">
        <v>48</v>
      </c>
      <c r="D272" s="7" t="s">
        <v>198</v>
      </c>
      <c r="E272" s="7" t="s">
        <v>48</v>
      </c>
      <c r="F272" s="2" t="b">
        <f t="shared" si="68"/>
        <v>1</v>
      </c>
      <c r="G272" s="2" t="b">
        <f t="shared" si="66"/>
        <v>1</v>
      </c>
      <c r="H272" s="1" t="s">
        <v>275</v>
      </c>
      <c r="I272" s="1" t="s">
        <v>240</v>
      </c>
      <c r="M272" s="1">
        <f>PRODUCT(SUM(PRODUCT(R272,overview!$J$11),PRODUCT(W272,overview!$K$11),PRODUCT(AB272,overview!$L$11)),1/SUM(overview!$J$11:$L$11))</f>
        <v>0.91337777777777773</v>
      </c>
      <c r="N272" s="1">
        <f>PRODUCT(SUM(PRODUCT(S272,overview!$J$11),PRODUCT(X272,overview!$K$11),PRODUCT(AC272,overview!$L$11)),1/SUM(overview!$J$11:$L$11))</f>
        <v>2.0866222222222222</v>
      </c>
      <c r="O272" s="1">
        <f t="shared" si="61"/>
        <v>14.5</v>
      </c>
      <c r="P272" s="1">
        <f t="shared" si="62"/>
        <v>21.5</v>
      </c>
      <c r="Q272" s="1">
        <f t="shared" si="67"/>
        <v>0.6490483804509809</v>
      </c>
      <c r="R272" s="1">
        <v>0.73499999999999999</v>
      </c>
      <c r="S272" s="1">
        <v>2.2650000000000001</v>
      </c>
      <c r="T272" s="1">
        <v>4.5</v>
      </c>
      <c r="U272" s="1">
        <v>19.5</v>
      </c>
      <c r="V272" s="1">
        <f t="shared" si="63"/>
        <v>1.4061810154525385</v>
      </c>
      <c r="W272" s="1">
        <v>0.99099999999999999</v>
      </c>
      <c r="X272" s="1">
        <v>2.0089999999999999</v>
      </c>
      <c r="Y272" s="1">
        <v>9</v>
      </c>
      <c r="Z272" s="1">
        <v>2</v>
      </c>
      <c r="AA272" s="1">
        <f t="shared" si="64"/>
        <v>0.10961783087218628</v>
      </c>
      <c r="AB272" s="1">
        <v>1.0820000000000001</v>
      </c>
      <c r="AC272" s="1">
        <v>1.9179999999999999</v>
      </c>
      <c r="AD272" s="1">
        <v>1</v>
      </c>
      <c r="AE272" s="1">
        <v>0</v>
      </c>
      <c r="AF272" s="1">
        <f t="shared" si="65"/>
        <v>0</v>
      </c>
      <c r="AH272" s="1">
        <f t="shared" si="69"/>
        <v>0.11530511272861114</v>
      </c>
      <c r="AI272" s="1">
        <f t="shared" si="70"/>
        <v>0.31209657348573755</v>
      </c>
      <c r="AJ272" s="1">
        <f t="shared" si="71"/>
        <v>0.14488392089423904</v>
      </c>
      <c r="AK272" s="1">
        <f t="shared" si="72"/>
        <v>1.8427981108401199</v>
      </c>
      <c r="AL272" s="1" t="b">
        <f t="shared" si="73"/>
        <v>0</v>
      </c>
      <c r="AM272" s="1">
        <f t="shared" si="74"/>
        <v>3.2501528824418391</v>
      </c>
      <c r="AN272" s="1" t="b">
        <f t="shared" si="75"/>
        <v>1</v>
      </c>
      <c r="AO272" s="1">
        <v>9.4879999999999995</v>
      </c>
    </row>
    <row r="273" spans="1:41">
      <c r="A273" s="7">
        <v>270</v>
      </c>
      <c r="B273" s="7" t="s">
        <v>98</v>
      </c>
      <c r="C273" s="7" t="s">
        <v>50</v>
      </c>
      <c r="D273" s="7" t="s">
        <v>98</v>
      </c>
      <c r="E273" s="7" t="s">
        <v>50</v>
      </c>
      <c r="F273" s="2" t="b">
        <f t="shared" si="68"/>
        <v>0</v>
      </c>
      <c r="G273" s="2" t="b">
        <f t="shared" si="66"/>
        <v>0</v>
      </c>
      <c r="H273" s="1" t="s">
        <v>275</v>
      </c>
      <c r="M273" s="1">
        <f>PRODUCT(SUM(PRODUCT(R273,overview!$J$11),PRODUCT(W273,overview!$K$11),PRODUCT(AB273,overview!$L$11)),1/SUM(overview!$J$11:$L$11))</f>
        <v>0.52557777777777781</v>
      </c>
      <c r="N273" s="1">
        <f>PRODUCT(SUM(PRODUCT(S273,overview!$J$11),PRODUCT(X273,overview!$K$11),PRODUCT(AC273,overview!$L$11)),1/SUM(overview!$J$11:$L$11))</f>
        <v>2.4744222222222225</v>
      </c>
      <c r="O273" s="1">
        <f t="shared" si="61"/>
        <v>11.7</v>
      </c>
      <c r="P273" s="1">
        <f t="shared" si="62"/>
        <v>5.3</v>
      </c>
      <c r="Q273" s="1">
        <f t="shared" si="67"/>
        <v>9.6217306439221315E-2</v>
      </c>
      <c r="R273" s="1">
        <v>0.92200000000000004</v>
      </c>
      <c r="S273" s="1">
        <v>2.0779999999999998</v>
      </c>
      <c r="T273" s="1">
        <v>5.7</v>
      </c>
      <c r="U273" s="1">
        <v>4.3</v>
      </c>
      <c r="V273" s="1">
        <f t="shared" si="63"/>
        <v>0.33471793053374532</v>
      </c>
      <c r="W273" s="1">
        <v>0.34699999999999998</v>
      </c>
      <c r="X273" s="1">
        <v>2.653</v>
      </c>
      <c r="Y273" s="1">
        <v>6</v>
      </c>
      <c r="Z273" s="1">
        <v>1</v>
      </c>
      <c r="AA273" s="1">
        <f t="shared" si="64"/>
        <v>2.179922100766428E-2</v>
      </c>
      <c r="AB273" s="1">
        <v>0.33300000000000002</v>
      </c>
      <c r="AC273" s="1">
        <v>2.6669999999999998</v>
      </c>
      <c r="AD273" s="1">
        <v>0</v>
      </c>
      <c r="AE273" s="1">
        <v>0</v>
      </c>
      <c r="AF273" s="1" t="e">
        <f t="shared" si="65"/>
        <v>#DIV/0!</v>
      </c>
      <c r="AH273" s="1">
        <f t="shared" si="69"/>
        <v>0.12841683943101609</v>
      </c>
      <c r="AI273" s="1">
        <f t="shared" si="70"/>
        <v>0.3261666113349117</v>
      </c>
      <c r="AJ273" s="1">
        <f t="shared" si="71"/>
        <v>0.28155339805825247</v>
      </c>
      <c r="AK273" s="1">
        <f t="shared" si="72"/>
        <v>0.79030877116618892</v>
      </c>
      <c r="AL273" s="1" t="b">
        <f t="shared" si="73"/>
        <v>0</v>
      </c>
      <c r="AM273" s="1">
        <f t="shared" si="74"/>
        <v>2.6489760351799569</v>
      </c>
      <c r="AN273" s="1" t="b">
        <f t="shared" si="75"/>
        <v>1</v>
      </c>
      <c r="AO273" s="1">
        <v>9.4879999999999995</v>
      </c>
    </row>
    <row r="274" spans="1:41">
      <c r="A274" s="7">
        <v>271</v>
      </c>
      <c r="B274" s="7" t="s">
        <v>53</v>
      </c>
      <c r="C274" s="7" t="s">
        <v>33</v>
      </c>
      <c r="D274" s="7" t="s">
        <v>32</v>
      </c>
      <c r="E274" s="7" t="s">
        <v>33</v>
      </c>
      <c r="F274" s="2" t="b">
        <f t="shared" si="68"/>
        <v>1</v>
      </c>
      <c r="G274" s="2" t="b">
        <f t="shared" si="66"/>
        <v>0</v>
      </c>
      <c r="H274" s="1" t="s">
        <v>275</v>
      </c>
      <c r="J274" s="1" t="s">
        <v>204</v>
      </c>
      <c r="M274" s="1">
        <f>PRODUCT(SUM(PRODUCT(R274,overview!$J$11),PRODUCT(W274,overview!$K$11),PRODUCT(AB274,overview!$L$11)),1/SUM(overview!$J$11:$L$11))</f>
        <v>1.0040444444444445</v>
      </c>
      <c r="N274" s="1">
        <f>PRODUCT(SUM(PRODUCT(S274,overview!$J$11),PRODUCT(X274,overview!$K$11),PRODUCT(AC274,overview!$L$11)),1/SUM(overview!$J$11:$L$11))</f>
        <v>1.9959555555555555</v>
      </c>
      <c r="O274" s="1">
        <f t="shared" si="61"/>
        <v>16</v>
      </c>
      <c r="P274" s="1">
        <f t="shared" si="62"/>
        <v>0</v>
      </c>
      <c r="Q274" s="1">
        <f t="shared" si="67"/>
        <v>0</v>
      </c>
      <c r="R274" s="1">
        <v>1.0129999999999999</v>
      </c>
      <c r="S274" s="1">
        <v>1.9870000000000001</v>
      </c>
      <c r="T274" s="1">
        <v>2</v>
      </c>
      <c r="U274" s="1">
        <v>0</v>
      </c>
      <c r="V274" s="1">
        <f t="shared" si="63"/>
        <v>0</v>
      </c>
      <c r="W274" s="1">
        <v>1</v>
      </c>
      <c r="X274" s="1">
        <v>2</v>
      </c>
      <c r="Y274" s="1">
        <v>13</v>
      </c>
      <c r="Z274" s="1">
        <v>0</v>
      </c>
      <c r="AA274" s="1">
        <f t="shared" si="64"/>
        <v>0</v>
      </c>
      <c r="AB274" s="1">
        <v>1</v>
      </c>
      <c r="AC274" s="1">
        <v>2</v>
      </c>
      <c r="AD274" s="1">
        <v>1</v>
      </c>
      <c r="AE274" s="1">
        <v>0</v>
      </c>
      <c r="AF274" s="1">
        <f t="shared" si="65"/>
        <v>0</v>
      </c>
      <c r="AH274" s="1">
        <f t="shared" si="69"/>
        <v>0.11990799176662356</v>
      </c>
      <c r="AI274" s="1">
        <f t="shared" si="70"/>
        <v>0.27105103924693852</v>
      </c>
      <c r="AJ274" s="1">
        <f t="shared" si="71"/>
        <v>0.26519188743626115</v>
      </c>
      <c r="AK274" s="1">
        <f t="shared" si="72"/>
        <v>1.7570697937011211E-3</v>
      </c>
      <c r="AL274" s="1" t="b">
        <f t="shared" si="73"/>
        <v>0</v>
      </c>
      <c r="AM274" s="1">
        <f t="shared" si="74"/>
        <v>2.0801793327310452</v>
      </c>
      <c r="AN274" s="1" t="b">
        <f t="shared" si="75"/>
        <v>1</v>
      </c>
      <c r="AO274" s="1">
        <v>9.4879999999999995</v>
      </c>
    </row>
    <row r="275" spans="1:41">
      <c r="A275" s="7">
        <v>272</v>
      </c>
      <c r="B275" s="7" t="s">
        <v>89</v>
      </c>
      <c r="C275" s="7" t="s">
        <v>70</v>
      </c>
      <c r="D275" s="7" t="s">
        <v>89</v>
      </c>
      <c r="E275" s="7" t="s">
        <v>70</v>
      </c>
      <c r="F275" s="2" t="b">
        <f t="shared" si="68"/>
        <v>0</v>
      </c>
      <c r="G275" s="2" t="b">
        <f t="shared" si="66"/>
        <v>0</v>
      </c>
      <c r="H275" s="1" t="s">
        <v>275</v>
      </c>
      <c r="I275" s="1" t="s">
        <v>240</v>
      </c>
      <c r="M275" s="1">
        <f>PRODUCT(SUM(PRODUCT(R275,overview!$J$11),PRODUCT(W275,overview!$K$11),PRODUCT(AB275,overview!$L$11)),1/SUM(overview!$J$11:$L$11))</f>
        <v>0.9548888888888889</v>
      </c>
      <c r="N275" s="1">
        <f>PRODUCT(SUM(PRODUCT(S275,overview!$J$11),PRODUCT(X275,overview!$K$11),PRODUCT(AC275,overview!$L$11)),1/SUM(overview!$J$11:$L$11))</f>
        <v>2.0451111111111113</v>
      </c>
      <c r="O275" s="1">
        <f t="shared" si="61"/>
        <v>11.2</v>
      </c>
      <c r="P275" s="1">
        <f t="shared" si="62"/>
        <v>3.8</v>
      </c>
      <c r="Q275" s="1">
        <f t="shared" si="67"/>
        <v>0.1584168982164201</v>
      </c>
      <c r="R275" s="1">
        <v>0.85499999999999998</v>
      </c>
      <c r="S275" s="1">
        <v>2.145</v>
      </c>
      <c r="T275" s="1">
        <v>6.2</v>
      </c>
      <c r="U275" s="1">
        <v>3.8</v>
      </c>
      <c r="V275" s="1">
        <f t="shared" si="63"/>
        <v>0.24430408301376039</v>
      </c>
      <c r="W275" s="1">
        <v>1</v>
      </c>
      <c r="X275" s="1">
        <v>2</v>
      </c>
      <c r="Y275" s="1">
        <v>5</v>
      </c>
      <c r="Z275" s="1">
        <v>0</v>
      </c>
      <c r="AA275" s="1">
        <f t="shared" si="64"/>
        <v>0</v>
      </c>
      <c r="AB275" s="1">
        <v>1</v>
      </c>
      <c r="AC275" s="1">
        <v>2</v>
      </c>
      <c r="AD275" s="1">
        <v>0</v>
      </c>
      <c r="AE275" s="1">
        <v>0</v>
      </c>
      <c r="AF275" s="1" t="e">
        <f t="shared" si="65"/>
        <v>#DIV/0!</v>
      </c>
      <c r="AH275" s="1">
        <f t="shared" si="69"/>
        <v>0.11527500453802866</v>
      </c>
      <c r="AI275" s="1">
        <f t="shared" si="70"/>
        <v>0.25123707101972154</v>
      </c>
      <c r="AJ275" s="1">
        <f t="shared" si="71"/>
        <v>0.19892980799496379</v>
      </c>
      <c r="AK275" s="1">
        <f t="shared" si="72"/>
        <v>2.1586905419043849</v>
      </c>
      <c r="AL275" s="1" t="b">
        <f t="shared" si="73"/>
        <v>0</v>
      </c>
      <c r="AM275" s="1">
        <f t="shared" si="74"/>
        <v>1.2474363972275813</v>
      </c>
      <c r="AN275" s="1" t="b">
        <f t="shared" si="75"/>
        <v>1</v>
      </c>
      <c r="AO275" s="1">
        <v>9.4879999999999995</v>
      </c>
    </row>
    <row r="276" spans="1:41">
      <c r="A276" s="7">
        <v>273</v>
      </c>
      <c r="B276" s="7" t="s">
        <v>53</v>
      </c>
      <c r="C276" s="7" t="s">
        <v>33</v>
      </c>
      <c r="D276" s="7" t="s">
        <v>53</v>
      </c>
      <c r="E276" s="7" t="s">
        <v>33</v>
      </c>
      <c r="F276" s="2" t="b">
        <f t="shared" si="68"/>
        <v>0</v>
      </c>
      <c r="G276" s="2" t="b">
        <f t="shared" si="66"/>
        <v>0</v>
      </c>
      <c r="H276" s="1" t="s">
        <v>275</v>
      </c>
      <c r="J276" s="1" t="s">
        <v>241</v>
      </c>
      <c r="M276" s="1">
        <f>PRODUCT(SUM(PRODUCT(R276,overview!$J$11),PRODUCT(W276,overview!$K$11),PRODUCT(AB276,overview!$L$11)),1/SUM(overview!$J$11:$L$11))</f>
        <v>1.0472444444444444</v>
      </c>
      <c r="N276" s="1">
        <f>PRODUCT(SUM(PRODUCT(S276,overview!$J$11),PRODUCT(X276,overview!$K$11),PRODUCT(AC276,overview!$L$11)),1/SUM(overview!$J$11:$L$11))</f>
        <v>1.9527555555555556</v>
      </c>
      <c r="O276" s="1">
        <f t="shared" si="61"/>
        <v>18</v>
      </c>
      <c r="P276" s="1">
        <f t="shared" si="62"/>
        <v>4</v>
      </c>
      <c r="Q276" s="1">
        <f t="shared" si="67"/>
        <v>0.11917568842256464</v>
      </c>
      <c r="R276" s="1">
        <v>1.0640000000000001</v>
      </c>
      <c r="S276" s="1">
        <v>1.9359999999999999</v>
      </c>
      <c r="T276" s="1">
        <v>9</v>
      </c>
      <c r="U276" s="1">
        <v>0</v>
      </c>
      <c r="V276" s="1">
        <f t="shared" si="63"/>
        <v>0</v>
      </c>
      <c r="W276" s="1">
        <v>1.0409999999999999</v>
      </c>
      <c r="X276" s="1">
        <v>1.9590000000000001</v>
      </c>
      <c r="Y276" s="1">
        <v>9</v>
      </c>
      <c r="Z276" s="1">
        <v>4</v>
      </c>
      <c r="AA276" s="1">
        <f t="shared" si="64"/>
        <v>0.23617491917645053</v>
      </c>
      <c r="AB276" s="1">
        <v>1</v>
      </c>
      <c r="AC276" s="1">
        <v>2</v>
      </c>
      <c r="AD276" s="1">
        <v>0</v>
      </c>
      <c r="AE276" s="1">
        <v>0</v>
      </c>
      <c r="AF276" s="1" t="e">
        <f t="shared" si="65"/>
        <v>#DIV/0!</v>
      </c>
      <c r="AH276" s="1">
        <f t="shared" si="69"/>
        <v>0.11813393528969149</v>
      </c>
      <c r="AI276" s="1">
        <f t="shared" si="70"/>
        <v>0.18456204669210932</v>
      </c>
      <c r="AJ276" s="1">
        <f t="shared" si="71"/>
        <v>0.4328128554034707</v>
      </c>
      <c r="AK276" s="1">
        <f t="shared" si="72"/>
        <v>10.106436141105826</v>
      </c>
      <c r="AL276" s="1" t="b">
        <f t="shared" si="73"/>
        <v>1</v>
      </c>
      <c r="AM276" s="1">
        <f t="shared" si="74"/>
        <v>0.47345577285211471</v>
      </c>
      <c r="AN276" s="1" t="b">
        <f t="shared" si="75"/>
        <v>1</v>
      </c>
      <c r="AO276" s="1">
        <v>9.4879999999999995</v>
      </c>
    </row>
    <row r="277" spans="1:41">
      <c r="A277" s="7">
        <v>274</v>
      </c>
      <c r="B277" s="7" t="s">
        <v>60</v>
      </c>
      <c r="C277" s="7" t="s">
        <v>61</v>
      </c>
      <c r="D277" s="7" t="s">
        <v>56</v>
      </c>
      <c r="E277" s="7" t="s">
        <v>31</v>
      </c>
      <c r="F277" s="2" t="b">
        <f t="shared" si="68"/>
        <v>0</v>
      </c>
      <c r="G277" s="2" t="b">
        <f t="shared" si="66"/>
        <v>0</v>
      </c>
      <c r="H277" s="1" t="s">
        <v>275</v>
      </c>
      <c r="J277" s="1" t="s">
        <v>255</v>
      </c>
      <c r="M277" s="1">
        <f>PRODUCT(SUM(PRODUCT(R277,overview!$J$11),PRODUCT(W277,overview!$K$11),PRODUCT(AB277,overview!$L$11)),1/SUM(overview!$J$11:$L$11))</f>
        <v>0.81315555555555552</v>
      </c>
      <c r="N277" s="1">
        <f>PRODUCT(SUM(PRODUCT(S277,overview!$J$11),PRODUCT(X277,overview!$K$11),PRODUCT(AC277,overview!$L$11)),1/SUM(overview!$J$11:$L$11))</f>
        <v>2.1868444444444441</v>
      </c>
      <c r="O277" s="1">
        <f t="shared" si="61"/>
        <v>13</v>
      </c>
      <c r="P277" s="1">
        <f t="shared" si="62"/>
        <v>10</v>
      </c>
      <c r="Q277" s="1">
        <f t="shared" si="67"/>
        <v>0.28603052910019827</v>
      </c>
      <c r="R277" s="1">
        <v>0.33300000000000002</v>
      </c>
      <c r="S277" s="1">
        <v>2.6669999999999998</v>
      </c>
      <c r="T277" s="1">
        <v>5</v>
      </c>
      <c r="U277" s="1">
        <v>1</v>
      </c>
      <c r="V277" s="1">
        <f t="shared" si="63"/>
        <v>2.4971878515185605E-2</v>
      </c>
      <c r="W277" s="1">
        <v>1.0309999999999999</v>
      </c>
      <c r="X277" s="1">
        <v>1.9690000000000001</v>
      </c>
      <c r="Y277" s="1">
        <v>8</v>
      </c>
      <c r="Z277" s="1">
        <v>8</v>
      </c>
      <c r="AA277" s="1">
        <f t="shared" si="64"/>
        <v>0.52361604875571344</v>
      </c>
      <c r="AB277" s="1">
        <v>1</v>
      </c>
      <c r="AC277" s="1">
        <v>2</v>
      </c>
      <c r="AD277" s="1">
        <v>0</v>
      </c>
      <c r="AE277" s="1">
        <v>1</v>
      </c>
      <c r="AF277" s="1" t="e">
        <f t="shared" si="65"/>
        <v>#DIV/0!</v>
      </c>
      <c r="AH277" s="1">
        <f t="shared" si="69"/>
        <v>0.11178227380691227</v>
      </c>
      <c r="AI277" s="1">
        <f t="shared" si="70"/>
        <v>8.9761987485127079E-2</v>
      </c>
      <c r="AJ277" s="1">
        <f t="shared" si="71"/>
        <v>0.64052810562112417</v>
      </c>
      <c r="AK277" s="1">
        <f t="shared" si="72"/>
        <v>50.656481436094836</v>
      </c>
      <c r="AL277" s="1" t="b">
        <f t="shared" si="73"/>
        <v>1</v>
      </c>
      <c r="AM277" s="1">
        <f t="shared" si="74"/>
        <v>3.1087478698887002E-2</v>
      </c>
      <c r="AN277" s="1" t="b">
        <f t="shared" si="75"/>
        <v>1</v>
      </c>
      <c r="AO277" s="1">
        <v>9.4879999999999995</v>
      </c>
    </row>
    <row r="278" spans="1:41">
      <c r="A278" s="7">
        <v>275</v>
      </c>
      <c r="B278" s="7" t="s">
        <v>45</v>
      </c>
      <c r="C278" s="7" t="s">
        <v>46</v>
      </c>
      <c r="D278" s="7" t="s">
        <v>45</v>
      </c>
      <c r="E278" s="7" t="s">
        <v>46</v>
      </c>
      <c r="F278" s="2" t="b">
        <f t="shared" si="68"/>
        <v>0</v>
      </c>
      <c r="G278" s="2" t="b">
        <f t="shared" si="66"/>
        <v>0</v>
      </c>
      <c r="H278" s="1" t="s">
        <v>285</v>
      </c>
      <c r="M278" s="1">
        <f>PRODUCT(SUM(PRODUCT(R278,overview!$J$11),PRODUCT(W278,overview!$K$11),PRODUCT(AB278,overview!$L$11)),1/SUM(overview!$J$11:$L$11))</f>
        <v>0.7162222222222222</v>
      </c>
      <c r="N278" s="1">
        <f>PRODUCT(SUM(PRODUCT(S278,overview!$J$11),PRODUCT(X278,overview!$K$11),PRODUCT(AC278,overview!$L$11)),1/SUM(overview!$J$11:$L$11))</f>
        <v>2.2837777777777779</v>
      </c>
      <c r="O278" s="1">
        <f t="shared" si="61"/>
        <v>5</v>
      </c>
      <c r="P278" s="1">
        <f t="shared" si="62"/>
        <v>0</v>
      </c>
      <c r="Q278" s="1">
        <f t="shared" si="67"/>
        <v>0</v>
      </c>
      <c r="R278" s="1">
        <v>0</v>
      </c>
      <c r="S278" s="1">
        <v>3</v>
      </c>
      <c r="T278" s="1">
        <v>0</v>
      </c>
      <c r="U278" s="1">
        <v>0</v>
      </c>
      <c r="V278" s="1" t="e">
        <f t="shared" si="63"/>
        <v>#DIV/0!</v>
      </c>
      <c r="W278" s="1">
        <v>1.0409999999999999</v>
      </c>
      <c r="X278" s="1">
        <v>1.9590000000000001</v>
      </c>
      <c r="Y278" s="1">
        <v>5</v>
      </c>
      <c r="Z278" s="1">
        <v>0</v>
      </c>
      <c r="AA278" s="1">
        <f t="shared" si="64"/>
        <v>0</v>
      </c>
      <c r="AB278" s="1">
        <v>1</v>
      </c>
      <c r="AC278" s="1">
        <v>2</v>
      </c>
      <c r="AD278" s="1">
        <v>0</v>
      </c>
      <c r="AE278" s="1">
        <v>0</v>
      </c>
      <c r="AF278" s="1" t="e">
        <f t="shared" si="65"/>
        <v>#DIV/0!</v>
      </c>
      <c r="AH278" s="1">
        <f t="shared" si="69"/>
        <v>0.12626389237068605</v>
      </c>
      <c r="AI278" s="1">
        <f t="shared" si="70"/>
        <v>8.3422986243047115E-2</v>
      </c>
      <c r="AJ278" s="1">
        <f t="shared" si="71"/>
        <v>0.67629049916872797</v>
      </c>
      <c r="AK278" s="1">
        <f t="shared" si="72"/>
        <v>158.38971885055997</v>
      </c>
      <c r="AL278" s="1" t="b">
        <f t="shared" si="73"/>
        <v>1</v>
      </c>
      <c r="AM278" s="1">
        <f t="shared" si="74"/>
        <v>0.24998103993630794</v>
      </c>
      <c r="AN278" s="1" t="b">
        <f t="shared" si="75"/>
        <v>1</v>
      </c>
      <c r="AO278" s="1">
        <v>9.4879999999999995</v>
      </c>
    </row>
    <row r="279" spans="1:41">
      <c r="A279" s="7">
        <v>276</v>
      </c>
      <c r="B279" s="7" t="s">
        <v>102</v>
      </c>
      <c r="C279" s="7" t="s">
        <v>48</v>
      </c>
      <c r="D279" s="7" t="s">
        <v>90</v>
      </c>
      <c r="E279" s="7" t="s">
        <v>91</v>
      </c>
      <c r="F279" s="2" t="b">
        <f t="shared" si="68"/>
        <v>0</v>
      </c>
      <c r="G279" s="2" t="b">
        <f t="shared" si="66"/>
        <v>1</v>
      </c>
      <c r="H279" s="1" t="s">
        <v>285</v>
      </c>
      <c r="J279" s="1" t="s">
        <v>251</v>
      </c>
      <c r="M279" s="1">
        <f>PRODUCT(SUM(PRODUCT(R279,overview!$J$11),PRODUCT(W279,overview!$K$11),PRODUCT(AB279,overview!$L$11)),1/SUM(overview!$J$11:$L$11))</f>
        <v>0.4642</v>
      </c>
      <c r="N279" s="1">
        <f>PRODUCT(SUM(PRODUCT(S279,overview!$J$11),PRODUCT(X279,overview!$K$11),PRODUCT(AC279,overview!$L$11)),1/SUM(overview!$J$11:$L$11))</f>
        <v>2.5358000000000001</v>
      </c>
      <c r="O279" s="1">
        <f t="shared" si="61"/>
        <v>10</v>
      </c>
      <c r="P279" s="1">
        <f t="shared" si="62"/>
        <v>4</v>
      </c>
      <c r="Q279" s="1">
        <f t="shared" si="67"/>
        <v>7.3223440334411236E-2</v>
      </c>
      <c r="R279" s="1">
        <v>1</v>
      </c>
      <c r="S279" s="1">
        <v>2</v>
      </c>
      <c r="T279" s="1">
        <v>7</v>
      </c>
      <c r="U279" s="1">
        <v>0</v>
      </c>
      <c r="V279" s="1">
        <f t="shared" si="63"/>
        <v>0</v>
      </c>
      <c r="W279" s="1">
        <v>0.224</v>
      </c>
      <c r="X279" s="1">
        <v>2.7759999999999998</v>
      </c>
      <c r="Y279" s="1">
        <v>3</v>
      </c>
      <c r="Z279" s="1">
        <v>3</v>
      </c>
      <c r="AA279" s="1">
        <f t="shared" si="64"/>
        <v>8.0691642651296844E-2</v>
      </c>
      <c r="AB279" s="1">
        <v>0.16900000000000001</v>
      </c>
      <c r="AC279" s="1">
        <v>2.831</v>
      </c>
      <c r="AD279" s="1">
        <v>0</v>
      </c>
      <c r="AE279" s="1">
        <v>1</v>
      </c>
      <c r="AF279" s="1" t="e">
        <f t="shared" si="65"/>
        <v>#DIV/0!</v>
      </c>
      <c r="AH279" s="1">
        <f t="shared" si="69"/>
        <v>0.14235245674753458</v>
      </c>
      <c r="AI279" s="1">
        <f t="shared" si="70"/>
        <v>6.9786970170656409E-2</v>
      </c>
      <c r="AJ279" s="1">
        <f t="shared" si="71"/>
        <v>1.3525809983374557</v>
      </c>
      <c r="AK279" s="1">
        <f t="shared" si="72"/>
        <v>276.12572376401084</v>
      </c>
      <c r="AL279" s="1" t="b">
        <f t="shared" si="73"/>
        <v>1</v>
      </c>
      <c r="AM279" s="1">
        <f t="shared" si="74"/>
        <v>1.3874786074165253</v>
      </c>
      <c r="AN279" s="1" t="b">
        <f t="shared" si="75"/>
        <v>1</v>
      </c>
      <c r="AO279" s="1">
        <v>9.4879999999999995</v>
      </c>
    </row>
    <row r="280" spans="1:41">
      <c r="A280" s="7">
        <v>277</v>
      </c>
      <c r="B280" s="7" t="s">
        <v>85</v>
      </c>
      <c r="C280" s="7" t="s">
        <v>86</v>
      </c>
      <c r="D280" s="7" t="s">
        <v>85</v>
      </c>
      <c r="E280" s="7" t="s">
        <v>86</v>
      </c>
      <c r="F280" s="2" t="b">
        <f t="shared" si="68"/>
        <v>0</v>
      </c>
      <c r="G280" s="2" t="b">
        <f t="shared" si="66"/>
        <v>0</v>
      </c>
      <c r="H280" s="1" t="s">
        <v>285</v>
      </c>
      <c r="I280" s="1" t="s">
        <v>253</v>
      </c>
      <c r="M280" s="1">
        <f>PRODUCT(SUM(PRODUCT(R280,overview!$J$11),PRODUCT(W280,overview!$K$11),PRODUCT(AB280,overview!$L$11)),1/SUM(overview!$J$11:$L$11))</f>
        <v>0.31111111111111112</v>
      </c>
      <c r="N280" s="1">
        <f>PRODUCT(SUM(PRODUCT(S280,overview!$J$11),PRODUCT(X280,overview!$K$11),PRODUCT(AC280,overview!$L$11)),1/SUM(overview!$J$11:$L$11))</f>
        <v>2.6888888888888891</v>
      </c>
      <c r="O280" s="1">
        <f t="shared" si="61"/>
        <v>10</v>
      </c>
      <c r="P280" s="1">
        <f t="shared" si="62"/>
        <v>0</v>
      </c>
      <c r="Q280" s="1">
        <f t="shared" si="67"/>
        <v>0</v>
      </c>
      <c r="R280" s="1">
        <v>1</v>
      </c>
      <c r="S280" s="1">
        <v>2</v>
      </c>
      <c r="T280" s="1">
        <v>10</v>
      </c>
      <c r="U280" s="1">
        <v>0</v>
      </c>
      <c r="V280" s="1">
        <f t="shared" si="63"/>
        <v>0</v>
      </c>
      <c r="W280" s="1">
        <v>0</v>
      </c>
      <c r="X280" s="1">
        <v>3</v>
      </c>
      <c r="Y280" s="1">
        <v>0</v>
      </c>
      <c r="Z280" s="1">
        <v>0</v>
      </c>
      <c r="AA280" s="1" t="e">
        <f t="shared" si="64"/>
        <v>#DIV/0!</v>
      </c>
      <c r="AB280" s="1">
        <v>0</v>
      </c>
      <c r="AC280" s="1">
        <v>3</v>
      </c>
      <c r="AD280" s="1">
        <v>0</v>
      </c>
      <c r="AE280" s="1">
        <v>0</v>
      </c>
      <c r="AF280" s="1" t="e">
        <f t="shared" si="65"/>
        <v>#DIV/0!</v>
      </c>
      <c r="AH280" s="1">
        <f t="shared" si="69"/>
        <v>0.13731451592723268</v>
      </c>
      <c r="AI280" s="1">
        <f t="shared" si="70"/>
        <v>5.32699484627688E-2</v>
      </c>
      <c r="AJ280" s="1">
        <f t="shared" si="71"/>
        <v>1.2812675042010082</v>
      </c>
      <c r="AK280" s="1">
        <f t="shared" si="72"/>
        <v>298.85891413868393</v>
      </c>
      <c r="AL280" s="1" t="b">
        <f t="shared" si="73"/>
        <v>1</v>
      </c>
      <c r="AM280" s="1">
        <f t="shared" si="74"/>
        <v>1.6244865273242211</v>
      </c>
      <c r="AN280" s="1" t="b">
        <f t="shared" si="75"/>
        <v>1</v>
      </c>
      <c r="AO280" s="1">
        <v>9.4879999999999995</v>
      </c>
    </row>
    <row r="281" spans="1:41">
      <c r="A281" s="7">
        <v>278</v>
      </c>
      <c r="B281" s="7" t="s">
        <v>60</v>
      </c>
      <c r="C281" s="7" t="s">
        <v>61</v>
      </c>
      <c r="D281" s="7" t="s">
        <v>83</v>
      </c>
      <c r="E281" s="7" t="s">
        <v>61</v>
      </c>
      <c r="F281" s="2" t="b">
        <f t="shared" si="68"/>
        <v>0</v>
      </c>
      <c r="G281" s="2" t="b">
        <f t="shared" si="66"/>
        <v>0</v>
      </c>
      <c r="H281" s="1" t="s">
        <v>285</v>
      </c>
      <c r="M281" s="1">
        <f>PRODUCT(SUM(PRODUCT(R281,overview!$J$11),PRODUCT(W281,overview!$K$11),PRODUCT(AB281,overview!$L$11)),1/SUM(overview!$J$11:$L$11))</f>
        <v>0.96733333333333338</v>
      </c>
      <c r="N281" s="1">
        <f>PRODUCT(SUM(PRODUCT(S281,overview!$J$11),PRODUCT(X281,overview!$K$11),PRODUCT(AC281,overview!$L$11)),1/SUM(overview!$J$11:$L$11))</f>
        <v>2.0326666666666666</v>
      </c>
      <c r="O281" s="1">
        <f t="shared" si="61"/>
        <v>17</v>
      </c>
      <c r="P281" s="1">
        <f t="shared" si="62"/>
        <v>6</v>
      </c>
      <c r="Q281" s="1">
        <f t="shared" si="67"/>
        <v>0.16796249493565873</v>
      </c>
      <c r="R281" s="1">
        <v>0.89500000000000002</v>
      </c>
      <c r="S281" s="1">
        <v>2.105</v>
      </c>
      <c r="T281" s="1">
        <v>7</v>
      </c>
      <c r="U281" s="1">
        <v>4</v>
      </c>
      <c r="V281" s="1">
        <f t="shared" si="63"/>
        <v>0.24295894129623347</v>
      </c>
      <c r="W281" s="1">
        <v>1</v>
      </c>
      <c r="X281" s="1">
        <v>2</v>
      </c>
      <c r="Y281" s="1">
        <v>9</v>
      </c>
      <c r="Z281" s="1">
        <v>2</v>
      </c>
      <c r="AA281" s="1">
        <f t="shared" si="64"/>
        <v>0.1111111111111111</v>
      </c>
      <c r="AB281" s="1">
        <v>1</v>
      </c>
      <c r="AC281" s="1">
        <v>2</v>
      </c>
      <c r="AD281" s="1">
        <v>1</v>
      </c>
      <c r="AE281" s="1">
        <v>0</v>
      </c>
      <c r="AF281" s="1">
        <f t="shared" si="65"/>
        <v>0</v>
      </c>
      <c r="AH281" s="1">
        <f t="shared" si="69"/>
        <v>0.14270673640091702</v>
      </c>
      <c r="AI281" s="1">
        <f t="shared" si="70"/>
        <v>5.2909556566179676E-2</v>
      </c>
      <c r="AJ281" s="1">
        <f t="shared" si="71"/>
        <v>0.78960484867817704</v>
      </c>
      <c r="AK281" s="1">
        <f t="shared" si="72"/>
        <v>299.06093145214498</v>
      </c>
      <c r="AL281" s="1" t="b">
        <f t="shared" si="73"/>
        <v>1</v>
      </c>
      <c r="AM281" s="1">
        <f t="shared" si="74"/>
        <v>1.5219163399725646</v>
      </c>
      <c r="AN281" s="1" t="b">
        <f t="shared" si="75"/>
        <v>1</v>
      </c>
      <c r="AO281" s="1">
        <v>9.4879999999999995</v>
      </c>
    </row>
    <row r="282" spans="1:41">
      <c r="A282" s="7">
        <v>279</v>
      </c>
      <c r="B282" s="7" t="s">
        <v>38</v>
      </c>
      <c r="C282" s="7" t="s">
        <v>1</v>
      </c>
      <c r="D282" s="7" t="s">
        <v>75</v>
      </c>
      <c r="E282" s="7" t="s">
        <v>1</v>
      </c>
      <c r="F282" s="2" t="b">
        <f t="shared" si="68"/>
        <v>1</v>
      </c>
      <c r="G282" s="2" t="b">
        <f t="shared" si="66"/>
        <v>1</v>
      </c>
      <c r="H282" s="1" t="s">
        <v>285</v>
      </c>
      <c r="J282" s="1" t="s">
        <v>195</v>
      </c>
      <c r="M282" s="1">
        <f>PRODUCT(SUM(PRODUCT(R282,overview!$J$11),PRODUCT(W282,overview!$K$11),PRODUCT(AB282,overview!$L$11)),1/SUM(overview!$J$11:$L$11))</f>
        <v>0.96228888888888886</v>
      </c>
      <c r="N282" s="1">
        <f>PRODUCT(SUM(PRODUCT(S282,overview!$J$11),PRODUCT(X282,overview!$K$11),PRODUCT(AC282,overview!$L$11)),1/SUM(overview!$J$11:$L$11))</f>
        <v>2.0377111111111113</v>
      </c>
      <c r="O282" s="1">
        <f t="shared" si="61"/>
        <v>13</v>
      </c>
      <c r="P282" s="1">
        <f t="shared" si="62"/>
        <v>6</v>
      </c>
      <c r="Q282" s="1">
        <f t="shared" si="67"/>
        <v>0.21795696696729444</v>
      </c>
      <c r="R282" s="1">
        <v>1</v>
      </c>
      <c r="S282" s="1">
        <v>2</v>
      </c>
      <c r="T282" s="1">
        <v>8</v>
      </c>
      <c r="U282" s="1">
        <v>0</v>
      </c>
      <c r="V282" s="1">
        <f t="shared" si="63"/>
        <v>0</v>
      </c>
      <c r="W282" s="1">
        <v>0.96</v>
      </c>
      <c r="X282" s="1">
        <v>2.04</v>
      </c>
      <c r="Y282" s="1">
        <v>5</v>
      </c>
      <c r="Z282" s="1">
        <v>4</v>
      </c>
      <c r="AA282" s="1">
        <f t="shared" si="64"/>
        <v>0.37647058823529411</v>
      </c>
      <c r="AB282" s="1">
        <v>0.503</v>
      </c>
      <c r="AC282" s="1">
        <v>2.4969999999999999</v>
      </c>
      <c r="AD282" s="1">
        <v>0</v>
      </c>
      <c r="AE282" s="1">
        <v>2</v>
      </c>
      <c r="AF282" s="1" t="e">
        <f t="shared" si="65"/>
        <v>#DIV/0!</v>
      </c>
      <c r="AH282" s="1">
        <f t="shared" si="69"/>
        <v>0.10110931329149933</v>
      </c>
      <c r="AI282" s="1">
        <f t="shared" si="70"/>
        <v>6.5476046820320988E-2</v>
      </c>
      <c r="AJ282" s="1">
        <f t="shared" si="71"/>
        <v>0.63168387894254152</v>
      </c>
      <c r="AK282" s="1">
        <f t="shared" si="72"/>
        <v>197.85333384969346</v>
      </c>
      <c r="AL282" s="1" t="b">
        <f t="shared" si="73"/>
        <v>1</v>
      </c>
      <c r="AM282" s="1">
        <f t="shared" si="74"/>
        <v>1.0734757394787251</v>
      </c>
      <c r="AN282" s="1" t="b">
        <f t="shared" si="75"/>
        <v>1</v>
      </c>
      <c r="AO282" s="1">
        <v>9.4879999999999995</v>
      </c>
    </row>
    <row r="283" spans="1:41">
      <c r="A283" s="7">
        <v>280</v>
      </c>
      <c r="B283" s="7" t="s">
        <v>30</v>
      </c>
      <c r="C283" s="7" t="s">
        <v>31</v>
      </c>
      <c r="D283" s="7" t="s">
        <v>30</v>
      </c>
      <c r="E283" s="7" t="s">
        <v>31</v>
      </c>
      <c r="F283" s="2" t="b">
        <f t="shared" si="68"/>
        <v>0</v>
      </c>
      <c r="G283" s="2" t="b">
        <f t="shared" si="66"/>
        <v>0</v>
      </c>
      <c r="H283" s="1" t="s">
        <v>285</v>
      </c>
      <c r="J283" s="1" t="s">
        <v>195</v>
      </c>
      <c r="M283" s="1">
        <f>PRODUCT(SUM(PRODUCT(R283,overview!$J$11),PRODUCT(W283,overview!$K$11),PRODUCT(AB283,overview!$L$11)),1/SUM(overview!$J$11:$L$11))</f>
        <v>0.95897777777777771</v>
      </c>
      <c r="N283" s="1">
        <f>PRODUCT(SUM(PRODUCT(S283,overview!$J$11),PRODUCT(X283,overview!$K$11),PRODUCT(AC283,overview!$L$11)),1/SUM(overview!$J$11:$L$11))</f>
        <v>2.0410222222222223</v>
      </c>
      <c r="O283" s="1">
        <f t="shared" si="61"/>
        <v>16</v>
      </c>
      <c r="P283" s="1">
        <f t="shared" si="62"/>
        <v>4</v>
      </c>
      <c r="Q283" s="1">
        <f t="shared" si="67"/>
        <v>0.11746292707357966</v>
      </c>
      <c r="R283" s="1">
        <v>0.68600000000000005</v>
      </c>
      <c r="S283" s="1">
        <v>2.3140000000000001</v>
      </c>
      <c r="T283" s="1">
        <v>5</v>
      </c>
      <c r="U283" s="1">
        <v>3</v>
      </c>
      <c r="V283" s="1">
        <f t="shared" si="63"/>
        <v>0.17787381158167678</v>
      </c>
      <c r="W283" s="1">
        <v>1.085</v>
      </c>
      <c r="X283" s="1">
        <v>1.915</v>
      </c>
      <c r="Y283" s="1">
        <v>11</v>
      </c>
      <c r="Z283" s="1">
        <v>1</v>
      </c>
      <c r="AA283" s="1">
        <f t="shared" si="64"/>
        <v>5.1507239496795629E-2</v>
      </c>
      <c r="AB283" s="1">
        <v>1</v>
      </c>
      <c r="AC283" s="1">
        <v>2</v>
      </c>
      <c r="AD283" s="1">
        <v>0</v>
      </c>
      <c r="AE283" s="1">
        <v>0</v>
      </c>
      <c r="AF283" s="1" t="e">
        <f t="shared" si="65"/>
        <v>#DIV/0!</v>
      </c>
      <c r="AH283" s="1">
        <f t="shared" si="69"/>
        <v>0.10424663127807268</v>
      </c>
      <c r="AI283" s="1">
        <f t="shared" si="70"/>
        <v>7.562598465183186E-2</v>
      </c>
      <c r="AJ283" s="1">
        <f t="shared" si="71"/>
        <v>0.61676314328760606</v>
      </c>
      <c r="AK283" s="1">
        <f t="shared" si="72"/>
        <v>134.024102104663</v>
      </c>
      <c r="AL283" s="1" t="b">
        <f t="shared" si="73"/>
        <v>1</v>
      </c>
      <c r="AM283" s="1">
        <f t="shared" si="74"/>
        <v>0.75882885094569519</v>
      </c>
      <c r="AN283" s="1" t="b">
        <f t="shared" si="75"/>
        <v>1</v>
      </c>
      <c r="AO283" s="1">
        <v>9.4879999999999995</v>
      </c>
    </row>
    <row r="284" spans="1:41">
      <c r="A284" s="7">
        <v>281</v>
      </c>
      <c r="B284" s="7" t="s">
        <v>28</v>
      </c>
      <c r="C284" s="7" t="s">
        <v>29</v>
      </c>
      <c r="D284" s="7" t="s">
        <v>28</v>
      </c>
      <c r="E284" s="7" t="s">
        <v>29</v>
      </c>
      <c r="F284" s="2" t="b">
        <f t="shared" si="68"/>
        <v>0</v>
      </c>
      <c r="G284" s="2" t="b">
        <f t="shared" si="66"/>
        <v>0</v>
      </c>
      <c r="H284" s="1" t="s">
        <v>285</v>
      </c>
      <c r="I284" s="1" t="s">
        <v>253</v>
      </c>
      <c r="M284" s="1">
        <f>PRODUCT(SUM(PRODUCT(R284,overview!$J$11),PRODUCT(W284,overview!$K$11),PRODUCT(AB284,overview!$L$11)),1/SUM(overview!$J$11:$L$11))</f>
        <v>0.72655555555555573</v>
      </c>
      <c r="N284" s="1">
        <f>PRODUCT(SUM(PRODUCT(S284,overview!$J$11),PRODUCT(X284,overview!$K$11),PRODUCT(AC284,overview!$L$11)),1/SUM(overview!$J$11:$L$11))</f>
        <v>2.2734444444444439</v>
      </c>
      <c r="O284" s="1">
        <f t="shared" si="61"/>
        <v>11</v>
      </c>
      <c r="P284" s="1">
        <f t="shared" si="62"/>
        <v>6</v>
      </c>
      <c r="Q284" s="1">
        <f t="shared" si="67"/>
        <v>0.17431832621706048</v>
      </c>
      <c r="R284" s="1">
        <v>0.82199999999999995</v>
      </c>
      <c r="S284" s="1">
        <v>2.1779999999999999</v>
      </c>
      <c r="T284" s="1">
        <v>4</v>
      </c>
      <c r="U284" s="1">
        <v>3</v>
      </c>
      <c r="V284" s="1">
        <f t="shared" si="63"/>
        <v>0.28305785123966937</v>
      </c>
      <c r="W284" s="1">
        <v>0.68400000000000005</v>
      </c>
      <c r="X284" s="1">
        <v>2.3159999999999998</v>
      </c>
      <c r="Y284" s="1">
        <v>7</v>
      </c>
      <c r="Z284" s="1">
        <v>3</v>
      </c>
      <c r="AA284" s="1">
        <f t="shared" si="64"/>
        <v>0.12657290895632867</v>
      </c>
      <c r="AB284" s="1">
        <v>0.66700000000000004</v>
      </c>
      <c r="AC284" s="1">
        <v>2.3330000000000002</v>
      </c>
      <c r="AD284" s="1">
        <v>0</v>
      </c>
      <c r="AE284" s="1">
        <v>0</v>
      </c>
      <c r="AF284" s="1" t="e">
        <f t="shared" si="65"/>
        <v>#DIV/0!</v>
      </c>
      <c r="AH284" s="1">
        <f t="shared" si="69"/>
        <v>9.0365314874043895E-2</v>
      </c>
      <c r="AI284" s="1">
        <f t="shared" si="70"/>
        <v>6.8204651868140204E-2</v>
      </c>
      <c r="AJ284" s="1">
        <f t="shared" si="71"/>
        <v>0.52943708745028895</v>
      </c>
      <c r="AK284" s="1">
        <f t="shared" si="72"/>
        <v>187.79952671583524</v>
      </c>
      <c r="AL284" s="1" t="b">
        <f t="shared" si="73"/>
        <v>1</v>
      </c>
      <c r="AM284" s="1">
        <f t="shared" si="74"/>
        <v>0.51107443120422824</v>
      </c>
      <c r="AN284" s="1" t="b">
        <f t="shared" si="75"/>
        <v>1</v>
      </c>
      <c r="AO284" s="1">
        <v>9.4879999999999995</v>
      </c>
    </row>
    <row r="285" spans="1:41">
      <c r="A285" s="7">
        <v>282</v>
      </c>
      <c r="B285" s="7" t="s">
        <v>45</v>
      </c>
      <c r="C285" s="7" t="s">
        <v>46</v>
      </c>
      <c r="D285" s="7" t="s">
        <v>45</v>
      </c>
      <c r="E285" s="7" t="s">
        <v>46</v>
      </c>
      <c r="F285" s="2" t="b">
        <f t="shared" si="68"/>
        <v>0</v>
      </c>
      <c r="G285" s="2" t="b">
        <f t="shared" si="66"/>
        <v>0</v>
      </c>
      <c r="H285" s="1" t="s">
        <v>285</v>
      </c>
      <c r="M285" s="1">
        <f>PRODUCT(SUM(PRODUCT(R285,overview!$J$11),PRODUCT(W285,overview!$K$11),PRODUCT(AB285,overview!$L$11)),1/SUM(overview!$J$11:$L$11))</f>
        <v>0.83688888888888879</v>
      </c>
      <c r="N285" s="1">
        <f>PRODUCT(SUM(PRODUCT(S285,overview!$J$11),PRODUCT(X285,overview!$K$11),PRODUCT(AC285,overview!$L$11)),1/SUM(overview!$J$11:$L$11))</f>
        <v>2.1631111111111112</v>
      </c>
      <c r="O285" s="1">
        <f t="shared" si="61"/>
        <v>12</v>
      </c>
      <c r="P285" s="1">
        <f t="shared" si="62"/>
        <v>0</v>
      </c>
      <c r="Q285" s="1">
        <f t="shared" si="67"/>
        <v>0</v>
      </c>
      <c r="R285" s="1">
        <v>0.375</v>
      </c>
      <c r="S285" s="1">
        <v>2.625</v>
      </c>
      <c r="T285" s="1">
        <v>7</v>
      </c>
      <c r="U285" s="1">
        <v>0</v>
      </c>
      <c r="V285" s="1">
        <f t="shared" si="63"/>
        <v>0</v>
      </c>
      <c r="W285" s="1">
        <v>1.0469999999999999</v>
      </c>
      <c r="X285" s="1">
        <v>1.9530000000000001</v>
      </c>
      <c r="Y285" s="1">
        <v>5</v>
      </c>
      <c r="Z285" s="1">
        <v>0</v>
      </c>
      <c r="AA285" s="1">
        <f t="shared" si="64"/>
        <v>0</v>
      </c>
      <c r="AB285" s="1">
        <v>1</v>
      </c>
      <c r="AC285" s="1">
        <v>2</v>
      </c>
      <c r="AD285" s="1">
        <v>0</v>
      </c>
      <c r="AE285" s="1">
        <v>0</v>
      </c>
      <c r="AF285" s="1" t="e">
        <f t="shared" si="65"/>
        <v>#DIV/0!</v>
      </c>
      <c r="AH285" s="1">
        <f t="shared" si="69"/>
        <v>0.11995358326002732</v>
      </c>
      <c r="AI285" s="1">
        <f t="shared" si="70"/>
        <v>7.1213680627028736E-2</v>
      </c>
      <c r="AJ285" s="1">
        <f t="shared" si="71"/>
        <v>0.75551102204408815</v>
      </c>
      <c r="AK285" s="1">
        <f t="shared" si="72"/>
        <v>165.27821686058067</v>
      </c>
      <c r="AL285" s="1" t="b">
        <f t="shared" si="73"/>
        <v>1</v>
      </c>
      <c r="AM285" s="1">
        <f t="shared" si="74"/>
        <v>0.51220925008177098</v>
      </c>
      <c r="AN285" s="1" t="b">
        <f t="shared" si="75"/>
        <v>1</v>
      </c>
      <c r="AO285" s="1">
        <v>9.4879999999999995</v>
      </c>
    </row>
    <row r="286" spans="1:41">
      <c r="A286" s="7">
        <v>283</v>
      </c>
      <c r="B286" s="7" t="s">
        <v>28</v>
      </c>
      <c r="C286" s="7" t="s">
        <v>29</v>
      </c>
      <c r="D286" s="7" t="s">
        <v>28</v>
      </c>
      <c r="E286" s="7" t="s">
        <v>29</v>
      </c>
      <c r="F286" s="2" t="b">
        <f t="shared" si="68"/>
        <v>0</v>
      </c>
      <c r="G286" s="2" t="b">
        <f t="shared" si="66"/>
        <v>0</v>
      </c>
      <c r="H286" s="1" t="s">
        <v>285</v>
      </c>
      <c r="J286" s="1" t="s">
        <v>195</v>
      </c>
      <c r="M286" s="1">
        <f>PRODUCT(SUM(PRODUCT(R286,overview!$J$11),PRODUCT(W286,overview!$K$11),PRODUCT(AB286,overview!$L$11)),1/SUM(overview!$J$11:$L$11))</f>
        <v>0.77060000000000017</v>
      </c>
      <c r="N286" s="1">
        <f>PRODUCT(SUM(PRODUCT(S286,overview!$J$11),PRODUCT(X286,overview!$K$11),PRODUCT(AC286,overview!$L$11)),1/SUM(overview!$J$11:$L$11))</f>
        <v>2.2294</v>
      </c>
      <c r="O286" s="1">
        <f t="shared" si="61"/>
        <v>10</v>
      </c>
      <c r="P286" s="1">
        <f t="shared" si="62"/>
        <v>0</v>
      </c>
      <c r="Q286" s="1">
        <f t="shared" si="67"/>
        <v>0</v>
      </c>
      <c r="R286" s="1">
        <v>1</v>
      </c>
      <c r="S286" s="1">
        <v>2</v>
      </c>
      <c r="T286" s="1">
        <v>6</v>
      </c>
      <c r="U286" s="1">
        <v>0</v>
      </c>
      <c r="V286" s="1">
        <f t="shared" si="63"/>
        <v>0</v>
      </c>
      <c r="W286" s="1">
        <v>0.66700000000000004</v>
      </c>
      <c r="X286" s="1">
        <v>2.3330000000000002</v>
      </c>
      <c r="Y286" s="1">
        <v>4</v>
      </c>
      <c r="Z286" s="1">
        <v>0</v>
      </c>
      <c r="AA286" s="1">
        <f t="shared" si="64"/>
        <v>0</v>
      </c>
      <c r="AB286" s="1">
        <v>0.66700000000000004</v>
      </c>
      <c r="AC286" s="1">
        <v>2.3330000000000002</v>
      </c>
      <c r="AD286" s="1">
        <v>0</v>
      </c>
      <c r="AE286" s="1">
        <v>0</v>
      </c>
      <c r="AF286" s="1" t="e">
        <f t="shared" si="65"/>
        <v>#DIV/0!</v>
      </c>
      <c r="AH286" s="1">
        <f t="shared" si="69"/>
        <v>0.10699232160151614</v>
      </c>
      <c r="AI286" s="1">
        <f t="shared" si="70"/>
        <v>5.653429186231973E-2</v>
      </c>
      <c r="AJ286" s="1">
        <f t="shared" si="71"/>
        <v>1.3617124984767863</v>
      </c>
      <c r="AK286" s="1">
        <f t="shared" si="72"/>
        <v>143.17563075610218</v>
      </c>
      <c r="AL286" s="1" t="b">
        <f t="shared" si="73"/>
        <v>1</v>
      </c>
      <c r="AM286" s="1">
        <f t="shared" si="74"/>
        <v>0.72203811201080759</v>
      </c>
      <c r="AN286" s="1" t="b">
        <f t="shared" si="75"/>
        <v>1</v>
      </c>
      <c r="AO286" s="1">
        <v>9.4879999999999995</v>
      </c>
    </row>
    <row r="287" spans="1:41">
      <c r="A287" s="7">
        <v>284</v>
      </c>
      <c r="B287" s="7" t="s">
        <v>53</v>
      </c>
      <c r="C287" s="7" t="s">
        <v>33</v>
      </c>
      <c r="D287" s="7" t="s">
        <v>28</v>
      </c>
      <c r="E287" s="7" t="s">
        <v>29</v>
      </c>
      <c r="F287" s="2" t="b">
        <f t="shared" si="68"/>
        <v>1</v>
      </c>
      <c r="G287" s="2" t="b">
        <f t="shared" si="66"/>
        <v>1</v>
      </c>
      <c r="H287" s="1" t="s">
        <v>285</v>
      </c>
      <c r="I287" s="1" t="s">
        <v>253</v>
      </c>
      <c r="M287" s="1">
        <f>PRODUCT(SUM(PRODUCT(R287,overview!$J$11),PRODUCT(W287,overview!$K$11),PRODUCT(AB287,overview!$L$11)),1/SUM(overview!$J$11:$L$11))</f>
        <v>0.65966666666666662</v>
      </c>
      <c r="N287" s="1">
        <f>PRODUCT(SUM(PRODUCT(S287,overview!$J$11),PRODUCT(X287,overview!$K$11),PRODUCT(AC287,overview!$L$11)),1/SUM(overview!$J$11:$L$11))</f>
        <v>2.3403333333333332</v>
      </c>
      <c r="O287" s="1">
        <f t="shared" si="61"/>
        <v>7</v>
      </c>
      <c r="P287" s="1">
        <f t="shared" si="62"/>
        <v>5</v>
      </c>
      <c r="Q287" s="1">
        <f t="shared" si="67"/>
        <v>0.20133477119661419</v>
      </c>
      <c r="R287" s="1">
        <v>0.375</v>
      </c>
      <c r="S287" s="1">
        <v>2.625</v>
      </c>
      <c r="T287" s="1">
        <v>2</v>
      </c>
      <c r="U287" s="1">
        <v>0</v>
      </c>
      <c r="V287" s="1">
        <f t="shared" si="63"/>
        <v>0</v>
      </c>
      <c r="W287" s="1">
        <v>0.78400000000000003</v>
      </c>
      <c r="X287" s="1">
        <v>2.2160000000000002</v>
      </c>
      <c r="Y287" s="1">
        <v>4</v>
      </c>
      <c r="Z287" s="1">
        <v>4</v>
      </c>
      <c r="AA287" s="1">
        <f t="shared" si="64"/>
        <v>0.35379061371841153</v>
      </c>
      <c r="AB287" s="1">
        <v>0.91500000000000004</v>
      </c>
      <c r="AC287" s="1">
        <v>2.085</v>
      </c>
      <c r="AD287" s="1">
        <v>1</v>
      </c>
      <c r="AE287" s="1">
        <v>1</v>
      </c>
      <c r="AF287" s="1">
        <f t="shared" si="65"/>
        <v>0.4388489208633094</v>
      </c>
      <c r="AH287" s="1">
        <f t="shared" si="69"/>
        <v>9.2050617916913421E-2</v>
      </c>
      <c r="AI287" s="1">
        <f t="shared" si="70"/>
        <v>5.8221882664180019E-2</v>
      </c>
      <c r="AJ287" s="1">
        <f t="shared" si="71"/>
        <v>0.36815920398009949</v>
      </c>
      <c r="AK287" s="1">
        <f t="shared" si="72"/>
        <v>136.81520076167715</v>
      </c>
      <c r="AL287" s="1" t="b">
        <f t="shared" si="73"/>
        <v>1</v>
      </c>
      <c r="AM287" s="1">
        <f t="shared" si="74"/>
        <v>1.1414300828899455</v>
      </c>
      <c r="AN287" s="1" t="b">
        <f t="shared" si="75"/>
        <v>1</v>
      </c>
      <c r="AO287" s="1">
        <v>9.4879999999999995</v>
      </c>
    </row>
    <row r="288" spans="1:41">
      <c r="A288" s="7">
        <v>285</v>
      </c>
      <c r="B288" s="7" t="s">
        <v>45</v>
      </c>
      <c r="C288" s="7" t="s">
        <v>46</v>
      </c>
      <c r="D288" s="7" t="s">
        <v>45</v>
      </c>
      <c r="E288" s="7" t="s">
        <v>46</v>
      </c>
      <c r="F288" s="2" t="b">
        <f t="shared" si="68"/>
        <v>0</v>
      </c>
      <c r="G288" s="2" t="b">
        <f t="shared" si="66"/>
        <v>0</v>
      </c>
      <c r="H288" s="1" t="s">
        <v>285</v>
      </c>
      <c r="I288" s="1" t="s">
        <v>253</v>
      </c>
      <c r="M288" s="1">
        <f>PRODUCT(SUM(PRODUCT(R288,overview!$J$11),PRODUCT(W288,overview!$K$11),PRODUCT(AB288,overview!$L$11)),1/SUM(overview!$J$11:$L$11))</f>
        <v>1.048977777777778</v>
      </c>
      <c r="N288" s="1">
        <f>PRODUCT(SUM(PRODUCT(S288,overview!$J$11),PRODUCT(X288,overview!$K$11),PRODUCT(AC288,overview!$L$11)),1/SUM(overview!$J$11:$L$11))</f>
        <v>1.9510222222222222</v>
      </c>
      <c r="O288" s="1">
        <f t="shared" si="61"/>
        <v>15</v>
      </c>
      <c r="P288" s="1">
        <f t="shared" si="62"/>
        <v>3</v>
      </c>
      <c r="Q288" s="1">
        <f t="shared" si="67"/>
        <v>0.10753109481069756</v>
      </c>
      <c r="R288" s="1">
        <v>0.98599999999999999</v>
      </c>
      <c r="S288" s="1">
        <v>2.0139999999999998</v>
      </c>
      <c r="T288" s="1">
        <v>9</v>
      </c>
      <c r="U288" s="1">
        <v>3</v>
      </c>
      <c r="V288" s="1">
        <f t="shared" si="63"/>
        <v>0.16319099635882159</v>
      </c>
      <c r="W288" s="1">
        <v>1.08</v>
      </c>
      <c r="X288" s="1">
        <v>1.92</v>
      </c>
      <c r="Y288" s="1">
        <v>6</v>
      </c>
      <c r="Z288" s="1">
        <v>0</v>
      </c>
      <c r="AA288" s="1">
        <f t="shared" si="64"/>
        <v>0</v>
      </c>
      <c r="AB288" s="1">
        <v>1</v>
      </c>
      <c r="AC288" s="1">
        <v>2</v>
      </c>
      <c r="AD288" s="1">
        <v>0</v>
      </c>
      <c r="AE288" s="1">
        <v>0</v>
      </c>
      <c r="AF288" s="1" t="e">
        <f t="shared" si="65"/>
        <v>#DIV/0!</v>
      </c>
      <c r="AH288" s="1">
        <f t="shared" si="69"/>
        <v>9.2637218294136681E-2</v>
      </c>
      <c r="AI288" s="1">
        <f t="shared" si="70"/>
        <v>4.1270614997156542E-2</v>
      </c>
      <c r="AJ288" s="1">
        <f t="shared" si="71"/>
        <v>0.18925184844813903</v>
      </c>
      <c r="AK288" s="1">
        <f t="shared" si="72"/>
        <v>102.41624802619542</v>
      </c>
      <c r="AL288" s="1" t="b">
        <f t="shared" si="73"/>
        <v>1</v>
      </c>
      <c r="AM288" s="1">
        <f t="shared" si="74"/>
        <v>1.3746018310111396</v>
      </c>
      <c r="AN288" s="1" t="b">
        <f t="shared" si="75"/>
        <v>1</v>
      </c>
      <c r="AO288" s="1">
        <v>9.4879999999999995</v>
      </c>
    </row>
    <row r="289" spans="1:41">
      <c r="A289" s="7">
        <v>286</v>
      </c>
      <c r="B289" s="7" t="s">
        <v>47</v>
      </c>
      <c r="C289" s="7" t="s">
        <v>48</v>
      </c>
      <c r="D289" s="7" t="s">
        <v>47</v>
      </c>
      <c r="E289" s="7" t="s">
        <v>48</v>
      </c>
      <c r="F289" s="2" t="b">
        <f t="shared" si="68"/>
        <v>0</v>
      </c>
      <c r="G289" s="2" t="b">
        <f t="shared" si="66"/>
        <v>0</v>
      </c>
      <c r="H289" s="1" t="s">
        <v>285</v>
      </c>
      <c r="I289" s="1" t="s">
        <v>253</v>
      </c>
      <c r="M289" s="1">
        <f>PRODUCT(SUM(PRODUCT(R289,overview!$J$11),PRODUCT(W289,overview!$K$11),PRODUCT(AB289,overview!$L$11)),1/SUM(overview!$J$11:$L$11))</f>
        <v>0.98562222222222218</v>
      </c>
      <c r="N289" s="1">
        <f>PRODUCT(SUM(PRODUCT(S289,overview!$J$11),PRODUCT(X289,overview!$K$11),PRODUCT(AC289,overview!$L$11)),1/SUM(overview!$J$11:$L$11))</f>
        <v>2.0143777777777778</v>
      </c>
      <c r="O289" s="1">
        <f t="shared" si="61"/>
        <v>12</v>
      </c>
      <c r="P289" s="1">
        <f t="shared" si="62"/>
        <v>2</v>
      </c>
      <c r="Q289" s="1">
        <f t="shared" si="67"/>
        <v>8.154893892425194E-2</v>
      </c>
      <c r="R289" s="1">
        <v>1.0089999999999999</v>
      </c>
      <c r="S289" s="1">
        <v>1.9910000000000001</v>
      </c>
      <c r="T289" s="1">
        <v>6</v>
      </c>
      <c r="U289" s="1">
        <v>1</v>
      </c>
      <c r="V289" s="1">
        <f t="shared" si="63"/>
        <v>8.4463418717562355E-2</v>
      </c>
      <c r="W289" s="1">
        <v>0.97899999999999998</v>
      </c>
      <c r="X289" s="1">
        <v>2.0209999999999999</v>
      </c>
      <c r="Y289" s="1">
        <v>6</v>
      </c>
      <c r="Z289" s="1">
        <v>1</v>
      </c>
      <c r="AA289" s="1">
        <f t="shared" si="64"/>
        <v>8.0735609434273464E-2</v>
      </c>
      <c r="AB289" s="1">
        <v>0.85699999999999998</v>
      </c>
      <c r="AC289" s="1">
        <v>2.1429999999999998</v>
      </c>
      <c r="AD289" s="1">
        <v>0</v>
      </c>
      <c r="AE289" s="1">
        <v>0</v>
      </c>
      <c r="AF289" s="1" t="e">
        <f t="shared" si="65"/>
        <v>#DIV/0!</v>
      </c>
      <c r="AH289" s="1">
        <f t="shared" si="69"/>
        <v>7.919092261625188E-2</v>
      </c>
      <c r="AI289" s="1">
        <f t="shared" si="70"/>
        <v>2.4064885976258631E-2</v>
      </c>
      <c r="AJ289" s="1">
        <f t="shared" si="71"/>
        <v>0.19897483690587137</v>
      </c>
      <c r="AK289" s="1">
        <f t="shared" si="72"/>
        <v>21.323163833056835</v>
      </c>
      <c r="AL289" s="1" t="b">
        <f t="shared" si="73"/>
        <v>1</v>
      </c>
      <c r="AM289" s="1">
        <f t="shared" si="74"/>
        <v>1.5428237599647756</v>
      </c>
      <c r="AN289" s="1" t="b">
        <f t="shared" si="75"/>
        <v>1</v>
      </c>
      <c r="AO289" s="1">
        <v>9.4879999999999995</v>
      </c>
    </row>
    <row r="290" spans="1:41">
      <c r="A290" s="7">
        <v>287</v>
      </c>
      <c r="B290" s="7" t="s">
        <v>30</v>
      </c>
      <c r="C290" s="7" t="s">
        <v>31</v>
      </c>
      <c r="D290" s="7" t="s">
        <v>30</v>
      </c>
      <c r="E290" s="7" t="s">
        <v>31</v>
      </c>
      <c r="F290" s="2" t="b">
        <f t="shared" si="68"/>
        <v>0</v>
      </c>
      <c r="G290" s="2" t="b">
        <f t="shared" si="66"/>
        <v>0</v>
      </c>
      <c r="H290" s="1" t="s">
        <v>285</v>
      </c>
      <c r="M290" s="1">
        <f>PRODUCT(SUM(PRODUCT(R290,overview!$J$11),PRODUCT(W290,overview!$K$11),PRODUCT(AB290,overview!$L$11)),1/SUM(overview!$J$11:$L$11))</f>
        <v>0.79248888888888891</v>
      </c>
      <c r="N290" s="1">
        <f>PRODUCT(SUM(PRODUCT(S290,overview!$J$11),PRODUCT(X290,overview!$K$11),PRODUCT(AC290,overview!$L$11)),1/SUM(overview!$J$11:$L$11))</f>
        <v>2.2075111111111112</v>
      </c>
      <c r="O290" s="1">
        <f t="shared" si="61"/>
        <v>15</v>
      </c>
      <c r="P290" s="1">
        <f t="shared" si="62"/>
        <v>0</v>
      </c>
      <c r="Q290" s="1">
        <f t="shared" si="67"/>
        <v>0</v>
      </c>
      <c r="R290" s="1">
        <v>0.33300000000000002</v>
      </c>
      <c r="S290" s="1">
        <v>2.6669999999999998</v>
      </c>
      <c r="T290" s="1">
        <v>7</v>
      </c>
      <c r="U290" s="1">
        <v>0</v>
      </c>
      <c r="V290" s="1">
        <f t="shared" si="63"/>
        <v>0</v>
      </c>
      <c r="W290" s="1">
        <v>1</v>
      </c>
      <c r="X290" s="1">
        <v>2</v>
      </c>
      <c r="Y290" s="1">
        <v>8</v>
      </c>
      <c r="Z290" s="1">
        <v>0</v>
      </c>
      <c r="AA290" s="1">
        <f t="shared" si="64"/>
        <v>0</v>
      </c>
      <c r="AB290" s="1">
        <v>1</v>
      </c>
      <c r="AC290" s="1">
        <v>2</v>
      </c>
      <c r="AD290" s="1">
        <v>0</v>
      </c>
      <c r="AE290" s="1">
        <v>0</v>
      </c>
      <c r="AF290" s="1" t="e">
        <f t="shared" si="65"/>
        <v>#DIV/0!</v>
      </c>
      <c r="AH290" s="1">
        <f t="shared" si="69"/>
        <v>7.413997595588287E-2</v>
      </c>
      <c r="AI290" s="1">
        <f t="shared" si="70"/>
        <v>2.656324645363255E-2</v>
      </c>
      <c r="AJ290" s="1">
        <f t="shared" si="71"/>
        <v>0.14597344583695249</v>
      </c>
      <c r="AK290" s="1">
        <f t="shared" si="72"/>
        <v>13.216519954889966</v>
      </c>
      <c r="AL290" s="1" t="b">
        <f t="shared" si="73"/>
        <v>1</v>
      </c>
      <c r="AM290" s="1">
        <f t="shared" si="74"/>
        <v>1.7637488879952576</v>
      </c>
      <c r="AN290" s="1" t="b">
        <f t="shared" si="75"/>
        <v>1</v>
      </c>
      <c r="AO290" s="1">
        <v>9.4879999999999995</v>
      </c>
    </row>
    <row r="291" spans="1:41">
      <c r="A291" s="7">
        <v>288</v>
      </c>
      <c r="B291" s="7" t="s">
        <v>47</v>
      </c>
      <c r="C291" s="7" t="s">
        <v>48</v>
      </c>
      <c r="D291" s="7" t="s">
        <v>49</v>
      </c>
      <c r="E291" s="7" t="s">
        <v>50</v>
      </c>
      <c r="F291" s="2" t="b">
        <f t="shared" si="68"/>
        <v>1</v>
      </c>
      <c r="G291" s="2" t="b">
        <f t="shared" si="66"/>
        <v>0</v>
      </c>
      <c r="H291" s="1" t="s">
        <v>285</v>
      </c>
      <c r="I291" s="1" t="s">
        <v>253</v>
      </c>
      <c r="M291" s="1">
        <f>PRODUCT(SUM(PRODUCT(R291,overview!$J$11),PRODUCT(W291,overview!$K$11),PRODUCT(AB291,overview!$L$11)),1/SUM(overview!$J$11:$L$11))</f>
        <v>0.61286666666666667</v>
      </c>
      <c r="N291" s="1">
        <f>PRODUCT(SUM(PRODUCT(S291,overview!$J$11),PRODUCT(X291,overview!$K$11),PRODUCT(AC291,overview!$L$11)),1/SUM(overview!$J$11:$L$11))</f>
        <v>2.3871333333333333</v>
      </c>
      <c r="O291" s="1">
        <f t="shared" si="61"/>
        <v>12.7</v>
      </c>
      <c r="P291" s="1">
        <f t="shared" si="62"/>
        <v>6.3</v>
      </c>
      <c r="Q291" s="1">
        <f t="shared" si="67"/>
        <v>0.12735797711660213</v>
      </c>
      <c r="R291" s="1">
        <v>1</v>
      </c>
      <c r="S291" s="1">
        <v>2</v>
      </c>
      <c r="T291" s="1">
        <v>7</v>
      </c>
      <c r="U291" s="1">
        <v>0</v>
      </c>
      <c r="V291" s="1">
        <f t="shared" si="63"/>
        <v>0</v>
      </c>
      <c r="W291" s="1">
        <v>0.438</v>
      </c>
      <c r="X291" s="1">
        <v>2.5619999999999998</v>
      </c>
      <c r="Y291" s="1">
        <v>5.7</v>
      </c>
      <c r="Z291" s="1">
        <v>5.3</v>
      </c>
      <c r="AA291" s="1">
        <f t="shared" si="64"/>
        <v>0.15896298122355068</v>
      </c>
      <c r="AB291" s="1">
        <v>0.439</v>
      </c>
      <c r="AC291" s="1">
        <v>2.5609999999999999</v>
      </c>
      <c r="AD291" s="1">
        <v>0</v>
      </c>
      <c r="AE291" s="1">
        <v>1</v>
      </c>
      <c r="AF291" s="1" t="e">
        <f t="shared" si="65"/>
        <v>#DIV/0!</v>
      </c>
      <c r="AH291" s="1">
        <f t="shared" si="69"/>
        <v>7.0317650021134492E-2</v>
      </c>
      <c r="AI291" s="1">
        <f t="shared" si="70"/>
        <v>2.5456444518064527E-2</v>
      </c>
      <c r="AJ291" s="1">
        <f t="shared" si="71"/>
        <v>0.13853371955448573</v>
      </c>
      <c r="AK291" s="1">
        <f t="shared" si="72"/>
        <v>15.209938997538465</v>
      </c>
      <c r="AL291" s="1" t="b">
        <f t="shared" si="73"/>
        <v>1</v>
      </c>
      <c r="AM291" s="1">
        <f t="shared" si="74"/>
        <v>2.0458858907996231</v>
      </c>
      <c r="AN291" s="1" t="b">
        <f t="shared" si="75"/>
        <v>1</v>
      </c>
      <c r="AO291" s="1">
        <v>9.4879999999999995</v>
      </c>
    </row>
    <row r="292" spans="1:41">
      <c r="A292" s="7">
        <v>289</v>
      </c>
      <c r="B292" s="7" t="s">
        <v>64</v>
      </c>
      <c r="C292" s="7" t="s">
        <v>2</v>
      </c>
      <c r="D292" s="7" t="s">
        <v>64</v>
      </c>
      <c r="E292" s="7" t="s">
        <v>2</v>
      </c>
      <c r="F292" s="2" t="b">
        <f t="shared" si="68"/>
        <v>0</v>
      </c>
      <c r="G292" s="2" t="b">
        <f t="shared" si="66"/>
        <v>0</v>
      </c>
      <c r="H292" s="1" t="s">
        <v>285</v>
      </c>
      <c r="M292" s="1">
        <f>PRODUCT(SUM(PRODUCT(R292,overview!$J$11),PRODUCT(W292,overview!$K$11),PRODUCT(AB292,overview!$L$11)),1/SUM(overview!$J$11:$L$11))</f>
        <v>0.55699999999999994</v>
      </c>
      <c r="N292" s="1">
        <f>PRODUCT(SUM(PRODUCT(S292,overview!$J$11),PRODUCT(X292,overview!$K$11),PRODUCT(AC292,overview!$L$11)),1/SUM(overview!$J$11:$L$11))</f>
        <v>2.4430000000000001</v>
      </c>
      <c r="O292" s="1">
        <f t="shared" si="61"/>
        <v>11</v>
      </c>
      <c r="P292" s="1">
        <f t="shared" si="62"/>
        <v>1</v>
      </c>
      <c r="Q292" s="1">
        <f t="shared" si="67"/>
        <v>2.0727123878986342E-2</v>
      </c>
      <c r="R292" s="1">
        <v>1.0529999999999999</v>
      </c>
      <c r="S292" s="1">
        <v>1.9470000000000001</v>
      </c>
      <c r="T292" s="1">
        <v>8</v>
      </c>
      <c r="U292" s="1">
        <v>1</v>
      </c>
      <c r="V292" s="1">
        <f t="shared" si="63"/>
        <v>6.7604006163328192E-2</v>
      </c>
      <c r="W292" s="1">
        <v>0.33300000000000002</v>
      </c>
      <c r="X292" s="1">
        <v>2.6669999999999998</v>
      </c>
      <c r="Y292" s="1">
        <v>3</v>
      </c>
      <c r="Z292" s="1">
        <v>0</v>
      </c>
      <c r="AA292" s="1">
        <f t="shared" si="64"/>
        <v>0</v>
      </c>
      <c r="AB292" s="1">
        <v>0.33300000000000002</v>
      </c>
      <c r="AC292" s="1">
        <v>2.6669999999999998</v>
      </c>
      <c r="AD292" s="1">
        <v>0</v>
      </c>
      <c r="AE292" s="1">
        <v>0</v>
      </c>
      <c r="AF292" s="1" t="e">
        <f t="shared" si="65"/>
        <v>#DIV/0!</v>
      </c>
      <c r="AH292" s="1">
        <f t="shared" si="69"/>
        <v>4.7741925467774386E-2</v>
      </c>
      <c r="AI292" s="1">
        <f t="shared" si="70"/>
        <v>2.3649356018103439E-2</v>
      </c>
      <c r="AJ292" s="1">
        <f t="shared" si="71"/>
        <v>7.8776949746941383E-2</v>
      </c>
      <c r="AK292" s="1">
        <f t="shared" si="72"/>
        <v>14.073790169357581</v>
      </c>
      <c r="AL292" s="1" t="b">
        <f t="shared" si="73"/>
        <v>1</v>
      </c>
      <c r="AM292" s="1">
        <f t="shared" si="74"/>
        <v>2.1094257755260002</v>
      </c>
      <c r="AN292" s="1" t="b">
        <f t="shared" si="75"/>
        <v>1</v>
      </c>
      <c r="AO292" s="1">
        <v>9.4879999999999995</v>
      </c>
    </row>
    <row r="293" spans="1:41">
      <c r="A293" s="7">
        <v>290</v>
      </c>
      <c r="B293" s="7" t="s">
        <v>47</v>
      </c>
      <c r="C293" s="7" t="s">
        <v>48</v>
      </c>
      <c r="D293" s="7" t="s">
        <v>79</v>
      </c>
      <c r="E293" s="7" t="s">
        <v>48</v>
      </c>
      <c r="F293" s="2" t="b">
        <f t="shared" si="68"/>
        <v>1</v>
      </c>
      <c r="G293" s="2" t="b">
        <f t="shared" si="66"/>
        <v>0</v>
      </c>
      <c r="H293" s="1" t="s">
        <v>285</v>
      </c>
      <c r="M293" s="1">
        <f>PRODUCT(SUM(PRODUCT(R293,overview!$J$11),PRODUCT(W293,overview!$K$11),PRODUCT(AB293,overview!$L$11)),1/SUM(overview!$J$11:$L$11))</f>
        <v>1.0107111111111113</v>
      </c>
      <c r="N293" s="1">
        <f>PRODUCT(SUM(PRODUCT(S293,overview!$J$11),PRODUCT(X293,overview!$K$11),PRODUCT(AC293,overview!$L$11)),1/SUM(overview!$J$11:$L$11))</f>
        <v>1.9892888888888889</v>
      </c>
      <c r="O293" s="1">
        <f t="shared" si="61"/>
        <v>19</v>
      </c>
      <c r="P293" s="1">
        <f t="shared" si="62"/>
        <v>3</v>
      </c>
      <c r="Q293" s="1">
        <f t="shared" si="67"/>
        <v>8.022261914980934E-2</v>
      </c>
      <c r="R293" s="1">
        <v>1</v>
      </c>
      <c r="S293" s="1">
        <v>2</v>
      </c>
      <c r="T293" s="1">
        <v>6</v>
      </c>
      <c r="U293" s="1">
        <v>0</v>
      </c>
      <c r="V293" s="1">
        <f t="shared" si="63"/>
        <v>0</v>
      </c>
      <c r="W293" s="1">
        <v>1.016</v>
      </c>
      <c r="X293" s="1">
        <v>1.984</v>
      </c>
      <c r="Y293" s="1">
        <v>12</v>
      </c>
      <c r="Z293" s="1">
        <v>3</v>
      </c>
      <c r="AA293" s="1">
        <f t="shared" si="64"/>
        <v>0.12802419354838709</v>
      </c>
      <c r="AB293" s="1">
        <v>1.002</v>
      </c>
      <c r="AC293" s="1">
        <v>1.998</v>
      </c>
      <c r="AD293" s="1">
        <v>1</v>
      </c>
      <c r="AE293" s="1">
        <v>0</v>
      </c>
      <c r="AF293" s="1">
        <f t="shared" si="65"/>
        <v>0</v>
      </c>
      <c r="AH293" s="1">
        <f t="shared" si="69"/>
        <v>4.9716313011134473E-2</v>
      </c>
      <c r="AI293" s="1">
        <f t="shared" si="70"/>
        <v>9.7330686079858814E-3</v>
      </c>
      <c r="AJ293" s="1">
        <f t="shared" si="71"/>
        <v>0.12426721741202637</v>
      </c>
      <c r="AK293" s="1">
        <f t="shared" si="72"/>
        <v>12.33060451597685</v>
      </c>
      <c r="AL293" s="1" t="b">
        <f t="shared" si="73"/>
        <v>1</v>
      </c>
      <c r="AM293" s="1">
        <f t="shared" si="74"/>
        <v>1.7606395177168361</v>
      </c>
      <c r="AN293" s="1" t="b">
        <f t="shared" si="75"/>
        <v>1</v>
      </c>
      <c r="AO293" s="1">
        <v>9.4879999999999995</v>
      </c>
    </row>
    <row r="294" spans="1:41">
      <c r="A294" s="7">
        <v>291</v>
      </c>
      <c r="B294" s="7" t="s">
        <v>36</v>
      </c>
      <c r="C294" s="7" t="s">
        <v>37</v>
      </c>
      <c r="D294" s="7" t="s">
        <v>67</v>
      </c>
      <c r="E294" s="7" t="s">
        <v>37</v>
      </c>
      <c r="F294" s="2" t="b">
        <f t="shared" si="68"/>
        <v>0</v>
      </c>
      <c r="G294" s="2" t="b">
        <f t="shared" si="66"/>
        <v>1</v>
      </c>
      <c r="H294" s="1" t="s">
        <v>285</v>
      </c>
      <c r="M294" s="1">
        <f>PRODUCT(SUM(PRODUCT(R294,overview!$J$11),PRODUCT(W294,overview!$K$11),PRODUCT(AB294,overview!$L$11)),1/SUM(overview!$J$11:$L$11))</f>
        <v>0.78704444444444432</v>
      </c>
      <c r="N294" s="1">
        <f>PRODUCT(SUM(PRODUCT(S294,overview!$J$11),PRODUCT(X294,overview!$K$11),PRODUCT(AC294,overview!$L$11)),1/SUM(overview!$J$11:$L$11))</f>
        <v>2.2129555555555558</v>
      </c>
      <c r="O294" s="1">
        <f t="shared" si="61"/>
        <v>15</v>
      </c>
      <c r="P294" s="1">
        <f t="shared" si="62"/>
        <v>1</v>
      </c>
      <c r="Q294" s="1">
        <f t="shared" si="67"/>
        <v>2.3710204887715098E-2</v>
      </c>
      <c r="R294" s="1">
        <v>0.42899999999999999</v>
      </c>
      <c r="S294" s="1">
        <v>2.5710000000000002</v>
      </c>
      <c r="T294" s="1">
        <v>4</v>
      </c>
      <c r="U294" s="1">
        <v>0</v>
      </c>
      <c r="V294" s="1">
        <f t="shared" si="63"/>
        <v>0</v>
      </c>
      <c r="W294" s="1">
        <v>0.94099999999999995</v>
      </c>
      <c r="X294" s="1">
        <v>2.0590000000000002</v>
      </c>
      <c r="Y294" s="1">
        <v>9</v>
      </c>
      <c r="Z294" s="1">
        <v>1</v>
      </c>
      <c r="AA294" s="1">
        <f t="shared" si="64"/>
        <v>5.0779774432032798E-2</v>
      </c>
      <c r="AB294" s="1">
        <v>1.181</v>
      </c>
      <c r="AC294" s="1">
        <v>1.819</v>
      </c>
      <c r="AD294" s="1">
        <v>2</v>
      </c>
      <c r="AE294" s="1">
        <v>0</v>
      </c>
      <c r="AF294" s="1">
        <f t="shared" si="65"/>
        <v>0</v>
      </c>
      <c r="AH294" s="1">
        <f t="shared" si="69"/>
        <v>4.3658772006994168E-2</v>
      </c>
      <c r="AI294" s="1">
        <f t="shared" si="70"/>
        <v>4.9421416335520265E-3</v>
      </c>
      <c r="AJ294" s="1">
        <f t="shared" si="71"/>
        <v>0.10707183942560493</v>
      </c>
      <c r="AK294" s="1">
        <f t="shared" si="72"/>
        <v>8.4778696426881588</v>
      </c>
      <c r="AL294" s="1" t="b">
        <f t="shared" si="73"/>
        <v>0</v>
      </c>
      <c r="AM294" s="1">
        <f t="shared" si="74"/>
        <v>1.038745712400768</v>
      </c>
      <c r="AN294" s="1" t="b">
        <f t="shared" si="75"/>
        <v>1</v>
      </c>
      <c r="AO294" s="1">
        <v>9.4879999999999995</v>
      </c>
    </row>
    <row r="295" spans="1:41">
      <c r="A295" s="7">
        <v>292</v>
      </c>
      <c r="B295" s="7" t="s">
        <v>30</v>
      </c>
      <c r="C295" s="7" t="s">
        <v>31</v>
      </c>
      <c r="D295" s="7" t="s">
        <v>30</v>
      </c>
      <c r="E295" s="7" t="s">
        <v>31</v>
      </c>
      <c r="F295" s="2" t="b">
        <f t="shared" si="68"/>
        <v>0</v>
      </c>
      <c r="G295" s="2" t="b">
        <f t="shared" si="66"/>
        <v>0</v>
      </c>
      <c r="H295" s="1" t="s">
        <v>285</v>
      </c>
      <c r="M295" s="1">
        <f>PRODUCT(SUM(PRODUCT(R295,overview!$J$11),PRODUCT(W295,overview!$K$11),PRODUCT(AB295,overview!$L$11)),1/SUM(overview!$J$11:$L$11))</f>
        <v>0.89640000000000009</v>
      </c>
      <c r="N295" s="1">
        <f>PRODUCT(SUM(PRODUCT(S295,overview!$J$11),PRODUCT(X295,overview!$K$11),PRODUCT(AC295,overview!$L$11)),1/SUM(overview!$J$11:$L$11))</f>
        <v>2.1036000000000001</v>
      </c>
      <c r="O295" s="1">
        <f t="shared" si="61"/>
        <v>15</v>
      </c>
      <c r="P295" s="1">
        <f t="shared" si="62"/>
        <v>0</v>
      </c>
      <c r="Q295" s="1">
        <f t="shared" si="67"/>
        <v>0</v>
      </c>
      <c r="R295" s="1">
        <v>0.66700000000000004</v>
      </c>
      <c r="S295" s="1">
        <v>2.3330000000000002</v>
      </c>
      <c r="T295" s="1">
        <v>7</v>
      </c>
      <c r="U295" s="1">
        <v>0</v>
      </c>
      <c r="V295" s="1">
        <f t="shared" si="63"/>
        <v>0</v>
      </c>
      <c r="W295" s="1">
        <v>1</v>
      </c>
      <c r="X295" s="1">
        <v>2</v>
      </c>
      <c r="Y295" s="1">
        <v>8</v>
      </c>
      <c r="Z295" s="1">
        <v>0</v>
      </c>
      <c r="AA295" s="1">
        <f t="shared" si="64"/>
        <v>0</v>
      </c>
      <c r="AB295" s="1">
        <v>1</v>
      </c>
      <c r="AC295" s="1">
        <v>2</v>
      </c>
      <c r="AD295" s="1">
        <v>0</v>
      </c>
      <c r="AE295" s="1">
        <v>0</v>
      </c>
      <c r="AF295" s="1" t="e">
        <f t="shared" si="65"/>
        <v>#DIV/0!</v>
      </c>
      <c r="AH295" s="1">
        <f t="shared" si="69"/>
        <v>4.0228766468864745E-2</v>
      </c>
      <c r="AI295" s="1">
        <f t="shared" si="70"/>
        <v>1.8090574245059648E-2</v>
      </c>
      <c r="AJ295" s="1">
        <f t="shared" si="71"/>
        <v>8.2560514245538841E-2</v>
      </c>
      <c r="AK295" s="1">
        <f t="shared" si="72"/>
        <v>8.7002031202504195</v>
      </c>
      <c r="AL295" s="1" t="b">
        <f t="shared" si="73"/>
        <v>0</v>
      </c>
      <c r="AM295" s="1">
        <f t="shared" si="74"/>
        <v>1.4186756089993446</v>
      </c>
      <c r="AN295" s="1" t="b">
        <f t="shared" si="75"/>
        <v>1</v>
      </c>
      <c r="AO295" s="1">
        <v>9.4879999999999995</v>
      </c>
    </row>
    <row r="296" spans="1:41">
      <c r="A296" s="7">
        <v>293</v>
      </c>
      <c r="B296" s="7" t="s">
        <v>97</v>
      </c>
      <c r="C296" s="7" t="s">
        <v>42</v>
      </c>
      <c r="D296" s="7" t="s">
        <v>41</v>
      </c>
      <c r="E296" s="7" t="s">
        <v>42</v>
      </c>
      <c r="F296" s="2" t="b">
        <f t="shared" si="68"/>
        <v>0</v>
      </c>
      <c r="G296" s="2" t="b">
        <f t="shared" si="66"/>
        <v>1</v>
      </c>
      <c r="H296" s="1" t="s">
        <v>298</v>
      </c>
      <c r="M296" s="1">
        <f>PRODUCT(SUM(PRODUCT(R296,overview!$J$11),PRODUCT(W296,overview!$K$11),PRODUCT(AB296,overview!$L$11)),1/SUM(overview!$J$11:$L$11))</f>
        <v>0.60664444444444443</v>
      </c>
      <c r="N296" s="1">
        <f>PRODUCT(SUM(PRODUCT(S296,overview!$J$11),PRODUCT(X296,overview!$K$11),PRODUCT(AC296,overview!$L$11)),1/SUM(overview!$J$11:$L$11))</f>
        <v>2.3933555555555559</v>
      </c>
      <c r="O296" s="1">
        <f t="shared" si="61"/>
        <v>11</v>
      </c>
      <c r="P296" s="1">
        <f t="shared" si="62"/>
        <v>0</v>
      </c>
      <c r="Q296" s="1">
        <f t="shared" si="67"/>
        <v>0</v>
      </c>
      <c r="R296" s="1">
        <v>1</v>
      </c>
      <c r="S296" s="1">
        <v>2</v>
      </c>
      <c r="T296" s="1">
        <v>7</v>
      </c>
      <c r="U296" s="1">
        <v>0</v>
      </c>
      <c r="V296" s="1">
        <f t="shared" si="63"/>
        <v>0</v>
      </c>
      <c r="W296" s="1">
        <v>0.42899999999999999</v>
      </c>
      <c r="X296" s="1">
        <v>2.5710000000000002</v>
      </c>
      <c r="Y296" s="1">
        <v>3</v>
      </c>
      <c r="Z296" s="1">
        <v>0</v>
      </c>
      <c r="AA296" s="1">
        <f t="shared" si="64"/>
        <v>0</v>
      </c>
      <c r="AB296" s="1">
        <v>0.42899999999999999</v>
      </c>
      <c r="AC296" s="1">
        <v>2.5710000000000002</v>
      </c>
      <c r="AD296" s="1">
        <v>1</v>
      </c>
      <c r="AE296" s="1">
        <v>0</v>
      </c>
      <c r="AF296" s="1">
        <f t="shared" si="65"/>
        <v>0</v>
      </c>
      <c r="AH296" s="1">
        <f t="shared" si="69"/>
        <v>1.9505332446398842E-2</v>
      </c>
      <c r="AI296" s="1">
        <f t="shared" si="70"/>
        <v>1.9145594530567026E-2</v>
      </c>
      <c r="AJ296" s="1">
        <f t="shared" si="71"/>
        <v>4.0821097393995386E-2</v>
      </c>
      <c r="AK296" s="1">
        <f t="shared" si="72"/>
        <v>8.6041804499305989</v>
      </c>
      <c r="AL296" s="1" t="b">
        <f t="shared" si="73"/>
        <v>0</v>
      </c>
      <c r="AM296" s="1">
        <f t="shared" si="74"/>
        <v>1.0325491818795292</v>
      </c>
      <c r="AN296" s="1" t="b">
        <f t="shared" si="75"/>
        <v>1</v>
      </c>
      <c r="AO296" s="1">
        <v>9.4879999999999995</v>
      </c>
    </row>
    <row r="297" spans="1:41">
      <c r="A297" s="7">
        <v>294</v>
      </c>
      <c r="B297" s="7" t="s">
        <v>93</v>
      </c>
      <c r="C297" s="7" t="s">
        <v>52</v>
      </c>
      <c r="D297" s="7" t="s">
        <v>93</v>
      </c>
      <c r="E297" s="7" t="s">
        <v>52</v>
      </c>
      <c r="F297" s="2" t="b">
        <f t="shared" si="68"/>
        <v>0</v>
      </c>
      <c r="G297" s="2" t="b">
        <f t="shared" si="66"/>
        <v>0</v>
      </c>
      <c r="H297" s="1" t="s">
        <v>298</v>
      </c>
      <c r="M297" s="1">
        <f>PRODUCT(SUM(PRODUCT(R297,overview!$J$11),PRODUCT(W297,overview!$K$11),PRODUCT(AB297,overview!$L$11)),1/SUM(overview!$J$11:$L$11))</f>
        <v>0.54051111111111116</v>
      </c>
      <c r="N297" s="1">
        <f>PRODUCT(SUM(PRODUCT(S297,overview!$J$11),PRODUCT(X297,overview!$K$11),PRODUCT(AC297,overview!$L$11)),1/SUM(overview!$J$11:$L$11))</f>
        <v>2.4594888888888886</v>
      </c>
      <c r="O297" s="1">
        <f t="shared" si="61"/>
        <v>13</v>
      </c>
      <c r="P297" s="1">
        <f t="shared" si="62"/>
        <v>0</v>
      </c>
      <c r="Q297" s="1">
        <f t="shared" si="67"/>
        <v>0</v>
      </c>
      <c r="R297" s="1">
        <v>1</v>
      </c>
      <c r="S297" s="1">
        <v>2</v>
      </c>
      <c r="T297" s="1">
        <v>9</v>
      </c>
      <c r="U297" s="1">
        <v>0</v>
      </c>
      <c r="V297" s="1">
        <f t="shared" si="63"/>
        <v>0</v>
      </c>
      <c r="W297" s="1">
        <v>0.33300000000000002</v>
      </c>
      <c r="X297" s="1">
        <v>2.6669999999999998</v>
      </c>
      <c r="Y297" s="1">
        <v>4</v>
      </c>
      <c r="Z297" s="1">
        <v>0</v>
      </c>
      <c r="AA297" s="1">
        <f t="shared" si="64"/>
        <v>0</v>
      </c>
      <c r="AB297" s="1">
        <v>0.33300000000000002</v>
      </c>
      <c r="AC297" s="1">
        <v>2.6669999999999998</v>
      </c>
      <c r="AD297" s="1">
        <v>0</v>
      </c>
      <c r="AE297" s="1">
        <v>0</v>
      </c>
      <c r="AF297" s="1" t="e">
        <f t="shared" si="65"/>
        <v>#DIV/0!</v>
      </c>
      <c r="AH297" s="1">
        <f t="shared" si="69"/>
        <v>4.7202131709173964E-2</v>
      </c>
      <c r="AI297" s="1">
        <f t="shared" si="70"/>
        <v>1.2847670588918069E-2</v>
      </c>
      <c r="AJ297" s="1">
        <f t="shared" si="71"/>
        <v>4.5721828873154922E-2</v>
      </c>
      <c r="AK297" s="1">
        <f t="shared" si="72"/>
        <v>9.2929811573848351</v>
      </c>
      <c r="AL297" s="1" t="b">
        <f t="shared" si="73"/>
        <v>0</v>
      </c>
      <c r="AM297" s="1">
        <f t="shared" si="74"/>
        <v>0.70273928141481745</v>
      </c>
      <c r="AN297" s="1" t="b">
        <f t="shared" si="75"/>
        <v>1</v>
      </c>
      <c r="AO297" s="1">
        <v>9.4879999999999995</v>
      </c>
    </row>
    <row r="298" spans="1:41">
      <c r="A298" s="7">
        <v>295</v>
      </c>
      <c r="B298" s="7" t="s">
        <v>98</v>
      </c>
      <c r="C298" s="7" t="s">
        <v>50</v>
      </c>
      <c r="D298" s="7" t="s">
        <v>98</v>
      </c>
      <c r="E298" s="7" t="s">
        <v>50</v>
      </c>
      <c r="F298" s="2" t="b">
        <f t="shared" si="68"/>
        <v>0</v>
      </c>
      <c r="G298" s="2" t="b">
        <f t="shared" si="66"/>
        <v>0</v>
      </c>
      <c r="H298" s="1" t="s">
        <v>298</v>
      </c>
      <c r="I298" s="1" t="s">
        <v>240</v>
      </c>
      <c r="M298" s="1">
        <f>PRODUCT(SUM(PRODUCT(R298,overview!$J$11),PRODUCT(W298,overview!$K$11),PRODUCT(AB298,overview!$L$11)),1/SUM(overview!$J$11:$L$11))</f>
        <v>0.33300000000000002</v>
      </c>
      <c r="N298" s="1">
        <f>PRODUCT(SUM(PRODUCT(S298,overview!$J$11),PRODUCT(X298,overview!$K$11),PRODUCT(AC298,overview!$L$11)),1/SUM(overview!$J$11:$L$11))</f>
        <v>2.6669999999999998</v>
      </c>
      <c r="O298" s="1">
        <f t="shared" si="61"/>
        <v>10</v>
      </c>
      <c r="P298" s="1">
        <f t="shared" si="62"/>
        <v>0</v>
      </c>
      <c r="Q298" s="1">
        <f t="shared" si="67"/>
        <v>0</v>
      </c>
      <c r="R298" s="1">
        <v>0.33300000000000002</v>
      </c>
      <c r="S298" s="1">
        <v>2.6669999999999998</v>
      </c>
      <c r="T298" s="1">
        <v>7</v>
      </c>
      <c r="U298" s="1">
        <v>0</v>
      </c>
      <c r="V298" s="1">
        <f t="shared" si="63"/>
        <v>0</v>
      </c>
      <c r="W298" s="1">
        <v>0.33300000000000002</v>
      </c>
      <c r="X298" s="1">
        <v>2.6669999999999998</v>
      </c>
      <c r="Y298" s="1">
        <v>3</v>
      </c>
      <c r="Z298" s="1">
        <v>0</v>
      </c>
      <c r="AA298" s="1">
        <f t="shared" si="64"/>
        <v>0</v>
      </c>
      <c r="AB298" s="1">
        <v>0.33300000000000002</v>
      </c>
      <c r="AC298" s="1">
        <v>2.6669999999999998</v>
      </c>
      <c r="AD298" s="1">
        <v>0</v>
      </c>
      <c r="AE298" s="1">
        <v>0</v>
      </c>
      <c r="AF298" s="1" t="e">
        <f t="shared" si="65"/>
        <v>#DIV/0!</v>
      </c>
      <c r="AH298" s="1">
        <f t="shared" si="69"/>
        <v>3.4344782529629532E-2</v>
      </c>
      <c r="AI298" s="1">
        <f t="shared" si="70"/>
        <v>1.2140527536303776E-2</v>
      </c>
      <c r="AJ298" s="1">
        <f t="shared" si="71"/>
        <v>0.13096556869305723</v>
      </c>
      <c r="AK298" s="1">
        <f t="shared" si="72"/>
        <v>14.045301037590399</v>
      </c>
      <c r="AL298" s="1" t="b">
        <f t="shared" si="73"/>
        <v>1</v>
      </c>
      <c r="AM298" s="1">
        <f t="shared" si="74"/>
        <v>0.83631209204517809</v>
      </c>
      <c r="AN298" s="1" t="b">
        <f t="shared" si="75"/>
        <v>1</v>
      </c>
      <c r="AO298" s="1">
        <v>9.4879999999999995</v>
      </c>
    </row>
    <row r="299" spans="1:41">
      <c r="A299" s="7">
        <v>296</v>
      </c>
      <c r="B299" s="7" t="s">
        <v>53</v>
      </c>
      <c r="C299" s="7" t="s">
        <v>33</v>
      </c>
      <c r="D299" s="7" t="s">
        <v>28</v>
      </c>
      <c r="E299" s="7" t="s">
        <v>29</v>
      </c>
      <c r="F299" s="2" t="b">
        <f t="shared" si="68"/>
        <v>1</v>
      </c>
      <c r="G299" s="2" t="b">
        <f t="shared" si="66"/>
        <v>1</v>
      </c>
      <c r="H299" s="1" t="s">
        <v>298</v>
      </c>
      <c r="M299" s="1">
        <f>PRODUCT(SUM(PRODUCT(R299,overview!$J$11),PRODUCT(W299,overview!$K$11),PRODUCT(AB299,overview!$L$11)),1/SUM(overview!$J$11:$L$11))</f>
        <v>0.7881111111111111</v>
      </c>
      <c r="N299" s="1">
        <f>PRODUCT(SUM(PRODUCT(S299,overview!$J$11),PRODUCT(X299,overview!$K$11),PRODUCT(AC299,overview!$L$11)),1/SUM(overview!$J$11:$L$11))</f>
        <v>2.2118888888888888</v>
      </c>
      <c r="O299" s="1">
        <f t="shared" si="61"/>
        <v>13</v>
      </c>
      <c r="P299" s="1">
        <f t="shared" si="62"/>
        <v>2</v>
      </c>
      <c r="Q299" s="1">
        <f t="shared" si="67"/>
        <v>5.4816434883747892E-2</v>
      </c>
      <c r="R299" s="1">
        <v>1</v>
      </c>
      <c r="S299" s="1">
        <v>2</v>
      </c>
      <c r="T299" s="1">
        <v>7</v>
      </c>
      <c r="U299" s="1">
        <v>0</v>
      </c>
      <c r="V299" s="1">
        <f t="shared" si="63"/>
        <v>0</v>
      </c>
      <c r="W299" s="1">
        <v>0.68500000000000005</v>
      </c>
      <c r="X299" s="1">
        <v>2.3149999999999999</v>
      </c>
      <c r="Y299" s="1">
        <v>5</v>
      </c>
      <c r="Z299" s="1">
        <v>1</v>
      </c>
      <c r="AA299" s="1">
        <f t="shared" si="64"/>
        <v>5.9179265658747308E-2</v>
      </c>
      <c r="AB299" s="1">
        <v>0.91500000000000004</v>
      </c>
      <c r="AC299" s="1">
        <v>2.085</v>
      </c>
      <c r="AD299" s="1">
        <v>1</v>
      </c>
      <c r="AE299" s="1">
        <v>1</v>
      </c>
      <c r="AF299" s="1">
        <f t="shared" si="65"/>
        <v>0.4388489208633094</v>
      </c>
      <c r="AH299" s="1">
        <f t="shared" si="69"/>
        <v>3.6323511237442846E-2</v>
      </c>
      <c r="AI299" s="1">
        <f t="shared" si="70"/>
        <v>1.2736879588857334E-2</v>
      </c>
      <c r="AJ299" s="1">
        <f t="shared" si="71"/>
        <v>0.14815178536355425</v>
      </c>
      <c r="AK299" s="1">
        <f t="shared" si="72"/>
        <v>21.897562310597614</v>
      </c>
      <c r="AL299" s="1" t="b">
        <f t="shared" si="73"/>
        <v>1</v>
      </c>
      <c r="AM299" s="1">
        <f t="shared" si="74"/>
        <v>1.191292671859925</v>
      </c>
      <c r="AN299" s="1" t="b">
        <f t="shared" si="75"/>
        <v>1</v>
      </c>
      <c r="AO299" s="1">
        <v>9.4879999999999995</v>
      </c>
    </row>
    <row r="300" spans="1:41">
      <c r="A300" s="7">
        <v>297</v>
      </c>
      <c r="B300" s="7" t="s">
        <v>74</v>
      </c>
      <c r="C300" s="7" t="s">
        <v>1</v>
      </c>
      <c r="D300" s="7" t="s">
        <v>75</v>
      </c>
      <c r="E300" s="7" t="s">
        <v>1</v>
      </c>
      <c r="F300" s="2" t="b">
        <f t="shared" si="68"/>
        <v>1</v>
      </c>
      <c r="G300" s="2" t="b">
        <f t="shared" si="66"/>
        <v>1</v>
      </c>
      <c r="H300" s="1" t="s">
        <v>298</v>
      </c>
      <c r="J300" s="1" t="s">
        <v>257</v>
      </c>
      <c r="M300" s="1">
        <f>PRODUCT(SUM(PRODUCT(R300,overview!$J$11),PRODUCT(W300,overview!$K$11),PRODUCT(AB300,overview!$L$11)),1/SUM(overview!$J$11:$L$11))</f>
        <v>0.90968888888888888</v>
      </c>
      <c r="N300" s="1">
        <f>PRODUCT(SUM(PRODUCT(S300,overview!$J$11),PRODUCT(X300,overview!$K$11),PRODUCT(AC300,overview!$L$11)),1/SUM(overview!$J$11:$L$11))</f>
        <v>2.0903111111111112</v>
      </c>
      <c r="O300" s="1">
        <f t="shared" si="61"/>
        <v>11</v>
      </c>
      <c r="P300" s="1">
        <f t="shared" si="62"/>
        <v>0</v>
      </c>
      <c r="Q300" s="1">
        <f t="shared" si="67"/>
        <v>0</v>
      </c>
      <c r="R300" s="1">
        <v>0.66700000000000004</v>
      </c>
      <c r="S300" s="1">
        <v>2.3330000000000002</v>
      </c>
      <c r="T300" s="1">
        <v>1</v>
      </c>
      <c r="U300" s="1">
        <v>0</v>
      </c>
      <c r="V300" s="1">
        <f t="shared" si="63"/>
        <v>0</v>
      </c>
      <c r="W300" s="1">
        <v>1.018</v>
      </c>
      <c r="X300" s="1">
        <v>1.982</v>
      </c>
      <c r="Y300" s="1">
        <v>9</v>
      </c>
      <c r="Z300" s="1">
        <v>0</v>
      </c>
      <c r="AA300" s="1">
        <f t="shared" si="64"/>
        <v>0</v>
      </c>
      <c r="AB300" s="1">
        <v>1.0580000000000001</v>
      </c>
      <c r="AC300" s="1">
        <v>1.9419999999999999</v>
      </c>
      <c r="AD300" s="1">
        <v>1</v>
      </c>
      <c r="AE300" s="1">
        <v>0</v>
      </c>
      <c r="AF300" s="1">
        <f t="shared" si="65"/>
        <v>0</v>
      </c>
      <c r="AH300" s="1">
        <f t="shared" si="69"/>
        <v>4.0990073445030993E-2</v>
      </c>
      <c r="AI300" s="1">
        <f t="shared" si="70"/>
        <v>1.321993417510575E-2</v>
      </c>
      <c r="AJ300" s="1">
        <f t="shared" si="71"/>
        <v>0.14815178536355422</v>
      </c>
      <c r="AK300" s="1">
        <f t="shared" si="72"/>
        <v>27.656787251600125</v>
      </c>
      <c r="AL300" s="1" t="b">
        <f t="shared" si="73"/>
        <v>1</v>
      </c>
      <c r="AM300" s="1">
        <f t="shared" si="74"/>
        <v>0.86943642147312661</v>
      </c>
      <c r="AN300" s="1" t="b">
        <f t="shared" si="75"/>
        <v>1</v>
      </c>
      <c r="AO300" s="1">
        <v>9.4879999999999995</v>
      </c>
    </row>
    <row r="301" spans="1:41">
      <c r="A301" s="7">
        <v>298</v>
      </c>
      <c r="B301" s="7" t="s">
        <v>43</v>
      </c>
      <c r="C301" s="7" t="s">
        <v>44</v>
      </c>
      <c r="D301" s="7" t="s">
        <v>95</v>
      </c>
      <c r="E301" s="7" t="s">
        <v>44</v>
      </c>
      <c r="F301" s="2" t="b">
        <f t="shared" si="68"/>
        <v>1</v>
      </c>
      <c r="G301" s="2" t="b">
        <f t="shared" si="66"/>
        <v>1</v>
      </c>
      <c r="H301" s="1" t="s">
        <v>298</v>
      </c>
      <c r="J301" s="1" t="s">
        <v>254</v>
      </c>
      <c r="M301" s="1">
        <f>PRODUCT(SUM(PRODUCT(R301,overview!$J$11),PRODUCT(W301,overview!$K$11),PRODUCT(AB301,overview!$L$11)),1/SUM(overview!$J$11:$L$11))</f>
        <v>0.59806666666666675</v>
      </c>
      <c r="N301" s="1">
        <f>PRODUCT(SUM(PRODUCT(S301,overview!$J$11),PRODUCT(X301,overview!$K$11),PRODUCT(AC301,overview!$L$11)),1/SUM(overview!$J$11:$L$11))</f>
        <v>2.4019333333333335</v>
      </c>
      <c r="O301" s="1">
        <f t="shared" si="61"/>
        <v>12.8</v>
      </c>
      <c r="P301" s="1">
        <f t="shared" si="62"/>
        <v>2.2000000000000002</v>
      </c>
      <c r="Q301" s="1">
        <f t="shared" si="67"/>
        <v>4.2795820727747097E-2</v>
      </c>
      <c r="R301" s="1">
        <v>1.0920000000000001</v>
      </c>
      <c r="S301" s="1">
        <v>1.9079999999999999</v>
      </c>
      <c r="T301" s="1">
        <v>5.8</v>
      </c>
      <c r="U301" s="1">
        <v>2.2000000000000002</v>
      </c>
      <c r="V301" s="1">
        <f t="shared" si="63"/>
        <v>0.21708956842333557</v>
      </c>
      <c r="W301" s="1">
        <v>0.375</v>
      </c>
      <c r="X301" s="1">
        <v>2.625</v>
      </c>
      <c r="Y301" s="1">
        <v>6</v>
      </c>
      <c r="Z301" s="1">
        <v>0</v>
      </c>
      <c r="AA301" s="1">
        <f t="shared" si="64"/>
        <v>0</v>
      </c>
      <c r="AB301" s="1">
        <v>0.375</v>
      </c>
      <c r="AC301" s="1">
        <v>2.625</v>
      </c>
      <c r="AD301" s="1">
        <v>1</v>
      </c>
      <c r="AE301" s="1">
        <v>0</v>
      </c>
      <c r="AF301" s="1">
        <f t="shared" si="65"/>
        <v>0</v>
      </c>
      <c r="AH301" s="1">
        <f t="shared" si="69"/>
        <v>3.8766315012204219E-2</v>
      </c>
      <c r="AI301" s="1">
        <f t="shared" si="70"/>
        <v>1.8267017916855453E-2</v>
      </c>
      <c r="AJ301" s="1">
        <f t="shared" si="71"/>
        <v>0.14677982046960136</v>
      </c>
      <c r="AK301" s="1">
        <f t="shared" si="72"/>
        <v>21.677816583483288</v>
      </c>
      <c r="AL301" s="1" t="b">
        <f t="shared" si="73"/>
        <v>1</v>
      </c>
      <c r="AM301" s="1">
        <f t="shared" si="74"/>
        <v>0.50668752990372334</v>
      </c>
      <c r="AN301" s="1" t="b">
        <f t="shared" si="75"/>
        <v>1</v>
      </c>
      <c r="AO301" s="1">
        <v>9.4879999999999995</v>
      </c>
    </row>
    <row r="302" spans="1:41">
      <c r="A302" s="7">
        <v>299</v>
      </c>
      <c r="B302" s="7" t="s">
        <v>82</v>
      </c>
      <c r="C302" s="7" t="s">
        <v>59</v>
      </c>
      <c r="D302" s="7" t="s">
        <v>82</v>
      </c>
      <c r="E302" s="7" t="s">
        <v>59</v>
      </c>
      <c r="F302" s="2" t="b">
        <f t="shared" si="68"/>
        <v>0</v>
      </c>
      <c r="G302" s="2" t="b">
        <f t="shared" si="66"/>
        <v>0</v>
      </c>
      <c r="H302" s="1" t="s">
        <v>298</v>
      </c>
      <c r="J302" s="1" t="s">
        <v>258</v>
      </c>
      <c r="M302" s="1">
        <f>PRODUCT(SUM(PRODUCT(R302,overview!$J$11),PRODUCT(W302,overview!$K$11),PRODUCT(AB302,overview!$L$11)),1/SUM(overview!$J$11:$L$11))</f>
        <v>0.46584444444444451</v>
      </c>
      <c r="N302" s="1">
        <f>PRODUCT(SUM(PRODUCT(S302,overview!$J$11),PRODUCT(X302,overview!$K$11),PRODUCT(AC302,overview!$L$11)),1/SUM(overview!$J$11:$L$11))</f>
        <v>2.5341555555555559</v>
      </c>
      <c r="O302" s="1">
        <f t="shared" si="61"/>
        <v>5</v>
      </c>
      <c r="P302" s="1">
        <f t="shared" si="62"/>
        <v>0</v>
      </c>
      <c r="Q302" s="1">
        <f t="shared" si="67"/>
        <v>0</v>
      </c>
      <c r="R302" s="1">
        <v>0.66700000000000004</v>
      </c>
      <c r="S302" s="1">
        <v>2.3330000000000002</v>
      </c>
      <c r="T302" s="1">
        <v>0</v>
      </c>
      <c r="U302" s="1">
        <v>0</v>
      </c>
      <c r="V302" s="1" t="e">
        <f t="shared" si="63"/>
        <v>#DIV/0!</v>
      </c>
      <c r="W302" s="1">
        <v>0.375</v>
      </c>
      <c r="X302" s="1">
        <v>2.625</v>
      </c>
      <c r="Y302" s="1">
        <v>5</v>
      </c>
      <c r="Z302" s="1">
        <v>0</v>
      </c>
      <c r="AA302" s="1">
        <f t="shared" si="64"/>
        <v>0</v>
      </c>
      <c r="AB302" s="1">
        <v>0.375</v>
      </c>
      <c r="AC302" s="1">
        <v>2.625</v>
      </c>
      <c r="AD302" s="1">
        <v>0</v>
      </c>
      <c r="AE302" s="1">
        <v>0</v>
      </c>
      <c r="AF302" s="1" t="e">
        <f t="shared" si="65"/>
        <v>#DIV/0!</v>
      </c>
      <c r="AH302" s="1">
        <f t="shared" si="69"/>
        <v>3.9353683421480039E-2</v>
      </c>
      <c r="AI302" s="1">
        <f t="shared" si="70"/>
        <v>1.8964397621884718E-2</v>
      </c>
      <c r="AJ302" s="1">
        <f t="shared" si="71"/>
        <v>0.14677982046960136</v>
      </c>
      <c r="AK302" s="1">
        <f t="shared" si="72"/>
        <v>15.43978545768786</v>
      </c>
      <c r="AL302" s="1" t="b">
        <f t="shared" si="73"/>
        <v>1</v>
      </c>
      <c r="AM302" s="1">
        <f t="shared" si="74"/>
        <v>0.2703444809332623</v>
      </c>
      <c r="AN302" s="1" t="b">
        <f t="shared" si="75"/>
        <v>1</v>
      </c>
      <c r="AO302" s="1">
        <v>9.4879999999999995</v>
      </c>
    </row>
    <row r="303" spans="1:41">
      <c r="A303" s="7">
        <v>300</v>
      </c>
      <c r="B303" s="7" t="s">
        <v>62</v>
      </c>
      <c r="C303" s="7" t="s">
        <v>48</v>
      </c>
      <c r="D303" s="7" t="s">
        <v>62</v>
      </c>
      <c r="E303" s="7" t="s">
        <v>48</v>
      </c>
      <c r="F303" s="2" t="b">
        <f t="shared" si="68"/>
        <v>0</v>
      </c>
      <c r="G303" s="2" t="b">
        <f t="shared" si="66"/>
        <v>0</v>
      </c>
      <c r="H303" s="1" t="s">
        <v>298</v>
      </c>
      <c r="J303" s="1" t="s">
        <v>259</v>
      </c>
      <c r="M303" s="1">
        <f>PRODUCT(SUM(PRODUCT(R303,overview!$J$11),PRODUCT(W303,overview!$K$11),PRODUCT(AB303,overview!$L$11)),1/SUM(overview!$J$11:$L$11))</f>
        <v>0.95666666666666667</v>
      </c>
      <c r="N303" s="1">
        <f>PRODUCT(SUM(PRODUCT(S303,overview!$J$11),PRODUCT(X303,overview!$K$11),PRODUCT(AC303,overview!$L$11)),1/SUM(overview!$J$11:$L$11))</f>
        <v>2.043333333333333</v>
      </c>
      <c r="O303" s="1">
        <f t="shared" si="61"/>
        <v>19</v>
      </c>
      <c r="P303" s="1">
        <f t="shared" si="62"/>
        <v>7</v>
      </c>
      <c r="Q303" s="1">
        <f t="shared" si="67"/>
        <v>0.17249077015540484</v>
      </c>
      <c r="R303" s="1">
        <v>1</v>
      </c>
      <c r="S303" s="1">
        <v>2</v>
      </c>
      <c r="T303" s="1">
        <v>9</v>
      </c>
      <c r="U303" s="1">
        <v>0</v>
      </c>
      <c r="V303" s="1">
        <f t="shared" si="63"/>
        <v>0</v>
      </c>
      <c r="W303" s="1">
        <v>0.93500000000000005</v>
      </c>
      <c r="X303" s="1">
        <v>2.0649999999999999</v>
      </c>
      <c r="Y303" s="1">
        <v>10</v>
      </c>
      <c r="Z303" s="1">
        <v>7</v>
      </c>
      <c r="AA303" s="1">
        <f t="shared" si="64"/>
        <v>0.31694915254237294</v>
      </c>
      <c r="AB303" s="1">
        <v>1</v>
      </c>
      <c r="AC303" s="1">
        <v>2</v>
      </c>
      <c r="AD303" s="1">
        <v>0</v>
      </c>
      <c r="AE303" s="1">
        <v>0</v>
      </c>
      <c r="AF303" s="1" t="e">
        <f t="shared" si="65"/>
        <v>#DIV/0!</v>
      </c>
      <c r="AH303" s="1">
        <f t="shared" si="69"/>
        <v>4.3678742875383744E-2</v>
      </c>
      <c r="AI303" s="1">
        <f t="shared" si="70"/>
        <v>3.5778828263404817E-2</v>
      </c>
      <c r="AJ303" s="1">
        <f t="shared" si="71"/>
        <v>0.16414426018354528</v>
      </c>
      <c r="AK303" s="1">
        <f t="shared" si="72"/>
        <v>7.8329363264394711</v>
      </c>
      <c r="AL303" s="1" t="b">
        <f t="shared" si="73"/>
        <v>0</v>
      </c>
      <c r="AM303" s="1">
        <f t="shared" si="74"/>
        <v>4.2250761428641393E-3</v>
      </c>
      <c r="AN303" s="1" t="b">
        <f t="shared" si="75"/>
        <v>1</v>
      </c>
      <c r="AO303" s="1">
        <v>9.4879999999999995</v>
      </c>
    </row>
    <row r="304" spans="1:41">
      <c r="A304" s="7">
        <v>301</v>
      </c>
      <c r="B304" s="7" t="s">
        <v>36</v>
      </c>
      <c r="C304" s="7" t="s">
        <v>37</v>
      </c>
      <c r="D304" s="7" t="s">
        <v>54</v>
      </c>
      <c r="E304" s="7" t="s">
        <v>55</v>
      </c>
      <c r="F304" s="2" t="b">
        <f t="shared" si="68"/>
        <v>1</v>
      </c>
      <c r="G304" s="2" t="b">
        <f t="shared" si="66"/>
        <v>1</v>
      </c>
      <c r="H304" s="1" t="s">
        <v>298</v>
      </c>
      <c r="J304" s="1" t="s">
        <v>257</v>
      </c>
      <c r="K304" s="1" t="s">
        <v>34</v>
      </c>
      <c r="L304" s="1" t="s">
        <v>34</v>
      </c>
      <c r="M304" s="1">
        <f>PRODUCT(SUM(PRODUCT(R304,overview!$J$11),PRODUCT(W304,overview!$K$11),PRODUCT(AB304,overview!$L$11)),1/SUM(overview!$J$11:$L$11))</f>
        <v>0.36971111111111116</v>
      </c>
      <c r="N304" s="1">
        <f>PRODUCT(SUM(PRODUCT(S304,overview!$J$11),PRODUCT(X304,overview!$K$11),PRODUCT(AC304,overview!$L$11)),1/SUM(overview!$J$11:$L$11))</f>
        <v>2.6302888888888889</v>
      </c>
      <c r="O304" s="1">
        <f t="shared" si="61"/>
        <v>10</v>
      </c>
      <c r="P304" s="1">
        <f t="shared" si="62"/>
        <v>2</v>
      </c>
      <c r="Q304" s="1">
        <f t="shared" si="67"/>
        <v>2.8111825486004924E-2</v>
      </c>
      <c r="R304" s="1">
        <v>0.33300000000000002</v>
      </c>
      <c r="S304" s="1">
        <v>2.6669999999999998</v>
      </c>
      <c r="T304" s="1">
        <v>3</v>
      </c>
      <c r="U304" s="1">
        <v>0</v>
      </c>
      <c r="V304" s="1">
        <f t="shared" si="63"/>
        <v>0</v>
      </c>
      <c r="W304" s="1">
        <v>0.375</v>
      </c>
      <c r="X304" s="1">
        <v>2.625</v>
      </c>
      <c r="Y304" s="1">
        <v>6</v>
      </c>
      <c r="Z304" s="1">
        <v>0</v>
      </c>
      <c r="AA304" s="1">
        <f t="shared" si="64"/>
        <v>0</v>
      </c>
      <c r="AB304" s="1">
        <v>0.72499999999999998</v>
      </c>
      <c r="AC304" s="1">
        <v>2.2749999999999999</v>
      </c>
      <c r="AD304" s="1">
        <v>1</v>
      </c>
      <c r="AE304" s="1">
        <v>2</v>
      </c>
      <c r="AF304" s="1">
        <f t="shared" si="65"/>
        <v>0.63736263736263732</v>
      </c>
      <c r="AH304" s="1">
        <f t="shared" si="69"/>
        <v>3.6680189317106156E-2</v>
      </c>
      <c r="AI304" s="1">
        <f t="shared" si="70"/>
        <v>3.2960971736481944E-2</v>
      </c>
      <c r="AJ304" s="1">
        <f t="shared" si="71"/>
        <v>0.12001260636621493</v>
      </c>
      <c r="AK304" s="1">
        <f t="shared" si="72"/>
        <v>5.4549456027767924</v>
      </c>
      <c r="AL304" s="1" t="b">
        <f t="shared" si="73"/>
        <v>0</v>
      </c>
      <c r="AM304" s="1">
        <f t="shared" si="74"/>
        <v>1.5354059200938961E-2</v>
      </c>
      <c r="AN304" s="1" t="b">
        <f t="shared" si="75"/>
        <v>1</v>
      </c>
      <c r="AO304" s="1">
        <v>9.4879999999999995</v>
      </c>
    </row>
    <row r="305" spans="1:41">
      <c r="A305" s="7">
        <v>302</v>
      </c>
      <c r="B305" s="7" t="s">
        <v>30</v>
      </c>
      <c r="C305" s="7" t="s">
        <v>31</v>
      </c>
      <c r="D305" s="7" t="s">
        <v>56</v>
      </c>
      <c r="E305" s="7" t="s">
        <v>31</v>
      </c>
      <c r="F305" s="2" t="b">
        <f t="shared" si="68"/>
        <v>0</v>
      </c>
      <c r="G305" s="2" t="b">
        <f t="shared" si="66"/>
        <v>0</v>
      </c>
      <c r="H305" s="1" t="s">
        <v>298</v>
      </c>
      <c r="J305" s="1" t="s">
        <v>258</v>
      </c>
      <c r="M305" s="1">
        <f>PRODUCT(SUM(PRODUCT(R305,overview!$J$11),PRODUCT(W305,overview!$K$11),PRODUCT(AB305,overview!$L$11)),1/SUM(overview!$J$11:$L$11))</f>
        <v>1.0124444444444445</v>
      </c>
      <c r="N305" s="1">
        <f>PRODUCT(SUM(PRODUCT(S305,overview!$J$11),PRODUCT(X305,overview!$K$11),PRODUCT(AC305,overview!$L$11)),1/SUM(overview!$J$11:$L$11))</f>
        <v>1.9875555555555555</v>
      </c>
      <c r="O305" s="1">
        <f t="shared" si="61"/>
        <v>14</v>
      </c>
      <c r="P305" s="1">
        <f t="shared" si="62"/>
        <v>1</v>
      </c>
      <c r="Q305" s="1">
        <f t="shared" si="67"/>
        <v>3.6385126501405574E-2</v>
      </c>
      <c r="R305" s="1">
        <v>1.04</v>
      </c>
      <c r="S305" s="1">
        <v>1.96</v>
      </c>
      <c r="T305" s="1">
        <v>7</v>
      </c>
      <c r="U305" s="1">
        <v>0</v>
      </c>
      <c r="V305" s="1">
        <f t="shared" si="63"/>
        <v>0</v>
      </c>
      <c r="W305" s="1">
        <v>1</v>
      </c>
      <c r="X305" s="1">
        <v>2</v>
      </c>
      <c r="Y305" s="1">
        <v>6</v>
      </c>
      <c r="Z305" s="1">
        <v>1</v>
      </c>
      <c r="AA305" s="1">
        <f t="shared" si="64"/>
        <v>8.3333333333333329E-2</v>
      </c>
      <c r="AB305" s="1">
        <v>1</v>
      </c>
      <c r="AC305" s="1">
        <v>2</v>
      </c>
      <c r="AD305" s="1">
        <v>1</v>
      </c>
      <c r="AE305" s="1">
        <v>0</v>
      </c>
      <c r="AF305" s="1">
        <f t="shared" si="65"/>
        <v>0</v>
      </c>
      <c r="AH305" s="1">
        <f t="shared" si="69"/>
        <v>3.329403216298104E-2</v>
      </c>
      <c r="AI305" s="1">
        <f t="shared" si="70"/>
        <v>7.3487316980476211E-2</v>
      </c>
      <c r="AJ305" s="1">
        <f t="shared" si="71"/>
        <v>0.13196598873951509</v>
      </c>
      <c r="AK305" s="1">
        <f t="shared" si="72"/>
        <v>3.7862152367229895</v>
      </c>
      <c r="AL305" s="1" t="b">
        <f t="shared" si="73"/>
        <v>0</v>
      </c>
      <c r="AM305" s="1">
        <f t="shared" si="74"/>
        <v>9.8019308139878025E-2</v>
      </c>
      <c r="AN305" s="1" t="b">
        <f t="shared" si="75"/>
        <v>1</v>
      </c>
      <c r="AO305" s="1">
        <v>9.4879999999999995</v>
      </c>
    </row>
    <row r="306" spans="1:41">
      <c r="A306" s="7">
        <v>303</v>
      </c>
      <c r="B306" s="7" t="s">
        <v>30</v>
      </c>
      <c r="C306" s="7" t="s">
        <v>31</v>
      </c>
      <c r="D306" s="7" t="s">
        <v>30</v>
      </c>
      <c r="E306" s="7" t="s">
        <v>31</v>
      </c>
      <c r="F306" s="2" t="b">
        <f t="shared" si="68"/>
        <v>0</v>
      </c>
      <c r="G306" s="2" t="b">
        <f t="shared" si="66"/>
        <v>0</v>
      </c>
      <c r="H306" s="1" t="s">
        <v>298</v>
      </c>
      <c r="J306" s="1" t="s">
        <v>258</v>
      </c>
      <c r="M306" s="1">
        <f>PRODUCT(SUM(PRODUCT(R306,overview!$J$11),PRODUCT(W306,overview!$K$11),PRODUCT(AB306,overview!$L$11)),1/SUM(overview!$J$11:$L$11))</f>
        <v>0.80555555555555558</v>
      </c>
      <c r="N306" s="1">
        <f>PRODUCT(SUM(PRODUCT(S306,overview!$J$11),PRODUCT(X306,overview!$K$11),PRODUCT(AC306,overview!$L$11)),1/SUM(overview!$J$11:$L$11))</f>
        <v>2.1944444444444446</v>
      </c>
      <c r="O306" s="1">
        <f t="shared" si="61"/>
        <v>9</v>
      </c>
      <c r="P306" s="1">
        <f t="shared" si="62"/>
        <v>1</v>
      </c>
      <c r="Q306" s="1">
        <f t="shared" si="67"/>
        <v>4.0787623066104076E-2</v>
      </c>
      <c r="R306" s="1">
        <v>0.375</v>
      </c>
      <c r="S306" s="1">
        <v>2.625</v>
      </c>
      <c r="T306" s="1">
        <v>2</v>
      </c>
      <c r="U306" s="1">
        <v>0</v>
      </c>
      <c r="V306" s="1">
        <f t="shared" si="63"/>
        <v>0</v>
      </c>
      <c r="W306" s="1">
        <v>1</v>
      </c>
      <c r="X306" s="1">
        <v>2</v>
      </c>
      <c r="Y306" s="1">
        <v>7</v>
      </c>
      <c r="Z306" s="1">
        <v>1</v>
      </c>
      <c r="AA306" s="1">
        <f t="shared" si="64"/>
        <v>7.1428571428571425E-2</v>
      </c>
      <c r="AB306" s="1">
        <v>1</v>
      </c>
      <c r="AC306" s="1">
        <v>2</v>
      </c>
      <c r="AD306" s="1">
        <v>0</v>
      </c>
      <c r="AE306" s="1">
        <v>0</v>
      </c>
      <c r="AF306" s="1" t="e">
        <f t="shared" si="65"/>
        <v>#DIV/0!</v>
      </c>
      <c r="AH306" s="1">
        <f t="shared" si="69"/>
        <v>3.4334470668074199E-2</v>
      </c>
      <c r="AI306" s="1">
        <f t="shared" si="70"/>
        <v>5.1719293526163904E-2</v>
      </c>
      <c r="AJ306" s="1">
        <f t="shared" si="71"/>
        <v>0.13196598873951509</v>
      </c>
      <c r="AK306" s="1">
        <f t="shared" si="72"/>
        <v>2.5946591401052865</v>
      </c>
      <c r="AL306" s="1" t="b">
        <f t="shared" si="73"/>
        <v>0</v>
      </c>
      <c r="AM306" s="1">
        <f t="shared" si="74"/>
        <v>0.30931562443683586</v>
      </c>
      <c r="AN306" s="1" t="b">
        <f t="shared" si="75"/>
        <v>1</v>
      </c>
      <c r="AO306" s="1">
        <v>9.4879999999999995</v>
      </c>
    </row>
    <row r="307" spans="1:41">
      <c r="A307" s="7">
        <v>304</v>
      </c>
      <c r="B307" s="7" t="s">
        <v>58</v>
      </c>
      <c r="C307" s="7" t="s">
        <v>59</v>
      </c>
      <c r="D307" s="7" t="s">
        <v>82</v>
      </c>
      <c r="E307" s="7" t="s">
        <v>59</v>
      </c>
      <c r="F307" s="2" t="b">
        <f t="shared" si="68"/>
        <v>1</v>
      </c>
      <c r="G307" s="2" t="b">
        <f t="shared" si="66"/>
        <v>1</v>
      </c>
      <c r="H307" s="1" t="s">
        <v>298</v>
      </c>
      <c r="M307" s="1">
        <f>PRODUCT(SUM(PRODUCT(R307,overview!$J$11),PRODUCT(W307,overview!$K$11),PRODUCT(AB307,overview!$L$11)),1/SUM(overview!$J$11:$L$11))</f>
        <v>0.46988888888888897</v>
      </c>
      <c r="N307" s="1">
        <f>PRODUCT(SUM(PRODUCT(S307,overview!$J$11),PRODUCT(X307,overview!$K$11),PRODUCT(AC307,overview!$L$11)),1/SUM(overview!$J$11:$L$11))</f>
        <v>2.5301111111111112</v>
      </c>
      <c r="O307" s="1">
        <f t="shared" si="61"/>
        <v>14</v>
      </c>
      <c r="P307" s="1">
        <f t="shared" si="62"/>
        <v>1</v>
      </c>
      <c r="Q307" s="1">
        <f t="shared" si="67"/>
        <v>1.3265619804638733E-2</v>
      </c>
      <c r="R307" s="1">
        <v>0.68</v>
      </c>
      <c r="S307" s="1">
        <v>2.3199999999999998</v>
      </c>
      <c r="T307" s="1">
        <v>7</v>
      </c>
      <c r="U307" s="1">
        <v>1</v>
      </c>
      <c r="V307" s="1">
        <f t="shared" si="63"/>
        <v>4.1871921182266014E-2</v>
      </c>
      <c r="W307" s="1">
        <v>0.375</v>
      </c>
      <c r="X307" s="1">
        <v>2.625</v>
      </c>
      <c r="Y307" s="1">
        <v>6</v>
      </c>
      <c r="Z307" s="1">
        <v>0</v>
      </c>
      <c r="AA307" s="1">
        <f t="shared" si="64"/>
        <v>0</v>
      </c>
      <c r="AB307" s="1">
        <v>0.375</v>
      </c>
      <c r="AC307" s="1">
        <v>2.625</v>
      </c>
      <c r="AD307" s="1">
        <v>1</v>
      </c>
      <c r="AE307" s="1">
        <v>0</v>
      </c>
      <c r="AF307" s="1">
        <f t="shared" si="65"/>
        <v>0</v>
      </c>
      <c r="AH307" s="1">
        <f t="shared" si="69"/>
        <v>3.6830212426803774E-2</v>
      </c>
      <c r="AI307" s="1">
        <f t="shared" si="70"/>
        <v>6.165855481657026E-2</v>
      </c>
      <c r="AJ307" s="1">
        <f t="shared" si="71"/>
        <v>0.14746507612619683</v>
      </c>
      <c r="AK307" s="1">
        <f t="shared" si="72"/>
        <v>0.90733016866922078</v>
      </c>
      <c r="AL307" s="1" t="b">
        <f t="shared" si="73"/>
        <v>0</v>
      </c>
      <c r="AM307" s="1">
        <f t="shared" si="74"/>
        <v>0.56520622931833719</v>
      </c>
      <c r="AN307" s="1" t="b">
        <f t="shared" si="75"/>
        <v>1</v>
      </c>
      <c r="AO307" s="1">
        <v>9.4879999999999995</v>
      </c>
    </row>
    <row r="308" spans="1:41">
      <c r="A308" s="7">
        <v>305</v>
      </c>
      <c r="B308" s="7" t="s">
        <v>51</v>
      </c>
      <c r="C308" s="7" t="s">
        <v>52</v>
      </c>
      <c r="D308" s="7" t="s">
        <v>51</v>
      </c>
      <c r="E308" s="7" t="s">
        <v>52</v>
      </c>
      <c r="F308" s="2" t="b">
        <f t="shared" si="68"/>
        <v>0</v>
      </c>
      <c r="G308" s="2" t="b">
        <f t="shared" si="66"/>
        <v>0</v>
      </c>
      <c r="H308" s="1" t="s">
        <v>298</v>
      </c>
      <c r="J308" s="1" t="s">
        <v>258</v>
      </c>
      <c r="M308" s="1">
        <f>PRODUCT(SUM(PRODUCT(R308,overview!$J$11),PRODUCT(W308,overview!$K$11),PRODUCT(AB308,overview!$L$11)),1/SUM(overview!$J$11:$L$11))</f>
        <v>0.33300000000000002</v>
      </c>
      <c r="N308" s="1">
        <f>PRODUCT(SUM(PRODUCT(S308,overview!$J$11),PRODUCT(X308,overview!$K$11),PRODUCT(AC308,overview!$L$11)),1/SUM(overview!$J$11:$L$11))</f>
        <v>2.6669999999999998</v>
      </c>
      <c r="O308" s="1">
        <f t="shared" si="61"/>
        <v>4</v>
      </c>
      <c r="P308" s="1">
        <f t="shared" si="62"/>
        <v>0</v>
      </c>
      <c r="Q308" s="1">
        <f t="shared" si="67"/>
        <v>0</v>
      </c>
      <c r="R308" s="1">
        <v>0.33300000000000002</v>
      </c>
      <c r="S308" s="1">
        <v>2.6669999999999998</v>
      </c>
      <c r="T308" s="1">
        <v>1</v>
      </c>
      <c r="U308" s="1">
        <v>0</v>
      </c>
      <c r="V308" s="1">
        <f t="shared" si="63"/>
        <v>0</v>
      </c>
      <c r="W308" s="1">
        <v>0.33300000000000002</v>
      </c>
      <c r="X308" s="1">
        <v>2.6669999999999998</v>
      </c>
      <c r="Y308" s="1">
        <v>3</v>
      </c>
      <c r="Z308" s="1">
        <v>0</v>
      </c>
      <c r="AA308" s="1">
        <f t="shared" si="64"/>
        <v>0</v>
      </c>
      <c r="AB308" s="1">
        <v>0.33300000000000002</v>
      </c>
      <c r="AC308" s="1">
        <v>2.6669999999999998</v>
      </c>
      <c r="AD308" s="1">
        <v>0</v>
      </c>
      <c r="AE308" s="1">
        <v>0</v>
      </c>
      <c r="AF308" s="1" t="e">
        <f t="shared" si="65"/>
        <v>#DIV/0!</v>
      </c>
      <c r="AH308" s="1">
        <f t="shared" si="69"/>
        <v>7.7852707564793891E-3</v>
      </c>
      <c r="AI308" s="1">
        <f t="shared" si="70"/>
        <v>6.0874414228500623E-2</v>
      </c>
      <c r="AJ308" s="1">
        <f t="shared" si="71"/>
        <v>0.13095101525754271</v>
      </c>
      <c r="AK308" s="1">
        <f t="shared" si="72"/>
        <v>0.11233425126734196</v>
      </c>
      <c r="AL308" s="1" t="b">
        <f t="shared" si="73"/>
        <v>0</v>
      </c>
      <c r="AM308" s="1">
        <f t="shared" si="74"/>
        <v>0.84015507449112092</v>
      </c>
      <c r="AN308" s="1" t="b">
        <f t="shared" si="75"/>
        <v>1</v>
      </c>
      <c r="AO308" s="1">
        <v>9.4879999999999995</v>
      </c>
    </row>
    <row r="309" spans="1:41">
      <c r="A309" s="7">
        <v>306</v>
      </c>
      <c r="B309" s="7" t="s">
        <v>69</v>
      </c>
      <c r="C309" s="7" t="s">
        <v>70</v>
      </c>
      <c r="D309" s="7" t="s">
        <v>69</v>
      </c>
      <c r="E309" s="7" t="s">
        <v>70</v>
      </c>
      <c r="F309" s="2" t="b">
        <f t="shared" si="68"/>
        <v>0</v>
      </c>
      <c r="G309" s="2" t="b">
        <f t="shared" si="66"/>
        <v>0</v>
      </c>
      <c r="H309" s="1" t="s">
        <v>298</v>
      </c>
      <c r="J309" s="1" t="s">
        <v>258</v>
      </c>
      <c r="M309" s="1">
        <f>PRODUCT(SUM(PRODUCT(R309,overview!$J$11),PRODUCT(W309,overview!$K$11),PRODUCT(AB309,overview!$L$11)),1/SUM(overview!$J$11:$L$11))</f>
        <v>0.95364444444444452</v>
      </c>
      <c r="N309" s="1">
        <f>PRODUCT(SUM(PRODUCT(S309,overview!$J$11),PRODUCT(X309,overview!$K$11),PRODUCT(AC309,overview!$L$11)),1/SUM(overview!$J$11:$L$11))</f>
        <v>2.0463555555555555</v>
      </c>
      <c r="O309" s="1">
        <f t="shared" si="61"/>
        <v>8</v>
      </c>
      <c r="P309" s="1">
        <f t="shared" si="62"/>
        <v>2</v>
      </c>
      <c r="Q309" s="1">
        <f t="shared" si="67"/>
        <v>0.11650522337814653</v>
      </c>
      <c r="R309" s="1">
        <v>0.85099999999999998</v>
      </c>
      <c r="S309" s="1">
        <v>2.149</v>
      </c>
      <c r="T309" s="1">
        <v>4</v>
      </c>
      <c r="U309" s="1">
        <v>2</v>
      </c>
      <c r="V309" s="1">
        <f t="shared" si="63"/>
        <v>0.1979990693345742</v>
      </c>
      <c r="W309" s="1">
        <v>1</v>
      </c>
      <c r="X309" s="1">
        <v>2</v>
      </c>
      <c r="Y309" s="1">
        <v>4</v>
      </c>
      <c r="Z309" s="1">
        <v>0</v>
      </c>
      <c r="AA309" s="1">
        <f t="shared" si="64"/>
        <v>0</v>
      </c>
      <c r="AB309" s="1">
        <v>1</v>
      </c>
      <c r="AC309" s="1">
        <v>2</v>
      </c>
      <c r="AD309" s="1">
        <v>0</v>
      </c>
      <c r="AE309" s="1">
        <v>0</v>
      </c>
      <c r="AF309" s="1" t="e">
        <f t="shared" si="65"/>
        <v>#DIV/0!</v>
      </c>
      <c r="AH309" s="1">
        <f t="shared" si="69"/>
        <v>8.1238877383594914E-3</v>
      </c>
      <c r="AI309" s="1">
        <f t="shared" si="70"/>
        <v>5.8768033113327602E-2</v>
      </c>
      <c r="AJ309" s="1">
        <f t="shared" si="71"/>
        <v>0</v>
      </c>
      <c r="AK309" s="1">
        <f t="shared" si="72"/>
        <v>0.12234266219355136</v>
      </c>
      <c r="AL309" s="1" t="b">
        <f t="shared" si="73"/>
        <v>0</v>
      </c>
      <c r="AM309" s="1">
        <f t="shared" si="74"/>
        <v>1.3443905587442724</v>
      </c>
      <c r="AN309" s="1" t="b">
        <f t="shared" si="75"/>
        <v>1</v>
      </c>
      <c r="AO309" s="1">
        <v>9.4879999999999995</v>
      </c>
    </row>
    <row r="310" spans="1:41">
      <c r="A310" s="7">
        <v>307</v>
      </c>
      <c r="B310" s="7" t="s">
        <v>58</v>
      </c>
      <c r="C310" s="7" t="s">
        <v>59</v>
      </c>
      <c r="D310" s="7" t="s">
        <v>58</v>
      </c>
      <c r="E310" s="7" t="s">
        <v>59</v>
      </c>
      <c r="F310" s="2" t="b">
        <f t="shared" si="68"/>
        <v>0</v>
      </c>
      <c r="G310" s="2" t="b">
        <f t="shared" si="66"/>
        <v>0</v>
      </c>
      <c r="H310" s="1" t="s">
        <v>298</v>
      </c>
      <c r="J310" s="1" t="s">
        <v>258</v>
      </c>
      <c r="M310" s="1">
        <f>PRODUCT(SUM(PRODUCT(R310,overview!$J$11),PRODUCT(W310,overview!$K$11),PRODUCT(AB310,overview!$L$11)),1/SUM(overview!$J$11:$L$11))</f>
        <v>0.60646666666666671</v>
      </c>
      <c r="N310" s="1">
        <f>PRODUCT(SUM(PRODUCT(S310,overview!$J$11),PRODUCT(X310,overview!$K$11),PRODUCT(AC310,overview!$L$11)),1/SUM(overview!$J$11:$L$11))</f>
        <v>2.3935333333333335</v>
      </c>
      <c r="O310" s="1">
        <f t="shared" si="61"/>
        <v>18</v>
      </c>
      <c r="P310" s="1">
        <f t="shared" si="62"/>
        <v>0</v>
      </c>
      <c r="Q310" s="1">
        <f t="shared" si="67"/>
        <v>0</v>
      </c>
      <c r="R310" s="1">
        <v>1.119</v>
      </c>
      <c r="S310" s="1">
        <v>1.881</v>
      </c>
      <c r="T310" s="1">
        <v>12</v>
      </c>
      <c r="U310" s="1">
        <v>0</v>
      </c>
      <c r="V310" s="1">
        <f t="shared" si="63"/>
        <v>0</v>
      </c>
      <c r="W310" s="1">
        <v>0.375</v>
      </c>
      <c r="X310" s="1">
        <v>2.625</v>
      </c>
      <c r="Y310" s="1">
        <v>6</v>
      </c>
      <c r="Z310" s="1">
        <v>0</v>
      </c>
      <c r="AA310" s="1">
        <f t="shared" si="64"/>
        <v>0</v>
      </c>
      <c r="AB310" s="1">
        <v>0.375</v>
      </c>
      <c r="AC310" s="1">
        <v>2.625</v>
      </c>
      <c r="AD310" s="1">
        <v>0</v>
      </c>
      <c r="AE310" s="1">
        <v>0</v>
      </c>
      <c r="AF310" s="1" t="e">
        <f t="shared" si="65"/>
        <v>#DIV/0!</v>
      </c>
      <c r="AH310" s="1">
        <f t="shared" si="69"/>
        <v>4.1996368816943136E-3</v>
      </c>
      <c r="AI310" s="1">
        <f t="shared" si="70"/>
        <v>9.1919552955740183E-2</v>
      </c>
      <c r="AJ310" s="1">
        <f t="shared" si="71"/>
        <v>0</v>
      </c>
      <c r="AK310" s="1">
        <f t="shared" si="72"/>
        <v>0.99814787676913563</v>
      </c>
      <c r="AL310" s="1" t="b">
        <f t="shared" si="73"/>
        <v>0</v>
      </c>
      <c r="AM310" s="1">
        <f t="shared" si="74"/>
        <v>1.9076076861308795</v>
      </c>
      <c r="AN310" s="1" t="b">
        <f t="shared" si="75"/>
        <v>1</v>
      </c>
      <c r="AO310" s="1">
        <v>9.4879999999999995</v>
      </c>
    </row>
    <row r="311" spans="1:41">
      <c r="A311" s="7">
        <v>308</v>
      </c>
      <c r="B311" s="7" t="s">
        <v>49</v>
      </c>
      <c r="C311" s="7" t="s">
        <v>50</v>
      </c>
      <c r="D311" s="7" t="s">
        <v>49</v>
      </c>
      <c r="E311" s="7" t="s">
        <v>50</v>
      </c>
      <c r="F311" s="2" t="b">
        <f t="shared" si="68"/>
        <v>0</v>
      </c>
      <c r="G311" s="2" t="b">
        <f t="shared" si="66"/>
        <v>0</v>
      </c>
      <c r="H311" s="1" t="s">
        <v>298</v>
      </c>
      <c r="J311" s="1" t="s">
        <v>258</v>
      </c>
      <c r="M311" s="1">
        <f>PRODUCT(SUM(PRODUCT(R311,overview!$J$11),PRODUCT(W311,overview!$K$11),PRODUCT(AB311,overview!$L$11)),1/SUM(overview!$J$11:$L$11))</f>
        <v>0.50566666666666671</v>
      </c>
      <c r="N311" s="1">
        <f>PRODUCT(SUM(PRODUCT(S311,overview!$J$11),PRODUCT(X311,overview!$K$11),PRODUCT(AC311,overview!$L$11)),1/SUM(overview!$J$11:$L$11))</f>
        <v>2.4943333333333331</v>
      </c>
      <c r="O311" s="1">
        <f t="shared" si="61"/>
        <v>11.3</v>
      </c>
      <c r="P311" s="1">
        <f t="shared" si="62"/>
        <v>6.7</v>
      </c>
      <c r="Q311" s="1">
        <f t="shared" si="67"/>
        <v>0.12020047801565557</v>
      </c>
      <c r="R311" s="1">
        <v>0.88800000000000001</v>
      </c>
      <c r="S311" s="1">
        <v>2.1120000000000001</v>
      </c>
      <c r="T311" s="1">
        <v>4.3</v>
      </c>
      <c r="U311" s="1">
        <v>6.7</v>
      </c>
      <c r="V311" s="1">
        <f t="shared" si="63"/>
        <v>0.65512684989429182</v>
      </c>
      <c r="W311" s="1">
        <v>0.33300000000000002</v>
      </c>
      <c r="X311" s="1">
        <v>2.6669999999999998</v>
      </c>
      <c r="Y311" s="1">
        <v>7</v>
      </c>
      <c r="Z311" s="1">
        <v>0</v>
      </c>
      <c r="AA311" s="1">
        <f t="shared" si="64"/>
        <v>0</v>
      </c>
      <c r="AB311" s="1">
        <v>0.33300000000000002</v>
      </c>
      <c r="AC311" s="1">
        <v>2.6669999999999998</v>
      </c>
      <c r="AD311" s="1">
        <v>0</v>
      </c>
      <c r="AE311" s="1">
        <v>0</v>
      </c>
      <c r="AF311" s="1" t="e">
        <f t="shared" si="65"/>
        <v>#DIV/0!</v>
      </c>
      <c r="AH311" s="1">
        <f t="shared" si="69"/>
        <v>0</v>
      </c>
      <c r="AI311" s="1">
        <f t="shared" si="70"/>
        <v>0.1008690644308501</v>
      </c>
      <c r="AJ311" s="1">
        <f t="shared" si="71"/>
        <v>0</v>
      </c>
      <c r="AK311" s="1">
        <f t="shared" si="72"/>
        <v>2.3340367955271826</v>
      </c>
      <c r="AL311" s="1" t="b">
        <f t="shared" si="73"/>
        <v>0</v>
      </c>
      <c r="AM311" s="1">
        <f t="shared" si="74"/>
        <v>2.1726531518978387</v>
      </c>
      <c r="AN311" s="1" t="b">
        <f t="shared" si="75"/>
        <v>1</v>
      </c>
      <c r="AO311" s="1">
        <v>9.4879999999999995</v>
      </c>
    </row>
    <row r="312" spans="1:41">
      <c r="A312" s="7">
        <v>309</v>
      </c>
      <c r="B312" s="7" t="s">
        <v>58</v>
      </c>
      <c r="C312" s="7" t="s">
        <v>59</v>
      </c>
      <c r="D312" s="7" t="s">
        <v>82</v>
      </c>
      <c r="E312" s="7" t="s">
        <v>59</v>
      </c>
      <c r="F312" s="2" t="b">
        <f t="shared" si="68"/>
        <v>1</v>
      </c>
      <c r="G312" s="2" t="b">
        <f t="shared" si="66"/>
        <v>1</v>
      </c>
      <c r="H312" s="1" t="s">
        <v>298</v>
      </c>
      <c r="I312" s="1" t="s">
        <v>240</v>
      </c>
      <c r="J312" s="1" t="s">
        <v>310</v>
      </c>
      <c r="M312" s="1">
        <f>PRODUCT(SUM(PRODUCT(R312,overview!$J$11),PRODUCT(W312,overview!$K$11),PRODUCT(AB312,overview!$L$11)),1/SUM(overview!$J$11:$L$11))</f>
        <v>0.36193333333333333</v>
      </c>
      <c r="N312" s="1">
        <f>PRODUCT(SUM(PRODUCT(S312,overview!$J$11),PRODUCT(X312,overview!$K$11),PRODUCT(AC312,overview!$L$11)),1/SUM(overview!$J$11:$L$11))</f>
        <v>2.6380666666666666</v>
      </c>
      <c r="O312" s="1">
        <f t="shared" si="61"/>
        <v>12</v>
      </c>
      <c r="P312" s="1">
        <f t="shared" si="62"/>
        <v>0</v>
      </c>
      <c r="Q312" s="1">
        <f t="shared" si="67"/>
        <v>0</v>
      </c>
      <c r="R312" s="1">
        <v>0.33300000000000002</v>
      </c>
      <c r="S312" s="1">
        <v>2.6669999999999998</v>
      </c>
      <c r="T312" s="1">
        <v>7</v>
      </c>
      <c r="U312" s="1">
        <v>0</v>
      </c>
      <c r="V312" s="1">
        <f t="shared" si="63"/>
        <v>0</v>
      </c>
      <c r="W312" s="1">
        <v>0.375</v>
      </c>
      <c r="X312" s="1">
        <v>2.625</v>
      </c>
      <c r="Y312" s="1">
        <v>4</v>
      </c>
      <c r="Z312" s="1">
        <v>0</v>
      </c>
      <c r="AA312" s="1">
        <f t="shared" si="64"/>
        <v>0</v>
      </c>
      <c r="AB312" s="1">
        <v>0.375</v>
      </c>
      <c r="AC312" s="1">
        <v>2.625</v>
      </c>
      <c r="AD312" s="1">
        <v>1</v>
      </c>
      <c r="AE312" s="1">
        <v>0</v>
      </c>
      <c r="AF312" s="1">
        <f t="shared" si="65"/>
        <v>0</v>
      </c>
      <c r="AH312" s="1">
        <f t="shared" si="69"/>
        <v>0</v>
      </c>
      <c r="AI312" s="1">
        <f t="shared" si="70"/>
        <v>0.10834707308723204</v>
      </c>
      <c r="AJ312" s="1">
        <f t="shared" si="71"/>
        <v>0</v>
      </c>
      <c r="AK312" s="1">
        <f t="shared" si="72"/>
        <v>2.5355577098599147</v>
      </c>
      <c r="AL312" s="1" t="b">
        <f t="shared" si="73"/>
        <v>0</v>
      </c>
      <c r="AM312" s="1">
        <f t="shared" si="74"/>
        <v>2.3766872524061511</v>
      </c>
      <c r="AN312" s="1" t="b">
        <f t="shared" si="75"/>
        <v>1</v>
      </c>
      <c r="AO312" s="1">
        <v>9.4879999999999995</v>
      </c>
    </row>
    <row r="313" spans="1:41">
      <c r="A313" s="7">
        <v>310</v>
      </c>
      <c r="B313" s="7" t="s">
        <v>60</v>
      </c>
      <c r="C313" s="7" t="s">
        <v>61</v>
      </c>
      <c r="D313" s="7" t="s">
        <v>60</v>
      </c>
      <c r="E313" s="7" t="s">
        <v>61</v>
      </c>
      <c r="F313" s="2" t="b">
        <f t="shared" si="68"/>
        <v>0</v>
      </c>
      <c r="G313" s="2" t="b">
        <f t="shared" si="66"/>
        <v>0</v>
      </c>
      <c r="H313" s="1" t="s">
        <v>298</v>
      </c>
      <c r="I313" s="1" t="s">
        <v>240</v>
      </c>
      <c r="M313" s="1">
        <f>PRODUCT(SUM(PRODUCT(R313,overview!$J$11),PRODUCT(W313,overview!$K$11),PRODUCT(AB313,overview!$L$11)),1/SUM(overview!$J$11:$L$11))</f>
        <v>0.9695111111111111</v>
      </c>
      <c r="N313" s="1">
        <f>PRODUCT(SUM(PRODUCT(S313,overview!$J$11),PRODUCT(X313,overview!$K$11),PRODUCT(AC313,overview!$L$11)),1/SUM(overview!$J$11:$L$11))</f>
        <v>2.0304888888888888</v>
      </c>
      <c r="O313" s="1">
        <f t="shared" si="61"/>
        <v>13.5</v>
      </c>
      <c r="P313" s="1">
        <f t="shared" si="62"/>
        <v>2.5</v>
      </c>
      <c r="Q313" s="1">
        <f t="shared" si="67"/>
        <v>8.8421609018728489E-2</v>
      </c>
      <c r="R313" s="1">
        <v>0.90200000000000002</v>
      </c>
      <c r="S313" s="1">
        <v>2.0979999999999999</v>
      </c>
      <c r="T313" s="1">
        <v>5.5</v>
      </c>
      <c r="U313" s="1">
        <v>2.5</v>
      </c>
      <c r="V313" s="1">
        <f t="shared" si="63"/>
        <v>0.19542421353670164</v>
      </c>
      <c r="W313" s="1">
        <v>1</v>
      </c>
      <c r="X313" s="1">
        <v>2</v>
      </c>
      <c r="Y313" s="1">
        <v>8</v>
      </c>
      <c r="Z313" s="1">
        <v>0</v>
      </c>
      <c r="AA313" s="1">
        <f t="shared" si="64"/>
        <v>0</v>
      </c>
      <c r="AB313" s="1">
        <v>1</v>
      </c>
      <c r="AC313" s="1">
        <v>2</v>
      </c>
      <c r="AD313" s="1">
        <v>0</v>
      </c>
      <c r="AE313" s="1">
        <v>0</v>
      </c>
      <c r="AF313" s="1" t="e">
        <f t="shared" si="65"/>
        <v>#DIV/0!</v>
      </c>
      <c r="AH313" s="1">
        <f t="shared" si="69"/>
        <v>4.1038881979102715E-3</v>
      </c>
      <c r="AI313" s="1">
        <f t="shared" si="70"/>
        <v>0.10690363551828659</v>
      </c>
      <c r="AJ313" s="1">
        <f t="shared" si="71"/>
        <v>0</v>
      </c>
      <c r="AK313" s="1">
        <f t="shared" si="72"/>
        <v>2.5762451991847168</v>
      </c>
      <c r="AL313" s="1" t="b">
        <f t="shared" si="73"/>
        <v>0</v>
      </c>
      <c r="AM313" s="1">
        <f t="shared" si="74"/>
        <v>2.3336169138711678</v>
      </c>
      <c r="AN313" s="1" t="b">
        <f t="shared" si="75"/>
        <v>1</v>
      </c>
      <c r="AO313" s="1">
        <v>9.4879999999999995</v>
      </c>
    </row>
    <row r="314" spans="1:41">
      <c r="A314" s="7">
        <v>311</v>
      </c>
      <c r="B314" s="7" t="s">
        <v>98</v>
      </c>
      <c r="C314" s="7" t="s">
        <v>50</v>
      </c>
      <c r="D314" s="7" t="s">
        <v>98</v>
      </c>
      <c r="E314" s="7" t="s">
        <v>50</v>
      </c>
      <c r="F314" s="2" t="b">
        <f t="shared" si="68"/>
        <v>0</v>
      </c>
      <c r="G314" s="2" t="b">
        <f t="shared" si="66"/>
        <v>0</v>
      </c>
      <c r="H314" s="1" t="s">
        <v>298</v>
      </c>
      <c r="I314" s="1" t="s">
        <v>240</v>
      </c>
      <c r="M314" s="1">
        <f>PRODUCT(SUM(PRODUCT(R314,overview!$J$11),PRODUCT(W314,overview!$K$11),PRODUCT(AB314,overview!$L$11)),1/SUM(overview!$J$11:$L$11))</f>
        <v>0.33300000000000002</v>
      </c>
      <c r="N314" s="1">
        <f>PRODUCT(SUM(PRODUCT(S314,overview!$J$11),PRODUCT(X314,overview!$K$11),PRODUCT(AC314,overview!$L$11)),1/SUM(overview!$J$11:$L$11))</f>
        <v>2.6669999999999998</v>
      </c>
      <c r="O314" s="1">
        <f t="shared" si="61"/>
        <v>9</v>
      </c>
      <c r="P314" s="1">
        <f t="shared" si="62"/>
        <v>0</v>
      </c>
      <c r="Q314" s="1">
        <f t="shared" si="67"/>
        <v>0</v>
      </c>
      <c r="R314" s="1">
        <v>0.33300000000000002</v>
      </c>
      <c r="S314" s="1">
        <v>2.6669999999999998</v>
      </c>
      <c r="T314" s="1">
        <v>3</v>
      </c>
      <c r="U314" s="1">
        <v>0</v>
      </c>
      <c r="V314" s="1">
        <f t="shared" si="63"/>
        <v>0</v>
      </c>
      <c r="W314" s="1">
        <v>0.33300000000000002</v>
      </c>
      <c r="X314" s="1">
        <v>2.6669999999999998</v>
      </c>
      <c r="Y314" s="1">
        <v>6</v>
      </c>
      <c r="Z314" s="1">
        <v>0</v>
      </c>
      <c r="AA314" s="1">
        <f t="shared" si="64"/>
        <v>0</v>
      </c>
      <c r="AB314" s="1">
        <v>0.33300000000000002</v>
      </c>
      <c r="AC314" s="1">
        <v>2.6669999999999998</v>
      </c>
      <c r="AD314" s="1">
        <v>0</v>
      </c>
      <c r="AE314" s="1">
        <v>0</v>
      </c>
      <c r="AF314" s="1" t="e">
        <f t="shared" si="65"/>
        <v>#DIV/0!</v>
      </c>
      <c r="AH314" s="1">
        <f t="shared" si="69"/>
        <v>7.8404950840944253E-3</v>
      </c>
      <c r="AI314" s="1">
        <f t="shared" si="70"/>
        <v>9.9072215979874062E-2</v>
      </c>
      <c r="AJ314" s="1">
        <f t="shared" si="71"/>
        <v>0</v>
      </c>
      <c r="AK314" s="1">
        <f t="shared" si="72"/>
        <v>2.3790735584209464</v>
      </c>
      <c r="AL314" s="1" t="b">
        <f t="shared" si="73"/>
        <v>0</v>
      </c>
      <c r="AM314" s="1">
        <f t="shared" si="74"/>
        <v>2.0123659045718036</v>
      </c>
      <c r="AN314" s="1" t="b">
        <f t="shared" si="75"/>
        <v>1</v>
      </c>
      <c r="AO314" s="1">
        <v>9.4879999999999995</v>
      </c>
    </row>
    <row r="315" spans="1:41">
      <c r="A315" s="7">
        <v>312</v>
      </c>
      <c r="B315" s="7" t="s">
        <v>41</v>
      </c>
      <c r="C315" s="7" t="s">
        <v>42</v>
      </c>
      <c r="D315" s="7" t="s">
        <v>41</v>
      </c>
      <c r="E315" s="7" t="s">
        <v>42</v>
      </c>
      <c r="F315" s="2" t="b">
        <f t="shared" si="68"/>
        <v>0</v>
      </c>
      <c r="G315" s="2" t="b">
        <f t="shared" si="66"/>
        <v>0</v>
      </c>
      <c r="H315" s="1" t="s">
        <v>298</v>
      </c>
      <c r="M315" s="1">
        <f>PRODUCT(SUM(PRODUCT(R315,overview!$J$11),PRODUCT(W315,overview!$K$11),PRODUCT(AB315,overview!$L$11)),1/SUM(overview!$J$11:$L$11))</f>
        <v>0.39913333333333334</v>
      </c>
      <c r="N315" s="1">
        <f>PRODUCT(SUM(PRODUCT(S315,overview!$J$11),PRODUCT(X315,overview!$K$11),PRODUCT(AC315,overview!$L$11)),1/SUM(overview!$J$11:$L$11))</f>
        <v>2.6008666666666667</v>
      </c>
      <c r="O315" s="1">
        <f t="shared" si="61"/>
        <v>9</v>
      </c>
      <c r="P315" s="1">
        <f t="shared" si="62"/>
        <v>0</v>
      </c>
      <c r="Q315" s="1">
        <f t="shared" si="67"/>
        <v>0</v>
      </c>
      <c r="R315" s="1">
        <v>0.33300000000000002</v>
      </c>
      <c r="S315" s="1">
        <v>2.6669999999999998</v>
      </c>
      <c r="T315" s="1">
        <v>5</v>
      </c>
      <c r="U315" s="1">
        <v>0</v>
      </c>
      <c r="V315" s="1">
        <f t="shared" si="63"/>
        <v>0</v>
      </c>
      <c r="W315" s="1">
        <v>0.42899999999999999</v>
      </c>
      <c r="X315" s="1">
        <v>2.5710000000000002</v>
      </c>
      <c r="Y315" s="1">
        <v>4</v>
      </c>
      <c r="Z315" s="1">
        <v>0</v>
      </c>
      <c r="AA315" s="1">
        <f t="shared" si="64"/>
        <v>0</v>
      </c>
      <c r="AB315" s="1">
        <v>0.42899999999999999</v>
      </c>
      <c r="AC315" s="1">
        <v>2.5710000000000002</v>
      </c>
      <c r="AD315" s="1">
        <v>0</v>
      </c>
      <c r="AE315" s="1">
        <v>0</v>
      </c>
      <c r="AF315" s="1" t="e">
        <f t="shared" si="65"/>
        <v>#DIV/0!</v>
      </c>
      <c r="AH315" s="1">
        <f t="shared" si="69"/>
        <v>1.2918303926856202E-2</v>
      </c>
      <c r="AI315" s="1">
        <f t="shared" si="70"/>
        <v>0.10005705082070056</v>
      </c>
      <c r="AJ315" s="1">
        <f t="shared" si="71"/>
        <v>0</v>
      </c>
      <c r="AK315" s="1">
        <f t="shared" si="72"/>
        <v>2.1836148598019078</v>
      </c>
      <c r="AL315" s="1" t="b">
        <f t="shared" si="73"/>
        <v>0</v>
      </c>
      <c r="AM315" s="1">
        <f t="shared" si="74"/>
        <v>1.6966103673376536</v>
      </c>
      <c r="AN315" s="1" t="b">
        <f t="shared" si="75"/>
        <v>1</v>
      </c>
      <c r="AO315" s="1">
        <v>9.4879999999999995</v>
      </c>
    </row>
    <row r="316" spans="1:41">
      <c r="A316" s="7">
        <v>313</v>
      </c>
      <c r="B316" s="7" t="s">
        <v>60</v>
      </c>
      <c r="C316" s="7" t="s">
        <v>61</v>
      </c>
      <c r="D316" s="7" t="s">
        <v>83</v>
      </c>
      <c r="E316" s="7" t="s">
        <v>61</v>
      </c>
      <c r="F316" s="2" t="b">
        <f t="shared" si="68"/>
        <v>0</v>
      </c>
      <c r="G316" s="2" t="b">
        <f t="shared" si="66"/>
        <v>0</v>
      </c>
      <c r="H316" s="1" t="s">
        <v>298</v>
      </c>
      <c r="M316" s="1">
        <f>PRODUCT(SUM(PRODUCT(R316,overview!$J$11),PRODUCT(W316,overview!$K$11),PRODUCT(AB316,overview!$L$11)),1/SUM(overview!$J$11:$L$11))</f>
        <v>1.0317333333333334</v>
      </c>
      <c r="N316" s="1">
        <f>PRODUCT(SUM(PRODUCT(S316,overview!$J$11),PRODUCT(X316,overview!$K$11),PRODUCT(AC316,overview!$L$11)),1/SUM(overview!$J$11:$L$11))</f>
        <v>1.9682666666666668</v>
      </c>
      <c r="O316" s="1">
        <f t="shared" si="61"/>
        <v>13</v>
      </c>
      <c r="P316" s="1">
        <f t="shared" si="62"/>
        <v>7</v>
      </c>
      <c r="Q316" s="1">
        <f t="shared" si="67"/>
        <v>0.28225276958510942</v>
      </c>
      <c r="R316" s="1">
        <v>1.1020000000000001</v>
      </c>
      <c r="S316" s="1">
        <v>1.8979999999999999</v>
      </c>
      <c r="T316" s="1">
        <v>8</v>
      </c>
      <c r="U316" s="1">
        <v>7</v>
      </c>
      <c r="V316" s="1">
        <f t="shared" si="63"/>
        <v>0.50803477344573245</v>
      </c>
      <c r="W316" s="1">
        <v>1</v>
      </c>
      <c r="X316" s="1">
        <v>2</v>
      </c>
      <c r="Y316" s="1">
        <v>4</v>
      </c>
      <c r="Z316" s="1">
        <v>0</v>
      </c>
      <c r="AA316" s="1">
        <f t="shared" si="64"/>
        <v>0</v>
      </c>
      <c r="AB316" s="1">
        <v>1</v>
      </c>
      <c r="AC316" s="1">
        <v>2</v>
      </c>
      <c r="AD316" s="1">
        <v>1</v>
      </c>
      <c r="AE316" s="1">
        <v>0</v>
      </c>
      <c r="AF316" s="1">
        <f t="shared" si="65"/>
        <v>0</v>
      </c>
      <c r="AH316" s="1">
        <f t="shared" si="69"/>
        <v>1.3341854875277717E-2</v>
      </c>
      <c r="AI316" s="1">
        <f t="shared" si="70"/>
        <v>6.143473627809596E-2</v>
      </c>
      <c r="AJ316" s="1">
        <f t="shared" si="71"/>
        <v>0</v>
      </c>
      <c r="AK316" s="1">
        <f t="shared" si="72"/>
        <v>1.9294804775196432</v>
      </c>
      <c r="AL316" s="1" t="b">
        <f t="shared" si="73"/>
        <v>0</v>
      </c>
      <c r="AM316" s="1">
        <f t="shared" si="74"/>
        <v>1.3674334421130812</v>
      </c>
      <c r="AN316" s="1" t="b">
        <f t="shared" si="75"/>
        <v>1</v>
      </c>
      <c r="AO316" s="1">
        <v>9.4879999999999995</v>
      </c>
    </row>
    <row r="317" spans="1:41">
      <c r="A317" s="7">
        <v>314</v>
      </c>
      <c r="B317" s="7" t="s">
        <v>54</v>
      </c>
      <c r="C317" s="7" t="s">
        <v>55</v>
      </c>
      <c r="D317" s="7" t="s">
        <v>94</v>
      </c>
      <c r="E317" s="7" t="s">
        <v>55</v>
      </c>
      <c r="F317" s="2" t="b">
        <f t="shared" si="68"/>
        <v>1</v>
      </c>
      <c r="G317" s="2" t="b">
        <f t="shared" si="66"/>
        <v>1</v>
      </c>
      <c r="H317" s="1" t="s">
        <v>298</v>
      </c>
      <c r="I317" s="1" t="s">
        <v>240</v>
      </c>
      <c r="M317" s="1">
        <f>PRODUCT(SUM(PRODUCT(R317,overview!$J$11),PRODUCT(W317,overview!$K$11),PRODUCT(AB317,overview!$L$11)),1/SUM(overview!$J$11:$L$11))</f>
        <v>0.57411111111111113</v>
      </c>
      <c r="N317" s="1">
        <f>PRODUCT(SUM(PRODUCT(S317,overview!$J$11),PRODUCT(X317,overview!$K$11),PRODUCT(AC317,overview!$L$11)),1/SUM(overview!$J$11:$L$11))</f>
        <v>2.4258888888888892</v>
      </c>
      <c r="O317" s="1">
        <f t="shared" si="61"/>
        <v>6</v>
      </c>
      <c r="P317" s="1">
        <f t="shared" si="62"/>
        <v>0</v>
      </c>
      <c r="Q317" s="1">
        <f t="shared" si="67"/>
        <v>0</v>
      </c>
      <c r="R317" s="1">
        <v>1.0149999999999999</v>
      </c>
      <c r="S317" s="1">
        <v>1.9850000000000001</v>
      </c>
      <c r="T317" s="1">
        <v>3</v>
      </c>
      <c r="U317" s="1">
        <v>0</v>
      </c>
      <c r="V317" s="1">
        <f t="shared" si="63"/>
        <v>0</v>
      </c>
      <c r="W317" s="1">
        <v>0.375</v>
      </c>
      <c r="X317" s="1">
        <v>2.625</v>
      </c>
      <c r="Y317" s="1">
        <v>2</v>
      </c>
      <c r="Z317" s="1">
        <v>0</v>
      </c>
      <c r="AA317" s="1">
        <f t="shared" si="64"/>
        <v>0</v>
      </c>
      <c r="AB317" s="1">
        <v>0.375</v>
      </c>
      <c r="AC317" s="1">
        <v>2.625</v>
      </c>
      <c r="AD317" s="1">
        <v>1</v>
      </c>
      <c r="AE317" s="1">
        <v>0</v>
      </c>
      <c r="AF317" s="1">
        <f t="shared" si="65"/>
        <v>0</v>
      </c>
      <c r="AH317" s="1">
        <f t="shared" si="69"/>
        <v>1.3564219123199014E-2</v>
      </c>
      <c r="AI317" s="1">
        <f t="shared" si="70"/>
        <v>6.9255333363424362E-2</v>
      </c>
      <c r="AJ317" s="1">
        <f t="shared" si="71"/>
        <v>0</v>
      </c>
      <c r="AK317" s="1">
        <f t="shared" si="72"/>
        <v>1.7401927532865273</v>
      </c>
      <c r="AL317" s="1" t="b">
        <f t="shared" si="73"/>
        <v>0</v>
      </c>
      <c r="AM317" s="1">
        <f t="shared" si="74"/>
        <v>1.1297766829245948</v>
      </c>
      <c r="AN317" s="1" t="b">
        <f t="shared" si="75"/>
        <v>1</v>
      </c>
      <c r="AO317" s="1">
        <v>9.4879999999999995</v>
      </c>
    </row>
    <row r="318" spans="1:41">
      <c r="A318" s="7">
        <v>315</v>
      </c>
      <c r="B318" s="7" t="s">
        <v>65</v>
      </c>
      <c r="C318" s="7" t="s">
        <v>2</v>
      </c>
      <c r="D318" s="7" t="s">
        <v>65</v>
      </c>
      <c r="E318" s="7" t="s">
        <v>2</v>
      </c>
      <c r="F318" s="2" t="b">
        <f t="shared" si="68"/>
        <v>0</v>
      </c>
      <c r="G318" s="2" t="b">
        <f t="shared" si="66"/>
        <v>0</v>
      </c>
      <c r="H318" s="1" t="s">
        <v>298</v>
      </c>
      <c r="I318" s="1" t="s">
        <v>240</v>
      </c>
      <c r="M318" s="1">
        <f>PRODUCT(SUM(PRODUCT(R318,overview!$J$11),PRODUCT(W318,overview!$K$11),PRODUCT(AB318,overview!$L$11)),1/SUM(overview!$J$11:$L$11))</f>
        <v>0.45091111111111104</v>
      </c>
      <c r="N318" s="1">
        <f>PRODUCT(SUM(PRODUCT(S318,overview!$J$11),PRODUCT(X318,overview!$K$11),PRODUCT(AC318,overview!$L$11)),1/SUM(overview!$J$11:$L$11))</f>
        <v>2.549088888888889</v>
      </c>
      <c r="O318" s="1">
        <f t="shared" si="61"/>
        <v>16</v>
      </c>
      <c r="P318" s="1">
        <f t="shared" si="62"/>
        <v>3</v>
      </c>
      <c r="Q318" s="1">
        <f t="shared" si="67"/>
        <v>3.3167079305024015E-2</v>
      </c>
      <c r="R318" s="1">
        <v>0.71199999999999997</v>
      </c>
      <c r="S318" s="1">
        <v>2.2879999999999998</v>
      </c>
      <c r="T318" s="1">
        <v>9</v>
      </c>
      <c r="U318" s="1">
        <v>3</v>
      </c>
      <c r="V318" s="1">
        <f t="shared" si="63"/>
        <v>0.10372960372960373</v>
      </c>
      <c r="W318" s="1">
        <v>0.33300000000000002</v>
      </c>
      <c r="X318" s="1">
        <v>2.6669999999999998</v>
      </c>
      <c r="Y318" s="1">
        <v>7</v>
      </c>
      <c r="Z318" s="1">
        <v>0</v>
      </c>
      <c r="AA318" s="1">
        <f t="shared" si="64"/>
        <v>0</v>
      </c>
      <c r="AB318" s="1">
        <v>0.33300000000000002</v>
      </c>
      <c r="AC318" s="1">
        <v>2.6669999999999998</v>
      </c>
      <c r="AD318" s="1">
        <v>0</v>
      </c>
      <c r="AE318" s="1">
        <v>0</v>
      </c>
      <c r="AF318" s="1" t="e">
        <f t="shared" si="65"/>
        <v>#DIV/0!</v>
      </c>
      <c r="AH318" s="1">
        <f t="shared" si="69"/>
        <v>1.336595005900831E-2</v>
      </c>
      <c r="AI318" s="1">
        <f t="shared" si="70"/>
        <v>5.6076759061833702E-2</v>
      </c>
      <c r="AJ318" s="1">
        <f t="shared" si="71"/>
        <v>0</v>
      </c>
      <c r="AK318" s="1">
        <f t="shared" si="72"/>
        <v>1.596813297124297</v>
      </c>
      <c r="AL318" s="1" t="b">
        <f t="shared" si="73"/>
        <v>0</v>
      </c>
      <c r="AM318" s="1">
        <f t="shared" si="74"/>
        <v>0.97112957506296693</v>
      </c>
      <c r="AN318" s="1" t="b">
        <f t="shared" si="75"/>
        <v>1</v>
      </c>
      <c r="AO318" s="1">
        <v>9.4879999999999995</v>
      </c>
    </row>
    <row r="319" spans="1:41">
      <c r="A319" s="7">
        <v>316</v>
      </c>
      <c r="B319" s="7" t="s">
        <v>28</v>
      </c>
      <c r="C319" s="7" t="s">
        <v>29</v>
      </c>
      <c r="D319" s="7" t="s">
        <v>28</v>
      </c>
      <c r="E319" s="7" t="s">
        <v>29</v>
      </c>
      <c r="F319" s="2" t="b">
        <f t="shared" si="68"/>
        <v>0</v>
      </c>
      <c r="G319" s="2" t="b">
        <f t="shared" si="66"/>
        <v>0</v>
      </c>
      <c r="H319" s="1" t="s">
        <v>298</v>
      </c>
      <c r="M319" s="1">
        <f>PRODUCT(SUM(PRODUCT(R319,overview!$J$11),PRODUCT(W319,overview!$K$11),PRODUCT(AB319,overview!$L$11)),1/SUM(overview!$J$11:$L$11))</f>
        <v>0.8518444444444444</v>
      </c>
      <c r="N319" s="1">
        <f>PRODUCT(SUM(PRODUCT(S319,overview!$J$11),PRODUCT(X319,overview!$K$11),PRODUCT(AC319,overview!$L$11)),1/SUM(overview!$J$11:$L$11))</f>
        <v>2.1481555555555558</v>
      </c>
      <c r="O319" s="1">
        <f t="shared" si="61"/>
        <v>16</v>
      </c>
      <c r="P319" s="1">
        <f t="shared" si="62"/>
        <v>1</v>
      </c>
      <c r="Q319" s="1">
        <f t="shared" si="67"/>
        <v>2.4784181778683519E-2</v>
      </c>
      <c r="R319" s="1">
        <v>1.1839999999999999</v>
      </c>
      <c r="S319" s="1">
        <v>1.8160000000000001</v>
      </c>
      <c r="T319" s="1">
        <v>11</v>
      </c>
      <c r="U319" s="1">
        <v>0</v>
      </c>
      <c r="V319" s="1">
        <f t="shared" si="63"/>
        <v>0</v>
      </c>
      <c r="W319" s="1">
        <v>0.70299999999999996</v>
      </c>
      <c r="X319" s="1">
        <v>2.2970000000000002</v>
      </c>
      <c r="Y319" s="1">
        <v>5</v>
      </c>
      <c r="Z319" s="1">
        <v>1</v>
      </c>
      <c r="AA319" s="1">
        <f t="shared" si="64"/>
        <v>6.1210274270787977E-2</v>
      </c>
      <c r="AB319" s="1">
        <v>0.66700000000000004</v>
      </c>
      <c r="AC319" s="1">
        <v>2.3330000000000002</v>
      </c>
      <c r="AD319" s="1">
        <v>0</v>
      </c>
      <c r="AE319" s="1">
        <v>0</v>
      </c>
      <c r="AF319" s="1" t="e">
        <f t="shared" si="65"/>
        <v>#DIV/0!</v>
      </c>
      <c r="AH319" s="1">
        <f t="shared" si="69"/>
        <v>1.4417896462871867E-2</v>
      </c>
      <c r="AI319" s="1">
        <f t="shared" si="70"/>
        <v>6.1214671133250839E-2</v>
      </c>
      <c r="AJ319" s="1">
        <f t="shared" si="71"/>
        <v>0</v>
      </c>
      <c r="AK319" s="1">
        <f t="shared" si="72"/>
        <v>0.31021242454797865</v>
      </c>
      <c r="AL319" s="1" t="b">
        <f t="shared" si="73"/>
        <v>0</v>
      </c>
      <c r="AM319" s="1">
        <f t="shared" si="74"/>
        <v>0.7419396181532194</v>
      </c>
      <c r="AN319" s="1" t="b">
        <f t="shared" si="75"/>
        <v>1</v>
      </c>
      <c r="AO319" s="1">
        <v>9.4879999999999995</v>
      </c>
    </row>
    <row r="320" spans="1:41">
      <c r="A320" s="7">
        <v>317</v>
      </c>
      <c r="B320" s="7" t="s">
        <v>79</v>
      </c>
      <c r="C320" s="7" t="s">
        <v>48</v>
      </c>
      <c r="D320" s="7" t="s">
        <v>62</v>
      </c>
      <c r="E320" s="7" t="s">
        <v>48</v>
      </c>
      <c r="F320" s="2" t="b">
        <f t="shared" si="68"/>
        <v>1</v>
      </c>
      <c r="G320" s="2" t="b">
        <f t="shared" si="66"/>
        <v>1</v>
      </c>
      <c r="H320" s="1" t="s">
        <v>298</v>
      </c>
      <c r="I320" s="1" t="s">
        <v>240</v>
      </c>
      <c r="J320" s="1" t="s">
        <v>310</v>
      </c>
      <c r="M320" s="1">
        <f>PRODUCT(SUM(PRODUCT(R320,overview!$J$11),PRODUCT(W320,overview!$K$11),PRODUCT(AB320,overview!$L$11)),1/SUM(overview!$J$11:$L$11))</f>
        <v>1.020488888888889</v>
      </c>
      <c r="N320" s="1">
        <f>PRODUCT(SUM(PRODUCT(S320,overview!$J$11),PRODUCT(X320,overview!$K$11),PRODUCT(AC320,overview!$L$11)),1/SUM(overview!$J$11:$L$11))</f>
        <v>1.9795111111111112</v>
      </c>
      <c r="O320" s="1">
        <f t="shared" si="61"/>
        <v>12</v>
      </c>
      <c r="P320" s="1">
        <f t="shared" si="62"/>
        <v>1</v>
      </c>
      <c r="Q320" s="1">
        <f t="shared" si="67"/>
        <v>4.2960476586063154E-2</v>
      </c>
      <c r="R320" s="1">
        <v>1</v>
      </c>
      <c r="S320" s="1">
        <v>2</v>
      </c>
      <c r="T320" s="1">
        <v>4</v>
      </c>
      <c r="U320" s="1">
        <v>0</v>
      </c>
      <c r="V320" s="1">
        <f t="shared" si="63"/>
        <v>0</v>
      </c>
      <c r="W320" s="1">
        <v>1.028</v>
      </c>
      <c r="X320" s="1">
        <v>1.972</v>
      </c>
      <c r="Y320" s="1">
        <v>7</v>
      </c>
      <c r="Z320" s="1">
        <v>1</v>
      </c>
      <c r="AA320" s="1">
        <f t="shared" si="64"/>
        <v>7.4471167777455813E-2</v>
      </c>
      <c r="AB320" s="1">
        <v>1.0820000000000001</v>
      </c>
      <c r="AC320" s="1">
        <v>1.9179999999999999</v>
      </c>
      <c r="AD320" s="1">
        <v>1</v>
      </c>
      <c r="AE320" s="1">
        <v>0</v>
      </c>
      <c r="AF320" s="1">
        <f t="shared" si="65"/>
        <v>0</v>
      </c>
      <c r="AH320" s="1">
        <f t="shared" si="69"/>
        <v>1.5617514611478396E-2</v>
      </c>
      <c r="AI320" s="1">
        <f t="shared" si="70"/>
        <v>7.1381159588254514E-2</v>
      </c>
      <c r="AJ320" s="1">
        <f t="shared" si="71"/>
        <v>0</v>
      </c>
      <c r="AK320" s="1">
        <f t="shared" si="72"/>
        <v>0.19302658364851821</v>
      </c>
      <c r="AL320" s="1" t="b">
        <f t="shared" si="73"/>
        <v>0</v>
      </c>
      <c r="AM320" s="1">
        <f t="shared" si="74"/>
        <v>0.49768484799170098</v>
      </c>
      <c r="AN320" s="1" t="b">
        <f t="shared" si="75"/>
        <v>1</v>
      </c>
      <c r="AO320" s="1">
        <v>9.4879999999999995</v>
      </c>
    </row>
    <row r="321" spans="1:41">
      <c r="A321" s="7">
        <v>318</v>
      </c>
      <c r="B321" s="7" t="s">
        <v>47</v>
      </c>
      <c r="C321" s="7" t="s">
        <v>48</v>
      </c>
      <c r="D321" s="7" t="s">
        <v>79</v>
      </c>
      <c r="E321" s="7" t="s">
        <v>48</v>
      </c>
      <c r="F321" s="2" t="b">
        <f t="shared" si="68"/>
        <v>1</v>
      </c>
      <c r="G321" s="2" t="b">
        <f t="shared" si="66"/>
        <v>0</v>
      </c>
      <c r="H321" s="1" t="s">
        <v>298</v>
      </c>
      <c r="I321" s="1" t="s">
        <v>240</v>
      </c>
      <c r="M321" s="1">
        <f>PRODUCT(SUM(PRODUCT(R321,overview!$J$11),PRODUCT(W321,overview!$K$11),PRODUCT(AB321,overview!$L$11)),1/SUM(overview!$J$11:$L$11))</f>
        <v>1.0887111111111112</v>
      </c>
      <c r="N321" s="1">
        <f>PRODUCT(SUM(PRODUCT(S321,overview!$J$11),PRODUCT(X321,overview!$K$11),PRODUCT(AC321,overview!$L$11)),1/SUM(overview!$J$11:$L$11))</f>
        <v>1.9112888888888888</v>
      </c>
      <c r="O321" s="1">
        <f t="shared" si="61"/>
        <v>20</v>
      </c>
      <c r="P321" s="1">
        <f t="shared" si="62"/>
        <v>1</v>
      </c>
      <c r="Q321" s="1">
        <f t="shared" si="67"/>
        <v>2.8481071528229936E-2</v>
      </c>
      <c r="R321" s="1">
        <v>1</v>
      </c>
      <c r="S321" s="1">
        <v>2</v>
      </c>
      <c r="T321" s="1">
        <v>10</v>
      </c>
      <c r="U321" s="1">
        <v>0</v>
      </c>
      <c r="V321" s="1">
        <f t="shared" si="63"/>
        <v>0</v>
      </c>
      <c r="W321" s="1">
        <v>1.133</v>
      </c>
      <c r="X321" s="1">
        <v>1.867</v>
      </c>
      <c r="Y321" s="1">
        <v>9</v>
      </c>
      <c r="Z321" s="1">
        <v>1</v>
      </c>
      <c r="AA321" s="1">
        <f t="shared" si="64"/>
        <v>6.7428435398440761E-2</v>
      </c>
      <c r="AB321" s="1">
        <v>1.002</v>
      </c>
      <c r="AC321" s="1">
        <v>1.998</v>
      </c>
      <c r="AD321" s="1">
        <v>1</v>
      </c>
      <c r="AE321" s="1">
        <v>0</v>
      </c>
      <c r="AF321" s="1">
        <f t="shared" si="65"/>
        <v>0</v>
      </c>
      <c r="AH321" s="1">
        <f t="shared" si="69"/>
        <v>2.5409485298221901E-2</v>
      </c>
      <c r="AI321" s="1">
        <f t="shared" si="70"/>
        <v>3.1788424536085318E-2</v>
      </c>
      <c r="AJ321" s="1">
        <f t="shared" si="71"/>
        <v>0.15564650719224352</v>
      </c>
      <c r="AK321" s="1">
        <f t="shared" si="72"/>
        <v>2.4842598877740647</v>
      </c>
      <c r="AL321" s="1" t="b">
        <f t="shared" si="73"/>
        <v>0</v>
      </c>
      <c r="AM321" s="1">
        <f t="shared" si="74"/>
        <v>0.22301614204319636</v>
      </c>
      <c r="AN321" s="1" t="b">
        <f t="shared" si="75"/>
        <v>1</v>
      </c>
      <c r="AO321" s="1">
        <v>9.4879999999999995</v>
      </c>
    </row>
    <row r="322" spans="1:41">
      <c r="A322" s="7">
        <v>319</v>
      </c>
      <c r="B322" s="7" t="s">
        <v>64</v>
      </c>
      <c r="C322" s="7" t="s">
        <v>2</v>
      </c>
      <c r="D322" s="7" t="s">
        <v>64</v>
      </c>
      <c r="E322" s="7" t="s">
        <v>2</v>
      </c>
      <c r="F322" s="2" t="b">
        <f t="shared" si="68"/>
        <v>0</v>
      </c>
      <c r="G322" s="2" t="b">
        <f t="shared" si="66"/>
        <v>0</v>
      </c>
      <c r="H322" s="1" t="s">
        <v>298</v>
      </c>
      <c r="M322" s="1">
        <f>PRODUCT(SUM(PRODUCT(R322,overview!$J$11),PRODUCT(W322,overview!$K$11),PRODUCT(AB322,overview!$L$11)),1/SUM(overview!$J$11:$L$11))</f>
        <v>0.43691111111111114</v>
      </c>
      <c r="N322" s="1">
        <f>PRODUCT(SUM(PRODUCT(S322,overview!$J$11),PRODUCT(X322,overview!$K$11),PRODUCT(AC322,overview!$L$11)),1/SUM(overview!$J$11:$L$11))</f>
        <v>2.5630888888888888</v>
      </c>
      <c r="O322" s="1">
        <f t="shared" si="61"/>
        <v>11</v>
      </c>
      <c r="P322" s="1">
        <f t="shared" si="62"/>
        <v>0</v>
      </c>
      <c r="Q322" s="1">
        <f t="shared" si="67"/>
        <v>0</v>
      </c>
      <c r="R322" s="1">
        <v>0.66700000000000004</v>
      </c>
      <c r="S322" s="1">
        <v>2.3330000000000002</v>
      </c>
      <c r="T322" s="1">
        <v>6</v>
      </c>
      <c r="U322" s="1">
        <v>0</v>
      </c>
      <c r="V322" s="1">
        <f t="shared" si="63"/>
        <v>0</v>
      </c>
      <c r="W322" s="1">
        <v>0.33300000000000002</v>
      </c>
      <c r="X322" s="1">
        <v>2.6669999999999998</v>
      </c>
      <c r="Y322" s="1">
        <v>5</v>
      </c>
      <c r="Z322" s="1">
        <v>0</v>
      </c>
      <c r="AA322" s="1">
        <f t="shared" si="64"/>
        <v>0</v>
      </c>
      <c r="AB322" s="1">
        <v>0.33300000000000002</v>
      </c>
      <c r="AC322" s="1">
        <v>2.6669999999999998</v>
      </c>
      <c r="AD322" s="1">
        <v>0</v>
      </c>
      <c r="AE322" s="1">
        <v>0</v>
      </c>
      <c r="AF322" s="1" t="e">
        <f t="shared" si="65"/>
        <v>#DIV/0!</v>
      </c>
      <c r="AH322" s="1">
        <f t="shared" si="69"/>
        <v>2.4643801102241996E-2</v>
      </c>
      <c r="AI322" s="1">
        <f t="shared" si="70"/>
        <v>3.1293654857026357E-2</v>
      </c>
      <c r="AJ322" s="1">
        <f t="shared" si="71"/>
        <v>0.19469349934092897</v>
      </c>
      <c r="AK322" s="1">
        <f t="shared" si="72"/>
        <v>9.6536332692006148</v>
      </c>
      <c r="AL322" s="1" t="b">
        <f t="shared" si="73"/>
        <v>1</v>
      </c>
      <c r="AM322" s="1">
        <f t="shared" si="74"/>
        <v>2.0746876213537515E-2</v>
      </c>
      <c r="AN322" s="1" t="b">
        <f t="shared" si="75"/>
        <v>1</v>
      </c>
      <c r="AO322" s="1">
        <v>9.4879999999999995</v>
      </c>
    </row>
    <row r="323" spans="1:41">
      <c r="A323" s="7">
        <v>320</v>
      </c>
      <c r="B323" s="7" t="s">
        <v>58</v>
      </c>
      <c r="C323" s="7" t="s">
        <v>59</v>
      </c>
      <c r="D323" s="7" t="s">
        <v>58</v>
      </c>
      <c r="E323" s="7" t="s">
        <v>59</v>
      </c>
      <c r="F323" s="2" t="b">
        <f t="shared" si="68"/>
        <v>0</v>
      </c>
      <c r="G323" s="2" t="b">
        <f t="shared" si="66"/>
        <v>0</v>
      </c>
      <c r="H323" s="1" t="s">
        <v>298</v>
      </c>
      <c r="I323" s="1" t="s">
        <v>253</v>
      </c>
      <c r="M323" s="1">
        <f>PRODUCT(SUM(PRODUCT(R323,overview!$J$11),PRODUCT(W323,overview!$K$11),PRODUCT(AB323,overview!$L$11)),1/SUM(overview!$J$11:$L$11))</f>
        <v>0.36193333333333333</v>
      </c>
      <c r="N323" s="1">
        <f>PRODUCT(SUM(PRODUCT(S323,overview!$J$11),PRODUCT(X323,overview!$K$11),PRODUCT(AC323,overview!$L$11)),1/SUM(overview!$J$11:$L$11))</f>
        <v>2.6380666666666666</v>
      </c>
      <c r="O323" s="1">
        <f t="shared" si="61"/>
        <v>7</v>
      </c>
      <c r="P323" s="1">
        <f t="shared" si="62"/>
        <v>1</v>
      </c>
      <c r="Q323" s="1">
        <f t="shared" si="67"/>
        <v>1.9599490247186793E-2</v>
      </c>
      <c r="R323" s="1">
        <v>0.33300000000000002</v>
      </c>
      <c r="S323" s="1">
        <v>2.6669999999999998</v>
      </c>
      <c r="T323" s="1">
        <v>4</v>
      </c>
      <c r="U323" s="1">
        <v>1</v>
      </c>
      <c r="V323" s="1">
        <f t="shared" si="63"/>
        <v>3.1214848143982003E-2</v>
      </c>
      <c r="W323" s="1">
        <v>0.375</v>
      </c>
      <c r="X323" s="1">
        <v>2.625</v>
      </c>
      <c r="Y323" s="1">
        <v>3</v>
      </c>
      <c r="Z323" s="1">
        <v>0</v>
      </c>
      <c r="AA323" s="1">
        <f t="shared" si="64"/>
        <v>0</v>
      </c>
      <c r="AB323" s="1">
        <v>0.375</v>
      </c>
      <c r="AC323" s="1">
        <v>2.625</v>
      </c>
      <c r="AD323" s="1">
        <v>0</v>
      </c>
      <c r="AE323" s="1">
        <v>0</v>
      </c>
      <c r="AF323" s="1" t="e">
        <f t="shared" si="65"/>
        <v>#DIV/0!</v>
      </c>
      <c r="AH323" s="1">
        <f t="shared" si="69"/>
        <v>3.3535491586230461E-2</v>
      </c>
      <c r="AI323" s="1">
        <f t="shared" si="70"/>
        <v>1.4849284917620404E-2</v>
      </c>
      <c r="AJ323" s="1">
        <f t="shared" si="71"/>
        <v>0.18360774007369043</v>
      </c>
      <c r="AK323" s="1">
        <f t="shared" si="72"/>
        <v>38.16313910760082</v>
      </c>
      <c r="AL323" s="1" t="b">
        <f t="shared" si="73"/>
        <v>1</v>
      </c>
      <c r="AM323" s="1">
        <f t="shared" si="74"/>
        <v>0.12459778191970217</v>
      </c>
      <c r="AN323" s="1" t="b">
        <f t="shared" si="75"/>
        <v>1</v>
      </c>
      <c r="AO323" s="1">
        <v>9.4879999999999995</v>
      </c>
    </row>
    <row r="324" spans="1:41">
      <c r="A324" s="7">
        <v>321</v>
      </c>
      <c r="B324" s="7" t="s">
        <v>45</v>
      </c>
      <c r="C324" s="7" t="s">
        <v>46</v>
      </c>
      <c r="D324" s="7" t="s">
        <v>45</v>
      </c>
      <c r="E324" s="7" t="s">
        <v>46</v>
      </c>
      <c r="F324" s="2" t="b">
        <f t="shared" si="68"/>
        <v>0</v>
      </c>
      <c r="G324" s="2" t="b">
        <f t="shared" si="66"/>
        <v>0</v>
      </c>
      <c r="H324" s="1" t="s">
        <v>298</v>
      </c>
      <c r="I324" s="1" t="s">
        <v>240</v>
      </c>
      <c r="M324" s="1">
        <f>PRODUCT(SUM(PRODUCT(R324,overview!$J$11),PRODUCT(W324,overview!$K$11),PRODUCT(AB324,overview!$L$11)),1/SUM(overview!$J$11:$L$11))</f>
        <v>1.0066666666666666</v>
      </c>
      <c r="N324" s="1">
        <f>PRODUCT(SUM(PRODUCT(S324,overview!$J$11),PRODUCT(X324,overview!$K$11),PRODUCT(AC324,overview!$L$11)),1/SUM(overview!$J$11:$L$11))</f>
        <v>1.9933333333333334</v>
      </c>
      <c r="O324" s="1">
        <f t="shared" ref="O324:O351" si="76">SUM(T324,Y324,AD324)</f>
        <v>16</v>
      </c>
      <c r="P324" s="1">
        <f t="shared" ref="P324:P351" si="77">SUM(U324,Z324,AE324)</f>
        <v>0</v>
      </c>
      <c r="Q324" s="1">
        <f t="shared" si="67"/>
        <v>0</v>
      </c>
      <c r="R324" s="1">
        <v>1</v>
      </c>
      <c r="S324" s="1">
        <v>2</v>
      </c>
      <c r="T324" s="1">
        <v>7</v>
      </c>
      <c r="U324" s="1">
        <v>0</v>
      </c>
      <c r="V324" s="1">
        <f t="shared" ref="V324:V351" si="78">PRODUCT(U324,1/T324,1/S324,R324)</f>
        <v>0</v>
      </c>
      <c r="W324" s="1">
        <v>1.01</v>
      </c>
      <c r="X324" s="1">
        <v>1.99</v>
      </c>
      <c r="Y324" s="1">
        <v>9</v>
      </c>
      <c r="Z324" s="1">
        <v>0</v>
      </c>
      <c r="AA324" s="1">
        <f t="shared" ref="AA324:AA351" si="79">PRODUCT(Z324,1/Y324,1/X324,W324)</f>
        <v>0</v>
      </c>
      <c r="AB324" s="1">
        <v>1</v>
      </c>
      <c r="AC324" s="1">
        <v>2</v>
      </c>
      <c r="AD324" s="1">
        <v>0</v>
      </c>
      <c r="AE324" s="1">
        <v>0</v>
      </c>
      <c r="AF324" s="1" t="e">
        <f t="shared" ref="AF324:AF351" si="80">PRODUCT(AE324,1/AD324,1/AC324,AB324)</f>
        <v>#DIV/0!</v>
      </c>
      <c r="AH324" s="1">
        <f t="shared" si="69"/>
        <v>3.9363500599667235E-2</v>
      </c>
      <c r="AI324" s="1">
        <f t="shared" si="70"/>
        <v>1.5400243066262769E-2</v>
      </c>
      <c r="AJ324" s="1">
        <f t="shared" si="71"/>
        <v>0.19469349934092897</v>
      </c>
      <c r="AK324" s="1">
        <f t="shared" si="72"/>
        <v>72.664459255567607</v>
      </c>
      <c r="AL324" s="1" t="b">
        <f t="shared" si="73"/>
        <v>1</v>
      </c>
      <c r="AM324" s="1">
        <f t="shared" si="74"/>
        <v>0.29832499100819659</v>
      </c>
      <c r="AN324" s="1" t="b">
        <f t="shared" si="75"/>
        <v>1</v>
      </c>
      <c r="AO324" s="1">
        <v>9.4879999999999995</v>
      </c>
    </row>
    <row r="325" spans="1:41">
      <c r="A325" s="7">
        <v>322</v>
      </c>
      <c r="B325" s="7" t="s">
        <v>28</v>
      </c>
      <c r="C325" s="7" t="s">
        <v>29</v>
      </c>
      <c r="D325" s="7" t="s">
        <v>28</v>
      </c>
      <c r="E325" s="7" t="s">
        <v>29</v>
      </c>
      <c r="F325" s="2" t="b">
        <f t="shared" si="68"/>
        <v>0</v>
      </c>
      <c r="G325" s="2" t="b">
        <f t="shared" ref="G325:G351" si="81">AND(NOT(D325=B325),OR(D325="CAT",D325="CAC",D325="ATA",D325="ATT",D325="TTA",D325="ATG",D325="CCG",D325="AGA",D325="CGG",D325="AGG",D325="CGA",D325="CGC",D325="TCC",D325="ACG",D325="ACC",D325="GTA",D325="TGG",D325="TAT",B325="GAA",B325="GAT",B325="GAG",B325="AAG",B325="AAA",B325="CTA",B325="CTT",B325="CTC",B325="AAC",B325="CCA",B325="CCT",B325="CAG",B325="CAA",B325="CGT",B325="AGT",B325="AGC",B325="TCA",B325="TCT",B325="GTC"))</f>
        <v>0</v>
      </c>
      <c r="H325" s="1" t="s">
        <v>298</v>
      </c>
      <c r="I325" s="1" t="s">
        <v>240</v>
      </c>
      <c r="M325" s="1">
        <f>PRODUCT(SUM(PRODUCT(R325,overview!$J$11),PRODUCT(W325,overview!$K$11),PRODUCT(AB325,overview!$L$11)),1/SUM(overview!$J$11:$L$11))</f>
        <v>0.77060000000000017</v>
      </c>
      <c r="N325" s="1">
        <f>PRODUCT(SUM(PRODUCT(S325,overview!$J$11),PRODUCT(X325,overview!$K$11),PRODUCT(AC325,overview!$L$11)),1/SUM(overview!$J$11:$L$11))</f>
        <v>2.2294</v>
      </c>
      <c r="O325" s="1">
        <f t="shared" si="76"/>
        <v>9</v>
      </c>
      <c r="P325" s="1">
        <f t="shared" si="77"/>
        <v>0</v>
      </c>
      <c r="Q325" s="1">
        <f t="shared" ref="Q325:Q351" si="82">PRODUCT(P325,1/O325,1/$N325,$M325)</f>
        <v>0</v>
      </c>
      <c r="R325" s="1">
        <v>1</v>
      </c>
      <c r="S325" s="1">
        <v>2</v>
      </c>
      <c r="T325" s="1">
        <v>4</v>
      </c>
      <c r="U325" s="1">
        <v>0</v>
      </c>
      <c r="V325" s="1">
        <f t="shared" si="78"/>
        <v>0</v>
      </c>
      <c r="W325" s="1">
        <v>0.66700000000000004</v>
      </c>
      <c r="X325" s="1">
        <v>2.3330000000000002</v>
      </c>
      <c r="Y325" s="1">
        <v>5</v>
      </c>
      <c r="Z325" s="1">
        <v>0</v>
      </c>
      <c r="AA325" s="1">
        <f t="shared" si="79"/>
        <v>0</v>
      </c>
      <c r="AB325" s="1">
        <v>0.66700000000000004</v>
      </c>
      <c r="AC325" s="1">
        <v>2.3330000000000002</v>
      </c>
      <c r="AD325" s="1">
        <v>0</v>
      </c>
      <c r="AE325" s="1">
        <v>0</v>
      </c>
      <c r="AF325" s="1" t="e">
        <f t="shared" si="80"/>
        <v>#DIV/0!</v>
      </c>
      <c r="AH325" s="1">
        <f t="shared" si="69"/>
        <v>3.7074292967355524E-2</v>
      </c>
      <c r="AI325" s="1">
        <f t="shared" si="70"/>
        <v>1.4788312878199348E-2</v>
      </c>
      <c r="AJ325" s="1">
        <f t="shared" si="71"/>
        <v>0.28790539749443861</v>
      </c>
      <c r="AK325" s="1">
        <f t="shared" si="72"/>
        <v>120.93834516992484</v>
      </c>
      <c r="AL325" s="1" t="b">
        <f t="shared" si="73"/>
        <v>1</v>
      </c>
      <c r="AM325" s="1">
        <f t="shared" si="74"/>
        <v>0.60472542775714688</v>
      </c>
      <c r="AN325" s="1" t="b">
        <f t="shared" si="75"/>
        <v>1</v>
      </c>
      <c r="AO325" s="1">
        <v>9.4879999999999995</v>
      </c>
    </row>
    <row r="326" spans="1:41">
      <c r="A326" s="7">
        <v>323</v>
      </c>
      <c r="B326" s="7" t="s">
        <v>36</v>
      </c>
      <c r="C326" s="7" t="s">
        <v>37</v>
      </c>
      <c r="D326" s="7" t="s">
        <v>36</v>
      </c>
      <c r="E326" s="7" t="s">
        <v>37</v>
      </c>
      <c r="F326" s="2" t="b">
        <f t="shared" si="68"/>
        <v>0</v>
      </c>
      <c r="G326" s="2" t="b">
        <f t="shared" si="81"/>
        <v>0</v>
      </c>
      <c r="H326" s="1" t="s">
        <v>298</v>
      </c>
      <c r="I326" s="1" t="s">
        <v>253</v>
      </c>
      <c r="M326" s="1">
        <f>PRODUCT(SUM(PRODUCT(R326,overview!$J$11),PRODUCT(W326,overview!$K$11),PRODUCT(AB326,overview!$L$11)),1/SUM(overview!$J$11:$L$11))</f>
        <v>1.0487111111111111</v>
      </c>
      <c r="N326" s="1">
        <f>PRODUCT(SUM(PRODUCT(S326,overview!$J$11),PRODUCT(X326,overview!$K$11),PRODUCT(AC326,overview!$L$11)),1/SUM(overview!$J$11:$L$11))</f>
        <v>1.9512888888888891</v>
      </c>
      <c r="O326" s="1">
        <f t="shared" si="76"/>
        <v>14.5</v>
      </c>
      <c r="P326" s="1">
        <f t="shared" si="77"/>
        <v>1.5</v>
      </c>
      <c r="Q326" s="1">
        <f t="shared" si="82"/>
        <v>5.5597793304513921E-2</v>
      </c>
      <c r="R326" s="1">
        <v>0.74299999999999999</v>
      </c>
      <c r="S326" s="1">
        <v>2.2570000000000001</v>
      </c>
      <c r="T326" s="1">
        <v>7.5</v>
      </c>
      <c r="U326" s="1">
        <v>1.5</v>
      </c>
      <c r="V326" s="1">
        <f t="shared" si="78"/>
        <v>6.5839610101905172E-2</v>
      </c>
      <c r="W326" s="1">
        <v>1.1930000000000001</v>
      </c>
      <c r="X326" s="1">
        <v>1.8069999999999999</v>
      </c>
      <c r="Y326" s="1">
        <v>7</v>
      </c>
      <c r="Z326" s="1">
        <v>0</v>
      </c>
      <c r="AA326" s="1">
        <f t="shared" si="79"/>
        <v>0</v>
      </c>
      <c r="AB326" s="1">
        <v>1</v>
      </c>
      <c r="AC326" s="1">
        <v>2</v>
      </c>
      <c r="AD326" s="1">
        <v>0</v>
      </c>
      <c r="AE326" s="1">
        <v>0</v>
      </c>
      <c r="AF326" s="1" t="e">
        <f t="shared" si="80"/>
        <v>#DIV/0!</v>
      </c>
      <c r="AH326" s="1">
        <f t="shared" si="69"/>
        <v>3.1147757179509808E-2</v>
      </c>
      <c r="AI326" s="1">
        <f t="shared" si="70"/>
        <v>1.5437444690683831E-2</v>
      </c>
      <c r="AJ326" s="1">
        <f t="shared" si="71"/>
        <v>0.38571428571428573</v>
      </c>
      <c r="AK326" s="1">
        <f t="shared" si="72"/>
        <v>171.2502423030144</v>
      </c>
      <c r="AL326" s="1" t="b">
        <f t="shared" si="73"/>
        <v>1</v>
      </c>
      <c r="AM326" s="1">
        <f t="shared" si="74"/>
        <v>0.67803913280630346</v>
      </c>
      <c r="AN326" s="1" t="b">
        <f t="shared" si="75"/>
        <v>1</v>
      </c>
      <c r="AO326" s="1">
        <v>9.4879999999999995</v>
      </c>
    </row>
    <row r="327" spans="1:41">
      <c r="A327" s="7">
        <v>324</v>
      </c>
      <c r="B327" s="7" t="s">
        <v>56</v>
      </c>
      <c r="C327" s="7" t="s">
        <v>31</v>
      </c>
      <c r="D327" s="7" t="s">
        <v>62</v>
      </c>
      <c r="E327" s="7" t="s">
        <v>48</v>
      </c>
      <c r="F327" s="2" t="b">
        <f t="shared" ref="F327:F351" si="83">AND(NOT(B327=D327),OR(B327="CAT",B327="CAC",B327="ATA",B327="ATT",B327="TTA",B327="ATG",B327="CCG",B327="AGA",B327="CGG",B327="AGG",B327="CGA",B327="CGC",B327="TCC",B327="ACG",B327="ACC",B327="GTA",B327="TGG",B327="TAT",D327="GAA",D327="GAT",D327="GAG",D327="AAG",D327="AAA",D327="CTA",D327="CTT",D327="CTC",D327="AAC",D327="CCA",D327="CCT",D327="CAG",D327="CAA",D327="CGT",D327="AGT",D327="AGC",D327="TCA",D327="TCT",D327="GTC"))</f>
        <v>1</v>
      </c>
      <c r="G327" s="2" t="b">
        <f t="shared" si="81"/>
        <v>0</v>
      </c>
      <c r="H327" s="1" t="s">
        <v>298</v>
      </c>
      <c r="M327" s="1">
        <f>PRODUCT(SUM(PRODUCT(R327,overview!$J$11),PRODUCT(W327,overview!$K$11),PRODUCT(AB327,overview!$L$11)),1/SUM(overview!$J$11:$L$11))</f>
        <v>1.0868888888888888</v>
      </c>
      <c r="N327" s="1">
        <f>PRODUCT(SUM(PRODUCT(S327,overview!$J$11),PRODUCT(X327,overview!$K$11),PRODUCT(AC327,overview!$L$11)),1/SUM(overview!$J$11:$L$11))</f>
        <v>1.9131111111111112</v>
      </c>
      <c r="O327" s="1">
        <f t="shared" si="76"/>
        <v>15</v>
      </c>
      <c r="P327" s="1">
        <f t="shared" si="77"/>
        <v>4</v>
      </c>
      <c r="Q327" s="1">
        <f t="shared" si="82"/>
        <v>0.15150036783211365</v>
      </c>
      <c r="R327" s="1">
        <v>1.1850000000000001</v>
      </c>
      <c r="S327" s="1">
        <v>1.8149999999999999</v>
      </c>
      <c r="T327" s="1">
        <v>8</v>
      </c>
      <c r="U327" s="1">
        <v>0</v>
      </c>
      <c r="V327" s="1">
        <f t="shared" si="78"/>
        <v>0</v>
      </c>
      <c r="W327" s="1">
        <v>1.044</v>
      </c>
      <c r="X327" s="1">
        <v>1.956</v>
      </c>
      <c r="Y327" s="1">
        <v>6</v>
      </c>
      <c r="Z327" s="1">
        <v>2</v>
      </c>
      <c r="AA327" s="1">
        <f t="shared" si="79"/>
        <v>0.17791411042944785</v>
      </c>
      <c r="AB327" s="1">
        <v>1</v>
      </c>
      <c r="AC327" s="1">
        <v>2</v>
      </c>
      <c r="AD327" s="1">
        <v>1</v>
      </c>
      <c r="AE327" s="1">
        <v>2</v>
      </c>
      <c r="AF327" s="1">
        <f t="shared" si="80"/>
        <v>1</v>
      </c>
      <c r="AH327" s="1">
        <f t="shared" si="69"/>
        <v>3.1708978029591071E-2</v>
      </c>
      <c r="AI327" s="1">
        <f t="shared" si="70"/>
        <v>1.6111388064358058E-2</v>
      </c>
      <c r="AJ327" s="1">
        <f t="shared" si="71"/>
        <v>0.38571428571428573</v>
      </c>
      <c r="AK327" s="1">
        <f t="shared" si="72"/>
        <v>201.83257580480691</v>
      </c>
      <c r="AL327" s="1" t="b">
        <f t="shared" si="73"/>
        <v>1</v>
      </c>
      <c r="AM327" s="1">
        <f t="shared" si="74"/>
        <v>0.70983518793404277</v>
      </c>
      <c r="AN327" s="1" t="b">
        <f t="shared" si="75"/>
        <v>1</v>
      </c>
      <c r="AO327" s="1">
        <v>9.4879999999999995</v>
      </c>
    </row>
    <row r="328" spans="1:41">
      <c r="A328" s="7">
        <v>325</v>
      </c>
      <c r="B328" s="7" t="s">
        <v>85</v>
      </c>
      <c r="C328" s="7" t="s">
        <v>86</v>
      </c>
      <c r="D328" s="7" t="s">
        <v>85</v>
      </c>
      <c r="E328" s="7" t="s">
        <v>86</v>
      </c>
      <c r="F328" s="2" t="b">
        <f t="shared" si="83"/>
        <v>0</v>
      </c>
      <c r="G328" s="2" t="b">
        <f t="shared" si="81"/>
        <v>0</v>
      </c>
      <c r="H328" s="1" t="s">
        <v>298</v>
      </c>
      <c r="I328" s="1" t="s">
        <v>240</v>
      </c>
      <c r="J328" s="1" t="s">
        <v>311</v>
      </c>
      <c r="M328" s="1">
        <f>PRODUCT(SUM(PRODUCT(R328,overview!$J$11),PRODUCT(W328,overview!$K$11),PRODUCT(AB328,overview!$L$11)),1/SUM(overview!$J$11:$L$11))</f>
        <v>0.31111111111111112</v>
      </c>
      <c r="N328" s="1">
        <f>PRODUCT(SUM(PRODUCT(S328,overview!$J$11),PRODUCT(X328,overview!$K$11),PRODUCT(AC328,overview!$L$11)),1/SUM(overview!$J$11:$L$11))</f>
        <v>2.6888888888888891</v>
      </c>
      <c r="O328" s="1">
        <f t="shared" si="76"/>
        <v>4</v>
      </c>
      <c r="P328" s="1">
        <f t="shared" si="77"/>
        <v>0</v>
      </c>
      <c r="Q328" s="1">
        <f t="shared" si="82"/>
        <v>0</v>
      </c>
      <c r="R328" s="1">
        <v>1</v>
      </c>
      <c r="S328" s="1">
        <v>2</v>
      </c>
      <c r="T328" s="1">
        <v>4</v>
      </c>
      <c r="U328" s="1">
        <v>0</v>
      </c>
      <c r="V328" s="1">
        <f t="shared" si="78"/>
        <v>0</v>
      </c>
      <c r="W328" s="1">
        <v>0</v>
      </c>
      <c r="X328" s="1">
        <v>3</v>
      </c>
      <c r="Y328" s="1">
        <v>0</v>
      </c>
      <c r="Z328" s="1">
        <v>0</v>
      </c>
      <c r="AA328" s="1" t="e">
        <f t="shared" si="79"/>
        <v>#DIV/0!</v>
      </c>
      <c r="AB328" s="1">
        <v>0</v>
      </c>
      <c r="AC328" s="1">
        <v>3</v>
      </c>
      <c r="AD328" s="1">
        <v>0</v>
      </c>
      <c r="AE328" s="1">
        <v>0</v>
      </c>
      <c r="AF328" s="1" t="e">
        <f t="shared" si="80"/>
        <v>#DIV/0!</v>
      </c>
      <c r="AH328" s="1">
        <f t="shared" ref="AH328:AH346" si="84">(SUM(Z324:Z334)*SUM(W324:W334))/(SUM(Y324:Y334)*SUM(X324:X334))</f>
        <v>3.1147757179509808E-2</v>
      </c>
      <c r="AI328" s="1">
        <f t="shared" ref="AI328:AI346" si="85">(SUM(U324:U334)*SUM(R324:R334))/(SUM(T324:T334)*SUM(S324:S334))</f>
        <v>1.0043563086297669E-2</v>
      </c>
      <c r="AJ328" s="1">
        <f t="shared" si="71"/>
        <v>0.38571428571428573</v>
      </c>
      <c r="AK328" s="1">
        <f t="shared" si="72"/>
        <v>208.06058554366814</v>
      </c>
      <c r="AL328" s="1" t="b">
        <f t="shared" si="73"/>
        <v>1</v>
      </c>
      <c r="AM328" s="1">
        <f t="shared" si="74"/>
        <v>0.79406813472512028</v>
      </c>
      <c r="AN328" s="1" t="b">
        <f t="shared" si="75"/>
        <v>1</v>
      </c>
      <c r="AO328" s="1">
        <v>9.4879999999999995</v>
      </c>
    </row>
    <row r="329" spans="1:41">
      <c r="A329" s="7">
        <v>326</v>
      </c>
      <c r="B329" s="7" t="s">
        <v>90</v>
      </c>
      <c r="C329" s="7" t="s">
        <v>91</v>
      </c>
      <c r="D329" s="7" t="s">
        <v>90</v>
      </c>
      <c r="E329" s="7" t="s">
        <v>91</v>
      </c>
      <c r="F329" s="2" t="b">
        <f t="shared" si="83"/>
        <v>0</v>
      </c>
      <c r="G329" s="2" t="b">
        <f t="shared" si="81"/>
        <v>0</v>
      </c>
      <c r="H329" s="1" t="s">
        <v>298</v>
      </c>
      <c r="I329" s="1" t="s">
        <v>240</v>
      </c>
      <c r="M329" s="1">
        <f>PRODUCT(SUM(PRODUCT(R329,overview!$J$11),PRODUCT(W329,overview!$K$11),PRODUCT(AB329,overview!$L$11)),1/SUM(overview!$J$11:$L$11))</f>
        <v>0.38644444444444448</v>
      </c>
      <c r="N329" s="1">
        <f>PRODUCT(SUM(PRODUCT(S329,overview!$J$11),PRODUCT(X329,overview!$K$11),PRODUCT(AC329,overview!$L$11)),1/SUM(overview!$J$11:$L$11))</f>
        <v>2.6135555555555556</v>
      </c>
      <c r="O329" s="1">
        <f t="shared" si="76"/>
        <v>11.5</v>
      </c>
      <c r="P329" s="1">
        <f t="shared" si="77"/>
        <v>1.5</v>
      </c>
      <c r="Q329" s="1">
        <f t="shared" si="82"/>
        <v>1.9286292573464987E-2</v>
      </c>
      <c r="R329" s="1">
        <v>1.105</v>
      </c>
      <c r="S329" s="1">
        <v>1.895</v>
      </c>
      <c r="T329" s="1">
        <v>10</v>
      </c>
      <c r="U329" s="1">
        <v>0</v>
      </c>
      <c r="V329" s="1">
        <f t="shared" si="78"/>
        <v>0</v>
      </c>
      <c r="W329" s="1">
        <v>6.4000000000000001E-2</v>
      </c>
      <c r="X329" s="1">
        <v>2.9359999999999999</v>
      </c>
      <c r="Y329" s="1">
        <v>1.5</v>
      </c>
      <c r="Z329" s="1">
        <v>1.5</v>
      </c>
      <c r="AA329" s="1">
        <f t="shared" si="79"/>
        <v>2.1798365122615806E-2</v>
      </c>
      <c r="AB329" s="1">
        <v>0</v>
      </c>
      <c r="AC329" s="1">
        <v>3</v>
      </c>
      <c r="AD329" s="1">
        <v>0</v>
      </c>
      <c r="AE329" s="1">
        <v>0</v>
      </c>
      <c r="AF329" s="1" t="e">
        <f t="shared" si="80"/>
        <v>#DIV/0!</v>
      </c>
      <c r="AH329" s="1">
        <f t="shared" si="84"/>
        <v>3.2232455925057329E-2</v>
      </c>
      <c r="AI329" s="1">
        <f t="shared" si="85"/>
        <v>9.9156196074913338E-3</v>
      </c>
      <c r="AJ329" s="1">
        <f t="shared" ref="AJ329:AJ346" si="86">(SUM(AE325:AE335)*SUM(AB325:AB335))/(SUM(AD325:AD335)*SUM(AC325:AC335))</f>
        <v>0.25714285714285712</v>
      </c>
      <c r="AK329" s="1">
        <f t="shared" si="72"/>
        <v>127.16057950916412</v>
      </c>
      <c r="AL329" s="1" t="b">
        <f t="shared" si="73"/>
        <v>1</v>
      </c>
      <c r="AM329" s="1">
        <f t="shared" si="74"/>
        <v>0.50639324767437299</v>
      </c>
      <c r="AN329" s="1" t="b">
        <f t="shared" si="75"/>
        <v>1</v>
      </c>
      <c r="AO329" s="1">
        <v>9.4879999999999995</v>
      </c>
    </row>
    <row r="330" spans="1:41">
      <c r="A330" s="7">
        <v>327</v>
      </c>
      <c r="B330" s="7" t="s">
        <v>30</v>
      </c>
      <c r="C330" s="7" t="s">
        <v>31</v>
      </c>
      <c r="D330" s="7" t="s">
        <v>30</v>
      </c>
      <c r="E330" s="7" t="s">
        <v>31</v>
      </c>
      <c r="F330" s="2" t="b">
        <f t="shared" si="83"/>
        <v>0</v>
      </c>
      <c r="G330" s="2" t="b">
        <f t="shared" si="81"/>
        <v>0</v>
      </c>
      <c r="H330" s="1" t="s">
        <v>298</v>
      </c>
      <c r="I330" s="1" t="s">
        <v>253</v>
      </c>
      <c r="M330" s="1">
        <f>PRODUCT(SUM(PRODUCT(R330,overview!$J$11),PRODUCT(W330,overview!$K$11),PRODUCT(AB330,overview!$L$11)),1/SUM(overview!$J$11:$L$11))</f>
        <v>1.0522222222222224</v>
      </c>
      <c r="N330" s="1">
        <f>PRODUCT(SUM(PRODUCT(S330,overview!$J$11),PRODUCT(X330,overview!$K$11),PRODUCT(AC330,overview!$L$11)),1/SUM(overview!$J$11:$L$11))</f>
        <v>1.9477777777777781</v>
      </c>
      <c r="O330" s="1">
        <f t="shared" si="76"/>
        <v>15</v>
      </c>
      <c r="P330" s="1">
        <f t="shared" si="77"/>
        <v>2</v>
      </c>
      <c r="Q330" s="1">
        <f t="shared" si="82"/>
        <v>7.2028902833238262E-2</v>
      </c>
      <c r="R330" s="1">
        <v>1.155</v>
      </c>
      <c r="S330" s="1">
        <v>1.845</v>
      </c>
      <c r="T330" s="1">
        <v>8</v>
      </c>
      <c r="U330" s="1">
        <v>0</v>
      </c>
      <c r="V330" s="1">
        <f t="shared" si="78"/>
        <v>0</v>
      </c>
      <c r="W330" s="1">
        <v>1.006</v>
      </c>
      <c r="X330" s="1">
        <v>1.994</v>
      </c>
      <c r="Y330" s="1">
        <v>7</v>
      </c>
      <c r="Z330" s="1">
        <v>2</v>
      </c>
      <c r="AA330" s="1">
        <f t="shared" si="79"/>
        <v>0.14414672589196159</v>
      </c>
      <c r="AB330" s="1">
        <v>1</v>
      </c>
      <c r="AC330" s="1">
        <v>2</v>
      </c>
      <c r="AD330" s="1">
        <v>0</v>
      </c>
      <c r="AE330" s="1">
        <v>0</v>
      </c>
      <c r="AF330" s="1" t="e">
        <f t="shared" si="80"/>
        <v>#DIV/0!</v>
      </c>
      <c r="AH330" s="1">
        <f t="shared" si="84"/>
        <v>3.337099187059283E-2</v>
      </c>
      <c r="AI330" s="1">
        <f t="shared" si="85"/>
        <v>9.5928323552930232E-3</v>
      </c>
      <c r="AJ330" s="1">
        <f t="shared" si="86"/>
        <v>0.24134817935600358</v>
      </c>
      <c r="AK330" s="1">
        <f t="shared" si="72"/>
        <v>58.097675482280202</v>
      </c>
      <c r="AL330" s="1" t="b">
        <f t="shared" si="73"/>
        <v>1</v>
      </c>
      <c r="AM330" s="1">
        <f t="shared" si="74"/>
        <v>0.17515303962664042</v>
      </c>
      <c r="AN330" s="1" t="b">
        <f t="shared" si="75"/>
        <v>1</v>
      </c>
      <c r="AO330" s="1">
        <v>9.4879999999999995</v>
      </c>
    </row>
    <row r="331" spans="1:41">
      <c r="A331" s="7">
        <v>328</v>
      </c>
      <c r="B331" s="7" t="s">
        <v>56</v>
      </c>
      <c r="C331" s="7" t="s">
        <v>31</v>
      </c>
      <c r="D331" s="7" t="s">
        <v>32</v>
      </c>
      <c r="E331" s="7" t="s">
        <v>33</v>
      </c>
      <c r="F331" s="2" t="b">
        <f t="shared" si="83"/>
        <v>0</v>
      </c>
      <c r="G331" s="2" t="b">
        <f t="shared" si="81"/>
        <v>0</v>
      </c>
      <c r="H331" s="1" t="s">
        <v>298</v>
      </c>
      <c r="M331" s="1">
        <f>PRODUCT(SUM(PRODUCT(R331,overview!$J$11),PRODUCT(W331,overview!$K$11),PRODUCT(AB331,overview!$L$11)),1/SUM(overview!$J$11:$L$11))</f>
        <v>0.97600000000000009</v>
      </c>
      <c r="N331" s="1">
        <f>PRODUCT(SUM(PRODUCT(S331,overview!$J$11),PRODUCT(X331,overview!$K$11),PRODUCT(AC331,overview!$L$11)),1/SUM(overview!$J$11:$L$11))</f>
        <v>2.024</v>
      </c>
      <c r="O331" s="1">
        <f t="shared" si="76"/>
        <v>18</v>
      </c>
      <c r="P331" s="1">
        <f t="shared" si="77"/>
        <v>2</v>
      </c>
      <c r="Q331" s="1">
        <f t="shared" si="82"/>
        <v>5.3579270970575313E-2</v>
      </c>
      <c r="R331" s="1">
        <v>1</v>
      </c>
      <c r="S331" s="1">
        <v>2</v>
      </c>
      <c r="T331" s="1">
        <v>7</v>
      </c>
      <c r="U331" s="1">
        <v>0</v>
      </c>
      <c r="V331" s="1">
        <f t="shared" si="78"/>
        <v>0</v>
      </c>
      <c r="W331" s="1">
        <v>0.96399999999999997</v>
      </c>
      <c r="X331" s="1">
        <v>2.036</v>
      </c>
      <c r="Y331" s="1">
        <v>10</v>
      </c>
      <c r="Z331" s="1">
        <v>1</v>
      </c>
      <c r="AA331" s="1">
        <f t="shared" si="79"/>
        <v>4.7347740667976423E-2</v>
      </c>
      <c r="AB331" s="1">
        <v>1</v>
      </c>
      <c r="AC331" s="1">
        <v>2</v>
      </c>
      <c r="AD331" s="1">
        <v>1</v>
      </c>
      <c r="AE331" s="1">
        <v>1</v>
      </c>
      <c r="AF331" s="1">
        <f t="shared" si="80"/>
        <v>0.5</v>
      </c>
      <c r="AH331" s="1">
        <f t="shared" si="84"/>
        <v>2.9601795576627239E-2</v>
      </c>
      <c r="AI331" s="1">
        <f t="shared" si="85"/>
        <v>2.6756408658440315E-2</v>
      </c>
      <c r="AJ331" s="1">
        <f t="shared" si="86"/>
        <v>0.15962549156529088</v>
      </c>
      <c r="AK331" s="1">
        <f t="shared" ref="AK331:AK344" si="87">(((SUM(AJ329:AJ333))-(SUM(AI329:AI333)))^2)/(AVERAGE(AI329:AI333))</f>
        <v>18.215259391094545</v>
      </c>
      <c r="AL331" s="1" t="b">
        <f t="shared" ref="AL331:AL344" si="88">IF(AK331&gt;AO331, TRUE, FALSE)</f>
        <v>1</v>
      </c>
      <c r="AM331" s="1">
        <f t="shared" ref="AM331:AM344" si="89">(((SUM(AH329:AH333))-(SUM(AI329:AI333)))^2)/(AVERAGE(AI329:AI333))</f>
        <v>2.899214395779354E-2</v>
      </c>
      <c r="AN331" s="1" t="b">
        <f t="shared" ref="AN331:AN344" si="90">IF(AK331&gt;AP331, TRUE, FALSE)</f>
        <v>1</v>
      </c>
      <c r="AO331" s="1">
        <v>9.4879999999999995</v>
      </c>
    </row>
    <row r="332" spans="1:41">
      <c r="A332" s="7">
        <v>329</v>
      </c>
      <c r="B332" s="7" t="s">
        <v>43</v>
      </c>
      <c r="C332" s="7" t="s">
        <v>44</v>
      </c>
      <c r="D332" s="7" t="s">
        <v>43</v>
      </c>
      <c r="E332" s="7" t="s">
        <v>44</v>
      </c>
      <c r="F332" s="2" t="b">
        <f t="shared" si="83"/>
        <v>0</v>
      </c>
      <c r="G332" s="2" t="b">
        <f t="shared" si="81"/>
        <v>0</v>
      </c>
      <c r="H332" s="1" t="s">
        <v>298</v>
      </c>
      <c r="I332" s="1" t="s">
        <v>240</v>
      </c>
      <c r="J332" s="1" t="s">
        <v>311</v>
      </c>
      <c r="M332" s="1">
        <f>PRODUCT(SUM(PRODUCT(R332,overview!$J$11),PRODUCT(W332,overview!$K$11),PRODUCT(AB332,overview!$L$11)),1/SUM(overview!$J$11:$L$11))</f>
        <v>0.57473333333333332</v>
      </c>
      <c r="N332" s="1">
        <f>PRODUCT(SUM(PRODUCT(S332,overview!$J$11),PRODUCT(X332,overview!$K$11),PRODUCT(AC332,overview!$L$11)),1/SUM(overview!$J$11:$L$11))</f>
        <v>2.4252666666666669</v>
      </c>
      <c r="O332" s="1">
        <f t="shared" si="76"/>
        <v>10</v>
      </c>
      <c r="P332" s="1">
        <f t="shared" si="77"/>
        <v>0</v>
      </c>
      <c r="Q332" s="1">
        <f t="shared" si="82"/>
        <v>0</v>
      </c>
      <c r="R332" s="1">
        <v>1.0169999999999999</v>
      </c>
      <c r="S332" s="1">
        <v>1.9830000000000001</v>
      </c>
      <c r="T332" s="1">
        <v>7</v>
      </c>
      <c r="U332" s="1">
        <v>0</v>
      </c>
      <c r="V332" s="1">
        <f t="shared" si="78"/>
        <v>0</v>
      </c>
      <c r="W332" s="1">
        <v>0.375</v>
      </c>
      <c r="X332" s="1">
        <v>2.625</v>
      </c>
      <c r="Y332" s="1">
        <v>3</v>
      </c>
      <c r="Z332" s="1">
        <v>0</v>
      </c>
      <c r="AA332" s="1">
        <f t="shared" si="79"/>
        <v>0</v>
      </c>
      <c r="AB332" s="1">
        <v>0.375</v>
      </c>
      <c r="AC332" s="1">
        <v>2.625</v>
      </c>
      <c r="AD332" s="1">
        <v>0</v>
      </c>
      <c r="AE332" s="1">
        <v>0</v>
      </c>
      <c r="AF332" s="1" t="e">
        <f t="shared" si="80"/>
        <v>#DIV/0!</v>
      </c>
      <c r="AH332" s="1">
        <f t="shared" si="84"/>
        <v>1.8322385896554421E-2</v>
      </c>
      <c r="AI332" s="1">
        <f t="shared" si="85"/>
        <v>3.2568880394967352E-2</v>
      </c>
      <c r="AJ332" s="1">
        <f t="shared" si="86"/>
        <v>6.1271344525756923E-2</v>
      </c>
      <c r="AK332" s="1">
        <f t="shared" si="87"/>
        <v>6.6170575011349548</v>
      </c>
      <c r="AL332" s="1" t="b">
        <f t="shared" si="88"/>
        <v>0</v>
      </c>
      <c r="AM332" s="1">
        <f t="shared" si="89"/>
        <v>3.0659616245107615E-3</v>
      </c>
      <c r="AN332" s="1" t="b">
        <f t="shared" si="90"/>
        <v>1</v>
      </c>
      <c r="AO332" s="1">
        <v>9.4879999999999995</v>
      </c>
    </row>
    <row r="333" spans="1:41">
      <c r="A333" s="7">
        <v>330</v>
      </c>
      <c r="B333" s="7" t="s">
        <v>51</v>
      </c>
      <c r="C333" s="7" t="s">
        <v>52</v>
      </c>
      <c r="D333" s="7" t="s">
        <v>51</v>
      </c>
      <c r="E333" s="7" t="s">
        <v>52</v>
      </c>
      <c r="F333" s="2" t="b">
        <f t="shared" si="83"/>
        <v>0</v>
      </c>
      <c r="G333" s="2" t="b">
        <f t="shared" si="81"/>
        <v>0</v>
      </c>
      <c r="H333" s="1" t="s">
        <v>298</v>
      </c>
      <c r="I333" s="1" t="s">
        <v>240</v>
      </c>
      <c r="M333" s="1">
        <f>PRODUCT(SUM(PRODUCT(R333,overview!$J$11),PRODUCT(W333,overview!$K$11),PRODUCT(AB333,overview!$L$11)),1/SUM(overview!$J$11:$L$11))</f>
        <v>0.5619777777777778</v>
      </c>
      <c r="N333" s="1">
        <f>PRODUCT(SUM(PRODUCT(S333,overview!$J$11),PRODUCT(X333,overview!$K$11),PRODUCT(AC333,overview!$L$11)),1/SUM(overview!$J$11:$L$11))</f>
        <v>2.4380222222222221</v>
      </c>
      <c r="O333" s="1">
        <f t="shared" si="76"/>
        <v>11</v>
      </c>
      <c r="P333" s="1">
        <f t="shared" si="77"/>
        <v>0</v>
      </c>
      <c r="Q333" s="1">
        <f t="shared" si="82"/>
        <v>0</v>
      </c>
      <c r="R333" s="1">
        <v>1.069</v>
      </c>
      <c r="S333" s="1">
        <v>1.931</v>
      </c>
      <c r="T333" s="1">
        <v>7</v>
      </c>
      <c r="U333" s="1">
        <v>0</v>
      </c>
      <c r="V333" s="1">
        <f t="shared" si="78"/>
        <v>0</v>
      </c>
      <c r="W333" s="1">
        <v>0.33300000000000002</v>
      </c>
      <c r="X333" s="1">
        <v>2.6669999999999998</v>
      </c>
      <c r="Y333" s="1">
        <v>4</v>
      </c>
      <c r="Z333" s="1">
        <v>0</v>
      </c>
      <c r="AA333" s="1">
        <f t="shared" si="79"/>
        <v>0</v>
      </c>
      <c r="AB333" s="1">
        <v>0.33300000000000002</v>
      </c>
      <c r="AC333" s="1">
        <v>2.6669999999999998</v>
      </c>
      <c r="AD333" s="1">
        <v>0</v>
      </c>
      <c r="AE333" s="1">
        <v>0</v>
      </c>
      <c r="AF333" s="1" t="e">
        <f t="shared" si="80"/>
        <v>#DIV/0!</v>
      </c>
      <c r="AH333" s="1">
        <f t="shared" si="84"/>
        <v>2.9240675096780036E-2</v>
      </c>
      <c r="AI333" s="1">
        <f t="shared" si="85"/>
        <v>3.791601001205154E-2</v>
      </c>
      <c r="AJ333" s="1">
        <f t="shared" si="86"/>
        <v>4.953164143339505E-2</v>
      </c>
      <c r="AK333" s="1">
        <f t="shared" si="87"/>
        <v>1.7855672935992724</v>
      </c>
      <c r="AL333" s="1" t="b">
        <f t="shared" si="88"/>
        <v>0</v>
      </c>
      <c r="AM333" s="1">
        <f t="shared" si="89"/>
        <v>6.243450319880825E-2</v>
      </c>
      <c r="AN333" s="1" t="b">
        <f t="shared" si="90"/>
        <v>1</v>
      </c>
      <c r="AO333" s="1">
        <v>9.4879999999999995</v>
      </c>
    </row>
    <row r="334" spans="1:41">
      <c r="A334" s="7">
        <v>331</v>
      </c>
      <c r="B334" s="7" t="s">
        <v>95</v>
      </c>
      <c r="C334" s="7" t="s">
        <v>44</v>
      </c>
      <c r="D334" s="7" t="s">
        <v>95</v>
      </c>
      <c r="E334" s="7" t="s">
        <v>44</v>
      </c>
      <c r="F334" s="2" t="b">
        <f t="shared" si="83"/>
        <v>0</v>
      </c>
      <c r="G334" s="2" t="b">
        <f t="shared" si="81"/>
        <v>0</v>
      </c>
      <c r="H334" s="1" t="s">
        <v>298</v>
      </c>
      <c r="M334" s="1">
        <f>PRODUCT(SUM(PRODUCT(R334,overview!$J$11),PRODUCT(W334,overview!$K$11),PRODUCT(AB334,overview!$L$11)),1/SUM(overview!$J$11:$L$11))</f>
        <v>0.56944444444444442</v>
      </c>
      <c r="N334" s="1">
        <f>PRODUCT(SUM(PRODUCT(S334,overview!$J$11),PRODUCT(X334,overview!$K$11),PRODUCT(AC334,overview!$L$11)),1/SUM(overview!$J$11:$L$11))</f>
        <v>2.4305555555555558</v>
      </c>
      <c r="O334" s="1">
        <f t="shared" si="76"/>
        <v>12</v>
      </c>
      <c r="P334" s="1">
        <f t="shared" si="77"/>
        <v>0</v>
      </c>
      <c r="Q334" s="1">
        <f t="shared" si="82"/>
        <v>0</v>
      </c>
      <c r="R334" s="1">
        <v>1</v>
      </c>
      <c r="S334" s="1">
        <v>2</v>
      </c>
      <c r="T334" s="1">
        <v>8</v>
      </c>
      <c r="U334" s="1">
        <v>0</v>
      </c>
      <c r="V334" s="1">
        <f t="shared" si="78"/>
        <v>0</v>
      </c>
      <c r="W334" s="1">
        <v>0.375</v>
      </c>
      <c r="X334" s="1">
        <v>2.625</v>
      </c>
      <c r="Y334" s="1">
        <v>4</v>
      </c>
      <c r="Z334" s="1">
        <v>0</v>
      </c>
      <c r="AA334" s="1">
        <f t="shared" si="79"/>
        <v>0</v>
      </c>
      <c r="AB334" s="1">
        <v>0.375</v>
      </c>
      <c r="AC334" s="1">
        <v>2.625</v>
      </c>
      <c r="AD334" s="1">
        <v>0</v>
      </c>
      <c r="AE334" s="1">
        <v>0</v>
      </c>
      <c r="AF334" s="1" t="e">
        <f t="shared" si="80"/>
        <v>#DIV/0!</v>
      </c>
      <c r="AH334" s="1">
        <f t="shared" si="84"/>
        <v>3.1236907096437391E-2</v>
      </c>
      <c r="AI334" s="1">
        <f t="shared" si="85"/>
        <v>4.4574098388214037E-2</v>
      </c>
      <c r="AJ334" s="1">
        <f t="shared" si="86"/>
        <v>8.7264673311184968E-2</v>
      </c>
      <c r="AK334" s="1">
        <f t="shared" si="87"/>
        <v>0.29614282004052528</v>
      </c>
      <c r="AL334" s="1" t="b">
        <f t="shared" si="88"/>
        <v>0</v>
      </c>
      <c r="AM334" s="1">
        <f t="shared" si="89"/>
        <v>0.14399325502642404</v>
      </c>
      <c r="AN334" s="1" t="b">
        <f t="shared" si="90"/>
        <v>1</v>
      </c>
      <c r="AO334" s="1">
        <v>9.4879999999999995</v>
      </c>
    </row>
    <row r="335" spans="1:41">
      <c r="A335" s="7">
        <v>332</v>
      </c>
      <c r="B335" s="7" t="s">
        <v>118</v>
      </c>
      <c r="C335" s="7" t="s">
        <v>70</v>
      </c>
      <c r="D335" s="7" t="s">
        <v>69</v>
      </c>
      <c r="E335" s="7" t="s">
        <v>70</v>
      </c>
      <c r="F335" s="2" t="b">
        <f t="shared" si="83"/>
        <v>1</v>
      </c>
      <c r="G335" s="2" t="b">
        <f t="shared" si="81"/>
        <v>0</v>
      </c>
      <c r="H335" s="1" t="s">
        <v>298</v>
      </c>
      <c r="J335" s="1" t="s">
        <v>244</v>
      </c>
      <c r="M335" s="1">
        <f>PRODUCT(SUM(PRODUCT(R335,overview!$J$11),PRODUCT(W335,overview!$K$11),PRODUCT(AB335,overview!$L$11)),1/SUM(overview!$J$11:$L$11))</f>
        <v>1</v>
      </c>
      <c r="N335" s="1">
        <f>PRODUCT(SUM(PRODUCT(S335,overview!$J$11),PRODUCT(X335,overview!$K$11),PRODUCT(AC335,overview!$L$11)),1/SUM(overview!$J$11:$L$11))</f>
        <v>2</v>
      </c>
      <c r="O335" s="1">
        <f t="shared" si="76"/>
        <v>16</v>
      </c>
      <c r="P335" s="1">
        <f t="shared" si="77"/>
        <v>0</v>
      </c>
      <c r="Q335" s="1">
        <f t="shared" si="82"/>
        <v>0</v>
      </c>
      <c r="R335" s="1">
        <v>1</v>
      </c>
      <c r="S335" s="1">
        <v>2</v>
      </c>
      <c r="T335" s="1">
        <v>8</v>
      </c>
      <c r="U335" s="1">
        <v>0</v>
      </c>
      <c r="V335" s="1">
        <f t="shared" si="78"/>
        <v>0</v>
      </c>
      <c r="W335" s="1">
        <v>1</v>
      </c>
      <c r="X335" s="1">
        <v>2</v>
      </c>
      <c r="Y335" s="1">
        <v>7</v>
      </c>
      <c r="Z335" s="1">
        <v>0</v>
      </c>
      <c r="AA335" s="1">
        <f t="shared" si="79"/>
        <v>0</v>
      </c>
      <c r="AB335" s="1">
        <v>1</v>
      </c>
      <c r="AC335" s="1">
        <v>2</v>
      </c>
      <c r="AD335" s="1">
        <v>1</v>
      </c>
      <c r="AE335" s="1">
        <v>0</v>
      </c>
      <c r="AF335" s="1">
        <f t="shared" si="80"/>
        <v>0</v>
      </c>
      <c r="AH335" s="1">
        <f t="shared" si="84"/>
        <v>2.4042740876451408E-2</v>
      </c>
      <c r="AI335" s="1">
        <f t="shared" si="85"/>
        <v>3.8016232991167347E-2</v>
      </c>
      <c r="AJ335" s="1">
        <f t="shared" si="86"/>
        <v>7.5555715675325166E-2</v>
      </c>
      <c r="AK335" s="1">
        <f t="shared" si="87"/>
        <v>8.5773388301250905E-2</v>
      </c>
      <c r="AL335" s="1" t="b">
        <f t="shared" si="88"/>
        <v>0</v>
      </c>
      <c r="AM335" s="1">
        <f t="shared" si="89"/>
        <v>0.17934512368576611</v>
      </c>
      <c r="AN335" s="1" t="b">
        <f t="shared" si="90"/>
        <v>1</v>
      </c>
      <c r="AO335" s="1">
        <v>9.4879999999999995</v>
      </c>
    </row>
    <row r="336" spans="1:41">
      <c r="A336" s="7">
        <v>333</v>
      </c>
      <c r="B336" s="7" t="s">
        <v>72</v>
      </c>
      <c r="C336" s="7" t="s">
        <v>73</v>
      </c>
      <c r="D336" s="7" t="s">
        <v>72</v>
      </c>
      <c r="E336" s="7" t="s">
        <v>73</v>
      </c>
      <c r="F336" s="2" t="b">
        <f t="shared" si="83"/>
        <v>0</v>
      </c>
      <c r="G336" s="2" t="b">
        <f t="shared" si="81"/>
        <v>0</v>
      </c>
      <c r="H336" s="1" t="s">
        <v>298</v>
      </c>
      <c r="M336" s="1">
        <f>PRODUCT(SUM(PRODUCT(R336,overview!$J$11),PRODUCT(W336,overview!$K$11),PRODUCT(AB336,overview!$L$11)),1/SUM(overview!$J$11:$L$11))</f>
        <v>0.34606666666666669</v>
      </c>
      <c r="N336" s="1">
        <f>PRODUCT(SUM(PRODUCT(S336,overview!$J$11),PRODUCT(X336,overview!$K$11),PRODUCT(AC336,overview!$L$11)),1/SUM(overview!$J$11:$L$11))</f>
        <v>2.6539333333333333</v>
      </c>
      <c r="O336" s="1">
        <f t="shared" si="76"/>
        <v>0</v>
      </c>
      <c r="P336" s="1">
        <f t="shared" si="77"/>
        <v>0</v>
      </c>
      <c r="Q336" s="1" t="e">
        <f t="shared" si="82"/>
        <v>#DIV/0!</v>
      </c>
      <c r="R336" s="1">
        <v>0.375</v>
      </c>
      <c r="S336" s="1">
        <v>2.625</v>
      </c>
      <c r="T336" s="1">
        <v>0</v>
      </c>
      <c r="U336" s="1">
        <v>0</v>
      </c>
      <c r="V336" s="1" t="e">
        <f t="shared" si="78"/>
        <v>#DIV/0!</v>
      </c>
      <c r="W336" s="1">
        <v>0.33300000000000002</v>
      </c>
      <c r="X336" s="1">
        <v>2.6669999999999998</v>
      </c>
      <c r="Y336" s="1">
        <v>0</v>
      </c>
      <c r="Z336" s="1">
        <v>0</v>
      </c>
      <c r="AA336" s="1" t="e">
        <f t="shared" si="79"/>
        <v>#DIV/0!</v>
      </c>
      <c r="AB336" s="1">
        <v>0.33300000000000002</v>
      </c>
      <c r="AC336" s="1">
        <v>2.6669999999999998</v>
      </c>
      <c r="AD336" s="1">
        <v>0</v>
      </c>
      <c r="AE336" s="1">
        <v>0</v>
      </c>
      <c r="AF336" s="1" t="e">
        <f t="shared" si="80"/>
        <v>#DIV/0!</v>
      </c>
      <c r="AH336" s="1">
        <f t="shared" si="84"/>
        <v>2.2898897338151838E-2</v>
      </c>
      <c r="AI336" s="1">
        <f t="shared" si="85"/>
        <v>4.8940819812315094E-2</v>
      </c>
      <c r="AJ336" s="1">
        <f t="shared" si="86"/>
        <v>3.7777857837662576E-2</v>
      </c>
      <c r="AK336" s="1">
        <f t="shared" si="87"/>
        <v>2.2804539983722723E-2</v>
      </c>
      <c r="AL336" s="1" t="b">
        <f t="shared" si="88"/>
        <v>0</v>
      </c>
      <c r="AM336" s="1">
        <f t="shared" si="89"/>
        <v>0.24154557286093037</v>
      </c>
      <c r="AN336" s="1" t="b">
        <f t="shared" si="90"/>
        <v>1</v>
      </c>
      <c r="AO336" s="1">
        <v>9.4879999999999995</v>
      </c>
    </row>
    <row r="337" spans="1:41">
      <c r="A337" s="7">
        <v>334</v>
      </c>
      <c r="B337" s="7" t="s">
        <v>58</v>
      </c>
      <c r="C337" s="7" t="s">
        <v>59</v>
      </c>
      <c r="D337" s="7" t="s">
        <v>82</v>
      </c>
      <c r="E337" s="7" t="s">
        <v>59</v>
      </c>
      <c r="F337" s="2" t="b">
        <f t="shared" si="83"/>
        <v>1</v>
      </c>
      <c r="G337" s="2" t="b">
        <f t="shared" si="81"/>
        <v>1</v>
      </c>
      <c r="H337" s="1" t="s">
        <v>298</v>
      </c>
      <c r="M337" s="1">
        <f>PRODUCT(SUM(PRODUCT(R337,overview!$J$11),PRODUCT(W337,overview!$K$11),PRODUCT(AB337,overview!$L$11)),1/SUM(overview!$J$11:$L$11))</f>
        <v>0.48233333333333334</v>
      </c>
      <c r="N337" s="1">
        <f>PRODUCT(SUM(PRODUCT(S337,overview!$J$11),PRODUCT(X337,overview!$K$11),PRODUCT(AC337,overview!$L$11)),1/SUM(overview!$J$11:$L$11))</f>
        <v>2.5176666666666669</v>
      </c>
      <c r="O337" s="1">
        <f t="shared" si="76"/>
        <v>10</v>
      </c>
      <c r="P337" s="1">
        <f t="shared" si="77"/>
        <v>4</v>
      </c>
      <c r="Q337" s="1">
        <f t="shared" si="82"/>
        <v>7.6631801933006755E-2</v>
      </c>
      <c r="R337" s="1">
        <v>0.72</v>
      </c>
      <c r="S337" s="1">
        <v>2.2799999999999998</v>
      </c>
      <c r="T337" s="1">
        <v>4</v>
      </c>
      <c r="U337" s="1">
        <v>4</v>
      </c>
      <c r="V337" s="1">
        <f t="shared" si="78"/>
        <v>0.31578947368421056</v>
      </c>
      <c r="W337" s="1">
        <v>0.375</v>
      </c>
      <c r="X337" s="1">
        <v>2.625</v>
      </c>
      <c r="Y337" s="1">
        <v>5</v>
      </c>
      <c r="Z337" s="1">
        <v>0</v>
      </c>
      <c r="AA337" s="1">
        <f t="shared" si="79"/>
        <v>0</v>
      </c>
      <c r="AB337" s="1">
        <v>0.375</v>
      </c>
      <c r="AC337" s="1">
        <v>2.625</v>
      </c>
      <c r="AD337" s="1">
        <v>1</v>
      </c>
      <c r="AE337" s="1">
        <v>0</v>
      </c>
      <c r="AF337" s="1">
        <f t="shared" si="80"/>
        <v>0</v>
      </c>
      <c r="AH337" s="1">
        <f t="shared" si="84"/>
        <v>2.3873318501477447E-2</v>
      </c>
      <c r="AI337" s="1">
        <f t="shared" si="85"/>
        <v>5.0709306114581271E-2</v>
      </c>
      <c r="AJ337" s="1">
        <f t="shared" si="86"/>
        <v>3.1481548198052149E-2</v>
      </c>
      <c r="AK337" s="1">
        <f t="shared" si="87"/>
        <v>2.1939453502716953E-2</v>
      </c>
      <c r="AL337" s="1" t="b">
        <f t="shared" si="88"/>
        <v>0</v>
      </c>
      <c r="AM337" s="1">
        <f t="shared" si="89"/>
        <v>0.31095819846201833</v>
      </c>
      <c r="AN337" s="1" t="b">
        <f t="shared" si="90"/>
        <v>1</v>
      </c>
      <c r="AO337" s="1">
        <v>9.4879999999999995</v>
      </c>
    </row>
    <row r="338" spans="1:41">
      <c r="A338" s="7">
        <v>335</v>
      </c>
      <c r="B338" s="7" t="s">
        <v>64</v>
      </c>
      <c r="C338" s="7" t="s">
        <v>2</v>
      </c>
      <c r="D338" s="7" t="s">
        <v>64</v>
      </c>
      <c r="E338" s="7" t="s">
        <v>2</v>
      </c>
      <c r="F338" s="2" t="b">
        <f t="shared" si="83"/>
        <v>0</v>
      </c>
      <c r="G338" s="2" t="b">
        <f t="shared" si="81"/>
        <v>0</v>
      </c>
      <c r="H338" s="1" t="s">
        <v>298</v>
      </c>
      <c r="M338" s="1">
        <f>PRODUCT(SUM(PRODUCT(R338,overview!$J$11),PRODUCT(W338,overview!$K$11),PRODUCT(AB338,overview!$L$11)),1/SUM(overview!$J$11:$L$11))</f>
        <v>0.34606666666666669</v>
      </c>
      <c r="N338" s="1">
        <f>PRODUCT(SUM(PRODUCT(S338,overview!$J$11),PRODUCT(X338,overview!$K$11),PRODUCT(AC338,overview!$L$11)),1/SUM(overview!$J$11:$L$11))</f>
        <v>2.6539333333333333</v>
      </c>
      <c r="O338" s="1">
        <f t="shared" si="76"/>
        <v>6</v>
      </c>
      <c r="P338" s="1">
        <f t="shared" si="77"/>
        <v>1</v>
      </c>
      <c r="Q338" s="1">
        <f t="shared" si="82"/>
        <v>2.1732941462148422E-2</v>
      </c>
      <c r="R338" s="1">
        <v>0.375</v>
      </c>
      <c r="S338" s="1">
        <v>2.625</v>
      </c>
      <c r="T338" s="1">
        <v>2</v>
      </c>
      <c r="U338" s="1">
        <v>1</v>
      </c>
      <c r="V338" s="1">
        <f t="shared" si="78"/>
        <v>7.1428571428571425E-2</v>
      </c>
      <c r="W338" s="1">
        <v>0.33300000000000002</v>
      </c>
      <c r="X338" s="1">
        <v>2.6669999999999998</v>
      </c>
      <c r="Y338" s="1">
        <v>4</v>
      </c>
      <c r="Z338" s="1">
        <v>0</v>
      </c>
      <c r="AA338" s="1">
        <f t="shared" si="79"/>
        <v>0</v>
      </c>
      <c r="AB338" s="1">
        <v>0.33300000000000002</v>
      </c>
      <c r="AC338" s="1">
        <v>2.6669999999999998</v>
      </c>
      <c r="AD338" s="1">
        <v>0</v>
      </c>
      <c r="AE338" s="1">
        <v>0</v>
      </c>
      <c r="AF338" s="1" t="e">
        <f t="shared" si="80"/>
        <v>#DIV/0!</v>
      </c>
      <c r="AH338" s="1">
        <f t="shared" si="84"/>
        <v>2.3600453906841023E-2</v>
      </c>
      <c r="AI338" s="1">
        <f t="shared" si="85"/>
        <v>4.9135988316239651E-2</v>
      </c>
      <c r="AJ338" s="1">
        <f t="shared" si="86"/>
        <v>3.1781826928859232E-2</v>
      </c>
      <c r="AK338" s="1">
        <f t="shared" si="87"/>
        <v>0.19126107861658506</v>
      </c>
      <c r="AL338" s="1" t="b">
        <f t="shared" si="88"/>
        <v>0</v>
      </c>
      <c r="AM338" s="1">
        <f t="shared" si="89"/>
        <v>0.40981605787733644</v>
      </c>
      <c r="AN338" s="1" t="b">
        <f t="shared" si="90"/>
        <v>1</v>
      </c>
      <c r="AO338" s="1">
        <v>9.4879999999999995</v>
      </c>
    </row>
    <row r="339" spans="1:41">
      <c r="A339" s="7">
        <v>336</v>
      </c>
      <c r="B339" s="7" t="s">
        <v>49</v>
      </c>
      <c r="C339" s="7" t="s">
        <v>50</v>
      </c>
      <c r="D339" s="7" t="s">
        <v>98</v>
      </c>
      <c r="E339" s="7" t="s">
        <v>50</v>
      </c>
      <c r="F339" s="2" t="b">
        <f t="shared" si="83"/>
        <v>0</v>
      </c>
      <c r="G339" s="2" t="b">
        <f t="shared" si="81"/>
        <v>0</v>
      </c>
      <c r="H339" s="1" t="s">
        <v>298</v>
      </c>
      <c r="M339" s="1">
        <f>PRODUCT(SUM(PRODUCT(R339,overview!$J$11),PRODUCT(W339,overview!$K$11),PRODUCT(AB339,overview!$L$11)),1/SUM(overview!$J$11:$L$11))</f>
        <v>0.55851111111111107</v>
      </c>
      <c r="N339" s="1">
        <f>PRODUCT(SUM(PRODUCT(S339,overview!$J$11),PRODUCT(X339,overview!$K$11),PRODUCT(AC339,overview!$L$11)),1/SUM(overview!$J$11:$L$11))</f>
        <v>2.4414888888888893</v>
      </c>
      <c r="O339" s="1">
        <f t="shared" si="76"/>
        <v>13</v>
      </c>
      <c r="P339" s="1">
        <f t="shared" si="77"/>
        <v>4</v>
      </c>
      <c r="Q339" s="1">
        <f t="shared" si="82"/>
        <v>7.0387202428670748E-2</v>
      </c>
      <c r="R339" s="1">
        <v>1</v>
      </c>
      <c r="S339" s="1">
        <v>2</v>
      </c>
      <c r="T339" s="1">
        <v>6</v>
      </c>
      <c r="U339" s="1">
        <v>1</v>
      </c>
      <c r="V339" s="1">
        <f t="shared" si="78"/>
        <v>8.3333333333333329E-2</v>
      </c>
      <c r="W339" s="1">
        <v>0.36</v>
      </c>
      <c r="X339" s="1">
        <v>2.64</v>
      </c>
      <c r="Y339" s="1">
        <v>6</v>
      </c>
      <c r="Z339" s="1">
        <v>3</v>
      </c>
      <c r="AA339" s="1">
        <f t="shared" si="79"/>
        <v>6.8181818181818177E-2</v>
      </c>
      <c r="AB339" s="1">
        <v>0.33300000000000002</v>
      </c>
      <c r="AC339" s="1">
        <v>2.6669999999999998</v>
      </c>
      <c r="AD339" s="1">
        <v>1</v>
      </c>
      <c r="AE339" s="1">
        <v>0</v>
      </c>
      <c r="AF339" s="1">
        <f t="shared" si="80"/>
        <v>0</v>
      </c>
      <c r="AH339" s="1">
        <f t="shared" si="84"/>
        <v>2.3583963762337755E-2</v>
      </c>
      <c r="AI339" s="1">
        <f t="shared" si="85"/>
        <v>5.342749785842224E-2</v>
      </c>
      <c r="AJ339" s="1">
        <f t="shared" si="86"/>
        <v>3.1165954753994623E-2</v>
      </c>
      <c r="AK339" s="1">
        <f t="shared" si="87"/>
        <v>0.27603904157270953</v>
      </c>
      <c r="AL339" s="1" t="b">
        <f t="shared" si="88"/>
        <v>0</v>
      </c>
      <c r="AM339" s="1">
        <f t="shared" si="89"/>
        <v>0.50937039351207669</v>
      </c>
      <c r="AN339" s="1" t="b">
        <f t="shared" si="90"/>
        <v>1</v>
      </c>
      <c r="AO339" s="1">
        <v>9.4879999999999995</v>
      </c>
    </row>
    <row r="340" spans="1:41">
      <c r="A340" s="7">
        <v>337</v>
      </c>
      <c r="B340" s="7" t="s">
        <v>40</v>
      </c>
      <c r="C340" s="7" t="s">
        <v>29</v>
      </c>
      <c r="D340" s="7" t="s">
        <v>94</v>
      </c>
      <c r="E340" s="7" t="s">
        <v>55</v>
      </c>
      <c r="F340" s="2" t="b">
        <f t="shared" si="83"/>
        <v>1</v>
      </c>
      <c r="G340" s="2" t="b">
        <f t="shared" si="81"/>
        <v>0</v>
      </c>
      <c r="H340" s="1" t="s">
        <v>298</v>
      </c>
      <c r="M340" s="1">
        <f>PRODUCT(SUM(PRODUCT(R340,overview!$J$11),PRODUCT(W340,overview!$K$11),PRODUCT(AB340,overview!$L$11)),1/SUM(overview!$J$11:$L$11))</f>
        <v>0.28735555555555553</v>
      </c>
      <c r="N340" s="1">
        <f>PRODUCT(SUM(PRODUCT(S340,overview!$J$11),PRODUCT(X340,overview!$K$11),PRODUCT(AC340,overview!$L$11)),1/SUM(overview!$J$11:$L$11))</f>
        <v>2.7126444444444444</v>
      </c>
      <c r="O340" s="1">
        <f t="shared" si="76"/>
        <v>6</v>
      </c>
      <c r="P340" s="1">
        <f t="shared" si="77"/>
        <v>4</v>
      </c>
      <c r="Q340" s="1">
        <f t="shared" si="82"/>
        <v>7.0621260653127862E-2</v>
      </c>
      <c r="R340" s="1">
        <v>7.6999999999999999E-2</v>
      </c>
      <c r="S340" s="1">
        <v>2.923</v>
      </c>
      <c r="T340" s="1">
        <v>0</v>
      </c>
      <c r="U340" s="1">
        <v>1</v>
      </c>
      <c r="V340" s="1" t="e">
        <f t="shared" si="78"/>
        <v>#DIV/0!</v>
      </c>
      <c r="W340" s="1">
        <v>0.38</v>
      </c>
      <c r="X340" s="1">
        <v>2.62</v>
      </c>
      <c r="Y340" s="1">
        <v>5</v>
      </c>
      <c r="Z340" s="1">
        <v>2</v>
      </c>
      <c r="AA340" s="1">
        <f t="shared" si="79"/>
        <v>5.8015267175572524E-2</v>
      </c>
      <c r="AB340" s="1">
        <v>0.45300000000000001</v>
      </c>
      <c r="AC340" s="1">
        <v>2.5470000000000002</v>
      </c>
      <c r="AD340" s="1">
        <v>1</v>
      </c>
      <c r="AE340" s="1">
        <v>1</v>
      </c>
      <c r="AF340" s="1">
        <f t="shared" si="80"/>
        <v>0.17785630153121321</v>
      </c>
      <c r="AH340" s="1">
        <f t="shared" si="84"/>
        <v>2.6504021743122635E-2</v>
      </c>
      <c r="AI340" s="1">
        <f t="shared" si="85"/>
        <v>6.671276025635918E-2</v>
      </c>
      <c r="AJ340" s="1">
        <f t="shared" si="86"/>
        <v>3.529418964736411E-2</v>
      </c>
      <c r="AK340" s="1">
        <f t="shared" si="87"/>
        <v>0.22435348650724968</v>
      </c>
      <c r="AL340" s="1" t="b">
        <f t="shared" si="88"/>
        <v>0</v>
      </c>
      <c r="AM340" s="1">
        <f t="shared" si="89"/>
        <v>0.46615925583152923</v>
      </c>
      <c r="AN340" s="1" t="b">
        <f t="shared" si="90"/>
        <v>1</v>
      </c>
      <c r="AO340" s="1">
        <v>9.4879999999999995</v>
      </c>
    </row>
    <row r="341" spans="1:41">
      <c r="A341" s="7">
        <v>338</v>
      </c>
      <c r="B341" s="7" t="s">
        <v>98</v>
      </c>
      <c r="C341" s="7" t="s">
        <v>50</v>
      </c>
      <c r="D341" s="7" t="s">
        <v>98</v>
      </c>
      <c r="E341" s="7" t="s">
        <v>50</v>
      </c>
      <c r="F341" s="2" t="b">
        <f t="shared" si="83"/>
        <v>0</v>
      </c>
      <c r="G341" s="2" t="b">
        <f t="shared" si="81"/>
        <v>0</v>
      </c>
      <c r="H341" s="1" t="s">
        <v>298</v>
      </c>
      <c r="M341" s="1">
        <f>PRODUCT(SUM(PRODUCT(R341,overview!$J$11),PRODUCT(W341,overview!$K$11),PRODUCT(AB341,overview!$L$11)),1/SUM(overview!$J$11:$L$11))</f>
        <v>0.34740000000000004</v>
      </c>
      <c r="N341" s="1">
        <f>PRODUCT(SUM(PRODUCT(S341,overview!$J$11),PRODUCT(X341,overview!$K$11),PRODUCT(AC341,overview!$L$11)),1/SUM(overview!$J$11:$L$11))</f>
        <v>2.6526000000000001</v>
      </c>
      <c r="O341" s="1">
        <f t="shared" si="76"/>
        <v>16</v>
      </c>
      <c r="P341" s="1">
        <f t="shared" si="77"/>
        <v>1</v>
      </c>
      <c r="Q341" s="1">
        <f t="shared" si="82"/>
        <v>8.1853653019678813E-3</v>
      </c>
      <c r="R341" s="1">
        <v>0.375</v>
      </c>
      <c r="S341" s="1">
        <v>2.625</v>
      </c>
      <c r="T341" s="1">
        <v>10</v>
      </c>
      <c r="U341" s="1">
        <v>0</v>
      </c>
      <c r="V341" s="1">
        <f t="shared" si="78"/>
        <v>0</v>
      </c>
      <c r="W341" s="1">
        <v>0.33500000000000002</v>
      </c>
      <c r="X341" s="1">
        <v>2.665</v>
      </c>
      <c r="Y341" s="1">
        <v>6</v>
      </c>
      <c r="Z341" s="1">
        <v>1</v>
      </c>
      <c r="AA341" s="1">
        <f t="shared" si="79"/>
        <v>2.0950594121325827E-2</v>
      </c>
      <c r="AB341" s="1">
        <v>0.33300000000000002</v>
      </c>
      <c r="AC341" s="1">
        <v>2.6669999999999998</v>
      </c>
      <c r="AD341" s="1">
        <v>0</v>
      </c>
      <c r="AE341" s="1">
        <v>0</v>
      </c>
      <c r="AF341" s="1" t="e">
        <f t="shared" si="80"/>
        <v>#DIV/0!</v>
      </c>
      <c r="AH341" s="1">
        <f t="shared" si="84"/>
        <v>2.6520143072289157E-2</v>
      </c>
      <c r="AI341" s="1">
        <f t="shared" si="85"/>
        <v>7.8464791107306392E-2</v>
      </c>
      <c r="AJ341" s="1">
        <f t="shared" si="86"/>
        <v>4.0364877412231173E-2</v>
      </c>
      <c r="AK341" s="1">
        <f t="shared" si="87"/>
        <v>0.22139201849716558</v>
      </c>
      <c r="AL341" s="1" t="b">
        <f t="shared" si="88"/>
        <v>0</v>
      </c>
      <c r="AM341" s="1">
        <f t="shared" si="89"/>
        <v>0.44633765702248596</v>
      </c>
      <c r="AN341" s="1" t="b">
        <f t="shared" si="90"/>
        <v>1</v>
      </c>
      <c r="AO341" s="1">
        <v>9.4879999999999995</v>
      </c>
    </row>
    <row r="342" spans="1:41">
      <c r="A342" s="7">
        <v>339</v>
      </c>
      <c r="B342" s="7" t="s">
        <v>69</v>
      </c>
      <c r="C342" s="7" t="s">
        <v>70</v>
      </c>
      <c r="D342" s="7" t="s">
        <v>89</v>
      </c>
      <c r="E342" s="7" t="s">
        <v>70</v>
      </c>
      <c r="F342" s="2" t="b">
        <f t="shared" si="83"/>
        <v>1</v>
      </c>
      <c r="G342" s="2" t="b">
        <f t="shared" si="81"/>
        <v>1</v>
      </c>
      <c r="H342" s="1" t="s">
        <v>298</v>
      </c>
      <c r="M342" s="1">
        <f>PRODUCT(SUM(PRODUCT(R342,overview!$J$11),PRODUCT(W342,overview!$K$11),PRODUCT(AB342,overview!$L$11)),1/SUM(overview!$J$11:$L$11))</f>
        <v>0.80555555555555558</v>
      </c>
      <c r="N342" s="1">
        <f>PRODUCT(SUM(PRODUCT(S342,overview!$J$11),PRODUCT(X342,overview!$K$11),PRODUCT(AC342,overview!$L$11)),1/SUM(overview!$J$11:$L$11))</f>
        <v>2.1944444444444446</v>
      </c>
      <c r="O342" s="1">
        <f t="shared" si="76"/>
        <v>7</v>
      </c>
      <c r="P342" s="1">
        <f t="shared" si="77"/>
        <v>2</v>
      </c>
      <c r="Q342" s="1">
        <f t="shared" si="82"/>
        <v>0.10488245931283904</v>
      </c>
      <c r="R342" s="1">
        <v>0.375</v>
      </c>
      <c r="S342" s="1">
        <v>2.625</v>
      </c>
      <c r="T342" s="1">
        <v>1</v>
      </c>
      <c r="U342" s="1">
        <v>2</v>
      </c>
      <c r="V342" s="1">
        <f t="shared" si="78"/>
        <v>0.2857142857142857</v>
      </c>
      <c r="W342" s="1">
        <v>1</v>
      </c>
      <c r="X342" s="1">
        <v>2</v>
      </c>
      <c r="Y342" s="1">
        <v>5</v>
      </c>
      <c r="Z342" s="1">
        <v>0</v>
      </c>
      <c r="AA342" s="1">
        <f t="shared" si="79"/>
        <v>0</v>
      </c>
      <c r="AB342" s="1">
        <v>1</v>
      </c>
      <c r="AC342" s="1">
        <v>2</v>
      </c>
      <c r="AD342" s="1">
        <v>1</v>
      </c>
      <c r="AE342" s="1">
        <v>0</v>
      </c>
      <c r="AF342" s="1">
        <f t="shared" si="80"/>
        <v>0</v>
      </c>
      <c r="AH342" s="1">
        <f t="shared" si="84"/>
        <v>3.3386182639913983E-2</v>
      </c>
      <c r="AI342" s="1">
        <f t="shared" si="85"/>
        <v>5.3417293810474595E-2</v>
      </c>
      <c r="AJ342" s="1">
        <f t="shared" si="86"/>
        <v>4.6305259761213295E-2</v>
      </c>
      <c r="AK342" s="1">
        <f t="shared" si="87"/>
        <v>0.16139592058936919</v>
      </c>
      <c r="AL342" s="1" t="b">
        <f t="shared" si="88"/>
        <v>0</v>
      </c>
      <c r="AM342" s="1">
        <f t="shared" si="89"/>
        <v>0.45853360596130582</v>
      </c>
      <c r="AN342" s="1" t="b">
        <f t="shared" si="90"/>
        <v>1</v>
      </c>
      <c r="AO342" s="1">
        <v>9.4879999999999995</v>
      </c>
    </row>
    <row r="343" spans="1:41">
      <c r="A343" s="7">
        <v>340</v>
      </c>
      <c r="B343" s="7" t="s">
        <v>82</v>
      </c>
      <c r="C343" s="7" t="s">
        <v>59</v>
      </c>
      <c r="D343" s="7" t="s">
        <v>58</v>
      </c>
      <c r="E343" s="7" t="s">
        <v>59</v>
      </c>
      <c r="F343" s="2" t="b">
        <f t="shared" si="83"/>
        <v>1</v>
      </c>
      <c r="G343" s="2" t="b">
        <f t="shared" si="81"/>
        <v>1</v>
      </c>
      <c r="H343" s="1" t="s">
        <v>298</v>
      </c>
      <c r="M343" s="1">
        <f>PRODUCT(SUM(PRODUCT(R343,overview!$J$11),PRODUCT(W343,overview!$K$11),PRODUCT(AB343,overview!$L$11)),1/SUM(overview!$J$11:$L$11))</f>
        <v>0.56944444444444442</v>
      </c>
      <c r="N343" s="1">
        <f>PRODUCT(SUM(PRODUCT(S343,overview!$J$11),PRODUCT(X343,overview!$K$11),PRODUCT(AC343,overview!$L$11)),1/SUM(overview!$J$11:$L$11))</f>
        <v>2.4305555555555558</v>
      </c>
      <c r="O343" s="1">
        <f t="shared" si="76"/>
        <v>7</v>
      </c>
      <c r="P343" s="1">
        <f t="shared" si="77"/>
        <v>0</v>
      </c>
      <c r="Q343" s="1">
        <f t="shared" si="82"/>
        <v>0</v>
      </c>
      <c r="R343" s="1">
        <v>1</v>
      </c>
      <c r="S343" s="1">
        <v>2</v>
      </c>
      <c r="T343" s="1">
        <v>5</v>
      </c>
      <c r="U343" s="1">
        <v>0</v>
      </c>
      <c r="V343" s="1">
        <f t="shared" si="78"/>
        <v>0</v>
      </c>
      <c r="W343" s="1">
        <v>0.375</v>
      </c>
      <c r="X343" s="1">
        <v>2.625</v>
      </c>
      <c r="Y343" s="1">
        <v>1</v>
      </c>
      <c r="Z343" s="1">
        <v>0</v>
      </c>
      <c r="AA343" s="1">
        <f t="shared" si="79"/>
        <v>0</v>
      </c>
      <c r="AB343" s="1">
        <v>0.375</v>
      </c>
      <c r="AC343" s="1">
        <v>2.625</v>
      </c>
      <c r="AD343" s="1">
        <v>1</v>
      </c>
      <c r="AE343" s="1">
        <v>0</v>
      </c>
      <c r="AF343" s="1">
        <f t="shared" si="80"/>
        <v>0</v>
      </c>
      <c r="AH343" s="1">
        <f t="shared" si="84"/>
        <v>3.8193305149913911E-2</v>
      </c>
      <c r="AI343" s="1">
        <f t="shared" si="85"/>
        <v>6.4170493347462623E-2</v>
      </c>
      <c r="AJ343" s="1">
        <f t="shared" si="86"/>
        <v>4.4738786879654366E-2</v>
      </c>
      <c r="AK343" s="1">
        <f t="shared" si="87"/>
        <v>0.29065860182435987</v>
      </c>
      <c r="AL343" s="1" t="b">
        <f t="shared" si="88"/>
        <v>0</v>
      </c>
      <c r="AM343" s="1">
        <f t="shared" si="89"/>
        <v>0.48826878125774364</v>
      </c>
      <c r="AN343" s="1" t="b">
        <f t="shared" si="90"/>
        <v>1</v>
      </c>
      <c r="AO343" s="1">
        <v>9.4879999999999995</v>
      </c>
    </row>
    <row r="344" spans="1:41">
      <c r="A344" s="7">
        <v>341</v>
      </c>
      <c r="B344" s="7" t="s">
        <v>82</v>
      </c>
      <c r="C344" s="7" t="s">
        <v>59</v>
      </c>
      <c r="D344" s="7" t="s">
        <v>82</v>
      </c>
      <c r="E344" s="7" t="s">
        <v>59</v>
      </c>
      <c r="F344" s="2" t="b">
        <f t="shared" si="83"/>
        <v>0</v>
      </c>
      <c r="G344" s="2" t="b">
        <f t="shared" si="81"/>
        <v>0</v>
      </c>
      <c r="H344" s="1" t="s">
        <v>298</v>
      </c>
      <c r="M344" s="1">
        <f>PRODUCT(SUM(PRODUCT(R344,overview!$J$11),PRODUCT(W344,overview!$K$11),PRODUCT(AB344,overview!$L$11)),1/SUM(overview!$J$11:$L$11))</f>
        <v>0.56944444444444442</v>
      </c>
      <c r="N344" s="1">
        <f>PRODUCT(SUM(PRODUCT(S344,overview!$J$11),PRODUCT(X344,overview!$K$11),PRODUCT(AC344,overview!$L$11)),1/SUM(overview!$J$11:$L$11))</f>
        <v>2.4305555555555558</v>
      </c>
      <c r="O344" s="1">
        <f t="shared" si="76"/>
        <v>13</v>
      </c>
      <c r="P344" s="1">
        <f t="shared" si="77"/>
        <v>0</v>
      </c>
      <c r="Q344" s="1">
        <f t="shared" si="82"/>
        <v>0</v>
      </c>
      <c r="R344" s="1">
        <v>1</v>
      </c>
      <c r="S344" s="1">
        <v>2</v>
      </c>
      <c r="T344" s="1">
        <v>8</v>
      </c>
      <c r="U344" s="1">
        <v>0</v>
      </c>
      <c r="V344" s="1">
        <f t="shared" si="78"/>
        <v>0</v>
      </c>
      <c r="W344" s="1">
        <v>0.375</v>
      </c>
      <c r="X344" s="1">
        <v>2.625</v>
      </c>
      <c r="Y344" s="1">
        <v>5</v>
      </c>
      <c r="Z344" s="1">
        <v>0</v>
      </c>
      <c r="AA344" s="1">
        <f t="shared" si="79"/>
        <v>0</v>
      </c>
      <c r="AB344" s="1">
        <v>0.375</v>
      </c>
      <c r="AC344" s="1">
        <v>2.625</v>
      </c>
      <c r="AD344" s="1">
        <v>0</v>
      </c>
      <c r="AE344" s="1">
        <v>0</v>
      </c>
      <c r="AF344" s="1" t="e">
        <f t="shared" si="80"/>
        <v>#DIV/0!</v>
      </c>
      <c r="AH344" s="1">
        <f t="shared" si="84"/>
        <v>2.4552111939322607E-2</v>
      </c>
      <c r="AI344" s="1">
        <f t="shared" si="85"/>
        <v>5.7866701691402886E-2</v>
      </c>
      <c r="AJ344" s="1">
        <f t="shared" si="86"/>
        <v>5.219525135959676E-2</v>
      </c>
      <c r="AK344" s="1">
        <f t="shared" si="87"/>
        <v>0.51397128696101069</v>
      </c>
      <c r="AL344" s="1" t="b">
        <f t="shared" si="88"/>
        <v>0</v>
      </c>
      <c r="AM344" s="1">
        <f t="shared" si="89"/>
        <v>0.56132629468539585</v>
      </c>
      <c r="AN344" s="1" t="b">
        <f t="shared" si="90"/>
        <v>1</v>
      </c>
      <c r="AO344" s="1">
        <v>9.4879999999999995</v>
      </c>
    </row>
    <row r="345" spans="1:41">
      <c r="A345" s="7">
        <v>342</v>
      </c>
      <c r="B345" s="7" t="s">
        <v>32</v>
      </c>
      <c r="C345" s="7" t="s">
        <v>33</v>
      </c>
      <c r="D345" s="7" t="s">
        <v>53</v>
      </c>
      <c r="E345" s="7" t="s">
        <v>33</v>
      </c>
      <c r="F345" s="2" t="b">
        <f t="shared" si="83"/>
        <v>0</v>
      </c>
      <c r="G345" s="2" t="b">
        <f t="shared" si="81"/>
        <v>1</v>
      </c>
      <c r="H345" s="1" t="s">
        <v>298</v>
      </c>
      <c r="M345" s="1">
        <f>PRODUCT(SUM(PRODUCT(R345,overview!$J$11),PRODUCT(W345,overview!$K$11),PRODUCT(AB345,overview!$L$11)),1/SUM(overview!$J$11:$L$11))</f>
        <v>1.0065333333333333</v>
      </c>
      <c r="N345" s="1">
        <f>PRODUCT(SUM(PRODUCT(S345,overview!$J$11),PRODUCT(X345,overview!$K$11),PRODUCT(AC345,overview!$L$11)),1/SUM(overview!$J$11:$L$11))</f>
        <v>1.9934666666666667</v>
      </c>
      <c r="O345" s="1">
        <f t="shared" si="76"/>
        <v>16</v>
      </c>
      <c r="P345" s="1">
        <f t="shared" si="77"/>
        <v>0</v>
      </c>
      <c r="Q345" s="1">
        <f t="shared" si="82"/>
        <v>0</v>
      </c>
      <c r="R345" s="1">
        <v>1.0209999999999999</v>
      </c>
      <c r="S345" s="1">
        <v>1.9790000000000001</v>
      </c>
      <c r="T345" s="1">
        <v>4</v>
      </c>
      <c r="U345" s="1">
        <v>0</v>
      </c>
      <c r="V345" s="1">
        <f t="shared" si="78"/>
        <v>0</v>
      </c>
      <c r="W345" s="1">
        <v>1</v>
      </c>
      <c r="X345" s="1">
        <v>2</v>
      </c>
      <c r="Y345" s="1">
        <v>11</v>
      </c>
      <c r="Z345" s="1">
        <v>0</v>
      </c>
      <c r="AA345" s="1">
        <f t="shared" si="79"/>
        <v>0</v>
      </c>
      <c r="AB345" s="1">
        <v>1</v>
      </c>
      <c r="AC345" s="1">
        <v>2</v>
      </c>
      <c r="AD345" s="1">
        <v>1</v>
      </c>
      <c r="AE345" s="1">
        <v>0</v>
      </c>
      <c r="AF345" s="1">
        <f t="shared" si="80"/>
        <v>0</v>
      </c>
      <c r="AH345" s="1">
        <f t="shared" si="84"/>
        <v>2.0568186394941401E-2</v>
      </c>
      <c r="AI345" s="1">
        <f t="shared" si="85"/>
        <v>6.6072937926484845E-2</v>
      </c>
      <c r="AJ345" s="1">
        <f t="shared" si="86"/>
        <v>0</v>
      </c>
    </row>
    <row r="346" spans="1:41">
      <c r="A346" s="7">
        <v>343</v>
      </c>
      <c r="B346" s="7" t="s">
        <v>47</v>
      </c>
      <c r="C346" s="7" t="s">
        <v>48</v>
      </c>
      <c r="D346" s="7" t="s">
        <v>47</v>
      </c>
      <c r="E346" s="7" t="s">
        <v>48</v>
      </c>
      <c r="F346" s="2" t="b">
        <f t="shared" si="83"/>
        <v>0</v>
      </c>
      <c r="G346" s="2" t="b">
        <f t="shared" si="81"/>
        <v>0</v>
      </c>
      <c r="H346" s="1" t="s">
        <v>298</v>
      </c>
      <c r="M346" s="1">
        <f>PRODUCT(SUM(PRODUCT(R346,overview!$J$11),PRODUCT(W346,overview!$K$11),PRODUCT(AB346,overview!$L$11)),1/SUM(overview!$J$11:$L$11))</f>
        <v>0.76464444444444446</v>
      </c>
      <c r="N346" s="1">
        <f>PRODUCT(SUM(PRODUCT(S346,overview!$J$11),PRODUCT(X346,overview!$K$11),PRODUCT(AC346,overview!$L$11)),1/SUM(overview!$J$11:$L$11))</f>
        <v>2.235355555555556</v>
      </c>
      <c r="O346" s="1">
        <f t="shared" si="76"/>
        <v>12.5</v>
      </c>
      <c r="P346" s="1">
        <f t="shared" si="77"/>
        <v>3.5</v>
      </c>
      <c r="Q346" s="1">
        <f t="shared" si="82"/>
        <v>9.5779145251563266E-2</v>
      </c>
      <c r="R346" s="1">
        <v>0.45300000000000001</v>
      </c>
      <c r="S346" s="1">
        <v>2.5470000000000002</v>
      </c>
      <c r="T346" s="1">
        <v>4.5</v>
      </c>
      <c r="U346" s="1">
        <v>2.5</v>
      </c>
      <c r="V346" s="1">
        <f t="shared" si="78"/>
        <v>9.8809056406229556E-2</v>
      </c>
      <c r="W346" s="1">
        <v>0.90700000000000003</v>
      </c>
      <c r="X346" s="1">
        <v>2.093</v>
      </c>
      <c r="Y346" s="1">
        <v>8</v>
      </c>
      <c r="Z346" s="1">
        <v>1</v>
      </c>
      <c r="AA346" s="1">
        <f t="shared" si="79"/>
        <v>5.4168657429526999E-2</v>
      </c>
      <c r="AB346" s="1">
        <v>0.85699999999999998</v>
      </c>
      <c r="AC346" s="1">
        <v>2.1429999999999998</v>
      </c>
      <c r="AD346" s="1">
        <v>0</v>
      </c>
      <c r="AE346" s="1">
        <v>0</v>
      </c>
      <c r="AF346" s="1" t="e">
        <f t="shared" si="80"/>
        <v>#DIV/0!</v>
      </c>
      <c r="AH346" s="1">
        <f t="shared" si="84"/>
        <v>1.8286877135335961E-2</v>
      </c>
      <c r="AI346" s="1">
        <f t="shared" si="85"/>
        <v>8.4888520733124972E-2</v>
      </c>
      <c r="AJ346" s="1">
        <f t="shared" si="86"/>
        <v>0</v>
      </c>
    </row>
    <row r="347" spans="1:41">
      <c r="A347" s="7">
        <v>344</v>
      </c>
      <c r="B347" s="7" t="s">
        <v>89</v>
      </c>
      <c r="C347" s="7" t="s">
        <v>70</v>
      </c>
      <c r="D347" s="7" t="s">
        <v>89</v>
      </c>
      <c r="E347" s="7" t="s">
        <v>70</v>
      </c>
      <c r="F347" s="2" t="b">
        <f t="shared" si="83"/>
        <v>0</v>
      </c>
      <c r="G347" s="2" t="b">
        <f t="shared" si="81"/>
        <v>0</v>
      </c>
      <c r="H347" s="1" t="s">
        <v>298</v>
      </c>
      <c r="I347" s="1" t="s">
        <v>240</v>
      </c>
      <c r="M347" s="1">
        <f>PRODUCT(SUM(PRODUCT(R347,overview!$J$11),PRODUCT(W347,overview!$K$11),PRODUCT(AB347,overview!$L$11)),1/SUM(overview!$J$11:$L$11))</f>
        <v>0.97044444444444455</v>
      </c>
      <c r="N347" s="1">
        <f>PRODUCT(SUM(PRODUCT(S347,overview!$J$11),PRODUCT(X347,overview!$K$11),PRODUCT(AC347,overview!$L$11)),1/SUM(overview!$J$11:$L$11))</f>
        <v>2.0295555555555556</v>
      </c>
      <c r="O347" s="1">
        <f t="shared" si="76"/>
        <v>16</v>
      </c>
      <c r="P347" s="1">
        <f t="shared" si="77"/>
        <v>3</v>
      </c>
      <c r="Q347" s="1">
        <f t="shared" si="82"/>
        <v>8.9654275703492825E-2</v>
      </c>
      <c r="R347" s="1">
        <v>0.90500000000000003</v>
      </c>
      <c r="S347" s="1">
        <v>2.0950000000000002</v>
      </c>
      <c r="T347" s="1">
        <v>8</v>
      </c>
      <c r="U347" s="1">
        <v>3</v>
      </c>
      <c r="V347" s="1">
        <f t="shared" si="78"/>
        <v>0.16199284009546538</v>
      </c>
      <c r="W347" s="1">
        <v>1</v>
      </c>
      <c r="X347" s="1">
        <v>2</v>
      </c>
      <c r="Y347" s="1">
        <v>8</v>
      </c>
      <c r="Z347" s="1">
        <v>0</v>
      </c>
      <c r="AA347" s="1">
        <f t="shared" si="79"/>
        <v>0</v>
      </c>
      <c r="AB347" s="1">
        <v>1</v>
      </c>
      <c r="AC347" s="1">
        <v>2</v>
      </c>
      <c r="AD347" s="1">
        <v>0</v>
      </c>
      <c r="AE347" s="1">
        <v>0</v>
      </c>
      <c r="AF347" s="1" t="e">
        <f t="shared" si="80"/>
        <v>#DIV/0!</v>
      </c>
    </row>
    <row r="348" spans="1:41">
      <c r="A348" s="7">
        <v>345</v>
      </c>
      <c r="B348" s="7" t="s">
        <v>36</v>
      </c>
      <c r="C348" s="7" t="s">
        <v>37</v>
      </c>
      <c r="D348" s="7" t="s">
        <v>84</v>
      </c>
      <c r="E348" s="7" t="s">
        <v>37</v>
      </c>
      <c r="F348" s="2" t="b">
        <f t="shared" si="83"/>
        <v>0</v>
      </c>
      <c r="G348" s="2" t="b">
        <f t="shared" si="81"/>
        <v>1</v>
      </c>
      <c r="H348" s="1" t="s">
        <v>298</v>
      </c>
      <c r="I348" s="1" t="s">
        <v>240</v>
      </c>
      <c r="J348" s="1" t="s">
        <v>309</v>
      </c>
      <c r="M348" s="1">
        <f>PRODUCT(SUM(PRODUCT(R348,overview!$J$11),PRODUCT(W348,overview!$K$11),PRODUCT(AB348,overview!$L$11)),1/SUM(overview!$J$11:$L$11))</f>
        <v>0.67813333333333337</v>
      </c>
      <c r="N348" s="1">
        <f>PRODUCT(SUM(PRODUCT(S348,overview!$J$11),PRODUCT(X348,overview!$K$11),PRODUCT(AC348,overview!$L$11)),1/SUM(overview!$J$11:$L$11))</f>
        <v>2.3218666666666667</v>
      </c>
      <c r="O348" s="1">
        <f t="shared" si="76"/>
        <v>9</v>
      </c>
      <c r="P348" s="1">
        <f t="shared" si="77"/>
        <v>1</v>
      </c>
      <c r="Q348" s="1">
        <f t="shared" si="82"/>
        <v>3.245153962967217E-2</v>
      </c>
      <c r="R348" s="1">
        <v>0.375</v>
      </c>
      <c r="S348" s="1">
        <v>2.625</v>
      </c>
      <c r="T348" s="1">
        <v>4</v>
      </c>
      <c r="U348" s="1">
        <v>0</v>
      </c>
      <c r="V348" s="1">
        <f t="shared" si="78"/>
        <v>0</v>
      </c>
      <c r="W348" s="1">
        <v>0.80500000000000005</v>
      </c>
      <c r="X348" s="1">
        <v>2.1949999999999998</v>
      </c>
      <c r="Y348" s="1">
        <v>4</v>
      </c>
      <c r="Z348" s="1">
        <v>1</v>
      </c>
      <c r="AA348" s="1">
        <f t="shared" si="79"/>
        <v>9.1685649202733505E-2</v>
      </c>
      <c r="AB348" s="1">
        <v>1.1160000000000001</v>
      </c>
      <c r="AC348" s="1">
        <v>1.8839999999999999</v>
      </c>
      <c r="AD348" s="1">
        <v>1</v>
      </c>
      <c r="AE348" s="1">
        <v>0</v>
      </c>
      <c r="AF348" s="1">
        <f t="shared" si="80"/>
        <v>0</v>
      </c>
    </row>
    <row r="349" spans="1:41">
      <c r="A349" s="7">
        <v>346</v>
      </c>
      <c r="B349" s="7" t="s">
        <v>76</v>
      </c>
      <c r="C349" s="7" t="s">
        <v>46</v>
      </c>
      <c r="D349" s="7" t="s">
        <v>45</v>
      </c>
      <c r="E349" s="7" t="s">
        <v>46</v>
      </c>
      <c r="F349" s="2" t="b">
        <f t="shared" si="83"/>
        <v>0</v>
      </c>
      <c r="G349" s="2" t="b">
        <f t="shared" si="81"/>
        <v>0</v>
      </c>
      <c r="H349" s="1" t="s">
        <v>298</v>
      </c>
      <c r="I349" s="1" t="s">
        <v>240</v>
      </c>
      <c r="M349" s="1">
        <f>PRODUCT(SUM(PRODUCT(R349,overview!$J$11),PRODUCT(W349,overview!$K$11),PRODUCT(AB349,overview!$L$11)),1/SUM(overview!$J$11:$L$11))</f>
        <v>0.98195555555555547</v>
      </c>
      <c r="N349" s="1">
        <f>PRODUCT(SUM(PRODUCT(S349,overview!$J$11),PRODUCT(X349,overview!$K$11),PRODUCT(AC349,overview!$L$11)),1/SUM(overview!$J$11:$L$11))</f>
        <v>2.0180444444444445</v>
      </c>
      <c r="O349" s="1">
        <f t="shared" si="76"/>
        <v>11</v>
      </c>
      <c r="P349" s="1">
        <f t="shared" si="77"/>
        <v>3</v>
      </c>
      <c r="Q349" s="1">
        <f t="shared" si="82"/>
        <v>0.13270572971934022</v>
      </c>
      <c r="R349" s="1">
        <v>0.94</v>
      </c>
      <c r="S349" s="1">
        <v>2.06</v>
      </c>
      <c r="T349" s="1">
        <v>7</v>
      </c>
      <c r="U349" s="1">
        <v>3</v>
      </c>
      <c r="V349" s="1">
        <f t="shared" si="78"/>
        <v>0.19556171983356446</v>
      </c>
      <c r="W349" s="1">
        <v>1</v>
      </c>
      <c r="X349" s="1">
        <v>2</v>
      </c>
      <c r="Y349" s="1">
        <v>3</v>
      </c>
      <c r="Z349" s="1">
        <v>0</v>
      </c>
      <c r="AA349" s="1">
        <f t="shared" si="79"/>
        <v>0</v>
      </c>
      <c r="AB349" s="1">
        <v>1.028</v>
      </c>
      <c r="AC349" s="1">
        <v>1.972</v>
      </c>
      <c r="AD349" s="1">
        <v>1</v>
      </c>
      <c r="AE349" s="1">
        <v>0</v>
      </c>
      <c r="AF349" s="1">
        <f t="shared" si="80"/>
        <v>0</v>
      </c>
    </row>
    <row r="350" spans="1:41">
      <c r="A350" s="7">
        <v>347</v>
      </c>
      <c r="B350" s="7" t="s">
        <v>64</v>
      </c>
      <c r="C350" s="7" t="s">
        <v>2</v>
      </c>
      <c r="D350" s="7" t="s">
        <v>64</v>
      </c>
      <c r="E350" s="7" t="s">
        <v>2</v>
      </c>
      <c r="F350" s="2" t="b">
        <f t="shared" si="83"/>
        <v>0</v>
      </c>
      <c r="G350" s="2" t="b">
        <f t="shared" si="81"/>
        <v>0</v>
      </c>
      <c r="H350" s="1" t="s">
        <v>298</v>
      </c>
      <c r="I350" s="1" t="s">
        <v>240</v>
      </c>
      <c r="J350" s="1" t="s">
        <v>310</v>
      </c>
      <c r="M350" s="1">
        <f>PRODUCT(SUM(PRODUCT(R350,overview!$J$11),PRODUCT(W350,overview!$K$11),PRODUCT(AB350,overview!$L$11)),1/SUM(overview!$J$11:$L$11))</f>
        <v>0.34606666666666669</v>
      </c>
      <c r="N350" s="1">
        <f>PRODUCT(SUM(PRODUCT(S350,overview!$J$11),PRODUCT(X350,overview!$K$11),PRODUCT(AC350,overview!$L$11)),1/SUM(overview!$J$11:$L$11))</f>
        <v>2.6539333333333333</v>
      </c>
      <c r="O350" s="1">
        <f t="shared" si="76"/>
        <v>5</v>
      </c>
      <c r="P350" s="1">
        <f t="shared" si="77"/>
        <v>0</v>
      </c>
      <c r="Q350" s="1">
        <f t="shared" si="82"/>
        <v>0</v>
      </c>
      <c r="R350" s="1">
        <v>0.375</v>
      </c>
      <c r="S350" s="1">
        <v>2.625</v>
      </c>
      <c r="T350" s="1">
        <v>1</v>
      </c>
      <c r="U350" s="1">
        <v>0</v>
      </c>
      <c r="V350" s="1">
        <f t="shared" si="78"/>
        <v>0</v>
      </c>
      <c r="W350" s="1">
        <v>0.33300000000000002</v>
      </c>
      <c r="X350" s="1">
        <v>2.6669999999999998</v>
      </c>
      <c r="Y350" s="1">
        <v>4</v>
      </c>
      <c r="Z350" s="1">
        <v>0</v>
      </c>
      <c r="AA350" s="1">
        <f t="shared" si="79"/>
        <v>0</v>
      </c>
      <c r="AB350" s="1">
        <v>0.33300000000000002</v>
      </c>
      <c r="AC350" s="1">
        <v>2.6669999999999998</v>
      </c>
      <c r="AD350" s="1">
        <v>0</v>
      </c>
      <c r="AE350" s="1">
        <v>0</v>
      </c>
      <c r="AF350" s="1" t="e">
        <f t="shared" si="80"/>
        <v>#DIV/0!</v>
      </c>
    </row>
    <row r="351" spans="1:41">
      <c r="A351" s="7">
        <v>348</v>
      </c>
      <c r="B351" s="7" t="s">
        <v>260</v>
      </c>
      <c r="C351" s="7" t="s">
        <v>31</v>
      </c>
      <c r="D351" s="7" t="s">
        <v>30</v>
      </c>
      <c r="E351" s="7" t="s">
        <v>31</v>
      </c>
      <c r="F351" s="2" t="b">
        <f t="shared" si="83"/>
        <v>0</v>
      </c>
      <c r="G351" s="2" t="b">
        <f t="shared" si="81"/>
        <v>0</v>
      </c>
      <c r="H351" s="1" t="s">
        <v>298</v>
      </c>
      <c r="I351" s="1" t="s">
        <v>240</v>
      </c>
      <c r="M351" s="1">
        <f>PRODUCT(SUM(PRODUCT(R351,overview!$J$11),PRODUCT(W351,overview!$K$11),PRODUCT(AB351,overview!$L$11)),1/SUM(overview!$J$11:$L$11))</f>
        <v>0.98782222222222227</v>
      </c>
      <c r="N351" s="1">
        <f>PRODUCT(SUM(PRODUCT(S351,overview!$J$11),PRODUCT(X351,overview!$K$11),PRODUCT(AC351,overview!$L$11)),1/SUM(overview!$J$11:$L$11))</f>
        <v>2.0121777777777781</v>
      </c>
      <c r="O351" s="1">
        <f t="shared" si="76"/>
        <v>15</v>
      </c>
      <c r="P351" s="1">
        <f t="shared" si="77"/>
        <v>3</v>
      </c>
      <c r="Q351" s="1">
        <f t="shared" si="82"/>
        <v>9.8184388390687813E-2</v>
      </c>
      <c r="R351" s="1">
        <v>0.873</v>
      </c>
      <c r="S351" s="1">
        <v>2.1269999999999998</v>
      </c>
      <c r="T351" s="1">
        <v>5</v>
      </c>
      <c r="U351" s="1">
        <v>2</v>
      </c>
      <c r="V351" s="1">
        <f t="shared" si="78"/>
        <v>0.16417489421720738</v>
      </c>
      <c r="W351" s="1">
        <v>1.0409999999999999</v>
      </c>
      <c r="X351" s="1">
        <v>1.9590000000000001</v>
      </c>
      <c r="Y351" s="1">
        <v>9</v>
      </c>
      <c r="Z351" s="1">
        <v>1</v>
      </c>
      <c r="AA351" s="1">
        <f t="shared" si="79"/>
        <v>5.9043729794112633E-2</v>
      </c>
      <c r="AB351" s="1">
        <v>1</v>
      </c>
      <c r="AC351" s="1">
        <v>2</v>
      </c>
      <c r="AD351" s="1">
        <v>1</v>
      </c>
      <c r="AE351" s="1">
        <v>0</v>
      </c>
      <c r="AF351" s="1">
        <f t="shared" si="80"/>
        <v>0</v>
      </c>
    </row>
    <row r="352" spans="1:41">
      <c r="F352" s="2"/>
      <c r="G352" s="2"/>
    </row>
    <row r="353" spans="6:12">
      <c r="F353" s="2"/>
      <c r="G353" s="2"/>
      <c r="K353" s="1">
        <f>COUNTIF(K2:K352,"Yes")</f>
        <v>7</v>
      </c>
      <c r="L353" s="1">
        <f>COUNTIF(L2:L352,"Yes")</f>
        <v>5</v>
      </c>
    </row>
    <row r="354" spans="6:12">
      <c r="F354" s="2"/>
      <c r="G354" s="2"/>
      <c r="L354" s="1">
        <f>SUM(K353,-COUNTIFS(K2:K352,"Yes",H2:H352,"",J2:J352,""))</f>
        <v>7</v>
      </c>
    </row>
    <row r="355" spans="6:12">
      <c r="F355" s="2"/>
      <c r="G355" s="2"/>
      <c r="L355" s="1">
        <f>COUNTIFS(K$2:K352,"Yes",F$2:F352,"true",G$2:G352,"false")</f>
        <v>2</v>
      </c>
    </row>
    <row r="356" spans="6:12">
      <c r="F356" s="2"/>
      <c r="G356" s="2"/>
      <c r="L356" s="1">
        <f>SUM(COUNTIFS(K$2:K352,"Yes",F$2:F352,"false"),COUNTIFS(K$2:K352,"Yes",G$2:G352,"true"),-SUM(COUNTIFS(K$2:K352,"Yes",G$2:G352,"true",F$2:F352,"false")))</f>
        <v>5</v>
      </c>
    </row>
    <row r="357" spans="6:12">
      <c r="F357" s="2"/>
      <c r="G357" s="2"/>
      <c r="L357" s="1">
        <f>COUNTIFS(K$2:K354,"Yes",F$2:F354,"true",G$2:G354,"false",L$2:L354,"yes")</f>
        <v>1</v>
      </c>
    </row>
    <row r="358" spans="6:12">
      <c r="F358" s="2"/>
      <c r="G358" s="2"/>
    </row>
    <row r="359" spans="6:12">
      <c r="F359" s="2"/>
      <c r="G359" s="2"/>
    </row>
    <row r="360" spans="6:12">
      <c r="F360" s="2"/>
      <c r="G360" s="2"/>
    </row>
    <row r="361" spans="6:12">
      <c r="F361" s="2"/>
      <c r="G361" s="2"/>
    </row>
    <row r="362" spans="6:12">
      <c r="F362" s="2"/>
      <c r="G362" s="2"/>
    </row>
    <row r="363" spans="6:12">
      <c r="F363" s="2"/>
      <c r="G363" s="2"/>
    </row>
    <row r="364" spans="6:12">
      <c r="F364" s="2"/>
      <c r="G364" s="2"/>
    </row>
    <row r="365" spans="6:12">
      <c r="F365" s="2"/>
      <c r="G365" s="2"/>
    </row>
    <row r="366" spans="6:12">
      <c r="F366" s="2"/>
      <c r="G366" s="2"/>
    </row>
    <row r="367" spans="6:12">
      <c r="F367" s="2"/>
      <c r="G367" s="2"/>
    </row>
    <row r="368" spans="6:12">
      <c r="F368" s="2"/>
      <c r="G368" s="2"/>
    </row>
    <row r="369" spans="6:7">
      <c r="F369" s="2"/>
      <c r="G369" s="2"/>
    </row>
    <row r="370" spans="6:7">
      <c r="F370" s="2"/>
      <c r="G370" s="2"/>
    </row>
    <row r="371" spans="6:7">
      <c r="F371" s="2"/>
      <c r="G371" s="2"/>
    </row>
    <row r="372" spans="6:7">
      <c r="F372" s="2"/>
      <c r="G372" s="2"/>
    </row>
    <row r="373" spans="6:7">
      <c r="F373" s="2"/>
      <c r="G373" s="2"/>
    </row>
    <row r="374" spans="6:7">
      <c r="F374" s="2"/>
      <c r="G374" s="2"/>
    </row>
    <row r="375" spans="6:7">
      <c r="F375" s="2"/>
      <c r="G375" s="2"/>
    </row>
    <row r="376" spans="6:7">
      <c r="F376" s="2"/>
      <c r="G376" s="2"/>
    </row>
    <row r="377" spans="6:7">
      <c r="F377" s="2"/>
      <c r="G377" s="2"/>
    </row>
    <row r="378" spans="6:7">
      <c r="F378" s="2"/>
      <c r="G378" s="2"/>
    </row>
    <row r="379" spans="6:7">
      <c r="F379" s="2"/>
      <c r="G379" s="2"/>
    </row>
    <row r="380" spans="6:7">
      <c r="F380" s="2"/>
      <c r="G380" s="2"/>
    </row>
    <row r="381" spans="6:7">
      <c r="F381" s="2"/>
      <c r="G381" s="2"/>
    </row>
    <row r="382" spans="6:7">
      <c r="F382" s="2"/>
      <c r="G382" s="2"/>
    </row>
    <row r="383" spans="6:7">
      <c r="F383" s="2"/>
      <c r="G383" s="2"/>
    </row>
    <row r="384" spans="6:7">
      <c r="F384" s="2"/>
      <c r="G384" s="2"/>
    </row>
    <row r="385" spans="6:7">
      <c r="F385" s="2"/>
      <c r="G385" s="2"/>
    </row>
    <row r="386" spans="6:7">
      <c r="F386" s="2"/>
      <c r="G386" s="2"/>
    </row>
    <row r="387" spans="6:7">
      <c r="F387" s="2"/>
      <c r="G387" s="2"/>
    </row>
    <row r="388" spans="6:7">
      <c r="F388" s="2"/>
      <c r="G388" s="2"/>
    </row>
    <row r="389" spans="6:7">
      <c r="F389" s="2"/>
      <c r="G389" s="2"/>
    </row>
    <row r="390" spans="6:7">
      <c r="F390" s="2"/>
      <c r="G390" s="2"/>
    </row>
    <row r="391" spans="6:7">
      <c r="F391" s="2"/>
      <c r="G391" s="2"/>
    </row>
    <row r="392" spans="6:7">
      <c r="F392" s="2"/>
      <c r="G392" s="2"/>
    </row>
    <row r="393" spans="6:7">
      <c r="F393" s="2"/>
      <c r="G393" s="2"/>
    </row>
    <row r="394" spans="6:7">
      <c r="F394" s="2"/>
      <c r="G394" s="2"/>
    </row>
    <row r="395" spans="6:7">
      <c r="F395" s="2"/>
      <c r="G395" s="2"/>
    </row>
    <row r="396" spans="6:7">
      <c r="F396" s="2"/>
      <c r="G396" s="2"/>
    </row>
    <row r="397" spans="6:7">
      <c r="F397" s="2"/>
      <c r="G397" s="2"/>
    </row>
    <row r="398" spans="6:7">
      <c r="F398" s="2"/>
      <c r="G398" s="2"/>
    </row>
    <row r="399" spans="6:7">
      <c r="F399" s="2"/>
      <c r="G399" s="2"/>
    </row>
    <row r="400" spans="6:7">
      <c r="F400" s="2"/>
      <c r="G400" s="2"/>
    </row>
    <row r="401" spans="6:7">
      <c r="F401" s="2"/>
      <c r="G401" s="2"/>
    </row>
    <row r="402" spans="6:7">
      <c r="F402" s="2"/>
      <c r="G402" s="2"/>
    </row>
    <row r="403" spans="6:7">
      <c r="F403" s="2"/>
      <c r="G403" s="2"/>
    </row>
    <row r="404" spans="6:7">
      <c r="F404" s="2"/>
      <c r="G404" s="2"/>
    </row>
    <row r="405" spans="6:7">
      <c r="F405" s="2"/>
      <c r="G405" s="2"/>
    </row>
    <row r="406" spans="6:7">
      <c r="F406" s="2"/>
      <c r="G406" s="2"/>
    </row>
    <row r="407" spans="6:7">
      <c r="F407" s="2"/>
      <c r="G407" s="2"/>
    </row>
    <row r="408" spans="6:7">
      <c r="F408" s="2"/>
      <c r="G408" s="2"/>
    </row>
    <row r="409" spans="6:7">
      <c r="F409" s="2"/>
      <c r="G409" s="2"/>
    </row>
    <row r="410" spans="6:7">
      <c r="F410" s="2"/>
      <c r="G410" s="2"/>
    </row>
    <row r="411" spans="6:7">
      <c r="F411" s="2"/>
      <c r="G411" s="2"/>
    </row>
    <row r="412" spans="6:7">
      <c r="F412" s="2"/>
      <c r="G412" s="2"/>
    </row>
    <row r="413" spans="6:7">
      <c r="F413" s="2"/>
      <c r="G413" s="2"/>
    </row>
    <row r="414" spans="6:7">
      <c r="F414" s="2"/>
      <c r="G414" s="2"/>
    </row>
    <row r="415" spans="6:7">
      <c r="F415" s="2"/>
      <c r="G415" s="2"/>
    </row>
    <row r="416" spans="6:7">
      <c r="F416" s="2"/>
      <c r="G416" s="2"/>
    </row>
    <row r="417" spans="6:7">
      <c r="F417" s="2"/>
      <c r="G417" s="2"/>
    </row>
    <row r="418" spans="6:7">
      <c r="F418" s="2"/>
      <c r="G418" s="2"/>
    </row>
    <row r="419" spans="6:7">
      <c r="F419" s="2"/>
      <c r="G419" s="2"/>
    </row>
    <row r="420" spans="6:7">
      <c r="F420" s="2"/>
      <c r="G420" s="2"/>
    </row>
    <row r="421" spans="6:7">
      <c r="F421" s="2"/>
      <c r="G421" s="2"/>
    </row>
    <row r="422" spans="6:7">
      <c r="F422" s="2"/>
      <c r="G422" s="2"/>
    </row>
    <row r="423" spans="6:7">
      <c r="F423" s="2"/>
      <c r="G423" s="2"/>
    </row>
    <row r="424" spans="6:7">
      <c r="F424" s="2"/>
      <c r="G424" s="2"/>
    </row>
    <row r="425" spans="6:7">
      <c r="F425" s="2"/>
      <c r="G425" s="2"/>
    </row>
    <row r="426" spans="6:7">
      <c r="F426" s="2"/>
      <c r="G426" s="2"/>
    </row>
    <row r="427" spans="6:7">
      <c r="F427" s="2"/>
      <c r="G427" s="2"/>
    </row>
    <row r="428" spans="6:7">
      <c r="F428" s="2"/>
      <c r="G428" s="2"/>
    </row>
    <row r="429" spans="6:7">
      <c r="F429" s="2"/>
      <c r="G429" s="2"/>
    </row>
    <row r="430" spans="6:7">
      <c r="F430" s="2"/>
      <c r="G430" s="2"/>
    </row>
    <row r="431" spans="6:7">
      <c r="F431" s="2"/>
      <c r="G431" s="2"/>
    </row>
    <row r="432" spans="6:7">
      <c r="F432" s="2"/>
      <c r="G432" s="2"/>
    </row>
    <row r="433" spans="6:7">
      <c r="F433" s="2"/>
      <c r="G433" s="2"/>
    </row>
    <row r="434" spans="6:7">
      <c r="F434" s="2"/>
      <c r="G434" s="2"/>
    </row>
    <row r="435" spans="6:7">
      <c r="F435" s="2"/>
      <c r="G435" s="2"/>
    </row>
    <row r="436" spans="6:7">
      <c r="F436" s="2"/>
      <c r="G436" s="2"/>
    </row>
    <row r="437" spans="6:7">
      <c r="F437" s="2"/>
      <c r="G437" s="2"/>
    </row>
    <row r="438" spans="6:7">
      <c r="F438" s="2"/>
      <c r="G438" s="2"/>
    </row>
    <row r="439" spans="6:7">
      <c r="F439" s="2"/>
      <c r="G439" s="2"/>
    </row>
    <row r="440" spans="6:7">
      <c r="F440" s="2"/>
      <c r="G440" s="2"/>
    </row>
    <row r="441" spans="6:7">
      <c r="F441" s="2"/>
      <c r="G441" s="2"/>
    </row>
    <row r="442" spans="6:7">
      <c r="F442" s="2"/>
      <c r="G442" s="2"/>
    </row>
    <row r="443" spans="6:7">
      <c r="F443" s="2"/>
      <c r="G443" s="2"/>
    </row>
    <row r="444" spans="6:7">
      <c r="F444" s="2"/>
      <c r="G444" s="2"/>
    </row>
    <row r="445" spans="6:7">
      <c r="F445" s="2"/>
      <c r="G445" s="2"/>
    </row>
    <row r="446" spans="6:7">
      <c r="F446" s="2"/>
      <c r="G446" s="2"/>
    </row>
    <row r="447" spans="6:7">
      <c r="F447" s="2"/>
      <c r="G447" s="2"/>
    </row>
    <row r="448" spans="6:7">
      <c r="F448" s="2"/>
      <c r="G448" s="2"/>
    </row>
    <row r="449" spans="6:7">
      <c r="F449" s="2"/>
      <c r="G449" s="2"/>
    </row>
    <row r="450" spans="6:7">
      <c r="F450" s="2"/>
      <c r="G450" s="2"/>
    </row>
    <row r="451" spans="6:7">
      <c r="F451" s="2"/>
      <c r="G451" s="2"/>
    </row>
    <row r="452" spans="6:7">
      <c r="F452" s="2"/>
      <c r="G452" s="2"/>
    </row>
    <row r="453" spans="6:7">
      <c r="F453" s="2"/>
      <c r="G453" s="2"/>
    </row>
    <row r="454" spans="6:7">
      <c r="F454" s="2"/>
      <c r="G454" s="2"/>
    </row>
    <row r="455" spans="6:7">
      <c r="F455" s="2"/>
      <c r="G455" s="2"/>
    </row>
    <row r="456" spans="6:7">
      <c r="F456" s="2"/>
      <c r="G456" s="2"/>
    </row>
    <row r="457" spans="6:7">
      <c r="F457" s="2"/>
      <c r="G457" s="2"/>
    </row>
    <row r="458" spans="6:7">
      <c r="F458" s="2"/>
      <c r="G458" s="2"/>
    </row>
    <row r="459" spans="6:7">
      <c r="F459" s="2"/>
      <c r="G459" s="2"/>
    </row>
    <row r="460" spans="6:7">
      <c r="F460" s="2"/>
      <c r="G460" s="2"/>
    </row>
    <row r="461" spans="6:7">
      <c r="F461" s="2"/>
      <c r="G461" s="2"/>
    </row>
    <row r="462" spans="6:7">
      <c r="F462" s="2"/>
      <c r="G462" s="2"/>
    </row>
    <row r="463" spans="6:7">
      <c r="F463" s="2"/>
      <c r="G463" s="2"/>
    </row>
    <row r="464" spans="6:7">
      <c r="F464" s="2"/>
      <c r="G464" s="2"/>
    </row>
    <row r="465" spans="6:7">
      <c r="F465" s="2"/>
      <c r="G465" s="2"/>
    </row>
    <row r="466" spans="6:7">
      <c r="F466" s="2"/>
      <c r="G466" s="2"/>
    </row>
    <row r="467" spans="6:7">
      <c r="F467" s="2"/>
      <c r="G467" s="2"/>
    </row>
    <row r="468" spans="6:7">
      <c r="F468" s="2"/>
      <c r="G468" s="2"/>
    </row>
    <row r="469" spans="6:7">
      <c r="F469" s="2"/>
      <c r="G469" s="2"/>
    </row>
    <row r="470" spans="6:7">
      <c r="F470" s="2"/>
      <c r="G470" s="2"/>
    </row>
    <row r="471" spans="6:7">
      <c r="F471" s="2"/>
      <c r="G471" s="2"/>
    </row>
    <row r="472" spans="6:7">
      <c r="F472" s="2"/>
      <c r="G472" s="2"/>
    </row>
    <row r="473" spans="6:7">
      <c r="F473" s="2"/>
      <c r="G473" s="2"/>
    </row>
    <row r="474" spans="6:7">
      <c r="F474" s="2"/>
      <c r="G474" s="2"/>
    </row>
    <row r="475" spans="6:7">
      <c r="F475" s="2"/>
      <c r="G475" s="2"/>
    </row>
    <row r="476" spans="6:7">
      <c r="F476" s="2"/>
      <c r="G476" s="2"/>
    </row>
    <row r="477" spans="6:7">
      <c r="F477" s="2"/>
      <c r="G477" s="2"/>
    </row>
    <row r="478" spans="6:7">
      <c r="F478" s="2"/>
      <c r="G478" s="2"/>
    </row>
    <row r="479" spans="6:7">
      <c r="F479" s="2"/>
      <c r="G479" s="2"/>
    </row>
    <row r="480" spans="6:7">
      <c r="F480" s="2"/>
      <c r="G480" s="2"/>
    </row>
    <row r="481" spans="6:7">
      <c r="F481" s="2"/>
      <c r="G481" s="2"/>
    </row>
    <row r="482" spans="6:7">
      <c r="F482" s="2"/>
      <c r="G482" s="2"/>
    </row>
    <row r="483" spans="6:7">
      <c r="F483" s="2"/>
      <c r="G483" s="2"/>
    </row>
    <row r="484" spans="6:7">
      <c r="F484" s="2"/>
      <c r="G484" s="2"/>
    </row>
    <row r="485" spans="6:7">
      <c r="F485" s="2"/>
      <c r="G485" s="2"/>
    </row>
    <row r="486" spans="6:7">
      <c r="F486" s="2"/>
      <c r="G486" s="2"/>
    </row>
    <row r="487" spans="6:7">
      <c r="F487" s="2"/>
      <c r="G487" s="2"/>
    </row>
    <row r="488" spans="6:7">
      <c r="F488" s="2"/>
      <c r="G488" s="2"/>
    </row>
    <row r="489" spans="6:7">
      <c r="F489" s="2"/>
      <c r="G489" s="2"/>
    </row>
    <row r="490" spans="6:7">
      <c r="F490" s="2"/>
      <c r="G490" s="2"/>
    </row>
    <row r="491" spans="6:7">
      <c r="F491" s="2"/>
      <c r="G491" s="2"/>
    </row>
    <row r="492" spans="6:7">
      <c r="F492" s="2"/>
      <c r="G492" s="2"/>
    </row>
    <row r="493" spans="6:7">
      <c r="F493" s="2"/>
      <c r="G493" s="2"/>
    </row>
    <row r="494" spans="6:7">
      <c r="F494" s="2"/>
      <c r="G494" s="2"/>
    </row>
    <row r="495" spans="6:7">
      <c r="F495" s="2"/>
      <c r="G495" s="2"/>
    </row>
    <row r="496" spans="6:7">
      <c r="F496" s="2"/>
      <c r="G496" s="2"/>
    </row>
    <row r="497" spans="6:7">
      <c r="F497" s="2"/>
      <c r="G497" s="2"/>
    </row>
    <row r="498" spans="6:7">
      <c r="F498" s="2"/>
      <c r="G498" s="2"/>
    </row>
    <row r="499" spans="6:7">
      <c r="F499" s="2"/>
      <c r="G499" s="2"/>
    </row>
    <row r="500" spans="6:7">
      <c r="F500" s="2"/>
      <c r="G500" s="2"/>
    </row>
    <row r="501" spans="6:7">
      <c r="F501" s="2"/>
      <c r="G501" s="2"/>
    </row>
    <row r="502" spans="6:7">
      <c r="F502" s="2"/>
      <c r="G502" s="2"/>
    </row>
    <row r="503" spans="6:7">
      <c r="F503" s="2"/>
      <c r="G503" s="2"/>
    </row>
    <row r="504" spans="6:7">
      <c r="F504" s="2"/>
      <c r="G504" s="2"/>
    </row>
    <row r="505" spans="6:7">
      <c r="F505" s="2"/>
      <c r="G505" s="2"/>
    </row>
    <row r="506" spans="6:7">
      <c r="F506" s="2"/>
      <c r="G506" s="2"/>
    </row>
    <row r="507" spans="6:7">
      <c r="F507" s="2"/>
      <c r="G507" s="2"/>
    </row>
    <row r="508" spans="6:7">
      <c r="F508" s="2"/>
      <c r="G508" s="2"/>
    </row>
    <row r="509" spans="6:7">
      <c r="F509" s="2"/>
      <c r="G509" s="2"/>
    </row>
    <row r="510" spans="6:7">
      <c r="F510" s="2"/>
      <c r="G510" s="2"/>
    </row>
    <row r="511" spans="6:7">
      <c r="F511" s="2"/>
      <c r="G511" s="2"/>
    </row>
    <row r="512" spans="6:7">
      <c r="F512" s="2"/>
      <c r="G512" s="2"/>
    </row>
    <row r="513" spans="6:7">
      <c r="F513" s="2"/>
      <c r="G513" s="2"/>
    </row>
    <row r="514" spans="6:7">
      <c r="F514" s="2"/>
      <c r="G514" s="2"/>
    </row>
    <row r="515" spans="6:7">
      <c r="F515" s="2"/>
      <c r="G515" s="2"/>
    </row>
    <row r="516" spans="6:7">
      <c r="F516" s="2"/>
      <c r="G516" s="2"/>
    </row>
    <row r="517" spans="6:7">
      <c r="F517" s="2"/>
      <c r="G517" s="2"/>
    </row>
    <row r="518" spans="6:7">
      <c r="F518" s="2"/>
      <c r="G518" s="2"/>
    </row>
    <row r="519" spans="6:7">
      <c r="F519" s="2"/>
      <c r="G519" s="2"/>
    </row>
    <row r="520" spans="6:7">
      <c r="F520" s="2"/>
      <c r="G520" s="2"/>
    </row>
    <row r="521" spans="6:7">
      <c r="F521" s="2"/>
      <c r="G521" s="2"/>
    </row>
    <row r="522" spans="6:7">
      <c r="F522" s="2"/>
      <c r="G522" s="2"/>
    </row>
    <row r="523" spans="6:7">
      <c r="F523" s="2"/>
      <c r="G523" s="2"/>
    </row>
    <row r="524" spans="6:7">
      <c r="F524" s="2"/>
      <c r="G524" s="2"/>
    </row>
    <row r="525" spans="6:7">
      <c r="F525" s="2"/>
      <c r="G525" s="2"/>
    </row>
    <row r="526" spans="6:7">
      <c r="F526" s="2"/>
      <c r="G526" s="2"/>
    </row>
    <row r="527" spans="6:7">
      <c r="F527" s="2"/>
      <c r="G527" s="2"/>
    </row>
    <row r="528" spans="6:7">
      <c r="F528" s="2"/>
      <c r="G528" s="2"/>
    </row>
    <row r="529" spans="6:7">
      <c r="F529" s="2"/>
      <c r="G529" s="2"/>
    </row>
    <row r="530" spans="6:7">
      <c r="F530" s="2"/>
      <c r="G530" s="2"/>
    </row>
    <row r="531" spans="6:7">
      <c r="F531" s="2"/>
      <c r="G531" s="2"/>
    </row>
    <row r="532" spans="6:7">
      <c r="F532" s="2"/>
      <c r="G532" s="2"/>
    </row>
    <row r="533" spans="6:7">
      <c r="F533" s="2"/>
      <c r="G533" s="2"/>
    </row>
    <row r="534" spans="6:7">
      <c r="F534" s="2"/>
      <c r="G534" s="2"/>
    </row>
    <row r="535" spans="6:7">
      <c r="F535" s="2"/>
      <c r="G535" s="2"/>
    </row>
    <row r="536" spans="6:7">
      <c r="F536" s="2"/>
      <c r="G536" s="2"/>
    </row>
    <row r="537" spans="6:7">
      <c r="F537" s="2"/>
      <c r="G537" s="2"/>
    </row>
    <row r="538" spans="6:7">
      <c r="F538" s="2"/>
      <c r="G538" s="2"/>
    </row>
    <row r="539" spans="6:7">
      <c r="F539" s="2"/>
      <c r="G539" s="2"/>
    </row>
    <row r="540" spans="6:7">
      <c r="F540" s="2"/>
      <c r="G540" s="2"/>
    </row>
    <row r="541" spans="6:7">
      <c r="F541" s="2"/>
      <c r="G541" s="2"/>
    </row>
    <row r="542" spans="6:7">
      <c r="F542" s="2"/>
      <c r="G542" s="2"/>
    </row>
    <row r="543" spans="6:7">
      <c r="F543" s="2"/>
      <c r="G543" s="2"/>
    </row>
    <row r="544" spans="6:7">
      <c r="F544" s="2"/>
      <c r="G544" s="2"/>
    </row>
    <row r="545" spans="6:7">
      <c r="F545" s="2"/>
      <c r="G545" s="2"/>
    </row>
    <row r="546" spans="6:7">
      <c r="F546" s="2"/>
      <c r="G546" s="2"/>
    </row>
    <row r="547" spans="6:7">
      <c r="F547" s="2"/>
      <c r="G547" s="2"/>
    </row>
    <row r="548" spans="6:7">
      <c r="F548" s="2"/>
      <c r="G548" s="2"/>
    </row>
    <row r="549" spans="6:7">
      <c r="F549" s="2"/>
      <c r="G549" s="2"/>
    </row>
    <row r="550" spans="6:7">
      <c r="F550" s="2"/>
      <c r="G550" s="2"/>
    </row>
    <row r="551" spans="6:7">
      <c r="F551" s="2"/>
      <c r="G551" s="2"/>
    </row>
    <row r="552" spans="6:7">
      <c r="F552" s="2"/>
      <c r="G552" s="2"/>
    </row>
    <row r="553" spans="6:7">
      <c r="F553" s="2"/>
      <c r="G553" s="2"/>
    </row>
    <row r="554" spans="6:7">
      <c r="F554" s="2"/>
      <c r="G554" s="2"/>
    </row>
    <row r="555" spans="6:7">
      <c r="F555" s="2"/>
      <c r="G555" s="2"/>
    </row>
    <row r="556" spans="6:7">
      <c r="F556" s="2"/>
      <c r="G556" s="2"/>
    </row>
    <row r="557" spans="6:7">
      <c r="F557" s="2"/>
      <c r="G557" s="2"/>
    </row>
    <row r="558" spans="6:7">
      <c r="F558" s="2"/>
      <c r="G558" s="2"/>
    </row>
    <row r="559" spans="6:7">
      <c r="F559" s="2"/>
      <c r="G559" s="2"/>
    </row>
    <row r="560" spans="6:7">
      <c r="F560" s="2"/>
      <c r="G560" s="2"/>
    </row>
    <row r="561" spans="6:7">
      <c r="F561" s="2"/>
      <c r="G561" s="2"/>
    </row>
    <row r="562" spans="6:7">
      <c r="F562" s="2"/>
      <c r="G562" s="2"/>
    </row>
    <row r="563" spans="6:7">
      <c r="F563" s="2"/>
      <c r="G563" s="2"/>
    </row>
    <row r="564" spans="6:7">
      <c r="F564" s="2"/>
      <c r="G564" s="2"/>
    </row>
    <row r="565" spans="6:7">
      <c r="F565" s="2"/>
      <c r="G565" s="2"/>
    </row>
    <row r="566" spans="6:7">
      <c r="F566" s="2"/>
      <c r="G566" s="2"/>
    </row>
    <row r="567" spans="6:7">
      <c r="F567" s="2"/>
      <c r="G567" s="2"/>
    </row>
    <row r="568" spans="6:7">
      <c r="F568" s="2"/>
      <c r="G568" s="2"/>
    </row>
    <row r="569" spans="6:7">
      <c r="F569" s="2"/>
      <c r="G569" s="2"/>
    </row>
    <row r="570" spans="6:7">
      <c r="F570" s="2"/>
      <c r="G570" s="2"/>
    </row>
    <row r="571" spans="6:7">
      <c r="F571" s="2"/>
      <c r="G571" s="2"/>
    </row>
    <row r="572" spans="6:7">
      <c r="F572" s="2"/>
      <c r="G572" s="2"/>
    </row>
    <row r="573" spans="6:7">
      <c r="F573" s="2"/>
      <c r="G573" s="2"/>
    </row>
    <row r="574" spans="6:7">
      <c r="F574" s="2"/>
      <c r="G574" s="2"/>
    </row>
    <row r="575" spans="6:7">
      <c r="F575" s="2"/>
      <c r="G575" s="2"/>
    </row>
    <row r="576" spans="6:7">
      <c r="F576" s="2"/>
      <c r="G576" s="2"/>
    </row>
    <row r="577" spans="6:7">
      <c r="F577" s="2"/>
      <c r="G577" s="2"/>
    </row>
    <row r="578" spans="6:7">
      <c r="F578" s="2"/>
      <c r="G578" s="2"/>
    </row>
    <row r="579" spans="6:7">
      <c r="F579" s="2"/>
      <c r="G579" s="2"/>
    </row>
    <row r="580" spans="6:7">
      <c r="F580" s="2"/>
      <c r="G580" s="2"/>
    </row>
    <row r="581" spans="6:7">
      <c r="F581" s="2"/>
      <c r="G581" s="2"/>
    </row>
    <row r="582" spans="6:7">
      <c r="F582" s="2"/>
      <c r="G582" s="2"/>
    </row>
    <row r="583" spans="6:7">
      <c r="F583" s="2"/>
      <c r="G583" s="2"/>
    </row>
    <row r="584" spans="6:7">
      <c r="F584" s="2"/>
      <c r="G584" s="2"/>
    </row>
    <row r="585" spans="6:7">
      <c r="F585" s="2"/>
      <c r="G585" s="2"/>
    </row>
    <row r="586" spans="6:7">
      <c r="F586" s="2"/>
      <c r="G586" s="2"/>
    </row>
    <row r="587" spans="6:7">
      <c r="F587" s="2"/>
      <c r="G587" s="2"/>
    </row>
    <row r="588" spans="6:7">
      <c r="F588" s="2"/>
      <c r="G588" s="2"/>
    </row>
    <row r="589" spans="6:7">
      <c r="F589" s="2"/>
      <c r="G589" s="2"/>
    </row>
    <row r="590" spans="6:7">
      <c r="F590" s="2"/>
      <c r="G590" s="2"/>
    </row>
    <row r="591" spans="6:7">
      <c r="F591" s="2"/>
      <c r="G591" s="2"/>
    </row>
    <row r="592" spans="6:7">
      <c r="F592" s="2"/>
      <c r="G592" s="2"/>
    </row>
    <row r="593" spans="6:7">
      <c r="F593" s="2"/>
      <c r="G593" s="2"/>
    </row>
    <row r="594" spans="6:7">
      <c r="F594" s="2"/>
      <c r="G594" s="2"/>
    </row>
    <row r="595" spans="6:7">
      <c r="F595" s="2"/>
      <c r="G595" s="2"/>
    </row>
    <row r="596" spans="6:7">
      <c r="F596" s="2"/>
      <c r="G596" s="2"/>
    </row>
    <row r="597" spans="6:7">
      <c r="F597" s="2"/>
      <c r="G597" s="2"/>
    </row>
    <row r="598" spans="6:7">
      <c r="F598" s="2"/>
      <c r="G598" s="2"/>
    </row>
    <row r="599" spans="6:7">
      <c r="F599" s="2"/>
      <c r="G599" s="2"/>
    </row>
    <row r="600" spans="6:7">
      <c r="F600" s="2"/>
      <c r="G600" s="2"/>
    </row>
    <row r="601" spans="6:7">
      <c r="F601" s="2"/>
      <c r="G601" s="2"/>
    </row>
    <row r="602" spans="6:7">
      <c r="F602" s="2"/>
      <c r="G602" s="2"/>
    </row>
    <row r="603" spans="6:7">
      <c r="F603" s="2"/>
      <c r="G603" s="2"/>
    </row>
    <row r="604" spans="6:7">
      <c r="F604" s="2"/>
      <c r="G604" s="2"/>
    </row>
    <row r="605" spans="6:7">
      <c r="F605" s="2"/>
      <c r="G605" s="2"/>
    </row>
    <row r="606" spans="6:7">
      <c r="F606" s="2"/>
      <c r="G606" s="2"/>
    </row>
    <row r="607" spans="6:7">
      <c r="F607" s="2"/>
      <c r="G607" s="2"/>
    </row>
    <row r="608" spans="6:7">
      <c r="F608" s="2"/>
      <c r="G608" s="2"/>
    </row>
    <row r="609" spans="6:7">
      <c r="F609" s="2"/>
      <c r="G609" s="2"/>
    </row>
    <row r="610" spans="6:7">
      <c r="F610" s="2"/>
      <c r="G610" s="2"/>
    </row>
    <row r="611" spans="6:7">
      <c r="F611" s="2"/>
      <c r="G611" s="2"/>
    </row>
    <row r="612" spans="6:7">
      <c r="F612" s="2"/>
      <c r="G612" s="2"/>
    </row>
    <row r="613" spans="6:7">
      <c r="F613" s="2"/>
      <c r="G613" s="2"/>
    </row>
    <row r="614" spans="6:7">
      <c r="F614" s="2"/>
      <c r="G614" s="2"/>
    </row>
    <row r="615" spans="6:7">
      <c r="F615" s="2"/>
      <c r="G615" s="2"/>
    </row>
    <row r="616" spans="6:7">
      <c r="F616" s="2"/>
      <c r="G616" s="2"/>
    </row>
    <row r="617" spans="6:7">
      <c r="F617" s="2"/>
      <c r="G617" s="2"/>
    </row>
    <row r="618" spans="6:7">
      <c r="F618" s="2"/>
      <c r="G618" s="2"/>
    </row>
    <row r="619" spans="6:7">
      <c r="F619" s="2"/>
      <c r="G619" s="2"/>
    </row>
    <row r="620" spans="6:7">
      <c r="F620" s="2"/>
      <c r="G620" s="2"/>
    </row>
    <row r="621" spans="6:7">
      <c r="F621" s="2"/>
      <c r="G621" s="2"/>
    </row>
    <row r="622" spans="6:7">
      <c r="F622" s="2"/>
      <c r="G622" s="2"/>
    </row>
    <row r="623" spans="6:7">
      <c r="F623" s="2"/>
      <c r="G623" s="2"/>
    </row>
    <row r="624" spans="6:7">
      <c r="F624" s="2"/>
      <c r="G624" s="2"/>
    </row>
    <row r="625" spans="6:7">
      <c r="F625" s="2"/>
      <c r="G625" s="2"/>
    </row>
    <row r="626" spans="6:7">
      <c r="F626" s="2"/>
      <c r="G626" s="2"/>
    </row>
    <row r="627" spans="6:7">
      <c r="F627" s="2"/>
      <c r="G627" s="2"/>
    </row>
    <row r="628" spans="6:7">
      <c r="F628" s="2"/>
      <c r="G628" s="2"/>
    </row>
    <row r="629" spans="6:7">
      <c r="F629" s="2"/>
      <c r="G629" s="2"/>
    </row>
    <row r="630" spans="6:7">
      <c r="F630" s="2"/>
      <c r="G630" s="2"/>
    </row>
    <row r="631" spans="6:7">
      <c r="F631" s="2"/>
      <c r="G631" s="2"/>
    </row>
    <row r="632" spans="6:7">
      <c r="F632" s="2"/>
      <c r="G632" s="2"/>
    </row>
    <row r="633" spans="6:7">
      <c r="F633" s="2"/>
      <c r="G633" s="2"/>
    </row>
    <row r="634" spans="6:7">
      <c r="F634" s="2"/>
      <c r="G634" s="2"/>
    </row>
    <row r="635" spans="6:7">
      <c r="F635" s="2"/>
      <c r="G635" s="2"/>
    </row>
    <row r="636" spans="6:7">
      <c r="F636" s="2"/>
      <c r="G636" s="2"/>
    </row>
    <row r="637" spans="6:7">
      <c r="F637" s="2"/>
      <c r="G637" s="2"/>
    </row>
    <row r="638" spans="6:7">
      <c r="F638" s="2"/>
      <c r="G638" s="2"/>
    </row>
    <row r="639" spans="6:7">
      <c r="F639" s="2"/>
      <c r="G639" s="2"/>
    </row>
    <row r="640" spans="6:7">
      <c r="F640" s="2"/>
      <c r="G640" s="2"/>
    </row>
    <row r="641" spans="6:7">
      <c r="F641" s="2"/>
      <c r="G641" s="2"/>
    </row>
    <row r="642" spans="6:7">
      <c r="F642" s="2"/>
      <c r="G642" s="2"/>
    </row>
    <row r="643" spans="6:7">
      <c r="F643" s="2"/>
      <c r="G643" s="2"/>
    </row>
    <row r="644" spans="6:7">
      <c r="F644" s="2"/>
      <c r="G644" s="2"/>
    </row>
    <row r="645" spans="6:7">
      <c r="F645" s="2"/>
      <c r="G645" s="2"/>
    </row>
    <row r="646" spans="6:7">
      <c r="F646" s="2"/>
      <c r="G646" s="2"/>
    </row>
    <row r="647" spans="6:7">
      <c r="F647" s="2"/>
      <c r="G647" s="2"/>
    </row>
    <row r="648" spans="6:7">
      <c r="F648" s="2"/>
      <c r="G648" s="2"/>
    </row>
    <row r="649" spans="6:7">
      <c r="F649" s="2"/>
      <c r="G649" s="2"/>
    </row>
    <row r="650" spans="6:7">
      <c r="F650" s="2"/>
      <c r="G650" s="2"/>
    </row>
    <row r="651" spans="6:7">
      <c r="F651" s="2"/>
      <c r="G651" s="2"/>
    </row>
    <row r="652" spans="6:7">
      <c r="F652" s="2"/>
      <c r="G652" s="2"/>
    </row>
    <row r="653" spans="6:7">
      <c r="F653" s="2"/>
      <c r="G653" s="2"/>
    </row>
    <row r="654" spans="6:7">
      <c r="F654" s="2"/>
      <c r="G654" s="2"/>
    </row>
    <row r="655" spans="6:7">
      <c r="F655" s="2"/>
      <c r="G655" s="2"/>
    </row>
    <row r="656" spans="6:7">
      <c r="F656" s="2"/>
      <c r="G656" s="2"/>
    </row>
    <row r="657" spans="6:7">
      <c r="F657" s="2"/>
      <c r="G657" s="2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57"/>
  <sheetViews>
    <sheetView topLeftCell="AC76" workbookViewId="0">
      <selection activeCell="AI81" sqref="AI81:AJ102"/>
    </sheetView>
  </sheetViews>
  <sheetFormatPr defaultColWidth="10.875" defaultRowHeight="15.75"/>
  <cols>
    <col min="1" max="1" width="10.875" style="7"/>
    <col min="2" max="2" width="8" style="7" customWidth="1"/>
    <col min="3" max="3" width="3.625" style="7" customWidth="1"/>
    <col min="4" max="4" width="5.625" style="7" customWidth="1"/>
    <col min="5" max="5" width="4.125" style="7" customWidth="1"/>
    <col min="6" max="6" width="7.875" style="1" customWidth="1"/>
    <col min="7" max="7" width="23" style="1" customWidth="1"/>
    <col min="8" max="9" width="31.625" style="1" customWidth="1"/>
    <col min="10" max="10" width="12.875" style="1" customWidth="1"/>
    <col min="11" max="11" width="6.875" style="1" customWidth="1"/>
    <col min="12" max="12" width="36.5" style="1" customWidth="1"/>
    <col min="13" max="16" width="10.875" style="1" customWidth="1"/>
    <col min="17" max="17" width="10.875" style="1"/>
    <col min="18" max="21" width="10.875" style="1" customWidth="1"/>
    <col min="22" max="22" width="10.875" style="1"/>
    <col min="23" max="26" width="10.875" style="1" customWidth="1"/>
    <col min="27" max="27" width="10.875" style="1"/>
    <col min="28" max="31" width="10.875" style="1" customWidth="1"/>
    <col min="32" max="33" width="10.875" style="1"/>
    <col min="34" max="34" width="13" style="1" customWidth="1"/>
    <col min="35" max="35" width="16" style="1" customWidth="1"/>
    <col min="36" max="36" width="15.875" style="1" customWidth="1"/>
    <col min="37" max="37" width="0" style="1" hidden="1" customWidth="1"/>
    <col min="38" max="38" width="10.875" style="1"/>
    <col min="39" max="39" width="0" style="1" hidden="1" customWidth="1"/>
    <col min="40" max="40" width="10.875" style="1"/>
    <col min="41" max="41" width="0" style="1" hidden="1" customWidth="1"/>
    <col min="42" max="16384" width="10.875" style="1"/>
  </cols>
  <sheetData>
    <row r="1" spans="1:41" s="7" customFormat="1">
      <c r="A1" s="7" t="s">
        <v>0</v>
      </c>
      <c r="B1" s="7" t="s">
        <v>23</v>
      </c>
      <c r="D1" s="7" t="s">
        <v>4</v>
      </c>
      <c r="F1" s="7" t="s">
        <v>268</v>
      </c>
      <c r="G1" s="7" t="s">
        <v>267</v>
      </c>
      <c r="H1" s="7" t="s">
        <v>24</v>
      </c>
      <c r="I1" s="7" t="s">
        <v>277</v>
      </c>
      <c r="J1" s="7" t="s">
        <v>25</v>
      </c>
      <c r="K1" s="7" t="s">
        <v>26</v>
      </c>
      <c r="L1" s="7" t="s">
        <v>27</v>
      </c>
      <c r="M1" s="7" t="s">
        <v>3</v>
      </c>
      <c r="Q1" s="7" t="s">
        <v>350</v>
      </c>
      <c r="R1" s="7" t="s">
        <v>5</v>
      </c>
      <c r="W1" s="7" t="s">
        <v>4</v>
      </c>
      <c r="AB1" s="7" t="s">
        <v>351</v>
      </c>
      <c r="AH1" s="7" t="s">
        <v>352</v>
      </c>
      <c r="AK1" s="7" t="s">
        <v>353</v>
      </c>
      <c r="AL1" s="7" t="s">
        <v>354</v>
      </c>
      <c r="AM1" s="7" t="s">
        <v>355</v>
      </c>
    </row>
    <row r="2" spans="1:41" s="7" customFormat="1">
      <c r="M2" s="7" t="s">
        <v>1</v>
      </c>
      <c r="N2" s="7" t="s">
        <v>2</v>
      </c>
      <c r="O2" s="7" t="s">
        <v>356</v>
      </c>
      <c r="P2" s="7" t="s">
        <v>357</v>
      </c>
      <c r="Q2" s="7" t="s">
        <v>281</v>
      </c>
      <c r="R2" s="7" t="s">
        <v>1</v>
      </c>
      <c r="S2" s="7" t="s">
        <v>2</v>
      </c>
      <c r="T2" s="7" t="s">
        <v>356</v>
      </c>
      <c r="U2" s="7" t="s">
        <v>357</v>
      </c>
      <c r="V2" s="7" t="s">
        <v>326</v>
      </c>
      <c r="W2" s="7" t="s">
        <v>1</v>
      </c>
      <c r="X2" s="7" t="s">
        <v>2</v>
      </c>
      <c r="Y2" s="7" t="s">
        <v>356</v>
      </c>
      <c r="Z2" s="7" t="s">
        <v>357</v>
      </c>
      <c r="AA2" s="7" t="s">
        <v>330</v>
      </c>
      <c r="AB2" s="7" t="s">
        <v>1</v>
      </c>
      <c r="AC2" s="7" t="s">
        <v>2</v>
      </c>
      <c r="AD2" s="7" t="s">
        <v>356</v>
      </c>
      <c r="AE2" s="7" t="s">
        <v>357</v>
      </c>
      <c r="AF2" s="7" t="s">
        <v>351</v>
      </c>
      <c r="AH2" s="7" t="s">
        <v>358</v>
      </c>
      <c r="AI2" s="7" t="s">
        <v>359</v>
      </c>
      <c r="AJ2" s="7" t="s">
        <v>360</v>
      </c>
      <c r="AL2" s="7" t="s">
        <v>361</v>
      </c>
      <c r="AN2" s="7" t="s">
        <v>331</v>
      </c>
    </row>
    <row r="3" spans="1:41">
      <c r="A3" s="12" t="s">
        <v>3</v>
      </c>
      <c r="M3" s="1">
        <f>PRODUCT(SUM(PRODUCT(R3,overview!$J$12),PRODUCT(W3,overview!$K$12),PRODUCT(AB3,overview!$L$12)),1/SUM(overview!$J$12:$L$12))</f>
        <v>0.69790062078260862</v>
      </c>
      <c r="N3" s="1">
        <f>PRODUCT(SUM(PRODUCT(S3,overview!$J$12),PRODUCT(X3,overview!$K$12),PRODUCT(AC3,overview!$L$12)),1/SUM(overview!$J$12:$L$12))</f>
        <v>2.3020993792173918</v>
      </c>
      <c r="O3" s="1">
        <f>SUM(T3,Y3,AD3)</f>
        <v>13.092207791999998</v>
      </c>
      <c r="P3" s="1">
        <f>SUM(U3,Z3,AE3)</f>
        <v>8.9207792210000001</v>
      </c>
      <c r="Q3" s="1">
        <f t="shared" ref="Q3:Q66" si="0">PRODUCT(P3,1/O3,1/$N3,$M3)</f>
        <v>0.20656627527292745</v>
      </c>
      <c r="R3" s="4">
        <v>0.70238961</v>
      </c>
      <c r="S3" s="4">
        <v>2.29761039</v>
      </c>
      <c r="T3" s="4">
        <v>6.0298701299999999</v>
      </c>
      <c r="U3" s="4">
        <v>2.2168831170000001</v>
      </c>
      <c r="V3" s="4">
        <v>0.112392293</v>
      </c>
      <c r="W3" s="4">
        <v>0.69633766200000002</v>
      </c>
      <c r="X3" s="4">
        <v>2.3036623380000001</v>
      </c>
      <c r="Y3" s="4">
        <v>6.5792207789999999</v>
      </c>
      <c r="Z3" s="4">
        <v>6.0441558439999996</v>
      </c>
      <c r="AA3" s="4">
        <v>0.27769128900000001</v>
      </c>
      <c r="AB3" s="4">
        <v>0.68350649399999996</v>
      </c>
      <c r="AC3" s="4">
        <v>2.316493506</v>
      </c>
      <c r="AD3" s="4">
        <v>0.483116883</v>
      </c>
      <c r="AE3" s="4">
        <v>0.65974025999999997</v>
      </c>
      <c r="AF3" s="4">
        <v>0.40293252899999998</v>
      </c>
    </row>
    <row r="4" spans="1:41">
      <c r="A4" s="12">
        <v>1</v>
      </c>
      <c r="B4" s="9" t="s">
        <v>45</v>
      </c>
      <c r="C4" s="9" t="s">
        <v>46</v>
      </c>
      <c r="D4" s="9" t="s">
        <v>90</v>
      </c>
      <c r="E4" s="9" t="s">
        <v>91</v>
      </c>
      <c r="F4" s="2" t="b">
        <f>AND(NOT(B4=D4),OR(B4="CAT",B4="CAC",B4="ATA",B4="ATT",B4="TTA",B4="ATG",B4="CCG",B4="AGA",B4="CGG",B4="AGG",B4="CGA",B4="CGC",B4="TCC",B4="ACG",B4="ACC",B4="GTA",B4="TGG",B4="TAT",D4="GAA",D4="GAT",D4="GAG",D4="AAG",D4="AAA",D4="CTA",D4="CTT",D4="CTC",D4="AAC",D4="CCA",D4="CCT",D4="CAG",D4="CAA",D4="CGT",D4="AGT",D4="AGC",D4="TCA",D4="TCT",D4="GTC"))</f>
        <v>0</v>
      </c>
      <c r="G4" s="2" t="b">
        <f>AND(NOT(D4=B4),OR(D4="CAT",D4="CAC",D4="ATA",D4="ATT",D4="TTA",D4="ATG",D4="CCG",D4="AGA",D4="CGG",D4="AGG",D4="CGA",D4="CGC",D4="TCC",D4="ACG",D4="ACC",D4="GTA",D4="TGG",D4="TAT",B4="GAA",B4="GAT",B4="GAG",B4="AAG",B4="AAA",B4="CTA",B4="CTT",B4="CTC",B4="AAC",B4="CCA",B4="CCT",B4="CAG",B4="CAA",B4="CGT",B4="AGT",B4="AGC",B4="TCA",B4="TCT",B4="GTC"))</f>
        <v>1</v>
      </c>
      <c r="H4" s="2" t="s">
        <v>275</v>
      </c>
      <c r="J4" s="1" t="s">
        <v>261</v>
      </c>
      <c r="M4" s="1">
        <f>PRODUCT(SUM(PRODUCT(R4,overview!$J$12),PRODUCT(W4,overview!$K$12),PRODUCT(AB4,overview!$L$12)),1/SUM(overview!$J$12:$L$12))</f>
        <v>0.51780434782608697</v>
      </c>
      <c r="N4" s="1">
        <f>PRODUCT(SUM(PRODUCT(S4,overview!$J$12),PRODUCT(X4,overview!$K$12),PRODUCT(AC4,overview!$L$12)),1/SUM(overview!$J$12:$L$12))</f>
        <v>2.482195652173913</v>
      </c>
      <c r="O4" s="1">
        <f t="shared" ref="O4:O67" si="1">SUM(T4,Y4,AD4)</f>
        <v>11</v>
      </c>
      <c r="P4" s="1">
        <f t="shared" ref="P4:P67" si="2">SUM(U4,Z4,AE4)</f>
        <v>9</v>
      </c>
      <c r="Q4" s="1">
        <f t="shared" si="0"/>
        <v>0.17067877078737029</v>
      </c>
      <c r="R4" s="4">
        <v>1.0369999999999999</v>
      </c>
      <c r="S4" s="4">
        <v>1.9630000000000001</v>
      </c>
      <c r="T4" s="4">
        <v>7</v>
      </c>
      <c r="U4" s="4">
        <v>0</v>
      </c>
      <c r="V4" s="4">
        <v>0</v>
      </c>
      <c r="W4" s="4">
        <v>0.28699999999999998</v>
      </c>
      <c r="X4" s="4">
        <v>2.7130000000000001</v>
      </c>
      <c r="Y4" s="4">
        <v>4</v>
      </c>
      <c r="Z4" s="4">
        <v>6</v>
      </c>
      <c r="AA4" s="4">
        <v>0.15868042800000001</v>
      </c>
      <c r="AB4" s="4">
        <v>0.40400000000000003</v>
      </c>
      <c r="AC4" s="4">
        <v>2.5960000000000001</v>
      </c>
      <c r="AD4" s="4">
        <v>0</v>
      </c>
      <c r="AE4" s="4">
        <v>3</v>
      </c>
      <c r="AF4" s="4" t="e">
        <v>#DIV/0!</v>
      </c>
    </row>
    <row r="5" spans="1:41">
      <c r="A5" s="12">
        <v>2</v>
      </c>
      <c r="B5" s="9" t="s">
        <v>75</v>
      </c>
      <c r="C5" s="9" t="s">
        <v>1</v>
      </c>
      <c r="D5" s="9" t="s">
        <v>38</v>
      </c>
      <c r="E5" s="9" t="s">
        <v>1</v>
      </c>
      <c r="F5" s="2" t="b">
        <f>AND(NOT(B5=D5),OR(B5="CAT",B5="CAC",B5="ATA",B5="ATT",B5="TTA",B5="ATG",B5="CCG",B5="AGA",B5="CGG",B5="AGG",B5="CGA",B5="CGC",B5="TCC",B5="ACG",B5="ACC",B5="GTA",B5="TGG",B5="TAT",D5="GAA",D5="GAT",D5="GAG",D5="AAG",D5="AAA",D5="CTA",D5="CTT",D5="CTC",D5="AAC",D5="CCA",D5="CCT",D5="CAG",D5="CAA",D5="CGT",D5="AGT",D5="AGC",D5="TCA",D5="TCT",D5="GTC"))</f>
        <v>1</v>
      </c>
      <c r="G5" s="2" t="b">
        <f t="shared" ref="G5:G68" si="3">AND(NOT(D5=B5),OR(D5="CAT",D5="CAC",D5="ATA",D5="ATT",D5="TTA",D5="ATG",D5="CCG",D5="AGA",D5="CGG",D5="AGG",D5="CGA",D5="CGC",D5="TCC",D5="ACG",D5="ACC",D5="GTA",D5="TGG",D5="TAT",B5="GAA",B5="GAT",B5="GAG",B5="AAG",B5="AAA",B5="CTA",B5="CTT",B5="CTC",B5="AAC",B5="CCA",B5="CCT",B5="CAG",B5="CAA",B5="CGT",B5="AGT",B5="AGC",B5="TCA",B5="TCT",B5="GTC"))</f>
        <v>1</v>
      </c>
      <c r="H5" s="2" t="s">
        <v>275</v>
      </c>
      <c r="J5" s="1" t="s">
        <v>261</v>
      </c>
      <c r="M5" s="1">
        <f>PRODUCT(SUM(PRODUCT(R5,overview!$J$12),PRODUCT(W5,overview!$K$12),PRODUCT(AB5,overview!$L$12)),1/SUM(overview!$J$12:$L$12))</f>
        <v>0.5955652173913043</v>
      </c>
      <c r="N5" s="1">
        <f>PRODUCT(SUM(PRODUCT(S5,overview!$J$12),PRODUCT(X5,overview!$K$12),PRODUCT(AC5,overview!$L$12)),1/SUM(overview!$J$12:$L$12))</f>
        <v>2.4044347826086958</v>
      </c>
      <c r="O5" s="1">
        <f t="shared" si="1"/>
        <v>10.8</v>
      </c>
      <c r="P5" s="1">
        <f t="shared" si="2"/>
        <v>10.199999999999999</v>
      </c>
      <c r="Q5" s="1">
        <f t="shared" si="0"/>
        <v>0.23393367328487208</v>
      </c>
      <c r="R5" s="4">
        <v>1.0209999999999999</v>
      </c>
      <c r="S5" s="4">
        <v>1.9790000000000001</v>
      </c>
      <c r="T5" s="4">
        <v>7</v>
      </c>
      <c r="U5" s="4">
        <v>5</v>
      </c>
      <c r="V5" s="4">
        <v>0.36851223599999999</v>
      </c>
      <c r="W5" s="4">
        <v>0.40500000000000003</v>
      </c>
      <c r="X5" s="4">
        <v>2.5950000000000002</v>
      </c>
      <c r="Y5" s="4">
        <v>3.8</v>
      </c>
      <c r="Z5" s="4">
        <v>2.2000000000000002</v>
      </c>
      <c r="AA5" s="4">
        <v>9.0355948000000005E-2</v>
      </c>
      <c r="AB5" s="4">
        <v>0.54700000000000004</v>
      </c>
      <c r="AC5" s="4">
        <v>2.4529999999999998</v>
      </c>
      <c r="AD5" s="4">
        <v>0</v>
      </c>
      <c r="AE5" s="4">
        <v>3</v>
      </c>
      <c r="AF5" s="4" t="e">
        <v>#DIV/0!</v>
      </c>
    </row>
    <row r="6" spans="1:41">
      <c r="A6" s="12">
        <v>3</v>
      </c>
      <c r="B6" s="9" t="s">
        <v>60</v>
      </c>
      <c r="C6" s="9" t="s">
        <v>61</v>
      </c>
      <c r="D6" s="9" t="s">
        <v>83</v>
      </c>
      <c r="E6" s="9" t="s">
        <v>61</v>
      </c>
      <c r="F6" s="2" t="b">
        <f>AND(NOT(B6=D6),OR(B6="CAT",B6="CAC",B6="ATA",B6="ATT",B6="TTA",B6="ATG",B6="CCG",B6="AGA",B6="CGG",B6="AGG",B6="CGA",B6="CGC",B6="TCC",B6="ACG",B6="ACC",B6="GTA",B6="TGG",B6="TAT",D6="GAA",D6="GAT",D6="GAG",D6="AAG",D6="AAA",D6="CTA",D6="CTT",D6="CTC",D6="AAC",D6="CCA",D6="CCT",D6="CAG",D6="CAA",D6="CGT",D6="AGT",D6="AGC",D6="TCA",D6="TCT",D6="GTC"))</f>
        <v>0</v>
      </c>
      <c r="G6" s="2" t="b">
        <f t="shared" si="3"/>
        <v>0</v>
      </c>
      <c r="H6" s="2" t="s">
        <v>275</v>
      </c>
      <c r="J6" s="1" t="s">
        <v>261</v>
      </c>
      <c r="M6" s="1">
        <f>PRODUCT(SUM(PRODUCT(R6,overview!$J$12),PRODUCT(W6,overview!$K$12),PRODUCT(AB6,overview!$L$12)),1/SUM(overview!$J$12:$L$12))</f>
        <v>1</v>
      </c>
      <c r="N6" s="1">
        <f>PRODUCT(SUM(PRODUCT(S6,overview!$J$12),PRODUCT(X6,overview!$K$12),PRODUCT(AC6,overview!$L$12)),1/SUM(overview!$J$12:$L$12))</f>
        <v>2</v>
      </c>
      <c r="O6" s="1">
        <f t="shared" si="1"/>
        <v>15</v>
      </c>
      <c r="P6" s="1">
        <f t="shared" si="2"/>
        <v>0</v>
      </c>
      <c r="Q6" s="1">
        <f t="shared" si="0"/>
        <v>0</v>
      </c>
      <c r="R6" s="4">
        <v>1</v>
      </c>
      <c r="S6" s="4">
        <v>2</v>
      </c>
      <c r="T6" s="4">
        <v>9</v>
      </c>
      <c r="U6" s="4">
        <v>0</v>
      </c>
      <c r="V6" s="4">
        <v>0</v>
      </c>
      <c r="W6" s="4">
        <v>1</v>
      </c>
      <c r="X6" s="4">
        <v>2</v>
      </c>
      <c r="Y6" s="4">
        <v>5</v>
      </c>
      <c r="Z6" s="4">
        <v>0</v>
      </c>
      <c r="AA6" s="4">
        <v>0</v>
      </c>
      <c r="AB6" s="4">
        <v>1</v>
      </c>
      <c r="AC6" s="4">
        <v>2</v>
      </c>
      <c r="AD6" s="4">
        <v>1</v>
      </c>
      <c r="AE6" s="4">
        <v>0</v>
      </c>
      <c r="AF6" s="4">
        <v>0</v>
      </c>
    </row>
    <row r="7" spans="1:41">
      <c r="A7" s="12">
        <v>4</v>
      </c>
      <c r="B7" s="9" t="s">
        <v>76</v>
      </c>
      <c r="C7" s="9" t="s">
        <v>46</v>
      </c>
      <c r="D7" s="9" t="s">
        <v>45</v>
      </c>
      <c r="E7" s="9" t="s">
        <v>46</v>
      </c>
      <c r="F7" s="2" t="b">
        <f t="shared" ref="F7:F70" si="4">AND(NOT(B7=D7),OR(B7="CAT",B7="CAC",B7="ATA",B7="ATT",B7="TTA",B7="ATG",B7="CCG",B7="AGA",B7="CGG",B7="AGG",B7="CGA",B7="CGC",B7="TCC",B7="ACG",B7="ACC",B7="GTA",B7="TGG",B7="TAT",D7="GAA",D7="GAT",D7="GAG",D7="AAG",D7="AAA",D7="CTA",D7="CTT",D7="CTC",D7="AAC",D7="CCA",D7="CCT",D7="CAG",D7="CAA",D7="CGT",D7="AGT",D7="AGC",D7="TCA",D7="TCT",D7="GTC"))</f>
        <v>0</v>
      </c>
      <c r="G7" s="2" t="b">
        <f t="shared" si="3"/>
        <v>0</v>
      </c>
      <c r="H7" s="2" t="s">
        <v>275</v>
      </c>
      <c r="J7" s="1" t="s">
        <v>261</v>
      </c>
      <c r="M7" s="1">
        <f>PRODUCT(SUM(PRODUCT(R7,overview!$J$12),PRODUCT(W7,overview!$K$12),PRODUCT(AB7,overview!$L$12)),1/SUM(overview!$J$12:$L$12))</f>
        <v>1.042978260869565</v>
      </c>
      <c r="N7" s="1">
        <f>PRODUCT(SUM(PRODUCT(S7,overview!$J$12),PRODUCT(X7,overview!$K$12),PRODUCT(AC7,overview!$L$12)),1/SUM(overview!$J$12:$L$12))</f>
        <v>1.957021739130435</v>
      </c>
      <c r="O7" s="1">
        <f t="shared" si="1"/>
        <v>15</v>
      </c>
      <c r="P7" s="1">
        <f t="shared" si="2"/>
        <v>2</v>
      </c>
      <c r="Q7" s="1">
        <f t="shared" si="0"/>
        <v>7.1058877546108568E-2</v>
      </c>
      <c r="R7" s="4">
        <v>1.05</v>
      </c>
      <c r="S7" s="4">
        <v>1.95</v>
      </c>
      <c r="T7" s="4">
        <v>10</v>
      </c>
      <c r="U7" s="4">
        <v>0</v>
      </c>
      <c r="V7" s="4">
        <v>0</v>
      </c>
      <c r="W7" s="4">
        <v>1.0389999999999999</v>
      </c>
      <c r="X7" s="4">
        <v>1.9610000000000001</v>
      </c>
      <c r="Y7" s="4">
        <v>4</v>
      </c>
      <c r="Z7" s="4">
        <v>2</v>
      </c>
      <c r="AA7" s="4">
        <v>0.26491585899999998</v>
      </c>
      <c r="AB7" s="4">
        <v>1.0680000000000001</v>
      </c>
      <c r="AC7" s="4">
        <v>1.9319999999999999</v>
      </c>
      <c r="AD7" s="4">
        <v>1</v>
      </c>
      <c r="AE7" s="4">
        <v>0</v>
      </c>
      <c r="AF7" s="4">
        <v>0</v>
      </c>
    </row>
    <row r="8" spans="1:41">
      <c r="A8" s="12">
        <v>5</v>
      </c>
      <c r="B8" s="9" t="s">
        <v>58</v>
      </c>
      <c r="C8" s="9" t="s">
        <v>59</v>
      </c>
      <c r="D8" s="9" t="s">
        <v>58</v>
      </c>
      <c r="E8" s="9" t="s">
        <v>59</v>
      </c>
      <c r="F8" s="2" t="b">
        <f t="shared" si="4"/>
        <v>0</v>
      </c>
      <c r="G8" s="2" t="b">
        <f t="shared" si="3"/>
        <v>0</v>
      </c>
      <c r="H8" s="2" t="s">
        <v>275</v>
      </c>
      <c r="J8" s="1" t="s">
        <v>261</v>
      </c>
      <c r="L8" s="2"/>
      <c r="M8" s="1">
        <f>PRODUCT(SUM(PRODUCT(R8,overview!$J$12),PRODUCT(W8,overview!$K$12),PRODUCT(AB8,overview!$L$12)),1/SUM(overview!$J$12:$L$12))</f>
        <v>0.375</v>
      </c>
      <c r="N8" s="1">
        <f>PRODUCT(SUM(PRODUCT(S8,overview!$J$12),PRODUCT(X8,overview!$K$12),PRODUCT(AC8,overview!$L$12)),1/SUM(overview!$J$12:$L$12))</f>
        <v>2.625</v>
      </c>
      <c r="O8" s="1">
        <f t="shared" si="1"/>
        <v>4</v>
      </c>
      <c r="P8" s="1">
        <f t="shared" si="2"/>
        <v>0</v>
      </c>
      <c r="Q8" s="1">
        <f t="shared" si="0"/>
        <v>0</v>
      </c>
      <c r="R8" s="4">
        <v>0.375</v>
      </c>
      <c r="S8" s="4">
        <v>2.625</v>
      </c>
      <c r="T8" s="4">
        <v>3</v>
      </c>
      <c r="U8" s="4">
        <v>0</v>
      </c>
      <c r="V8" s="4">
        <v>0</v>
      </c>
      <c r="W8" s="4">
        <v>0.375</v>
      </c>
      <c r="X8" s="4">
        <v>2.625</v>
      </c>
      <c r="Y8" s="4">
        <v>1</v>
      </c>
      <c r="Z8" s="4">
        <v>0</v>
      </c>
      <c r="AA8" s="4">
        <v>0</v>
      </c>
      <c r="AB8" s="4">
        <v>0.375</v>
      </c>
      <c r="AC8" s="4">
        <v>2.625</v>
      </c>
      <c r="AD8" s="4">
        <v>0</v>
      </c>
      <c r="AE8" s="4">
        <v>0</v>
      </c>
      <c r="AF8" s="4" t="e">
        <v>#DIV/0!</v>
      </c>
      <c r="AH8" s="1">
        <f t="shared" ref="AH8:AH39" si="5">(SUM(Z4:Z14)*SUM(W4:W14))/(SUM(Y4:Y14)*SUM(X4:X14))</f>
        <v>0.2083600194061514</v>
      </c>
      <c r="AI8" s="1">
        <f t="shared" ref="AI8:AI39" si="6">(SUM(U4:U14)*SUM(R4:R14))/(SUM(T4:T14)*SUM(S4:S14))</f>
        <v>6.6144189730469788E-2</v>
      </c>
      <c r="AJ8" s="1">
        <f t="shared" ref="AJ8:AJ39" si="7">(SUM(AE4:AE14)*SUM(AB4:AB14))/(SUM(AD4:AD14)*SUM(AC4:AC14))</f>
        <v>0.53288822559107696</v>
      </c>
    </row>
    <row r="9" spans="1:41">
      <c r="A9" s="12">
        <v>6</v>
      </c>
      <c r="B9" s="9" t="s">
        <v>36</v>
      </c>
      <c r="C9" s="9" t="s">
        <v>37</v>
      </c>
      <c r="D9" s="9" t="s">
        <v>104</v>
      </c>
      <c r="E9" s="9" t="s">
        <v>37</v>
      </c>
      <c r="F9" s="2" t="b">
        <f t="shared" si="4"/>
        <v>0</v>
      </c>
      <c r="G9" s="2" t="b">
        <f t="shared" si="3"/>
        <v>1</v>
      </c>
      <c r="H9" s="2" t="s">
        <v>275</v>
      </c>
      <c r="J9" s="1" t="s">
        <v>261</v>
      </c>
      <c r="M9" s="1">
        <f>PRODUCT(SUM(PRODUCT(R9,overview!$J$12),PRODUCT(W9,overview!$K$12),PRODUCT(AB9,overview!$L$12)),1/SUM(overview!$J$12:$L$12))</f>
        <v>1.106304347826087</v>
      </c>
      <c r="N9" s="1">
        <f>PRODUCT(SUM(PRODUCT(S9,overview!$J$12),PRODUCT(X9,overview!$K$12),PRODUCT(AC9,overview!$L$12)),1/SUM(overview!$J$12:$L$12))</f>
        <v>1.893695652173913</v>
      </c>
      <c r="O9" s="1">
        <f t="shared" si="1"/>
        <v>17</v>
      </c>
      <c r="P9" s="1">
        <f t="shared" si="2"/>
        <v>3</v>
      </c>
      <c r="Q9" s="1">
        <f t="shared" si="0"/>
        <v>0.1030948023796822</v>
      </c>
      <c r="R9" s="4">
        <v>1.034</v>
      </c>
      <c r="S9" s="4">
        <v>1.966</v>
      </c>
      <c r="T9" s="4">
        <v>8</v>
      </c>
      <c r="U9" s="4">
        <v>1</v>
      </c>
      <c r="V9" s="4">
        <v>6.5742624999999999E-2</v>
      </c>
      <c r="W9" s="4">
        <v>1.147</v>
      </c>
      <c r="X9" s="4">
        <v>1.853</v>
      </c>
      <c r="Y9" s="4">
        <v>8</v>
      </c>
      <c r="Z9" s="4">
        <v>1</v>
      </c>
      <c r="AA9" s="4">
        <v>7.7374527999999998E-2</v>
      </c>
      <c r="AB9" s="4">
        <v>0.85699999999999998</v>
      </c>
      <c r="AC9" s="4">
        <v>2.1429999999999998</v>
      </c>
      <c r="AD9" s="4">
        <v>1</v>
      </c>
      <c r="AE9" s="4">
        <v>1</v>
      </c>
      <c r="AF9" s="4">
        <v>0.39990667299999999</v>
      </c>
      <c r="AH9" s="1">
        <f t="shared" si="5"/>
        <v>0.20048073369609812</v>
      </c>
      <c r="AI9" s="1">
        <f t="shared" si="6"/>
        <v>8.1309304751452149E-2</v>
      </c>
      <c r="AJ9" s="1">
        <f t="shared" si="7"/>
        <v>0.36989144316730521</v>
      </c>
    </row>
    <row r="10" spans="1:41">
      <c r="A10" s="12">
        <v>7</v>
      </c>
      <c r="B10" s="9" t="s">
        <v>69</v>
      </c>
      <c r="C10" s="9" t="s">
        <v>70</v>
      </c>
      <c r="D10" s="9" t="s">
        <v>69</v>
      </c>
      <c r="E10" s="9" t="s">
        <v>70</v>
      </c>
      <c r="F10" s="2" t="b">
        <f t="shared" si="4"/>
        <v>0</v>
      </c>
      <c r="G10" s="2" t="b">
        <f t="shared" si="3"/>
        <v>0</v>
      </c>
      <c r="H10" s="2" t="s">
        <v>275</v>
      </c>
      <c r="J10" s="1" t="s">
        <v>261</v>
      </c>
      <c r="M10" s="1">
        <f>PRODUCT(SUM(PRODUCT(R10,overview!$J$12),PRODUCT(W10,overview!$K$12),PRODUCT(AB10,overview!$L$12)),1/SUM(overview!$J$12:$L$12))</f>
        <v>1</v>
      </c>
      <c r="N10" s="1">
        <f>PRODUCT(SUM(PRODUCT(S10,overview!$J$12),PRODUCT(X10,overview!$K$12),PRODUCT(AC10,overview!$L$12)),1/SUM(overview!$J$12:$L$12))</f>
        <v>2</v>
      </c>
      <c r="O10" s="1">
        <f t="shared" si="1"/>
        <v>15</v>
      </c>
      <c r="P10" s="1">
        <f t="shared" si="2"/>
        <v>1</v>
      </c>
      <c r="Q10" s="1">
        <f t="shared" si="0"/>
        <v>3.3333333333333333E-2</v>
      </c>
      <c r="R10" s="4">
        <v>1</v>
      </c>
      <c r="S10" s="4">
        <v>2</v>
      </c>
      <c r="T10" s="4">
        <v>8</v>
      </c>
      <c r="U10" s="4">
        <v>1</v>
      </c>
      <c r="V10" s="4">
        <v>6.25E-2</v>
      </c>
      <c r="W10" s="4">
        <v>1</v>
      </c>
      <c r="X10" s="4">
        <v>2</v>
      </c>
      <c r="Y10" s="4">
        <v>7</v>
      </c>
      <c r="Z10" s="4">
        <v>0</v>
      </c>
      <c r="AA10" s="4">
        <v>0</v>
      </c>
      <c r="AB10" s="4">
        <v>1</v>
      </c>
      <c r="AC10" s="4">
        <v>2</v>
      </c>
      <c r="AD10" s="4">
        <v>0</v>
      </c>
      <c r="AE10" s="4">
        <v>0</v>
      </c>
      <c r="AF10" s="4" t="e">
        <v>#DIV/0!</v>
      </c>
      <c r="AH10" s="1">
        <f t="shared" si="5"/>
        <v>0.19643773882741353</v>
      </c>
      <c r="AI10" s="1">
        <f t="shared" si="6"/>
        <v>5.5248800503913141E-2</v>
      </c>
      <c r="AJ10" s="1">
        <f t="shared" si="7"/>
        <v>0.31852325395556985</v>
      </c>
      <c r="AK10" s="1">
        <f>(((SUM(AJ8:AJ12))-(SUM(AI8:AI12)))^2)/(AVERAGE(AI8:AI12))</f>
        <v>56.375675484224068</v>
      </c>
      <c r="AL10" s="1" t="b">
        <f>IF(AK10&gt;AO10, TRUE, FALSE)</f>
        <v>1</v>
      </c>
      <c r="AM10" s="1">
        <f>(((SUM(AH8:AH12))-(SUM(AI8:AI12)))^2)/(AVERAGE(AI8:AI12))</f>
        <v>6.077823298192528</v>
      </c>
      <c r="AN10" s="1" t="b">
        <f>IF(AM10&gt;AO10, TRUE, FALSE)</f>
        <v>0</v>
      </c>
      <c r="AO10" s="1">
        <v>9.4879999999999995</v>
      </c>
    </row>
    <row r="11" spans="1:41">
      <c r="A11" s="12">
        <v>8</v>
      </c>
      <c r="B11" s="9" t="s">
        <v>49</v>
      </c>
      <c r="C11" s="9" t="s">
        <v>50</v>
      </c>
      <c r="D11" s="9" t="s">
        <v>49</v>
      </c>
      <c r="E11" s="9" t="s">
        <v>50</v>
      </c>
      <c r="F11" s="2" t="b">
        <f t="shared" si="4"/>
        <v>0</v>
      </c>
      <c r="G11" s="2" t="b">
        <f t="shared" si="3"/>
        <v>0</v>
      </c>
      <c r="H11" s="2" t="s">
        <v>275</v>
      </c>
      <c r="J11" s="1" t="s">
        <v>261</v>
      </c>
      <c r="M11" s="1">
        <f>PRODUCT(SUM(PRODUCT(R11,overview!$J$12),PRODUCT(W11,overview!$K$12),PRODUCT(AB11,overview!$L$12)),1/SUM(overview!$J$12:$L$12))</f>
        <v>0.37208695652173912</v>
      </c>
      <c r="N11" s="1">
        <f>PRODUCT(SUM(PRODUCT(S11,overview!$J$12),PRODUCT(X11,overview!$K$12),PRODUCT(AC11,overview!$L$12)),1/SUM(overview!$J$12:$L$12))</f>
        <v>2.6279130434782609</v>
      </c>
      <c r="O11" s="1">
        <f t="shared" si="1"/>
        <v>6.5</v>
      </c>
      <c r="P11" s="1">
        <f t="shared" si="2"/>
        <v>4.5</v>
      </c>
      <c r="Q11" s="1">
        <f t="shared" si="0"/>
        <v>9.8024043393157567E-2</v>
      </c>
      <c r="R11" s="4">
        <v>0.33300000000000002</v>
      </c>
      <c r="S11" s="4">
        <v>2.6669999999999998</v>
      </c>
      <c r="T11" s="4">
        <v>3</v>
      </c>
      <c r="U11" s="4">
        <v>0</v>
      </c>
      <c r="V11" s="4">
        <v>0</v>
      </c>
      <c r="W11" s="4">
        <v>0.39100000000000001</v>
      </c>
      <c r="X11" s="4">
        <v>2.609</v>
      </c>
      <c r="Y11" s="4">
        <v>3.5</v>
      </c>
      <c r="Z11" s="4">
        <v>4.5</v>
      </c>
      <c r="AA11" s="4">
        <v>0.19268466300000001</v>
      </c>
      <c r="AB11" s="4">
        <v>0.33300000000000002</v>
      </c>
      <c r="AC11" s="4">
        <v>2.6669999999999998</v>
      </c>
      <c r="AD11" s="4">
        <v>0</v>
      </c>
      <c r="AE11" s="4">
        <v>0</v>
      </c>
      <c r="AF11" s="4" t="e">
        <v>#DIV/0!</v>
      </c>
      <c r="AH11" s="1">
        <f t="shared" si="5"/>
        <v>0.18439522669964503</v>
      </c>
      <c r="AI11" s="1">
        <f t="shared" si="6"/>
        <v>5.5579515835661647E-2</v>
      </c>
      <c r="AJ11" s="1">
        <f t="shared" si="7"/>
        <v>0.47282019140370757</v>
      </c>
      <c r="AK11" s="1">
        <f t="shared" ref="AK11:AK73" si="8">(((SUM(AJ9:AJ13))-(SUM(AI9:AI13)))^2)/(AVERAGE(AI9:AI13))</f>
        <v>53.621750637553397</v>
      </c>
      <c r="AL11" s="1" t="b">
        <f t="shared" ref="AL11:AL73" si="9">IF(AK11&gt;AO11, TRUE, FALSE)</f>
        <v>1</v>
      </c>
      <c r="AM11" s="1">
        <f t="shared" ref="AM11:AM73" si="10">(((SUM(AH9:AH13))-(SUM(AI9:AI13)))^2)/(AVERAGE(AI9:AI13))</f>
        <v>10.835628241506576</v>
      </c>
      <c r="AN11" s="1" t="b">
        <f t="shared" ref="AN11:AN73" si="11">IF(AM11&gt;AO11, TRUE, FALSE)</f>
        <v>1</v>
      </c>
      <c r="AO11" s="1">
        <v>9.4879999999999995</v>
      </c>
    </row>
    <row r="12" spans="1:41">
      <c r="A12" s="12">
        <v>9</v>
      </c>
      <c r="B12" s="9" t="s">
        <v>74</v>
      </c>
      <c r="C12" s="9" t="s">
        <v>1</v>
      </c>
      <c r="D12" s="9" t="s">
        <v>62</v>
      </c>
      <c r="E12" s="9" t="s">
        <v>48</v>
      </c>
      <c r="F12" s="2" t="b">
        <f t="shared" si="4"/>
        <v>1</v>
      </c>
      <c r="G12" s="2" t="b">
        <f t="shared" si="3"/>
        <v>1</v>
      </c>
      <c r="H12" s="2" t="s">
        <v>275</v>
      </c>
      <c r="J12" s="1" t="s">
        <v>261</v>
      </c>
      <c r="M12" s="1">
        <f>PRODUCT(SUM(PRODUCT(R12,overview!$J$12),PRODUCT(W12,overview!$K$12),PRODUCT(AB12,overview!$L$12)),1/SUM(overview!$J$12:$L$12))</f>
        <v>0.95000000000000007</v>
      </c>
      <c r="N12" s="1">
        <f>PRODUCT(SUM(PRODUCT(S12,overview!$J$12),PRODUCT(X12,overview!$K$12),PRODUCT(AC12,overview!$L$12)),1/SUM(overview!$J$12:$L$12))</f>
        <v>2.0499999999999998</v>
      </c>
      <c r="O12" s="1">
        <f t="shared" si="1"/>
        <v>10.8</v>
      </c>
      <c r="P12" s="1">
        <f t="shared" si="2"/>
        <v>20.2</v>
      </c>
      <c r="Q12" s="1">
        <f t="shared" si="0"/>
        <v>0.86675700090334251</v>
      </c>
      <c r="R12" s="4">
        <v>1.056</v>
      </c>
      <c r="S12" s="4">
        <v>1.944</v>
      </c>
      <c r="T12" s="4">
        <v>6.8</v>
      </c>
      <c r="U12" s="4">
        <v>5.2</v>
      </c>
      <c r="V12" s="4">
        <v>0.41539578799999999</v>
      </c>
      <c r="W12" s="4">
        <v>0.90200000000000002</v>
      </c>
      <c r="X12" s="4">
        <v>2.0979999999999999</v>
      </c>
      <c r="Y12" s="4">
        <v>3</v>
      </c>
      <c r="Z12" s="4">
        <v>13</v>
      </c>
      <c r="AA12" s="4">
        <v>1.8630441689999999</v>
      </c>
      <c r="AB12" s="4">
        <v>0.95399999999999996</v>
      </c>
      <c r="AC12" s="4">
        <v>2.0459999999999998</v>
      </c>
      <c r="AD12" s="4">
        <v>1</v>
      </c>
      <c r="AE12" s="4">
        <v>2</v>
      </c>
      <c r="AF12" s="4">
        <v>0.93255131999999996</v>
      </c>
      <c r="AH12" s="1">
        <f t="shared" si="5"/>
        <v>0.16561450448140771</v>
      </c>
      <c r="AI12" s="1">
        <f t="shared" si="6"/>
        <v>6.7608898988333985E-2</v>
      </c>
      <c r="AJ12" s="1">
        <f t="shared" si="7"/>
        <v>0.54865616311399457</v>
      </c>
      <c r="AK12" s="1">
        <f t="shared" si="8"/>
        <v>66.561258464794875</v>
      </c>
      <c r="AL12" s="1" t="b">
        <f t="shared" si="9"/>
        <v>1</v>
      </c>
      <c r="AM12" s="1">
        <f t="shared" si="10"/>
        <v>18.31591745093532</v>
      </c>
      <c r="AN12" s="1" t="b">
        <f t="shared" si="11"/>
        <v>1</v>
      </c>
      <c r="AO12" s="1">
        <v>9.4879999999999995</v>
      </c>
    </row>
    <row r="13" spans="1:41">
      <c r="A13" s="12">
        <v>10</v>
      </c>
      <c r="B13" s="9" t="s">
        <v>51</v>
      </c>
      <c r="C13" s="9" t="s">
        <v>52</v>
      </c>
      <c r="D13" s="9" t="s">
        <v>93</v>
      </c>
      <c r="E13" s="9" t="s">
        <v>52</v>
      </c>
      <c r="F13" s="2" t="b">
        <f t="shared" si="4"/>
        <v>0</v>
      </c>
      <c r="G13" s="2" t="b">
        <f t="shared" si="3"/>
        <v>1</v>
      </c>
      <c r="H13" s="2" t="s">
        <v>275</v>
      </c>
      <c r="J13" s="1" t="s">
        <v>261</v>
      </c>
      <c r="K13" s="2"/>
      <c r="L13" s="2"/>
      <c r="M13" s="1">
        <f>PRODUCT(SUM(PRODUCT(R13,overview!$J$12),PRODUCT(W13,overview!$K$12),PRODUCT(AB13,overview!$L$12)),1/SUM(overview!$J$12:$L$12))</f>
        <v>0.39658695652173909</v>
      </c>
      <c r="N13" s="1">
        <f>PRODUCT(SUM(PRODUCT(S13,overview!$J$12),PRODUCT(X13,overview!$K$12),PRODUCT(AC13,overview!$L$12)),1/SUM(overview!$J$12:$L$12))</f>
        <v>2.6034130434782607</v>
      </c>
      <c r="O13" s="1">
        <f t="shared" si="1"/>
        <v>8</v>
      </c>
      <c r="P13" s="1">
        <f t="shared" si="2"/>
        <v>6</v>
      </c>
      <c r="Q13" s="1">
        <f t="shared" si="0"/>
        <v>0.11425010646559282</v>
      </c>
      <c r="R13" s="4">
        <v>0.33600000000000002</v>
      </c>
      <c r="S13" s="4">
        <v>2.6640000000000001</v>
      </c>
      <c r="T13" s="4">
        <v>2</v>
      </c>
      <c r="U13" s="4">
        <v>1</v>
      </c>
      <c r="V13" s="4">
        <v>6.3063063000000003E-2</v>
      </c>
      <c r="W13" s="4">
        <v>0.42599999999999999</v>
      </c>
      <c r="X13" s="4">
        <v>2.5739999999999998</v>
      </c>
      <c r="Y13" s="4">
        <v>5</v>
      </c>
      <c r="Z13" s="4">
        <v>5</v>
      </c>
      <c r="AA13" s="4">
        <v>0.16550116600000001</v>
      </c>
      <c r="AB13" s="4">
        <v>0.33300000000000002</v>
      </c>
      <c r="AC13" s="4">
        <v>2.6669999999999998</v>
      </c>
      <c r="AD13" s="4">
        <v>1</v>
      </c>
      <c r="AE13" s="4">
        <v>0</v>
      </c>
      <c r="AF13" s="4">
        <v>0</v>
      </c>
      <c r="AH13" s="1">
        <f t="shared" si="5"/>
        <v>0.47411384985019756</v>
      </c>
      <c r="AI13" s="1">
        <f t="shared" si="6"/>
        <v>9.0309830268811966E-2</v>
      </c>
      <c r="AJ13" s="1">
        <f t="shared" si="7"/>
        <v>0.57772223090142172</v>
      </c>
      <c r="AK13" s="1">
        <f t="shared" si="8"/>
        <v>72.450028256572892</v>
      </c>
      <c r="AL13" s="1" t="b">
        <f t="shared" si="9"/>
        <v>1</v>
      </c>
      <c r="AM13" s="1">
        <f t="shared" si="10"/>
        <v>24.956451620990112</v>
      </c>
      <c r="AN13" s="1" t="b">
        <f t="shared" si="11"/>
        <v>1</v>
      </c>
      <c r="AO13" s="1">
        <v>9.4879999999999995</v>
      </c>
    </row>
    <row r="14" spans="1:41">
      <c r="A14" s="12">
        <v>11</v>
      </c>
      <c r="B14" s="9" t="s">
        <v>28</v>
      </c>
      <c r="C14" s="9" t="s">
        <v>29</v>
      </c>
      <c r="D14" s="9" t="s">
        <v>28</v>
      </c>
      <c r="E14" s="9" t="s">
        <v>29</v>
      </c>
      <c r="F14" s="2" t="b">
        <f t="shared" si="4"/>
        <v>0</v>
      </c>
      <c r="G14" s="2" t="b">
        <f t="shared" si="3"/>
        <v>0</v>
      </c>
      <c r="H14" s="2" t="s">
        <v>275</v>
      </c>
      <c r="J14" s="1" t="s">
        <v>261</v>
      </c>
      <c r="M14" s="1">
        <f>PRODUCT(SUM(PRODUCT(R14,overview!$J$12),PRODUCT(W14,overview!$K$12),PRODUCT(AB14,overview!$L$12)),1/SUM(overview!$J$12:$L$12))</f>
        <v>0.67778260869565221</v>
      </c>
      <c r="N14" s="1">
        <f>PRODUCT(SUM(PRODUCT(S14,overview!$J$12),PRODUCT(X14,overview!$K$12),PRODUCT(AC14,overview!$L$12)),1/SUM(overview!$J$12:$L$12))</f>
        <v>2.3222173913043478</v>
      </c>
      <c r="O14" s="1">
        <f t="shared" si="1"/>
        <v>16</v>
      </c>
      <c r="P14" s="1">
        <f t="shared" si="2"/>
        <v>1</v>
      </c>
      <c r="Q14" s="1">
        <f t="shared" si="0"/>
        <v>1.8241794761378743E-2</v>
      </c>
      <c r="R14" s="4">
        <v>0.66700000000000004</v>
      </c>
      <c r="S14" s="4">
        <v>2.3330000000000002</v>
      </c>
      <c r="T14" s="4">
        <v>10</v>
      </c>
      <c r="U14" s="4">
        <v>0</v>
      </c>
      <c r="V14" s="4">
        <v>0</v>
      </c>
      <c r="W14" s="4">
        <v>0.68300000000000005</v>
      </c>
      <c r="X14" s="4">
        <v>2.3170000000000002</v>
      </c>
      <c r="Y14" s="4">
        <v>6</v>
      </c>
      <c r="Z14" s="4">
        <v>1</v>
      </c>
      <c r="AA14" s="4">
        <v>4.9129621999999998E-2</v>
      </c>
      <c r="AB14" s="4">
        <v>0.66700000000000004</v>
      </c>
      <c r="AC14" s="4">
        <v>2.3330000000000002</v>
      </c>
      <c r="AD14" s="4">
        <v>0</v>
      </c>
      <c r="AE14" s="4">
        <v>0</v>
      </c>
      <c r="AF14" s="4" t="e">
        <v>#DIV/0!</v>
      </c>
      <c r="AH14" s="1">
        <f t="shared" si="5"/>
        <v>0.46049917491749187</v>
      </c>
      <c r="AI14" s="1">
        <f t="shared" si="6"/>
        <v>8.0777678770627304E-2</v>
      </c>
      <c r="AJ14" s="1">
        <f t="shared" si="7"/>
        <v>0.58887523048555623</v>
      </c>
      <c r="AK14" s="1">
        <f t="shared" si="8"/>
        <v>72.811484818888758</v>
      </c>
      <c r="AL14" s="1" t="b">
        <f t="shared" si="9"/>
        <v>1</v>
      </c>
      <c r="AM14" s="1">
        <f t="shared" si="10"/>
        <v>32.562150832267022</v>
      </c>
      <c r="AN14" s="1" t="b">
        <f t="shared" si="11"/>
        <v>1</v>
      </c>
      <c r="AO14" s="1">
        <v>9.4879999999999995</v>
      </c>
    </row>
    <row r="15" spans="1:41">
      <c r="A15" s="12">
        <v>12</v>
      </c>
      <c r="B15" s="9" t="s">
        <v>28</v>
      </c>
      <c r="C15" s="9" t="s">
        <v>29</v>
      </c>
      <c r="D15" s="9" t="s">
        <v>198</v>
      </c>
      <c r="E15" s="9" t="s">
        <v>48</v>
      </c>
      <c r="F15" s="2" t="b">
        <f t="shared" si="4"/>
        <v>1</v>
      </c>
      <c r="G15" s="2" t="b">
        <f t="shared" si="3"/>
        <v>0</v>
      </c>
      <c r="H15" s="2" t="s">
        <v>275</v>
      </c>
      <c r="J15" s="1" t="s">
        <v>261</v>
      </c>
      <c r="M15" s="1">
        <f>PRODUCT(SUM(PRODUCT(R15,overview!$J$12),PRODUCT(W15,overview!$K$12),PRODUCT(AB15,overview!$L$12)),1/SUM(overview!$J$12:$L$12))</f>
        <v>0.87628260869565211</v>
      </c>
      <c r="N15" s="1">
        <f>PRODUCT(SUM(PRODUCT(S15,overview!$J$12),PRODUCT(X15,overview!$K$12),PRODUCT(AC15,overview!$L$12)),1/SUM(overview!$J$12:$L$12))</f>
        <v>2.1237173913043477</v>
      </c>
      <c r="O15" s="1">
        <f t="shared" si="1"/>
        <v>16</v>
      </c>
      <c r="P15" s="1">
        <f t="shared" si="2"/>
        <v>9</v>
      </c>
      <c r="Q15" s="1">
        <f t="shared" si="0"/>
        <v>0.23209725051437693</v>
      </c>
      <c r="R15" s="4">
        <v>0.72</v>
      </c>
      <c r="S15" s="4">
        <v>2.2799999999999998</v>
      </c>
      <c r="T15" s="4">
        <v>5.5</v>
      </c>
      <c r="U15" s="4">
        <v>3.5</v>
      </c>
      <c r="V15" s="4">
        <v>0.200956938</v>
      </c>
      <c r="W15" s="4">
        <v>0.94899999999999995</v>
      </c>
      <c r="X15" s="4">
        <v>2.0510000000000002</v>
      </c>
      <c r="Y15" s="4">
        <v>9.5</v>
      </c>
      <c r="Z15" s="4">
        <v>4.5</v>
      </c>
      <c r="AA15" s="4">
        <v>0.21917421500000001</v>
      </c>
      <c r="AB15" s="4">
        <v>0.81</v>
      </c>
      <c r="AC15" s="4">
        <v>2.19</v>
      </c>
      <c r="AD15" s="4">
        <v>1</v>
      </c>
      <c r="AE15" s="4">
        <v>1</v>
      </c>
      <c r="AF15" s="4">
        <v>0.36986301399999999</v>
      </c>
      <c r="AH15" s="1">
        <f t="shared" si="5"/>
        <v>0.43632477451332663</v>
      </c>
      <c r="AI15" s="1">
        <f t="shared" si="6"/>
        <v>7.2902068726231783E-2</v>
      </c>
      <c r="AJ15" s="1">
        <f t="shared" si="7"/>
        <v>0.48570583012725654</v>
      </c>
      <c r="AK15" s="1">
        <f t="shared" si="8"/>
        <v>78.979108818015334</v>
      </c>
      <c r="AL15" s="1" t="b">
        <f t="shared" si="9"/>
        <v>1</v>
      </c>
      <c r="AM15" s="1">
        <f t="shared" si="10"/>
        <v>42.222866235102849</v>
      </c>
      <c r="AN15" s="1" t="b">
        <f t="shared" si="11"/>
        <v>1</v>
      </c>
      <c r="AO15" s="1">
        <v>9.4879999999999995</v>
      </c>
    </row>
    <row r="16" spans="1:41">
      <c r="A16" s="12">
        <v>13</v>
      </c>
      <c r="B16" s="9" t="s">
        <v>60</v>
      </c>
      <c r="C16" s="9" t="s">
        <v>61</v>
      </c>
      <c r="D16" s="9" t="s">
        <v>43</v>
      </c>
      <c r="E16" s="9" t="s">
        <v>44</v>
      </c>
      <c r="F16" s="2" t="b">
        <f t="shared" si="4"/>
        <v>1</v>
      </c>
      <c r="G16" s="2" t="b">
        <f t="shared" si="3"/>
        <v>0</v>
      </c>
      <c r="H16" s="2" t="s">
        <v>275</v>
      </c>
      <c r="J16" s="1" t="s">
        <v>261</v>
      </c>
      <c r="K16" s="2" t="s">
        <v>34</v>
      </c>
      <c r="L16" s="2" t="s">
        <v>34</v>
      </c>
      <c r="M16" s="1">
        <f>PRODUCT(SUM(PRODUCT(R16,overview!$J$12),PRODUCT(W16,overview!$K$12),PRODUCT(AB16,overview!$L$12)),1/SUM(overview!$J$12:$L$12))</f>
        <v>0.59247826086956512</v>
      </c>
      <c r="N16" s="1">
        <f>PRODUCT(SUM(PRODUCT(S16,overview!$J$12),PRODUCT(X16,overview!$K$12),PRODUCT(AC16,overview!$L$12)),1/SUM(overview!$J$12:$L$12))</f>
        <v>2.4075217391304351</v>
      </c>
      <c r="O16" s="1">
        <f t="shared" si="1"/>
        <v>16</v>
      </c>
      <c r="P16" s="1">
        <f t="shared" si="2"/>
        <v>6</v>
      </c>
      <c r="Q16" s="1">
        <f t="shared" si="0"/>
        <v>9.2285500153504382E-2</v>
      </c>
      <c r="R16" s="4">
        <v>1</v>
      </c>
      <c r="S16" s="4">
        <v>2</v>
      </c>
      <c r="T16" s="4">
        <v>9</v>
      </c>
      <c r="U16" s="4">
        <v>0</v>
      </c>
      <c r="V16" s="4">
        <v>0</v>
      </c>
      <c r="W16" s="4">
        <v>0.40899999999999997</v>
      </c>
      <c r="X16" s="4">
        <v>2.5910000000000002</v>
      </c>
      <c r="Y16" s="4">
        <v>5.5</v>
      </c>
      <c r="Z16" s="4">
        <v>2.5</v>
      </c>
      <c r="AA16" s="4">
        <v>7.1751867999999996E-2</v>
      </c>
      <c r="AB16" s="4">
        <v>0.57499999999999996</v>
      </c>
      <c r="AC16" s="4">
        <v>2.4249999999999998</v>
      </c>
      <c r="AD16" s="4">
        <v>1.5</v>
      </c>
      <c r="AE16" s="4">
        <v>3.5</v>
      </c>
      <c r="AF16" s="4">
        <v>0.55326460499999996</v>
      </c>
      <c r="AH16" s="1">
        <f t="shared" si="5"/>
        <v>0.45488408498861732</v>
      </c>
      <c r="AI16" s="1">
        <f t="shared" si="6"/>
        <v>8.0949795403121805E-2</v>
      </c>
      <c r="AJ16" s="1">
        <f t="shared" si="7"/>
        <v>0.58248917341366979</v>
      </c>
      <c r="AK16" s="1">
        <f t="shared" si="8"/>
        <v>93.739963382378875</v>
      </c>
      <c r="AL16" s="1" t="b">
        <f t="shared" si="9"/>
        <v>1</v>
      </c>
      <c r="AM16" s="1">
        <f t="shared" si="10"/>
        <v>42.894446610901944</v>
      </c>
      <c r="AN16" s="1" t="b">
        <f t="shared" si="11"/>
        <v>1</v>
      </c>
      <c r="AO16" s="1">
        <v>9.4879999999999995</v>
      </c>
    </row>
    <row r="17" spans="1:41">
      <c r="A17" s="12">
        <v>14</v>
      </c>
      <c r="B17" s="9" t="s">
        <v>38</v>
      </c>
      <c r="C17" s="9" t="s">
        <v>1</v>
      </c>
      <c r="D17" s="9" t="s">
        <v>51</v>
      </c>
      <c r="E17" s="9" t="s">
        <v>52</v>
      </c>
      <c r="F17" s="2" t="b">
        <f t="shared" si="4"/>
        <v>1</v>
      </c>
      <c r="G17" s="2" t="b">
        <f t="shared" si="3"/>
        <v>1</v>
      </c>
      <c r="H17" s="2" t="s">
        <v>275</v>
      </c>
      <c r="J17" s="1" t="s">
        <v>261</v>
      </c>
      <c r="K17" s="2" t="s">
        <v>34</v>
      </c>
      <c r="L17" s="2" t="s">
        <v>34</v>
      </c>
      <c r="M17" s="1">
        <f>PRODUCT(SUM(PRODUCT(R17,overview!$J$12),PRODUCT(W17,overview!$K$12),PRODUCT(AB17,overview!$L$12)),1/SUM(overview!$J$12:$L$12))</f>
        <v>0.33663043478260868</v>
      </c>
      <c r="N17" s="1">
        <f>PRODUCT(SUM(PRODUCT(S17,overview!$J$12),PRODUCT(X17,overview!$K$12),PRODUCT(AC17,overview!$L$12)),1/SUM(overview!$J$12:$L$12))</f>
        <v>2.663369565217391</v>
      </c>
      <c r="O17" s="1">
        <f t="shared" si="1"/>
        <v>5</v>
      </c>
      <c r="P17" s="1">
        <f t="shared" si="2"/>
        <v>4</v>
      </c>
      <c r="Q17" s="1">
        <f t="shared" si="0"/>
        <v>0.10111414928784233</v>
      </c>
      <c r="R17" s="4">
        <v>0.33300000000000002</v>
      </c>
      <c r="S17" s="4">
        <v>2.6669999999999998</v>
      </c>
      <c r="T17" s="4">
        <v>1</v>
      </c>
      <c r="U17" s="4">
        <v>0</v>
      </c>
      <c r="V17" s="4">
        <v>0</v>
      </c>
      <c r="W17" s="4">
        <v>0.33300000000000002</v>
      </c>
      <c r="X17" s="4">
        <v>2.6669999999999998</v>
      </c>
      <c r="Y17" s="4">
        <v>4</v>
      </c>
      <c r="Z17" s="4">
        <v>1</v>
      </c>
      <c r="AA17" s="4">
        <v>3.1214848E-2</v>
      </c>
      <c r="AB17" s="4">
        <v>0.5</v>
      </c>
      <c r="AC17" s="4">
        <v>2.5</v>
      </c>
      <c r="AD17" s="4">
        <v>0</v>
      </c>
      <c r="AE17" s="4">
        <v>3</v>
      </c>
      <c r="AF17" s="4" t="e">
        <v>#DIV/0!</v>
      </c>
      <c r="AH17" s="1">
        <f t="shared" si="5"/>
        <v>0.328326160815402</v>
      </c>
      <c r="AI17" s="1">
        <f t="shared" si="6"/>
        <v>4.99483879433716E-2</v>
      </c>
      <c r="AJ17" s="1">
        <f t="shared" si="7"/>
        <v>0.57354146486848967</v>
      </c>
      <c r="AK17" s="1">
        <f t="shared" si="8"/>
        <v>116.92500663146961</v>
      </c>
      <c r="AL17" s="1" t="b">
        <f t="shared" si="9"/>
        <v>1</v>
      </c>
      <c r="AM17" s="1">
        <f t="shared" si="10"/>
        <v>42.530700376801065</v>
      </c>
      <c r="AN17" s="1" t="b">
        <f t="shared" si="11"/>
        <v>1</v>
      </c>
      <c r="AO17" s="1">
        <v>9.4879999999999995</v>
      </c>
    </row>
    <row r="18" spans="1:41">
      <c r="A18" s="12">
        <v>15</v>
      </c>
      <c r="B18" s="9" t="s">
        <v>28</v>
      </c>
      <c r="C18" s="9" t="s">
        <v>29</v>
      </c>
      <c r="D18" s="9" t="s">
        <v>67</v>
      </c>
      <c r="E18" s="9" t="s">
        <v>37</v>
      </c>
      <c r="F18" s="2" t="b">
        <f t="shared" si="4"/>
        <v>1</v>
      </c>
      <c r="G18" s="2" t="b">
        <f t="shared" si="3"/>
        <v>1</v>
      </c>
      <c r="H18" s="2" t="s">
        <v>275</v>
      </c>
      <c r="J18" s="1" t="s">
        <v>261</v>
      </c>
      <c r="K18" s="2"/>
      <c r="L18" s="2"/>
      <c r="M18" s="1">
        <f>PRODUCT(SUM(PRODUCT(R18,overview!$J$12),PRODUCT(W18,overview!$K$12),PRODUCT(AB18,overview!$L$12)),1/SUM(overview!$J$12:$L$12))</f>
        <v>0.95967391304347816</v>
      </c>
      <c r="N18" s="1">
        <f>PRODUCT(SUM(PRODUCT(S18,overview!$J$12),PRODUCT(X18,overview!$K$12),PRODUCT(AC18,overview!$L$12)),1/SUM(overview!$J$12:$L$12))</f>
        <v>2.0403260869565218</v>
      </c>
      <c r="O18" s="1">
        <f t="shared" si="1"/>
        <v>13.5</v>
      </c>
      <c r="P18" s="1">
        <f t="shared" si="2"/>
        <v>4.5</v>
      </c>
      <c r="Q18" s="1">
        <f t="shared" si="0"/>
        <v>0.15678440147035316</v>
      </c>
      <c r="R18" s="4">
        <v>0.71399999999999997</v>
      </c>
      <c r="S18" s="4">
        <v>2.286</v>
      </c>
      <c r="T18" s="4">
        <v>4</v>
      </c>
      <c r="U18" s="4">
        <v>2</v>
      </c>
      <c r="V18" s="4">
        <v>0.15616797900000001</v>
      </c>
      <c r="W18" s="4">
        <v>1.079</v>
      </c>
      <c r="X18" s="4">
        <v>1.921</v>
      </c>
      <c r="Y18" s="4">
        <v>9</v>
      </c>
      <c r="Z18" s="4">
        <v>1</v>
      </c>
      <c r="AA18" s="4">
        <v>6.2409625000000003E-2</v>
      </c>
      <c r="AB18" s="4">
        <v>0.7</v>
      </c>
      <c r="AC18" s="4">
        <v>2.2999999999999998</v>
      </c>
      <c r="AD18" s="4">
        <v>0.5</v>
      </c>
      <c r="AE18" s="4">
        <v>1.5</v>
      </c>
      <c r="AF18" s="4">
        <v>0.91304347799999996</v>
      </c>
      <c r="AH18" s="1">
        <f t="shared" si="5"/>
        <v>0.32272322021359334</v>
      </c>
      <c r="AI18" s="1">
        <f t="shared" si="6"/>
        <v>4.2662309533761447E-2</v>
      </c>
      <c r="AJ18" s="1">
        <f t="shared" si="7"/>
        <v>0.57354146486848956</v>
      </c>
      <c r="AK18" s="1">
        <f t="shared" si="8"/>
        <v>169.63066439123352</v>
      </c>
      <c r="AL18" s="1" t="b">
        <f t="shared" si="9"/>
        <v>1</v>
      </c>
      <c r="AM18" s="1">
        <f t="shared" si="10"/>
        <v>42.88900808987141</v>
      </c>
      <c r="AN18" s="1" t="b">
        <f t="shared" si="11"/>
        <v>1</v>
      </c>
      <c r="AO18" s="1">
        <v>9.4879999999999995</v>
      </c>
    </row>
    <row r="19" spans="1:41">
      <c r="A19" s="12">
        <v>16</v>
      </c>
      <c r="B19" s="9" t="s">
        <v>28</v>
      </c>
      <c r="C19" s="9" t="s">
        <v>29</v>
      </c>
      <c r="D19" s="9" t="s">
        <v>28</v>
      </c>
      <c r="E19" s="9" t="s">
        <v>29</v>
      </c>
      <c r="F19" s="2" t="b">
        <f t="shared" si="4"/>
        <v>0</v>
      </c>
      <c r="G19" s="2" t="b">
        <f t="shared" si="3"/>
        <v>0</v>
      </c>
      <c r="H19" s="2" t="s">
        <v>275</v>
      </c>
      <c r="J19" s="1" t="s">
        <v>261</v>
      </c>
      <c r="M19" s="1">
        <f>PRODUCT(SUM(PRODUCT(R19,overview!$J$12),PRODUCT(W19,overview!$K$12),PRODUCT(AB19,overview!$L$12)),1/SUM(overview!$J$12:$L$12))</f>
        <v>0.68173913043478274</v>
      </c>
      <c r="N19" s="1">
        <f>PRODUCT(SUM(PRODUCT(S19,overview!$J$12),PRODUCT(X19,overview!$K$12),PRODUCT(AC19,overview!$L$12)),1/SUM(overview!$J$12:$L$12))</f>
        <v>2.3182608695652172</v>
      </c>
      <c r="O19" s="1">
        <f t="shared" si="1"/>
        <v>7</v>
      </c>
      <c r="P19" s="1">
        <f t="shared" si="2"/>
        <v>62</v>
      </c>
      <c r="Q19" s="1">
        <f t="shared" si="0"/>
        <v>2.6046511627906983</v>
      </c>
      <c r="R19" s="4">
        <v>0.95899999999999996</v>
      </c>
      <c r="S19" s="4">
        <v>2.0409999999999999</v>
      </c>
      <c r="T19" s="4">
        <v>7</v>
      </c>
      <c r="U19" s="4">
        <v>4</v>
      </c>
      <c r="V19" s="4">
        <v>0.26849583500000002</v>
      </c>
      <c r="W19" s="4">
        <v>0.55700000000000005</v>
      </c>
      <c r="X19" s="4">
        <v>2.4430000000000001</v>
      </c>
      <c r="Y19" s="4">
        <v>0</v>
      </c>
      <c r="Z19" s="4">
        <v>58</v>
      </c>
      <c r="AA19" s="4" t="e">
        <v>#DIV/0!</v>
      </c>
      <c r="AB19" s="4">
        <v>0.66700000000000004</v>
      </c>
      <c r="AC19" s="4">
        <v>2.3330000000000002</v>
      </c>
      <c r="AD19" s="4">
        <v>0</v>
      </c>
      <c r="AE19" s="4">
        <v>0</v>
      </c>
      <c r="AF19" s="4" t="e">
        <v>#DIV/0!</v>
      </c>
      <c r="AH19" s="1">
        <f t="shared" si="5"/>
        <v>0.33576652242462351</v>
      </c>
      <c r="AI19" s="1">
        <f t="shared" si="6"/>
        <v>4.8250959151433077E-2</v>
      </c>
      <c r="AJ19" s="1">
        <f t="shared" si="7"/>
        <v>0.70467387643602875</v>
      </c>
      <c r="AK19" s="1">
        <f t="shared" si="8"/>
        <v>297.99904411307318</v>
      </c>
      <c r="AL19" s="1" t="b">
        <f t="shared" si="9"/>
        <v>1</v>
      </c>
      <c r="AM19" s="1">
        <f t="shared" si="10"/>
        <v>46.29748829229149</v>
      </c>
      <c r="AN19" s="1" t="b">
        <f t="shared" si="11"/>
        <v>1</v>
      </c>
      <c r="AO19" s="1">
        <v>9.4879999999999995</v>
      </c>
    </row>
    <row r="20" spans="1:41">
      <c r="A20" s="12">
        <v>17</v>
      </c>
      <c r="B20" s="9" t="s">
        <v>41</v>
      </c>
      <c r="C20" s="9" t="s">
        <v>42</v>
      </c>
      <c r="D20" s="9" t="s">
        <v>41</v>
      </c>
      <c r="E20" s="9" t="s">
        <v>42</v>
      </c>
      <c r="F20" s="2" t="b">
        <f t="shared" si="4"/>
        <v>0</v>
      </c>
      <c r="G20" s="2" t="b">
        <f t="shared" si="3"/>
        <v>0</v>
      </c>
      <c r="H20" s="2" t="s">
        <v>275</v>
      </c>
      <c r="J20" s="1" t="s">
        <v>261</v>
      </c>
      <c r="M20" s="1">
        <f>PRODUCT(SUM(PRODUCT(R20,overview!$J$12),PRODUCT(W20,overview!$K$12),PRODUCT(AB20,overview!$L$12)),1/SUM(overview!$J$12:$L$12))</f>
        <v>0.41956521739130437</v>
      </c>
      <c r="N20" s="1">
        <f>PRODUCT(SUM(PRODUCT(S20,overview!$J$12),PRODUCT(X20,overview!$K$12),PRODUCT(AC20,overview!$L$12)),1/SUM(overview!$J$12:$L$12))</f>
        <v>2.5804347826086955</v>
      </c>
      <c r="O20" s="1">
        <f t="shared" si="1"/>
        <v>8</v>
      </c>
      <c r="P20" s="1">
        <f t="shared" si="2"/>
        <v>2</v>
      </c>
      <c r="Q20" s="1">
        <f t="shared" si="0"/>
        <v>4.0648694187026123E-2</v>
      </c>
      <c r="R20" s="4">
        <v>0.42899999999999999</v>
      </c>
      <c r="S20" s="4">
        <v>2.5710000000000002</v>
      </c>
      <c r="T20" s="4">
        <v>5</v>
      </c>
      <c r="U20" s="4">
        <v>0</v>
      </c>
      <c r="V20" s="4">
        <v>0</v>
      </c>
      <c r="W20" s="4">
        <v>0.41499999999999998</v>
      </c>
      <c r="X20" s="4">
        <v>2.585</v>
      </c>
      <c r="Y20" s="4">
        <v>3</v>
      </c>
      <c r="Z20" s="4">
        <v>2</v>
      </c>
      <c r="AA20" s="4">
        <v>0.107027724</v>
      </c>
      <c r="AB20" s="4">
        <v>0.42899999999999999</v>
      </c>
      <c r="AC20" s="4">
        <v>2.5710000000000002</v>
      </c>
      <c r="AD20" s="4">
        <v>0</v>
      </c>
      <c r="AE20" s="4">
        <v>0</v>
      </c>
      <c r="AF20" s="4" t="e">
        <v>#DIV/0!</v>
      </c>
      <c r="AH20" s="1">
        <f t="shared" si="5"/>
        <v>0.33561219597953001</v>
      </c>
      <c r="AI20" s="1">
        <f t="shared" si="6"/>
        <v>4.439279306407698E-2</v>
      </c>
      <c r="AJ20" s="1">
        <f t="shared" si="7"/>
        <v>0.83716717536415297</v>
      </c>
      <c r="AK20" s="1">
        <f t="shared" si="8"/>
        <v>339.39265118644863</v>
      </c>
      <c r="AL20" s="1" t="b">
        <f t="shared" si="9"/>
        <v>1</v>
      </c>
      <c r="AM20" s="1">
        <f t="shared" si="10"/>
        <v>48.642463940696281</v>
      </c>
      <c r="AN20" s="1" t="b">
        <f t="shared" si="11"/>
        <v>1</v>
      </c>
      <c r="AO20" s="1">
        <v>9.4879999999999995</v>
      </c>
    </row>
    <row r="21" spans="1:41">
      <c r="A21" s="12">
        <v>18</v>
      </c>
      <c r="B21" s="9" t="s">
        <v>85</v>
      </c>
      <c r="C21" s="9" t="s">
        <v>86</v>
      </c>
      <c r="D21" s="9" t="s">
        <v>85</v>
      </c>
      <c r="E21" s="9" t="s">
        <v>86</v>
      </c>
      <c r="F21" s="2" t="b">
        <f t="shared" si="4"/>
        <v>0</v>
      </c>
      <c r="G21" s="2" t="b">
        <f t="shared" si="3"/>
        <v>0</v>
      </c>
      <c r="H21" s="2" t="s">
        <v>275</v>
      </c>
      <c r="J21" s="1" t="s">
        <v>261</v>
      </c>
      <c r="M21" s="1">
        <f>PRODUCT(SUM(PRODUCT(R21,overview!$J$12),PRODUCT(W21,overview!$K$12),PRODUCT(AB21,overview!$L$12)),1/SUM(overview!$J$12:$L$12))</f>
        <v>0</v>
      </c>
      <c r="N21" s="1">
        <f>PRODUCT(SUM(PRODUCT(S21,overview!$J$12),PRODUCT(X21,overview!$K$12),PRODUCT(AC21,overview!$L$12)),1/SUM(overview!$J$12:$L$12))</f>
        <v>3</v>
      </c>
      <c r="O21" s="1">
        <f t="shared" si="1"/>
        <v>0</v>
      </c>
      <c r="P21" s="1">
        <f t="shared" si="2"/>
        <v>0</v>
      </c>
      <c r="Q21" s="1" t="e">
        <f t="shared" si="0"/>
        <v>#DIV/0!</v>
      </c>
      <c r="R21" s="4">
        <v>0</v>
      </c>
      <c r="S21" s="4">
        <v>3</v>
      </c>
      <c r="T21" s="4">
        <v>0</v>
      </c>
      <c r="U21" s="4">
        <v>0</v>
      </c>
      <c r="V21" s="4" t="e">
        <v>#DIV/0!</v>
      </c>
      <c r="W21" s="4">
        <v>0</v>
      </c>
      <c r="X21" s="4">
        <v>3</v>
      </c>
      <c r="Y21" s="4">
        <v>0</v>
      </c>
      <c r="Z21" s="4">
        <v>0</v>
      </c>
      <c r="AA21" s="4" t="e">
        <v>#DIV/0!</v>
      </c>
      <c r="AB21" s="4">
        <v>0</v>
      </c>
      <c r="AC21" s="4">
        <v>3</v>
      </c>
      <c r="AD21" s="4">
        <v>0</v>
      </c>
      <c r="AE21" s="4">
        <v>0</v>
      </c>
      <c r="AF21" s="4" t="e">
        <v>#DIV/0!</v>
      </c>
      <c r="AH21" s="1">
        <f t="shared" si="5"/>
        <v>0.36544344245496824</v>
      </c>
      <c r="AI21" s="1">
        <f t="shared" si="6"/>
        <v>4.439279306407698E-2</v>
      </c>
      <c r="AJ21" s="1">
        <f t="shared" si="7"/>
        <v>1.2403086116258843</v>
      </c>
      <c r="AK21" s="1">
        <f t="shared" si="8"/>
        <v>395.10349003564841</v>
      </c>
      <c r="AL21" s="1" t="b">
        <f t="shared" si="9"/>
        <v>1</v>
      </c>
      <c r="AM21" s="1">
        <f t="shared" si="10"/>
        <v>52.11906518478019</v>
      </c>
      <c r="AN21" s="1" t="b">
        <f t="shared" si="11"/>
        <v>1</v>
      </c>
      <c r="AO21" s="1">
        <v>9.4879999999999995</v>
      </c>
    </row>
    <row r="22" spans="1:41">
      <c r="A22" s="12">
        <v>19</v>
      </c>
      <c r="B22" s="9" t="s">
        <v>28</v>
      </c>
      <c r="C22" s="9" t="s">
        <v>29</v>
      </c>
      <c r="D22" s="9" t="s">
        <v>62</v>
      </c>
      <c r="E22" s="9" t="s">
        <v>48</v>
      </c>
      <c r="F22" s="2" t="b">
        <f t="shared" si="4"/>
        <v>1</v>
      </c>
      <c r="G22" s="2" t="b">
        <f t="shared" si="3"/>
        <v>0</v>
      </c>
      <c r="H22" s="1" t="s">
        <v>285</v>
      </c>
      <c r="M22" s="1">
        <f>PRODUCT(SUM(PRODUCT(R22,overview!$J$12),PRODUCT(W22,overview!$K$12),PRODUCT(AB22,overview!$L$12)),1/SUM(overview!$J$12:$L$12))</f>
        <v>0.9481739130434782</v>
      </c>
      <c r="N22" s="1">
        <f>PRODUCT(SUM(PRODUCT(S22,overview!$J$12),PRODUCT(X22,overview!$K$12),PRODUCT(AC22,overview!$L$12)),1/SUM(overview!$J$12:$L$12))</f>
        <v>2.0518260869565212</v>
      </c>
      <c r="O22" s="1">
        <f t="shared" si="1"/>
        <v>15.5</v>
      </c>
      <c r="P22" s="1">
        <f t="shared" si="2"/>
        <v>10.5</v>
      </c>
      <c r="Q22" s="1">
        <f t="shared" si="0"/>
        <v>0.31304376356845615</v>
      </c>
      <c r="R22" s="4">
        <v>0.86099999999999999</v>
      </c>
      <c r="S22" s="4">
        <v>2.1389999999999998</v>
      </c>
      <c r="T22" s="4">
        <v>6</v>
      </c>
      <c r="U22" s="4">
        <v>1</v>
      </c>
      <c r="V22" s="4">
        <v>6.7087424000000007E-2</v>
      </c>
      <c r="W22" s="4">
        <v>0.99199999999999999</v>
      </c>
      <c r="X22" s="4">
        <v>2.008</v>
      </c>
      <c r="Y22" s="4">
        <v>9.5</v>
      </c>
      <c r="Z22" s="4">
        <v>8.5</v>
      </c>
      <c r="AA22" s="4">
        <v>0.44202138800000002</v>
      </c>
      <c r="AB22" s="4">
        <v>0.81</v>
      </c>
      <c r="AC22" s="4">
        <v>2.19</v>
      </c>
      <c r="AD22" s="4">
        <v>0</v>
      </c>
      <c r="AE22" s="4">
        <v>1</v>
      </c>
      <c r="AF22" s="4" t="e">
        <v>#DIV/0!</v>
      </c>
      <c r="AH22" s="1">
        <f t="shared" si="5"/>
        <v>0.34081165788488127</v>
      </c>
      <c r="AI22" s="1">
        <f t="shared" si="6"/>
        <v>4.4336451225555601E-2</v>
      </c>
      <c r="AJ22" s="1">
        <f t="shared" si="7"/>
        <v>0.76798355788992934</v>
      </c>
      <c r="AK22" s="1">
        <f t="shared" si="8"/>
        <v>482.5174429518388</v>
      </c>
      <c r="AL22" s="1" t="b">
        <f t="shared" si="9"/>
        <v>1</v>
      </c>
      <c r="AM22" s="1">
        <f t="shared" si="10"/>
        <v>44.71054743627554</v>
      </c>
      <c r="AN22" s="1" t="b">
        <f t="shared" si="11"/>
        <v>1</v>
      </c>
      <c r="AO22" s="1">
        <v>9.4879999999999995</v>
      </c>
    </row>
    <row r="23" spans="1:41">
      <c r="A23" s="12">
        <v>20</v>
      </c>
      <c r="B23" s="9" t="s">
        <v>28</v>
      </c>
      <c r="C23" s="9" t="s">
        <v>29</v>
      </c>
      <c r="D23" s="9" t="s">
        <v>28</v>
      </c>
      <c r="E23" s="9" t="s">
        <v>29</v>
      </c>
      <c r="F23" s="2" t="b">
        <f t="shared" si="4"/>
        <v>0</v>
      </c>
      <c r="G23" s="2" t="b">
        <f t="shared" si="3"/>
        <v>0</v>
      </c>
      <c r="H23" s="1" t="s">
        <v>285</v>
      </c>
      <c r="J23" s="1" t="s">
        <v>262</v>
      </c>
      <c r="M23" s="1">
        <f>PRODUCT(SUM(PRODUCT(R23,overview!$J$12),PRODUCT(W23,overview!$K$12),PRODUCT(AB23,overview!$L$12)),1/SUM(overview!$J$12:$L$12))</f>
        <v>0.66700000000000004</v>
      </c>
      <c r="N23" s="1">
        <f>PRODUCT(SUM(PRODUCT(S23,overview!$J$12),PRODUCT(X23,overview!$K$12),PRODUCT(AC23,overview!$L$12)),1/SUM(overview!$J$12:$L$12))</f>
        <v>2.3330000000000002</v>
      </c>
      <c r="O23" s="1">
        <f t="shared" si="1"/>
        <v>20</v>
      </c>
      <c r="P23" s="1">
        <f t="shared" si="2"/>
        <v>0</v>
      </c>
      <c r="Q23" s="1">
        <f t="shared" si="0"/>
        <v>0</v>
      </c>
      <c r="R23" s="4">
        <v>0.66700000000000004</v>
      </c>
      <c r="S23" s="4">
        <v>2.3330000000000002</v>
      </c>
      <c r="T23" s="4">
        <v>9</v>
      </c>
      <c r="U23" s="4">
        <v>0</v>
      </c>
      <c r="V23" s="4">
        <v>0</v>
      </c>
      <c r="W23" s="4">
        <v>0.66700000000000004</v>
      </c>
      <c r="X23" s="4">
        <v>2.3330000000000002</v>
      </c>
      <c r="Y23" s="4">
        <v>11</v>
      </c>
      <c r="Z23" s="4">
        <v>0</v>
      </c>
      <c r="AA23" s="4">
        <v>0</v>
      </c>
      <c r="AB23" s="4">
        <v>0.66700000000000004</v>
      </c>
      <c r="AC23" s="4">
        <v>2.3330000000000002</v>
      </c>
      <c r="AD23" s="4">
        <v>0</v>
      </c>
      <c r="AE23" s="4">
        <v>0</v>
      </c>
      <c r="AF23" s="4" t="e">
        <v>#DIV/0!</v>
      </c>
      <c r="AH23" s="1">
        <f t="shared" si="5"/>
        <v>0.34491071285951913</v>
      </c>
      <c r="AI23" s="1">
        <f t="shared" si="6"/>
        <v>3.5976617494031957E-2</v>
      </c>
      <c r="AJ23" s="1">
        <f t="shared" si="7"/>
        <v>0.81150381150381168</v>
      </c>
      <c r="AK23" s="1">
        <f t="shared" si="8"/>
        <v>440.41098907596734</v>
      </c>
      <c r="AL23" s="1" t="b">
        <f t="shared" si="9"/>
        <v>1</v>
      </c>
      <c r="AM23" s="1">
        <f t="shared" si="10"/>
        <v>35.163835205090791</v>
      </c>
      <c r="AN23" s="1" t="b">
        <f t="shared" si="11"/>
        <v>1</v>
      </c>
      <c r="AO23" s="1">
        <v>9.4879999999999995</v>
      </c>
    </row>
    <row r="24" spans="1:41">
      <c r="A24" s="12">
        <v>21</v>
      </c>
      <c r="B24" s="9" t="s">
        <v>100</v>
      </c>
      <c r="C24" s="9" t="s">
        <v>73</v>
      </c>
      <c r="D24" s="9" t="s">
        <v>72</v>
      </c>
      <c r="E24" s="9" t="s">
        <v>73</v>
      </c>
      <c r="F24" s="2" t="b">
        <f t="shared" si="4"/>
        <v>1</v>
      </c>
      <c r="G24" s="2" t="b">
        <f t="shared" si="3"/>
        <v>1</v>
      </c>
      <c r="H24" s="1" t="s">
        <v>285</v>
      </c>
      <c r="K24" s="2"/>
      <c r="L24" s="2"/>
      <c r="M24" s="1">
        <f>PRODUCT(SUM(PRODUCT(R24,overview!$J$12),PRODUCT(W24,overview!$K$12),PRODUCT(AB24,overview!$L$12)),1/SUM(overview!$J$12:$L$12))</f>
        <v>0.33502173913043476</v>
      </c>
      <c r="N24" s="1">
        <f>PRODUCT(SUM(PRODUCT(S24,overview!$J$12),PRODUCT(X24,overview!$K$12),PRODUCT(AC24,overview!$L$12)),1/SUM(overview!$J$12:$L$12))</f>
        <v>2.6649782608695651</v>
      </c>
      <c r="O24" s="1">
        <f t="shared" si="1"/>
        <v>9</v>
      </c>
      <c r="P24" s="1">
        <f t="shared" si="2"/>
        <v>1</v>
      </c>
      <c r="Q24" s="1">
        <f t="shared" si="0"/>
        <v>1.3968083052584923E-2</v>
      </c>
      <c r="R24" s="4">
        <v>0.33300000000000002</v>
      </c>
      <c r="S24" s="4">
        <v>2.6669999999999998</v>
      </c>
      <c r="T24" s="4">
        <v>6</v>
      </c>
      <c r="U24" s="4">
        <v>0</v>
      </c>
      <c r="V24" s="4">
        <v>0</v>
      </c>
      <c r="W24" s="4">
        <v>0.33600000000000002</v>
      </c>
      <c r="X24" s="4">
        <v>2.6640000000000001</v>
      </c>
      <c r="Y24" s="4">
        <v>2</v>
      </c>
      <c r="Z24" s="4">
        <v>1</v>
      </c>
      <c r="AA24" s="4">
        <v>6.3063063000000003E-2</v>
      </c>
      <c r="AB24" s="4">
        <v>0.33300000000000002</v>
      </c>
      <c r="AC24" s="4">
        <v>2.6669999999999998</v>
      </c>
      <c r="AD24" s="4">
        <v>1</v>
      </c>
      <c r="AE24" s="4">
        <v>0</v>
      </c>
      <c r="AF24" s="4">
        <v>0</v>
      </c>
      <c r="AH24" s="1">
        <f t="shared" si="5"/>
        <v>0.12328389201971073</v>
      </c>
      <c r="AI24" s="1">
        <f t="shared" si="6"/>
        <v>2.4663726278555433E-2</v>
      </c>
      <c r="AJ24" s="1">
        <f t="shared" si="7"/>
        <v>0.86100386100386095</v>
      </c>
      <c r="AK24" s="1">
        <f t="shared" si="8"/>
        <v>318.27747478717674</v>
      </c>
      <c r="AL24" s="1" t="b">
        <f t="shared" si="9"/>
        <v>1</v>
      </c>
      <c r="AM24" s="1">
        <f t="shared" si="10"/>
        <v>24.764371263515617</v>
      </c>
      <c r="AN24" s="1" t="b">
        <f t="shared" si="11"/>
        <v>1</v>
      </c>
      <c r="AO24" s="1">
        <v>9.4879999999999995</v>
      </c>
    </row>
    <row r="25" spans="1:41">
      <c r="A25" s="12">
        <v>22</v>
      </c>
      <c r="B25" s="9" t="s">
        <v>38</v>
      </c>
      <c r="C25" s="9" t="s">
        <v>1</v>
      </c>
      <c r="D25" s="9" t="s">
        <v>32</v>
      </c>
      <c r="E25" s="9" t="s">
        <v>33</v>
      </c>
      <c r="F25" s="2" t="b">
        <f t="shared" si="4"/>
        <v>0</v>
      </c>
      <c r="G25" s="2" t="b">
        <f t="shared" si="3"/>
        <v>1</v>
      </c>
      <c r="H25" s="1" t="s">
        <v>285</v>
      </c>
      <c r="M25" s="1">
        <f>PRODUCT(SUM(PRODUCT(R25,overview!$J$12),PRODUCT(W25,overview!$K$12),PRODUCT(AB25,overview!$L$12)),1/SUM(overview!$J$12:$L$12))</f>
        <v>0.90850000000000009</v>
      </c>
      <c r="N25" s="1">
        <f>PRODUCT(SUM(PRODUCT(S25,overview!$J$12),PRODUCT(X25,overview!$K$12),PRODUCT(AC25,overview!$L$12)),1/SUM(overview!$J$12:$L$12))</f>
        <v>2.0914999999999999</v>
      </c>
      <c r="O25" s="1">
        <f t="shared" si="1"/>
        <v>19.2</v>
      </c>
      <c r="P25" s="1">
        <f t="shared" si="2"/>
        <v>10.8</v>
      </c>
      <c r="Q25" s="1">
        <f t="shared" si="0"/>
        <v>0.24433719818312225</v>
      </c>
      <c r="R25" s="4">
        <v>0.39800000000000002</v>
      </c>
      <c r="S25" s="4">
        <v>2.6019999999999999</v>
      </c>
      <c r="T25" s="4">
        <v>5</v>
      </c>
      <c r="U25" s="4">
        <v>1</v>
      </c>
      <c r="V25" s="4">
        <v>3.0591851999999999E-2</v>
      </c>
      <c r="W25" s="4">
        <v>1.143</v>
      </c>
      <c r="X25" s="4">
        <v>1.857</v>
      </c>
      <c r="Y25" s="4">
        <v>14.2</v>
      </c>
      <c r="Z25" s="4">
        <v>7.8</v>
      </c>
      <c r="AA25" s="4">
        <v>0.33809643</v>
      </c>
      <c r="AB25" s="4">
        <v>0.78600000000000003</v>
      </c>
      <c r="AC25" s="4">
        <v>2.214</v>
      </c>
      <c r="AD25" s="4">
        <v>0</v>
      </c>
      <c r="AE25" s="4">
        <v>2</v>
      </c>
      <c r="AF25" s="4" t="e">
        <v>#DIV/0!</v>
      </c>
      <c r="AH25" s="1">
        <f t="shared" si="5"/>
        <v>0.12330560835901228</v>
      </c>
      <c r="AI25" s="1">
        <f t="shared" si="6"/>
        <v>2.8848209170891863E-2</v>
      </c>
      <c r="AJ25" s="1">
        <f t="shared" si="7"/>
        <v>0.4594648088037368</v>
      </c>
      <c r="AK25" s="1">
        <f t="shared" si="8"/>
        <v>241.40240225477677</v>
      </c>
      <c r="AL25" s="1" t="b">
        <f t="shared" si="9"/>
        <v>1</v>
      </c>
      <c r="AM25" s="1">
        <f t="shared" si="10"/>
        <v>14.84316641062226</v>
      </c>
      <c r="AN25" s="1" t="b">
        <f t="shared" si="11"/>
        <v>1</v>
      </c>
      <c r="AO25" s="1">
        <v>9.4879999999999995</v>
      </c>
    </row>
    <row r="26" spans="1:41">
      <c r="A26" s="12">
        <v>23</v>
      </c>
      <c r="B26" s="9" t="s">
        <v>28</v>
      </c>
      <c r="C26" s="9" t="s">
        <v>29</v>
      </c>
      <c r="D26" s="9" t="s">
        <v>28</v>
      </c>
      <c r="E26" s="9" t="s">
        <v>29</v>
      </c>
      <c r="F26" s="2" t="b">
        <f t="shared" si="4"/>
        <v>0</v>
      </c>
      <c r="G26" s="2" t="b">
        <f t="shared" si="3"/>
        <v>0</v>
      </c>
      <c r="H26" s="1" t="s">
        <v>285</v>
      </c>
      <c r="M26" s="1">
        <f>PRODUCT(SUM(PRODUCT(R26,overview!$J$12),PRODUCT(W26,overview!$K$12),PRODUCT(AB26,overview!$L$12)),1/SUM(overview!$J$12:$L$12))</f>
        <v>0.71317391304347821</v>
      </c>
      <c r="N26" s="1">
        <f>PRODUCT(SUM(PRODUCT(S26,overview!$J$12),PRODUCT(X26,overview!$K$12),PRODUCT(AC26,overview!$L$12)),1/SUM(overview!$J$12:$L$12))</f>
        <v>2.286826086956522</v>
      </c>
      <c r="O26" s="1">
        <f t="shared" si="1"/>
        <v>14.5</v>
      </c>
      <c r="P26" s="1">
        <f t="shared" si="2"/>
        <v>7.5</v>
      </c>
      <c r="Q26" s="1">
        <f t="shared" si="0"/>
        <v>0.16130787582614189</v>
      </c>
      <c r="R26" s="4">
        <v>0.73899999999999999</v>
      </c>
      <c r="S26" s="4">
        <v>2.2610000000000001</v>
      </c>
      <c r="T26" s="4">
        <v>8</v>
      </c>
      <c r="U26" s="4">
        <v>3</v>
      </c>
      <c r="V26" s="4">
        <v>0.122567448</v>
      </c>
      <c r="W26" s="4">
        <v>0.70299999999999996</v>
      </c>
      <c r="X26" s="4">
        <v>2.2970000000000002</v>
      </c>
      <c r="Y26" s="4">
        <v>6.5</v>
      </c>
      <c r="Z26" s="4">
        <v>4.5</v>
      </c>
      <c r="AA26" s="4">
        <v>0.211881719</v>
      </c>
      <c r="AB26" s="4">
        <v>0.66700000000000004</v>
      </c>
      <c r="AC26" s="4">
        <v>2.3330000000000002</v>
      </c>
      <c r="AD26" s="4">
        <v>0</v>
      </c>
      <c r="AE26" s="4">
        <v>0</v>
      </c>
      <c r="AF26" s="4" t="e">
        <v>#DIV/0!</v>
      </c>
      <c r="AH26" s="1">
        <f t="shared" si="5"/>
        <v>0.12969405019025007</v>
      </c>
      <c r="AI26" s="1">
        <f t="shared" si="6"/>
        <v>2.9307298592011075E-2</v>
      </c>
      <c r="AJ26" s="1">
        <f t="shared" si="7"/>
        <v>0.4856392153716555</v>
      </c>
      <c r="AK26" s="1">
        <f t="shared" si="8"/>
        <v>136.02021029318652</v>
      </c>
      <c r="AL26" s="1" t="b">
        <f t="shared" si="9"/>
        <v>1</v>
      </c>
      <c r="AM26" s="1">
        <f t="shared" si="10"/>
        <v>7.0035114263732119</v>
      </c>
      <c r="AN26" s="1" t="b">
        <f t="shared" si="11"/>
        <v>0</v>
      </c>
      <c r="AO26" s="1">
        <v>9.4879999999999995</v>
      </c>
    </row>
    <row r="27" spans="1:41">
      <c r="A27" s="12">
        <v>24</v>
      </c>
      <c r="B27" s="9" t="s">
        <v>83</v>
      </c>
      <c r="C27" s="9" t="s">
        <v>61</v>
      </c>
      <c r="D27" s="9" t="s">
        <v>83</v>
      </c>
      <c r="E27" s="9" t="s">
        <v>61</v>
      </c>
      <c r="F27" s="2" t="b">
        <f t="shared" si="4"/>
        <v>0</v>
      </c>
      <c r="G27" s="2" t="b">
        <f t="shared" si="3"/>
        <v>0</v>
      </c>
      <c r="H27" s="1" t="s">
        <v>285</v>
      </c>
      <c r="M27" s="1">
        <f>PRODUCT(SUM(PRODUCT(R27,overview!$J$12),PRODUCT(W27,overview!$K$12),PRODUCT(AB27,overview!$L$12)),1/SUM(overview!$J$12:$L$12))</f>
        <v>0.9575434782608695</v>
      </c>
      <c r="N27" s="1">
        <f>PRODUCT(SUM(PRODUCT(S27,overview!$J$12),PRODUCT(X27,overview!$K$12),PRODUCT(AC27,overview!$L$12)),1/SUM(overview!$J$12:$L$12))</f>
        <v>2.0424565217391306</v>
      </c>
      <c r="O27" s="1">
        <f t="shared" si="1"/>
        <v>14.5</v>
      </c>
      <c r="P27" s="1">
        <f t="shared" si="2"/>
        <v>1.5</v>
      </c>
      <c r="Q27" s="1">
        <f t="shared" si="0"/>
        <v>4.8498570635280951E-2</v>
      </c>
      <c r="R27" s="4">
        <v>1</v>
      </c>
      <c r="S27" s="4">
        <v>2</v>
      </c>
      <c r="T27" s="4">
        <v>9</v>
      </c>
      <c r="U27" s="4">
        <v>0</v>
      </c>
      <c r="V27" s="4">
        <v>0</v>
      </c>
      <c r="W27" s="4">
        <v>0.93700000000000006</v>
      </c>
      <c r="X27" s="4">
        <v>2.0630000000000002</v>
      </c>
      <c r="Y27" s="4">
        <v>5.5</v>
      </c>
      <c r="Z27" s="4">
        <v>1.5</v>
      </c>
      <c r="AA27" s="4">
        <v>0.123870797</v>
      </c>
      <c r="AB27" s="4">
        <v>1</v>
      </c>
      <c r="AC27" s="4">
        <v>2</v>
      </c>
      <c r="AD27" s="4">
        <v>0</v>
      </c>
      <c r="AE27" s="4">
        <v>0</v>
      </c>
      <c r="AF27" s="4" t="e">
        <v>#DIV/0!</v>
      </c>
      <c r="AH27" s="1">
        <f t="shared" si="5"/>
        <v>0.13068071867696751</v>
      </c>
      <c r="AI27" s="1">
        <f t="shared" si="6"/>
        <v>4.205664519197784E-2</v>
      </c>
      <c r="AJ27" s="1">
        <f t="shared" si="7"/>
        <v>0.3300016121231662</v>
      </c>
      <c r="AK27" s="1">
        <f t="shared" si="8"/>
        <v>54.740493062901592</v>
      </c>
      <c r="AL27" s="1" t="b">
        <f t="shared" si="9"/>
        <v>1</v>
      </c>
      <c r="AM27" s="1">
        <f t="shared" si="10"/>
        <v>6.3375006337364619</v>
      </c>
      <c r="AN27" s="1" t="b">
        <f t="shared" si="11"/>
        <v>0</v>
      </c>
      <c r="AO27" s="1">
        <v>9.4879999999999995</v>
      </c>
    </row>
    <row r="28" spans="1:41">
      <c r="A28" s="12">
        <v>25</v>
      </c>
      <c r="B28" s="9" t="s">
        <v>28</v>
      </c>
      <c r="C28" s="9" t="s">
        <v>29</v>
      </c>
      <c r="D28" s="9" t="s">
        <v>28</v>
      </c>
      <c r="E28" s="9" t="s">
        <v>29</v>
      </c>
      <c r="F28" s="2" t="b">
        <f t="shared" si="4"/>
        <v>0</v>
      </c>
      <c r="G28" s="2" t="b">
        <f t="shared" si="3"/>
        <v>0</v>
      </c>
      <c r="H28" s="1" t="s">
        <v>285</v>
      </c>
      <c r="M28" s="1">
        <f>PRODUCT(SUM(PRODUCT(R28,overview!$J$12),PRODUCT(W28,overview!$K$12),PRODUCT(AB28,overview!$L$12)),1/SUM(overview!$J$12:$L$12))</f>
        <v>0.66700000000000004</v>
      </c>
      <c r="N28" s="1">
        <f>PRODUCT(SUM(PRODUCT(S28,overview!$J$12),PRODUCT(X28,overview!$K$12),PRODUCT(AC28,overview!$L$12)),1/SUM(overview!$J$12:$L$12))</f>
        <v>2.3330000000000002</v>
      </c>
      <c r="O28" s="1">
        <f t="shared" si="1"/>
        <v>17</v>
      </c>
      <c r="P28" s="1">
        <f t="shared" si="2"/>
        <v>0</v>
      </c>
      <c r="Q28" s="1">
        <f t="shared" si="0"/>
        <v>0</v>
      </c>
      <c r="R28" s="4">
        <v>0.66700000000000004</v>
      </c>
      <c r="S28" s="4">
        <v>2.3330000000000002</v>
      </c>
      <c r="T28" s="4">
        <v>5</v>
      </c>
      <c r="U28" s="4">
        <v>0</v>
      </c>
      <c r="V28" s="4">
        <v>0</v>
      </c>
      <c r="W28" s="4">
        <v>0.66700000000000004</v>
      </c>
      <c r="X28" s="4">
        <v>2.3330000000000002</v>
      </c>
      <c r="Y28" s="4">
        <v>12</v>
      </c>
      <c r="Z28" s="4">
        <v>0</v>
      </c>
      <c r="AA28" s="4">
        <v>0</v>
      </c>
      <c r="AB28" s="4">
        <v>0.66700000000000004</v>
      </c>
      <c r="AC28" s="4">
        <v>2.3330000000000002</v>
      </c>
      <c r="AD28" s="4">
        <v>0</v>
      </c>
      <c r="AE28" s="4">
        <v>0</v>
      </c>
      <c r="AF28" s="4" t="e">
        <v>#DIV/0!</v>
      </c>
      <c r="AH28" s="1">
        <f t="shared" si="5"/>
        <v>0.15915238611631299</v>
      </c>
      <c r="AI28" s="1">
        <f t="shared" si="6"/>
        <v>4.8477152945678448E-2</v>
      </c>
      <c r="AJ28" s="1">
        <f t="shared" si="7"/>
        <v>0.20885657093835536</v>
      </c>
      <c r="AK28" s="1">
        <f t="shared" si="8"/>
        <v>30.44330277379677</v>
      </c>
      <c r="AL28" s="1" t="b">
        <f t="shared" si="9"/>
        <v>1</v>
      </c>
      <c r="AM28" s="1">
        <f t="shared" si="10"/>
        <v>5.6246970750704994</v>
      </c>
      <c r="AN28" s="1" t="b">
        <f t="shared" si="11"/>
        <v>0</v>
      </c>
      <c r="AO28" s="1">
        <v>9.4879999999999995</v>
      </c>
    </row>
    <row r="29" spans="1:41">
      <c r="A29" s="12">
        <v>26</v>
      </c>
      <c r="B29" s="9" t="s">
        <v>89</v>
      </c>
      <c r="C29" s="9" t="s">
        <v>70</v>
      </c>
      <c r="D29" s="9" t="s">
        <v>89</v>
      </c>
      <c r="E29" s="9" t="s">
        <v>70</v>
      </c>
      <c r="F29" s="2" t="b">
        <f t="shared" si="4"/>
        <v>0</v>
      </c>
      <c r="G29" s="2" t="b">
        <f t="shared" si="3"/>
        <v>0</v>
      </c>
      <c r="H29" s="1" t="s">
        <v>285</v>
      </c>
      <c r="M29" s="1">
        <f>PRODUCT(SUM(PRODUCT(R29,overview!$J$12),PRODUCT(W29,overview!$K$12),PRODUCT(AB29,overview!$L$12)),1/SUM(overview!$J$12:$L$12))</f>
        <v>1</v>
      </c>
      <c r="N29" s="1">
        <f>PRODUCT(SUM(PRODUCT(S29,overview!$J$12),PRODUCT(X29,overview!$K$12),PRODUCT(AC29,overview!$L$12)),1/SUM(overview!$J$12:$L$12))</f>
        <v>2</v>
      </c>
      <c r="O29" s="1">
        <f t="shared" si="1"/>
        <v>16</v>
      </c>
      <c r="P29" s="1">
        <f t="shared" si="2"/>
        <v>2</v>
      </c>
      <c r="Q29" s="1">
        <f t="shared" si="0"/>
        <v>6.25E-2</v>
      </c>
      <c r="R29" s="4">
        <v>1</v>
      </c>
      <c r="S29" s="4">
        <v>2</v>
      </c>
      <c r="T29" s="4">
        <v>8</v>
      </c>
      <c r="U29" s="4">
        <v>0</v>
      </c>
      <c r="V29" s="4">
        <v>0</v>
      </c>
      <c r="W29" s="4">
        <v>1</v>
      </c>
      <c r="X29" s="4">
        <v>2</v>
      </c>
      <c r="Y29" s="4">
        <v>8</v>
      </c>
      <c r="Z29" s="4">
        <v>2</v>
      </c>
      <c r="AA29" s="4">
        <v>0.125</v>
      </c>
      <c r="AB29" s="4">
        <v>1</v>
      </c>
      <c r="AC29" s="4">
        <v>2</v>
      </c>
      <c r="AD29" s="4">
        <v>0</v>
      </c>
      <c r="AE29" s="4">
        <v>0</v>
      </c>
      <c r="AF29" s="4" t="e">
        <v>#DIV/0!</v>
      </c>
      <c r="AH29" s="1">
        <f t="shared" si="5"/>
        <v>0.15928730752039391</v>
      </c>
      <c r="AI29" s="1">
        <f t="shared" si="6"/>
        <v>5.0705390133908033E-2</v>
      </c>
      <c r="AJ29" s="1">
        <f t="shared" si="7"/>
        <v>0.19292793549470852</v>
      </c>
      <c r="AK29" s="1">
        <f t="shared" si="8"/>
        <v>12.28046763315907</v>
      </c>
      <c r="AL29" s="1" t="b">
        <f t="shared" si="9"/>
        <v>1</v>
      </c>
      <c r="AM29" s="1">
        <f t="shared" si="10"/>
        <v>4.1318077293126469</v>
      </c>
      <c r="AN29" s="1" t="b">
        <f t="shared" si="11"/>
        <v>0</v>
      </c>
      <c r="AO29" s="1">
        <v>9.4879999999999995</v>
      </c>
    </row>
    <row r="30" spans="1:41">
      <c r="A30" s="12">
        <v>27</v>
      </c>
      <c r="B30" s="9" t="s">
        <v>75</v>
      </c>
      <c r="C30" s="9" t="s">
        <v>1</v>
      </c>
      <c r="D30" s="9" t="s">
        <v>75</v>
      </c>
      <c r="E30" s="9" t="s">
        <v>1</v>
      </c>
      <c r="F30" s="2" t="b">
        <f t="shared" si="4"/>
        <v>0</v>
      </c>
      <c r="G30" s="2" t="b">
        <f t="shared" si="3"/>
        <v>0</v>
      </c>
      <c r="H30" s="1" t="s">
        <v>285</v>
      </c>
      <c r="M30" s="1">
        <f>PRODUCT(SUM(PRODUCT(R30,overview!$J$12),PRODUCT(W30,overview!$K$12),PRODUCT(AB30,overview!$L$12)),1/SUM(overview!$J$12:$L$12))</f>
        <v>1.0023260869565216</v>
      </c>
      <c r="N30" s="1">
        <f>PRODUCT(SUM(PRODUCT(S30,overview!$J$12),PRODUCT(X30,overview!$K$12),PRODUCT(AC30,overview!$L$12)),1/SUM(overview!$J$12:$L$12))</f>
        <v>1.9976739130434782</v>
      </c>
      <c r="O30" s="1">
        <f t="shared" si="1"/>
        <v>11</v>
      </c>
      <c r="P30" s="1">
        <f t="shared" si="2"/>
        <v>4</v>
      </c>
      <c r="Q30" s="1">
        <f t="shared" si="0"/>
        <v>0.18245330784914862</v>
      </c>
      <c r="R30" s="4">
        <v>1.032</v>
      </c>
      <c r="S30" s="4">
        <v>1.968</v>
      </c>
      <c r="T30" s="4">
        <v>6</v>
      </c>
      <c r="U30" s="4">
        <v>1</v>
      </c>
      <c r="V30" s="4">
        <v>8.7398374000000001E-2</v>
      </c>
      <c r="W30" s="4">
        <v>0.98899999999999999</v>
      </c>
      <c r="X30" s="4">
        <v>2.0110000000000001</v>
      </c>
      <c r="Y30" s="4">
        <v>5</v>
      </c>
      <c r="Z30" s="4">
        <v>3</v>
      </c>
      <c r="AA30" s="4">
        <v>0.29507707599999999</v>
      </c>
      <c r="AB30" s="4">
        <v>1</v>
      </c>
      <c r="AC30" s="4">
        <v>2</v>
      </c>
      <c r="AD30" s="4">
        <v>0</v>
      </c>
      <c r="AE30" s="4">
        <v>0</v>
      </c>
      <c r="AF30" s="4" t="e">
        <v>#DIV/0!</v>
      </c>
      <c r="AH30" s="1">
        <f t="shared" si="5"/>
        <v>0.15144801392625415</v>
      </c>
      <c r="AI30" s="1">
        <f t="shared" si="6"/>
        <v>5.5474295191598064E-2</v>
      </c>
      <c r="AJ30" s="1">
        <f t="shared" si="7"/>
        <v>0.18169553774249009</v>
      </c>
      <c r="AK30" s="1">
        <f t="shared" si="8"/>
        <v>6.1066312580695454</v>
      </c>
      <c r="AL30" s="1" t="b">
        <f t="shared" si="9"/>
        <v>0</v>
      </c>
      <c r="AM30" s="1">
        <f t="shared" si="10"/>
        <v>3.5906970607789628</v>
      </c>
      <c r="AN30" s="1" t="b">
        <f t="shared" si="11"/>
        <v>0</v>
      </c>
      <c r="AO30" s="1">
        <v>9.4879999999999995</v>
      </c>
    </row>
    <row r="31" spans="1:41">
      <c r="A31" s="12">
        <v>28</v>
      </c>
      <c r="B31" s="9" t="s">
        <v>47</v>
      </c>
      <c r="C31" s="9" t="s">
        <v>48</v>
      </c>
      <c r="D31" s="9" t="s">
        <v>102</v>
      </c>
      <c r="E31" s="9" t="s">
        <v>48</v>
      </c>
      <c r="F31" s="2" t="b">
        <f t="shared" si="4"/>
        <v>1</v>
      </c>
      <c r="G31" s="2" t="b">
        <f t="shared" si="3"/>
        <v>0</v>
      </c>
      <c r="H31" s="1" t="s">
        <v>285</v>
      </c>
      <c r="K31" s="2"/>
      <c r="L31" s="2"/>
      <c r="M31" s="1">
        <f>PRODUCT(SUM(PRODUCT(R31,overview!$J$12),PRODUCT(W31,overview!$K$12),PRODUCT(AB31,overview!$L$12)),1/SUM(overview!$J$12:$L$12))</f>
        <v>1.067108695652174</v>
      </c>
      <c r="N31" s="1">
        <f>PRODUCT(SUM(PRODUCT(S31,overview!$J$12),PRODUCT(X31,overview!$K$12),PRODUCT(AC31,overview!$L$12)),1/SUM(overview!$J$12:$L$12))</f>
        <v>1.9328913043478262</v>
      </c>
      <c r="O31" s="1">
        <f t="shared" si="1"/>
        <v>25</v>
      </c>
      <c r="P31" s="1">
        <f t="shared" si="2"/>
        <v>3</v>
      </c>
      <c r="Q31" s="1">
        <f t="shared" si="0"/>
        <v>6.6249479828596483E-2</v>
      </c>
      <c r="R31" s="4">
        <v>1.0149999999999999</v>
      </c>
      <c r="S31" s="4">
        <v>1.9850000000000001</v>
      </c>
      <c r="T31" s="4">
        <v>12</v>
      </c>
      <c r="U31" s="4">
        <v>1</v>
      </c>
      <c r="V31" s="4">
        <v>4.2611251000000003E-2</v>
      </c>
      <c r="W31" s="4">
        <v>1.099</v>
      </c>
      <c r="X31" s="4">
        <v>1.901</v>
      </c>
      <c r="Y31" s="4">
        <v>12</v>
      </c>
      <c r="Z31" s="4">
        <v>2</v>
      </c>
      <c r="AA31" s="4">
        <v>9.6352797000000004E-2</v>
      </c>
      <c r="AB31" s="4">
        <v>0.80800000000000005</v>
      </c>
      <c r="AC31" s="4">
        <v>2.1920000000000002</v>
      </c>
      <c r="AD31" s="4">
        <v>1</v>
      </c>
      <c r="AE31" s="4">
        <v>0</v>
      </c>
      <c r="AF31" s="4">
        <v>0</v>
      </c>
      <c r="AH31" s="1">
        <f t="shared" si="5"/>
        <v>0.1322552412777977</v>
      </c>
      <c r="AI31" s="1">
        <f t="shared" si="6"/>
        <v>6.8214541540111501E-2</v>
      </c>
      <c r="AJ31" s="1">
        <f t="shared" si="7"/>
        <v>0.15809871465904982</v>
      </c>
      <c r="AK31" s="1">
        <f t="shared" si="8"/>
        <v>4.0419089414551479</v>
      </c>
      <c r="AL31" s="1" t="b">
        <f t="shared" si="9"/>
        <v>0</v>
      </c>
      <c r="AM31" s="1">
        <f t="shared" si="10"/>
        <v>2.9607902339263976</v>
      </c>
      <c r="AN31" s="1" t="b">
        <f t="shared" si="11"/>
        <v>0</v>
      </c>
      <c r="AO31" s="1">
        <v>9.4879999999999995</v>
      </c>
    </row>
    <row r="32" spans="1:41">
      <c r="A32" s="12">
        <v>29</v>
      </c>
      <c r="B32" s="9" t="s">
        <v>49</v>
      </c>
      <c r="C32" s="9" t="s">
        <v>50</v>
      </c>
      <c r="D32" s="9" t="s">
        <v>49</v>
      </c>
      <c r="E32" s="9" t="s">
        <v>50</v>
      </c>
      <c r="F32" s="2" t="b">
        <f t="shared" si="4"/>
        <v>0</v>
      </c>
      <c r="G32" s="2" t="b">
        <f t="shared" si="3"/>
        <v>0</v>
      </c>
      <c r="H32" s="1" t="s">
        <v>285</v>
      </c>
      <c r="M32" s="1">
        <f>PRODUCT(SUM(PRODUCT(R32,overview!$J$12),PRODUCT(W32,overview!$K$12),PRODUCT(AB32,overview!$L$12)),1/SUM(overview!$J$12:$L$12))</f>
        <v>0.33502173913043476</v>
      </c>
      <c r="N32" s="1">
        <f>PRODUCT(SUM(PRODUCT(S32,overview!$J$12),PRODUCT(X32,overview!$K$12),PRODUCT(AC32,overview!$L$12)),1/SUM(overview!$J$12:$L$12))</f>
        <v>2.6649782608695651</v>
      </c>
      <c r="O32" s="1">
        <f t="shared" si="1"/>
        <v>6</v>
      </c>
      <c r="P32" s="1">
        <f t="shared" si="2"/>
        <v>1</v>
      </c>
      <c r="Q32" s="1">
        <f t="shared" si="0"/>
        <v>2.0952124578877386E-2</v>
      </c>
      <c r="R32" s="4">
        <v>0.33300000000000002</v>
      </c>
      <c r="S32" s="4">
        <v>2.6669999999999998</v>
      </c>
      <c r="T32" s="4">
        <v>3</v>
      </c>
      <c r="U32" s="4">
        <v>0</v>
      </c>
      <c r="V32" s="4">
        <v>0</v>
      </c>
      <c r="W32" s="4">
        <v>0.33600000000000002</v>
      </c>
      <c r="X32" s="4">
        <v>2.6640000000000001</v>
      </c>
      <c r="Y32" s="4">
        <v>3</v>
      </c>
      <c r="Z32" s="4">
        <v>1</v>
      </c>
      <c r="AA32" s="4">
        <v>4.2042042000000002E-2</v>
      </c>
      <c r="AB32" s="4">
        <v>0.33300000000000002</v>
      </c>
      <c r="AC32" s="4">
        <v>2.6669999999999998</v>
      </c>
      <c r="AD32" s="4">
        <v>0</v>
      </c>
      <c r="AE32" s="4">
        <v>0</v>
      </c>
      <c r="AF32" s="4" t="e">
        <v>#DIV/0!</v>
      </c>
      <c r="AH32" s="1">
        <f t="shared" si="5"/>
        <v>0.14310872899623348</v>
      </c>
      <c r="AI32" s="1">
        <f t="shared" si="6"/>
        <v>6.6510953834897524E-2</v>
      </c>
      <c r="AJ32" s="1">
        <f t="shared" si="7"/>
        <v>0.14230356710376083</v>
      </c>
      <c r="AK32" s="1">
        <f t="shared" si="8"/>
        <v>3.5138709097997549</v>
      </c>
      <c r="AL32" s="1" t="b">
        <f t="shared" si="9"/>
        <v>0</v>
      </c>
      <c r="AM32" s="1">
        <f t="shared" si="10"/>
        <v>2.3237322349485745</v>
      </c>
      <c r="AN32" s="1" t="b">
        <f t="shared" si="11"/>
        <v>0</v>
      </c>
      <c r="AO32" s="1">
        <v>9.4879999999999995</v>
      </c>
    </row>
    <row r="33" spans="1:41">
      <c r="A33" s="12">
        <v>30</v>
      </c>
      <c r="B33" s="9" t="s">
        <v>47</v>
      </c>
      <c r="C33" s="9" t="s">
        <v>48</v>
      </c>
      <c r="D33" s="9" t="s">
        <v>62</v>
      </c>
      <c r="E33" s="9" t="s">
        <v>48</v>
      </c>
      <c r="F33" s="2" t="b">
        <f t="shared" si="4"/>
        <v>1</v>
      </c>
      <c r="G33" s="2" t="b">
        <f t="shared" si="3"/>
        <v>0</v>
      </c>
      <c r="H33" s="1" t="s">
        <v>285</v>
      </c>
      <c r="M33" s="1">
        <f>PRODUCT(SUM(PRODUCT(R33,overview!$J$12),PRODUCT(W33,overview!$K$12),PRODUCT(AB33,overview!$L$12)),1/SUM(overview!$J$12:$L$12))</f>
        <v>0.87423913043478252</v>
      </c>
      <c r="N33" s="1">
        <f>PRODUCT(SUM(PRODUCT(S33,overview!$J$12),PRODUCT(X33,overview!$K$12),PRODUCT(AC33,overview!$L$12)),1/SUM(overview!$J$12:$L$12))</f>
        <v>2.1257608695652168</v>
      </c>
      <c r="O33" s="1">
        <f t="shared" si="1"/>
        <v>15</v>
      </c>
      <c r="P33" s="1">
        <f t="shared" si="2"/>
        <v>14</v>
      </c>
      <c r="Q33" s="1">
        <f t="shared" si="0"/>
        <v>0.38384210257196921</v>
      </c>
      <c r="R33" s="4">
        <v>0.80900000000000005</v>
      </c>
      <c r="S33" s="4">
        <v>2.1909999999999998</v>
      </c>
      <c r="T33" s="4">
        <v>5</v>
      </c>
      <c r="U33" s="4">
        <v>4</v>
      </c>
      <c r="V33" s="4">
        <v>0.295390233</v>
      </c>
      <c r="W33" s="4">
        <v>0.90200000000000002</v>
      </c>
      <c r="X33" s="4">
        <v>2.0979999999999999</v>
      </c>
      <c r="Y33" s="4">
        <v>9</v>
      </c>
      <c r="Z33" s="4">
        <v>9</v>
      </c>
      <c r="AA33" s="4">
        <v>0.42993326999999998</v>
      </c>
      <c r="AB33" s="4">
        <v>0.92700000000000005</v>
      </c>
      <c r="AC33" s="4">
        <v>2.073</v>
      </c>
      <c r="AD33" s="4">
        <v>1</v>
      </c>
      <c r="AE33" s="4">
        <v>1</v>
      </c>
      <c r="AF33" s="4">
        <v>0.44717800299999999</v>
      </c>
      <c r="AH33" s="1">
        <f t="shared" si="5"/>
        <v>0.16592868504160871</v>
      </c>
      <c r="AI33" s="1">
        <f t="shared" si="6"/>
        <v>7.7145516186930829E-2</v>
      </c>
      <c r="AJ33" s="1">
        <f t="shared" si="7"/>
        <v>0.15008153746339578</v>
      </c>
      <c r="AK33" s="1">
        <f t="shared" si="8"/>
        <v>4.6337248840237129</v>
      </c>
      <c r="AL33" s="1" t="b">
        <f t="shared" si="9"/>
        <v>0</v>
      </c>
      <c r="AM33" s="1">
        <f t="shared" si="10"/>
        <v>1.9448253546653858</v>
      </c>
      <c r="AN33" s="1" t="b">
        <f t="shared" si="11"/>
        <v>0</v>
      </c>
      <c r="AO33" s="1">
        <v>9.4879999999999995</v>
      </c>
    </row>
    <row r="34" spans="1:41">
      <c r="A34" s="12">
        <v>31</v>
      </c>
      <c r="B34" s="9" t="s">
        <v>56</v>
      </c>
      <c r="C34" s="9" t="s">
        <v>31</v>
      </c>
      <c r="D34" s="9" t="s">
        <v>260</v>
      </c>
      <c r="E34" s="9" t="s">
        <v>31</v>
      </c>
      <c r="F34" s="2" t="b">
        <f t="shared" si="4"/>
        <v>0</v>
      </c>
      <c r="G34" s="2" t="b">
        <f t="shared" si="3"/>
        <v>0</v>
      </c>
      <c r="H34" s="1" t="s">
        <v>285</v>
      </c>
      <c r="K34" s="2"/>
      <c r="L34" s="2"/>
      <c r="M34" s="1">
        <f>PRODUCT(SUM(PRODUCT(R34,overview!$J$12),PRODUCT(W34,overview!$K$12),PRODUCT(AB34,overview!$L$12)),1/SUM(overview!$J$12:$L$12))</f>
        <v>1.0106521739130434</v>
      </c>
      <c r="N34" s="1">
        <f>PRODUCT(SUM(PRODUCT(S34,overview!$J$12),PRODUCT(X34,overview!$K$12),PRODUCT(AC34,overview!$L$12)),1/SUM(overview!$J$12:$L$12))</f>
        <v>1.9893478260869566</v>
      </c>
      <c r="O34" s="1">
        <f t="shared" si="1"/>
        <v>23</v>
      </c>
      <c r="P34" s="1">
        <f t="shared" si="2"/>
        <v>6</v>
      </c>
      <c r="Q34" s="1">
        <f t="shared" si="0"/>
        <v>0.13253006323851513</v>
      </c>
      <c r="R34" s="4">
        <v>1.0349999999999999</v>
      </c>
      <c r="S34" s="4">
        <v>1.9650000000000001</v>
      </c>
      <c r="T34" s="4">
        <v>10</v>
      </c>
      <c r="U34" s="4">
        <v>1</v>
      </c>
      <c r="V34" s="4">
        <v>5.2671756E-2</v>
      </c>
      <c r="W34" s="4">
        <v>1</v>
      </c>
      <c r="X34" s="4">
        <v>2</v>
      </c>
      <c r="Y34" s="4">
        <v>11</v>
      </c>
      <c r="Z34" s="4">
        <v>5</v>
      </c>
      <c r="AA34" s="4">
        <v>0.22727272700000001</v>
      </c>
      <c r="AB34" s="4">
        <v>1</v>
      </c>
      <c r="AC34" s="4">
        <v>2</v>
      </c>
      <c r="AD34" s="4">
        <v>2</v>
      </c>
      <c r="AE34" s="4">
        <v>0</v>
      </c>
      <c r="AF34" s="4">
        <v>0</v>
      </c>
      <c r="AH34" s="1">
        <f t="shared" si="5"/>
        <v>0.17829019314591601</v>
      </c>
      <c r="AI34" s="1">
        <f t="shared" si="6"/>
        <v>9.3928598549255671E-2</v>
      </c>
      <c r="AJ34" s="1">
        <f t="shared" si="7"/>
        <v>0.23297347552062614</v>
      </c>
      <c r="AK34" s="1">
        <f t="shared" si="8"/>
        <v>6.7927399643085113</v>
      </c>
      <c r="AL34" s="1" t="b">
        <f t="shared" si="9"/>
        <v>0</v>
      </c>
      <c r="AM34" s="1">
        <f t="shared" si="10"/>
        <v>1.9054076485319433</v>
      </c>
      <c r="AN34" s="1" t="b">
        <f t="shared" si="11"/>
        <v>0</v>
      </c>
      <c r="AO34" s="1">
        <v>9.4879999999999995</v>
      </c>
    </row>
    <row r="35" spans="1:41">
      <c r="A35" s="12">
        <v>32</v>
      </c>
      <c r="B35" s="9" t="s">
        <v>120</v>
      </c>
      <c r="C35" s="9" t="s">
        <v>46</v>
      </c>
      <c r="D35" s="9" t="s">
        <v>120</v>
      </c>
      <c r="E35" s="9" t="s">
        <v>46</v>
      </c>
      <c r="F35" s="2" t="b">
        <f t="shared" si="4"/>
        <v>0</v>
      </c>
      <c r="G35" s="2" t="b">
        <f t="shared" si="3"/>
        <v>0</v>
      </c>
      <c r="H35" s="1" t="s">
        <v>298</v>
      </c>
      <c r="M35" s="1">
        <f>PRODUCT(SUM(PRODUCT(R35,overview!$J$12),PRODUCT(W35,overview!$K$12),PRODUCT(AB35,overview!$L$12)),1/SUM(overview!$J$12:$L$12))</f>
        <v>1.036282608695652</v>
      </c>
      <c r="N35" s="1">
        <f>PRODUCT(SUM(PRODUCT(S35,overview!$J$12),PRODUCT(X35,overview!$K$12),PRODUCT(AC35,overview!$L$12)),1/SUM(overview!$J$12:$L$12))</f>
        <v>1.9637173913043477</v>
      </c>
      <c r="O35" s="1">
        <f t="shared" si="1"/>
        <v>22</v>
      </c>
      <c r="P35" s="1">
        <f t="shared" si="2"/>
        <v>0</v>
      </c>
      <c r="Q35" s="1">
        <f t="shared" si="0"/>
        <v>0</v>
      </c>
      <c r="R35" s="4">
        <v>1.024</v>
      </c>
      <c r="S35" s="4">
        <v>1.976</v>
      </c>
      <c r="T35" s="4">
        <v>11</v>
      </c>
      <c r="U35" s="4">
        <v>0</v>
      </c>
      <c r="V35" s="4">
        <v>0</v>
      </c>
      <c r="W35" s="4">
        <v>1.0429999999999999</v>
      </c>
      <c r="X35" s="4">
        <v>1.9570000000000001</v>
      </c>
      <c r="Y35" s="4">
        <v>9</v>
      </c>
      <c r="Z35" s="4">
        <v>0</v>
      </c>
      <c r="AA35" s="4">
        <v>0</v>
      </c>
      <c r="AB35" s="4">
        <v>1</v>
      </c>
      <c r="AC35" s="4">
        <v>2</v>
      </c>
      <c r="AD35" s="4">
        <v>2</v>
      </c>
      <c r="AE35" s="4">
        <v>0</v>
      </c>
      <c r="AF35" s="4">
        <v>0</v>
      </c>
      <c r="AH35" s="1">
        <f t="shared" si="5"/>
        <v>0.16547576010600867</v>
      </c>
      <c r="AI35" s="1">
        <f t="shared" si="6"/>
        <v>8.7922590929768341E-2</v>
      </c>
      <c r="AJ35" s="1">
        <f t="shared" si="7"/>
        <v>0.31431794375956806</v>
      </c>
      <c r="AK35" s="1">
        <f t="shared" si="8"/>
        <v>9.6979591129926934</v>
      </c>
      <c r="AL35" s="1" t="b">
        <f t="shared" si="9"/>
        <v>1</v>
      </c>
      <c r="AM35" s="1">
        <f t="shared" si="10"/>
        <v>1.7245838028164733</v>
      </c>
      <c r="AN35" s="1" t="b">
        <f t="shared" si="11"/>
        <v>0</v>
      </c>
      <c r="AO35" s="1">
        <v>9.4879999999999995</v>
      </c>
    </row>
    <row r="36" spans="1:41">
      <c r="A36" s="12">
        <v>33</v>
      </c>
      <c r="B36" s="9" t="s">
        <v>85</v>
      </c>
      <c r="C36" s="9" t="s">
        <v>86</v>
      </c>
      <c r="D36" s="9" t="s">
        <v>30</v>
      </c>
      <c r="E36" s="9" t="s">
        <v>31</v>
      </c>
      <c r="F36" s="2" t="b">
        <f t="shared" si="4"/>
        <v>1</v>
      </c>
      <c r="G36" s="2" t="b">
        <f t="shared" si="3"/>
        <v>0</v>
      </c>
      <c r="H36" s="1" t="s">
        <v>298</v>
      </c>
      <c r="K36" s="2" t="s">
        <v>34</v>
      </c>
      <c r="L36" s="2" t="s">
        <v>263</v>
      </c>
      <c r="M36" s="1">
        <f>PRODUCT(SUM(PRODUCT(R36,overview!$J$12),PRODUCT(W36,overview!$K$12),PRODUCT(AB36,overview!$L$12)),1/SUM(overview!$J$12:$L$12))</f>
        <v>0.61589130434782613</v>
      </c>
      <c r="N36" s="1">
        <f>PRODUCT(SUM(PRODUCT(S36,overview!$J$12),PRODUCT(X36,overview!$K$12),PRODUCT(AC36,overview!$L$12)),1/SUM(overview!$J$12:$L$12))</f>
        <v>2.384108695652174</v>
      </c>
      <c r="O36" s="1">
        <f t="shared" si="1"/>
        <v>8.6999999999999993</v>
      </c>
      <c r="P36" s="1">
        <f t="shared" si="2"/>
        <v>9.3000000000000007</v>
      </c>
      <c r="Q36" s="1">
        <f t="shared" si="0"/>
        <v>0.27614788198092005</v>
      </c>
      <c r="R36" s="4">
        <v>8.9999999999999993E-3</v>
      </c>
      <c r="S36" s="4">
        <v>2.9910000000000001</v>
      </c>
      <c r="T36" s="4">
        <v>0</v>
      </c>
      <c r="U36" s="4">
        <v>2</v>
      </c>
      <c r="V36" s="4" t="e">
        <v>#DIV/0!</v>
      </c>
      <c r="W36" s="4">
        <v>0.89400000000000002</v>
      </c>
      <c r="X36" s="4">
        <v>2.1059999999999999</v>
      </c>
      <c r="Y36" s="4">
        <v>8</v>
      </c>
      <c r="Z36" s="4">
        <v>5</v>
      </c>
      <c r="AA36" s="4">
        <v>0.26531338999999998</v>
      </c>
      <c r="AB36" s="4">
        <v>0.49099999999999999</v>
      </c>
      <c r="AC36" s="4">
        <v>2.5089999999999999</v>
      </c>
      <c r="AD36" s="4">
        <v>0.7</v>
      </c>
      <c r="AE36" s="4">
        <v>2.2999999999999998</v>
      </c>
      <c r="AF36" s="4">
        <v>0.64299948799999995</v>
      </c>
      <c r="AH36" s="1">
        <f t="shared" si="5"/>
        <v>0.160355383351695</v>
      </c>
      <c r="AI36" s="1">
        <f t="shared" si="6"/>
        <v>8.9816496500032622E-2</v>
      </c>
      <c r="AJ36" s="1">
        <f t="shared" si="7"/>
        <v>0.32680527108292895</v>
      </c>
      <c r="AK36" s="1">
        <f t="shared" si="8"/>
        <v>12.685908989257859</v>
      </c>
      <c r="AL36" s="1" t="b">
        <f t="shared" si="9"/>
        <v>1</v>
      </c>
      <c r="AM36" s="1">
        <f t="shared" si="10"/>
        <v>1.6210480770277802</v>
      </c>
      <c r="AN36" s="1" t="b">
        <f t="shared" si="11"/>
        <v>0</v>
      </c>
      <c r="AO36" s="1">
        <v>9.4879999999999995</v>
      </c>
    </row>
    <row r="37" spans="1:41">
      <c r="A37" s="12">
        <v>34</v>
      </c>
      <c r="B37" s="9" t="s">
        <v>40</v>
      </c>
      <c r="C37" s="9" t="s">
        <v>29</v>
      </c>
      <c r="D37" s="9" t="s">
        <v>28</v>
      </c>
      <c r="E37" s="9" t="s">
        <v>29</v>
      </c>
      <c r="F37" s="2" t="b">
        <f t="shared" si="4"/>
        <v>1</v>
      </c>
      <c r="G37" s="2" t="b">
        <f t="shared" si="3"/>
        <v>1</v>
      </c>
      <c r="H37" s="1" t="s">
        <v>298</v>
      </c>
      <c r="K37" s="2" t="s">
        <v>34</v>
      </c>
      <c r="L37" s="1" t="s">
        <v>124</v>
      </c>
      <c r="M37" s="1">
        <f>PRODUCT(SUM(PRODUCT(R37,overview!$J$12),PRODUCT(W37,overview!$K$12),PRODUCT(AB37,overview!$L$12)),1/SUM(overview!$J$12:$L$12))</f>
        <v>0.77486956521739125</v>
      </c>
      <c r="N37" s="1">
        <f>PRODUCT(SUM(PRODUCT(S37,overview!$J$12),PRODUCT(X37,overview!$K$12),PRODUCT(AC37,overview!$L$12)),1/SUM(overview!$J$12:$L$12))</f>
        <v>2.2251304347826086</v>
      </c>
      <c r="O37" s="1">
        <f t="shared" si="1"/>
        <v>21.5</v>
      </c>
      <c r="P37" s="1">
        <f t="shared" si="2"/>
        <v>7.5</v>
      </c>
      <c r="Q37" s="1">
        <f t="shared" si="0"/>
        <v>0.12147752440865306</v>
      </c>
      <c r="R37" s="4">
        <v>0.89300000000000002</v>
      </c>
      <c r="S37" s="4">
        <v>2.1070000000000002</v>
      </c>
      <c r="T37" s="4">
        <v>8.5</v>
      </c>
      <c r="U37" s="4">
        <v>5.5</v>
      </c>
      <c r="V37" s="4">
        <v>0.27423992899999999</v>
      </c>
      <c r="W37" s="4">
        <v>0.72499999999999998</v>
      </c>
      <c r="X37" s="4">
        <v>2.2749999999999999</v>
      </c>
      <c r="Y37" s="4">
        <v>12</v>
      </c>
      <c r="Z37" s="4">
        <v>2</v>
      </c>
      <c r="AA37" s="4">
        <v>5.3113553000000001E-2</v>
      </c>
      <c r="AB37" s="4">
        <v>0.66700000000000004</v>
      </c>
      <c r="AC37" s="4">
        <v>2.3330000000000002</v>
      </c>
      <c r="AD37" s="4">
        <v>1</v>
      </c>
      <c r="AE37" s="4">
        <v>0</v>
      </c>
      <c r="AF37" s="4">
        <v>0</v>
      </c>
      <c r="AH37" s="1">
        <f t="shared" si="5"/>
        <v>0.17408766729121228</v>
      </c>
      <c r="AI37" s="1">
        <f t="shared" si="6"/>
        <v>0.10130327336251983</v>
      </c>
      <c r="AJ37" s="1">
        <f t="shared" si="7"/>
        <v>0.36030553905585827</v>
      </c>
      <c r="AK37" s="1">
        <f t="shared" si="8"/>
        <v>16.296977817873586</v>
      </c>
      <c r="AL37" s="1" t="b">
        <f t="shared" si="9"/>
        <v>1</v>
      </c>
      <c r="AM37" s="1">
        <f t="shared" si="10"/>
        <v>1.6144648944714881</v>
      </c>
      <c r="AN37" s="1" t="b">
        <f t="shared" si="11"/>
        <v>0</v>
      </c>
      <c r="AO37" s="1">
        <v>9.4879999999999995</v>
      </c>
    </row>
    <row r="38" spans="1:41">
      <c r="A38" s="12">
        <v>35</v>
      </c>
      <c r="B38" s="9" t="s">
        <v>49</v>
      </c>
      <c r="C38" s="9" t="s">
        <v>50</v>
      </c>
      <c r="D38" s="9" t="s">
        <v>49</v>
      </c>
      <c r="E38" s="9" t="s">
        <v>50</v>
      </c>
      <c r="F38" s="2" t="b">
        <f t="shared" si="4"/>
        <v>0</v>
      </c>
      <c r="G38" s="2" t="b">
        <f t="shared" si="3"/>
        <v>0</v>
      </c>
      <c r="H38" s="1" t="s">
        <v>298</v>
      </c>
      <c r="M38" s="1">
        <f>PRODUCT(SUM(PRODUCT(R38,overview!$J$12),PRODUCT(W38,overview!$K$12),PRODUCT(AB38,overview!$L$12)),1/SUM(overview!$J$12:$L$12))</f>
        <v>0.34580434782608693</v>
      </c>
      <c r="N38" s="1">
        <f>PRODUCT(SUM(PRODUCT(S38,overview!$J$12),PRODUCT(X38,overview!$K$12),PRODUCT(AC38,overview!$L$12)),1/SUM(overview!$J$12:$L$12))</f>
        <v>2.6541956521739132</v>
      </c>
      <c r="O38" s="1">
        <f t="shared" si="1"/>
        <v>4.5</v>
      </c>
      <c r="P38" s="1">
        <f t="shared" si="2"/>
        <v>5.5</v>
      </c>
      <c r="Q38" s="1">
        <f t="shared" si="0"/>
        <v>0.15923835837344388</v>
      </c>
      <c r="R38" s="4">
        <v>0.33300000000000002</v>
      </c>
      <c r="S38" s="4">
        <v>2.6669999999999998</v>
      </c>
      <c r="T38" s="4">
        <v>3</v>
      </c>
      <c r="U38" s="4">
        <v>0</v>
      </c>
      <c r="V38" s="4">
        <v>0</v>
      </c>
      <c r="W38" s="4">
        <v>0.35199999999999998</v>
      </c>
      <c r="X38" s="4">
        <v>2.6480000000000001</v>
      </c>
      <c r="Y38" s="4">
        <v>1.5</v>
      </c>
      <c r="Z38" s="4">
        <v>5.5</v>
      </c>
      <c r="AA38" s="4">
        <v>0.48741188299999999</v>
      </c>
      <c r="AB38" s="4">
        <v>0.33300000000000002</v>
      </c>
      <c r="AC38" s="4">
        <v>2.6669999999999998</v>
      </c>
      <c r="AD38" s="4">
        <v>0</v>
      </c>
      <c r="AE38" s="4">
        <v>0</v>
      </c>
      <c r="AF38" s="4" t="e">
        <v>#DIV/0!</v>
      </c>
      <c r="AH38" s="1">
        <f t="shared" si="5"/>
        <v>0.16069366932858209</v>
      </c>
      <c r="AI38" s="1">
        <f t="shared" si="6"/>
        <v>8.1906242503872323E-2</v>
      </c>
      <c r="AJ38" s="1">
        <f t="shared" si="7"/>
        <v>0.29476830144788885</v>
      </c>
      <c r="AK38" s="1">
        <f t="shared" si="8"/>
        <v>23.53594005407545</v>
      </c>
      <c r="AL38" s="1" t="b">
        <f t="shared" si="9"/>
        <v>1</v>
      </c>
      <c r="AM38" s="1">
        <f t="shared" si="10"/>
        <v>1.815092504628476</v>
      </c>
      <c r="AN38" s="1" t="b">
        <f t="shared" si="11"/>
        <v>0</v>
      </c>
      <c r="AO38" s="1">
        <v>9.4879999999999995</v>
      </c>
    </row>
    <row r="39" spans="1:41">
      <c r="A39" s="12">
        <v>36</v>
      </c>
      <c r="B39" s="9" t="s">
        <v>32</v>
      </c>
      <c r="C39" s="9" t="s">
        <v>33</v>
      </c>
      <c r="D39" s="9" t="s">
        <v>32</v>
      </c>
      <c r="E39" s="9" t="s">
        <v>33</v>
      </c>
      <c r="F39" s="2" t="b">
        <f t="shared" si="4"/>
        <v>0</v>
      </c>
      <c r="G39" s="2" t="b">
        <f t="shared" si="3"/>
        <v>0</v>
      </c>
      <c r="H39" s="1" t="s">
        <v>298</v>
      </c>
      <c r="M39" s="1">
        <f>PRODUCT(SUM(PRODUCT(R39,overview!$J$12),PRODUCT(W39,overview!$K$12),PRODUCT(AB39,overview!$L$12)),1/SUM(overview!$J$12:$L$12))</f>
        <v>0.98556521739130432</v>
      </c>
      <c r="N39" s="1">
        <f>PRODUCT(SUM(PRODUCT(S39,overview!$J$12),PRODUCT(X39,overview!$K$12),PRODUCT(AC39,overview!$L$12)),1/SUM(overview!$J$12:$L$12))</f>
        <v>2.0144347826086952</v>
      </c>
      <c r="O39" s="1">
        <f t="shared" si="1"/>
        <v>16.5</v>
      </c>
      <c r="P39" s="1">
        <f t="shared" si="2"/>
        <v>4.5</v>
      </c>
      <c r="Q39" s="1">
        <f t="shared" si="0"/>
        <v>0.13343222434131527</v>
      </c>
      <c r="R39" s="4">
        <v>0.95699999999999996</v>
      </c>
      <c r="S39" s="4">
        <v>2.0430000000000001</v>
      </c>
      <c r="T39" s="4">
        <v>7</v>
      </c>
      <c r="U39" s="4">
        <v>2</v>
      </c>
      <c r="V39" s="4">
        <v>0.13383679500000001</v>
      </c>
      <c r="W39" s="4">
        <v>0.998</v>
      </c>
      <c r="X39" s="4">
        <v>2.0019999999999998</v>
      </c>
      <c r="Y39" s="4">
        <v>9.5</v>
      </c>
      <c r="Z39" s="4">
        <v>2.5</v>
      </c>
      <c r="AA39" s="4">
        <v>0.13118460500000001</v>
      </c>
      <c r="AB39" s="4">
        <v>1</v>
      </c>
      <c r="AC39" s="4">
        <v>2</v>
      </c>
      <c r="AD39" s="4">
        <v>0</v>
      </c>
      <c r="AE39" s="4">
        <v>0</v>
      </c>
      <c r="AF39" s="4" t="e">
        <v>#DIV/0!</v>
      </c>
      <c r="AH39" s="1">
        <f t="shared" si="5"/>
        <v>0.15055171687064381</v>
      </c>
      <c r="AI39" s="1">
        <f t="shared" si="6"/>
        <v>7.5020496115946758E-2</v>
      </c>
      <c r="AJ39" s="1">
        <f t="shared" si="7"/>
        <v>0.33182730640887703</v>
      </c>
      <c r="AK39" s="1">
        <f t="shared" si="8"/>
        <v>28.41519106879851</v>
      </c>
      <c r="AL39" s="1" t="b">
        <f t="shared" si="9"/>
        <v>1</v>
      </c>
      <c r="AM39" s="1">
        <f t="shared" si="10"/>
        <v>2.0810465568190435</v>
      </c>
      <c r="AN39" s="1" t="b">
        <f t="shared" si="11"/>
        <v>0</v>
      </c>
      <c r="AO39" s="1">
        <v>9.4879999999999995</v>
      </c>
    </row>
    <row r="40" spans="1:41">
      <c r="A40" s="12">
        <v>37</v>
      </c>
      <c r="B40" s="9" t="s">
        <v>38</v>
      </c>
      <c r="C40" s="9" t="s">
        <v>1</v>
      </c>
      <c r="D40" s="9" t="s">
        <v>62</v>
      </c>
      <c r="E40" s="9" t="s">
        <v>48</v>
      </c>
      <c r="F40" s="2" t="b">
        <f t="shared" si="4"/>
        <v>1</v>
      </c>
      <c r="G40" s="2" t="b">
        <f t="shared" si="3"/>
        <v>1</v>
      </c>
      <c r="H40" s="1" t="s">
        <v>298</v>
      </c>
      <c r="M40" s="1">
        <f>PRODUCT(SUM(PRODUCT(R40,overview!$J$12),PRODUCT(W40,overview!$K$12),PRODUCT(AB40,overview!$L$12)),1/SUM(overview!$J$12:$L$12))</f>
        <v>0.81306521739130422</v>
      </c>
      <c r="N40" s="1">
        <f>PRODUCT(SUM(PRODUCT(S40,overview!$J$12),PRODUCT(X40,overview!$K$12),PRODUCT(AC40,overview!$L$12)),1/SUM(overview!$J$12:$L$12))</f>
        <v>2.1869347826086956</v>
      </c>
      <c r="O40" s="1">
        <f t="shared" si="1"/>
        <v>20.399999999999999</v>
      </c>
      <c r="P40" s="1">
        <f t="shared" si="2"/>
        <v>14.6</v>
      </c>
      <c r="Q40" s="1">
        <f t="shared" si="0"/>
        <v>0.26608000430363304</v>
      </c>
      <c r="R40" s="4">
        <v>0.39</v>
      </c>
      <c r="S40" s="4">
        <v>2.61</v>
      </c>
      <c r="T40" s="4">
        <v>6.7</v>
      </c>
      <c r="U40" s="4">
        <v>5.3</v>
      </c>
      <c r="V40" s="4">
        <v>0.11820209299999999</v>
      </c>
      <c r="W40" s="4">
        <v>1.0049999999999999</v>
      </c>
      <c r="X40" s="4">
        <v>1.9950000000000001</v>
      </c>
      <c r="Y40" s="4">
        <v>13.7</v>
      </c>
      <c r="Z40" s="4">
        <v>7.3</v>
      </c>
      <c r="AA40" s="4">
        <v>0.26842654100000002</v>
      </c>
      <c r="AB40" s="4">
        <v>0.78600000000000003</v>
      </c>
      <c r="AC40" s="4">
        <v>2.214</v>
      </c>
      <c r="AD40" s="4">
        <v>0</v>
      </c>
      <c r="AE40" s="4">
        <v>2</v>
      </c>
      <c r="AF40" s="4" t="e">
        <v>#DIV/0!</v>
      </c>
      <c r="AH40" s="1">
        <f t="shared" ref="AH40:AH71" si="12">(SUM(Z36:Z46)*SUM(W36:W46))/(SUM(Y36:Y46)*SUM(X36:X46))</f>
        <v>0.16602870614971824</v>
      </c>
      <c r="AI40" s="1">
        <f t="shared" ref="AI40:AI71" si="13">(SUM(U36:U46)*SUM(R36:R46))/(SUM(T36:T46)*SUM(S36:S46))</f>
        <v>7.2804179313732259E-2</v>
      </c>
      <c r="AJ40" s="1">
        <f t="shared" ref="AJ40:AJ71" si="14">(SUM(AE36:AE46)*SUM(AB36:AB46))/(SUM(AD36:AD46)*SUM(AC36:AC46))</f>
        <v>0.51463256884147135</v>
      </c>
      <c r="AK40" s="1">
        <f t="shared" si="8"/>
        <v>39.134421861588045</v>
      </c>
      <c r="AL40" s="1" t="b">
        <f t="shared" si="9"/>
        <v>1</v>
      </c>
      <c r="AM40" s="1">
        <f t="shared" si="10"/>
        <v>3.0151637826786635</v>
      </c>
      <c r="AN40" s="1" t="b">
        <f t="shared" si="11"/>
        <v>0</v>
      </c>
      <c r="AO40" s="1">
        <v>9.4879999999999995</v>
      </c>
    </row>
    <row r="41" spans="1:41">
      <c r="A41" s="12">
        <v>38</v>
      </c>
      <c r="B41" s="9" t="s">
        <v>60</v>
      </c>
      <c r="C41" s="9" t="s">
        <v>61</v>
      </c>
      <c r="D41" s="9" t="s">
        <v>75</v>
      </c>
      <c r="E41" s="9" t="s">
        <v>1</v>
      </c>
      <c r="F41" s="2" t="b">
        <f t="shared" si="4"/>
        <v>1</v>
      </c>
      <c r="G41" s="2" t="b">
        <f t="shared" si="3"/>
        <v>0</v>
      </c>
      <c r="H41" s="1" t="s">
        <v>298</v>
      </c>
      <c r="M41" s="1">
        <f>PRODUCT(SUM(PRODUCT(R41,overview!$J$12),PRODUCT(W41,overview!$K$12),PRODUCT(AB41,overview!$L$12)),1/SUM(overview!$J$12:$L$12))</f>
        <v>1.1062173913043478</v>
      </c>
      <c r="N41" s="1">
        <f>PRODUCT(SUM(PRODUCT(S41,overview!$J$12),PRODUCT(X41,overview!$K$12),PRODUCT(AC41,overview!$L$12)),1/SUM(overview!$J$12:$L$12))</f>
        <v>1.8937826086956522</v>
      </c>
      <c r="O41" s="1">
        <f t="shared" si="1"/>
        <v>18</v>
      </c>
      <c r="P41" s="1">
        <f t="shared" si="2"/>
        <v>4</v>
      </c>
      <c r="Q41" s="1">
        <f t="shared" si="0"/>
        <v>0.12980691966848037</v>
      </c>
      <c r="R41" s="4">
        <v>1</v>
      </c>
      <c r="S41" s="4">
        <v>2</v>
      </c>
      <c r="T41" s="4">
        <v>7</v>
      </c>
      <c r="U41" s="4">
        <v>0</v>
      </c>
      <c r="V41" s="4">
        <v>0</v>
      </c>
      <c r="W41" s="4">
        <v>1.163</v>
      </c>
      <c r="X41" s="4">
        <v>1.837</v>
      </c>
      <c r="Y41" s="4">
        <v>10</v>
      </c>
      <c r="Z41" s="4">
        <v>1</v>
      </c>
      <c r="AA41" s="4">
        <v>6.3309744000000001E-2</v>
      </c>
      <c r="AB41" s="4">
        <v>0.83299999999999996</v>
      </c>
      <c r="AC41" s="4">
        <v>2.1669999999999998</v>
      </c>
      <c r="AD41" s="4">
        <v>1</v>
      </c>
      <c r="AE41" s="4">
        <v>3</v>
      </c>
      <c r="AF41" s="4">
        <v>1.1532071989999999</v>
      </c>
      <c r="AH41" s="1">
        <f t="shared" si="12"/>
        <v>0.17288835730330521</v>
      </c>
      <c r="AI41" s="1">
        <f t="shared" si="13"/>
        <v>7.9735413165622396E-2</v>
      </c>
      <c r="AJ41" s="1">
        <f t="shared" si="14"/>
        <v>0.43711656441717789</v>
      </c>
      <c r="AK41" s="1">
        <f t="shared" si="8"/>
        <v>52.666141664624305</v>
      </c>
      <c r="AL41" s="1" t="b">
        <f t="shared" si="9"/>
        <v>1</v>
      </c>
      <c r="AM41" s="1">
        <f t="shared" si="10"/>
        <v>3.9745631570748494</v>
      </c>
      <c r="AN41" s="1" t="b">
        <f t="shared" si="11"/>
        <v>0</v>
      </c>
      <c r="AO41" s="1">
        <v>9.4879999999999995</v>
      </c>
    </row>
    <row r="42" spans="1:41">
      <c r="A42" s="12">
        <v>39</v>
      </c>
      <c r="B42" s="9" t="s">
        <v>45</v>
      </c>
      <c r="C42" s="9" t="s">
        <v>46</v>
      </c>
      <c r="D42" s="9" t="s">
        <v>76</v>
      </c>
      <c r="E42" s="9" t="s">
        <v>46</v>
      </c>
      <c r="F42" s="2" t="b">
        <f t="shared" si="4"/>
        <v>0</v>
      </c>
      <c r="G42" s="2" t="b">
        <f t="shared" si="3"/>
        <v>0</v>
      </c>
      <c r="H42" s="1" t="s">
        <v>298</v>
      </c>
      <c r="M42" s="1">
        <f>PRODUCT(SUM(PRODUCT(R42,overview!$J$12),PRODUCT(W42,overview!$K$12),PRODUCT(AB42,overview!$L$12)),1/SUM(overview!$J$12:$L$12))</f>
        <v>1.0201739130434782</v>
      </c>
      <c r="N42" s="1">
        <f>PRODUCT(SUM(PRODUCT(S42,overview!$J$12),PRODUCT(X42,overview!$K$12),PRODUCT(AC42,overview!$L$12)),1/SUM(overview!$J$12:$L$12))</f>
        <v>1.9798260869565218</v>
      </c>
      <c r="O42" s="1">
        <f t="shared" si="1"/>
        <v>17</v>
      </c>
      <c r="P42" s="1">
        <f t="shared" si="2"/>
        <v>0</v>
      </c>
      <c r="Q42" s="1">
        <f t="shared" si="0"/>
        <v>0</v>
      </c>
      <c r="R42" s="4">
        <v>1.014</v>
      </c>
      <c r="S42" s="4">
        <v>1.986</v>
      </c>
      <c r="T42" s="4">
        <v>7</v>
      </c>
      <c r="U42" s="4">
        <v>0</v>
      </c>
      <c r="V42" s="4">
        <v>0</v>
      </c>
      <c r="W42" s="4">
        <v>1.022</v>
      </c>
      <c r="X42" s="4">
        <v>1.978</v>
      </c>
      <c r="Y42" s="4">
        <v>9</v>
      </c>
      <c r="Z42" s="4">
        <v>0</v>
      </c>
      <c r="AA42" s="4">
        <v>0</v>
      </c>
      <c r="AB42" s="4">
        <v>1.05</v>
      </c>
      <c r="AC42" s="4">
        <v>1.95</v>
      </c>
      <c r="AD42" s="4">
        <v>1</v>
      </c>
      <c r="AE42" s="4">
        <v>0</v>
      </c>
      <c r="AF42" s="4">
        <v>0</v>
      </c>
      <c r="AH42" s="1">
        <f t="shared" si="12"/>
        <v>0.18236399307744025</v>
      </c>
      <c r="AI42" s="1">
        <f t="shared" si="13"/>
        <v>5.4542177668113034E-2</v>
      </c>
      <c r="AJ42" s="1">
        <f t="shared" si="14"/>
        <v>0.47357742322235552</v>
      </c>
      <c r="AK42" s="1">
        <f t="shared" si="8"/>
        <v>70.342786365341155</v>
      </c>
      <c r="AL42" s="1" t="b">
        <f t="shared" si="9"/>
        <v>1</v>
      </c>
      <c r="AM42" s="1">
        <f t="shared" si="10"/>
        <v>5.4471188555890455</v>
      </c>
      <c r="AN42" s="1" t="b">
        <f t="shared" si="11"/>
        <v>0</v>
      </c>
      <c r="AO42" s="1">
        <v>9.4879999999999995</v>
      </c>
    </row>
    <row r="43" spans="1:41">
      <c r="A43" s="12">
        <v>40</v>
      </c>
      <c r="B43" s="9" t="s">
        <v>47</v>
      </c>
      <c r="C43" s="9" t="s">
        <v>48</v>
      </c>
      <c r="D43" s="9" t="s">
        <v>62</v>
      </c>
      <c r="E43" s="9" t="s">
        <v>48</v>
      </c>
      <c r="F43" s="2" t="b">
        <f t="shared" si="4"/>
        <v>1</v>
      </c>
      <c r="G43" s="2" t="b">
        <f t="shared" si="3"/>
        <v>0</v>
      </c>
      <c r="H43" s="1" t="s">
        <v>298</v>
      </c>
      <c r="M43" s="1">
        <f>PRODUCT(SUM(PRODUCT(R43,overview!$J$12),PRODUCT(W43,overview!$K$12),PRODUCT(AB43,overview!$L$12)),1/SUM(overview!$J$12:$L$12))</f>
        <v>0.60232608695652179</v>
      </c>
      <c r="N43" s="1">
        <f>PRODUCT(SUM(PRODUCT(S43,overview!$J$12),PRODUCT(X43,overview!$K$12),PRODUCT(AC43,overview!$L$12)),1/SUM(overview!$J$12:$L$12))</f>
        <v>2.3976739130434779</v>
      </c>
      <c r="O43" s="1">
        <f t="shared" si="1"/>
        <v>13</v>
      </c>
      <c r="P43" s="1">
        <f t="shared" si="2"/>
        <v>7</v>
      </c>
      <c r="Q43" s="1">
        <f t="shared" si="0"/>
        <v>0.13526836559123293</v>
      </c>
      <c r="R43" s="4">
        <v>0.91200000000000003</v>
      </c>
      <c r="S43" s="4">
        <v>2.0880000000000001</v>
      </c>
      <c r="T43" s="4">
        <v>8</v>
      </c>
      <c r="U43" s="4">
        <v>2</v>
      </c>
      <c r="V43" s="4">
        <v>0.109195402</v>
      </c>
      <c r="W43" s="4">
        <v>0.45200000000000001</v>
      </c>
      <c r="X43" s="4">
        <v>2.548</v>
      </c>
      <c r="Y43" s="4">
        <v>4</v>
      </c>
      <c r="Z43" s="4">
        <v>4</v>
      </c>
      <c r="AA43" s="4">
        <v>0.17739403500000001</v>
      </c>
      <c r="AB43" s="4">
        <v>0.92700000000000005</v>
      </c>
      <c r="AC43" s="4">
        <v>2.073</v>
      </c>
      <c r="AD43" s="4">
        <v>1</v>
      </c>
      <c r="AE43" s="4">
        <v>1</v>
      </c>
      <c r="AF43" s="4">
        <v>0.44717800299999999</v>
      </c>
      <c r="AH43" s="1">
        <f t="shared" si="12"/>
        <v>0.18336700595571162</v>
      </c>
      <c r="AI43" s="1">
        <f t="shared" si="13"/>
        <v>5.525025626891341E-2</v>
      </c>
      <c r="AJ43" s="1">
        <f t="shared" si="14"/>
        <v>0.46524803526134151</v>
      </c>
      <c r="AK43" s="1">
        <f t="shared" si="8"/>
        <v>78.35113676327434</v>
      </c>
      <c r="AL43" s="1" t="b">
        <f t="shared" si="9"/>
        <v>1</v>
      </c>
      <c r="AM43" s="1">
        <f t="shared" si="10"/>
        <v>7.5875324632969248</v>
      </c>
      <c r="AN43" s="1" t="b">
        <f t="shared" si="11"/>
        <v>0</v>
      </c>
      <c r="AO43" s="1">
        <v>9.4879999999999995</v>
      </c>
    </row>
    <row r="44" spans="1:41">
      <c r="A44" s="12">
        <v>41</v>
      </c>
      <c r="B44" s="9" t="s">
        <v>56</v>
      </c>
      <c r="C44" s="9" t="s">
        <v>31</v>
      </c>
      <c r="D44" s="9" t="s">
        <v>130</v>
      </c>
      <c r="E44" s="9" t="s">
        <v>31</v>
      </c>
      <c r="F44" s="2" t="b">
        <f t="shared" si="4"/>
        <v>0</v>
      </c>
      <c r="G44" s="2" t="b">
        <f t="shared" si="3"/>
        <v>0</v>
      </c>
      <c r="H44" s="1" t="s">
        <v>298</v>
      </c>
      <c r="M44" s="1">
        <f>PRODUCT(SUM(PRODUCT(R44,overview!$J$12),PRODUCT(W44,overview!$K$12),PRODUCT(AB44,overview!$L$12)),1/SUM(overview!$J$12:$L$12))</f>
        <v>1</v>
      </c>
      <c r="N44" s="1">
        <f>PRODUCT(SUM(PRODUCT(S44,overview!$J$12),PRODUCT(X44,overview!$K$12),PRODUCT(AC44,overview!$L$12)),1/SUM(overview!$J$12:$L$12))</f>
        <v>2</v>
      </c>
      <c r="O44" s="1">
        <f t="shared" si="1"/>
        <v>18.8</v>
      </c>
      <c r="P44" s="1">
        <f t="shared" si="2"/>
        <v>5.2</v>
      </c>
      <c r="Q44" s="1">
        <f t="shared" si="0"/>
        <v>0.13829787234042554</v>
      </c>
      <c r="R44" s="4">
        <v>1</v>
      </c>
      <c r="S44" s="4">
        <v>2</v>
      </c>
      <c r="T44" s="4">
        <v>8</v>
      </c>
      <c r="U44" s="4">
        <v>0</v>
      </c>
      <c r="V44" s="4">
        <v>0</v>
      </c>
      <c r="W44" s="4">
        <v>1</v>
      </c>
      <c r="X44" s="4">
        <v>2</v>
      </c>
      <c r="Y44" s="4">
        <v>8.8000000000000007</v>
      </c>
      <c r="Z44" s="4">
        <v>5.2</v>
      </c>
      <c r="AA44" s="4">
        <v>0.29545454500000001</v>
      </c>
      <c r="AB44" s="4">
        <v>1</v>
      </c>
      <c r="AC44" s="4">
        <v>2</v>
      </c>
      <c r="AD44" s="4">
        <v>2</v>
      </c>
      <c r="AE44" s="4">
        <v>0</v>
      </c>
      <c r="AF44" s="4">
        <v>0</v>
      </c>
      <c r="AH44" s="1">
        <f t="shared" si="12"/>
        <v>0.20262691008985295</v>
      </c>
      <c r="AI44" s="1">
        <f t="shared" si="13"/>
        <v>5.6024397964358291E-2</v>
      </c>
      <c r="AJ44" s="1">
        <f t="shared" si="14"/>
        <v>0.54410307234886046</v>
      </c>
      <c r="AK44" s="1">
        <f t="shared" si="8"/>
        <v>84.798555994669684</v>
      </c>
      <c r="AL44" s="1" t="b">
        <f t="shared" si="9"/>
        <v>1</v>
      </c>
      <c r="AM44" s="1">
        <f t="shared" si="10"/>
        <v>10.080025888485565</v>
      </c>
      <c r="AN44" s="1" t="b">
        <f t="shared" si="11"/>
        <v>1</v>
      </c>
      <c r="AO44" s="1">
        <v>9.4879999999999995</v>
      </c>
    </row>
    <row r="45" spans="1:41">
      <c r="A45" s="12">
        <v>42</v>
      </c>
      <c r="B45" s="9" t="s">
        <v>41</v>
      </c>
      <c r="C45" s="9" t="s">
        <v>42</v>
      </c>
      <c r="D45" s="9" t="s">
        <v>41</v>
      </c>
      <c r="E45" s="9" t="s">
        <v>42</v>
      </c>
      <c r="F45" s="2" t="b">
        <f t="shared" si="4"/>
        <v>0</v>
      </c>
      <c r="G45" s="2" t="b">
        <f t="shared" si="3"/>
        <v>0</v>
      </c>
      <c r="H45" s="1" t="s">
        <v>298</v>
      </c>
      <c r="K45" s="2"/>
      <c r="M45" s="1">
        <f>PRODUCT(SUM(PRODUCT(R45,overview!$J$12),PRODUCT(W45,overview!$K$12),PRODUCT(AB45,overview!$L$12)),1/SUM(overview!$J$12:$L$12))</f>
        <v>0.40136956521739126</v>
      </c>
      <c r="N45" s="1">
        <f>PRODUCT(SUM(PRODUCT(S45,overview!$J$12),PRODUCT(X45,overview!$K$12),PRODUCT(AC45,overview!$L$12)),1/SUM(overview!$J$12:$L$12))</f>
        <v>2.5986304347826086</v>
      </c>
      <c r="O45" s="1">
        <f t="shared" si="1"/>
        <v>11</v>
      </c>
      <c r="P45" s="1">
        <f t="shared" si="2"/>
        <v>4</v>
      </c>
      <c r="Q45" s="1">
        <f t="shared" si="0"/>
        <v>5.6165188868870577E-2</v>
      </c>
      <c r="R45" s="4">
        <v>0.42899999999999999</v>
      </c>
      <c r="S45" s="4">
        <v>2.5710000000000002</v>
      </c>
      <c r="T45" s="4">
        <v>5</v>
      </c>
      <c r="U45" s="4">
        <v>0</v>
      </c>
      <c r="V45" s="4">
        <v>0</v>
      </c>
      <c r="W45" s="4">
        <v>0.38800000000000001</v>
      </c>
      <c r="X45" s="4">
        <v>2.6120000000000001</v>
      </c>
      <c r="Y45" s="4">
        <v>6</v>
      </c>
      <c r="Z45" s="4">
        <v>4</v>
      </c>
      <c r="AA45" s="4">
        <v>9.9030117000000001E-2</v>
      </c>
      <c r="AB45" s="4">
        <v>0.42899999999999999</v>
      </c>
      <c r="AC45" s="4">
        <v>2.5710000000000002</v>
      </c>
      <c r="AD45" s="4">
        <v>0</v>
      </c>
      <c r="AE45" s="4">
        <v>0</v>
      </c>
      <c r="AF45" s="4" t="e">
        <v>#DIV/0!</v>
      </c>
      <c r="AH45" s="1">
        <f t="shared" si="12"/>
        <v>0.19698321816697065</v>
      </c>
      <c r="AI45" s="1">
        <f t="shared" si="13"/>
        <v>3.7402260080179425E-2</v>
      </c>
      <c r="AJ45" s="1">
        <f t="shared" si="14"/>
        <v>0.46860678276810286</v>
      </c>
      <c r="AK45" s="1">
        <f t="shared" si="8"/>
        <v>77.529139979934712</v>
      </c>
      <c r="AL45" s="1" t="b">
        <f t="shared" si="9"/>
        <v>1</v>
      </c>
      <c r="AM45" s="1">
        <f t="shared" si="10"/>
        <v>12.139947864794712</v>
      </c>
      <c r="AN45" s="1" t="b">
        <f t="shared" si="11"/>
        <v>1</v>
      </c>
      <c r="AO45" s="1">
        <v>9.4879999999999995</v>
      </c>
    </row>
    <row r="46" spans="1:41">
      <c r="A46" s="12">
        <v>43</v>
      </c>
      <c r="B46" s="9" t="s">
        <v>93</v>
      </c>
      <c r="C46" s="9" t="s">
        <v>52</v>
      </c>
      <c r="D46" s="9" t="s">
        <v>94</v>
      </c>
      <c r="E46" s="9" t="s">
        <v>55</v>
      </c>
      <c r="F46" s="2" t="b">
        <f t="shared" si="4"/>
        <v>1</v>
      </c>
      <c r="G46" s="2" t="b">
        <f t="shared" si="3"/>
        <v>0</v>
      </c>
      <c r="H46" s="1" t="s">
        <v>298</v>
      </c>
      <c r="K46" s="2" t="s">
        <v>34</v>
      </c>
      <c r="L46" s="2" t="s">
        <v>264</v>
      </c>
      <c r="M46" s="1">
        <f>PRODUCT(SUM(PRODUCT(R46,overview!$J$12),PRODUCT(W46,overview!$K$12),PRODUCT(AB46,overview!$L$12)),1/SUM(overview!$J$12:$L$12))</f>
        <v>0.43556521739130427</v>
      </c>
      <c r="N46" s="1">
        <f>PRODUCT(SUM(PRODUCT(S46,overview!$J$12),PRODUCT(X46,overview!$K$12),PRODUCT(AC46,overview!$L$12)),1/SUM(overview!$J$12:$L$12))</f>
        <v>2.5644347826086951</v>
      </c>
      <c r="O46" s="1">
        <f t="shared" si="1"/>
        <v>12</v>
      </c>
      <c r="P46" s="1">
        <f t="shared" si="2"/>
        <v>10</v>
      </c>
      <c r="Q46" s="1">
        <f t="shared" si="0"/>
        <v>0.14154035694505668</v>
      </c>
      <c r="R46" s="4">
        <v>0.33300000000000002</v>
      </c>
      <c r="S46" s="4">
        <v>2.6669999999999998</v>
      </c>
      <c r="T46" s="4">
        <v>5</v>
      </c>
      <c r="U46" s="4">
        <v>0</v>
      </c>
      <c r="V46" s="4">
        <v>0</v>
      </c>
      <c r="W46" s="4">
        <v>0.47899999999999998</v>
      </c>
      <c r="X46" s="4">
        <v>2.5209999999999999</v>
      </c>
      <c r="Y46" s="4">
        <v>6</v>
      </c>
      <c r="Z46" s="4">
        <v>6</v>
      </c>
      <c r="AA46" s="4">
        <v>0.190003967</v>
      </c>
      <c r="AB46" s="4">
        <v>0.52500000000000002</v>
      </c>
      <c r="AC46" s="4">
        <v>2.4750000000000001</v>
      </c>
      <c r="AD46" s="4">
        <v>1</v>
      </c>
      <c r="AE46" s="4">
        <v>4</v>
      </c>
      <c r="AF46" s="4">
        <v>0.84848484800000001</v>
      </c>
      <c r="AH46" s="1">
        <f t="shared" si="12"/>
        <v>0.20781184879245024</v>
      </c>
      <c r="AI46" s="1">
        <f t="shared" si="13"/>
        <v>5.2262500960816444E-2</v>
      </c>
      <c r="AJ46" s="1">
        <f t="shared" si="14"/>
        <v>0.38550675959358466</v>
      </c>
      <c r="AK46" s="1">
        <f t="shared" si="8"/>
        <v>69.693959263636771</v>
      </c>
      <c r="AL46" s="1" t="b">
        <f t="shared" si="9"/>
        <v>1</v>
      </c>
      <c r="AM46" s="1">
        <f t="shared" si="10"/>
        <v>15.133025992021064</v>
      </c>
      <c r="AN46" s="1" t="b">
        <f t="shared" si="11"/>
        <v>1</v>
      </c>
      <c r="AO46" s="1">
        <v>9.4879999999999995</v>
      </c>
    </row>
    <row r="47" spans="1:41">
      <c r="A47" s="12">
        <v>44</v>
      </c>
      <c r="B47" s="9" t="s">
        <v>53</v>
      </c>
      <c r="C47" s="9" t="s">
        <v>33</v>
      </c>
      <c r="D47" s="9" t="s">
        <v>32</v>
      </c>
      <c r="E47" s="9" t="s">
        <v>33</v>
      </c>
      <c r="F47" s="2" t="b">
        <f t="shared" si="4"/>
        <v>1</v>
      </c>
      <c r="G47" s="2" t="b">
        <f t="shared" si="3"/>
        <v>0</v>
      </c>
      <c r="H47" s="1" t="s">
        <v>298</v>
      </c>
      <c r="M47" s="1">
        <f>PRODUCT(SUM(PRODUCT(R47,overview!$J$12),PRODUCT(W47,overview!$K$12),PRODUCT(AB47,overview!$L$12)),1/SUM(overview!$J$12:$L$12))</f>
        <v>0.94071739130434773</v>
      </c>
      <c r="N47" s="1">
        <f>PRODUCT(SUM(PRODUCT(S47,overview!$J$12),PRODUCT(X47,overview!$K$12),PRODUCT(AC47,overview!$L$12)),1/SUM(overview!$J$12:$L$12))</f>
        <v>2.0592826086956517</v>
      </c>
      <c r="O47" s="1">
        <f t="shared" si="1"/>
        <v>21</v>
      </c>
      <c r="P47" s="1">
        <f t="shared" si="2"/>
        <v>10</v>
      </c>
      <c r="Q47" s="1">
        <f t="shared" si="0"/>
        <v>0.21753238755782911</v>
      </c>
      <c r="R47" s="4">
        <v>0.95799999999999996</v>
      </c>
      <c r="S47" s="4">
        <v>2.0419999999999998</v>
      </c>
      <c r="T47" s="4">
        <v>13</v>
      </c>
      <c r="U47" s="4">
        <v>4</v>
      </c>
      <c r="V47" s="4">
        <v>0.14435319799999999</v>
      </c>
      <c r="W47" s="4">
        <v>0.93100000000000005</v>
      </c>
      <c r="X47" s="4">
        <v>2.069</v>
      </c>
      <c r="Y47" s="4">
        <v>7</v>
      </c>
      <c r="Z47" s="4">
        <v>6</v>
      </c>
      <c r="AA47" s="4">
        <v>0.38569357199999998</v>
      </c>
      <c r="AB47" s="4">
        <v>1</v>
      </c>
      <c r="AC47" s="4">
        <v>2</v>
      </c>
      <c r="AD47" s="4">
        <v>1</v>
      </c>
      <c r="AE47" s="4">
        <v>0</v>
      </c>
      <c r="AF47" s="4">
        <v>0</v>
      </c>
      <c r="AH47" s="1">
        <f t="shared" si="12"/>
        <v>0.25680520471529311</v>
      </c>
      <c r="AI47" s="1">
        <f t="shared" si="13"/>
        <v>5.6321465504505827E-2</v>
      </c>
      <c r="AJ47" s="1">
        <f t="shared" si="14"/>
        <v>0.39105509421236767</v>
      </c>
      <c r="AK47" s="1">
        <f t="shared" si="8"/>
        <v>61.269643601780928</v>
      </c>
      <c r="AL47" s="1" t="b">
        <f t="shared" si="9"/>
        <v>1</v>
      </c>
      <c r="AM47" s="1">
        <f t="shared" si="10"/>
        <v>17.918467517247016</v>
      </c>
      <c r="AN47" s="1" t="b">
        <f t="shared" si="11"/>
        <v>1</v>
      </c>
      <c r="AO47" s="1">
        <v>9.4879999999999995</v>
      </c>
    </row>
    <row r="48" spans="1:41">
      <c r="A48" s="12">
        <v>45</v>
      </c>
      <c r="B48" s="9" t="s">
        <v>49</v>
      </c>
      <c r="C48" s="9" t="s">
        <v>50</v>
      </c>
      <c r="D48" s="9" t="s">
        <v>49</v>
      </c>
      <c r="E48" s="9" t="s">
        <v>50</v>
      </c>
      <c r="F48" s="2" t="b">
        <f t="shared" si="4"/>
        <v>0</v>
      </c>
      <c r="G48" s="2" t="b">
        <f t="shared" si="3"/>
        <v>0</v>
      </c>
      <c r="H48" s="1" t="s">
        <v>298</v>
      </c>
      <c r="M48" s="1">
        <f>PRODUCT(SUM(PRODUCT(R48,overview!$J$12),PRODUCT(W48,overview!$K$12),PRODUCT(AB48,overview!$L$12)),1/SUM(overview!$J$12:$L$12))</f>
        <v>0.37545652173913036</v>
      </c>
      <c r="N48" s="1">
        <f>PRODUCT(SUM(PRODUCT(S48,overview!$J$12),PRODUCT(X48,overview!$K$12),PRODUCT(AC48,overview!$L$12)),1/SUM(overview!$J$12:$L$12))</f>
        <v>2.6245434782608696</v>
      </c>
      <c r="O48" s="1">
        <f t="shared" si="1"/>
        <v>9</v>
      </c>
      <c r="P48" s="1">
        <f t="shared" si="2"/>
        <v>3</v>
      </c>
      <c r="Q48" s="1">
        <f t="shared" si="0"/>
        <v>4.7685311731232742E-2</v>
      </c>
      <c r="R48" s="4">
        <v>0.33300000000000002</v>
      </c>
      <c r="S48" s="4">
        <v>2.6669999999999998</v>
      </c>
      <c r="T48" s="4">
        <v>4</v>
      </c>
      <c r="U48" s="4">
        <v>0</v>
      </c>
      <c r="V48" s="4">
        <v>0</v>
      </c>
      <c r="W48" s="4">
        <v>0.39600000000000002</v>
      </c>
      <c r="X48" s="4">
        <v>2.6040000000000001</v>
      </c>
      <c r="Y48" s="4">
        <v>5</v>
      </c>
      <c r="Z48" s="4">
        <v>3</v>
      </c>
      <c r="AA48" s="4">
        <v>9.1244240000000004E-2</v>
      </c>
      <c r="AB48" s="4">
        <v>0.33300000000000002</v>
      </c>
      <c r="AC48" s="4">
        <v>2.6669999999999998</v>
      </c>
      <c r="AD48" s="4">
        <v>0</v>
      </c>
      <c r="AE48" s="4">
        <v>0</v>
      </c>
      <c r="AF48" s="4" t="e">
        <v>#DIV/0!</v>
      </c>
      <c r="AH48" s="1">
        <f t="shared" si="12"/>
        <v>0.27278588167139861</v>
      </c>
      <c r="AI48" s="1">
        <f t="shared" si="13"/>
        <v>5.4276131619219264E-2</v>
      </c>
      <c r="AJ48" s="1">
        <f t="shared" si="14"/>
        <v>0.35707529711724312</v>
      </c>
      <c r="AK48" s="1">
        <f t="shared" si="8"/>
        <v>53.216794402857403</v>
      </c>
      <c r="AL48" s="1" t="b">
        <f t="shared" si="9"/>
        <v>1</v>
      </c>
      <c r="AM48" s="1">
        <f t="shared" si="10"/>
        <v>19.087269047511167</v>
      </c>
      <c r="AN48" s="1" t="b">
        <f t="shared" si="11"/>
        <v>1</v>
      </c>
      <c r="AO48" s="1">
        <v>9.4879999999999995</v>
      </c>
    </row>
    <row r="49" spans="1:41">
      <c r="A49" s="12">
        <v>46</v>
      </c>
      <c r="B49" s="9" t="s">
        <v>76</v>
      </c>
      <c r="C49" s="9" t="s">
        <v>46</v>
      </c>
      <c r="D49" s="9" t="s">
        <v>120</v>
      </c>
      <c r="E49" s="9" t="s">
        <v>46</v>
      </c>
      <c r="F49" s="2" t="b">
        <f t="shared" si="4"/>
        <v>0</v>
      </c>
      <c r="G49" s="2" t="b">
        <f t="shared" si="3"/>
        <v>0</v>
      </c>
      <c r="H49" s="1" t="s">
        <v>298</v>
      </c>
      <c r="M49" s="1">
        <f>PRODUCT(SUM(PRODUCT(R49,overview!$J$12),PRODUCT(W49,overview!$K$12),PRODUCT(AB49,overview!$L$12)),1/SUM(overview!$J$12:$L$12))</f>
        <v>0.97671739130434787</v>
      </c>
      <c r="N49" s="1">
        <f>PRODUCT(SUM(PRODUCT(S49,overview!$J$12),PRODUCT(X49,overview!$K$12),PRODUCT(AC49,overview!$L$12)),1/SUM(overview!$J$12:$L$12))</f>
        <v>2.0232826086956521</v>
      </c>
      <c r="O49" s="1">
        <f t="shared" si="1"/>
        <v>20</v>
      </c>
      <c r="P49" s="1">
        <f t="shared" si="2"/>
        <v>5</v>
      </c>
      <c r="Q49" s="1">
        <f t="shared" si="0"/>
        <v>0.12068474605408774</v>
      </c>
      <c r="R49" s="4">
        <v>1.036</v>
      </c>
      <c r="S49" s="4">
        <v>1.964</v>
      </c>
      <c r="T49" s="4">
        <v>11</v>
      </c>
      <c r="U49" s="4">
        <v>0</v>
      </c>
      <c r="V49" s="4">
        <v>0</v>
      </c>
      <c r="W49" s="4">
        <v>0.94699999999999995</v>
      </c>
      <c r="X49" s="4">
        <v>2.0529999999999999</v>
      </c>
      <c r="Y49" s="4">
        <v>8</v>
      </c>
      <c r="Z49" s="4">
        <v>5</v>
      </c>
      <c r="AA49" s="4">
        <v>0.28829761300000001</v>
      </c>
      <c r="AB49" s="4">
        <v>1.0680000000000001</v>
      </c>
      <c r="AC49" s="4">
        <v>1.9319999999999999</v>
      </c>
      <c r="AD49" s="4">
        <v>1</v>
      </c>
      <c r="AE49" s="4">
        <v>0</v>
      </c>
      <c r="AF49" s="4">
        <v>0</v>
      </c>
      <c r="AH49" s="1">
        <f t="shared" si="12"/>
        <v>0.27786650707714788</v>
      </c>
      <c r="AI49" s="1">
        <f t="shared" si="13"/>
        <v>5.5190702528682231E-2</v>
      </c>
      <c r="AJ49" s="1">
        <f t="shared" si="14"/>
        <v>0.42247552783997333</v>
      </c>
      <c r="AK49" s="1">
        <f t="shared" si="8"/>
        <v>44.946298952072809</v>
      </c>
      <c r="AL49" s="1" t="b">
        <f t="shared" si="9"/>
        <v>1</v>
      </c>
      <c r="AM49" s="1">
        <f t="shared" si="10"/>
        <v>21.009591177336809</v>
      </c>
      <c r="AN49" s="1" t="b">
        <f t="shared" si="11"/>
        <v>1</v>
      </c>
      <c r="AO49" s="1">
        <v>9.4879999999999995</v>
      </c>
    </row>
    <row r="50" spans="1:41">
      <c r="A50" s="12">
        <v>47</v>
      </c>
      <c r="B50" s="9" t="s">
        <v>83</v>
      </c>
      <c r="C50" s="9" t="s">
        <v>61</v>
      </c>
      <c r="D50" s="9" t="s">
        <v>32</v>
      </c>
      <c r="E50" s="9" t="s">
        <v>33</v>
      </c>
      <c r="F50" s="2" t="b">
        <f t="shared" si="4"/>
        <v>0</v>
      </c>
      <c r="G50" s="2" t="b">
        <f t="shared" si="3"/>
        <v>0</v>
      </c>
      <c r="H50" s="1" t="s">
        <v>298</v>
      </c>
      <c r="M50" s="1">
        <f>PRODUCT(SUM(PRODUCT(R50,overview!$J$12),PRODUCT(W50,overview!$K$12),PRODUCT(AB50,overview!$L$12)),1/SUM(overview!$J$12:$L$12))</f>
        <v>0.93582608695652159</v>
      </c>
      <c r="N50" s="1">
        <f>PRODUCT(SUM(PRODUCT(S50,overview!$J$12),PRODUCT(X50,overview!$K$12),PRODUCT(AC50,overview!$L$12)),1/SUM(overview!$J$12:$L$12))</f>
        <v>2.064173913043478</v>
      </c>
      <c r="O50" s="1">
        <f t="shared" si="1"/>
        <v>16.5</v>
      </c>
      <c r="P50" s="1">
        <f t="shared" si="2"/>
        <v>11.5</v>
      </c>
      <c r="Q50" s="1">
        <f t="shared" si="0"/>
        <v>0.31598230174352848</v>
      </c>
      <c r="R50" s="4">
        <v>0.85199999999999998</v>
      </c>
      <c r="S50" s="4">
        <v>2.1480000000000001</v>
      </c>
      <c r="T50" s="4">
        <v>7.5</v>
      </c>
      <c r="U50" s="4">
        <v>2.5</v>
      </c>
      <c r="V50" s="4">
        <v>0.13221601499999999</v>
      </c>
      <c r="W50" s="4">
        <v>0.97699999999999998</v>
      </c>
      <c r="X50" s="4">
        <v>2.0230000000000001</v>
      </c>
      <c r="Y50" s="4">
        <v>9</v>
      </c>
      <c r="Z50" s="4">
        <v>7</v>
      </c>
      <c r="AA50" s="4">
        <v>0.37562476</v>
      </c>
      <c r="AB50" s="4">
        <v>0.83299999999999996</v>
      </c>
      <c r="AC50" s="4">
        <v>2.1669999999999998</v>
      </c>
      <c r="AD50" s="4">
        <v>0</v>
      </c>
      <c r="AE50" s="4">
        <v>2</v>
      </c>
      <c r="AF50" s="4" t="e">
        <v>#DIV/0!</v>
      </c>
      <c r="AH50" s="1">
        <f t="shared" si="12"/>
        <v>0.27928827885299268</v>
      </c>
      <c r="AI50" s="1">
        <f t="shared" si="13"/>
        <v>5.5190702528682224E-2</v>
      </c>
      <c r="AJ50" s="1">
        <f t="shared" si="14"/>
        <v>0.42247552783997327</v>
      </c>
      <c r="AK50" s="1">
        <f t="shared" si="8"/>
        <v>38.252257697233524</v>
      </c>
      <c r="AL50" s="1" t="b">
        <f t="shared" si="9"/>
        <v>1</v>
      </c>
      <c r="AM50" s="1">
        <f t="shared" si="10"/>
        <v>22.491927376225146</v>
      </c>
      <c r="AN50" s="1" t="b">
        <f t="shared" si="11"/>
        <v>1</v>
      </c>
      <c r="AO50" s="1">
        <v>9.4879999999999995</v>
      </c>
    </row>
    <row r="51" spans="1:41">
      <c r="A51" s="12">
        <v>48</v>
      </c>
      <c r="B51" s="9" t="s">
        <v>89</v>
      </c>
      <c r="C51" s="9" t="s">
        <v>70</v>
      </c>
      <c r="D51" s="9" t="s">
        <v>89</v>
      </c>
      <c r="E51" s="9" t="s">
        <v>70</v>
      </c>
      <c r="F51" s="2" t="b">
        <f t="shared" si="4"/>
        <v>0</v>
      </c>
      <c r="G51" s="2" t="b">
        <f t="shared" si="3"/>
        <v>0</v>
      </c>
      <c r="H51" s="1" t="s">
        <v>298</v>
      </c>
      <c r="M51" s="1">
        <f>PRODUCT(SUM(PRODUCT(R51,overview!$J$12),PRODUCT(W51,overview!$K$12),PRODUCT(AB51,overview!$L$12)),1/SUM(overview!$J$12:$L$12))</f>
        <v>0.95417391304347832</v>
      </c>
      <c r="N51" s="1">
        <f>PRODUCT(SUM(PRODUCT(S51,overview!$J$12),PRODUCT(X51,overview!$K$12),PRODUCT(AC51,overview!$L$12)),1/SUM(overview!$J$12:$L$12))</f>
        <v>2.0458260869565219</v>
      </c>
      <c r="O51" s="1">
        <f t="shared" si="1"/>
        <v>19</v>
      </c>
      <c r="P51" s="1">
        <f t="shared" si="2"/>
        <v>5</v>
      </c>
      <c r="Q51" s="1">
        <f t="shared" si="0"/>
        <v>0.12273692263983374</v>
      </c>
      <c r="R51" s="4">
        <v>1</v>
      </c>
      <c r="S51" s="4">
        <v>2</v>
      </c>
      <c r="T51" s="4">
        <v>8</v>
      </c>
      <c r="U51" s="4">
        <v>0</v>
      </c>
      <c r="V51" s="4">
        <v>0</v>
      </c>
      <c r="W51" s="4">
        <v>0.93200000000000005</v>
      </c>
      <c r="X51" s="4">
        <v>2.0680000000000001</v>
      </c>
      <c r="Y51" s="4">
        <v>11</v>
      </c>
      <c r="Z51" s="4">
        <v>5</v>
      </c>
      <c r="AA51" s="4">
        <v>0.204853174</v>
      </c>
      <c r="AB51" s="4">
        <v>1</v>
      </c>
      <c r="AC51" s="4">
        <v>2</v>
      </c>
      <c r="AD51" s="4">
        <v>0</v>
      </c>
      <c r="AE51" s="4">
        <v>0</v>
      </c>
      <c r="AF51" s="4" t="e">
        <v>#DIV/0!</v>
      </c>
      <c r="AH51" s="1">
        <f t="shared" si="12"/>
        <v>0.26463864174996948</v>
      </c>
      <c r="AI51" s="1">
        <f t="shared" si="13"/>
        <v>5.4505103739506039E-2</v>
      </c>
      <c r="AJ51" s="1">
        <f t="shared" si="14"/>
        <v>0.25606024436294189</v>
      </c>
      <c r="AK51" s="1">
        <f t="shared" si="8"/>
        <v>35.867184516124489</v>
      </c>
      <c r="AL51" s="1" t="b">
        <f t="shared" si="9"/>
        <v>1</v>
      </c>
      <c r="AM51" s="1">
        <f t="shared" si="10"/>
        <v>22.690163940929796</v>
      </c>
      <c r="AN51" s="1" t="b">
        <f t="shared" si="11"/>
        <v>1</v>
      </c>
      <c r="AO51" s="1">
        <v>9.4879999999999995</v>
      </c>
    </row>
    <row r="52" spans="1:41">
      <c r="A52" s="12">
        <v>49</v>
      </c>
      <c r="B52" s="9" t="s">
        <v>84</v>
      </c>
      <c r="C52" s="9" t="s">
        <v>37</v>
      </c>
      <c r="D52" s="9" t="s">
        <v>94</v>
      </c>
      <c r="E52" s="9" t="s">
        <v>55</v>
      </c>
      <c r="F52" s="2" t="b">
        <f t="shared" si="4"/>
        <v>1</v>
      </c>
      <c r="G52" s="2" t="b">
        <f t="shared" si="3"/>
        <v>0</v>
      </c>
      <c r="H52" s="1" t="s">
        <v>298</v>
      </c>
      <c r="K52" s="2" t="s">
        <v>34</v>
      </c>
      <c r="L52" s="2" t="s">
        <v>264</v>
      </c>
      <c r="M52" s="1">
        <f>PRODUCT(SUM(PRODUCT(R52,overview!$J$12),PRODUCT(W52,overview!$K$12),PRODUCT(AB52,overview!$L$12)),1/SUM(overview!$J$12:$L$12))</f>
        <v>0.71756521739130441</v>
      </c>
      <c r="N52" s="1">
        <f>PRODUCT(SUM(PRODUCT(S52,overview!$J$12),PRODUCT(X52,overview!$K$12),PRODUCT(AC52,overview!$L$12)),1/SUM(overview!$J$12:$L$12))</f>
        <v>2.2824347826086955</v>
      </c>
      <c r="O52" s="1">
        <f t="shared" si="1"/>
        <v>17.5</v>
      </c>
      <c r="P52" s="1">
        <f t="shared" si="2"/>
        <v>10.5</v>
      </c>
      <c r="Q52" s="1">
        <f t="shared" si="0"/>
        <v>0.18863151478207868</v>
      </c>
      <c r="R52" s="4">
        <v>0.97199999999999998</v>
      </c>
      <c r="S52" s="4">
        <v>2.028</v>
      </c>
      <c r="T52" s="4">
        <v>11</v>
      </c>
      <c r="U52" s="4">
        <v>4</v>
      </c>
      <c r="V52" s="4">
        <v>0.174287251</v>
      </c>
      <c r="W52" s="4">
        <v>0.59299999999999997</v>
      </c>
      <c r="X52" s="4">
        <v>2.407</v>
      </c>
      <c r="Y52" s="4">
        <v>5</v>
      </c>
      <c r="Z52" s="4">
        <v>5</v>
      </c>
      <c r="AA52" s="4">
        <v>0.24636476900000001</v>
      </c>
      <c r="AB52" s="4">
        <v>1.0169999999999999</v>
      </c>
      <c r="AC52" s="4">
        <v>1.9830000000000001</v>
      </c>
      <c r="AD52" s="4">
        <v>1.5</v>
      </c>
      <c r="AE52" s="4">
        <v>1.5</v>
      </c>
      <c r="AF52" s="4">
        <v>0.51285930400000002</v>
      </c>
      <c r="AH52" s="1">
        <f t="shared" si="12"/>
        <v>0.28841883214019542</v>
      </c>
      <c r="AI52" s="1">
        <f t="shared" si="13"/>
        <v>5.4438248396988687E-2</v>
      </c>
      <c r="AJ52" s="1">
        <f t="shared" si="14"/>
        <v>0.26229359099822097</v>
      </c>
      <c r="AK52" s="1">
        <f t="shared" si="8"/>
        <v>25.108769175648842</v>
      </c>
      <c r="AL52" s="1" t="b">
        <f t="shared" si="9"/>
        <v>1</v>
      </c>
      <c r="AM52" s="1">
        <f t="shared" si="10"/>
        <v>20.644992232629079</v>
      </c>
      <c r="AN52" s="1" t="b">
        <f t="shared" si="11"/>
        <v>1</v>
      </c>
      <c r="AO52" s="1">
        <v>9.4879999999999995</v>
      </c>
    </row>
    <row r="53" spans="1:41">
      <c r="A53" s="12">
        <v>50</v>
      </c>
      <c r="B53" s="9" t="s">
        <v>74</v>
      </c>
      <c r="C53" s="9" t="s">
        <v>1</v>
      </c>
      <c r="D53" s="9" t="s">
        <v>75</v>
      </c>
      <c r="E53" s="9" t="s">
        <v>1</v>
      </c>
      <c r="F53" s="2" t="b">
        <f t="shared" si="4"/>
        <v>1</v>
      </c>
      <c r="G53" s="2" t="b">
        <f t="shared" si="3"/>
        <v>1</v>
      </c>
      <c r="H53" s="1" t="s">
        <v>298</v>
      </c>
      <c r="M53" s="1">
        <f>PRODUCT(SUM(PRODUCT(R53,overview!$J$12),PRODUCT(W53,overview!$K$12),PRODUCT(AB53,overview!$L$12)),1/SUM(overview!$J$12:$L$12))</f>
        <v>0.71269565217391295</v>
      </c>
      <c r="N53" s="1">
        <f>PRODUCT(SUM(PRODUCT(S53,overview!$J$12),PRODUCT(X53,overview!$K$12),PRODUCT(AC53,overview!$L$12)),1/SUM(overview!$J$12:$L$12))</f>
        <v>2.2873043478260873</v>
      </c>
      <c r="O53" s="1">
        <f t="shared" si="1"/>
        <v>15</v>
      </c>
      <c r="P53" s="1">
        <f t="shared" si="2"/>
        <v>16</v>
      </c>
      <c r="Q53" s="1">
        <f t="shared" si="0"/>
        <v>0.33236009732360083</v>
      </c>
      <c r="R53" s="4">
        <v>1</v>
      </c>
      <c r="S53" s="4">
        <v>2</v>
      </c>
      <c r="T53" s="4">
        <v>7</v>
      </c>
      <c r="U53" s="4">
        <v>1</v>
      </c>
      <c r="V53" s="4">
        <v>7.1428570999999996E-2</v>
      </c>
      <c r="W53" s="4">
        <v>0.56899999999999995</v>
      </c>
      <c r="X53" s="4">
        <v>2.431</v>
      </c>
      <c r="Y53" s="4">
        <v>7</v>
      </c>
      <c r="Z53" s="4">
        <v>15</v>
      </c>
      <c r="AA53" s="4">
        <v>0.50155726599999995</v>
      </c>
      <c r="AB53" s="4">
        <v>1.145</v>
      </c>
      <c r="AC53" s="4">
        <v>1.855</v>
      </c>
      <c r="AD53" s="4">
        <v>1</v>
      </c>
      <c r="AE53" s="4">
        <v>0</v>
      </c>
      <c r="AF53" s="4">
        <v>0</v>
      </c>
      <c r="AH53" s="1">
        <f t="shared" si="12"/>
        <v>0.33661282102417517</v>
      </c>
      <c r="AI53" s="1">
        <f t="shared" si="13"/>
        <v>7.3919012446532095E-2</v>
      </c>
      <c r="AJ53" s="1">
        <f t="shared" si="14"/>
        <v>0.38030630748727356</v>
      </c>
      <c r="AK53" s="1">
        <f t="shared" si="8"/>
        <v>14.091302787144031</v>
      </c>
      <c r="AL53" s="1" t="b">
        <f t="shared" si="9"/>
        <v>1</v>
      </c>
      <c r="AM53" s="1">
        <f t="shared" si="10"/>
        <v>19.209320626784599</v>
      </c>
      <c r="AN53" s="1" t="b">
        <f t="shared" si="11"/>
        <v>1</v>
      </c>
      <c r="AO53" s="1">
        <v>9.4879999999999995</v>
      </c>
    </row>
    <row r="54" spans="1:41">
      <c r="A54" s="12">
        <v>51</v>
      </c>
      <c r="B54" s="9" t="s">
        <v>65</v>
      </c>
      <c r="C54" s="9" t="s">
        <v>2</v>
      </c>
      <c r="D54" s="9" t="s">
        <v>65</v>
      </c>
      <c r="E54" s="9" t="s">
        <v>2</v>
      </c>
      <c r="F54" s="2" t="b">
        <f t="shared" si="4"/>
        <v>0</v>
      </c>
      <c r="G54" s="2" t="b">
        <f t="shared" si="3"/>
        <v>0</v>
      </c>
      <c r="H54" s="1" t="s">
        <v>298</v>
      </c>
      <c r="M54" s="1">
        <f>PRODUCT(SUM(PRODUCT(R54,overview!$J$12),PRODUCT(W54,overview!$K$12),PRODUCT(AB54,overview!$L$12)),1/SUM(overview!$J$12:$L$12))</f>
        <v>0.40960869565217389</v>
      </c>
      <c r="N54" s="1">
        <f>PRODUCT(SUM(PRODUCT(S54,overview!$J$12),PRODUCT(X54,overview!$K$12),PRODUCT(AC54,overview!$L$12)),1/SUM(overview!$J$12:$L$12))</f>
        <v>2.5903913043478264</v>
      </c>
      <c r="O54" s="1">
        <f t="shared" si="1"/>
        <v>12</v>
      </c>
      <c r="P54" s="1">
        <f t="shared" si="2"/>
        <v>14</v>
      </c>
      <c r="Q54" s="1">
        <f t="shared" si="0"/>
        <v>0.18448054963437893</v>
      </c>
      <c r="R54" s="4">
        <v>0.38100000000000001</v>
      </c>
      <c r="S54" s="4">
        <v>2.6190000000000002</v>
      </c>
      <c r="T54" s="4">
        <v>4</v>
      </c>
      <c r="U54" s="4">
        <v>2</v>
      </c>
      <c r="V54" s="4">
        <v>7.2737685999999996E-2</v>
      </c>
      <c r="W54" s="4">
        <v>0.42499999999999999</v>
      </c>
      <c r="X54" s="4">
        <v>2.5750000000000002</v>
      </c>
      <c r="Y54" s="4">
        <v>8</v>
      </c>
      <c r="Z54" s="4">
        <v>12</v>
      </c>
      <c r="AA54" s="4">
        <v>0.247572816</v>
      </c>
      <c r="AB54" s="4">
        <v>0.33300000000000002</v>
      </c>
      <c r="AC54" s="4">
        <v>2.6669999999999998</v>
      </c>
      <c r="AD54" s="4">
        <v>0</v>
      </c>
      <c r="AE54" s="4">
        <v>0</v>
      </c>
      <c r="AF54" s="4" t="e">
        <v>#DIV/0!</v>
      </c>
      <c r="AH54" s="1">
        <f t="shared" si="12"/>
        <v>0.36769494635714334</v>
      </c>
      <c r="AI54" s="1">
        <f t="shared" si="13"/>
        <v>0.10626117240485235</v>
      </c>
      <c r="AJ54" s="1">
        <f t="shared" si="14"/>
        <v>0.33811634407916413</v>
      </c>
      <c r="AK54" s="1">
        <f t="shared" si="8"/>
        <v>10.628333511959944</v>
      </c>
      <c r="AL54" s="1" t="b">
        <f t="shared" si="9"/>
        <v>1</v>
      </c>
      <c r="AM54" s="1">
        <f t="shared" si="10"/>
        <v>19.567333286877847</v>
      </c>
      <c r="AN54" s="1" t="b">
        <f t="shared" si="11"/>
        <v>1</v>
      </c>
      <c r="AO54" s="1">
        <v>9.4879999999999995</v>
      </c>
    </row>
    <row r="55" spans="1:41">
      <c r="A55" s="12">
        <v>52</v>
      </c>
      <c r="B55" s="9" t="s">
        <v>58</v>
      </c>
      <c r="C55" s="9" t="s">
        <v>59</v>
      </c>
      <c r="D55" s="9" t="s">
        <v>95</v>
      </c>
      <c r="E55" s="9" t="s">
        <v>44</v>
      </c>
      <c r="F55" s="2" t="b">
        <f t="shared" si="4"/>
        <v>1</v>
      </c>
      <c r="G55" s="2" t="b">
        <f t="shared" si="3"/>
        <v>1</v>
      </c>
      <c r="H55" s="1" t="s">
        <v>298</v>
      </c>
      <c r="M55" s="1">
        <f>PRODUCT(SUM(PRODUCT(R55,overview!$J$12),PRODUCT(W55,overview!$K$12),PRODUCT(AB55,overview!$L$12)),1/SUM(overview!$J$12:$L$12))</f>
        <v>0.50347826086956515</v>
      </c>
      <c r="N55" s="1">
        <f>PRODUCT(SUM(PRODUCT(S55,overview!$J$12),PRODUCT(X55,overview!$K$12),PRODUCT(AC55,overview!$L$12)),1/SUM(overview!$J$12:$L$12))</f>
        <v>2.4965217391304346</v>
      </c>
      <c r="O55" s="1">
        <f t="shared" si="1"/>
        <v>12.7</v>
      </c>
      <c r="P55" s="1">
        <f t="shared" si="2"/>
        <v>13.3</v>
      </c>
      <c r="Q55" s="1">
        <f t="shared" si="0"/>
        <v>0.21119969721653134</v>
      </c>
      <c r="R55" s="4">
        <v>0.372</v>
      </c>
      <c r="S55" s="4">
        <v>2.6280000000000001</v>
      </c>
      <c r="T55" s="4">
        <v>4</v>
      </c>
      <c r="U55" s="4">
        <v>1</v>
      </c>
      <c r="V55" s="4">
        <v>3.5388127999999998E-2</v>
      </c>
      <c r="W55" s="4">
        <v>0.56699999999999995</v>
      </c>
      <c r="X55" s="4">
        <v>2.4329999999999998</v>
      </c>
      <c r="Y55" s="4">
        <v>7.7</v>
      </c>
      <c r="Z55" s="4">
        <v>11.3</v>
      </c>
      <c r="AA55" s="4">
        <v>0.34200201800000002</v>
      </c>
      <c r="AB55" s="4">
        <v>0.375</v>
      </c>
      <c r="AC55" s="4">
        <v>2.625</v>
      </c>
      <c r="AD55" s="4">
        <v>1</v>
      </c>
      <c r="AE55" s="4">
        <v>1</v>
      </c>
      <c r="AF55" s="4">
        <v>0.14285714299999999</v>
      </c>
      <c r="AH55" s="1">
        <f t="shared" si="12"/>
        <v>0.39982145966372989</v>
      </c>
      <c r="AI55" s="1">
        <f t="shared" si="13"/>
        <v>0.11777052238805973</v>
      </c>
      <c r="AJ55" s="1">
        <f t="shared" si="14"/>
        <v>0.24097399540675865</v>
      </c>
      <c r="AK55" s="1">
        <f t="shared" si="8"/>
        <v>7.643918253080745</v>
      </c>
      <c r="AL55" s="1" t="b">
        <f t="shared" si="9"/>
        <v>0</v>
      </c>
      <c r="AM55" s="1">
        <f t="shared" si="10"/>
        <v>19.445187403896316</v>
      </c>
      <c r="AN55" s="1" t="b">
        <f t="shared" si="11"/>
        <v>1</v>
      </c>
      <c r="AO55" s="1">
        <v>9.4879999999999995</v>
      </c>
    </row>
    <row r="56" spans="1:41">
      <c r="A56" s="12">
        <v>53</v>
      </c>
      <c r="B56" s="9" t="s">
        <v>41</v>
      </c>
      <c r="C56" s="9" t="s">
        <v>42</v>
      </c>
      <c r="D56" s="9" t="s">
        <v>41</v>
      </c>
      <c r="E56" s="9" t="s">
        <v>42</v>
      </c>
      <c r="F56" s="2" t="b">
        <f t="shared" si="4"/>
        <v>0</v>
      </c>
      <c r="G56" s="2" t="b">
        <f t="shared" si="3"/>
        <v>0</v>
      </c>
      <c r="H56" s="1" t="s">
        <v>298</v>
      </c>
      <c r="M56" s="1">
        <f>PRODUCT(SUM(PRODUCT(R56,overview!$J$12),PRODUCT(W56,overview!$K$12),PRODUCT(AB56,overview!$L$12)),1/SUM(overview!$J$12:$L$12))</f>
        <v>0.47010869565217384</v>
      </c>
      <c r="N56" s="1">
        <f>PRODUCT(SUM(PRODUCT(S56,overview!$J$12),PRODUCT(X56,overview!$K$12),PRODUCT(AC56,overview!$L$12)),1/SUM(overview!$J$12:$L$12))</f>
        <v>2.5298913043478257</v>
      </c>
      <c r="O56" s="1">
        <f t="shared" si="1"/>
        <v>10</v>
      </c>
      <c r="P56" s="1">
        <f t="shared" si="2"/>
        <v>2</v>
      </c>
      <c r="Q56" s="1">
        <f t="shared" si="0"/>
        <v>3.7164339419978522E-2</v>
      </c>
      <c r="R56" s="4">
        <v>0.42899999999999999</v>
      </c>
      <c r="S56" s="4">
        <v>2.5710000000000002</v>
      </c>
      <c r="T56" s="4">
        <v>5</v>
      </c>
      <c r="U56" s="4">
        <v>0</v>
      </c>
      <c r="V56" s="4">
        <v>0</v>
      </c>
      <c r="W56" s="4">
        <v>0.49</v>
      </c>
      <c r="X56" s="4">
        <v>2.5099999999999998</v>
      </c>
      <c r="Y56" s="4">
        <v>5</v>
      </c>
      <c r="Z56" s="4">
        <v>2</v>
      </c>
      <c r="AA56" s="4">
        <v>7.8087648999999995E-2</v>
      </c>
      <c r="AB56" s="4">
        <v>0.42899999999999999</v>
      </c>
      <c r="AC56" s="4">
        <v>2.5710000000000002</v>
      </c>
      <c r="AD56" s="4">
        <v>0</v>
      </c>
      <c r="AE56" s="4">
        <v>0</v>
      </c>
      <c r="AF56" s="4" t="e">
        <v>#DIV/0!</v>
      </c>
      <c r="AH56" s="1">
        <f t="shared" si="12"/>
        <v>0.4522564797317139</v>
      </c>
      <c r="AI56" s="1">
        <f t="shared" si="13"/>
        <v>0.12523760568707801</v>
      </c>
      <c r="AJ56" s="1">
        <f t="shared" si="14"/>
        <v>0.26354481755178621</v>
      </c>
      <c r="AK56" s="1">
        <f t="shared" si="8"/>
        <v>5.3146325438619249</v>
      </c>
      <c r="AL56" s="1" t="b">
        <f t="shared" si="9"/>
        <v>0</v>
      </c>
      <c r="AM56" s="1">
        <f t="shared" si="10"/>
        <v>16.456158647582619</v>
      </c>
      <c r="AN56" s="1" t="b">
        <f t="shared" si="11"/>
        <v>1</v>
      </c>
      <c r="AO56" s="1">
        <v>9.4879999999999995</v>
      </c>
    </row>
    <row r="57" spans="1:41">
      <c r="A57" s="12">
        <v>54</v>
      </c>
      <c r="B57" s="9" t="s">
        <v>49</v>
      </c>
      <c r="C57" s="9" t="s">
        <v>50</v>
      </c>
      <c r="D57" s="9" t="s">
        <v>49</v>
      </c>
      <c r="E57" s="9" t="s">
        <v>50</v>
      </c>
      <c r="F57" s="2" t="b">
        <f t="shared" si="4"/>
        <v>0</v>
      </c>
      <c r="G57" s="2" t="b">
        <f t="shared" si="3"/>
        <v>0</v>
      </c>
      <c r="H57" s="1" t="s">
        <v>298</v>
      </c>
      <c r="M57" s="1">
        <f>PRODUCT(SUM(PRODUCT(R57,overview!$J$12),PRODUCT(W57,overview!$K$12),PRODUCT(AB57,overview!$L$12)),1/SUM(overview!$J$12:$L$12))</f>
        <v>0.37680434782608691</v>
      </c>
      <c r="N57" s="1">
        <f>PRODUCT(SUM(PRODUCT(S57,overview!$J$12),PRODUCT(X57,overview!$K$12),PRODUCT(AC57,overview!$L$12)),1/SUM(overview!$J$12:$L$12))</f>
        <v>2.6231956521739126</v>
      </c>
      <c r="O57" s="1">
        <f t="shared" si="1"/>
        <v>12</v>
      </c>
      <c r="P57" s="1">
        <f t="shared" si="2"/>
        <v>3</v>
      </c>
      <c r="Q57" s="1">
        <f t="shared" si="0"/>
        <v>3.5910812401070719E-2</v>
      </c>
      <c r="R57" s="4">
        <v>0.33300000000000002</v>
      </c>
      <c r="S57" s="4">
        <v>2.6669999999999998</v>
      </c>
      <c r="T57" s="4">
        <v>6</v>
      </c>
      <c r="U57" s="4">
        <v>0</v>
      </c>
      <c r="V57" s="4">
        <v>0</v>
      </c>
      <c r="W57" s="4">
        <v>0.39800000000000002</v>
      </c>
      <c r="X57" s="4">
        <v>2.6019999999999999</v>
      </c>
      <c r="Y57" s="4">
        <v>6</v>
      </c>
      <c r="Z57" s="4">
        <v>3</v>
      </c>
      <c r="AA57" s="4">
        <v>7.6479631000000006E-2</v>
      </c>
      <c r="AB57" s="4">
        <v>0.33300000000000002</v>
      </c>
      <c r="AC57" s="4">
        <v>2.6669999999999998</v>
      </c>
      <c r="AD57" s="4">
        <v>0</v>
      </c>
      <c r="AE57" s="4">
        <v>0</v>
      </c>
      <c r="AF57" s="4" t="e">
        <v>#DIV/0!</v>
      </c>
      <c r="AH57" s="1">
        <f t="shared" si="12"/>
        <v>0.4424146627971256</v>
      </c>
      <c r="AI57" s="1">
        <f t="shared" si="13"/>
        <v>0.12093049614345151</v>
      </c>
      <c r="AJ57" s="1">
        <f t="shared" si="14"/>
        <v>0.23322994132815128</v>
      </c>
      <c r="AK57" s="1">
        <f t="shared" si="8"/>
        <v>4.8534660760701707</v>
      </c>
      <c r="AL57" s="1" t="b">
        <f t="shared" si="9"/>
        <v>0</v>
      </c>
      <c r="AM57" s="1">
        <f t="shared" si="10"/>
        <v>16.137733742718751</v>
      </c>
      <c r="AN57" s="1" t="b">
        <f t="shared" si="11"/>
        <v>1</v>
      </c>
      <c r="AO57" s="1">
        <v>9.4879999999999995</v>
      </c>
    </row>
    <row r="58" spans="1:41">
      <c r="A58" s="12">
        <v>55</v>
      </c>
      <c r="B58" s="9" t="s">
        <v>74</v>
      </c>
      <c r="C58" s="9" t="s">
        <v>1</v>
      </c>
      <c r="D58" s="9" t="s">
        <v>75</v>
      </c>
      <c r="E58" s="9" t="s">
        <v>1</v>
      </c>
      <c r="F58" s="2" t="b">
        <f t="shared" si="4"/>
        <v>1</v>
      </c>
      <c r="G58" s="2" t="b">
        <f t="shared" si="3"/>
        <v>1</v>
      </c>
      <c r="H58" s="1" t="s">
        <v>298</v>
      </c>
      <c r="M58" s="1">
        <f>PRODUCT(SUM(PRODUCT(R58,overview!$J$12),PRODUCT(W58,overview!$K$12),PRODUCT(AB58,overview!$L$12)),1/SUM(overview!$J$12:$L$12))</f>
        <v>0.64549999999999996</v>
      </c>
      <c r="N58" s="1">
        <f>PRODUCT(SUM(PRODUCT(S58,overview!$J$12),PRODUCT(X58,overview!$K$12),PRODUCT(AC58,overview!$L$12)),1/SUM(overview!$J$12:$L$12))</f>
        <v>2.3544999999999998</v>
      </c>
      <c r="O58" s="1">
        <f t="shared" si="1"/>
        <v>10</v>
      </c>
      <c r="P58" s="1">
        <f t="shared" si="2"/>
        <v>16</v>
      </c>
      <c r="Q58" s="1">
        <f t="shared" si="0"/>
        <v>0.43864939477596093</v>
      </c>
      <c r="R58" s="4">
        <v>0.99399999999999999</v>
      </c>
      <c r="S58" s="4">
        <v>2.0059999999999998</v>
      </c>
      <c r="T58" s="4">
        <v>8</v>
      </c>
      <c r="U58" s="4">
        <v>3</v>
      </c>
      <c r="V58" s="4">
        <v>0.185817547</v>
      </c>
      <c r="W58" s="4">
        <v>0.47199999999999998</v>
      </c>
      <c r="X58" s="4">
        <v>2.528</v>
      </c>
      <c r="Y58" s="4">
        <v>1</v>
      </c>
      <c r="Z58" s="4">
        <v>13</v>
      </c>
      <c r="AA58" s="4">
        <v>2.4272151900000001</v>
      </c>
      <c r="AB58" s="4">
        <v>1.145</v>
      </c>
      <c r="AC58" s="4">
        <v>1.855</v>
      </c>
      <c r="AD58" s="4">
        <v>1</v>
      </c>
      <c r="AE58" s="4">
        <v>0</v>
      </c>
      <c r="AF58" s="4">
        <v>0</v>
      </c>
      <c r="AH58" s="1">
        <f t="shared" si="12"/>
        <v>0.40046452652659775</v>
      </c>
      <c r="AI58" s="1">
        <f t="shared" si="13"/>
        <v>0.15639367455154599</v>
      </c>
      <c r="AJ58" s="1">
        <f t="shared" si="14"/>
        <v>0.36683057886888254</v>
      </c>
      <c r="AK58" s="1">
        <f t="shared" si="8"/>
        <v>7.4160357344723629</v>
      </c>
      <c r="AL58" s="1" t="b">
        <f t="shared" si="9"/>
        <v>0</v>
      </c>
      <c r="AM58" s="1">
        <f t="shared" si="10"/>
        <v>14.574124372767143</v>
      </c>
      <c r="AN58" s="1" t="b">
        <f t="shared" si="11"/>
        <v>1</v>
      </c>
      <c r="AO58" s="1">
        <v>9.4879999999999995</v>
      </c>
    </row>
    <row r="59" spans="1:41">
      <c r="A59" s="12">
        <v>56</v>
      </c>
      <c r="B59" s="9" t="s">
        <v>43</v>
      </c>
      <c r="C59" s="9" t="s">
        <v>44</v>
      </c>
      <c r="D59" s="9" t="s">
        <v>65</v>
      </c>
      <c r="E59" s="9" t="s">
        <v>2</v>
      </c>
      <c r="F59" s="2" t="b">
        <f t="shared" si="4"/>
        <v>0</v>
      </c>
      <c r="G59" s="2" t="b">
        <f t="shared" si="3"/>
        <v>1</v>
      </c>
      <c r="H59" s="1" t="s">
        <v>298</v>
      </c>
      <c r="M59" s="1">
        <f>PRODUCT(SUM(PRODUCT(R59,overview!$J$12),PRODUCT(W59,overview!$K$12),PRODUCT(AB59,overview!$L$12)),1/SUM(overview!$J$12:$L$12))</f>
        <v>0.50493478260869573</v>
      </c>
      <c r="N59" s="1">
        <f>PRODUCT(SUM(PRODUCT(S59,overview!$J$12),PRODUCT(X59,overview!$K$12),PRODUCT(AC59,overview!$L$12)),1/SUM(overview!$J$12:$L$12))</f>
        <v>2.4950652173913044</v>
      </c>
      <c r="O59" s="1">
        <f t="shared" si="1"/>
        <v>7.8</v>
      </c>
      <c r="P59" s="1">
        <f t="shared" si="2"/>
        <v>21.2</v>
      </c>
      <c r="Q59" s="1">
        <f t="shared" si="0"/>
        <v>0.55004047007392742</v>
      </c>
      <c r="R59" s="4">
        <v>0.44900000000000001</v>
      </c>
      <c r="S59" s="4">
        <v>2.5510000000000002</v>
      </c>
      <c r="T59" s="4">
        <v>2</v>
      </c>
      <c r="U59" s="4">
        <v>4</v>
      </c>
      <c r="V59" s="4">
        <v>0.35201881600000001</v>
      </c>
      <c r="W59" s="4">
        <v>0.53500000000000003</v>
      </c>
      <c r="X59" s="4">
        <v>2.4649999999999999</v>
      </c>
      <c r="Y59" s="4">
        <v>5.8</v>
      </c>
      <c r="Z59" s="4">
        <v>15.2</v>
      </c>
      <c r="AA59" s="4">
        <v>0.56879065500000003</v>
      </c>
      <c r="AB59" s="4">
        <v>0.35599999999999998</v>
      </c>
      <c r="AC59" s="4">
        <v>2.6440000000000001</v>
      </c>
      <c r="AD59" s="4">
        <v>0</v>
      </c>
      <c r="AE59" s="4">
        <v>2</v>
      </c>
      <c r="AF59" s="4" t="e">
        <v>#DIV/0!</v>
      </c>
      <c r="AH59" s="1">
        <f t="shared" si="12"/>
        <v>0.45152772077508141</v>
      </c>
      <c r="AI59" s="1">
        <f t="shared" si="13"/>
        <v>0.15250876816531236</v>
      </c>
      <c r="AJ59" s="1">
        <f t="shared" si="14"/>
        <v>0.37642153146322965</v>
      </c>
      <c r="AK59" s="1">
        <f t="shared" si="8"/>
        <v>11.993801359820399</v>
      </c>
      <c r="AL59" s="1" t="b">
        <f t="shared" si="9"/>
        <v>1</v>
      </c>
      <c r="AM59" s="1">
        <f t="shared" si="10"/>
        <v>11.866668246933509</v>
      </c>
      <c r="AN59" s="1" t="b">
        <f t="shared" si="11"/>
        <v>1</v>
      </c>
      <c r="AO59" s="1">
        <v>9.4879999999999995</v>
      </c>
    </row>
    <row r="60" spans="1:41">
      <c r="A60" s="12">
        <v>57</v>
      </c>
      <c r="B60" s="9" t="s">
        <v>58</v>
      </c>
      <c r="C60" s="9" t="s">
        <v>59</v>
      </c>
      <c r="D60" s="9" t="s">
        <v>82</v>
      </c>
      <c r="E60" s="9" t="s">
        <v>59</v>
      </c>
      <c r="F60" s="2" t="b">
        <f t="shared" si="4"/>
        <v>1</v>
      </c>
      <c r="G60" s="2" t="b">
        <f t="shared" si="3"/>
        <v>1</v>
      </c>
      <c r="H60" s="1" t="s">
        <v>298</v>
      </c>
      <c r="M60" s="1">
        <f>PRODUCT(SUM(PRODUCT(R60,overview!$J$12),PRODUCT(W60,overview!$K$12),PRODUCT(AB60,overview!$L$12)),1/SUM(overview!$J$12:$L$12))</f>
        <v>0.53471739130434781</v>
      </c>
      <c r="N60" s="1">
        <f>PRODUCT(SUM(PRODUCT(S60,overview!$J$12),PRODUCT(X60,overview!$K$12),PRODUCT(AC60,overview!$L$12)),1/SUM(overview!$J$12:$L$12))</f>
        <v>2.4652826086956527</v>
      </c>
      <c r="O60" s="1">
        <f t="shared" si="1"/>
        <v>7.2</v>
      </c>
      <c r="P60" s="1">
        <f t="shared" si="2"/>
        <v>22.8</v>
      </c>
      <c r="Q60" s="1">
        <f t="shared" si="0"/>
        <v>0.686846908811936</v>
      </c>
      <c r="R60" s="4">
        <v>0.34399999999999997</v>
      </c>
      <c r="S60" s="4">
        <v>2.6560000000000001</v>
      </c>
      <c r="T60" s="4">
        <v>1</v>
      </c>
      <c r="U60" s="4">
        <v>7</v>
      </c>
      <c r="V60" s="4">
        <v>0.90662650600000005</v>
      </c>
      <c r="W60" s="4">
        <v>0.626</v>
      </c>
      <c r="X60" s="4">
        <v>2.3740000000000001</v>
      </c>
      <c r="Y60" s="4">
        <v>5.2</v>
      </c>
      <c r="Z60" s="4">
        <v>15.8</v>
      </c>
      <c r="AA60" s="4">
        <v>0.80121184599999995</v>
      </c>
      <c r="AB60" s="4">
        <v>0.375</v>
      </c>
      <c r="AC60" s="4">
        <v>2.625</v>
      </c>
      <c r="AD60" s="4">
        <v>1</v>
      </c>
      <c r="AE60" s="4">
        <v>0</v>
      </c>
      <c r="AF60" s="4">
        <v>0</v>
      </c>
      <c r="AH60" s="1">
        <f t="shared" si="12"/>
        <v>0.44392092756275592</v>
      </c>
      <c r="AI60" s="1">
        <f t="shared" si="13"/>
        <v>0.17586935937844533</v>
      </c>
      <c r="AJ60" s="1">
        <f t="shared" si="14"/>
        <v>0.53213121043544975</v>
      </c>
      <c r="AK60" s="1">
        <f t="shared" si="8"/>
        <v>14.20636644416957</v>
      </c>
      <c r="AL60" s="1" t="b">
        <f t="shared" si="9"/>
        <v>1</v>
      </c>
      <c r="AM60" s="1">
        <f t="shared" si="10"/>
        <v>9.4531955161519736</v>
      </c>
      <c r="AN60" s="1" t="b">
        <f t="shared" si="11"/>
        <v>0</v>
      </c>
      <c r="AO60" s="1">
        <v>9.4879999999999995</v>
      </c>
    </row>
    <row r="61" spans="1:41">
      <c r="A61" s="12">
        <v>58</v>
      </c>
      <c r="B61" s="9" t="s">
        <v>36</v>
      </c>
      <c r="C61" s="9" t="s">
        <v>37</v>
      </c>
      <c r="D61" s="9" t="s">
        <v>36</v>
      </c>
      <c r="E61" s="9" t="s">
        <v>37</v>
      </c>
      <c r="F61" s="2" t="b">
        <f t="shared" si="4"/>
        <v>0</v>
      </c>
      <c r="G61" s="2" t="b">
        <f t="shared" si="3"/>
        <v>0</v>
      </c>
      <c r="H61" s="1" t="s">
        <v>298</v>
      </c>
      <c r="M61" s="1">
        <f>PRODUCT(SUM(PRODUCT(R61,overview!$J$12),PRODUCT(W61,overview!$K$12),PRODUCT(AB61,overview!$L$12)),1/SUM(overview!$J$12:$L$12))</f>
        <v>0.7433043478260869</v>
      </c>
      <c r="N61" s="1">
        <f>PRODUCT(SUM(PRODUCT(S61,overview!$J$12),PRODUCT(X61,overview!$K$12),PRODUCT(AC61,overview!$L$12)),1/SUM(overview!$J$12:$L$12))</f>
        <v>2.2566956521739128</v>
      </c>
      <c r="O61" s="1">
        <f t="shared" si="1"/>
        <v>8.5</v>
      </c>
      <c r="P61" s="1">
        <f t="shared" si="2"/>
        <v>19.5</v>
      </c>
      <c r="Q61" s="1">
        <f t="shared" si="0"/>
        <v>0.75563030390947983</v>
      </c>
      <c r="R61" s="4">
        <v>0.998</v>
      </c>
      <c r="S61" s="4">
        <v>2.0019999999999998</v>
      </c>
      <c r="T61" s="4">
        <v>4</v>
      </c>
      <c r="U61" s="4">
        <v>3</v>
      </c>
      <c r="V61" s="4">
        <v>0.37387612399999998</v>
      </c>
      <c r="W61" s="4">
        <v>0.62</v>
      </c>
      <c r="X61" s="4">
        <v>2.38</v>
      </c>
      <c r="Y61" s="4">
        <v>4.5</v>
      </c>
      <c r="Z61" s="4">
        <v>16.5</v>
      </c>
      <c r="AA61" s="4">
        <v>0.95518207300000002</v>
      </c>
      <c r="AB61" s="4">
        <v>1</v>
      </c>
      <c r="AC61" s="4">
        <v>2</v>
      </c>
      <c r="AD61" s="4">
        <v>0</v>
      </c>
      <c r="AE61" s="4">
        <v>0</v>
      </c>
      <c r="AF61" s="4" t="e">
        <v>#DIV/0!</v>
      </c>
      <c r="AH61" s="1">
        <f t="shared" si="12"/>
        <v>0.43307826124078169</v>
      </c>
      <c r="AI61" s="1">
        <f t="shared" si="13"/>
        <v>0.1907989761860158</v>
      </c>
      <c r="AJ61" s="1">
        <f t="shared" si="14"/>
        <v>0.67013821169923682</v>
      </c>
      <c r="AK61" s="1">
        <f t="shared" si="8"/>
        <v>17.027543281749391</v>
      </c>
      <c r="AL61" s="1" t="b">
        <f t="shared" si="9"/>
        <v>1</v>
      </c>
      <c r="AM61" s="1">
        <f t="shared" si="10"/>
        <v>7.9074498276719929</v>
      </c>
      <c r="AN61" s="1" t="b">
        <f t="shared" si="11"/>
        <v>0</v>
      </c>
      <c r="AO61" s="1">
        <v>9.4879999999999995</v>
      </c>
    </row>
    <row r="62" spans="1:41">
      <c r="A62" s="12">
        <v>59</v>
      </c>
      <c r="B62" s="9" t="s">
        <v>43</v>
      </c>
      <c r="C62" s="9" t="s">
        <v>44</v>
      </c>
      <c r="D62" s="9" t="s">
        <v>54</v>
      </c>
      <c r="E62" s="9" t="s">
        <v>55</v>
      </c>
      <c r="F62" s="2" t="b">
        <f t="shared" si="4"/>
        <v>1</v>
      </c>
      <c r="G62" s="2" t="b">
        <f t="shared" si="3"/>
        <v>1</v>
      </c>
      <c r="H62" s="1" t="s">
        <v>298</v>
      </c>
      <c r="M62" s="1">
        <f>PRODUCT(SUM(PRODUCT(R62,overview!$J$12),PRODUCT(W62,overview!$K$12),PRODUCT(AB62,overview!$L$12)),1/SUM(overview!$J$12:$L$12))</f>
        <v>0.56636956521739135</v>
      </c>
      <c r="N62" s="1">
        <f>PRODUCT(SUM(PRODUCT(S62,overview!$J$12),PRODUCT(X62,overview!$K$12),PRODUCT(AC62,overview!$L$12)),1/SUM(overview!$J$12:$L$12))</f>
        <v>2.4336304347826085</v>
      </c>
      <c r="O62" s="1">
        <f t="shared" si="1"/>
        <v>8.5</v>
      </c>
      <c r="P62" s="1">
        <f t="shared" si="2"/>
        <v>18.5</v>
      </c>
      <c r="Q62" s="1">
        <f t="shared" si="0"/>
        <v>0.50652173113432353</v>
      </c>
      <c r="R62" s="4">
        <v>0.38600000000000001</v>
      </c>
      <c r="S62" s="4">
        <v>2.6139999999999999</v>
      </c>
      <c r="T62" s="4">
        <v>3.5</v>
      </c>
      <c r="U62" s="4">
        <v>2.5</v>
      </c>
      <c r="V62" s="4">
        <v>0.105476008</v>
      </c>
      <c r="W62" s="4">
        <v>0.65400000000000003</v>
      </c>
      <c r="X62" s="4">
        <v>2.3460000000000001</v>
      </c>
      <c r="Y62" s="4">
        <v>5</v>
      </c>
      <c r="Z62" s="4">
        <v>15</v>
      </c>
      <c r="AA62" s="4">
        <v>0.83631713600000002</v>
      </c>
      <c r="AB62" s="4">
        <v>0.375</v>
      </c>
      <c r="AC62" s="4">
        <v>2.625</v>
      </c>
      <c r="AD62" s="4">
        <v>0</v>
      </c>
      <c r="AE62" s="4">
        <v>1</v>
      </c>
      <c r="AF62" s="4" t="e">
        <v>#DIV/0!</v>
      </c>
      <c r="AH62" s="1">
        <f t="shared" si="12"/>
        <v>0.42890759389207678</v>
      </c>
      <c r="AI62" s="1">
        <f t="shared" si="13"/>
        <v>0.197527326405815</v>
      </c>
      <c r="AJ62" s="1">
        <f t="shared" si="14"/>
        <v>0.50260365877442759</v>
      </c>
      <c r="AK62" s="1">
        <f t="shared" si="8"/>
        <v>15.637285177661083</v>
      </c>
      <c r="AL62" s="1" t="b">
        <f t="shared" si="9"/>
        <v>1</v>
      </c>
      <c r="AM62" s="1">
        <f t="shared" si="10"/>
        <v>5.8380832377089584</v>
      </c>
      <c r="AN62" s="1" t="b">
        <f t="shared" si="11"/>
        <v>0</v>
      </c>
      <c r="AO62" s="1">
        <v>9.4879999999999995</v>
      </c>
    </row>
    <row r="63" spans="1:41">
      <c r="A63" s="12">
        <v>60</v>
      </c>
      <c r="B63" s="9" t="s">
        <v>43</v>
      </c>
      <c r="C63" s="9" t="s">
        <v>44</v>
      </c>
      <c r="D63" s="9" t="s">
        <v>43</v>
      </c>
      <c r="E63" s="9" t="s">
        <v>44</v>
      </c>
      <c r="F63" s="2" t="b">
        <f t="shared" si="4"/>
        <v>0</v>
      </c>
      <c r="G63" s="2" t="b">
        <f t="shared" si="3"/>
        <v>0</v>
      </c>
      <c r="H63" s="1" t="s">
        <v>298</v>
      </c>
      <c r="M63" s="1">
        <f>PRODUCT(SUM(PRODUCT(R63,overview!$J$12),PRODUCT(W63,overview!$K$12),PRODUCT(AB63,overview!$L$12)),1/SUM(overview!$J$12:$L$12))</f>
        <v>0.46713043478260868</v>
      </c>
      <c r="N63" s="1">
        <f>PRODUCT(SUM(PRODUCT(S63,overview!$J$12),PRODUCT(X63,overview!$K$12),PRODUCT(AC63,overview!$L$12)),1/SUM(overview!$J$12:$L$12))</f>
        <v>2.5328695652173914</v>
      </c>
      <c r="O63" s="1">
        <f t="shared" si="1"/>
        <v>11.8</v>
      </c>
      <c r="P63" s="1">
        <f t="shared" si="2"/>
        <v>14.2</v>
      </c>
      <c r="Q63" s="1">
        <f t="shared" si="0"/>
        <v>0.22193800362165358</v>
      </c>
      <c r="R63" s="4">
        <v>0.38100000000000001</v>
      </c>
      <c r="S63" s="4">
        <v>2.6190000000000002</v>
      </c>
      <c r="T63" s="4">
        <v>3</v>
      </c>
      <c r="U63" s="4">
        <v>2</v>
      </c>
      <c r="V63" s="4">
        <v>9.6983581999999999E-2</v>
      </c>
      <c r="W63" s="4">
        <v>0.50900000000000001</v>
      </c>
      <c r="X63" s="4">
        <v>2.4910000000000001</v>
      </c>
      <c r="Y63" s="4">
        <v>8.8000000000000007</v>
      </c>
      <c r="Z63" s="4">
        <v>12.2</v>
      </c>
      <c r="AA63" s="4">
        <v>0.28328345700000002</v>
      </c>
      <c r="AB63" s="4">
        <v>0.375</v>
      </c>
      <c r="AC63" s="4">
        <v>2.625</v>
      </c>
      <c r="AD63" s="4">
        <v>0</v>
      </c>
      <c r="AE63" s="4">
        <v>0</v>
      </c>
      <c r="AF63" s="4" t="e">
        <v>#DIV/0!</v>
      </c>
      <c r="AH63" s="1">
        <f t="shared" si="12"/>
        <v>0.34278873259483533</v>
      </c>
      <c r="AI63" s="1">
        <f t="shared" si="13"/>
        <v>0.18761847536330023</v>
      </c>
      <c r="AJ63" s="1">
        <f t="shared" si="14"/>
        <v>0.57792985242038153</v>
      </c>
      <c r="AK63" s="1">
        <f t="shared" si="8"/>
        <v>15.39561948830991</v>
      </c>
      <c r="AL63" s="1" t="b">
        <f t="shared" si="9"/>
        <v>1</v>
      </c>
      <c r="AM63" s="1">
        <f t="shared" si="10"/>
        <v>4.4564695312353697</v>
      </c>
      <c r="AN63" s="1" t="b">
        <f t="shared" si="11"/>
        <v>0</v>
      </c>
      <c r="AO63" s="1">
        <v>9.4879999999999995</v>
      </c>
    </row>
    <row r="64" spans="1:41">
      <c r="A64" s="12">
        <v>61</v>
      </c>
      <c r="B64" s="9" t="s">
        <v>32</v>
      </c>
      <c r="C64" s="9" t="s">
        <v>33</v>
      </c>
      <c r="D64" s="9" t="s">
        <v>28</v>
      </c>
      <c r="E64" s="9" t="s">
        <v>29</v>
      </c>
      <c r="F64" s="2" t="b">
        <f t="shared" si="4"/>
        <v>0</v>
      </c>
      <c r="G64" s="2" t="b">
        <f t="shared" si="3"/>
        <v>1</v>
      </c>
      <c r="H64" s="1" t="s">
        <v>298</v>
      </c>
      <c r="M64" s="1">
        <f>PRODUCT(SUM(PRODUCT(R64,overview!$J$12),PRODUCT(W64,overview!$K$12),PRODUCT(AB64,overview!$L$12)),1/SUM(overview!$J$12:$L$12))</f>
        <v>0.85071739130434776</v>
      </c>
      <c r="N64" s="1">
        <f>PRODUCT(SUM(PRODUCT(S64,overview!$J$12),PRODUCT(X64,overview!$K$12),PRODUCT(AC64,overview!$L$12)),1/SUM(overview!$J$12:$L$12))</f>
        <v>2.149282608695652</v>
      </c>
      <c r="O64" s="1">
        <f t="shared" si="1"/>
        <v>18</v>
      </c>
      <c r="P64" s="1">
        <f t="shared" si="2"/>
        <v>15</v>
      </c>
      <c r="Q64" s="1">
        <f t="shared" si="0"/>
        <v>0.32984548265177799</v>
      </c>
      <c r="R64" s="4">
        <v>0.96699999999999997</v>
      </c>
      <c r="S64" s="4">
        <v>2.0329999999999999</v>
      </c>
      <c r="T64" s="4">
        <v>6</v>
      </c>
      <c r="U64" s="4">
        <v>8</v>
      </c>
      <c r="V64" s="4">
        <v>0.63420232799999998</v>
      </c>
      <c r="W64" s="4">
        <v>0.79800000000000004</v>
      </c>
      <c r="X64" s="4">
        <v>2.202</v>
      </c>
      <c r="Y64" s="4">
        <v>12</v>
      </c>
      <c r="Z64" s="4">
        <v>6</v>
      </c>
      <c r="AA64" s="4">
        <v>0.18119890999999999</v>
      </c>
      <c r="AB64" s="4">
        <v>0.85699999999999998</v>
      </c>
      <c r="AC64" s="4">
        <v>2.1429999999999998</v>
      </c>
      <c r="AD64" s="4">
        <v>0</v>
      </c>
      <c r="AE64" s="4">
        <v>1</v>
      </c>
      <c r="AF64" s="4" t="e">
        <v>#DIV/0!</v>
      </c>
      <c r="AH64" s="1">
        <f t="shared" si="12"/>
        <v>0.30566013463397762</v>
      </c>
      <c r="AI64" s="1">
        <f t="shared" si="13"/>
        <v>0.16685289256305511</v>
      </c>
      <c r="AJ64" s="1">
        <f t="shared" si="14"/>
        <v>0.33088376192848662</v>
      </c>
      <c r="AK64" s="1">
        <f t="shared" si="8"/>
        <v>17.378903976962967</v>
      </c>
      <c r="AL64" s="1" t="b">
        <f t="shared" si="9"/>
        <v>1</v>
      </c>
      <c r="AM64" s="1">
        <f t="shared" si="10"/>
        <v>3.1252706414458959</v>
      </c>
      <c r="AN64" s="1" t="b">
        <f t="shared" si="11"/>
        <v>0</v>
      </c>
      <c r="AO64" s="1">
        <v>9.4879999999999995</v>
      </c>
    </row>
    <row r="65" spans="1:41">
      <c r="A65" s="12">
        <v>62</v>
      </c>
      <c r="B65" s="9" t="s">
        <v>89</v>
      </c>
      <c r="C65" s="9" t="s">
        <v>70</v>
      </c>
      <c r="D65" s="9" t="s">
        <v>75</v>
      </c>
      <c r="E65" s="9" t="s">
        <v>1</v>
      </c>
      <c r="F65" s="2" t="b">
        <f t="shared" si="4"/>
        <v>1</v>
      </c>
      <c r="G65" s="2" t="b">
        <f t="shared" si="3"/>
        <v>1</v>
      </c>
      <c r="H65" s="1" t="s">
        <v>298</v>
      </c>
      <c r="M65" s="1">
        <f>PRODUCT(SUM(PRODUCT(R65,overview!$J$12),PRODUCT(W65,overview!$K$12),PRODUCT(AB65,overview!$L$12)),1/SUM(overview!$J$12:$L$12))</f>
        <v>0.93530434782608696</v>
      </c>
      <c r="N65" s="1">
        <f>PRODUCT(SUM(PRODUCT(S65,overview!$J$12),PRODUCT(X65,overview!$K$12),PRODUCT(AC65,overview!$L$12)),1/SUM(overview!$J$12:$L$12))</f>
        <v>2.064695652173913</v>
      </c>
      <c r="O65" s="1">
        <f t="shared" si="1"/>
        <v>13</v>
      </c>
      <c r="P65" s="1">
        <f t="shared" si="2"/>
        <v>9</v>
      </c>
      <c r="Q65" s="1">
        <f t="shared" si="0"/>
        <v>0.3136144515861497</v>
      </c>
      <c r="R65" s="4">
        <v>1</v>
      </c>
      <c r="S65" s="4">
        <v>2</v>
      </c>
      <c r="T65" s="4">
        <v>8</v>
      </c>
      <c r="U65" s="4">
        <v>0</v>
      </c>
      <c r="V65" s="4">
        <v>0</v>
      </c>
      <c r="W65" s="4">
        <v>0.90400000000000003</v>
      </c>
      <c r="X65" s="4">
        <v>2.0960000000000001</v>
      </c>
      <c r="Y65" s="4">
        <v>4</v>
      </c>
      <c r="Z65" s="4">
        <v>8</v>
      </c>
      <c r="AA65" s="4">
        <v>0.86259542</v>
      </c>
      <c r="AB65" s="4">
        <v>1</v>
      </c>
      <c r="AC65" s="4">
        <v>2</v>
      </c>
      <c r="AD65" s="4">
        <v>1</v>
      </c>
      <c r="AE65" s="4">
        <v>1</v>
      </c>
      <c r="AF65" s="4">
        <v>0.5</v>
      </c>
      <c r="AH65" s="1">
        <f t="shared" si="12"/>
        <v>0.24995310106929561</v>
      </c>
      <c r="AI65" s="1">
        <f t="shared" si="13"/>
        <v>0.13371683673469389</v>
      </c>
      <c r="AJ65" s="1">
        <f t="shared" si="14"/>
        <v>0.43779095720936168</v>
      </c>
      <c r="AK65" s="1">
        <f t="shared" si="8"/>
        <v>19.387807741265764</v>
      </c>
      <c r="AL65" s="1" t="b">
        <f t="shared" si="9"/>
        <v>1</v>
      </c>
      <c r="AM65" s="1">
        <f t="shared" si="10"/>
        <v>1.8244321203492462</v>
      </c>
      <c r="AN65" s="1" t="b">
        <f t="shared" si="11"/>
        <v>0</v>
      </c>
      <c r="AO65" s="1">
        <v>9.4879999999999995</v>
      </c>
    </row>
    <row r="66" spans="1:41">
      <c r="A66" s="12">
        <v>63</v>
      </c>
      <c r="B66" s="9" t="s">
        <v>62</v>
      </c>
      <c r="C66" s="9" t="s">
        <v>48</v>
      </c>
      <c r="D66" s="9" t="s">
        <v>28</v>
      </c>
      <c r="E66" s="9" t="s">
        <v>29</v>
      </c>
      <c r="F66" s="2" t="b">
        <f t="shared" si="4"/>
        <v>0</v>
      </c>
      <c r="G66" s="2" t="b">
        <f t="shared" si="3"/>
        <v>1</v>
      </c>
      <c r="H66" s="1" t="s">
        <v>298</v>
      </c>
      <c r="M66" s="1">
        <f>PRODUCT(SUM(PRODUCT(R66,overview!$J$12),PRODUCT(W66,overview!$K$12),PRODUCT(AB66,overview!$L$12)),1/SUM(overview!$J$12:$L$12))</f>
        <v>0.9488043478260868</v>
      </c>
      <c r="N66" s="1">
        <f>PRODUCT(SUM(PRODUCT(S66,overview!$J$12),PRODUCT(X66,overview!$K$12),PRODUCT(AC66,overview!$L$12)),1/SUM(overview!$J$12:$L$12))</f>
        <v>2.051195652173913</v>
      </c>
      <c r="O66" s="1">
        <f t="shared" si="1"/>
        <v>15</v>
      </c>
      <c r="P66" s="1">
        <f t="shared" si="2"/>
        <v>8</v>
      </c>
      <c r="Q66" s="1">
        <f t="shared" si="0"/>
        <v>0.24669952131135953</v>
      </c>
      <c r="R66" s="4">
        <v>1.02</v>
      </c>
      <c r="S66" s="4">
        <v>1.98</v>
      </c>
      <c r="T66" s="4">
        <v>6</v>
      </c>
      <c r="U66" s="4">
        <v>3</v>
      </c>
      <c r="V66" s="4">
        <v>0.25757575799999999</v>
      </c>
      <c r="W66" s="4">
        <v>0.92500000000000004</v>
      </c>
      <c r="X66" s="4">
        <v>2.0750000000000002</v>
      </c>
      <c r="Y66" s="4">
        <v>9</v>
      </c>
      <c r="Z66" s="4">
        <v>4</v>
      </c>
      <c r="AA66" s="4">
        <v>0.198125837</v>
      </c>
      <c r="AB66" s="4">
        <v>0.69</v>
      </c>
      <c r="AC66" s="4">
        <v>2.31</v>
      </c>
      <c r="AD66" s="4">
        <v>0</v>
      </c>
      <c r="AE66" s="4">
        <v>1</v>
      </c>
      <c r="AF66" s="4" t="e">
        <v>#DIV/0!</v>
      </c>
      <c r="AH66" s="1">
        <f t="shared" si="12"/>
        <v>0.21859115746516752</v>
      </c>
      <c r="AI66" s="1">
        <f t="shared" si="13"/>
        <v>0.14123525707654508</v>
      </c>
      <c r="AJ66" s="1">
        <f t="shared" si="14"/>
        <v>0.67311852442217923</v>
      </c>
      <c r="AK66" s="1">
        <f t="shared" si="8"/>
        <v>19.114742937280514</v>
      </c>
      <c r="AL66" s="1" t="b">
        <f t="shared" si="9"/>
        <v>1</v>
      </c>
      <c r="AM66" s="1">
        <f t="shared" si="10"/>
        <v>1.1460813447794531</v>
      </c>
      <c r="AN66" s="1" t="b">
        <f t="shared" si="11"/>
        <v>0</v>
      </c>
      <c r="AO66" s="1">
        <v>9.4879999999999995</v>
      </c>
    </row>
    <row r="67" spans="1:41">
      <c r="A67" s="12">
        <v>64</v>
      </c>
      <c r="B67" s="9" t="s">
        <v>32</v>
      </c>
      <c r="C67" s="9" t="s">
        <v>33</v>
      </c>
      <c r="D67" s="9" t="s">
        <v>28</v>
      </c>
      <c r="E67" s="9" t="s">
        <v>29</v>
      </c>
      <c r="F67" s="2" t="b">
        <f t="shared" si="4"/>
        <v>0</v>
      </c>
      <c r="G67" s="2" t="b">
        <f t="shared" si="3"/>
        <v>1</v>
      </c>
      <c r="H67" s="1" t="s">
        <v>298</v>
      </c>
      <c r="M67" s="1">
        <f>PRODUCT(SUM(PRODUCT(R67,overview!$J$12),PRODUCT(W67,overview!$K$12),PRODUCT(AB67,overview!$L$12)),1/SUM(overview!$J$12:$L$12))</f>
        <v>0.7579782608695651</v>
      </c>
      <c r="N67" s="1">
        <f>PRODUCT(SUM(PRODUCT(S67,overview!$J$12),PRODUCT(X67,overview!$K$12),PRODUCT(AC67,overview!$L$12)),1/SUM(overview!$J$12:$L$12))</f>
        <v>2.2420217391304345</v>
      </c>
      <c r="O67" s="1">
        <f t="shared" si="1"/>
        <v>16.5</v>
      </c>
      <c r="P67" s="1">
        <f t="shared" si="2"/>
        <v>5.5</v>
      </c>
      <c r="Q67" s="1">
        <f t="shared" ref="Q67:Q80" si="15">PRODUCT(P67,1/O67,1/$N67,$M67)</f>
        <v>0.11269267192201658</v>
      </c>
      <c r="R67" s="4">
        <v>0.83499999999999996</v>
      </c>
      <c r="S67" s="4">
        <v>2.165</v>
      </c>
      <c r="T67" s="4">
        <v>6</v>
      </c>
      <c r="U67" s="4">
        <v>1</v>
      </c>
      <c r="V67" s="4">
        <v>6.4280216000000001E-2</v>
      </c>
      <c r="W67" s="4">
        <v>0.72</v>
      </c>
      <c r="X67" s="4">
        <v>2.2799999999999998</v>
      </c>
      <c r="Y67" s="4">
        <v>10.5</v>
      </c>
      <c r="Z67" s="4">
        <v>3.5</v>
      </c>
      <c r="AA67" s="4">
        <v>0.105263158</v>
      </c>
      <c r="AB67" s="4">
        <v>0.85699999999999998</v>
      </c>
      <c r="AC67" s="4">
        <v>2.1429999999999998</v>
      </c>
      <c r="AD67" s="4">
        <v>0</v>
      </c>
      <c r="AE67" s="4">
        <v>1</v>
      </c>
      <c r="AF67" s="4" t="e">
        <v>#DIV/0!</v>
      </c>
      <c r="AH67" s="1">
        <f t="shared" si="12"/>
        <v>0.19370510388954656</v>
      </c>
      <c r="AI67" s="1">
        <f t="shared" si="13"/>
        <v>0.14849667456955876</v>
      </c>
      <c r="AJ67" s="1">
        <f t="shared" si="14"/>
        <v>0.49498522780283011</v>
      </c>
      <c r="AK67" s="1">
        <f t="shared" si="8"/>
        <v>16.492541267447862</v>
      </c>
      <c r="AL67" s="1" t="b">
        <f t="shared" si="9"/>
        <v>1</v>
      </c>
      <c r="AM67" s="1">
        <f t="shared" si="10"/>
        <v>0.2809398135695565</v>
      </c>
      <c r="AN67" s="1" t="b">
        <f t="shared" si="11"/>
        <v>0</v>
      </c>
      <c r="AO67" s="1">
        <v>9.4879999999999995</v>
      </c>
    </row>
    <row r="68" spans="1:41">
      <c r="A68" s="12">
        <v>65</v>
      </c>
      <c r="B68" s="9" t="s">
        <v>64</v>
      </c>
      <c r="C68" s="9" t="s">
        <v>2</v>
      </c>
      <c r="D68" s="9" t="s">
        <v>65</v>
      </c>
      <c r="E68" s="9" t="s">
        <v>2</v>
      </c>
      <c r="F68" s="2" t="b">
        <f t="shared" si="4"/>
        <v>0</v>
      </c>
      <c r="G68" s="2" t="b">
        <f t="shared" si="3"/>
        <v>1</v>
      </c>
      <c r="H68" s="1" t="s">
        <v>298</v>
      </c>
      <c r="M68" s="1">
        <f>PRODUCT(SUM(PRODUCT(R68,overview!$J$12),PRODUCT(W68,overview!$K$12),PRODUCT(AB68,overview!$L$12)),1/SUM(overview!$J$12:$L$12))</f>
        <v>0.41184782608695653</v>
      </c>
      <c r="N68" s="1">
        <f>PRODUCT(SUM(PRODUCT(S68,overview!$J$12),PRODUCT(X68,overview!$K$12),PRODUCT(AC68,overview!$L$12)),1/SUM(overview!$J$12:$L$12))</f>
        <v>2.5881521739130431</v>
      </c>
      <c r="O68" s="1">
        <f t="shared" ref="O68:O80" si="16">SUM(T68,Y68,AD68)</f>
        <v>15</v>
      </c>
      <c r="P68" s="1">
        <f t="shared" ref="P68:P80" si="17">SUM(U68,Z68,AE68)</f>
        <v>3</v>
      </c>
      <c r="Q68" s="1">
        <f t="shared" si="15"/>
        <v>3.1825626811137722E-2</v>
      </c>
      <c r="R68" s="4">
        <v>0.51900000000000002</v>
      </c>
      <c r="S68" s="4">
        <v>2.4809999999999999</v>
      </c>
      <c r="T68" s="4">
        <v>9</v>
      </c>
      <c r="U68" s="4">
        <v>2</v>
      </c>
      <c r="V68" s="4">
        <v>4.6486632E-2</v>
      </c>
      <c r="W68" s="4">
        <v>0.36599999999999999</v>
      </c>
      <c r="X68" s="4">
        <v>2.6339999999999999</v>
      </c>
      <c r="Y68" s="4">
        <v>5</v>
      </c>
      <c r="Z68" s="4">
        <v>1</v>
      </c>
      <c r="AA68" s="4">
        <v>2.7790433E-2</v>
      </c>
      <c r="AB68" s="4">
        <v>0.33300000000000002</v>
      </c>
      <c r="AC68" s="4">
        <v>2.6669999999999998</v>
      </c>
      <c r="AD68" s="4">
        <v>1</v>
      </c>
      <c r="AE68" s="4">
        <v>0</v>
      </c>
      <c r="AF68" s="4">
        <v>0</v>
      </c>
      <c r="AH68" s="1">
        <f t="shared" si="12"/>
        <v>0.18980993252347036</v>
      </c>
      <c r="AI68" s="1">
        <f t="shared" si="13"/>
        <v>0.15429192407410303</v>
      </c>
      <c r="AJ68" s="1">
        <f t="shared" si="14"/>
        <v>0.49498522780283011</v>
      </c>
      <c r="AK68" s="1">
        <f t="shared" si="8"/>
        <v>9.6904146342221953</v>
      </c>
      <c r="AL68" s="1" t="b">
        <f t="shared" si="9"/>
        <v>1</v>
      </c>
      <c r="AM68" s="1">
        <f t="shared" si="10"/>
        <v>1.8796672305794271E-3</v>
      </c>
      <c r="AN68" s="1" t="b">
        <f t="shared" si="11"/>
        <v>0</v>
      </c>
      <c r="AO68" s="1">
        <v>9.4879999999999995</v>
      </c>
    </row>
    <row r="69" spans="1:41">
      <c r="A69" s="12">
        <v>66</v>
      </c>
      <c r="B69" s="9" t="s">
        <v>51</v>
      </c>
      <c r="C69" s="9" t="s">
        <v>52</v>
      </c>
      <c r="D69" s="9" t="s">
        <v>51</v>
      </c>
      <c r="E69" s="9" t="s">
        <v>52</v>
      </c>
      <c r="F69" s="2" t="b">
        <f t="shared" si="4"/>
        <v>0</v>
      </c>
      <c r="G69" s="2" t="b">
        <f t="shared" ref="G69:G80" si="18">AND(NOT(D69=B69),OR(D69="CAT",D69="CAC",D69="ATA",D69="ATT",D69="TTA",D69="ATG",D69="CCG",D69="AGA",D69="CGG",D69="AGG",D69="CGA",D69="CGC",D69="TCC",D69="ACG",D69="ACC",D69="GTA",D69="TGG",D69="TAT",B69="GAA",B69="GAT",B69="GAG",B69="AAG",B69="AAA",B69="CTA",B69="CTT",B69="CTC",B69="AAC",B69="CCA",B69="CCT",B69="CAG",B69="CAA",B69="CGT",B69="AGT",B69="AGC",B69="TCA",B69="TCT",B69="GTC"))</f>
        <v>0</v>
      </c>
      <c r="H69" s="1" t="s">
        <v>298</v>
      </c>
      <c r="M69" s="1">
        <f>PRODUCT(SUM(PRODUCT(R69,overview!$J$12),PRODUCT(W69,overview!$K$12),PRODUCT(AB69,overview!$L$12)),1/SUM(overview!$J$12:$L$12))</f>
        <v>0.34713043478260869</v>
      </c>
      <c r="N69" s="1">
        <f>PRODUCT(SUM(PRODUCT(S69,overview!$J$12),PRODUCT(X69,overview!$K$12),PRODUCT(AC69,overview!$L$12)),1/SUM(overview!$J$12:$L$12))</f>
        <v>2.652869565217391</v>
      </c>
      <c r="O69" s="1">
        <f t="shared" si="16"/>
        <v>13</v>
      </c>
      <c r="P69" s="1">
        <f t="shared" si="17"/>
        <v>5</v>
      </c>
      <c r="Q69" s="1">
        <f t="shared" si="15"/>
        <v>5.0327278595273882E-2</v>
      </c>
      <c r="R69" s="4">
        <v>0.375</v>
      </c>
      <c r="S69" s="4">
        <v>2.625</v>
      </c>
      <c r="T69" s="4">
        <v>5</v>
      </c>
      <c r="U69" s="4">
        <v>3</v>
      </c>
      <c r="V69" s="4">
        <v>8.5714286000000001E-2</v>
      </c>
      <c r="W69" s="4">
        <v>0.33500000000000002</v>
      </c>
      <c r="X69" s="4">
        <v>2.665</v>
      </c>
      <c r="Y69" s="4">
        <v>8</v>
      </c>
      <c r="Z69" s="4">
        <v>2</v>
      </c>
      <c r="AA69" s="4">
        <v>3.1425890999999997E-2</v>
      </c>
      <c r="AB69" s="4">
        <v>0.33300000000000002</v>
      </c>
      <c r="AC69" s="4">
        <v>2.6669999999999998</v>
      </c>
      <c r="AD69" s="4">
        <v>0</v>
      </c>
      <c r="AE69" s="4">
        <v>0</v>
      </c>
      <c r="AF69" s="4" t="e">
        <v>#DIV/0!</v>
      </c>
      <c r="AH69" s="1">
        <f t="shared" si="12"/>
        <v>0.2088733819359728</v>
      </c>
      <c r="AI69" s="1">
        <f t="shared" si="13"/>
        <v>0.26551998465878124</v>
      </c>
      <c r="AJ69" s="1">
        <f t="shared" si="14"/>
        <v>0.41016438990507065</v>
      </c>
      <c r="AK69" s="1">
        <f t="shared" si="8"/>
        <v>3.1432981793608468</v>
      </c>
      <c r="AL69" s="1" t="b">
        <f t="shared" si="9"/>
        <v>0</v>
      </c>
      <c r="AM69" s="1">
        <f t="shared" si="10"/>
        <v>6.2852347537763573E-2</v>
      </c>
      <c r="AN69" s="1" t="b">
        <f t="shared" si="11"/>
        <v>0</v>
      </c>
      <c r="AO69" s="1">
        <v>9.4879999999999995</v>
      </c>
    </row>
    <row r="70" spans="1:41">
      <c r="A70" s="12">
        <v>67</v>
      </c>
      <c r="B70" s="9" t="s">
        <v>67</v>
      </c>
      <c r="C70" s="9" t="s">
        <v>37</v>
      </c>
      <c r="D70" s="9" t="s">
        <v>104</v>
      </c>
      <c r="E70" s="9" t="s">
        <v>37</v>
      </c>
      <c r="F70" s="2" t="b">
        <f t="shared" si="4"/>
        <v>1</v>
      </c>
      <c r="G70" s="2" t="b">
        <f t="shared" si="18"/>
        <v>1</v>
      </c>
      <c r="H70" s="1" t="s">
        <v>298</v>
      </c>
      <c r="M70" s="1">
        <f>PRODUCT(SUM(PRODUCT(R70,overview!$J$12),PRODUCT(W70,overview!$K$12),PRODUCT(AB70,overview!$L$12)),1/SUM(overview!$J$12:$L$12))</f>
        <v>0.81950000000000001</v>
      </c>
      <c r="N70" s="1">
        <f>PRODUCT(SUM(PRODUCT(S70,overview!$J$12),PRODUCT(X70,overview!$K$12),PRODUCT(AC70,overview!$L$12)),1/SUM(overview!$J$12:$L$12))</f>
        <v>2.1804999999999999</v>
      </c>
      <c r="O70" s="1">
        <f t="shared" si="16"/>
        <v>16</v>
      </c>
      <c r="P70" s="1">
        <f t="shared" si="17"/>
        <v>2</v>
      </c>
      <c r="Q70" s="1">
        <f t="shared" si="15"/>
        <v>4.6978903921119017E-2</v>
      </c>
      <c r="R70" s="4">
        <v>1.0940000000000001</v>
      </c>
      <c r="S70" s="4">
        <v>1.9059999999999999</v>
      </c>
      <c r="T70" s="4">
        <v>10</v>
      </c>
      <c r="U70" s="4">
        <v>1</v>
      </c>
      <c r="V70" s="4">
        <v>5.7397692E-2</v>
      </c>
      <c r="W70" s="4">
        <v>0.69899999999999995</v>
      </c>
      <c r="X70" s="4">
        <v>2.3010000000000002</v>
      </c>
      <c r="Y70" s="4">
        <v>5</v>
      </c>
      <c r="Z70" s="4">
        <v>1</v>
      </c>
      <c r="AA70" s="4">
        <v>6.0756193E-2</v>
      </c>
      <c r="AB70" s="4">
        <v>0.71199999999999997</v>
      </c>
      <c r="AC70" s="4">
        <v>2.2879999999999998</v>
      </c>
      <c r="AD70" s="4">
        <v>1</v>
      </c>
      <c r="AE70" s="4">
        <v>0</v>
      </c>
      <c r="AF70" s="4">
        <v>0</v>
      </c>
      <c r="AH70" s="1">
        <f t="shared" si="12"/>
        <v>0.19973678794563071</v>
      </c>
      <c r="AI70" s="1">
        <f t="shared" si="13"/>
        <v>0.28186696766272606</v>
      </c>
      <c r="AJ70" s="1">
        <f t="shared" si="14"/>
        <v>0.30431628923471116</v>
      </c>
      <c r="AK70" s="1">
        <f t="shared" si="8"/>
        <v>0.61120955026088497</v>
      </c>
      <c r="AL70" s="1" t="b">
        <f t="shared" si="9"/>
        <v>0</v>
      </c>
      <c r="AM70" s="1">
        <f t="shared" si="10"/>
        <v>0.16025656140862138</v>
      </c>
      <c r="AN70" s="1" t="b">
        <f t="shared" si="11"/>
        <v>0</v>
      </c>
      <c r="AO70" s="1">
        <v>9.4879999999999995</v>
      </c>
    </row>
    <row r="71" spans="1:41">
      <c r="A71" s="12">
        <v>68</v>
      </c>
      <c r="B71" s="9" t="s">
        <v>49</v>
      </c>
      <c r="C71" s="9" t="s">
        <v>50</v>
      </c>
      <c r="D71" s="9" t="s">
        <v>49</v>
      </c>
      <c r="E71" s="9" t="s">
        <v>50</v>
      </c>
      <c r="F71" s="2" t="b">
        <f t="shared" ref="F71:F80" si="19">AND(NOT(B71=D71),OR(B71="CAT",B71="CAC",B71="ATA",B71="ATT",B71="TTA",B71="ATG",B71="CCG",B71="AGA",B71="CGG",B71="AGG",B71="CGA",B71="CGC",B71="TCC",B71="ACG",B71="ACC",B71="GTA",B71="TGG",B71="TAT",D71="GAA",D71="GAT",D71="GAG",D71="AAG",D71="AAA",D71="CTA",D71="CTT",D71="CTC",D71="AAC",D71="CCA",D71="CCT",D71="CAG",D71="CAA",D71="CGT",D71="AGT",D71="AGC",D71="TCA",D71="TCT",D71="GTC"))</f>
        <v>0</v>
      </c>
      <c r="G71" s="2" t="b">
        <f t="shared" si="18"/>
        <v>0</v>
      </c>
      <c r="H71" s="1" t="s">
        <v>298</v>
      </c>
      <c r="M71" s="1">
        <f>PRODUCT(SUM(PRODUCT(R71,overview!$J$12),PRODUCT(W71,overview!$K$12),PRODUCT(AB71,overview!$L$12)),1/SUM(overview!$J$12:$L$12))</f>
        <v>0.3369130434782609</v>
      </c>
      <c r="N71" s="1">
        <f>PRODUCT(SUM(PRODUCT(S71,overview!$J$12),PRODUCT(X71,overview!$K$12),PRODUCT(AC71,overview!$L$12)),1/SUM(overview!$J$12:$L$12))</f>
        <v>2.663086956521739</v>
      </c>
      <c r="O71" s="1">
        <f t="shared" si="16"/>
        <v>4</v>
      </c>
      <c r="P71" s="1">
        <f t="shared" si="17"/>
        <v>2</v>
      </c>
      <c r="Q71" s="1">
        <f t="shared" si="15"/>
        <v>6.3256110104324831E-2</v>
      </c>
      <c r="R71" s="4">
        <v>0.33700000000000002</v>
      </c>
      <c r="S71" s="4">
        <v>2.6629999999999998</v>
      </c>
      <c r="T71" s="4">
        <v>2</v>
      </c>
      <c r="U71" s="4">
        <v>1</v>
      </c>
      <c r="V71" s="4">
        <v>6.3274501999999996E-2</v>
      </c>
      <c r="W71" s="4">
        <v>0.33700000000000002</v>
      </c>
      <c r="X71" s="4">
        <v>2.6629999999999998</v>
      </c>
      <c r="Y71" s="4">
        <v>2</v>
      </c>
      <c r="Z71" s="4">
        <v>1</v>
      </c>
      <c r="AA71" s="4">
        <v>6.3274501999999996E-2</v>
      </c>
      <c r="AB71" s="4">
        <v>0.33300000000000002</v>
      </c>
      <c r="AC71" s="4">
        <v>2.6669999999999998</v>
      </c>
      <c r="AD71" s="4">
        <v>0</v>
      </c>
      <c r="AE71" s="4">
        <v>0</v>
      </c>
      <c r="AF71" s="4" t="e">
        <v>#DIV/0!</v>
      </c>
      <c r="AH71" s="1">
        <f t="shared" si="12"/>
        <v>0.20922195415416678</v>
      </c>
      <c r="AI71" s="1">
        <f t="shared" si="13"/>
        <v>0.26982636022285206</v>
      </c>
      <c r="AJ71" s="1">
        <f t="shared" si="14"/>
        <v>0.25465744049882144</v>
      </c>
      <c r="AK71" s="1">
        <f t="shared" si="8"/>
        <v>1.1759186204807695E-2</v>
      </c>
      <c r="AL71" s="1" t="b">
        <f t="shared" si="9"/>
        <v>0</v>
      </c>
      <c r="AM71" s="1">
        <f t="shared" si="10"/>
        <v>0.3011357309256682</v>
      </c>
      <c r="AN71" s="1" t="b">
        <f t="shared" si="11"/>
        <v>0</v>
      </c>
      <c r="AO71" s="1">
        <v>9.4879999999999995</v>
      </c>
    </row>
    <row r="72" spans="1:41">
      <c r="A72" s="12">
        <v>69</v>
      </c>
      <c r="B72" s="9" t="s">
        <v>38</v>
      </c>
      <c r="C72" s="9" t="s">
        <v>1</v>
      </c>
      <c r="D72" s="9" t="s">
        <v>75</v>
      </c>
      <c r="E72" s="9" t="s">
        <v>1</v>
      </c>
      <c r="F72" s="2" t="b">
        <f t="shared" si="19"/>
        <v>1</v>
      </c>
      <c r="G72" s="2" t="b">
        <f t="shared" si="18"/>
        <v>1</v>
      </c>
      <c r="H72" s="1" t="s">
        <v>298</v>
      </c>
      <c r="M72" s="1">
        <f>PRODUCT(SUM(PRODUCT(R72,overview!$J$12),PRODUCT(W72,overview!$K$12),PRODUCT(AB72,overview!$L$12)),1/SUM(overview!$J$12:$L$12))</f>
        <v>0.91184782608695669</v>
      </c>
      <c r="N72" s="1">
        <f>PRODUCT(SUM(PRODUCT(S72,overview!$J$12),PRODUCT(X72,overview!$K$12),PRODUCT(AC72,overview!$L$12)),1/SUM(overview!$J$12:$L$12))</f>
        <v>2.0881521739130435</v>
      </c>
      <c r="O72" s="1">
        <f t="shared" si="16"/>
        <v>9.8000000000000007</v>
      </c>
      <c r="P72" s="1">
        <f t="shared" si="17"/>
        <v>14.2</v>
      </c>
      <c r="Q72" s="1">
        <f t="shared" si="15"/>
        <v>0.63273592191548422</v>
      </c>
      <c r="R72" s="4">
        <v>0.44</v>
      </c>
      <c r="S72" s="4">
        <v>2.56</v>
      </c>
      <c r="T72" s="4">
        <v>1.8</v>
      </c>
      <c r="U72" s="4">
        <v>6.2</v>
      </c>
      <c r="V72" s="4">
        <v>0.59201388899999996</v>
      </c>
      <c r="W72" s="4">
        <v>1.129</v>
      </c>
      <c r="X72" s="4">
        <v>1.871</v>
      </c>
      <c r="Y72" s="4">
        <v>8</v>
      </c>
      <c r="Z72" s="4">
        <v>5</v>
      </c>
      <c r="AA72" s="4">
        <v>0.37713789399999997</v>
      </c>
      <c r="AB72" s="4">
        <v>0.78600000000000003</v>
      </c>
      <c r="AC72" s="4">
        <v>2.214</v>
      </c>
      <c r="AD72" s="4">
        <v>0</v>
      </c>
      <c r="AE72" s="4">
        <v>3</v>
      </c>
      <c r="AF72" s="4" t="e">
        <v>#DIV/0!</v>
      </c>
      <c r="AH72" s="1">
        <f t="shared" ref="AH72:AH75" si="20">(SUM(Z68:Z78)*SUM(W68:W78))/(SUM(Y68:Y78)*SUM(X68:X78))</f>
        <v>0.24927004753410584</v>
      </c>
      <c r="AI72" s="1">
        <f t="shared" ref="AI72:AI75" si="21">(SUM(U68:U78)*SUM(R68:R78))/(SUM(T68:T78)*SUM(S68:S78))</f>
        <v>0.28618165502743986</v>
      </c>
      <c r="AJ72" s="1">
        <f t="shared" ref="AJ72" si="22">(SUM(AE68:AE78)*SUM(AB68:AB78))/(SUM(AD68:AD78)*SUM(AC68:AC78))</f>
        <v>0.18566308243727597</v>
      </c>
      <c r="AK72" s="1">
        <f t="shared" si="8"/>
        <v>0.29591413455487592</v>
      </c>
      <c r="AL72" s="1" t="b">
        <f t="shared" si="9"/>
        <v>0</v>
      </c>
      <c r="AM72" s="1">
        <f t="shared" si="10"/>
        <v>0.12796955095729945</v>
      </c>
      <c r="AN72" s="1" t="b">
        <f t="shared" si="11"/>
        <v>0</v>
      </c>
      <c r="AO72" s="1">
        <v>9.4879999999999995</v>
      </c>
    </row>
    <row r="73" spans="1:41">
      <c r="A73" s="12">
        <v>70</v>
      </c>
      <c r="B73" s="9" t="s">
        <v>56</v>
      </c>
      <c r="C73" s="9" t="s">
        <v>31</v>
      </c>
      <c r="D73" s="9" t="s">
        <v>30</v>
      </c>
      <c r="E73" s="9" t="s">
        <v>31</v>
      </c>
      <c r="F73" s="2" t="b">
        <f t="shared" si="19"/>
        <v>0</v>
      </c>
      <c r="G73" s="2" t="b">
        <f t="shared" si="18"/>
        <v>0</v>
      </c>
      <c r="H73" s="1" t="s">
        <v>298</v>
      </c>
      <c r="M73" s="1">
        <f>PRODUCT(SUM(PRODUCT(R73,overview!$J$12),PRODUCT(W73,overview!$K$12),PRODUCT(AB73,overview!$L$12)),1/SUM(overview!$J$12:$L$12))</f>
        <v>0.99778260869565205</v>
      </c>
      <c r="N73" s="1">
        <f>PRODUCT(SUM(PRODUCT(S73,overview!$J$12),PRODUCT(X73,overview!$K$12),PRODUCT(AC73,overview!$L$12)),1/SUM(overview!$J$12:$L$12))</f>
        <v>2.0022173913043475</v>
      </c>
      <c r="O73" s="1">
        <f t="shared" si="16"/>
        <v>15</v>
      </c>
      <c r="P73" s="1">
        <f t="shared" si="17"/>
        <v>9</v>
      </c>
      <c r="Q73" s="1">
        <f t="shared" si="15"/>
        <v>0.29900327897331219</v>
      </c>
      <c r="R73" s="4">
        <v>1.006</v>
      </c>
      <c r="S73" s="4">
        <v>1.994</v>
      </c>
      <c r="T73" s="4">
        <v>8</v>
      </c>
      <c r="U73" s="4">
        <v>3</v>
      </c>
      <c r="V73" s="4">
        <v>0.189192578</v>
      </c>
      <c r="W73" s="4">
        <v>0.99399999999999999</v>
      </c>
      <c r="X73" s="4">
        <v>2.0059999999999998</v>
      </c>
      <c r="Y73" s="4">
        <v>6</v>
      </c>
      <c r="Z73" s="4">
        <v>6</v>
      </c>
      <c r="AA73" s="4">
        <v>0.49551346000000002</v>
      </c>
      <c r="AB73" s="4">
        <v>1</v>
      </c>
      <c r="AC73" s="4">
        <v>2</v>
      </c>
      <c r="AD73" s="4">
        <v>1</v>
      </c>
      <c r="AE73" s="4">
        <v>0</v>
      </c>
      <c r="AF73" s="4">
        <v>0</v>
      </c>
      <c r="AH73" s="1">
        <f t="shared" si="20"/>
        <v>0.28305355116810516</v>
      </c>
      <c r="AI73" s="1">
        <f t="shared" si="21"/>
        <v>0.34178454726399937</v>
      </c>
      <c r="AJ73" s="1">
        <f t="shared" ref="AJ73:AJ75" si="23">(SUM(AE69:AE79)*SUM(AB69:AB79))/(SUM(AD69:AD79)*SUM(AC69:AC79))</f>
        <v>0.23207885304659495</v>
      </c>
      <c r="AK73" s="1">
        <f t="shared" si="8"/>
        <v>0.50334764958689138</v>
      </c>
      <c r="AL73" s="1" t="b">
        <f t="shared" si="9"/>
        <v>0</v>
      </c>
      <c r="AM73" s="1">
        <f t="shared" si="10"/>
        <v>2.6721154030222172E-2</v>
      </c>
      <c r="AN73" s="1" t="b">
        <f t="shared" si="11"/>
        <v>0</v>
      </c>
      <c r="AO73" s="1">
        <v>9.4879999999999995</v>
      </c>
    </row>
    <row r="74" spans="1:41">
      <c r="A74" s="12">
        <v>71</v>
      </c>
      <c r="B74" s="9" t="s">
        <v>54</v>
      </c>
      <c r="C74" s="9" t="s">
        <v>55</v>
      </c>
      <c r="D74" s="9" t="s">
        <v>54</v>
      </c>
      <c r="E74" s="9" t="s">
        <v>55</v>
      </c>
      <c r="F74" s="2" t="b">
        <f t="shared" si="19"/>
        <v>0</v>
      </c>
      <c r="G74" s="2" t="b">
        <f t="shared" si="18"/>
        <v>0</v>
      </c>
      <c r="H74" s="1" t="s">
        <v>298</v>
      </c>
      <c r="M74" s="1">
        <f>PRODUCT(SUM(PRODUCT(R74,overview!$J$12),PRODUCT(W74,overview!$K$12),PRODUCT(AB74,overview!$L$12)),1/SUM(overview!$J$12:$L$12))</f>
        <v>0.76654347826086966</v>
      </c>
      <c r="N74" s="1">
        <f>PRODUCT(SUM(PRODUCT(S74,overview!$J$12),PRODUCT(X74,overview!$K$12),PRODUCT(AC74,overview!$L$12)),1/SUM(overview!$J$12:$L$12))</f>
        <v>2.2334565217391305</v>
      </c>
      <c r="O74" s="1">
        <f t="shared" si="16"/>
        <v>18</v>
      </c>
      <c r="P74" s="1">
        <f t="shared" si="17"/>
        <v>14</v>
      </c>
      <c r="Q74" s="1">
        <f t="shared" si="15"/>
        <v>0.26694071601068947</v>
      </c>
      <c r="R74" s="4">
        <v>0.499</v>
      </c>
      <c r="S74" s="4">
        <v>2.5009999999999999</v>
      </c>
      <c r="T74" s="4">
        <v>6</v>
      </c>
      <c r="U74" s="4">
        <v>4</v>
      </c>
      <c r="V74" s="4">
        <v>0.133013461</v>
      </c>
      <c r="W74" s="4">
        <v>0.9</v>
      </c>
      <c r="X74" s="4">
        <v>2.1</v>
      </c>
      <c r="Y74" s="4">
        <v>12</v>
      </c>
      <c r="Z74" s="4">
        <v>10</v>
      </c>
      <c r="AA74" s="4">
        <v>0.35714285699999998</v>
      </c>
      <c r="AB74" s="4">
        <v>0.375</v>
      </c>
      <c r="AC74" s="4">
        <v>2.625</v>
      </c>
      <c r="AD74" s="4">
        <v>0</v>
      </c>
      <c r="AE74" s="4">
        <v>0</v>
      </c>
      <c r="AF74" s="4" t="e">
        <v>#DIV/0!</v>
      </c>
      <c r="AH74" s="1">
        <f t="shared" si="20"/>
        <v>0.39877087198515759</v>
      </c>
      <c r="AI74" s="1">
        <f t="shared" si="21"/>
        <v>0.35882728182436652</v>
      </c>
      <c r="AJ74" s="1">
        <f t="shared" si="23"/>
        <v>0.26002290950744561</v>
      </c>
    </row>
    <row r="75" spans="1:41">
      <c r="A75" s="12">
        <v>72</v>
      </c>
      <c r="B75" s="9" t="s">
        <v>28</v>
      </c>
      <c r="C75" s="9" t="s">
        <v>29</v>
      </c>
      <c r="D75" s="9" t="s">
        <v>28</v>
      </c>
      <c r="E75" s="9" t="s">
        <v>29</v>
      </c>
      <c r="F75" s="2" t="b">
        <f t="shared" si="19"/>
        <v>0</v>
      </c>
      <c r="G75" s="2" t="b">
        <f t="shared" si="18"/>
        <v>0</v>
      </c>
      <c r="H75" s="1" t="s">
        <v>298</v>
      </c>
      <c r="M75" s="1">
        <f>PRODUCT(SUM(PRODUCT(R75,overview!$J$12),PRODUCT(W75,overview!$K$12),PRODUCT(AB75,overview!$L$12)),1/SUM(overview!$J$12:$L$12))</f>
        <v>0.455695652173913</v>
      </c>
      <c r="N75" s="1">
        <f>PRODUCT(SUM(PRODUCT(S75,overview!$J$12),PRODUCT(X75,overview!$K$12),PRODUCT(AC75,overview!$L$12)),1/SUM(overview!$J$12:$L$12))</f>
        <v>2.5443043478260869</v>
      </c>
      <c r="O75" s="1">
        <f t="shared" si="16"/>
        <v>6.5</v>
      </c>
      <c r="P75" s="1">
        <f t="shared" si="17"/>
        <v>40.5</v>
      </c>
      <c r="Q75" s="1">
        <f t="shared" si="15"/>
        <v>1.115957079028902</v>
      </c>
      <c r="R75" s="4">
        <v>0.54400000000000004</v>
      </c>
      <c r="S75" s="4">
        <v>2.456</v>
      </c>
      <c r="T75" s="4">
        <v>0</v>
      </c>
      <c r="U75" s="4">
        <v>30</v>
      </c>
      <c r="V75" s="4" t="e">
        <v>#DIV/0!</v>
      </c>
      <c r="W75" s="4">
        <v>0.40899999999999997</v>
      </c>
      <c r="X75" s="4">
        <v>2.5910000000000002</v>
      </c>
      <c r="Y75" s="4">
        <v>6.5</v>
      </c>
      <c r="Z75" s="4">
        <v>10.5</v>
      </c>
      <c r="AA75" s="4">
        <v>0.254995101</v>
      </c>
      <c r="AB75" s="4">
        <v>0.66700000000000004</v>
      </c>
      <c r="AC75" s="4">
        <v>2.3330000000000002</v>
      </c>
      <c r="AD75" s="4">
        <v>0</v>
      </c>
      <c r="AE75" s="4">
        <v>0</v>
      </c>
      <c r="AF75" s="4" t="e">
        <v>#DIV/0!</v>
      </c>
      <c r="AH75" s="1">
        <f t="shared" si="20"/>
        <v>0.42562973939797516</v>
      </c>
      <c r="AI75" s="1">
        <f t="shared" si="21"/>
        <v>0.40351847645477779</v>
      </c>
      <c r="AJ75" s="1">
        <f t="shared" si="23"/>
        <v>0.31890636766797753</v>
      </c>
    </row>
    <row r="76" spans="1:41">
      <c r="A76" s="12">
        <v>73</v>
      </c>
      <c r="B76" s="9" t="s">
        <v>58</v>
      </c>
      <c r="C76" s="9" t="s">
        <v>59</v>
      </c>
      <c r="D76" s="9" t="s">
        <v>82</v>
      </c>
      <c r="E76" s="9" t="s">
        <v>59</v>
      </c>
      <c r="F76" s="2" t="b">
        <f t="shared" si="19"/>
        <v>1</v>
      </c>
      <c r="G76" s="2" t="b">
        <f t="shared" si="18"/>
        <v>1</v>
      </c>
      <c r="H76" s="1" t="s">
        <v>298</v>
      </c>
      <c r="M76" s="1">
        <f>PRODUCT(SUM(PRODUCT(R76,overview!$J$12),PRODUCT(W76,overview!$K$12),PRODUCT(AB76,overview!$L$12)),1/SUM(overview!$J$12:$L$12))</f>
        <v>0.45652173913043476</v>
      </c>
      <c r="N76" s="1">
        <f>PRODUCT(SUM(PRODUCT(S76,overview!$J$12),PRODUCT(X76,overview!$K$12),PRODUCT(AC76,overview!$L$12)),1/SUM(overview!$J$12:$L$12))</f>
        <v>2.543478260869565</v>
      </c>
      <c r="O76" s="1">
        <f t="shared" si="16"/>
        <v>7.2</v>
      </c>
      <c r="P76" s="1">
        <f t="shared" si="17"/>
        <v>12.8</v>
      </c>
      <c r="Q76" s="1">
        <f t="shared" si="15"/>
        <v>0.31908831908831914</v>
      </c>
      <c r="R76" s="4">
        <v>0.44800000000000001</v>
      </c>
      <c r="S76" s="4">
        <v>2.552</v>
      </c>
      <c r="T76" s="4">
        <v>2</v>
      </c>
      <c r="U76" s="4">
        <v>3</v>
      </c>
      <c r="V76" s="4">
        <v>0.26332288399999998</v>
      </c>
      <c r="W76" s="4">
        <v>0.46300000000000002</v>
      </c>
      <c r="X76" s="4">
        <v>2.5369999999999999</v>
      </c>
      <c r="Y76" s="4">
        <v>4.2</v>
      </c>
      <c r="Z76" s="4">
        <v>9.8000000000000007</v>
      </c>
      <c r="AA76" s="4">
        <v>0.425831034</v>
      </c>
      <c r="AB76" s="4">
        <v>0.375</v>
      </c>
      <c r="AC76" s="4">
        <v>2.625</v>
      </c>
      <c r="AD76" s="4">
        <v>1</v>
      </c>
      <c r="AE76" s="4">
        <v>0</v>
      </c>
      <c r="AF76" s="4">
        <v>0</v>
      </c>
    </row>
    <row r="77" spans="1:41">
      <c r="A77" s="12">
        <v>74</v>
      </c>
      <c r="B77" s="9" t="s">
        <v>47</v>
      </c>
      <c r="C77" s="9" t="s">
        <v>48</v>
      </c>
      <c r="D77" s="9" t="s">
        <v>62</v>
      </c>
      <c r="E77" s="9" t="s">
        <v>48</v>
      </c>
      <c r="F77" s="2" t="b">
        <f t="shared" si="19"/>
        <v>1</v>
      </c>
      <c r="G77" s="2" t="b">
        <f t="shared" si="18"/>
        <v>0</v>
      </c>
      <c r="H77" s="1" t="s">
        <v>298</v>
      </c>
      <c r="M77" s="1">
        <f>PRODUCT(SUM(PRODUCT(R77,overview!$J$12),PRODUCT(W77,overview!$K$12),PRODUCT(AB77,overview!$L$12)),1/SUM(overview!$J$12:$L$12))</f>
        <v>0.80119565217391298</v>
      </c>
      <c r="N77" s="1">
        <f>PRODUCT(SUM(PRODUCT(S77,overview!$J$12),PRODUCT(X77,overview!$K$12),PRODUCT(AC77,overview!$L$12)),1/SUM(overview!$J$12:$L$12))</f>
        <v>2.1988043478260866</v>
      </c>
      <c r="O77" s="1">
        <f t="shared" si="16"/>
        <v>17.5</v>
      </c>
      <c r="P77" s="1">
        <f t="shared" si="17"/>
        <v>12.5</v>
      </c>
      <c r="Q77" s="1">
        <f t="shared" si="15"/>
        <v>0.26026990953581497</v>
      </c>
      <c r="R77" s="4">
        <v>0.97199999999999998</v>
      </c>
      <c r="S77" s="4">
        <v>2.028</v>
      </c>
      <c r="T77" s="4">
        <v>9</v>
      </c>
      <c r="U77" s="4">
        <v>4</v>
      </c>
      <c r="V77" s="4">
        <v>0.21301775100000001</v>
      </c>
      <c r="W77" s="4">
        <v>0.72</v>
      </c>
      <c r="X77" s="4">
        <v>2.2799999999999998</v>
      </c>
      <c r="Y77" s="4">
        <v>7.5</v>
      </c>
      <c r="Z77" s="4">
        <v>7.5</v>
      </c>
      <c r="AA77" s="4">
        <v>0.31578947400000001</v>
      </c>
      <c r="AB77" s="4">
        <v>0.92700000000000005</v>
      </c>
      <c r="AC77" s="4">
        <v>2.073</v>
      </c>
      <c r="AD77" s="4">
        <v>1</v>
      </c>
      <c r="AE77" s="4">
        <v>1</v>
      </c>
      <c r="AF77" s="4">
        <v>0.44717800299999999</v>
      </c>
    </row>
    <row r="78" spans="1:41">
      <c r="A78" s="12">
        <v>75</v>
      </c>
      <c r="B78" s="9" t="s">
        <v>58</v>
      </c>
      <c r="C78" s="9" t="s">
        <v>59</v>
      </c>
      <c r="D78" s="9" t="s">
        <v>58</v>
      </c>
      <c r="E78" s="9" t="s">
        <v>59</v>
      </c>
      <c r="F78" s="2" t="b">
        <f t="shared" si="19"/>
        <v>0</v>
      </c>
      <c r="G78" s="2" t="b">
        <f t="shared" si="18"/>
        <v>0</v>
      </c>
      <c r="H78" s="1" t="s">
        <v>298</v>
      </c>
      <c r="M78" s="1">
        <f>PRODUCT(SUM(PRODUCT(R78,overview!$J$12),PRODUCT(W78,overview!$K$12),PRODUCT(AB78,overview!$L$12)),1/SUM(overview!$J$12:$L$12))</f>
        <v>0.44997826086956516</v>
      </c>
      <c r="N78" s="1">
        <f>PRODUCT(SUM(PRODUCT(S78,overview!$J$12),PRODUCT(X78,overview!$K$12),PRODUCT(AC78,overview!$L$12)),1/SUM(overview!$J$12:$L$12))</f>
        <v>2.5500217391304343</v>
      </c>
      <c r="O78" s="1">
        <f t="shared" si="16"/>
        <v>2.2000000000000002</v>
      </c>
      <c r="P78" s="1">
        <f t="shared" si="17"/>
        <v>12.8</v>
      </c>
      <c r="Q78" s="1">
        <f t="shared" si="15"/>
        <v>1.0266796144495398</v>
      </c>
      <c r="R78" s="4">
        <v>0.41099999999999998</v>
      </c>
      <c r="S78" s="4">
        <v>2.589</v>
      </c>
      <c r="T78" s="4">
        <v>2</v>
      </c>
      <c r="U78" s="4">
        <v>5</v>
      </c>
      <c r="V78" s="4">
        <v>0.39687137900000002</v>
      </c>
      <c r="W78" s="4">
        <v>0.47</v>
      </c>
      <c r="X78" s="4">
        <v>2.5299999999999998</v>
      </c>
      <c r="Y78" s="4">
        <v>0.2</v>
      </c>
      <c r="Z78" s="4">
        <v>7.8</v>
      </c>
      <c r="AA78" s="4">
        <v>7.2450592890000003</v>
      </c>
      <c r="AB78" s="4">
        <v>0.375</v>
      </c>
      <c r="AC78" s="4">
        <v>2.625</v>
      </c>
      <c r="AD78" s="4">
        <v>0</v>
      </c>
      <c r="AE78" s="4">
        <v>0</v>
      </c>
      <c r="AF78" s="4" t="e">
        <v>#DIV/0!</v>
      </c>
    </row>
    <row r="79" spans="1:41">
      <c r="A79" s="12">
        <v>76</v>
      </c>
      <c r="B79" s="9" t="s">
        <v>51</v>
      </c>
      <c r="C79" s="9" t="s">
        <v>52</v>
      </c>
      <c r="D79" s="9" t="s">
        <v>51</v>
      </c>
      <c r="E79" s="9" t="s">
        <v>52</v>
      </c>
      <c r="F79" s="2" t="b">
        <f t="shared" si="19"/>
        <v>0</v>
      </c>
      <c r="G79" s="2" t="b">
        <f t="shared" si="18"/>
        <v>0</v>
      </c>
      <c r="H79" s="1" t="s">
        <v>298</v>
      </c>
      <c r="M79" s="1">
        <f>PRODUCT(SUM(PRODUCT(R79,overview!$J$12),PRODUCT(W79,overview!$K$12),PRODUCT(AB79,overview!$L$12)),1/SUM(overview!$J$12:$L$12))</f>
        <v>0.35117391304347823</v>
      </c>
      <c r="N79" s="1">
        <f>PRODUCT(SUM(PRODUCT(S79,overview!$J$12),PRODUCT(X79,overview!$K$12),PRODUCT(AC79,overview!$L$12)),1/SUM(overview!$J$12:$L$12))</f>
        <v>2.6488260869565212</v>
      </c>
      <c r="O79" s="1">
        <f t="shared" si="16"/>
        <v>5.2</v>
      </c>
      <c r="P79" s="1">
        <f t="shared" si="17"/>
        <v>13.8</v>
      </c>
      <c r="Q79" s="1">
        <f t="shared" si="15"/>
        <v>0.35183945939325684</v>
      </c>
      <c r="R79" s="4">
        <v>0.375</v>
      </c>
      <c r="S79" s="4">
        <v>2.625</v>
      </c>
      <c r="T79" s="4">
        <v>1</v>
      </c>
      <c r="U79" s="4">
        <v>5</v>
      </c>
      <c r="V79" s="4">
        <v>0.71428571399999996</v>
      </c>
      <c r="W79" s="4">
        <v>0.34100000000000003</v>
      </c>
      <c r="X79" s="4">
        <v>2.6589999999999998</v>
      </c>
      <c r="Y79" s="4">
        <v>4.2</v>
      </c>
      <c r="Z79" s="4">
        <v>8.8000000000000007</v>
      </c>
      <c r="AA79" s="4">
        <v>0.26870108700000001</v>
      </c>
      <c r="AB79" s="4">
        <v>0.33300000000000002</v>
      </c>
      <c r="AC79" s="4">
        <v>2.6669999999999998</v>
      </c>
      <c r="AD79" s="4">
        <v>0</v>
      </c>
      <c r="AE79" s="4">
        <v>0</v>
      </c>
      <c r="AF79" s="4" t="e">
        <v>#DIV/0!</v>
      </c>
    </row>
    <row r="80" spans="1:41">
      <c r="A80" s="12">
        <v>77</v>
      </c>
      <c r="B80" s="9" t="s">
        <v>47</v>
      </c>
      <c r="C80" s="9" t="s">
        <v>48</v>
      </c>
      <c r="D80" s="9" t="s">
        <v>62</v>
      </c>
      <c r="E80" s="9" t="s">
        <v>48</v>
      </c>
      <c r="F80" s="2" t="b">
        <f t="shared" si="19"/>
        <v>1</v>
      </c>
      <c r="G80" s="2" t="b">
        <f t="shared" si="18"/>
        <v>0</v>
      </c>
      <c r="H80" s="1" t="s">
        <v>298</v>
      </c>
      <c r="M80" s="1">
        <f>PRODUCT(SUM(PRODUCT(R80,overview!$J$12),PRODUCT(W80,overview!$K$12),PRODUCT(AB80,overview!$L$12)),1/SUM(overview!$J$12:$L$12))</f>
        <v>0.78093478260869564</v>
      </c>
      <c r="N80" s="1">
        <f>PRODUCT(SUM(PRODUCT(S80,overview!$J$12),PRODUCT(X80,overview!$K$12),PRODUCT(AC80,overview!$L$12)),1/SUM(overview!$J$12:$L$12))</f>
        <v>2.2190652173913041</v>
      </c>
      <c r="O80" s="1">
        <f t="shared" si="16"/>
        <v>14</v>
      </c>
      <c r="P80" s="1">
        <f t="shared" si="17"/>
        <v>25</v>
      </c>
      <c r="Q80" s="1">
        <f t="shared" si="15"/>
        <v>0.6284296588429743</v>
      </c>
      <c r="R80" s="4">
        <v>0.77700000000000002</v>
      </c>
      <c r="S80" s="4">
        <v>2.2229999999999999</v>
      </c>
      <c r="T80" s="4">
        <v>7</v>
      </c>
      <c r="U80" s="4">
        <v>4</v>
      </c>
      <c r="V80" s="4">
        <v>0.199730094</v>
      </c>
      <c r="W80" s="4">
        <v>0.77800000000000002</v>
      </c>
      <c r="X80" s="4">
        <v>2.222</v>
      </c>
      <c r="Y80" s="4">
        <v>6</v>
      </c>
      <c r="Z80" s="4">
        <v>20</v>
      </c>
      <c r="AA80" s="4">
        <v>1.1671167119999999</v>
      </c>
      <c r="AB80" s="4">
        <v>0.92700000000000005</v>
      </c>
      <c r="AC80" s="4">
        <v>2.073</v>
      </c>
      <c r="AD80" s="4">
        <v>1</v>
      </c>
      <c r="AE80" s="4">
        <v>1</v>
      </c>
      <c r="AF80" s="4">
        <v>0.44717800299999999</v>
      </c>
    </row>
    <row r="81" spans="6:12">
      <c r="F81" s="2"/>
      <c r="G81" s="2"/>
    </row>
    <row r="82" spans="6:12">
      <c r="F82" s="2"/>
      <c r="G82" s="2"/>
      <c r="K82" s="1">
        <f>COUNTIF(K2:K80,"Yes")</f>
        <v>6</v>
      </c>
      <c r="L82" s="1">
        <f>COUNTIF(L2:L80,"Yes")</f>
        <v>2</v>
      </c>
    </row>
    <row r="83" spans="6:12">
      <c r="F83" s="2"/>
      <c r="G83" s="2"/>
      <c r="L83" s="1">
        <f>SUM(K82,-COUNTIFS(K2:K80,"Yes",H2:H80,"",J2:J80,""))</f>
        <v>6</v>
      </c>
    </row>
    <row r="84" spans="6:12">
      <c r="F84" s="2"/>
      <c r="G84" s="2"/>
      <c r="L84" s="1">
        <f>COUNTIFS(K$2:K81,"Yes",F$2:F81,"true",G$2:G81,"false")</f>
        <v>4</v>
      </c>
    </row>
    <row r="85" spans="6:12">
      <c r="F85" s="2"/>
      <c r="G85" s="2"/>
      <c r="L85" s="1">
        <f>SUM(COUNTIFS(K$2:K81,"Yes",F$2:F81,"false"),COUNTIFS(K$2:K81,"Yes",G$2:G81,"true"),-SUM(COUNTIFS(K$2:K81,"Yes",G$2:G81,"true",F$2:F81,"false")))</f>
        <v>2</v>
      </c>
    </row>
    <row r="86" spans="6:12">
      <c r="F86" s="2"/>
      <c r="G86" s="2"/>
      <c r="L86" s="1">
        <f>COUNTIFS(K$2:K83,"Yes",F$2:F83,"true",G$2:G83,"false",L$2:L83,"yes")</f>
        <v>1</v>
      </c>
    </row>
    <row r="87" spans="6:12">
      <c r="F87" s="2"/>
      <c r="G87" s="2"/>
    </row>
    <row r="88" spans="6:12">
      <c r="F88" s="2"/>
      <c r="G88" s="2"/>
    </row>
    <row r="89" spans="6:12">
      <c r="F89" s="2"/>
      <c r="G89" s="2"/>
    </row>
    <row r="90" spans="6:12">
      <c r="F90" s="2"/>
      <c r="G90" s="2"/>
    </row>
    <row r="91" spans="6:12">
      <c r="F91" s="2"/>
      <c r="G91" s="2"/>
    </row>
    <row r="92" spans="6:12">
      <c r="F92" s="2"/>
      <c r="G92" s="2"/>
    </row>
    <row r="93" spans="6:12">
      <c r="F93" s="2"/>
      <c r="G93" s="2"/>
    </row>
    <row r="94" spans="6:12">
      <c r="F94" s="2"/>
      <c r="G94" s="2"/>
    </row>
    <row r="95" spans="6:12">
      <c r="F95" s="2"/>
      <c r="G95" s="2"/>
    </row>
    <row r="96" spans="6:12">
      <c r="F96" s="2"/>
      <c r="G96" s="2"/>
    </row>
    <row r="97" spans="6:7">
      <c r="F97" s="2"/>
      <c r="G97" s="2"/>
    </row>
    <row r="98" spans="6:7">
      <c r="F98" s="2"/>
      <c r="G98" s="2"/>
    </row>
    <row r="99" spans="6:7">
      <c r="F99" s="2"/>
      <c r="G99" s="2"/>
    </row>
    <row r="100" spans="6:7">
      <c r="F100" s="2"/>
      <c r="G100" s="2"/>
    </row>
    <row r="101" spans="6:7">
      <c r="F101" s="2"/>
      <c r="G101" s="2"/>
    </row>
    <row r="102" spans="6:7">
      <c r="F102" s="2"/>
      <c r="G102" s="2"/>
    </row>
    <row r="103" spans="6:7">
      <c r="F103" s="2"/>
      <c r="G103" s="2"/>
    </row>
    <row r="104" spans="6:7">
      <c r="F104" s="2"/>
      <c r="G104" s="2"/>
    </row>
    <row r="105" spans="6:7">
      <c r="F105" s="2"/>
      <c r="G105" s="2"/>
    </row>
    <row r="106" spans="6:7">
      <c r="F106" s="2"/>
      <c r="G106" s="2"/>
    </row>
    <row r="107" spans="6:7">
      <c r="F107" s="2"/>
      <c r="G107" s="2"/>
    </row>
    <row r="108" spans="6:7">
      <c r="F108" s="2"/>
      <c r="G108" s="2"/>
    </row>
    <row r="109" spans="6:7">
      <c r="F109" s="2"/>
      <c r="G109" s="2"/>
    </row>
    <row r="110" spans="6:7">
      <c r="F110" s="2"/>
      <c r="G110" s="2"/>
    </row>
    <row r="111" spans="6:7">
      <c r="F111" s="2"/>
      <c r="G111" s="2"/>
    </row>
    <row r="112" spans="6:7">
      <c r="F112" s="2"/>
      <c r="G112" s="2"/>
    </row>
    <row r="113" spans="6:7">
      <c r="F113" s="2"/>
      <c r="G113" s="2"/>
    </row>
    <row r="114" spans="6:7">
      <c r="F114" s="2"/>
      <c r="G114" s="2"/>
    </row>
    <row r="115" spans="6:7">
      <c r="F115" s="2"/>
      <c r="G115" s="2"/>
    </row>
    <row r="116" spans="6:7">
      <c r="F116" s="2"/>
      <c r="G116" s="2"/>
    </row>
    <row r="117" spans="6:7">
      <c r="F117" s="2"/>
      <c r="G117" s="2"/>
    </row>
    <row r="118" spans="6:7">
      <c r="F118" s="2"/>
      <c r="G118" s="2"/>
    </row>
    <row r="119" spans="6:7">
      <c r="F119" s="2"/>
      <c r="G119" s="2"/>
    </row>
    <row r="120" spans="6:7">
      <c r="F120" s="2"/>
      <c r="G120" s="2"/>
    </row>
    <row r="121" spans="6:7">
      <c r="F121" s="2"/>
      <c r="G121" s="2"/>
    </row>
    <row r="122" spans="6:7">
      <c r="F122" s="2"/>
      <c r="G122" s="2"/>
    </row>
    <row r="123" spans="6:7">
      <c r="F123" s="2"/>
      <c r="G123" s="2"/>
    </row>
    <row r="124" spans="6:7">
      <c r="F124" s="2"/>
      <c r="G124" s="2"/>
    </row>
    <row r="125" spans="6:7">
      <c r="F125" s="2"/>
      <c r="G125" s="2"/>
    </row>
    <row r="126" spans="6:7">
      <c r="F126" s="2"/>
      <c r="G126" s="2"/>
    </row>
    <row r="127" spans="6:7">
      <c r="F127" s="2"/>
      <c r="G127" s="2"/>
    </row>
    <row r="128" spans="6:7">
      <c r="F128" s="2"/>
      <c r="G128" s="2"/>
    </row>
    <row r="129" spans="6:7">
      <c r="F129" s="2"/>
      <c r="G129" s="2"/>
    </row>
    <row r="130" spans="6:7">
      <c r="F130" s="2"/>
      <c r="G130" s="2"/>
    </row>
    <row r="131" spans="6:7">
      <c r="F131" s="2"/>
      <c r="G131" s="2"/>
    </row>
    <row r="132" spans="6:7">
      <c r="F132" s="2"/>
      <c r="G132" s="2"/>
    </row>
    <row r="133" spans="6:7">
      <c r="F133" s="2"/>
      <c r="G133" s="2"/>
    </row>
    <row r="134" spans="6:7">
      <c r="F134" s="2"/>
      <c r="G134" s="2"/>
    </row>
    <row r="135" spans="6:7">
      <c r="F135" s="2"/>
      <c r="G135" s="2"/>
    </row>
    <row r="136" spans="6:7">
      <c r="F136" s="2"/>
      <c r="G136" s="2"/>
    </row>
    <row r="137" spans="6:7">
      <c r="F137" s="2"/>
      <c r="G137" s="2"/>
    </row>
    <row r="138" spans="6:7">
      <c r="F138" s="2"/>
      <c r="G138" s="2"/>
    </row>
    <row r="139" spans="6:7">
      <c r="F139" s="2"/>
      <c r="G139" s="2"/>
    </row>
    <row r="140" spans="6:7">
      <c r="F140" s="2"/>
      <c r="G140" s="2"/>
    </row>
    <row r="141" spans="6:7">
      <c r="F141" s="2"/>
      <c r="G141" s="2"/>
    </row>
    <row r="142" spans="6:7">
      <c r="F142" s="2"/>
      <c r="G142" s="2"/>
    </row>
    <row r="143" spans="6:7">
      <c r="F143" s="2"/>
      <c r="G143" s="2"/>
    </row>
    <row r="144" spans="6:7">
      <c r="F144" s="2"/>
      <c r="G144" s="2"/>
    </row>
    <row r="145" spans="6:7">
      <c r="F145" s="2"/>
      <c r="G145" s="2"/>
    </row>
    <row r="146" spans="6:7">
      <c r="F146" s="2"/>
      <c r="G146" s="2"/>
    </row>
    <row r="147" spans="6:7">
      <c r="F147" s="2"/>
      <c r="G147" s="2"/>
    </row>
    <row r="148" spans="6:7">
      <c r="F148" s="2"/>
      <c r="G148" s="2"/>
    </row>
    <row r="149" spans="6:7">
      <c r="F149" s="2"/>
      <c r="G149" s="2"/>
    </row>
    <row r="150" spans="6:7">
      <c r="F150" s="2"/>
      <c r="G150" s="2"/>
    </row>
    <row r="151" spans="6:7">
      <c r="F151" s="2"/>
      <c r="G151" s="2"/>
    </row>
    <row r="152" spans="6:7">
      <c r="F152" s="2"/>
      <c r="G152" s="2"/>
    </row>
    <row r="153" spans="6:7">
      <c r="F153" s="2"/>
      <c r="G153" s="2"/>
    </row>
    <row r="154" spans="6:7">
      <c r="F154" s="2"/>
      <c r="G154" s="2"/>
    </row>
    <row r="155" spans="6:7">
      <c r="F155" s="2"/>
      <c r="G155" s="2"/>
    </row>
    <row r="156" spans="6:7">
      <c r="F156" s="2"/>
      <c r="G156" s="2"/>
    </row>
    <row r="157" spans="6:7">
      <c r="F157" s="2"/>
      <c r="G157" s="2"/>
    </row>
    <row r="158" spans="6:7">
      <c r="F158" s="2"/>
      <c r="G158" s="2"/>
    </row>
    <row r="159" spans="6:7">
      <c r="F159" s="2"/>
      <c r="G159" s="2"/>
    </row>
    <row r="160" spans="6:7">
      <c r="F160" s="2"/>
      <c r="G160" s="2"/>
    </row>
    <row r="161" spans="6:7">
      <c r="F161" s="2"/>
      <c r="G161" s="2"/>
    </row>
    <row r="162" spans="6:7">
      <c r="F162" s="2"/>
      <c r="G162" s="2"/>
    </row>
    <row r="163" spans="6:7">
      <c r="F163" s="2"/>
      <c r="G163" s="2"/>
    </row>
    <row r="164" spans="6:7">
      <c r="F164" s="2"/>
      <c r="G164" s="2"/>
    </row>
    <row r="165" spans="6:7">
      <c r="F165" s="2"/>
      <c r="G165" s="2"/>
    </row>
    <row r="166" spans="6:7">
      <c r="F166" s="2"/>
      <c r="G166" s="2"/>
    </row>
    <row r="167" spans="6:7">
      <c r="F167" s="2"/>
      <c r="G167" s="2"/>
    </row>
    <row r="168" spans="6:7">
      <c r="F168" s="2"/>
      <c r="G168" s="2"/>
    </row>
    <row r="169" spans="6:7">
      <c r="F169" s="2"/>
      <c r="G169" s="2"/>
    </row>
    <row r="170" spans="6:7">
      <c r="F170" s="2"/>
      <c r="G170" s="2"/>
    </row>
    <row r="171" spans="6:7">
      <c r="F171" s="2"/>
      <c r="G171" s="2"/>
    </row>
    <row r="172" spans="6:7">
      <c r="F172" s="2"/>
      <c r="G172" s="2"/>
    </row>
    <row r="173" spans="6:7">
      <c r="F173" s="2"/>
      <c r="G173" s="2"/>
    </row>
    <row r="174" spans="6:7">
      <c r="F174" s="2"/>
      <c r="G174" s="2"/>
    </row>
    <row r="175" spans="6:7">
      <c r="F175" s="2"/>
      <c r="G175" s="2"/>
    </row>
    <row r="176" spans="6:7">
      <c r="F176" s="2"/>
      <c r="G176" s="2"/>
    </row>
    <row r="177" spans="6:7">
      <c r="F177" s="2"/>
      <c r="G177" s="2"/>
    </row>
    <row r="178" spans="6:7">
      <c r="F178" s="2"/>
      <c r="G178" s="2"/>
    </row>
    <row r="179" spans="6:7">
      <c r="F179" s="2"/>
      <c r="G179" s="2"/>
    </row>
    <row r="180" spans="6:7">
      <c r="F180" s="2"/>
      <c r="G180" s="2"/>
    </row>
    <row r="181" spans="6:7">
      <c r="F181" s="2"/>
      <c r="G181" s="2"/>
    </row>
    <row r="182" spans="6:7">
      <c r="F182" s="2"/>
      <c r="G182" s="2"/>
    </row>
    <row r="183" spans="6:7">
      <c r="F183" s="2"/>
      <c r="G183" s="2"/>
    </row>
    <row r="184" spans="6:7">
      <c r="F184" s="2"/>
      <c r="G184" s="2"/>
    </row>
    <row r="185" spans="6:7">
      <c r="F185" s="2"/>
      <c r="G185" s="2"/>
    </row>
    <row r="186" spans="6:7">
      <c r="F186" s="2"/>
      <c r="G186" s="2"/>
    </row>
    <row r="187" spans="6:7">
      <c r="F187" s="2"/>
      <c r="G187" s="2"/>
    </row>
    <row r="188" spans="6:7">
      <c r="F188" s="2"/>
      <c r="G188" s="2"/>
    </row>
    <row r="189" spans="6:7">
      <c r="F189" s="2"/>
      <c r="G189" s="2"/>
    </row>
    <row r="190" spans="6:7">
      <c r="F190" s="2"/>
      <c r="G190" s="2"/>
    </row>
    <row r="191" spans="6:7">
      <c r="F191" s="2"/>
      <c r="G191" s="2"/>
    </row>
    <row r="192" spans="6:7">
      <c r="F192" s="2"/>
      <c r="G192" s="2"/>
    </row>
    <row r="193" spans="6:7">
      <c r="F193" s="2"/>
      <c r="G193" s="2"/>
    </row>
    <row r="194" spans="6:7">
      <c r="F194" s="2"/>
      <c r="G194" s="2"/>
    </row>
    <row r="195" spans="6:7">
      <c r="F195" s="2"/>
      <c r="G195" s="2"/>
    </row>
    <row r="196" spans="6:7">
      <c r="F196" s="2"/>
      <c r="G196" s="2"/>
    </row>
    <row r="197" spans="6:7">
      <c r="F197" s="2"/>
      <c r="G197" s="2"/>
    </row>
    <row r="198" spans="6:7">
      <c r="F198" s="2"/>
      <c r="G198" s="2"/>
    </row>
    <row r="199" spans="6:7">
      <c r="F199" s="2"/>
      <c r="G199" s="2"/>
    </row>
    <row r="200" spans="6:7">
      <c r="F200" s="2"/>
      <c r="G200" s="2"/>
    </row>
    <row r="201" spans="6:7">
      <c r="F201" s="2"/>
      <c r="G201" s="2"/>
    </row>
    <row r="202" spans="6:7">
      <c r="F202" s="2"/>
      <c r="G202" s="2"/>
    </row>
    <row r="203" spans="6:7">
      <c r="F203" s="2"/>
      <c r="G203" s="2"/>
    </row>
    <row r="204" spans="6:7">
      <c r="F204" s="2"/>
      <c r="G204" s="2"/>
    </row>
    <row r="205" spans="6:7">
      <c r="F205" s="2"/>
      <c r="G205" s="2"/>
    </row>
    <row r="206" spans="6:7">
      <c r="F206" s="2"/>
      <c r="G206" s="2"/>
    </row>
    <row r="207" spans="6:7">
      <c r="F207" s="2"/>
      <c r="G207" s="2"/>
    </row>
    <row r="208" spans="6:7">
      <c r="F208" s="2"/>
      <c r="G208" s="2"/>
    </row>
    <row r="209" spans="6:7">
      <c r="F209" s="2"/>
      <c r="G209" s="2"/>
    </row>
    <row r="210" spans="6:7">
      <c r="F210" s="2"/>
      <c r="G210" s="2"/>
    </row>
    <row r="211" spans="6:7">
      <c r="F211" s="2"/>
      <c r="G211" s="2"/>
    </row>
    <row r="212" spans="6:7">
      <c r="F212" s="2"/>
      <c r="G212" s="2"/>
    </row>
    <row r="213" spans="6:7">
      <c r="F213" s="2"/>
      <c r="G213" s="2"/>
    </row>
    <row r="214" spans="6:7">
      <c r="F214" s="2"/>
      <c r="G214" s="2"/>
    </row>
    <row r="215" spans="6:7">
      <c r="F215" s="2"/>
      <c r="G215" s="2"/>
    </row>
    <row r="216" spans="6:7">
      <c r="F216" s="2"/>
      <c r="G216" s="2"/>
    </row>
    <row r="217" spans="6:7">
      <c r="F217" s="2"/>
      <c r="G217" s="2"/>
    </row>
    <row r="218" spans="6:7">
      <c r="F218" s="2"/>
      <c r="G218" s="2"/>
    </row>
    <row r="219" spans="6:7">
      <c r="F219" s="2"/>
      <c r="G219" s="2"/>
    </row>
    <row r="220" spans="6:7">
      <c r="F220" s="2"/>
      <c r="G220" s="2"/>
    </row>
    <row r="221" spans="6:7">
      <c r="F221" s="2"/>
      <c r="G221" s="2"/>
    </row>
    <row r="222" spans="6:7">
      <c r="F222" s="2"/>
      <c r="G222" s="2"/>
    </row>
    <row r="223" spans="6:7">
      <c r="F223" s="2"/>
      <c r="G223" s="2"/>
    </row>
    <row r="224" spans="6:7">
      <c r="F224" s="2"/>
      <c r="G224" s="2"/>
    </row>
    <row r="225" spans="6:7">
      <c r="F225" s="2"/>
      <c r="G225" s="2"/>
    </row>
    <row r="226" spans="6:7">
      <c r="F226" s="2"/>
      <c r="G226" s="2"/>
    </row>
    <row r="227" spans="6:7">
      <c r="F227" s="2"/>
      <c r="G227" s="2"/>
    </row>
    <row r="228" spans="6:7">
      <c r="F228" s="2"/>
      <c r="G228" s="2"/>
    </row>
    <row r="229" spans="6:7">
      <c r="F229" s="2"/>
      <c r="G229" s="2"/>
    </row>
    <row r="230" spans="6:7">
      <c r="F230" s="2"/>
      <c r="G230" s="2"/>
    </row>
    <row r="231" spans="6:7">
      <c r="F231" s="2"/>
      <c r="G231" s="2"/>
    </row>
    <row r="232" spans="6:7">
      <c r="F232" s="2"/>
      <c r="G232" s="2"/>
    </row>
    <row r="233" spans="6:7">
      <c r="F233" s="2"/>
      <c r="G233" s="2"/>
    </row>
    <row r="234" spans="6:7">
      <c r="F234" s="2"/>
      <c r="G234" s="2"/>
    </row>
    <row r="235" spans="6:7">
      <c r="F235" s="2"/>
      <c r="G235" s="2"/>
    </row>
    <row r="236" spans="6:7">
      <c r="F236" s="2"/>
      <c r="G236" s="2"/>
    </row>
    <row r="237" spans="6:7">
      <c r="F237" s="2"/>
      <c r="G237" s="2"/>
    </row>
    <row r="238" spans="6:7">
      <c r="F238" s="2"/>
      <c r="G238" s="2"/>
    </row>
    <row r="239" spans="6:7">
      <c r="F239" s="2"/>
      <c r="G239" s="2"/>
    </row>
    <row r="240" spans="6:7">
      <c r="F240" s="2"/>
      <c r="G240" s="2"/>
    </row>
    <row r="241" spans="6:7">
      <c r="F241" s="2"/>
      <c r="G241" s="2"/>
    </row>
    <row r="242" spans="6:7">
      <c r="F242" s="2"/>
      <c r="G242" s="2"/>
    </row>
    <row r="243" spans="6:7">
      <c r="F243" s="2"/>
      <c r="G243" s="2"/>
    </row>
    <row r="244" spans="6:7">
      <c r="F244" s="2"/>
      <c r="G244" s="2"/>
    </row>
    <row r="245" spans="6:7">
      <c r="F245" s="2"/>
      <c r="G245" s="2"/>
    </row>
    <row r="246" spans="6:7">
      <c r="F246" s="2"/>
      <c r="G246" s="2"/>
    </row>
    <row r="247" spans="6:7">
      <c r="F247" s="2"/>
      <c r="G247" s="2"/>
    </row>
    <row r="248" spans="6:7">
      <c r="F248" s="2"/>
      <c r="G248" s="2"/>
    </row>
    <row r="249" spans="6:7">
      <c r="F249" s="2"/>
      <c r="G249" s="2"/>
    </row>
    <row r="250" spans="6:7">
      <c r="F250" s="2"/>
      <c r="G250" s="2"/>
    </row>
    <row r="251" spans="6:7">
      <c r="F251" s="2"/>
      <c r="G251" s="2"/>
    </row>
    <row r="252" spans="6:7">
      <c r="F252" s="2"/>
      <c r="G252" s="2"/>
    </row>
    <row r="253" spans="6:7">
      <c r="F253" s="2"/>
      <c r="G253" s="2"/>
    </row>
    <row r="254" spans="6:7">
      <c r="F254" s="2"/>
      <c r="G254" s="2"/>
    </row>
    <row r="255" spans="6:7">
      <c r="F255" s="2"/>
      <c r="G255" s="2"/>
    </row>
    <row r="256" spans="6:7">
      <c r="F256" s="2"/>
      <c r="G256" s="2"/>
    </row>
    <row r="257" spans="6:7">
      <c r="F257" s="2"/>
      <c r="G257" s="2"/>
    </row>
    <row r="258" spans="6:7">
      <c r="F258" s="2"/>
      <c r="G258" s="2"/>
    </row>
    <row r="259" spans="6:7">
      <c r="F259" s="2"/>
      <c r="G259" s="2"/>
    </row>
    <row r="260" spans="6:7">
      <c r="F260" s="2"/>
      <c r="G260" s="2"/>
    </row>
    <row r="261" spans="6:7">
      <c r="F261" s="2"/>
      <c r="G261" s="2"/>
    </row>
    <row r="262" spans="6:7">
      <c r="F262" s="2"/>
      <c r="G262" s="2"/>
    </row>
    <row r="263" spans="6:7">
      <c r="F263" s="2"/>
      <c r="G263" s="2"/>
    </row>
    <row r="264" spans="6:7">
      <c r="F264" s="2"/>
      <c r="G264" s="2"/>
    </row>
    <row r="265" spans="6:7">
      <c r="F265" s="2"/>
      <c r="G265" s="2"/>
    </row>
    <row r="266" spans="6:7">
      <c r="F266" s="2"/>
      <c r="G266" s="2"/>
    </row>
    <row r="267" spans="6:7">
      <c r="F267" s="2"/>
      <c r="G267" s="2"/>
    </row>
    <row r="268" spans="6:7">
      <c r="F268" s="2"/>
      <c r="G268" s="2"/>
    </row>
    <row r="269" spans="6:7">
      <c r="F269" s="2"/>
      <c r="G269" s="2"/>
    </row>
    <row r="270" spans="6:7">
      <c r="F270" s="2"/>
      <c r="G270" s="2"/>
    </row>
    <row r="271" spans="6:7">
      <c r="F271" s="2"/>
      <c r="G271" s="2"/>
    </row>
    <row r="272" spans="6:7">
      <c r="F272" s="2"/>
      <c r="G272" s="2"/>
    </row>
    <row r="273" spans="6:7">
      <c r="F273" s="2"/>
      <c r="G273" s="2"/>
    </row>
    <row r="274" spans="6:7">
      <c r="F274" s="2"/>
      <c r="G274" s="2"/>
    </row>
    <row r="275" spans="6:7">
      <c r="F275" s="2"/>
      <c r="G275" s="2"/>
    </row>
    <row r="276" spans="6:7">
      <c r="F276" s="2"/>
      <c r="G276" s="2"/>
    </row>
    <row r="277" spans="6:7">
      <c r="F277" s="2"/>
      <c r="G277" s="2"/>
    </row>
    <row r="278" spans="6:7">
      <c r="F278" s="2"/>
      <c r="G278" s="2"/>
    </row>
    <row r="279" spans="6:7">
      <c r="F279" s="2"/>
      <c r="G279" s="2"/>
    </row>
    <row r="280" spans="6:7">
      <c r="F280" s="2"/>
      <c r="G280" s="2"/>
    </row>
    <row r="281" spans="6:7">
      <c r="F281" s="2"/>
      <c r="G281" s="2"/>
    </row>
    <row r="282" spans="6:7">
      <c r="F282" s="2"/>
      <c r="G282" s="2"/>
    </row>
    <row r="283" spans="6:7">
      <c r="F283" s="2"/>
      <c r="G283" s="2"/>
    </row>
    <row r="284" spans="6:7">
      <c r="F284" s="2"/>
      <c r="G284" s="2"/>
    </row>
    <row r="285" spans="6:7">
      <c r="F285" s="2"/>
      <c r="G285" s="2"/>
    </row>
    <row r="286" spans="6:7">
      <c r="F286" s="2"/>
      <c r="G286" s="2"/>
    </row>
    <row r="287" spans="6:7">
      <c r="F287" s="2"/>
      <c r="G287" s="2"/>
    </row>
    <row r="288" spans="6:7">
      <c r="F288" s="2"/>
      <c r="G288" s="2"/>
    </row>
    <row r="289" spans="6:7">
      <c r="F289" s="2"/>
      <c r="G289" s="2"/>
    </row>
    <row r="290" spans="6:7">
      <c r="F290" s="2"/>
      <c r="G290" s="2"/>
    </row>
    <row r="291" spans="6:7">
      <c r="F291" s="2"/>
      <c r="G291" s="2"/>
    </row>
    <row r="292" spans="6:7">
      <c r="F292" s="2"/>
      <c r="G292" s="2"/>
    </row>
    <row r="293" spans="6:7">
      <c r="F293" s="2"/>
      <c r="G293" s="2"/>
    </row>
    <row r="294" spans="6:7">
      <c r="F294" s="2"/>
      <c r="G294" s="2"/>
    </row>
    <row r="295" spans="6:7">
      <c r="F295" s="2"/>
      <c r="G295" s="2"/>
    </row>
    <row r="296" spans="6:7">
      <c r="F296" s="2"/>
      <c r="G296" s="2"/>
    </row>
    <row r="297" spans="6:7">
      <c r="F297" s="2"/>
      <c r="G297" s="2"/>
    </row>
    <row r="298" spans="6:7">
      <c r="F298" s="2"/>
      <c r="G298" s="2"/>
    </row>
    <row r="299" spans="6:7">
      <c r="F299" s="2"/>
      <c r="G299" s="2"/>
    </row>
    <row r="300" spans="6:7">
      <c r="F300" s="2"/>
      <c r="G300" s="2"/>
    </row>
    <row r="301" spans="6:7">
      <c r="F301" s="2"/>
      <c r="G301" s="2"/>
    </row>
    <row r="302" spans="6:7">
      <c r="F302" s="2"/>
      <c r="G302" s="2"/>
    </row>
    <row r="303" spans="6:7">
      <c r="F303" s="2"/>
      <c r="G303" s="2"/>
    </row>
    <row r="304" spans="6:7">
      <c r="F304" s="2"/>
      <c r="G304" s="2"/>
    </row>
    <row r="305" spans="6:7">
      <c r="F305" s="2"/>
      <c r="G305" s="2"/>
    </row>
    <row r="306" spans="6:7">
      <c r="F306" s="2"/>
      <c r="G306" s="2"/>
    </row>
    <row r="307" spans="6:7">
      <c r="F307" s="2"/>
      <c r="G307" s="2"/>
    </row>
    <row r="308" spans="6:7">
      <c r="F308" s="2"/>
      <c r="G308" s="2"/>
    </row>
    <row r="309" spans="6:7">
      <c r="F309" s="2"/>
      <c r="G309" s="2"/>
    </row>
    <row r="310" spans="6:7">
      <c r="F310" s="2"/>
      <c r="G310" s="2"/>
    </row>
    <row r="311" spans="6:7">
      <c r="F311" s="2"/>
      <c r="G311" s="2"/>
    </row>
    <row r="312" spans="6:7">
      <c r="F312" s="2"/>
      <c r="G312" s="2"/>
    </row>
    <row r="313" spans="6:7">
      <c r="F313" s="2"/>
      <c r="G313" s="2"/>
    </row>
    <row r="314" spans="6:7">
      <c r="F314" s="2"/>
      <c r="G314" s="2"/>
    </row>
    <row r="315" spans="6:7">
      <c r="F315" s="2"/>
      <c r="G315" s="2"/>
    </row>
    <row r="316" spans="6:7">
      <c r="F316" s="2"/>
      <c r="G316" s="2"/>
    </row>
    <row r="317" spans="6:7">
      <c r="F317" s="2"/>
      <c r="G317" s="2"/>
    </row>
    <row r="318" spans="6:7">
      <c r="F318" s="2"/>
      <c r="G318" s="2"/>
    </row>
    <row r="319" spans="6:7">
      <c r="F319" s="2"/>
      <c r="G319" s="2"/>
    </row>
    <row r="320" spans="6:7">
      <c r="F320" s="2"/>
      <c r="G320" s="2"/>
    </row>
    <row r="321" spans="6:7">
      <c r="F321" s="2"/>
      <c r="G321" s="2"/>
    </row>
    <row r="322" spans="6:7">
      <c r="F322" s="2"/>
      <c r="G322" s="2"/>
    </row>
    <row r="323" spans="6:7">
      <c r="F323" s="2"/>
      <c r="G323" s="2"/>
    </row>
    <row r="324" spans="6:7">
      <c r="F324" s="2"/>
      <c r="G324" s="2"/>
    </row>
    <row r="325" spans="6:7">
      <c r="F325" s="2"/>
      <c r="G325" s="2"/>
    </row>
    <row r="326" spans="6:7">
      <c r="F326" s="2"/>
      <c r="G326" s="2"/>
    </row>
    <row r="327" spans="6:7">
      <c r="F327" s="2"/>
      <c r="G327" s="2"/>
    </row>
    <row r="328" spans="6:7">
      <c r="F328" s="2"/>
      <c r="G328" s="2"/>
    </row>
    <row r="329" spans="6:7">
      <c r="F329" s="2"/>
      <c r="G329" s="2"/>
    </row>
    <row r="330" spans="6:7">
      <c r="F330" s="2"/>
      <c r="G330" s="2"/>
    </row>
    <row r="331" spans="6:7">
      <c r="F331" s="2"/>
      <c r="G331" s="2"/>
    </row>
    <row r="332" spans="6:7">
      <c r="F332" s="2"/>
      <c r="G332" s="2"/>
    </row>
    <row r="333" spans="6:7">
      <c r="F333" s="2"/>
      <c r="G333" s="2"/>
    </row>
    <row r="334" spans="6:7">
      <c r="F334" s="2"/>
      <c r="G334" s="2"/>
    </row>
    <row r="335" spans="6:7">
      <c r="F335" s="2"/>
      <c r="G335" s="2"/>
    </row>
    <row r="336" spans="6:7">
      <c r="F336" s="2"/>
      <c r="G336" s="2"/>
    </row>
    <row r="337" spans="6:7">
      <c r="F337" s="2"/>
      <c r="G337" s="2"/>
    </row>
    <row r="338" spans="6:7">
      <c r="F338" s="2"/>
      <c r="G338" s="2"/>
    </row>
    <row r="339" spans="6:7">
      <c r="F339" s="2"/>
      <c r="G339" s="2"/>
    </row>
    <row r="340" spans="6:7">
      <c r="F340" s="2"/>
      <c r="G340" s="2"/>
    </row>
    <row r="341" spans="6:7">
      <c r="F341" s="2"/>
      <c r="G341" s="2"/>
    </row>
    <row r="342" spans="6:7">
      <c r="F342" s="2"/>
      <c r="G342" s="2"/>
    </row>
    <row r="343" spans="6:7">
      <c r="F343" s="2"/>
      <c r="G343" s="2"/>
    </row>
    <row r="344" spans="6:7">
      <c r="F344" s="2"/>
      <c r="G344" s="2"/>
    </row>
    <row r="345" spans="6:7">
      <c r="F345" s="2"/>
      <c r="G345" s="2"/>
    </row>
    <row r="346" spans="6:7">
      <c r="F346" s="2"/>
      <c r="G346" s="2"/>
    </row>
    <row r="347" spans="6:7">
      <c r="F347" s="2"/>
      <c r="G347" s="2"/>
    </row>
    <row r="348" spans="6:7">
      <c r="F348" s="2"/>
      <c r="G348" s="2"/>
    </row>
    <row r="349" spans="6:7">
      <c r="F349" s="2"/>
      <c r="G349" s="2"/>
    </row>
    <row r="350" spans="6:7">
      <c r="F350" s="2"/>
      <c r="G350" s="2"/>
    </row>
    <row r="351" spans="6:7">
      <c r="F351" s="2"/>
      <c r="G351" s="2"/>
    </row>
    <row r="352" spans="6:7">
      <c r="F352" s="2"/>
      <c r="G352" s="2"/>
    </row>
    <row r="353" spans="6:7">
      <c r="F353" s="2"/>
      <c r="G353" s="2"/>
    </row>
    <row r="354" spans="6:7">
      <c r="F354" s="2"/>
      <c r="G354" s="2"/>
    </row>
    <row r="355" spans="6:7">
      <c r="F355" s="2"/>
      <c r="G355" s="2"/>
    </row>
    <row r="356" spans="6:7">
      <c r="F356" s="2"/>
      <c r="G356" s="2"/>
    </row>
    <row r="357" spans="6:7">
      <c r="F357" s="2"/>
      <c r="G357" s="2"/>
    </row>
    <row r="358" spans="6:7">
      <c r="F358" s="2"/>
      <c r="G358" s="2"/>
    </row>
    <row r="359" spans="6:7">
      <c r="F359" s="2"/>
      <c r="G359" s="2"/>
    </row>
    <row r="360" spans="6:7">
      <c r="F360" s="2"/>
      <c r="G360" s="2"/>
    </row>
    <row r="361" spans="6:7">
      <c r="F361" s="2"/>
      <c r="G361" s="2"/>
    </row>
    <row r="362" spans="6:7">
      <c r="F362" s="2"/>
      <c r="G362" s="2"/>
    </row>
    <row r="363" spans="6:7">
      <c r="F363" s="2"/>
      <c r="G363" s="2"/>
    </row>
    <row r="364" spans="6:7">
      <c r="F364" s="2"/>
      <c r="G364" s="2"/>
    </row>
    <row r="365" spans="6:7">
      <c r="F365" s="2"/>
      <c r="G365" s="2"/>
    </row>
    <row r="366" spans="6:7">
      <c r="F366" s="2"/>
      <c r="G366" s="2"/>
    </row>
    <row r="367" spans="6:7">
      <c r="F367" s="2"/>
      <c r="G367" s="2"/>
    </row>
    <row r="368" spans="6:7">
      <c r="F368" s="2"/>
      <c r="G368" s="2"/>
    </row>
    <row r="369" spans="6:7">
      <c r="F369" s="2"/>
      <c r="G369" s="2"/>
    </row>
    <row r="370" spans="6:7">
      <c r="F370" s="2"/>
      <c r="G370" s="2"/>
    </row>
    <row r="371" spans="6:7">
      <c r="F371" s="2"/>
      <c r="G371" s="2"/>
    </row>
    <row r="372" spans="6:7">
      <c r="F372" s="2"/>
      <c r="G372" s="2"/>
    </row>
    <row r="373" spans="6:7">
      <c r="F373" s="2"/>
      <c r="G373" s="2"/>
    </row>
    <row r="374" spans="6:7">
      <c r="F374" s="2"/>
      <c r="G374" s="2"/>
    </row>
    <row r="375" spans="6:7">
      <c r="F375" s="2"/>
      <c r="G375" s="2"/>
    </row>
    <row r="376" spans="6:7">
      <c r="F376" s="2"/>
      <c r="G376" s="2"/>
    </row>
    <row r="377" spans="6:7">
      <c r="F377" s="2"/>
      <c r="G377" s="2"/>
    </row>
    <row r="378" spans="6:7">
      <c r="F378" s="2"/>
      <c r="G378" s="2"/>
    </row>
    <row r="379" spans="6:7">
      <c r="F379" s="2"/>
      <c r="G379" s="2"/>
    </row>
    <row r="380" spans="6:7">
      <c r="F380" s="2"/>
      <c r="G380" s="2"/>
    </row>
    <row r="381" spans="6:7">
      <c r="F381" s="2"/>
      <c r="G381" s="2"/>
    </row>
    <row r="382" spans="6:7">
      <c r="F382" s="2"/>
      <c r="G382" s="2"/>
    </row>
    <row r="383" spans="6:7">
      <c r="F383" s="2"/>
      <c r="G383" s="2"/>
    </row>
    <row r="384" spans="6:7">
      <c r="F384" s="2"/>
      <c r="G384" s="2"/>
    </row>
    <row r="385" spans="6:7">
      <c r="F385" s="2"/>
      <c r="G385" s="2"/>
    </row>
    <row r="386" spans="6:7">
      <c r="F386" s="2"/>
      <c r="G386" s="2"/>
    </row>
    <row r="387" spans="6:7">
      <c r="F387" s="2"/>
      <c r="G387" s="2"/>
    </row>
    <row r="388" spans="6:7">
      <c r="F388" s="2"/>
      <c r="G388" s="2"/>
    </row>
    <row r="389" spans="6:7">
      <c r="F389" s="2"/>
      <c r="G389" s="2"/>
    </row>
    <row r="390" spans="6:7">
      <c r="F390" s="2"/>
      <c r="G390" s="2"/>
    </row>
    <row r="391" spans="6:7">
      <c r="F391" s="2"/>
      <c r="G391" s="2"/>
    </row>
    <row r="392" spans="6:7">
      <c r="F392" s="2"/>
      <c r="G392" s="2"/>
    </row>
    <row r="393" spans="6:7">
      <c r="F393" s="2"/>
      <c r="G393" s="2"/>
    </row>
    <row r="394" spans="6:7">
      <c r="F394" s="2"/>
      <c r="G394" s="2"/>
    </row>
    <row r="395" spans="6:7">
      <c r="F395" s="2"/>
      <c r="G395" s="2"/>
    </row>
    <row r="396" spans="6:7">
      <c r="F396" s="2"/>
      <c r="G396" s="2"/>
    </row>
    <row r="397" spans="6:7">
      <c r="F397" s="2"/>
      <c r="G397" s="2"/>
    </row>
    <row r="398" spans="6:7">
      <c r="F398" s="2"/>
      <c r="G398" s="2"/>
    </row>
    <row r="399" spans="6:7">
      <c r="F399" s="2"/>
      <c r="G399" s="2"/>
    </row>
    <row r="400" spans="6:7">
      <c r="F400" s="2"/>
      <c r="G400" s="2"/>
    </row>
    <row r="401" spans="6:7">
      <c r="F401" s="2"/>
      <c r="G401" s="2"/>
    </row>
    <row r="402" spans="6:7">
      <c r="F402" s="2"/>
      <c r="G402" s="2"/>
    </row>
    <row r="403" spans="6:7">
      <c r="F403" s="2"/>
      <c r="G403" s="2"/>
    </row>
    <row r="404" spans="6:7">
      <c r="F404" s="2"/>
      <c r="G404" s="2"/>
    </row>
    <row r="405" spans="6:7">
      <c r="F405" s="2"/>
      <c r="G405" s="2"/>
    </row>
    <row r="406" spans="6:7">
      <c r="F406" s="2"/>
      <c r="G406" s="2"/>
    </row>
    <row r="407" spans="6:7">
      <c r="F407" s="2"/>
      <c r="G407" s="2"/>
    </row>
    <row r="408" spans="6:7">
      <c r="F408" s="2"/>
      <c r="G408" s="2"/>
    </row>
    <row r="409" spans="6:7">
      <c r="F409" s="2"/>
      <c r="G409" s="2"/>
    </row>
    <row r="410" spans="6:7">
      <c r="F410" s="2"/>
      <c r="G410" s="2"/>
    </row>
    <row r="411" spans="6:7">
      <c r="F411" s="2"/>
      <c r="G411" s="2"/>
    </row>
    <row r="412" spans="6:7">
      <c r="F412" s="2"/>
      <c r="G412" s="2"/>
    </row>
    <row r="413" spans="6:7">
      <c r="F413" s="2"/>
      <c r="G413" s="2"/>
    </row>
    <row r="414" spans="6:7">
      <c r="F414" s="2"/>
      <c r="G414" s="2"/>
    </row>
    <row r="415" spans="6:7">
      <c r="F415" s="2"/>
      <c r="G415" s="2"/>
    </row>
    <row r="416" spans="6:7">
      <c r="F416" s="2"/>
      <c r="G416" s="2"/>
    </row>
    <row r="417" spans="6:7">
      <c r="F417" s="2"/>
      <c r="G417" s="2"/>
    </row>
    <row r="418" spans="6:7">
      <c r="F418" s="2"/>
      <c r="G418" s="2"/>
    </row>
    <row r="419" spans="6:7">
      <c r="F419" s="2"/>
      <c r="G419" s="2"/>
    </row>
    <row r="420" spans="6:7">
      <c r="F420" s="2"/>
      <c r="G420" s="2"/>
    </row>
    <row r="421" spans="6:7">
      <c r="F421" s="2"/>
      <c r="G421" s="2"/>
    </row>
    <row r="422" spans="6:7">
      <c r="F422" s="2"/>
      <c r="G422" s="2"/>
    </row>
    <row r="423" spans="6:7">
      <c r="F423" s="2"/>
      <c r="G423" s="2"/>
    </row>
    <row r="424" spans="6:7">
      <c r="F424" s="2"/>
      <c r="G424" s="2"/>
    </row>
    <row r="425" spans="6:7">
      <c r="F425" s="2"/>
      <c r="G425" s="2"/>
    </row>
    <row r="426" spans="6:7">
      <c r="F426" s="2"/>
      <c r="G426" s="2"/>
    </row>
    <row r="427" spans="6:7">
      <c r="F427" s="2"/>
      <c r="G427" s="2"/>
    </row>
    <row r="428" spans="6:7">
      <c r="F428" s="2"/>
      <c r="G428" s="2"/>
    </row>
    <row r="429" spans="6:7">
      <c r="F429" s="2"/>
      <c r="G429" s="2"/>
    </row>
    <row r="430" spans="6:7">
      <c r="F430" s="2"/>
      <c r="G430" s="2"/>
    </row>
    <row r="431" spans="6:7">
      <c r="F431" s="2"/>
      <c r="G431" s="2"/>
    </row>
    <row r="432" spans="6:7">
      <c r="F432" s="2"/>
      <c r="G432" s="2"/>
    </row>
    <row r="433" spans="6:7">
      <c r="F433" s="2"/>
      <c r="G433" s="2"/>
    </row>
    <row r="434" spans="6:7">
      <c r="F434" s="2"/>
      <c r="G434" s="2"/>
    </row>
    <row r="435" spans="6:7">
      <c r="F435" s="2"/>
      <c r="G435" s="2"/>
    </row>
    <row r="436" spans="6:7">
      <c r="F436" s="2"/>
      <c r="G436" s="2"/>
    </row>
    <row r="437" spans="6:7">
      <c r="F437" s="2"/>
      <c r="G437" s="2"/>
    </row>
    <row r="438" spans="6:7">
      <c r="F438" s="2"/>
      <c r="G438" s="2"/>
    </row>
    <row r="439" spans="6:7">
      <c r="F439" s="2"/>
      <c r="G439" s="2"/>
    </row>
    <row r="440" spans="6:7">
      <c r="F440" s="2"/>
      <c r="G440" s="2"/>
    </row>
    <row r="441" spans="6:7">
      <c r="F441" s="2"/>
      <c r="G441" s="2"/>
    </row>
    <row r="442" spans="6:7">
      <c r="F442" s="2"/>
      <c r="G442" s="2"/>
    </row>
    <row r="443" spans="6:7">
      <c r="F443" s="2"/>
      <c r="G443" s="2"/>
    </row>
    <row r="444" spans="6:7">
      <c r="F444" s="2"/>
      <c r="G444" s="2"/>
    </row>
    <row r="445" spans="6:7">
      <c r="F445" s="2"/>
      <c r="G445" s="2"/>
    </row>
    <row r="446" spans="6:7">
      <c r="F446" s="2"/>
      <c r="G446" s="2"/>
    </row>
    <row r="447" spans="6:7">
      <c r="F447" s="2"/>
      <c r="G447" s="2"/>
    </row>
    <row r="448" spans="6:7">
      <c r="F448" s="2"/>
      <c r="G448" s="2"/>
    </row>
    <row r="449" spans="6:7">
      <c r="F449" s="2"/>
      <c r="G449" s="2"/>
    </row>
    <row r="450" spans="6:7">
      <c r="F450" s="2"/>
      <c r="G450" s="2"/>
    </row>
    <row r="451" spans="6:7">
      <c r="F451" s="2"/>
      <c r="G451" s="2"/>
    </row>
    <row r="452" spans="6:7">
      <c r="F452" s="2"/>
      <c r="G452" s="2"/>
    </row>
    <row r="453" spans="6:7">
      <c r="F453" s="2"/>
      <c r="G453" s="2"/>
    </row>
    <row r="454" spans="6:7">
      <c r="F454" s="2"/>
      <c r="G454" s="2"/>
    </row>
    <row r="455" spans="6:7">
      <c r="F455" s="2"/>
      <c r="G455" s="2"/>
    </row>
    <row r="456" spans="6:7">
      <c r="F456" s="2"/>
      <c r="G456" s="2"/>
    </row>
    <row r="457" spans="6:7">
      <c r="F457" s="2"/>
      <c r="G457" s="2"/>
    </row>
    <row r="458" spans="6:7">
      <c r="F458" s="2"/>
      <c r="G458" s="2"/>
    </row>
    <row r="459" spans="6:7">
      <c r="F459" s="2"/>
      <c r="G459" s="2"/>
    </row>
    <row r="460" spans="6:7">
      <c r="F460" s="2"/>
      <c r="G460" s="2"/>
    </row>
    <row r="461" spans="6:7">
      <c r="F461" s="2"/>
      <c r="G461" s="2"/>
    </row>
    <row r="462" spans="6:7">
      <c r="F462" s="2"/>
      <c r="G462" s="2"/>
    </row>
    <row r="463" spans="6:7">
      <c r="F463" s="2"/>
      <c r="G463" s="2"/>
    </row>
    <row r="464" spans="6:7">
      <c r="F464" s="2"/>
      <c r="G464" s="2"/>
    </row>
    <row r="465" spans="6:7">
      <c r="F465" s="2"/>
      <c r="G465" s="2"/>
    </row>
    <row r="466" spans="6:7">
      <c r="F466" s="2"/>
      <c r="G466" s="2"/>
    </row>
    <row r="467" spans="6:7">
      <c r="F467" s="2"/>
      <c r="G467" s="2"/>
    </row>
    <row r="468" spans="6:7">
      <c r="F468" s="2"/>
      <c r="G468" s="2"/>
    </row>
    <row r="469" spans="6:7">
      <c r="F469" s="2"/>
      <c r="G469" s="2"/>
    </row>
    <row r="470" spans="6:7">
      <c r="F470" s="2"/>
      <c r="G470" s="2"/>
    </row>
    <row r="471" spans="6:7">
      <c r="F471" s="2"/>
      <c r="G471" s="2"/>
    </row>
    <row r="472" spans="6:7">
      <c r="F472" s="2"/>
      <c r="G472" s="2"/>
    </row>
    <row r="473" spans="6:7">
      <c r="F473" s="2"/>
      <c r="G473" s="2"/>
    </row>
    <row r="474" spans="6:7">
      <c r="F474" s="2"/>
      <c r="G474" s="2"/>
    </row>
    <row r="475" spans="6:7">
      <c r="F475" s="2"/>
      <c r="G475" s="2"/>
    </row>
    <row r="476" spans="6:7">
      <c r="F476" s="2"/>
      <c r="G476" s="2"/>
    </row>
    <row r="477" spans="6:7">
      <c r="F477" s="2"/>
      <c r="G477" s="2"/>
    </row>
    <row r="478" spans="6:7">
      <c r="F478" s="2"/>
      <c r="G478" s="2"/>
    </row>
    <row r="479" spans="6:7">
      <c r="F479" s="2"/>
      <c r="G479" s="2"/>
    </row>
    <row r="480" spans="6:7">
      <c r="F480" s="2"/>
      <c r="G480" s="2"/>
    </row>
    <row r="481" spans="6:7">
      <c r="F481" s="2"/>
      <c r="G481" s="2"/>
    </row>
    <row r="482" spans="6:7">
      <c r="F482" s="2"/>
      <c r="G482" s="2"/>
    </row>
    <row r="483" spans="6:7">
      <c r="F483" s="2"/>
      <c r="G483" s="2"/>
    </row>
    <row r="484" spans="6:7">
      <c r="F484" s="2"/>
      <c r="G484" s="2"/>
    </row>
    <row r="485" spans="6:7">
      <c r="F485" s="2"/>
      <c r="G485" s="2"/>
    </row>
    <row r="486" spans="6:7">
      <c r="F486" s="2"/>
      <c r="G486" s="2"/>
    </row>
    <row r="487" spans="6:7">
      <c r="F487" s="2"/>
      <c r="G487" s="2"/>
    </row>
    <row r="488" spans="6:7">
      <c r="F488" s="2"/>
      <c r="G488" s="2"/>
    </row>
    <row r="489" spans="6:7">
      <c r="F489" s="2"/>
      <c r="G489" s="2"/>
    </row>
    <row r="490" spans="6:7">
      <c r="F490" s="2"/>
      <c r="G490" s="2"/>
    </row>
    <row r="491" spans="6:7">
      <c r="F491" s="2"/>
      <c r="G491" s="2"/>
    </row>
    <row r="492" spans="6:7">
      <c r="F492" s="2"/>
      <c r="G492" s="2"/>
    </row>
    <row r="493" spans="6:7">
      <c r="F493" s="2"/>
      <c r="G493" s="2"/>
    </row>
    <row r="494" spans="6:7">
      <c r="F494" s="2"/>
      <c r="G494" s="2"/>
    </row>
    <row r="495" spans="6:7">
      <c r="F495" s="2"/>
      <c r="G495" s="2"/>
    </row>
    <row r="496" spans="6:7">
      <c r="F496" s="2"/>
      <c r="G496" s="2"/>
    </row>
    <row r="497" spans="6:7">
      <c r="F497" s="2"/>
      <c r="G497" s="2"/>
    </row>
    <row r="498" spans="6:7">
      <c r="F498" s="2"/>
      <c r="G498" s="2"/>
    </row>
    <row r="499" spans="6:7">
      <c r="F499" s="2"/>
      <c r="G499" s="2"/>
    </row>
    <row r="500" spans="6:7">
      <c r="F500" s="2"/>
      <c r="G500" s="2"/>
    </row>
    <row r="501" spans="6:7">
      <c r="F501" s="2"/>
      <c r="G501" s="2"/>
    </row>
    <row r="502" spans="6:7">
      <c r="F502" s="2"/>
      <c r="G502" s="2"/>
    </row>
    <row r="503" spans="6:7">
      <c r="F503" s="2"/>
      <c r="G503" s="2"/>
    </row>
    <row r="504" spans="6:7">
      <c r="F504" s="2"/>
      <c r="G504" s="2"/>
    </row>
    <row r="505" spans="6:7">
      <c r="F505" s="2"/>
      <c r="G505" s="2"/>
    </row>
    <row r="506" spans="6:7">
      <c r="F506" s="2"/>
      <c r="G506" s="2"/>
    </row>
    <row r="507" spans="6:7">
      <c r="F507" s="2"/>
      <c r="G507" s="2"/>
    </row>
    <row r="508" spans="6:7">
      <c r="F508" s="2"/>
      <c r="G508" s="2"/>
    </row>
    <row r="509" spans="6:7">
      <c r="F509" s="2"/>
      <c r="G509" s="2"/>
    </row>
    <row r="510" spans="6:7">
      <c r="F510" s="2"/>
      <c r="G510" s="2"/>
    </row>
    <row r="511" spans="6:7">
      <c r="F511" s="2"/>
      <c r="G511" s="2"/>
    </row>
    <row r="512" spans="6:7">
      <c r="F512" s="2"/>
      <c r="G512" s="2"/>
    </row>
    <row r="513" spans="6:7">
      <c r="F513" s="2"/>
      <c r="G513" s="2"/>
    </row>
    <row r="514" spans="6:7">
      <c r="F514" s="2"/>
      <c r="G514" s="2"/>
    </row>
    <row r="515" spans="6:7">
      <c r="F515" s="2"/>
      <c r="G515" s="2"/>
    </row>
    <row r="516" spans="6:7">
      <c r="F516" s="2"/>
      <c r="G516" s="2"/>
    </row>
    <row r="517" spans="6:7">
      <c r="F517" s="2"/>
      <c r="G517" s="2"/>
    </row>
    <row r="518" spans="6:7">
      <c r="F518" s="2"/>
      <c r="G518" s="2"/>
    </row>
    <row r="519" spans="6:7">
      <c r="F519" s="2"/>
      <c r="G519" s="2"/>
    </row>
    <row r="520" spans="6:7">
      <c r="F520" s="2"/>
      <c r="G520" s="2"/>
    </row>
    <row r="521" spans="6:7">
      <c r="F521" s="2"/>
      <c r="G521" s="2"/>
    </row>
    <row r="522" spans="6:7">
      <c r="F522" s="2"/>
      <c r="G522" s="2"/>
    </row>
    <row r="523" spans="6:7">
      <c r="F523" s="2"/>
      <c r="G523" s="2"/>
    </row>
    <row r="524" spans="6:7">
      <c r="F524" s="2"/>
      <c r="G524" s="2"/>
    </row>
    <row r="525" spans="6:7">
      <c r="F525" s="2"/>
      <c r="G525" s="2"/>
    </row>
    <row r="526" spans="6:7">
      <c r="F526" s="2"/>
      <c r="G526" s="2"/>
    </row>
    <row r="527" spans="6:7">
      <c r="F527" s="2"/>
      <c r="G527" s="2"/>
    </row>
    <row r="528" spans="6:7">
      <c r="F528" s="2"/>
      <c r="G528" s="2"/>
    </row>
    <row r="529" spans="6:7">
      <c r="F529" s="2"/>
      <c r="G529" s="2"/>
    </row>
    <row r="530" spans="6:7">
      <c r="F530" s="2"/>
      <c r="G530" s="2"/>
    </row>
    <row r="531" spans="6:7">
      <c r="F531" s="2"/>
      <c r="G531" s="2"/>
    </row>
    <row r="532" spans="6:7">
      <c r="F532" s="2"/>
      <c r="G532" s="2"/>
    </row>
    <row r="533" spans="6:7">
      <c r="F533" s="2"/>
      <c r="G533" s="2"/>
    </row>
    <row r="534" spans="6:7">
      <c r="F534" s="2"/>
      <c r="G534" s="2"/>
    </row>
    <row r="535" spans="6:7">
      <c r="F535" s="2"/>
      <c r="G535" s="2"/>
    </row>
    <row r="536" spans="6:7">
      <c r="F536" s="2"/>
      <c r="G536" s="2"/>
    </row>
    <row r="537" spans="6:7">
      <c r="F537" s="2"/>
      <c r="G537" s="2"/>
    </row>
    <row r="538" spans="6:7">
      <c r="F538" s="2"/>
      <c r="G538" s="2"/>
    </row>
    <row r="539" spans="6:7">
      <c r="F539" s="2"/>
      <c r="G539" s="2"/>
    </row>
    <row r="540" spans="6:7">
      <c r="F540" s="2"/>
      <c r="G540" s="2"/>
    </row>
    <row r="541" spans="6:7">
      <c r="F541" s="2"/>
      <c r="G541" s="2"/>
    </row>
    <row r="542" spans="6:7">
      <c r="F542" s="2"/>
      <c r="G542" s="2"/>
    </row>
    <row r="543" spans="6:7">
      <c r="F543" s="2"/>
      <c r="G543" s="2"/>
    </row>
    <row r="544" spans="6:7">
      <c r="F544" s="2"/>
      <c r="G544" s="2"/>
    </row>
    <row r="545" spans="6:7">
      <c r="F545" s="2"/>
      <c r="G545" s="2"/>
    </row>
    <row r="546" spans="6:7">
      <c r="F546" s="2"/>
      <c r="G546" s="2"/>
    </row>
    <row r="547" spans="6:7">
      <c r="F547" s="2"/>
      <c r="G547" s="2"/>
    </row>
    <row r="548" spans="6:7">
      <c r="F548" s="2"/>
      <c r="G548" s="2"/>
    </row>
    <row r="549" spans="6:7">
      <c r="F549" s="2"/>
      <c r="G549" s="2"/>
    </row>
    <row r="550" spans="6:7">
      <c r="F550" s="2"/>
      <c r="G550" s="2"/>
    </row>
    <row r="551" spans="6:7">
      <c r="F551" s="2"/>
      <c r="G551" s="2"/>
    </row>
    <row r="552" spans="6:7">
      <c r="F552" s="2"/>
      <c r="G552" s="2"/>
    </row>
    <row r="553" spans="6:7">
      <c r="F553" s="2"/>
      <c r="G553" s="2"/>
    </row>
    <row r="554" spans="6:7">
      <c r="F554" s="2"/>
      <c r="G554" s="2"/>
    </row>
    <row r="555" spans="6:7">
      <c r="F555" s="2"/>
      <c r="G555" s="2"/>
    </row>
    <row r="556" spans="6:7">
      <c r="F556" s="2"/>
      <c r="G556" s="2"/>
    </row>
    <row r="557" spans="6:7">
      <c r="F557" s="2"/>
      <c r="G557" s="2"/>
    </row>
    <row r="558" spans="6:7">
      <c r="F558" s="2"/>
      <c r="G558" s="2"/>
    </row>
    <row r="559" spans="6:7">
      <c r="F559" s="2"/>
      <c r="G559" s="2"/>
    </row>
    <row r="560" spans="6:7">
      <c r="F560" s="2"/>
      <c r="G560" s="2"/>
    </row>
    <row r="561" spans="6:7">
      <c r="F561" s="2"/>
      <c r="G561" s="2"/>
    </row>
    <row r="562" spans="6:7">
      <c r="F562" s="2"/>
      <c r="G562" s="2"/>
    </row>
    <row r="563" spans="6:7">
      <c r="F563" s="2"/>
      <c r="G563" s="2"/>
    </row>
    <row r="564" spans="6:7">
      <c r="F564" s="2"/>
      <c r="G564" s="2"/>
    </row>
    <row r="565" spans="6:7">
      <c r="F565" s="2"/>
      <c r="G565" s="2"/>
    </row>
    <row r="566" spans="6:7">
      <c r="F566" s="2"/>
      <c r="G566" s="2"/>
    </row>
    <row r="567" spans="6:7">
      <c r="F567" s="2"/>
      <c r="G567" s="2"/>
    </row>
    <row r="568" spans="6:7">
      <c r="F568" s="2"/>
      <c r="G568" s="2"/>
    </row>
    <row r="569" spans="6:7">
      <c r="F569" s="2"/>
      <c r="G569" s="2"/>
    </row>
    <row r="570" spans="6:7">
      <c r="F570" s="2"/>
      <c r="G570" s="2"/>
    </row>
    <row r="571" spans="6:7">
      <c r="F571" s="2"/>
      <c r="G571" s="2"/>
    </row>
    <row r="572" spans="6:7">
      <c r="F572" s="2"/>
      <c r="G572" s="2"/>
    </row>
    <row r="573" spans="6:7">
      <c r="F573" s="2"/>
      <c r="G573" s="2"/>
    </row>
    <row r="574" spans="6:7">
      <c r="F574" s="2"/>
      <c r="G574" s="2"/>
    </row>
    <row r="575" spans="6:7">
      <c r="F575" s="2"/>
      <c r="G575" s="2"/>
    </row>
    <row r="576" spans="6:7">
      <c r="F576" s="2"/>
      <c r="G576" s="2"/>
    </row>
    <row r="577" spans="6:7">
      <c r="F577" s="2"/>
      <c r="G577" s="2"/>
    </row>
    <row r="578" spans="6:7">
      <c r="F578" s="2"/>
      <c r="G578" s="2"/>
    </row>
    <row r="579" spans="6:7">
      <c r="F579" s="2"/>
      <c r="G579" s="2"/>
    </row>
    <row r="580" spans="6:7">
      <c r="F580" s="2"/>
      <c r="G580" s="2"/>
    </row>
    <row r="581" spans="6:7">
      <c r="F581" s="2"/>
      <c r="G581" s="2"/>
    </row>
    <row r="582" spans="6:7">
      <c r="F582" s="2"/>
      <c r="G582" s="2"/>
    </row>
    <row r="583" spans="6:7">
      <c r="F583" s="2"/>
      <c r="G583" s="2"/>
    </row>
    <row r="584" spans="6:7">
      <c r="F584" s="2"/>
      <c r="G584" s="2"/>
    </row>
    <row r="585" spans="6:7">
      <c r="F585" s="2"/>
      <c r="G585" s="2"/>
    </row>
    <row r="586" spans="6:7">
      <c r="F586" s="2"/>
      <c r="G586" s="2"/>
    </row>
    <row r="587" spans="6:7">
      <c r="F587" s="2"/>
      <c r="G587" s="2"/>
    </row>
    <row r="588" spans="6:7">
      <c r="F588" s="2"/>
      <c r="G588" s="2"/>
    </row>
    <row r="589" spans="6:7">
      <c r="F589" s="2"/>
      <c r="G589" s="2"/>
    </row>
    <row r="590" spans="6:7">
      <c r="F590" s="2"/>
      <c r="G590" s="2"/>
    </row>
    <row r="591" spans="6:7">
      <c r="F591" s="2"/>
      <c r="G591" s="2"/>
    </row>
    <row r="592" spans="6:7">
      <c r="F592" s="2"/>
      <c r="G592" s="2"/>
    </row>
    <row r="593" spans="6:7">
      <c r="F593" s="2"/>
      <c r="G593" s="2"/>
    </row>
    <row r="594" spans="6:7">
      <c r="F594" s="2"/>
      <c r="G594" s="2"/>
    </row>
    <row r="595" spans="6:7">
      <c r="F595" s="2"/>
      <c r="G595" s="2"/>
    </row>
    <row r="596" spans="6:7">
      <c r="F596" s="2"/>
      <c r="G596" s="2"/>
    </row>
    <row r="597" spans="6:7">
      <c r="F597" s="2"/>
      <c r="G597" s="2"/>
    </row>
    <row r="598" spans="6:7">
      <c r="F598" s="2"/>
      <c r="G598" s="2"/>
    </row>
    <row r="599" spans="6:7">
      <c r="F599" s="2"/>
      <c r="G599" s="2"/>
    </row>
    <row r="600" spans="6:7">
      <c r="F600" s="2"/>
      <c r="G600" s="2"/>
    </row>
    <row r="601" spans="6:7">
      <c r="F601" s="2"/>
      <c r="G601" s="2"/>
    </row>
    <row r="602" spans="6:7">
      <c r="F602" s="2"/>
      <c r="G602" s="2"/>
    </row>
    <row r="603" spans="6:7">
      <c r="F603" s="2"/>
      <c r="G603" s="2"/>
    </row>
    <row r="604" spans="6:7">
      <c r="F604" s="2"/>
      <c r="G604" s="2"/>
    </row>
    <row r="605" spans="6:7">
      <c r="F605" s="2"/>
      <c r="G605" s="2"/>
    </row>
    <row r="606" spans="6:7">
      <c r="F606" s="2"/>
      <c r="G606" s="2"/>
    </row>
    <row r="607" spans="6:7">
      <c r="F607" s="2"/>
      <c r="G607" s="2"/>
    </row>
    <row r="608" spans="6:7">
      <c r="F608" s="2"/>
      <c r="G608" s="2"/>
    </row>
    <row r="609" spans="6:7">
      <c r="F609" s="2"/>
      <c r="G609" s="2"/>
    </row>
    <row r="610" spans="6:7">
      <c r="F610" s="2"/>
      <c r="G610" s="2"/>
    </row>
    <row r="611" spans="6:7">
      <c r="F611" s="2"/>
      <c r="G611" s="2"/>
    </row>
    <row r="612" spans="6:7">
      <c r="F612" s="2"/>
      <c r="G612" s="2"/>
    </row>
    <row r="613" spans="6:7">
      <c r="F613" s="2"/>
      <c r="G613" s="2"/>
    </row>
    <row r="614" spans="6:7">
      <c r="F614" s="2"/>
      <c r="G614" s="2"/>
    </row>
    <row r="615" spans="6:7">
      <c r="F615" s="2"/>
      <c r="G615" s="2"/>
    </row>
    <row r="616" spans="6:7">
      <c r="F616" s="2"/>
      <c r="G616" s="2"/>
    </row>
    <row r="617" spans="6:7">
      <c r="F617" s="2"/>
      <c r="G617" s="2"/>
    </row>
    <row r="618" spans="6:7">
      <c r="F618" s="2"/>
      <c r="G618" s="2"/>
    </row>
    <row r="619" spans="6:7">
      <c r="F619" s="2"/>
      <c r="G619" s="2"/>
    </row>
    <row r="620" spans="6:7">
      <c r="F620" s="2"/>
      <c r="G620" s="2"/>
    </row>
    <row r="621" spans="6:7">
      <c r="F621" s="2"/>
      <c r="G621" s="2"/>
    </row>
    <row r="622" spans="6:7">
      <c r="F622" s="2"/>
      <c r="G622" s="2"/>
    </row>
    <row r="623" spans="6:7">
      <c r="F623" s="2"/>
      <c r="G623" s="2"/>
    </row>
    <row r="624" spans="6:7">
      <c r="F624" s="2"/>
      <c r="G624" s="2"/>
    </row>
    <row r="625" spans="6:7">
      <c r="F625" s="2"/>
      <c r="G625" s="2"/>
    </row>
    <row r="626" spans="6:7">
      <c r="F626" s="2"/>
      <c r="G626" s="2"/>
    </row>
    <row r="627" spans="6:7">
      <c r="F627" s="2"/>
      <c r="G627" s="2"/>
    </row>
    <row r="628" spans="6:7">
      <c r="F628" s="2"/>
      <c r="G628" s="2"/>
    </row>
    <row r="629" spans="6:7">
      <c r="F629" s="2"/>
      <c r="G629" s="2"/>
    </row>
    <row r="630" spans="6:7">
      <c r="F630" s="2"/>
      <c r="G630" s="2"/>
    </row>
    <row r="631" spans="6:7">
      <c r="F631" s="2"/>
      <c r="G631" s="2"/>
    </row>
    <row r="632" spans="6:7">
      <c r="F632" s="2"/>
      <c r="G632" s="2"/>
    </row>
    <row r="633" spans="6:7">
      <c r="F633" s="2"/>
      <c r="G633" s="2"/>
    </row>
    <row r="634" spans="6:7">
      <c r="F634" s="2"/>
      <c r="G634" s="2"/>
    </row>
    <row r="635" spans="6:7">
      <c r="F635" s="2"/>
      <c r="G635" s="2"/>
    </row>
    <row r="636" spans="6:7">
      <c r="F636" s="2"/>
      <c r="G636" s="2"/>
    </row>
    <row r="637" spans="6:7">
      <c r="F637" s="2"/>
      <c r="G637" s="2"/>
    </row>
    <row r="638" spans="6:7">
      <c r="F638" s="2"/>
      <c r="G638" s="2"/>
    </row>
    <row r="639" spans="6:7">
      <c r="F639" s="2"/>
      <c r="G639" s="2"/>
    </row>
    <row r="640" spans="6:7">
      <c r="F640" s="2"/>
      <c r="G640" s="2"/>
    </row>
    <row r="641" spans="6:7">
      <c r="F641" s="2"/>
      <c r="G641" s="2"/>
    </row>
    <row r="642" spans="6:7">
      <c r="F642" s="2"/>
      <c r="G642" s="2"/>
    </row>
    <row r="643" spans="6:7">
      <c r="F643" s="2"/>
      <c r="G643" s="2"/>
    </row>
    <row r="644" spans="6:7">
      <c r="F644" s="2"/>
      <c r="G644" s="2"/>
    </row>
    <row r="645" spans="6:7">
      <c r="F645" s="2"/>
      <c r="G645" s="2"/>
    </row>
    <row r="646" spans="6:7">
      <c r="F646" s="2"/>
      <c r="G646" s="2"/>
    </row>
    <row r="647" spans="6:7">
      <c r="F647" s="2"/>
      <c r="G647" s="2"/>
    </row>
    <row r="648" spans="6:7">
      <c r="F648" s="2"/>
      <c r="G648" s="2"/>
    </row>
    <row r="649" spans="6:7">
      <c r="F649" s="2"/>
      <c r="G649" s="2"/>
    </row>
    <row r="650" spans="6:7">
      <c r="F650" s="2"/>
      <c r="G650" s="2"/>
    </row>
    <row r="651" spans="6:7">
      <c r="F651" s="2"/>
      <c r="G651" s="2"/>
    </row>
    <row r="652" spans="6:7">
      <c r="F652" s="2"/>
      <c r="G652" s="2"/>
    </row>
    <row r="653" spans="6:7">
      <c r="F653" s="2"/>
      <c r="G653" s="2"/>
    </row>
    <row r="654" spans="6:7">
      <c r="F654" s="2"/>
      <c r="G654" s="2"/>
    </row>
    <row r="655" spans="6:7">
      <c r="F655" s="2"/>
      <c r="G655" s="2"/>
    </row>
    <row r="656" spans="6:7">
      <c r="F656" s="2"/>
      <c r="G656" s="2"/>
    </row>
    <row r="657" spans="6:7">
      <c r="F657" s="2"/>
      <c r="G657" s="2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57"/>
  <sheetViews>
    <sheetView topLeftCell="X32" workbookViewId="0">
      <selection activeCell="AI39" sqref="AI39:AJ60"/>
    </sheetView>
  </sheetViews>
  <sheetFormatPr defaultColWidth="10.875" defaultRowHeight="15.75"/>
  <cols>
    <col min="1" max="1" width="10.875" style="7"/>
    <col min="2" max="2" width="8" style="7" customWidth="1"/>
    <col min="3" max="3" width="3.625" style="7" customWidth="1"/>
    <col min="4" max="4" width="5.625" style="7" customWidth="1"/>
    <col min="5" max="5" width="4.125" style="7" customWidth="1"/>
    <col min="6" max="6" width="7.875" style="1" customWidth="1"/>
    <col min="7" max="7" width="23" style="1" customWidth="1"/>
    <col min="8" max="10" width="23.125" style="1" customWidth="1"/>
    <col min="11" max="12" width="6.875" style="1" customWidth="1"/>
    <col min="13" max="16" width="10.875" style="1" customWidth="1"/>
    <col min="17" max="17" width="10.875" style="1"/>
    <col min="18" max="21" width="10.875" style="1" customWidth="1"/>
    <col min="22" max="22" width="10.875" style="1"/>
    <col min="23" max="26" width="10.875" style="1" customWidth="1"/>
    <col min="27" max="27" width="10.875" style="1"/>
    <col min="28" max="31" width="10.875" style="1" customWidth="1"/>
    <col min="32" max="36" width="10.875" style="1"/>
    <col min="37" max="37" width="0" style="1" hidden="1" customWidth="1"/>
    <col min="38" max="38" width="10.875" style="1"/>
    <col min="39" max="39" width="0" style="1" hidden="1" customWidth="1"/>
    <col min="40" max="40" width="10.875" style="1"/>
    <col min="41" max="41" width="0" style="1" hidden="1" customWidth="1"/>
    <col min="42" max="16384" width="10.875" style="1"/>
  </cols>
  <sheetData>
    <row r="1" spans="1:41" s="7" customFormat="1">
      <c r="A1" s="7" t="s">
        <v>0</v>
      </c>
      <c r="B1" s="7" t="s">
        <v>23</v>
      </c>
      <c r="D1" s="7" t="s">
        <v>4</v>
      </c>
      <c r="F1" s="7" t="s">
        <v>268</v>
      </c>
      <c r="G1" s="7" t="s">
        <v>267</v>
      </c>
      <c r="H1" s="7" t="s">
        <v>24</v>
      </c>
      <c r="I1" s="7" t="s">
        <v>277</v>
      </c>
      <c r="J1" s="7" t="s">
        <v>25</v>
      </c>
      <c r="K1" s="7" t="s">
        <v>26</v>
      </c>
      <c r="L1" s="7" t="s">
        <v>27</v>
      </c>
      <c r="M1" s="7" t="s">
        <v>3</v>
      </c>
      <c r="Q1" s="7" t="s">
        <v>350</v>
      </c>
      <c r="R1" s="7" t="s">
        <v>5</v>
      </c>
      <c r="W1" s="7" t="s">
        <v>4</v>
      </c>
      <c r="AB1" s="7" t="s">
        <v>351</v>
      </c>
      <c r="AH1" s="7" t="s">
        <v>352</v>
      </c>
      <c r="AK1" s="7" t="s">
        <v>353</v>
      </c>
      <c r="AL1" s="7" t="s">
        <v>354</v>
      </c>
      <c r="AM1" s="7" t="s">
        <v>355</v>
      </c>
    </row>
    <row r="2" spans="1:41" s="7" customFormat="1">
      <c r="M2" s="7" t="s">
        <v>1</v>
      </c>
      <c r="N2" s="7" t="s">
        <v>2</v>
      </c>
      <c r="O2" s="7" t="s">
        <v>356</v>
      </c>
      <c r="P2" s="7" t="s">
        <v>357</v>
      </c>
      <c r="Q2" s="7" t="s">
        <v>281</v>
      </c>
      <c r="R2" s="7" t="s">
        <v>1</v>
      </c>
      <c r="S2" s="7" t="s">
        <v>2</v>
      </c>
      <c r="T2" s="7" t="s">
        <v>356</v>
      </c>
      <c r="U2" s="7" t="s">
        <v>357</v>
      </c>
      <c r="V2" s="7" t="s">
        <v>326</v>
      </c>
      <c r="W2" s="7" t="s">
        <v>1</v>
      </c>
      <c r="X2" s="7" t="s">
        <v>2</v>
      </c>
      <c r="Y2" s="7" t="s">
        <v>356</v>
      </c>
      <c r="Z2" s="7" t="s">
        <v>357</v>
      </c>
      <c r="AA2" s="7" t="s">
        <v>330</v>
      </c>
      <c r="AB2" s="7" t="s">
        <v>1</v>
      </c>
      <c r="AC2" s="7" t="s">
        <v>2</v>
      </c>
      <c r="AD2" s="7" t="s">
        <v>356</v>
      </c>
      <c r="AE2" s="7" t="s">
        <v>357</v>
      </c>
      <c r="AF2" s="7" t="s">
        <v>351</v>
      </c>
      <c r="AH2" s="7" t="s">
        <v>358</v>
      </c>
      <c r="AI2" s="7" t="s">
        <v>359</v>
      </c>
      <c r="AJ2" s="7" t="s">
        <v>360</v>
      </c>
      <c r="AL2" s="7" t="s">
        <v>361</v>
      </c>
      <c r="AN2" s="7" t="s">
        <v>331</v>
      </c>
    </row>
    <row r="3" spans="1:41">
      <c r="A3" s="7" t="s">
        <v>3</v>
      </c>
      <c r="M3" s="1">
        <f>PRODUCT(SUM(PRODUCT(R3,overview!$J$13),PRODUCT(W3,overview!$K$13),PRODUCT(AB3,overview!$L$13)),1/SUM(overview!$J$13:$L$13))</f>
        <v>0.71918870431893678</v>
      </c>
      <c r="N3" s="1">
        <f>PRODUCT(SUM(PRODUCT(S3,overview!$J$13),PRODUCT(X3,overview!$K$13),PRODUCT(AC3,overview!$L$13)),1/SUM(overview!$J$13:$L$13))</f>
        <v>2.2808112956810636</v>
      </c>
      <c r="O3" s="1">
        <f>SUM(T3,Y3,AD3)</f>
        <v>11.70857142857143</v>
      </c>
      <c r="P3" s="1">
        <f>SUM(U3,Z3,AE3)</f>
        <v>10.405714285714284</v>
      </c>
      <c r="Q3" s="1">
        <f t="shared" ref="Q3:Q38" si="0">PRODUCT(P3,1/O3,1/$N3,$M3)</f>
        <v>0.2802344284986335</v>
      </c>
      <c r="R3" s="1">
        <f>AVERAGE(R4:R38)</f>
        <v>0.70794285714285721</v>
      </c>
      <c r="S3" s="1">
        <f>AVERAGE(S4:S38)</f>
        <v>2.2920571428571428</v>
      </c>
      <c r="T3" s="1">
        <f>AVERAGE(T4:T38)</f>
        <v>6.371428571428571</v>
      </c>
      <c r="U3" s="1">
        <f>AVERAGE(U4:U38)</f>
        <v>2.7428571428571429</v>
      </c>
      <c r="V3" s="1">
        <f>PRODUCT(U3,1/T3,1/S3,R3)</f>
        <v>0.13296554974743297</v>
      </c>
      <c r="W3" s="1">
        <f>AVERAGE(W4:W38)</f>
        <v>0.72774285714285702</v>
      </c>
      <c r="X3" s="1">
        <f>AVERAGE(X4:X38)</f>
        <v>2.2722571428571432</v>
      </c>
      <c r="Y3" s="1">
        <f>AVERAGE(Y4:Y38)</f>
        <v>5.031428571428572</v>
      </c>
      <c r="Z3" s="1">
        <f>AVERAGE(Z4:Z38)</f>
        <v>7.0828571428571419</v>
      </c>
      <c r="AA3" s="1">
        <f>PRODUCT(Z3,1/Y3,1/X3,W3)</f>
        <v>0.45085578338492838</v>
      </c>
      <c r="AB3" s="1">
        <f>AVERAGE(AB4:AB38)</f>
        <v>0.63711428571428574</v>
      </c>
      <c r="AC3" s="1">
        <f>AVERAGE(AC4:AC38)</f>
        <v>2.3628857142857149</v>
      </c>
      <c r="AD3" s="1">
        <f>AVERAGE(AD4:AD38)</f>
        <v>0.30571428571428572</v>
      </c>
      <c r="AE3" s="1">
        <f>AVERAGE(AE4:AE38)</f>
        <v>0.58000000000000007</v>
      </c>
      <c r="AF3" s="1">
        <f>PRODUCT(AE3,1/AD3,1/AC3,AB3)</f>
        <v>0.51154858392585745</v>
      </c>
    </row>
    <row r="4" spans="1:41">
      <c r="A4" s="7">
        <v>1</v>
      </c>
      <c r="B4" s="9" t="s">
        <v>90</v>
      </c>
      <c r="C4" s="9" t="s">
        <v>91</v>
      </c>
      <c r="D4" s="9" t="s">
        <v>90</v>
      </c>
      <c r="E4" s="9" t="s">
        <v>91</v>
      </c>
      <c r="F4" s="2" t="b">
        <f>AND(NOT(B4=D4),OR(B4="CAT",B4="CAC",B4="ATA",B4="ATT",B4="TTA",B4="ATG",B4="CCG",B4="AGA",B4="CGG",B4="AGG",B4="CGA",B4="CGC",B4="TCC",B4="ACG",B4="ACC",B4="GTA",B4="TGG",B4="TAT",D4="GAA",D4="GAT",D4="GAG",D4="AAG",D4="AAA",D4="CTA",D4="CTT",D4="CTC",D4="AAC",D4="CCA",D4="CCT",D4="CAG",D4="CAA",D4="CGT",D4="AGT",D4="AGC",D4="TCA",D4="TCT",D4="GTC"))</f>
        <v>0</v>
      </c>
      <c r="G4" s="2" t="b">
        <f>AND(NOT(D4=B4),OR(D4="CAT",D4="CAC",D4="ATA",D4="ATT",D4="TTA",D4="ATG",D4="CCG",D4="AGA",D4="CGG",D4="AGG",D4="CGA",D4="CGC",D4="TCC",D4="ACG",D4="ACC",D4="GTA",D4="TGG",D4="TAT",B4="GAA",B4="GAT",B4="GAG",B4="AAG",B4="AAA",B4="CTA",B4="CTT",B4="CTC",B4="AAC",B4="CCA",B4="CCT",B4="CAG",B4="CAA",B4="CGT",B4="AGT",B4="AGC",B4="TCA",B4="TCT",B4="GTC"))</f>
        <v>0</v>
      </c>
      <c r="H4" s="1" t="s">
        <v>298</v>
      </c>
      <c r="M4" s="1">
        <f>PRODUCT(SUM(PRODUCT(R4,overview!$J$13),PRODUCT(W4,overview!$K$13),PRODUCT(AB4,overview!$L$13)),1/SUM(overview!$J$13:$L$13))</f>
        <v>0.28651162790697676</v>
      </c>
      <c r="N4" s="1">
        <f>PRODUCT(SUM(PRODUCT(S4,overview!$J$13),PRODUCT(X4,overview!$K$13),PRODUCT(AC4,overview!$L$13)),1/SUM(overview!$J$13:$L$13))</f>
        <v>2.7134883720930234</v>
      </c>
      <c r="O4" s="1">
        <f t="shared" ref="O4:O38" si="1">SUM(T4,Y4,AD4)</f>
        <v>2.8</v>
      </c>
      <c r="P4" s="1">
        <f t="shared" ref="P4:P38" si="2">SUM(U4,Z4,AE4)</f>
        <v>30.2</v>
      </c>
      <c r="Q4" s="1">
        <f t="shared" si="0"/>
        <v>1.138841275282825</v>
      </c>
      <c r="R4" s="1">
        <v>0</v>
      </c>
      <c r="S4" s="1">
        <v>3</v>
      </c>
      <c r="T4" s="1">
        <v>0</v>
      </c>
      <c r="U4" s="1">
        <v>0</v>
      </c>
      <c r="V4" s="1" t="e">
        <f t="shared" ref="V4:V38" si="3">PRODUCT(U4,1/T4,1/S4,R4)</f>
        <v>#DIV/0!</v>
      </c>
      <c r="W4" s="1">
        <v>0.44</v>
      </c>
      <c r="X4" s="1">
        <v>2.56</v>
      </c>
      <c r="Y4" s="1">
        <v>2.8</v>
      </c>
      <c r="Z4" s="1">
        <v>30.2</v>
      </c>
      <c r="AA4" s="1">
        <f t="shared" ref="AA4:AA38" si="4">PRODUCT(Z4,1/Y4,1/X4,W4)</f>
        <v>1.853794642857143</v>
      </c>
      <c r="AB4" s="1">
        <v>0</v>
      </c>
      <c r="AC4" s="1">
        <v>3</v>
      </c>
      <c r="AD4" s="1">
        <v>0</v>
      </c>
      <c r="AE4" s="1">
        <v>0</v>
      </c>
      <c r="AF4" s="1" t="e">
        <f t="shared" ref="AF4:AF38" si="5">PRODUCT(AE4,1/AD4,1/$N4,$M4)</f>
        <v>#DIV/0!</v>
      </c>
    </row>
    <row r="5" spans="1:41">
      <c r="A5" s="7">
        <v>2</v>
      </c>
      <c r="B5" s="9" t="s">
        <v>49</v>
      </c>
      <c r="C5" s="9" t="s">
        <v>50</v>
      </c>
      <c r="D5" s="9" t="s">
        <v>47</v>
      </c>
      <c r="E5" s="9" t="s">
        <v>48</v>
      </c>
      <c r="F5" s="2" t="b">
        <f>AND(NOT(B5=D5),OR(B5="CAT",B5="CAC",B5="ATA",B5="ATT",B5="TTA",B5="ATG",B5="CCG",B5="AGA",B5="CGG",B5="AGG",B5="CGA",B5="CGC",B5="TCC",B5="ACG",B5="ACC",B5="GTA",B5="TGG",B5="TAT",D5="GAA",D5="GAT",D5="GAG",D5="AAG",D5="AAA",D5="CTA",D5="CTT",D5="CTC",D5="AAC",D5="CCA",D5="CCT",D5="CAG",D5="CAA",D5="CGT",D5="AGT",D5="AGC",D5="TCA",D5="TCT",D5="GTC"))</f>
        <v>0</v>
      </c>
      <c r="G5" s="2" t="b">
        <f t="shared" ref="G5:G38" si="6">AND(NOT(D5=B5),OR(D5="CAT",D5="CAC",D5="ATA",D5="ATT",D5="TTA",D5="ATG",D5="CCG",D5="AGA",D5="CGG",D5="AGG",D5="CGA",D5="CGC",D5="TCC",D5="ACG",D5="ACC",D5="GTA",D5="TGG",D5="TAT",B5="GAA",B5="GAT",B5="GAG",B5="AAG",B5="AAA",B5="CTA",B5="CTT",B5="CTC",B5="AAC",B5="CCA",B5="CCT",B5="CAG",B5="CAA",B5="CGT",B5="AGT",B5="AGC",B5="TCA",B5="TCT",B5="GTC"))</f>
        <v>1</v>
      </c>
      <c r="H5" s="1" t="s">
        <v>298</v>
      </c>
      <c r="M5" s="1">
        <f>PRODUCT(SUM(PRODUCT(R5,overview!$J$13),PRODUCT(W5,overview!$K$13),PRODUCT(AB5,overview!$L$13)),1/SUM(overview!$J$13:$L$13))</f>
        <v>0.47616279069767437</v>
      </c>
      <c r="N5" s="1">
        <f>PRODUCT(SUM(PRODUCT(S5,overview!$J$13),PRODUCT(X5,overview!$K$13),PRODUCT(AC5,overview!$L$13)),1/SUM(overview!$J$13:$L$13))</f>
        <v>2.5238372093023251</v>
      </c>
      <c r="O5" s="1">
        <f t="shared" si="1"/>
        <v>13.7</v>
      </c>
      <c r="P5" s="1">
        <f t="shared" si="2"/>
        <v>34.299999999999997</v>
      </c>
      <c r="Q5" s="1">
        <f t="shared" si="0"/>
        <v>0.47235407765374127</v>
      </c>
      <c r="R5" s="1">
        <v>0.63500000000000001</v>
      </c>
      <c r="S5" s="1">
        <v>2.3650000000000002</v>
      </c>
      <c r="T5" s="1">
        <v>7.7</v>
      </c>
      <c r="U5" s="1">
        <v>8.3000000000000007</v>
      </c>
      <c r="V5" s="1">
        <f t="shared" si="3"/>
        <v>0.28942093846956424</v>
      </c>
      <c r="W5" s="1">
        <v>0.39800000000000002</v>
      </c>
      <c r="X5" s="1">
        <v>2.6019999999999999</v>
      </c>
      <c r="Y5" s="1">
        <v>6</v>
      </c>
      <c r="Z5" s="1">
        <v>25</v>
      </c>
      <c r="AA5" s="1">
        <f t="shared" si="4"/>
        <v>0.63733025877530103</v>
      </c>
      <c r="AB5" s="1">
        <v>0.441</v>
      </c>
      <c r="AC5" s="1">
        <v>2.5590000000000002</v>
      </c>
      <c r="AD5" s="1">
        <v>0</v>
      </c>
      <c r="AE5" s="1">
        <v>1</v>
      </c>
      <c r="AF5" s="1" t="e">
        <f t="shared" si="5"/>
        <v>#DIV/0!</v>
      </c>
    </row>
    <row r="6" spans="1:41">
      <c r="A6" s="7">
        <v>3</v>
      </c>
      <c r="B6" s="9" t="s">
        <v>60</v>
      </c>
      <c r="C6" s="9" t="s">
        <v>61</v>
      </c>
      <c r="D6" s="9" t="s">
        <v>90</v>
      </c>
      <c r="E6" s="9" t="s">
        <v>91</v>
      </c>
      <c r="F6" s="2" t="b">
        <f>AND(NOT(B6=D6),OR(B6="CAT",B6="CAC",B6="ATA",B6="ATT",B6="TTA",B6="ATG",B6="CCG",B6="AGA",B6="CGG",B6="AGG",B6="CGA",B6="CGC",B6="TCC",B6="ACG",B6="ACC",B6="GTA",B6="TGG",B6="TAT",D6="GAA",D6="GAT",D6="GAG",D6="AAG",D6="AAA",D6="CTA",D6="CTT",D6="CTC",D6="AAC",D6="CCA",D6="CCT",D6="CAG",D6="CAA",D6="CGT",D6="AGT",D6="AGC",D6="TCA",D6="TCT",D6="GTC"))</f>
        <v>0</v>
      </c>
      <c r="G6" s="2" t="b">
        <f>AND(NOT(D6=B6),OR(D6="CAT",D6="CAC",D6="ATA",D6="ATT",D6="TTA",D6="ATG",D6="CCG",D6="AGA",D6="CGG",D6="AGG",D6="CGA",D6="CGC",D6="TCC",D6="ACG",D6="ACC",D6="GTA",D6="TGG",D6="TAT",B6="GAA",B6="GAT",B6="GAG",B6="AAG",B6="AAA",B6="CTA",B6="CTT",B6="CTC",B6="AAC",B6="CCA",B6="CCT",B6="CAG",B6="CAA",B6="CGT",B6="AGT",B6="AGC",B6="TCA",B6="TCT",B6="GTC"))</f>
        <v>1</v>
      </c>
      <c r="H6" s="1" t="s">
        <v>298</v>
      </c>
      <c r="M6" s="1">
        <f>PRODUCT(SUM(PRODUCT(R6,overview!$J$13),PRODUCT(W6,overview!$K$13),PRODUCT(AB6,overview!$L$13)),1/SUM(overview!$J$13:$L$13))</f>
        <v>0.64004651162790693</v>
      </c>
      <c r="N6" s="1">
        <f>PRODUCT(SUM(PRODUCT(S6,overview!$J$13),PRODUCT(X6,overview!$K$13),PRODUCT(AC6,overview!$L$13)),1/SUM(overview!$J$13:$L$13))</f>
        <v>2.359953488372093</v>
      </c>
      <c r="O6" s="1">
        <f t="shared" si="1"/>
        <v>12.3</v>
      </c>
      <c r="P6" s="1">
        <f t="shared" si="2"/>
        <v>24.7</v>
      </c>
      <c r="Q6" s="1">
        <f t="shared" si="0"/>
        <v>0.54462795973078859</v>
      </c>
      <c r="R6" s="1">
        <v>1</v>
      </c>
      <c r="S6" s="1">
        <v>2</v>
      </c>
      <c r="T6" s="1">
        <v>8</v>
      </c>
      <c r="U6" s="1">
        <v>2</v>
      </c>
      <c r="V6" s="1">
        <f t="shared" si="3"/>
        <v>0.125</v>
      </c>
      <c r="W6" s="1">
        <v>0.47399999999999998</v>
      </c>
      <c r="X6" s="1">
        <v>2.5259999999999998</v>
      </c>
      <c r="Y6" s="1">
        <v>3.8</v>
      </c>
      <c r="Z6" s="1">
        <v>21.2</v>
      </c>
      <c r="AA6" s="1">
        <f t="shared" si="4"/>
        <v>1.0468808601075132</v>
      </c>
      <c r="AB6" s="1">
        <v>0.25</v>
      </c>
      <c r="AC6" s="1">
        <v>2.75</v>
      </c>
      <c r="AD6" s="1">
        <v>0.5</v>
      </c>
      <c r="AE6" s="1">
        <v>1.5</v>
      </c>
      <c r="AF6" s="1">
        <f t="shared" si="5"/>
        <v>0.81363448235085434</v>
      </c>
    </row>
    <row r="7" spans="1:41">
      <c r="A7" s="7">
        <v>4</v>
      </c>
      <c r="B7" s="9" t="s">
        <v>47</v>
      </c>
      <c r="C7" s="9" t="s">
        <v>48</v>
      </c>
      <c r="D7" s="9" t="s">
        <v>62</v>
      </c>
      <c r="E7" s="9" t="s">
        <v>48</v>
      </c>
      <c r="F7" s="2" t="b">
        <f t="shared" ref="F7:F38" si="7">AND(NOT(B7=D7),OR(B7="CAT",B7="CAC",B7="ATA",B7="ATT",B7="TTA",B7="ATG",B7="CCG",B7="AGA",B7="CGG",B7="AGG",B7="CGA",B7="CGC",B7="TCC",B7="ACG",B7="ACC",B7="GTA",B7="TGG",B7="TAT",D7="GAA",D7="GAT",D7="GAG",D7="AAG",D7="AAA",D7="CTA",D7="CTT",D7="CTC",D7="AAC",D7="CCA",D7="CCT",D7="CAG",D7="CAA",D7="CGT",D7="AGT",D7="AGC",D7="TCA",D7="TCT",D7="GTC"))</f>
        <v>1</v>
      </c>
      <c r="G7" s="2" t="b">
        <f t="shared" si="6"/>
        <v>0</v>
      </c>
      <c r="H7" s="1" t="s">
        <v>298</v>
      </c>
      <c r="M7" s="1">
        <f>PRODUCT(SUM(PRODUCT(R7,overview!$J$13),PRODUCT(W7,overview!$K$13),PRODUCT(AB7,overview!$L$13)),1/SUM(overview!$J$13:$L$13))</f>
        <v>0.95404651162790699</v>
      </c>
      <c r="N7" s="1">
        <f>PRODUCT(SUM(PRODUCT(S7,overview!$J$13),PRODUCT(X7,overview!$K$13),PRODUCT(AC7,overview!$L$13)),1/SUM(overview!$J$13:$L$13))</f>
        <v>2.0459534883720925</v>
      </c>
      <c r="O7" s="1">
        <f t="shared" si="1"/>
        <v>15</v>
      </c>
      <c r="P7" s="1">
        <f t="shared" si="2"/>
        <v>12</v>
      </c>
      <c r="Q7" s="1">
        <f t="shared" si="0"/>
        <v>0.3730471946894609</v>
      </c>
      <c r="R7" s="1">
        <v>0.89400000000000002</v>
      </c>
      <c r="S7" s="1">
        <v>2.1059999999999999</v>
      </c>
      <c r="T7" s="1">
        <v>9</v>
      </c>
      <c r="U7" s="1">
        <v>2</v>
      </c>
      <c r="V7" s="1">
        <f t="shared" si="3"/>
        <v>9.4333649889205451E-2</v>
      </c>
      <c r="W7" s="1">
        <v>0.98599999999999999</v>
      </c>
      <c r="X7" s="1">
        <v>2.0139999999999998</v>
      </c>
      <c r="Y7" s="1">
        <v>5</v>
      </c>
      <c r="Z7" s="1">
        <v>9</v>
      </c>
      <c r="AA7" s="1">
        <f t="shared" si="4"/>
        <v>0.88123138033763659</v>
      </c>
      <c r="AB7" s="1">
        <v>0.9</v>
      </c>
      <c r="AC7" s="1">
        <v>2.1</v>
      </c>
      <c r="AD7" s="1">
        <v>1</v>
      </c>
      <c r="AE7" s="1">
        <v>1</v>
      </c>
      <c r="AF7" s="1">
        <f t="shared" si="5"/>
        <v>0.46630899336182607</v>
      </c>
    </row>
    <row r="8" spans="1:41">
      <c r="A8" s="7">
        <v>5</v>
      </c>
      <c r="B8" s="9" t="s">
        <v>54</v>
      </c>
      <c r="C8" s="9" t="s">
        <v>55</v>
      </c>
      <c r="D8" s="9" t="s">
        <v>67</v>
      </c>
      <c r="E8" s="9" t="s">
        <v>37</v>
      </c>
      <c r="F8" s="2" t="b">
        <f t="shared" si="7"/>
        <v>0</v>
      </c>
      <c r="G8" s="2" t="b">
        <f t="shared" si="6"/>
        <v>1</v>
      </c>
      <c r="H8" s="1" t="s">
        <v>298</v>
      </c>
      <c r="K8" s="1" t="s">
        <v>34</v>
      </c>
      <c r="L8" s="2" t="s">
        <v>34</v>
      </c>
      <c r="M8" s="1">
        <f>PRODUCT(SUM(PRODUCT(R8,overview!$J$13),PRODUCT(W8,overview!$K$13),PRODUCT(AB8,overview!$L$13)),1/SUM(overview!$J$13:$L$13))</f>
        <v>0.59988372093023257</v>
      </c>
      <c r="N8" s="1">
        <f>PRODUCT(SUM(PRODUCT(S8,overview!$J$13),PRODUCT(X8,overview!$K$13),PRODUCT(AC8,overview!$L$13)),1/SUM(overview!$J$13:$L$13))</f>
        <v>2.4001162790697679</v>
      </c>
      <c r="O8" s="1">
        <f t="shared" si="1"/>
        <v>8</v>
      </c>
      <c r="P8" s="1">
        <f t="shared" si="2"/>
        <v>8</v>
      </c>
      <c r="Q8" s="1">
        <f t="shared" si="0"/>
        <v>0.2499394409185601</v>
      </c>
      <c r="R8" s="1">
        <v>0.375</v>
      </c>
      <c r="S8" s="1">
        <v>2.625</v>
      </c>
      <c r="T8" s="1">
        <v>2</v>
      </c>
      <c r="U8" s="1">
        <v>0</v>
      </c>
      <c r="V8" s="1">
        <f t="shared" si="3"/>
        <v>0</v>
      </c>
      <c r="W8" s="1">
        <v>0.71699999999999997</v>
      </c>
      <c r="X8" s="1">
        <v>2.2829999999999999</v>
      </c>
      <c r="Y8" s="1">
        <v>6</v>
      </c>
      <c r="Z8" s="1">
        <v>7</v>
      </c>
      <c r="AA8" s="1">
        <f t="shared" si="4"/>
        <v>0.36640385457731051</v>
      </c>
      <c r="AB8" s="1">
        <v>0.46899999999999997</v>
      </c>
      <c r="AC8" s="1">
        <v>2.5310000000000001</v>
      </c>
      <c r="AD8" s="1">
        <v>0</v>
      </c>
      <c r="AE8" s="1">
        <v>1</v>
      </c>
      <c r="AF8" s="1" t="e">
        <f t="shared" si="5"/>
        <v>#DIV/0!</v>
      </c>
      <c r="AH8" s="1">
        <f t="shared" ref="AH8:AH33" si="8">(SUM(Z4:Z14)*SUM(W4:W14))/(SUM(Y4:Y14)*SUM(X4:X14))</f>
        <v>0.74294305946260553</v>
      </c>
      <c r="AI8" s="1">
        <f t="shared" ref="AI8:AI33" si="9">(SUM(U4:U14)*SUM(R4:R14))/(SUM(T4:T14)*SUM(S4:S14))</f>
        <v>0.18708060036955787</v>
      </c>
      <c r="AJ8" s="1">
        <f t="shared" ref="AJ8:AJ33" si="10">(SUM(AE4:AE14)*SUM(AB4:AB14))/(SUM(AD4:AD14)*SUM(AC4:AC14))</f>
        <v>1.2663903130795244</v>
      </c>
    </row>
    <row r="9" spans="1:41">
      <c r="A9" s="7">
        <v>6</v>
      </c>
      <c r="B9" s="9" t="s">
        <v>28</v>
      </c>
      <c r="C9" s="9" t="s">
        <v>29</v>
      </c>
      <c r="D9" s="9" t="s">
        <v>28</v>
      </c>
      <c r="E9" s="9" t="s">
        <v>29</v>
      </c>
      <c r="F9" s="2" t="b">
        <f t="shared" si="7"/>
        <v>0</v>
      </c>
      <c r="G9" s="2" t="b">
        <f t="shared" si="6"/>
        <v>0</v>
      </c>
      <c r="H9" s="1" t="s">
        <v>285</v>
      </c>
      <c r="M9" s="1">
        <f>PRODUCT(SUM(PRODUCT(R9,overview!$J$13),PRODUCT(W9,overview!$K$13),PRODUCT(AB9,overview!$L$13)),1/SUM(overview!$J$13:$L$13))</f>
        <v>0.67937209302325585</v>
      </c>
      <c r="N9" s="1">
        <f>PRODUCT(SUM(PRODUCT(S9,overview!$J$13),PRODUCT(X9,overview!$K$13),PRODUCT(AC9,overview!$L$13)),1/SUM(overview!$J$13:$L$13))</f>
        <v>2.3206279069767439</v>
      </c>
      <c r="O9" s="1">
        <f t="shared" si="1"/>
        <v>5.2</v>
      </c>
      <c r="P9" s="1">
        <f t="shared" si="2"/>
        <v>13.8</v>
      </c>
      <c r="Q9" s="1">
        <f t="shared" si="0"/>
        <v>0.77692292274853136</v>
      </c>
      <c r="R9" s="1">
        <v>0.76300000000000001</v>
      </c>
      <c r="S9" s="1">
        <v>2.2370000000000001</v>
      </c>
      <c r="T9" s="1">
        <v>3.5</v>
      </c>
      <c r="U9" s="1">
        <v>3.5</v>
      </c>
      <c r="V9" s="1">
        <f t="shared" si="3"/>
        <v>0.34108180599016535</v>
      </c>
      <c r="W9" s="1">
        <v>0.63800000000000001</v>
      </c>
      <c r="X9" s="1">
        <v>2.3620000000000001</v>
      </c>
      <c r="Y9" s="1">
        <v>1.7</v>
      </c>
      <c r="Z9" s="1">
        <v>10.3</v>
      </c>
      <c r="AA9" s="1">
        <f t="shared" si="4"/>
        <v>1.6365492852517807</v>
      </c>
      <c r="AB9" s="1">
        <v>0.66700000000000004</v>
      </c>
      <c r="AC9" s="1">
        <v>2.3330000000000002</v>
      </c>
      <c r="AD9" s="1">
        <v>0</v>
      </c>
      <c r="AE9" s="1">
        <v>0</v>
      </c>
      <c r="AF9" s="1" t="e">
        <f t="shared" si="5"/>
        <v>#DIV/0!</v>
      </c>
      <c r="AH9" s="1">
        <f t="shared" si="8"/>
        <v>0.58278708999097173</v>
      </c>
      <c r="AI9" s="1">
        <f t="shared" si="9"/>
        <v>0.20251714108307495</v>
      </c>
      <c r="AJ9" s="1">
        <f t="shared" si="10"/>
        <v>0.93189690955058313</v>
      </c>
    </row>
    <row r="10" spans="1:41">
      <c r="A10" s="7">
        <v>7</v>
      </c>
      <c r="B10" s="9" t="s">
        <v>49</v>
      </c>
      <c r="C10" s="9" t="s">
        <v>50</v>
      </c>
      <c r="D10" s="9" t="s">
        <v>77</v>
      </c>
      <c r="E10" s="9" t="s">
        <v>78</v>
      </c>
      <c r="F10" s="2" t="b">
        <f t="shared" si="7"/>
        <v>0</v>
      </c>
      <c r="G10" s="2" t="b">
        <f t="shared" si="6"/>
        <v>0</v>
      </c>
      <c r="H10" s="1" t="s">
        <v>285</v>
      </c>
      <c r="M10" s="1">
        <f>PRODUCT(SUM(PRODUCT(R10,overview!$J$13),PRODUCT(W10,overview!$K$13),PRODUCT(AB10,overview!$L$13)),1/SUM(overview!$J$13:$L$13))</f>
        <v>0.55853488372093019</v>
      </c>
      <c r="N10" s="1">
        <f>PRODUCT(SUM(PRODUCT(S10,overview!$J$13),PRODUCT(X10,overview!$K$13),PRODUCT(AC10,overview!$L$13)),1/SUM(overview!$J$13:$L$13))</f>
        <v>2.4414651162790695</v>
      </c>
      <c r="O10" s="1">
        <f t="shared" si="1"/>
        <v>7.2</v>
      </c>
      <c r="P10" s="1">
        <f t="shared" si="2"/>
        <v>20.8</v>
      </c>
      <c r="Q10" s="1">
        <f t="shared" si="0"/>
        <v>0.66089218677733019</v>
      </c>
      <c r="R10" s="1">
        <v>0.72699999999999998</v>
      </c>
      <c r="S10" s="1">
        <v>2.2730000000000001</v>
      </c>
      <c r="T10" s="1">
        <v>4</v>
      </c>
      <c r="U10" s="1">
        <v>8</v>
      </c>
      <c r="V10" s="1">
        <f t="shared" si="3"/>
        <v>0.63968323801143856</v>
      </c>
      <c r="W10" s="1">
        <v>0.48199999999999998</v>
      </c>
      <c r="X10" s="1">
        <v>2.5179999999999998</v>
      </c>
      <c r="Y10" s="1">
        <v>3.2</v>
      </c>
      <c r="Z10" s="1">
        <v>11.8</v>
      </c>
      <c r="AA10" s="1">
        <f t="shared" si="4"/>
        <v>0.70586775218427322</v>
      </c>
      <c r="AB10" s="1">
        <v>0.34300000000000003</v>
      </c>
      <c r="AC10" s="1">
        <v>2.657</v>
      </c>
      <c r="AD10" s="1">
        <v>0</v>
      </c>
      <c r="AE10" s="1">
        <v>1</v>
      </c>
      <c r="AF10" s="1" t="e">
        <f t="shared" si="5"/>
        <v>#DIV/0!</v>
      </c>
      <c r="AH10" s="1">
        <f t="shared" si="8"/>
        <v>0.49920467459001799</v>
      </c>
      <c r="AI10" s="1">
        <f t="shared" si="9"/>
        <v>0.17843603088937413</v>
      </c>
      <c r="AJ10" s="1">
        <f t="shared" si="10"/>
        <v>0.8166184373708143</v>
      </c>
      <c r="AK10" s="1">
        <f>(((SUM(AJ8:AJ12))-(SUM(AI8:AI12)))^2)/(AVERAGE(AI8:AI12))</f>
        <v>119.13771732206773</v>
      </c>
      <c r="AL10" s="1" t="b">
        <f>IF(AK10&gt;AO10, TRUE, FALSE)</f>
        <v>1</v>
      </c>
      <c r="AM10" s="1">
        <f>(((SUM(AH8:AH12))-(SUM(AI8:AI12)))^2)/(AVERAGE(AI8:AI12))</f>
        <v>16.106356011751565</v>
      </c>
      <c r="AN10" s="1" t="b">
        <f>IF(AM10&gt;AO10, TRUE, FALSE)</f>
        <v>1</v>
      </c>
      <c r="AO10" s="1">
        <v>9.4879999999999995</v>
      </c>
    </row>
    <row r="11" spans="1:41">
      <c r="A11" s="7">
        <v>8</v>
      </c>
      <c r="B11" s="9" t="s">
        <v>32</v>
      </c>
      <c r="C11" s="9" t="s">
        <v>33</v>
      </c>
      <c r="D11" s="9" t="s">
        <v>32</v>
      </c>
      <c r="E11" s="9" t="s">
        <v>33</v>
      </c>
      <c r="F11" s="2" t="b">
        <f t="shared" si="7"/>
        <v>0</v>
      </c>
      <c r="G11" s="2" t="b">
        <f t="shared" si="6"/>
        <v>0</v>
      </c>
      <c r="H11" s="1" t="s">
        <v>285</v>
      </c>
      <c r="M11" s="1">
        <f>PRODUCT(SUM(PRODUCT(R11,overview!$J$13),PRODUCT(W11,overview!$K$13),PRODUCT(AB11,overview!$L$13)),1/SUM(overview!$J$13:$L$13))</f>
        <v>1</v>
      </c>
      <c r="N11" s="1">
        <f>PRODUCT(SUM(PRODUCT(S11,overview!$J$13),PRODUCT(X11,overview!$K$13),PRODUCT(AC11,overview!$L$13)),1/SUM(overview!$J$13:$L$13))</f>
        <v>2</v>
      </c>
      <c r="O11" s="1">
        <f t="shared" si="1"/>
        <v>7</v>
      </c>
      <c r="P11" s="1">
        <f t="shared" si="2"/>
        <v>1</v>
      </c>
      <c r="Q11" s="1">
        <f t="shared" si="0"/>
        <v>7.1428571428571425E-2</v>
      </c>
      <c r="R11" s="1">
        <v>1</v>
      </c>
      <c r="S11" s="1">
        <v>2</v>
      </c>
      <c r="T11" s="1">
        <v>3</v>
      </c>
      <c r="U11" s="1">
        <v>0</v>
      </c>
      <c r="V11" s="1">
        <f t="shared" si="3"/>
        <v>0</v>
      </c>
      <c r="W11" s="1">
        <v>1</v>
      </c>
      <c r="X11" s="1">
        <v>2</v>
      </c>
      <c r="Y11" s="1">
        <v>4</v>
      </c>
      <c r="Z11" s="1">
        <v>1</v>
      </c>
      <c r="AA11" s="1">
        <f t="shared" si="4"/>
        <v>0.125</v>
      </c>
      <c r="AB11" s="1">
        <v>1</v>
      </c>
      <c r="AC11" s="1">
        <v>2</v>
      </c>
      <c r="AD11" s="1">
        <v>0</v>
      </c>
      <c r="AE11" s="1">
        <v>0</v>
      </c>
      <c r="AF11" s="1" t="e">
        <f t="shared" si="5"/>
        <v>#DIV/0!</v>
      </c>
      <c r="AH11" s="1">
        <f t="shared" si="8"/>
        <v>0.4195872093540382</v>
      </c>
      <c r="AI11" s="1">
        <f t="shared" si="9"/>
        <v>0.17786999016103774</v>
      </c>
      <c r="AJ11" s="1">
        <f t="shared" si="10"/>
        <v>0.99659323188734938</v>
      </c>
      <c r="AK11" s="1">
        <f t="shared" ref="AK11:AK31" si="11">(((SUM(AJ9:AJ13))-(SUM(AI9:AI13)))^2)/(AVERAGE(AI9:AI13))</f>
        <v>127.8008626381849</v>
      </c>
      <c r="AL11" s="1" t="b">
        <f t="shared" ref="AL11:AL31" si="12">IF(AK11&gt;AO11, TRUE, FALSE)</f>
        <v>1</v>
      </c>
      <c r="AM11" s="1">
        <f t="shared" ref="AM11:AM31" si="13">(((SUM(AH9:AH13))-(SUM(AI9:AI13)))^2)/(AVERAGE(AI9:AI13))</f>
        <v>9.8432472870108683</v>
      </c>
      <c r="AN11" s="1" t="b">
        <f t="shared" ref="AN11:AN31" si="14">IF(AM11&gt;AO11, TRUE, FALSE)</f>
        <v>1</v>
      </c>
      <c r="AO11" s="1">
        <v>9.4879999999999995</v>
      </c>
    </row>
    <row r="12" spans="1:41">
      <c r="A12" s="7">
        <v>9</v>
      </c>
      <c r="B12" s="9" t="s">
        <v>41</v>
      </c>
      <c r="C12" s="9" t="s">
        <v>42</v>
      </c>
      <c r="D12" s="9" t="s">
        <v>41</v>
      </c>
      <c r="E12" s="9" t="s">
        <v>42</v>
      </c>
      <c r="F12" s="2" t="b">
        <f t="shared" si="7"/>
        <v>0</v>
      </c>
      <c r="G12" s="2" t="b">
        <f t="shared" si="6"/>
        <v>0</v>
      </c>
      <c r="H12" s="1" t="s">
        <v>285</v>
      </c>
      <c r="M12" s="1">
        <f>PRODUCT(SUM(PRODUCT(R12,overview!$J$13),PRODUCT(W12,overview!$K$13),PRODUCT(AB12,overview!$L$13)),1/SUM(overview!$J$13:$L$13))</f>
        <v>0.49672093023255809</v>
      </c>
      <c r="N12" s="1">
        <f>PRODUCT(SUM(PRODUCT(S12,overview!$J$13),PRODUCT(X12,overview!$K$13),PRODUCT(AC12,overview!$L$13)),1/SUM(overview!$J$13:$L$13))</f>
        <v>2.5032790697674421</v>
      </c>
      <c r="O12" s="1">
        <f t="shared" si="1"/>
        <v>9</v>
      </c>
      <c r="P12" s="1">
        <f t="shared" si="2"/>
        <v>2</v>
      </c>
      <c r="Q12" s="1">
        <f t="shared" si="0"/>
        <v>4.4095135166381243E-2</v>
      </c>
      <c r="R12" s="1">
        <v>0.42899999999999999</v>
      </c>
      <c r="S12" s="1">
        <v>2.5710000000000002</v>
      </c>
      <c r="T12" s="1">
        <v>6</v>
      </c>
      <c r="U12" s="1">
        <v>0</v>
      </c>
      <c r="V12" s="1">
        <f t="shared" si="3"/>
        <v>0</v>
      </c>
      <c r="W12" s="1">
        <v>0.53300000000000003</v>
      </c>
      <c r="X12" s="1">
        <v>2.4670000000000001</v>
      </c>
      <c r="Y12" s="1">
        <v>3</v>
      </c>
      <c r="Z12" s="1">
        <v>2</v>
      </c>
      <c r="AA12" s="1">
        <f t="shared" si="4"/>
        <v>0.14403458992028104</v>
      </c>
      <c r="AB12" s="1">
        <v>0.42899999999999999</v>
      </c>
      <c r="AC12" s="1">
        <v>2.5710000000000002</v>
      </c>
      <c r="AD12" s="1">
        <v>0</v>
      </c>
      <c r="AE12" s="1">
        <v>0</v>
      </c>
      <c r="AF12" s="1" t="e">
        <f t="shared" si="5"/>
        <v>#DIV/0!</v>
      </c>
      <c r="AH12" s="1">
        <f t="shared" si="8"/>
        <v>0.38049059777066074</v>
      </c>
      <c r="AI12" s="1">
        <f t="shared" si="9"/>
        <v>0.16558673676558888</v>
      </c>
      <c r="AJ12" s="1">
        <f t="shared" si="10"/>
        <v>1.5603112840466926</v>
      </c>
      <c r="AK12" s="1">
        <f t="shared" si="11"/>
        <v>125.2160978633286</v>
      </c>
      <c r="AL12" s="1" t="b">
        <f t="shared" si="12"/>
        <v>1</v>
      </c>
      <c r="AM12" s="1">
        <f t="shared" si="13"/>
        <v>7.3797362742066808</v>
      </c>
      <c r="AN12" s="1" t="b">
        <f t="shared" si="14"/>
        <v>0</v>
      </c>
      <c r="AO12" s="1">
        <v>9.4879999999999995</v>
      </c>
    </row>
    <row r="13" spans="1:41">
      <c r="A13" s="7">
        <v>10</v>
      </c>
      <c r="B13" s="9" t="s">
        <v>83</v>
      </c>
      <c r="C13" s="9" t="s">
        <v>61</v>
      </c>
      <c r="D13" s="9" t="s">
        <v>49</v>
      </c>
      <c r="E13" s="9" t="s">
        <v>50</v>
      </c>
      <c r="F13" s="2" t="b">
        <f t="shared" si="7"/>
        <v>0</v>
      </c>
      <c r="G13" s="2" t="b">
        <f t="shared" si="6"/>
        <v>0</v>
      </c>
      <c r="H13" s="1" t="s">
        <v>285</v>
      </c>
      <c r="K13" s="2" t="s">
        <v>34</v>
      </c>
      <c r="L13" s="2" t="s">
        <v>34</v>
      </c>
      <c r="M13" s="1">
        <f>PRODUCT(SUM(PRODUCT(R13,overview!$J$13),PRODUCT(W13,overview!$K$13),PRODUCT(AB13,overview!$L$13)),1/SUM(overview!$J$13:$L$13))</f>
        <v>0.60613953488372097</v>
      </c>
      <c r="N13" s="1">
        <f>PRODUCT(SUM(PRODUCT(S13,overview!$J$13),PRODUCT(X13,overview!$K$13),PRODUCT(AC13,overview!$L$13)),1/SUM(overview!$J$13:$L$13))</f>
        <v>2.3938604651162794</v>
      </c>
      <c r="O13" s="1">
        <f t="shared" si="1"/>
        <v>11.5</v>
      </c>
      <c r="P13" s="1">
        <f t="shared" si="2"/>
        <v>7.5</v>
      </c>
      <c r="Q13" s="1">
        <f t="shared" si="0"/>
        <v>0.16513426662746966</v>
      </c>
      <c r="R13" s="1">
        <v>1</v>
      </c>
      <c r="S13" s="1">
        <v>2</v>
      </c>
      <c r="T13" s="1">
        <v>7</v>
      </c>
      <c r="U13" s="1">
        <v>2</v>
      </c>
      <c r="V13" s="1">
        <f t="shared" si="3"/>
        <v>0.14285714285714285</v>
      </c>
      <c r="W13" s="1">
        <v>0.41299999999999998</v>
      </c>
      <c r="X13" s="1">
        <v>2.5870000000000002</v>
      </c>
      <c r="Y13" s="1">
        <v>4.5</v>
      </c>
      <c r="Z13" s="1">
        <v>3.5</v>
      </c>
      <c r="AA13" s="1">
        <f t="shared" si="4"/>
        <v>0.12416784778593822</v>
      </c>
      <c r="AB13" s="1">
        <v>0.5</v>
      </c>
      <c r="AC13" s="1">
        <v>2.5</v>
      </c>
      <c r="AD13" s="1">
        <v>0</v>
      </c>
      <c r="AE13" s="1">
        <v>2</v>
      </c>
      <c r="AF13" s="1" t="e">
        <f t="shared" si="5"/>
        <v>#DIV/0!</v>
      </c>
      <c r="AH13" s="1">
        <f t="shared" si="8"/>
        <v>0.39365588132138785</v>
      </c>
      <c r="AI13" s="1">
        <f t="shared" si="9"/>
        <v>0.20133078110688937</v>
      </c>
      <c r="AJ13" s="1">
        <f t="shared" si="10"/>
        <v>1.4846904059877524</v>
      </c>
      <c r="AK13" s="1">
        <f t="shared" si="11"/>
        <v>117.90750968078963</v>
      </c>
      <c r="AL13" s="1" t="b">
        <f t="shared" si="12"/>
        <v>1</v>
      </c>
      <c r="AM13" s="1">
        <f t="shared" si="13"/>
        <v>5.6012654670746072</v>
      </c>
      <c r="AN13" s="1" t="b">
        <f t="shared" si="14"/>
        <v>0</v>
      </c>
      <c r="AO13" s="1">
        <v>9.4879999999999995</v>
      </c>
    </row>
    <row r="14" spans="1:41">
      <c r="A14" s="7">
        <v>11</v>
      </c>
      <c r="B14" s="9" t="s">
        <v>83</v>
      </c>
      <c r="C14" s="9" t="s">
        <v>61</v>
      </c>
      <c r="D14" s="9" t="s">
        <v>49</v>
      </c>
      <c r="E14" s="9" t="s">
        <v>50</v>
      </c>
      <c r="F14" s="2" t="b">
        <f t="shared" si="7"/>
        <v>0</v>
      </c>
      <c r="G14" s="2" t="b">
        <f t="shared" si="6"/>
        <v>0</v>
      </c>
      <c r="H14" s="1" t="s">
        <v>285</v>
      </c>
      <c r="M14" s="1">
        <f>PRODUCT(SUM(PRODUCT(R14,overview!$J$13),PRODUCT(W14,overview!$K$13),PRODUCT(AB14,overview!$L$13)),1/SUM(overview!$J$13:$L$13))</f>
        <v>0.8053953488372092</v>
      </c>
      <c r="N14" s="1">
        <f>PRODUCT(SUM(PRODUCT(S14,overview!$J$13),PRODUCT(X14,overview!$K$13),PRODUCT(AC14,overview!$L$13)),1/SUM(overview!$J$13:$L$13))</f>
        <v>2.1946046511627904</v>
      </c>
      <c r="O14" s="1">
        <f t="shared" si="1"/>
        <v>12.5</v>
      </c>
      <c r="P14" s="1">
        <f t="shared" si="2"/>
        <v>19.5</v>
      </c>
      <c r="Q14" s="1">
        <f t="shared" si="0"/>
        <v>0.57250254323499494</v>
      </c>
      <c r="R14" s="1">
        <v>0.93799999999999994</v>
      </c>
      <c r="S14" s="1">
        <v>2.0619999999999998</v>
      </c>
      <c r="T14" s="1">
        <v>7</v>
      </c>
      <c r="U14" s="1">
        <v>9</v>
      </c>
      <c r="V14" s="1">
        <f t="shared" si="3"/>
        <v>0.58486905916585841</v>
      </c>
      <c r="W14" s="1">
        <v>0.75</v>
      </c>
      <c r="X14" s="1">
        <v>2.25</v>
      </c>
      <c r="Y14" s="1">
        <v>5.5</v>
      </c>
      <c r="Z14" s="1">
        <v>8.5</v>
      </c>
      <c r="AA14" s="1">
        <f t="shared" si="4"/>
        <v>0.51515151515151514</v>
      </c>
      <c r="AB14" s="1">
        <v>0.5</v>
      </c>
      <c r="AC14" s="1">
        <v>2.5</v>
      </c>
      <c r="AD14" s="1">
        <v>0</v>
      </c>
      <c r="AE14" s="1">
        <v>2</v>
      </c>
      <c r="AF14" s="1" t="e">
        <f t="shared" si="5"/>
        <v>#DIV/0!</v>
      </c>
      <c r="AH14" s="1">
        <f t="shared" si="8"/>
        <v>0.36381281364298595</v>
      </c>
      <c r="AI14" s="1">
        <f t="shared" si="9"/>
        <v>0.1793434155565968</v>
      </c>
      <c r="AJ14" s="1">
        <f t="shared" si="10"/>
        <v>0.79863402655206817</v>
      </c>
      <c r="AK14" s="1">
        <f t="shared" si="11"/>
        <v>101.66922756983948</v>
      </c>
      <c r="AL14" s="1" t="b">
        <f t="shared" si="12"/>
        <v>1</v>
      </c>
      <c r="AM14" s="1">
        <f t="shared" si="13"/>
        <v>4.7542578778588158</v>
      </c>
      <c r="AN14" s="1" t="b">
        <f t="shared" si="14"/>
        <v>0</v>
      </c>
      <c r="AO14" s="1">
        <v>9.4879999999999995</v>
      </c>
    </row>
    <row r="15" spans="1:41">
      <c r="A15" s="7">
        <v>12</v>
      </c>
      <c r="B15" s="9" t="s">
        <v>53</v>
      </c>
      <c r="C15" s="9" t="s">
        <v>33</v>
      </c>
      <c r="D15" s="9" t="s">
        <v>32</v>
      </c>
      <c r="E15" s="9" t="s">
        <v>33</v>
      </c>
      <c r="F15" s="2" t="b">
        <f t="shared" si="7"/>
        <v>1</v>
      </c>
      <c r="G15" s="2" t="b">
        <f t="shared" si="6"/>
        <v>0</v>
      </c>
      <c r="H15" s="1" t="s">
        <v>285</v>
      </c>
      <c r="M15" s="1">
        <f>PRODUCT(SUM(PRODUCT(R15,overview!$J$13),PRODUCT(W15,overview!$K$13),PRODUCT(AB15,overview!$L$13)),1/SUM(overview!$J$13:$L$13))</f>
        <v>0.80758139534883722</v>
      </c>
      <c r="N15" s="1">
        <f>PRODUCT(SUM(PRODUCT(S15,overview!$J$13),PRODUCT(X15,overview!$K$13),PRODUCT(AC15,overview!$L$13)),1/SUM(overview!$J$13:$L$13))</f>
        <v>2.1924186046511629</v>
      </c>
      <c r="O15" s="1">
        <f t="shared" si="1"/>
        <v>16</v>
      </c>
      <c r="P15" s="1">
        <f t="shared" si="2"/>
        <v>8</v>
      </c>
      <c r="Q15" s="1">
        <f t="shared" si="0"/>
        <v>0.18417591276491926</v>
      </c>
      <c r="R15" s="1">
        <v>0.95299999999999996</v>
      </c>
      <c r="S15" s="1">
        <v>2.0470000000000002</v>
      </c>
      <c r="T15" s="1">
        <v>8</v>
      </c>
      <c r="U15" s="1">
        <v>2</v>
      </c>
      <c r="V15" s="1">
        <f t="shared" si="3"/>
        <v>0.11638983878847092</v>
      </c>
      <c r="W15" s="1">
        <v>0.72799999999999998</v>
      </c>
      <c r="X15" s="1">
        <v>2.2719999999999998</v>
      </c>
      <c r="Y15" s="1">
        <v>7</v>
      </c>
      <c r="Z15" s="1">
        <v>6</v>
      </c>
      <c r="AA15" s="1">
        <f t="shared" si="4"/>
        <v>0.27464788732394363</v>
      </c>
      <c r="AB15" s="1">
        <v>1</v>
      </c>
      <c r="AC15" s="1">
        <v>2</v>
      </c>
      <c r="AD15" s="1">
        <v>1</v>
      </c>
      <c r="AE15" s="1">
        <v>0</v>
      </c>
      <c r="AF15" s="1">
        <f t="shared" si="5"/>
        <v>0</v>
      </c>
      <c r="AH15" s="1">
        <f t="shared" si="8"/>
        <v>0.31209325973547136</v>
      </c>
      <c r="AI15" s="1">
        <f t="shared" si="9"/>
        <v>0.15379406731888581</v>
      </c>
      <c r="AJ15" s="1">
        <f t="shared" si="10"/>
        <v>0.58772789649088419</v>
      </c>
      <c r="AK15" s="1">
        <f t="shared" si="11"/>
        <v>53.566249497916111</v>
      </c>
      <c r="AL15" s="1" t="b">
        <f t="shared" si="12"/>
        <v>1</v>
      </c>
      <c r="AM15" s="1">
        <f t="shared" si="13"/>
        <v>3.8239680003266066</v>
      </c>
      <c r="AN15" s="1" t="b">
        <f t="shared" si="14"/>
        <v>0</v>
      </c>
      <c r="AO15" s="1">
        <v>9.4879999999999995</v>
      </c>
    </row>
    <row r="16" spans="1:41">
      <c r="A16" s="7">
        <v>13</v>
      </c>
      <c r="B16" s="9" t="s">
        <v>38</v>
      </c>
      <c r="C16" s="9" t="s">
        <v>1</v>
      </c>
      <c r="D16" s="9" t="s">
        <v>38</v>
      </c>
      <c r="E16" s="9" t="s">
        <v>1</v>
      </c>
      <c r="F16" s="2" t="b">
        <f t="shared" si="7"/>
        <v>0</v>
      </c>
      <c r="G16" s="2" t="b">
        <f t="shared" si="6"/>
        <v>0</v>
      </c>
      <c r="H16" s="1" t="s">
        <v>285</v>
      </c>
      <c r="M16" s="1">
        <f>PRODUCT(SUM(PRODUCT(R16,overview!$J$13),PRODUCT(W16,overview!$K$13),PRODUCT(AB16,overview!$L$13)),1/SUM(overview!$J$13:$L$13))</f>
        <v>0.49741860465116278</v>
      </c>
      <c r="N16" s="1">
        <f>PRODUCT(SUM(PRODUCT(S16,overview!$J$13),PRODUCT(X16,overview!$K$13),PRODUCT(AC16,overview!$L$13)),1/SUM(overview!$J$13:$L$13))</f>
        <v>2.5025813953488374</v>
      </c>
      <c r="O16" s="1">
        <f t="shared" si="1"/>
        <v>13</v>
      </c>
      <c r="P16" s="1">
        <f t="shared" si="2"/>
        <v>9</v>
      </c>
      <c r="Q16" s="1">
        <f t="shared" si="0"/>
        <v>0.13760460576306538</v>
      </c>
      <c r="R16" s="1">
        <v>0.64800000000000002</v>
      </c>
      <c r="S16" s="1">
        <v>2.3519999999999999</v>
      </c>
      <c r="T16" s="1">
        <v>10</v>
      </c>
      <c r="U16" s="1">
        <v>5</v>
      </c>
      <c r="V16" s="1">
        <f t="shared" si="3"/>
        <v>0.13775510204081634</v>
      </c>
      <c r="W16" s="1">
        <v>0.42799999999999999</v>
      </c>
      <c r="X16" s="1">
        <v>2.5720000000000001</v>
      </c>
      <c r="Y16" s="1">
        <v>3</v>
      </c>
      <c r="Z16" s="1">
        <v>4</v>
      </c>
      <c r="AA16" s="1">
        <f t="shared" si="4"/>
        <v>0.22187662001036804</v>
      </c>
      <c r="AB16" s="1">
        <v>0.33300000000000002</v>
      </c>
      <c r="AC16" s="1">
        <v>2.6669999999999998</v>
      </c>
      <c r="AD16" s="1">
        <v>0</v>
      </c>
      <c r="AE16" s="1">
        <v>0</v>
      </c>
      <c r="AF16" s="1" t="e">
        <f t="shared" si="5"/>
        <v>#DIV/0!</v>
      </c>
      <c r="AH16" s="1">
        <f t="shared" si="8"/>
        <v>0.27493690602941762</v>
      </c>
      <c r="AI16" s="1">
        <f t="shared" si="9"/>
        <v>0.1342567999118692</v>
      </c>
      <c r="AJ16" s="1">
        <f t="shared" si="10"/>
        <v>0.52177900045850534</v>
      </c>
      <c r="AK16" s="1">
        <f t="shared" si="11"/>
        <v>23.245132168353621</v>
      </c>
      <c r="AL16" s="1" t="b">
        <f t="shared" si="12"/>
        <v>1</v>
      </c>
      <c r="AM16" s="1">
        <f t="shared" si="13"/>
        <v>3.8263884029114283</v>
      </c>
      <c r="AN16" s="1" t="b">
        <f t="shared" si="14"/>
        <v>0</v>
      </c>
      <c r="AO16" s="1">
        <v>9.4879999999999995</v>
      </c>
    </row>
    <row r="17" spans="1:41">
      <c r="A17" s="7">
        <v>14</v>
      </c>
      <c r="B17" s="9" t="s">
        <v>49</v>
      </c>
      <c r="C17" s="9" t="s">
        <v>50</v>
      </c>
      <c r="D17" s="9" t="s">
        <v>47</v>
      </c>
      <c r="E17" s="9" t="s">
        <v>48</v>
      </c>
      <c r="F17" s="2" t="b">
        <f t="shared" si="7"/>
        <v>0</v>
      </c>
      <c r="G17" s="2" t="b">
        <f t="shared" si="6"/>
        <v>1</v>
      </c>
      <c r="H17" s="1" t="s">
        <v>285</v>
      </c>
      <c r="K17" s="2" t="s">
        <v>34</v>
      </c>
      <c r="L17" s="2" t="s">
        <v>34</v>
      </c>
      <c r="M17" s="1">
        <f>PRODUCT(SUM(PRODUCT(R17,overview!$J$13),PRODUCT(W17,overview!$K$13),PRODUCT(AB17,overview!$L$13)),1/SUM(overview!$J$13:$L$13))</f>
        <v>0.74216279069767443</v>
      </c>
      <c r="N17" s="1">
        <f>PRODUCT(SUM(PRODUCT(S17,overview!$J$13),PRODUCT(X17,overview!$K$13),PRODUCT(AC17,overview!$L$13)),1/SUM(overview!$J$13:$L$13))</f>
        <v>2.2578372093023251</v>
      </c>
      <c r="O17" s="1">
        <f t="shared" si="1"/>
        <v>11.2</v>
      </c>
      <c r="P17" s="1">
        <f t="shared" si="2"/>
        <v>10.8</v>
      </c>
      <c r="Q17" s="1">
        <f t="shared" si="0"/>
        <v>0.31696571116627364</v>
      </c>
      <c r="R17" s="1">
        <v>0.372</v>
      </c>
      <c r="S17" s="1">
        <v>2.6280000000000001</v>
      </c>
      <c r="T17" s="1">
        <v>4.5</v>
      </c>
      <c r="U17" s="1">
        <v>3.5</v>
      </c>
      <c r="V17" s="1">
        <f t="shared" si="3"/>
        <v>0.11009639776763061</v>
      </c>
      <c r="W17" s="1">
        <v>0.93799999999999994</v>
      </c>
      <c r="X17" s="1">
        <v>2.0619999999999998</v>
      </c>
      <c r="Y17" s="1">
        <v>6.7</v>
      </c>
      <c r="Z17" s="1">
        <v>6.3</v>
      </c>
      <c r="AA17" s="1">
        <f t="shared" si="4"/>
        <v>0.42774005819592631</v>
      </c>
      <c r="AB17" s="1">
        <v>0.441</v>
      </c>
      <c r="AC17" s="1">
        <v>2.5590000000000002</v>
      </c>
      <c r="AD17" s="1">
        <v>0</v>
      </c>
      <c r="AE17" s="1">
        <v>1</v>
      </c>
      <c r="AF17" s="1" t="e">
        <f t="shared" si="5"/>
        <v>#DIV/0!</v>
      </c>
      <c r="AH17" s="1">
        <f t="shared" si="8"/>
        <v>0.27671698109031145</v>
      </c>
      <c r="AI17" s="1">
        <f t="shared" si="9"/>
        <v>0.15755040755040756</v>
      </c>
      <c r="AJ17" s="1">
        <f t="shared" si="10"/>
        <v>0.40869129328294906</v>
      </c>
      <c r="AK17" s="1">
        <f t="shared" si="11"/>
        <v>13.095256418313785</v>
      </c>
      <c r="AL17" s="1" t="b">
        <f t="shared" si="12"/>
        <v>1</v>
      </c>
      <c r="AM17" s="1">
        <f t="shared" si="13"/>
        <v>4.0394447940254956</v>
      </c>
      <c r="AN17" s="1" t="b">
        <f t="shared" si="14"/>
        <v>0</v>
      </c>
      <c r="AO17" s="1">
        <v>9.4879999999999995</v>
      </c>
    </row>
    <row r="18" spans="1:41">
      <c r="A18" s="7">
        <v>15</v>
      </c>
      <c r="B18" s="9" t="s">
        <v>49</v>
      </c>
      <c r="C18" s="9" t="s">
        <v>50</v>
      </c>
      <c r="D18" s="9" t="s">
        <v>49</v>
      </c>
      <c r="E18" s="9" t="s">
        <v>50</v>
      </c>
      <c r="F18" s="2" t="b">
        <f t="shared" si="7"/>
        <v>0</v>
      </c>
      <c r="G18" s="2" t="b">
        <f t="shared" si="6"/>
        <v>0</v>
      </c>
      <c r="H18" s="1" t="s">
        <v>285</v>
      </c>
      <c r="K18" s="2" t="s">
        <v>34</v>
      </c>
      <c r="L18" s="2" t="s">
        <v>34</v>
      </c>
      <c r="M18" s="1">
        <f>PRODUCT(SUM(PRODUCT(R18,overview!$J$13),PRODUCT(W18,overview!$K$13),PRODUCT(AB18,overview!$L$13)),1/SUM(overview!$J$13:$L$13))</f>
        <v>0.74648837209302321</v>
      </c>
      <c r="N18" s="1">
        <f>PRODUCT(SUM(PRODUCT(S18,overview!$J$13),PRODUCT(X18,overview!$K$13),PRODUCT(AC18,overview!$L$13)),1/SUM(overview!$J$13:$L$13))</f>
        <v>2.2535116279069767</v>
      </c>
      <c r="O18" s="1">
        <f t="shared" si="1"/>
        <v>10</v>
      </c>
      <c r="P18" s="1">
        <f t="shared" si="2"/>
        <v>4</v>
      </c>
      <c r="Q18" s="1">
        <f t="shared" si="0"/>
        <v>0.13250224455887968</v>
      </c>
      <c r="R18" s="1">
        <v>0.33300000000000002</v>
      </c>
      <c r="S18" s="1">
        <v>2.6669999999999998</v>
      </c>
      <c r="T18" s="1">
        <v>4</v>
      </c>
      <c r="U18" s="1">
        <v>0</v>
      </c>
      <c r="V18" s="1">
        <f t="shared" si="3"/>
        <v>0</v>
      </c>
      <c r="W18" s="1">
        <v>0.96799999999999997</v>
      </c>
      <c r="X18" s="1">
        <v>2.032</v>
      </c>
      <c r="Y18" s="1">
        <v>6</v>
      </c>
      <c r="Z18" s="1">
        <v>4</v>
      </c>
      <c r="AA18" s="1">
        <f t="shared" si="4"/>
        <v>0.31758530183727035</v>
      </c>
      <c r="AB18" s="1">
        <v>0.33300000000000002</v>
      </c>
      <c r="AC18" s="1">
        <v>2.6669999999999998</v>
      </c>
      <c r="AD18" s="1">
        <v>0</v>
      </c>
      <c r="AE18" s="1">
        <v>0</v>
      </c>
      <c r="AF18" s="1" t="e">
        <f t="shared" si="5"/>
        <v>#DIV/0!</v>
      </c>
      <c r="AH18" s="1">
        <f t="shared" si="8"/>
        <v>0.30054136404995729</v>
      </c>
      <c r="AI18" s="1">
        <f t="shared" si="9"/>
        <v>0.13869725750166076</v>
      </c>
      <c r="AJ18" s="1">
        <f t="shared" si="10"/>
        <v>0.33100494423364385</v>
      </c>
      <c r="AK18" s="1">
        <f t="shared" si="11"/>
        <v>7.7969955511535654</v>
      </c>
      <c r="AL18" s="1" t="b">
        <f t="shared" si="12"/>
        <v>0</v>
      </c>
      <c r="AM18" s="1">
        <f t="shared" si="13"/>
        <v>4.2763482892431357</v>
      </c>
      <c r="AN18" s="1" t="b">
        <f t="shared" si="14"/>
        <v>0</v>
      </c>
      <c r="AO18" s="1">
        <v>9.4879999999999995</v>
      </c>
    </row>
    <row r="19" spans="1:41">
      <c r="A19" s="7">
        <v>16</v>
      </c>
      <c r="B19" s="9" t="s">
        <v>32</v>
      </c>
      <c r="C19" s="9" t="s">
        <v>33</v>
      </c>
      <c r="D19" s="9" t="s">
        <v>32</v>
      </c>
      <c r="E19" s="9" t="s">
        <v>33</v>
      </c>
      <c r="F19" s="2" t="b">
        <f t="shared" si="7"/>
        <v>0</v>
      </c>
      <c r="G19" s="2" t="b">
        <f t="shared" si="6"/>
        <v>0</v>
      </c>
      <c r="H19" s="1" t="s">
        <v>285</v>
      </c>
      <c r="M19" s="1">
        <f>PRODUCT(SUM(PRODUCT(R19,overview!$J$13),PRODUCT(W19,overview!$K$13),PRODUCT(AB19,overview!$L$13)),1/SUM(overview!$J$13:$L$13))</f>
        <v>0.88213953488372099</v>
      </c>
      <c r="N19" s="1">
        <f>PRODUCT(SUM(PRODUCT(S19,overview!$J$13),PRODUCT(X19,overview!$K$13),PRODUCT(AC19,overview!$L$13)),1/SUM(overview!$J$13:$L$13))</f>
        <v>2.1178604651162791</v>
      </c>
      <c r="O19" s="1">
        <f t="shared" si="1"/>
        <v>12.3</v>
      </c>
      <c r="P19" s="1">
        <f t="shared" si="2"/>
        <v>13.7</v>
      </c>
      <c r="Q19" s="1">
        <f t="shared" si="0"/>
        <v>0.46393314242801142</v>
      </c>
      <c r="R19" s="1">
        <v>0.82799999999999996</v>
      </c>
      <c r="S19" s="1">
        <v>2.1720000000000002</v>
      </c>
      <c r="T19" s="1">
        <v>6.8</v>
      </c>
      <c r="U19" s="1">
        <v>7.2</v>
      </c>
      <c r="V19" s="1">
        <f t="shared" si="3"/>
        <v>0.40363990900227492</v>
      </c>
      <c r="W19" s="1">
        <v>0.90500000000000003</v>
      </c>
      <c r="X19" s="1">
        <v>2.0950000000000002</v>
      </c>
      <c r="Y19" s="1">
        <v>5.5</v>
      </c>
      <c r="Z19" s="1">
        <v>6.5</v>
      </c>
      <c r="AA19" s="1">
        <f t="shared" si="4"/>
        <v>0.51052288999783035</v>
      </c>
      <c r="AB19" s="1">
        <v>1</v>
      </c>
      <c r="AC19" s="1">
        <v>2</v>
      </c>
      <c r="AD19" s="1">
        <v>0</v>
      </c>
      <c r="AE19" s="1">
        <v>0</v>
      </c>
      <c r="AF19" s="1" t="e">
        <f t="shared" si="5"/>
        <v>#DIV/0!</v>
      </c>
      <c r="AH19" s="1">
        <f t="shared" si="8"/>
        <v>0.26413030965810974</v>
      </c>
      <c r="AI19" s="1">
        <f t="shared" si="9"/>
        <v>0.10038234814252578</v>
      </c>
      <c r="AJ19" s="1">
        <f t="shared" si="10"/>
        <v>0.17458727799076756</v>
      </c>
      <c r="AK19" s="1">
        <f t="shared" si="11"/>
        <v>4.2071266005070909</v>
      </c>
      <c r="AL19" s="1" t="b">
        <f t="shared" si="12"/>
        <v>0</v>
      </c>
      <c r="AM19" s="1">
        <f t="shared" si="13"/>
        <v>4.9517187790990844</v>
      </c>
      <c r="AN19" s="1" t="b">
        <f t="shared" si="14"/>
        <v>0</v>
      </c>
      <c r="AO19" s="1">
        <v>9.4879999999999995</v>
      </c>
    </row>
    <row r="20" spans="1:41">
      <c r="A20" s="7">
        <v>17</v>
      </c>
      <c r="B20" s="9" t="s">
        <v>74</v>
      </c>
      <c r="C20" s="9" t="s">
        <v>1</v>
      </c>
      <c r="D20" s="9" t="s">
        <v>75</v>
      </c>
      <c r="E20" s="9" t="s">
        <v>1</v>
      </c>
      <c r="F20" s="2" t="b">
        <f t="shared" si="7"/>
        <v>1</v>
      </c>
      <c r="G20" s="2" t="b">
        <f t="shared" si="6"/>
        <v>1</v>
      </c>
      <c r="H20" s="1" t="s">
        <v>285</v>
      </c>
      <c r="M20" s="1">
        <f>PRODUCT(SUM(PRODUCT(R20,overview!$J$13),PRODUCT(W20,overview!$K$13),PRODUCT(AB20,overview!$L$13)),1/SUM(overview!$J$13:$L$13))</f>
        <v>0.8691860465116279</v>
      </c>
      <c r="N20" s="1">
        <f>PRODUCT(SUM(PRODUCT(S20,overview!$J$13),PRODUCT(X20,overview!$K$13),PRODUCT(AC20,overview!$L$13)),1/SUM(overview!$J$13:$L$13))</f>
        <v>2.1308139534883721</v>
      </c>
      <c r="O20" s="1">
        <f t="shared" si="1"/>
        <v>15</v>
      </c>
      <c r="P20" s="1">
        <f t="shared" si="2"/>
        <v>9</v>
      </c>
      <c r="Q20" s="1">
        <f t="shared" si="0"/>
        <v>0.24474761255115962</v>
      </c>
      <c r="R20" s="1">
        <v>1.03</v>
      </c>
      <c r="S20" s="1">
        <v>1.97</v>
      </c>
      <c r="T20" s="1">
        <v>8</v>
      </c>
      <c r="U20" s="1">
        <v>0</v>
      </c>
      <c r="V20" s="1">
        <f t="shared" si="3"/>
        <v>0</v>
      </c>
      <c r="W20" s="1">
        <v>0.78200000000000003</v>
      </c>
      <c r="X20" s="1">
        <v>2.218</v>
      </c>
      <c r="Y20" s="1">
        <v>6</v>
      </c>
      <c r="Z20" s="1">
        <v>9</v>
      </c>
      <c r="AA20" s="1">
        <f t="shared" si="4"/>
        <v>0.52885482416591534</v>
      </c>
      <c r="AB20" s="1">
        <v>1.0589999999999999</v>
      </c>
      <c r="AC20" s="1">
        <v>1.9410000000000001</v>
      </c>
      <c r="AD20" s="1">
        <v>1</v>
      </c>
      <c r="AE20" s="1">
        <v>0</v>
      </c>
      <c r="AF20" s="1">
        <f t="shared" si="5"/>
        <v>0</v>
      </c>
      <c r="AH20" s="1">
        <f t="shared" si="8"/>
        <v>0.25525059074309686</v>
      </c>
      <c r="AI20" s="1">
        <f t="shared" si="9"/>
        <v>0.10387622403682978</v>
      </c>
      <c r="AJ20" s="1">
        <f t="shared" si="10"/>
        <v>0.19361203248312939</v>
      </c>
      <c r="AK20" s="1">
        <f t="shared" si="11"/>
        <v>2.2383592466378253</v>
      </c>
      <c r="AL20" s="1" t="b">
        <f t="shared" si="12"/>
        <v>0</v>
      </c>
      <c r="AM20" s="1">
        <f t="shared" si="13"/>
        <v>6.1493794571486804</v>
      </c>
      <c r="AN20" s="1" t="b">
        <f t="shared" si="14"/>
        <v>0</v>
      </c>
      <c r="AO20" s="1">
        <v>9.4879999999999995</v>
      </c>
    </row>
    <row r="21" spans="1:41">
      <c r="A21" s="7">
        <v>18</v>
      </c>
      <c r="B21" s="9" t="s">
        <v>62</v>
      </c>
      <c r="C21" s="9" t="s">
        <v>48</v>
      </c>
      <c r="D21" s="9" t="s">
        <v>47</v>
      </c>
      <c r="E21" s="9" t="s">
        <v>48</v>
      </c>
      <c r="F21" s="2" t="b">
        <f t="shared" si="7"/>
        <v>0</v>
      </c>
      <c r="G21" s="2" t="b">
        <f t="shared" si="6"/>
        <v>1</v>
      </c>
      <c r="H21" s="1" t="s">
        <v>285</v>
      </c>
      <c r="M21" s="1">
        <f>PRODUCT(SUM(PRODUCT(R21,overview!$J$13),PRODUCT(W21,overview!$K$13),PRODUCT(AB21,overview!$L$13)),1/SUM(overview!$J$13:$L$13))</f>
        <v>0.93679069767441847</v>
      </c>
      <c r="N21" s="1">
        <f>PRODUCT(SUM(PRODUCT(S21,overview!$J$13),PRODUCT(X21,overview!$K$13),PRODUCT(AC21,overview!$L$13)),1/SUM(overview!$J$13:$L$13))</f>
        <v>2.0632093023255811</v>
      </c>
      <c r="O21" s="1">
        <f t="shared" si="1"/>
        <v>23</v>
      </c>
      <c r="P21" s="1">
        <f t="shared" si="2"/>
        <v>13</v>
      </c>
      <c r="Q21" s="1">
        <f t="shared" si="0"/>
        <v>0.25663435781376653</v>
      </c>
      <c r="R21" s="1">
        <v>0.92900000000000005</v>
      </c>
      <c r="S21" s="1">
        <v>2.0710000000000002</v>
      </c>
      <c r="T21" s="1">
        <v>9</v>
      </c>
      <c r="U21" s="1">
        <v>4</v>
      </c>
      <c r="V21" s="1">
        <f t="shared" si="3"/>
        <v>0.19936691882611726</v>
      </c>
      <c r="W21" s="1">
        <v>0.94199999999999995</v>
      </c>
      <c r="X21" s="1">
        <v>2.0579999999999998</v>
      </c>
      <c r="Y21" s="1">
        <v>13</v>
      </c>
      <c r="Z21" s="1">
        <v>8</v>
      </c>
      <c r="AA21" s="1">
        <f t="shared" si="4"/>
        <v>0.28167750616730208</v>
      </c>
      <c r="AB21" s="1">
        <v>0.9</v>
      </c>
      <c r="AC21" s="1">
        <v>2.1</v>
      </c>
      <c r="AD21" s="1">
        <v>1</v>
      </c>
      <c r="AE21" s="1">
        <v>1</v>
      </c>
      <c r="AF21" s="1">
        <f t="shared" si="5"/>
        <v>0.45404540228589463</v>
      </c>
      <c r="AH21" s="1">
        <f t="shared" si="8"/>
        <v>0.28474196579130184</v>
      </c>
      <c r="AI21" s="1">
        <f t="shared" si="9"/>
        <v>0.10591400631241273</v>
      </c>
      <c r="AJ21" s="1">
        <f t="shared" si="10"/>
        <v>0.21284769500097256</v>
      </c>
      <c r="AK21" s="1">
        <f t="shared" si="11"/>
        <v>0.93789733708024281</v>
      </c>
      <c r="AL21" s="1" t="b">
        <f t="shared" si="12"/>
        <v>0</v>
      </c>
      <c r="AM21" s="1">
        <f t="shared" si="13"/>
        <v>6.3927558275322074</v>
      </c>
      <c r="AN21" s="1" t="b">
        <f t="shared" si="14"/>
        <v>0</v>
      </c>
      <c r="AO21" s="1">
        <v>9.4879999999999995</v>
      </c>
    </row>
    <row r="22" spans="1:41">
      <c r="A22" s="7">
        <v>19</v>
      </c>
      <c r="B22" s="9" t="s">
        <v>49</v>
      </c>
      <c r="C22" s="9" t="s">
        <v>50</v>
      </c>
      <c r="D22" s="9" t="s">
        <v>49</v>
      </c>
      <c r="E22" s="9" t="s">
        <v>50</v>
      </c>
      <c r="F22" s="2" t="b">
        <f t="shared" si="7"/>
        <v>0</v>
      </c>
      <c r="G22" s="2" t="b">
        <f t="shared" si="6"/>
        <v>0</v>
      </c>
      <c r="H22" s="1" t="s">
        <v>285</v>
      </c>
      <c r="M22" s="1">
        <f>PRODUCT(SUM(PRODUCT(R22,overview!$J$13),PRODUCT(W22,overview!$K$13),PRODUCT(AB22,overview!$L$13)),1/SUM(overview!$J$13:$L$13))</f>
        <v>0.33300000000000002</v>
      </c>
      <c r="N22" s="1">
        <f>PRODUCT(SUM(PRODUCT(S22,overview!$J$13),PRODUCT(X22,overview!$K$13),PRODUCT(AC22,overview!$L$13)),1/SUM(overview!$J$13:$L$13))</f>
        <v>2.6669999999999994</v>
      </c>
      <c r="O22" s="1">
        <f t="shared" si="1"/>
        <v>9</v>
      </c>
      <c r="P22" s="1">
        <f t="shared" si="2"/>
        <v>0</v>
      </c>
      <c r="Q22" s="1">
        <f t="shared" si="0"/>
        <v>0</v>
      </c>
      <c r="R22" s="1">
        <v>0.33300000000000002</v>
      </c>
      <c r="S22" s="1">
        <v>2.6669999999999998</v>
      </c>
      <c r="T22" s="1">
        <v>5</v>
      </c>
      <c r="U22" s="1">
        <v>0</v>
      </c>
      <c r="V22" s="1">
        <f t="shared" si="3"/>
        <v>0</v>
      </c>
      <c r="W22" s="1">
        <v>0.33300000000000002</v>
      </c>
      <c r="X22" s="1">
        <v>2.6669999999999998</v>
      </c>
      <c r="Y22" s="1">
        <v>4</v>
      </c>
      <c r="Z22" s="1">
        <v>0</v>
      </c>
      <c r="AA22" s="1">
        <f t="shared" si="4"/>
        <v>0</v>
      </c>
      <c r="AB22" s="1">
        <v>0.33300000000000002</v>
      </c>
      <c r="AC22" s="1">
        <v>2.6669999999999998</v>
      </c>
      <c r="AD22" s="1">
        <v>0</v>
      </c>
      <c r="AE22" s="1">
        <v>0</v>
      </c>
      <c r="AF22" s="1" t="e">
        <f t="shared" si="5"/>
        <v>#DIV/0!</v>
      </c>
      <c r="AH22" s="1">
        <f t="shared" si="8"/>
        <v>0.25817151357550028</v>
      </c>
      <c r="AI22" s="1">
        <f t="shared" si="9"/>
        <v>9.5632245510957919E-2</v>
      </c>
      <c r="AJ22" s="1">
        <f t="shared" si="10"/>
        <v>0.1261689321162355</v>
      </c>
      <c r="AK22" s="1">
        <f t="shared" si="11"/>
        <v>0.71300209526862746</v>
      </c>
      <c r="AL22" s="1" t="b">
        <f t="shared" si="12"/>
        <v>0</v>
      </c>
      <c r="AM22" s="1">
        <f t="shared" si="13"/>
        <v>6.3774757673995834</v>
      </c>
      <c r="AN22" s="1" t="b">
        <f t="shared" si="14"/>
        <v>0</v>
      </c>
      <c r="AO22" s="1">
        <v>9.4879999999999995</v>
      </c>
    </row>
    <row r="23" spans="1:41">
      <c r="A23" s="7">
        <v>20</v>
      </c>
      <c r="B23" s="9" t="s">
        <v>40</v>
      </c>
      <c r="C23" s="9" t="s">
        <v>29</v>
      </c>
      <c r="D23" s="9" t="s">
        <v>28</v>
      </c>
      <c r="E23" s="9" t="s">
        <v>29</v>
      </c>
      <c r="F23" s="2" t="b">
        <f t="shared" si="7"/>
        <v>1</v>
      </c>
      <c r="G23" s="2" t="b">
        <f t="shared" si="6"/>
        <v>1</v>
      </c>
      <c r="H23" s="1" t="s">
        <v>285</v>
      </c>
      <c r="M23" s="1">
        <f>PRODUCT(SUM(PRODUCT(R23,overview!$J$13),PRODUCT(W23,overview!$K$13),PRODUCT(AB23,overview!$L$13)),1/SUM(overview!$J$13:$L$13))</f>
        <v>0.80341860465116266</v>
      </c>
      <c r="N23" s="1">
        <f>PRODUCT(SUM(PRODUCT(S23,overview!$J$13),PRODUCT(X23,overview!$K$13),PRODUCT(AC23,overview!$L$13)),1/SUM(overview!$J$13:$L$13))</f>
        <v>2.1965813953488373</v>
      </c>
      <c r="O23" s="1">
        <f t="shared" si="1"/>
        <v>17.5</v>
      </c>
      <c r="P23" s="1">
        <f t="shared" si="2"/>
        <v>8.5</v>
      </c>
      <c r="Q23" s="1">
        <f t="shared" si="0"/>
        <v>0.17765419233450949</v>
      </c>
      <c r="R23" s="1">
        <v>0.77200000000000002</v>
      </c>
      <c r="S23" s="1">
        <v>2.2280000000000002</v>
      </c>
      <c r="T23" s="1">
        <v>9</v>
      </c>
      <c r="U23" s="1">
        <v>5</v>
      </c>
      <c r="V23" s="1">
        <f t="shared" si="3"/>
        <v>0.19249950129662877</v>
      </c>
      <c r="W23" s="1">
        <v>0.82399999999999995</v>
      </c>
      <c r="X23" s="1">
        <v>2.1760000000000002</v>
      </c>
      <c r="Y23" s="1">
        <v>7.5</v>
      </c>
      <c r="Z23" s="1">
        <v>3.5</v>
      </c>
      <c r="AA23" s="1">
        <f t="shared" si="4"/>
        <v>0.17671568627450979</v>
      </c>
      <c r="AB23" s="1">
        <v>0.66700000000000004</v>
      </c>
      <c r="AC23" s="1">
        <v>2.3330000000000002</v>
      </c>
      <c r="AD23" s="1">
        <v>1</v>
      </c>
      <c r="AE23" s="1">
        <v>0</v>
      </c>
      <c r="AF23" s="1">
        <f t="shared" si="5"/>
        <v>0</v>
      </c>
      <c r="AH23" s="1">
        <f t="shared" si="8"/>
        <v>0.27455316970552601</v>
      </c>
      <c r="AI23" s="1">
        <f t="shared" si="9"/>
        <v>0.11501721800651425</v>
      </c>
      <c r="AJ23" s="1">
        <f t="shared" si="10"/>
        <v>0.12616893211623553</v>
      </c>
      <c r="AK23" s="1">
        <f t="shared" si="11"/>
        <v>0.68753099339312973</v>
      </c>
      <c r="AL23" s="1" t="b">
        <f t="shared" si="12"/>
        <v>0</v>
      </c>
      <c r="AM23" s="1">
        <f t="shared" si="13"/>
        <v>6.4560072932391694</v>
      </c>
      <c r="AN23" s="1" t="b">
        <f t="shared" si="14"/>
        <v>0</v>
      </c>
      <c r="AO23" s="1">
        <v>9.4879999999999995</v>
      </c>
    </row>
    <row r="24" spans="1:41">
      <c r="A24" s="7">
        <v>21</v>
      </c>
      <c r="B24" s="9" t="s">
        <v>49</v>
      </c>
      <c r="C24" s="9" t="s">
        <v>50</v>
      </c>
      <c r="D24" s="9" t="s">
        <v>77</v>
      </c>
      <c r="E24" s="9" t="s">
        <v>78</v>
      </c>
      <c r="F24" s="2" t="b">
        <f t="shared" si="7"/>
        <v>0</v>
      </c>
      <c r="G24" s="2" t="b">
        <f t="shared" si="6"/>
        <v>0</v>
      </c>
      <c r="H24" s="1" t="s">
        <v>285</v>
      </c>
      <c r="K24" s="2" t="s">
        <v>34</v>
      </c>
      <c r="L24" s="2" t="s">
        <v>265</v>
      </c>
      <c r="M24" s="1">
        <f>PRODUCT(SUM(PRODUCT(R24,overview!$J$13),PRODUCT(W24,overview!$K$13),PRODUCT(AB24,overview!$L$13)),1/SUM(overview!$J$13:$L$13))</f>
        <v>0.52076744186046509</v>
      </c>
      <c r="N24" s="1">
        <f>PRODUCT(SUM(PRODUCT(S24,overview!$J$13),PRODUCT(X24,overview!$K$13),PRODUCT(AC24,overview!$L$13)),1/SUM(overview!$J$13:$L$13))</f>
        <v>2.4792325581395347</v>
      </c>
      <c r="O24" s="1">
        <f t="shared" si="1"/>
        <v>8</v>
      </c>
      <c r="P24" s="1">
        <f t="shared" si="2"/>
        <v>7</v>
      </c>
      <c r="Q24" s="1">
        <f t="shared" si="0"/>
        <v>0.1837953886705376</v>
      </c>
      <c r="R24" s="1">
        <v>0.33300000000000002</v>
      </c>
      <c r="S24" s="1">
        <v>2.6669999999999998</v>
      </c>
      <c r="T24" s="1">
        <v>4</v>
      </c>
      <c r="U24" s="1">
        <v>0</v>
      </c>
      <c r="V24" s="1">
        <f t="shared" si="3"/>
        <v>0</v>
      </c>
      <c r="W24" s="1">
        <v>0.621</v>
      </c>
      <c r="X24" s="1">
        <v>2.379</v>
      </c>
      <c r="Y24" s="1">
        <v>4</v>
      </c>
      <c r="Z24" s="1">
        <v>6</v>
      </c>
      <c r="AA24" s="1">
        <f t="shared" si="4"/>
        <v>0.39155107187894073</v>
      </c>
      <c r="AB24" s="1">
        <v>0.34300000000000003</v>
      </c>
      <c r="AC24" s="1">
        <v>2.657</v>
      </c>
      <c r="AD24" s="1">
        <v>0</v>
      </c>
      <c r="AE24" s="1">
        <v>1</v>
      </c>
      <c r="AF24" s="1" t="e">
        <f t="shared" si="5"/>
        <v>#DIV/0!</v>
      </c>
      <c r="AH24" s="1">
        <f t="shared" si="8"/>
        <v>0.23200139751296683</v>
      </c>
      <c r="AI24" s="1">
        <f t="shared" si="9"/>
        <v>8.2969790880315752E-2</v>
      </c>
      <c r="AJ24" s="1">
        <f t="shared" si="10"/>
        <v>0.11254174108876294</v>
      </c>
      <c r="AK24" s="1">
        <f t="shared" si="11"/>
        <v>0.48638959384256819</v>
      </c>
      <c r="AL24" s="1" t="b">
        <f t="shared" si="12"/>
        <v>0</v>
      </c>
      <c r="AM24" s="1">
        <f t="shared" si="13"/>
        <v>6.3221243712978712</v>
      </c>
      <c r="AN24" s="1" t="b">
        <f t="shared" si="14"/>
        <v>0</v>
      </c>
      <c r="AO24" s="1">
        <v>9.4879999999999995</v>
      </c>
    </row>
    <row r="25" spans="1:41">
      <c r="A25" s="7">
        <v>22</v>
      </c>
      <c r="B25" s="9" t="s">
        <v>76</v>
      </c>
      <c r="C25" s="9" t="s">
        <v>46</v>
      </c>
      <c r="D25" s="9" t="s">
        <v>45</v>
      </c>
      <c r="E25" s="9" t="s">
        <v>46</v>
      </c>
      <c r="F25" s="2" t="b">
        <f t="shared" si="7"/>
        <v>0</v>
      </c>
      <c r="G25" s="2" t="b">
        <f t="shared" si="6"/>
        <v>0</v>
      </c>
      <c r="H25" s="1" t="s">
        <v>275</v>
      </c>
      <c r="M25" s="1">
        <f>PRODUCT(SUM(PRODUCT(R25,overview!$J$13),PRODUCT(W25,overview!$K$13),PRODUCT(AB25,overview!$L$13)),1/SUM(overview!$J$13:$L$13))</f>
        <v>1.0182558139534883</v>
      </c>
      <c r="N25" s="1">
        <f>PRODUCT(SUM(PRODUCT(S25,overview!$J$13),PRODUCT(X25,overview!$K$13),PRODUCT(AC25,overview!$L$13)),1/SUM(overview!$J$13:$L$13))</f>
        <v>1.9817441860465117</v>
      </c>
      <c r="O25" s="1">
        <f t="shared" si="1"/>
        <v>19</v>
      </c>
      <c r="P25" s="1">
        <f t="shared" si="2"/>
        <v>0</v>
      </c>
      <c r="Q25" s="1">
        <f t="shared" si="0"/>
        <v>0</v>
      </c>
      <c r="R25" s="1">
        <v>1.048</v>
      </c>
      <c r="S25" s="1">
        <v>1.952</v>
      </c>
      <c r="T25" s="1">
        <v>11</v>
      </c>
      <c r="U25" s="1">
        <v>0</v>
      </c>
      <c r="V25" s="1">
        <f t="shared" si="3"/>
        <v>0</v>
      </c>
      <c r="W25" s="1">
        <v>1.0029999999999999</v>
      </c>
      <c r="X25" s="1">
        <v>1.9970000000000001</v>
      </c>
      <c r="Y25" s="1">
        <v>7</v>
      </c>
      <c r="Z25" s="1">
        <v>0</v>
      </c>
      <c r="AA25" s="1">
        <f t="shared" si="4"/>
        <v>0</v>
      </c>
      <c r="AB25" s="1">
        <v>1.0289999999999999</v>
      </c>
      <c r="AC25" s="1">
        <v>1.9710000000000001</v>
      </c>
      <c r="AD25" s="1">
        <v>1</v>
      </c>
      <c r="AE25" s="1">
        <v>0</v>
      </c>
      <c r="AF25" s="1">
        <f t="shared" si="5"/>
        <v>0</v>
      </c>
      <c r="AH25" s="1">
        <f t="shared" si="8"/>
        <v>0.22908527549508287</v>
      </c>
      <c r="AI25" s="1">
        <f t="shared" si="9"/>
        <v>8.6681217508631295E-2</v>
      </c>
      <c r="AJ25" s="1">
        <f t="shared" si="10"/>
        <v>0.16705535970247554</v>
      </c>
      <c r="AK25" s="1">
        <f t="shared" si="11"/>
        <v>0.66536418841142597</v>
      </c>
      <c r="AL25" s="1" t="b">
        <f t="shared" si="12"/>
        <v>0</v>
      </c>
      <c r="AM25" s="1">
        <f t="shared" si="13"/>
        <v>6.2318498466569565</v>
      </c>
      <c r="AN25" s="1" t="b">
        <f t="shared" si="14"/>
        <v>0</v>
      </c>
      <c r="AO25" s="1">
        <v>9.4879999999999995</v>
      </c>
    </row>
    <row r="26" spans="1:41">
      <c r="A26" s="7">
        <v>23</v>
      </c>
      <c r="B26" s="9" t="s">
        <v>49</v>
      </c>
      <c r="C26" s="9" t="s">
        <v>50</v>
      </c>
      <c r="D26" s="9" t="s">
        <v>49</v>
      </c>
      <c r="E26" s="9" t="s">
        <v>50</v>
      </c>
      <c r="F26" s="2" t="b">
        <f t="shared" si="7"/>
        <v>0</v>
      </c>
      <c r="G26" s="2" t="b">
        <f t="shared" si="6"/>
        <v>0</v>
      </c>
      <c r="H26" s="1" t="s">
        <v>275</v>
      </c>
      <c r="M26" s="1">
        <f>PRODUCT(SUM(PRODUCT(R26,overview!$J$13),PRODUCT(W26,overview!$K$13),PRODUCT(AB26,overview!$L$13)),1/SUM(overview!$J$13:$L$13))</f>
        <v>0.47430232558139535</v>
      </c>
      <c r="N26" s="1">
        <f>PRODUCT(SUM(PRODUCT(S26,overview!$J$13),PRODUCT(X26,overview!$K$13),PRODUCT(AC26,overview!$L$13)),1/SUM(overview!$J$13:$L$13))</f>
        <v>2.5256976744186046</v>
      </c>
      <c r="O26" s="1">
        <f t="shared" si="1"/>
        <v>10</v>
      </c>
      <c r="P26" s="1">
        <f t="shared" si="2"/>
        <v>8</v>
      </c>
      <c r="Q26" s="1">
        <f t="shared" si="0"/>
        <v>0.15023249389991256</v>
      </c>
      <c r="R26" s="1">
        <v>0.66100000000000003</v>
      </c>
      <c r="S26" s="1">
        <v>2.339</v>
      </c>
      <c r="T26" s="1">
        <v>7</v>
      </c>
      <c r="U26" s="1">
        <v>4</v>
      </c>
      <c r="V26" s="1">
        <f t="shared" si="3"/>
        <v>0.16148537225920723</v>
      </c>
      <c r="W26" s="1">
        <v>0.38600000000000001</v>
      </c>
      <c r="X26" s="1">
        <v>2.6139999999999999</v>
      </c>
      <c r="Y26" s="1">
        <v>3</v>
      </c>
      <c r="Z26" s="1">
        <v>4</v>
      </c>
      <c r="AA26" s="1">
        <f t="shared" si="4"/>
        <v>0.19688854883958173</v>
      </c>
      <c r="AB26" s="1">
        <v>0.33300000000000002</v>
      </c>
      <c r="AC26" s="1">
        <v>2.6669999999999998</v>
      </c>
      <c r="AD26" s="1">
        <v>0</v>
      </c>
      <c r="AE26" s="1">
        <v>0</v>
      </c>
      <c r="AF26" s="1" t="e">
        <f t="shared" si="5"/>
        <v>#DIV/0!</v>
      </c>
      <c r="AH26" s="1">
        <f t="shared" si="8"/>
        <v>0.23195628007757491</v>
      </c>
      <c r="AI26" s="1">
        <f t="shared" si="9"/>
        <v>8.1404680542611574E-2</v>
      </c>
      <c r="AJ26" s="1">
        <f t="shared" si="10"/>
        <v>0.14169875160424689</v>
      </c>
      <c r="AK26" s="1">
        <f t="shared" si="11"/>
        <v>1.9111392084971481</v>
      </c>
      <c r="AL26" s="1" t="b">
        <f t="shared" si="12"/>
        <v>0</v>
      </c>
      <c r="AM26" s="1">
        <f t="shared" si="13"/>
        <v>7.9504832637356468</v>
      </c>
      <c r="AN26" s="1" t="b">
        <f t="shared" si="14"/>
        <v>0</v>
      </c>
      <c r="AO26" s="1">
        <v>9.4879999999999995</v>
      </c>
    </row>
    <row r="27" spans="1:41">
      <c r="A27" s="7">
        <v>24</v>
      </c>
      <c r="B27" s="9" t="s">
        <v>47</v>
      </c>
      <c r="C27" s="9" t="s">
        <v>48</v>
      </c>
      <c r="D27" s="9" t="s">
        <v>47</v>
      </c>
      <c r="E27" s="9" t="s">
        <v>48</v>
      </c>
      <c r="F27" s="2" t="b">
        <f t="shared" si="7"/>
        <v>0</v>
      </c>
      <c r="G27" s="2" t="b">
        <f t="shared" si="6"/>
        <v>0</v>
      </c>
      <c r="H27" s="1" t="s">
        <v>275</v>
      </c>
      <c r="M27" s="1">
        <f>PRODUCT(SUM(PRODUCT(R27,overview!$J$13),PRODUCT(W27,overview!$K$13),PRODUCT(AB27,overview!$L$13)),1/SUM(overview!$J$13:$L$13))</f>
        <v>0.92406976744186042</v>
      </c>
      <c r="N27" s="1">
        <f>PRODUCT(SUM(PRODUCT(S27,overview!$J$13),PRODUCT(X27,overview!$K$13),PRODUCT(AC27,overview!$L$13)),1/SUM(overview!$J$13:$L$13))</f>
        <v>2.0759302325581399</v>
      </c>
      <c r="O27" s="1">
        <f t="shared" si="1"/>
        <v>11.3</v>
      </c>
      <c r="P27" s="1">
        <f t="shared" si="2"/>
        <v>9.6999999999999993</v>
      </c>
      <c r="Q27" s="1">
        <f t="shared" si="0"/>
        <v>0.38210726835528486</v>
      </c>
      <c r="R27" s="1">
        <v>0.95099999999999996</v>
      </c>
      <c r="S27" s="1">
        <v>2.0489999999999999</v>
      </c>
      <c r="T27" s="1">
        <v>7</v>
      </c>
      <c r="U27" s="1">
        <v>3</v>
      </c>
      <c r="V27" s="1">
        <f t="shared" si="3"/>
        <v>0.19891236143066304</v>
      </c>
      <c r="W27" s="1">
        <v>0.91300000000000003</v>
      </c>
      <c r="X27" s="1">
        <v>2.0870000000000002</v>
      </c>
      <c r="Y27" s="1">
        <v>4.3</v>
      </c>
      <c r="Z27" s="1">
        <v>6.7</v>
      </c>
      <c r="AA27" s="1">
        <f t="shared" si="4"/>
        <v>0.68163938445080841</v>
      </c>
      <c r="AB27" s="1">
        <v>0.85699999999999998</v>
      </c>
      <c r="AC27" s="1">
        <v>2.1429999999999998</v>
      </c>
      <c r="AD27" s="1">
        <v>0</v>
      </c>
      <c r="AE27" s="1">
        <v>0</v>
      </c>
      <c r="AF27" s="1" t="e">
        <f t="shared" si="5"/>
        <v>#DIV/0!</v>
      </c>
      <c r="AH27" s="1">
        <f t="shared" si="8"/>
        <v>0.26717891456368065</v>
      </c>
      <c r="AI27" s="1">
        <f t="shared" si="9"/>
        <v>0.10359822203753311</v>
      </c>
      <c r="AJ27" s="1">
        <f t="shared" si="10"/>
        <v>0.17220728428257151</v>
      </c>
      <c r="AK27" s="1">
        <f t="shared" si="11"/>
        <v>2.2594847466099686</v>
      </c>
      <c r="AL27" s="1" t="b">
        <f t="shared" si="12"/>
        <v>0</v>
      </c>
      <c r="AM27" s="1">
        <f t="shared" si="13"/>
        <v>9.4911260658457177</v>
      </c>
      <c r="AN27" s="1" t="b">
        <f t="shared" si="14"/>
        <v>1</v>
      </c>
      <c r="AO27" s="1">
        <v>9.4879999999999995</v>
      </c>
    </row>
    <row r="28" spans="1:41">
      <c r="A28" s="7">
        <v>25</v>
      </c>
      <c r="B28" s="9" t="s">
        <v>74</v>
      </c>
      <c r="C28" s="9" t="s">
        <v>1</v>
      </c>
      <c r="D28" s="9" t="s">
        <v>75</v>
      </c>
      <c r="E28" s="9" t="s">
        <v>1</v>
      </c>
      <c r="F28" s="2" t="b">
        <f t="shared" si="7"/>
        <v>1</v>
      </c>
      <c r="G28" s="2" t="b">
        <f t="shared" si="6"/>
        <v>1</v>
      </c>
      <c r="H28" s="1" t="s">
        <v>275</v>
      </c>
      <c r="M28" s="1">
        <f>PRODUCT(SUM(PRODUCT(R28,overview!$J$13),PRODUCT(W28,overview!$K$13),PRODUCT(AB28,overview!$L$13)),1/SUM(overview!$J$13:$L$13))</f>
        <v>0.98737209302325568</v>
      </c>
      <c r="N28" s="1">
        <f>PRODUCT(SUM(PRODUCT(S28,overview!$J$13),PRODUCT(X28,overview!$K$13),PRODUCT(AC28,overview!$L$13)),1/SUM(overview!$J$13:$L$13))</f>
        <v>2.0126279069767441</v>
      </c>
      <c r="O28" s="1">
        <f t="shared" si="1"/>
        <v>19</v>
      </c>
      <c r="P28" s="1">
        <f t="shared" si="2"/>
        <v>2</v>
      </c>
      <c r="Q28" s="1">
        <f t="shared" si="0"/>
        <v>5.1640894061181629E-2</v>
      </c>
      <c r="R28" s="1">
        <v>1.0269999999999999</v>
      </c>
      <c r="S28" s="1">
        <v>1.9730000000000001</v>
      </c>
      <c r="T28" s="1">
        <v>10</v>
      </c>
      <c r="U28" s="1">
        <v>0</v>
      </c>
      <c r="V28" s="1">
        <f t="shared" si="3"/>
        <v>0</v>
      </c>
      <c r="W28" s="1">
        <v>0.96499999999999997</v>
      </c>
      <c r="X28" s="1">
        <v>2.0350000000000001</v>
      </c>
      <c r="Y28" s="1">
        <v>8</v>
      </c>
      <c r="Z28" s="1">
        <v>2</v>
      </c>
      <c r="AA28" s="1">
        <f t="shared" si="4"/>
        <v>0.11855036855036853</v>
      </c>
      <c r="AB28" s="1">
        <v>1.0589999999999999</v>
      </c>
      <c r="AC28" s="1">
        <v>1.9410000000000001</v>
      </c>
      <c r="AD28" s="1">
        <v>1</v>
      </c>
      <c r="AE28" s="1">
        <v>0</v>
      </c>
      <c r="AF28" s="1">
        <f t="shared" si="5"/>
        <v>0</v>
      </c>
      <c r="AH28" s="1">
        <f t="shared" si="8"/>
        <v>0.30944007434795706</v>
      </c>
      <c r="AI28" s="1">
        <f t="shared" si="9"/>
        <v>8.1871157444533535E-2</v>
      </c>
      <c r="AJ28" s="1">
        <f t="shared" si="10"/>
        <v>0.25149718771496782</v>
      </c>
      <c r="AK28" s="1">
        <f t="shared" si="11"/>
        <v>3.0595351406750031</v>
      </c>
      <c r="AL28" s="1" t="b">
        <f t="shared" si="12"/>
        <v>0</v>
      </c>
      <c r="AM28" s="1">
        <f t="shared" si="13"/>
        <v>11.010242827031142</v>
      </c>
      <c r="AN28" s="1" t="b">
        <f t="shared" si="14"/>
        <v>1</v>
      </c>
      <c r="AO28" s="1">
        <v>9.4879999999999995</v>
      </c>
    </row>
    <row r="29" spans="1:41">
      <c r="A29" s="7">
        <v>26</v>
      </c>
      <c r="B29" s="9" t="s">
        <v>65</v>
      </c>
      <c r="C29" s="9" t="s">
        <v>2</v>
      </c>
      <c r="D29" s="9" t="s">
        <v>65</v>
      </c>
      <c r="E29" s="9" t="s">
        <v>2</v>
      </c>
      <c r="F29" s="2" t="b">
        <f t="shared" si="7"/>
        <v>0</v>
      </c>
      <c r="G29" s="2" t="b">
        <f t="shared" si="6"/>
        <v>0</v>
      </c>
      <c r="H29" s="1" t="s">
        <v>275</v>
      </c>
      <c r="M29" s="1">
        <f>PRODUCT(SUM(PRODUCT(R29,overview!$J$13),PRODUCT(W29,overview!$K$13),PRODUCT(AB29,overview!$L$13)),1/SUM(overview!$J$13:$L$13))</f>
        <v>0.61918604651162779</v>
      </c>
      <c r="N29" s="1">
        <f>PRODUCT(SUM(PRODUCT(S29,overview!$J$13),PRODUCT(X29,overview!$K$13),PRODUCT(AC29,overview!$L$13)),1/SUM(overview!$J$13:$L$13))</f>
        <v>2.3808139534883721</v>
      </c>
      <c r="O29" s="1">
        <f t="shared" si="1"/>
        <v>7.8</v>
      </c>
      <c r="P29" s="1">
        <f t="shared" si="2"/>
        <v>12.2</v>
      </c>
      <c r="Q29" s="1">
        <f t="shared" si="0"/>
        <v>0.40678125293509909</v>
      </c>
      <c r="R29" s="1">
        <v>0.41399999999999998</v>
      </c>
      <c r="S29" s="1">
        <v>2.5859999999999999</v>
      </c>
      <c r="T29" s="1">
        <v>3</v>
      </c>
      <c r="U29" s="1">
        <v>4</v>
      </c>
      <c r="V29" s="1">
        <f t="shared" si="3"/>
        <v>0.21345707656612525</v>
      </c>
      <c r="W29" s="1">
        <v>0.73199999999999998</v>
      </c>
      <c r="X29" s="1">
        <v>2.2679999999999998</v>
      </c>
      <c r="Y29" s="1">
        <v>4.8</v>
      </c>
      <c r="Z29" s="1">
        <v>8.1999999999999993</v>
      </c>
      <c r="AA29" s="1">
        <f t="shared" si="4"/>
        <v>0.55136684303350969</v>
      </c>
      <c r="AB29" s="1">
        <v>0.33300000000000002</v>
      </c>
      <c r="AC29" s="1">
        <v>2.6669999999999998</v>
      </c>
      <c r="AD29" s="1">
        <v>0</v>
      </c>
      <c r="AE29" s="1">
        <v>0</v>
      </c>
      <c r="AF29" s="1" t="e">
        <f t="shared" si="5"/>
        <v>#DIV/0!</v>
      </c>
      <c r="AH29" s="1">
        <f t="shared" si="8"/>
        <v>0.30984042553191488</v>
      </c>
      <c r="AI29" s="1">
        <f t="shared" si="9"/>
        <v>8.3306956540088212E-2</v>
      </c>
      <c r="AJ29" s="1">
        <f t="shared" si="10"/>
        <v>0.14871965414033922</v>
      </c>
      <c r="AK29" s="1">
        <f t="shared" si="11"/>
        <v>3.7685463418727125</v>
      </c>
      <c r="AL29" s="1" t="b">
        <f t="shared" si="12"/>
        <v>0</v>
      </c>
      <c r="AM29" s="1">
        <f t="shared" si="13"/>
        <v>11.440652968906885</v>
      </c>
      <c r="AN29" s="1" t="b">
        <f t="shared" si="14"/>
        <v>1</v>
      </c>
      <c r="AO29" s="1">
        <v>9.4879999999999995</v>
      </c>
    </row>
    <row r="30" spans="1:41">
      <c r="A30" s="7">
        <v>27</v>
      </c>
      <c r="B30" s="9" t="s">
        <v>51</v>
      </c>
      <c r="C30" s="9" t="s">
        <v>52</v>
      </c>
      <c r="D30" s="9" t="s">
        <v>51</v>
      </c>
      <c r="E30" s="9" t="s">
        <v>52</v>
      </c>
      <c r="F30" s="2" t="b">
        <f t="shared" si="7"/>
        <v>0</v>
      </c>
      <c r="G30" s="2" t="b">
        <f t="shared" si="6"/>
        <v>0</v>
      </c>
      <c r="H30" s="1" t="s">
        <v>275</v>
      </c>
      <c r="M30" s="1">
        <f>PRODUCT(SUM(PRODUCT(R30,overview!$J$13),PRODUCT(W30,overview!$K$13),PRODUCT(AB30,overview!$L$13)),1/SUM(overview!$J$13:$L$13))</f>
        <v>0.33300000000000002</v>
      </c>
      <c r="N30" s="1">
        <f>PRODUCT(SUM(PRODUCT(S30,overview!$J$13),PRODUCT(X30,overview!$K$13),PRODUCT(AC30,overview!$L$13)),1/SUM(overview!$J$13:$L$13))</f>
        <v>2.6669999999999994</v>
      </c>
      <c r="O30" s="1">
        <f t="shared" si="1"/>
        <v>4</v>
      </c>
      <c r="P30" s="1">
        <f t="shared" si="2"/>
        <v>0</v>
      </c>
      <c r="Q30" s="1">
        <f t="shared" si="0"/>
        <v>0</v>
      </c>
      <c r="R30" s="1">
        <v>0.33300000000000002</v>
      </c>
      <c r="S30" s="1">
        <v>2.6669999999999998</v>
      </c>
      <c r="T30" s="1">
        <v>2</v>
      </c>
      <c r="U30" s="1">
        <v>0</v>
      </c>
      <c r="V30" s="1">
        <f t="shared" si="3"/>
        <v>0</v>
      </c>
      <c r="W30" s="1">
        <v>0.33300000000000002</v>
      </c>
      <c r="X30" s="1">
        <v>2.6669999999999998</v>
      </c>
      <c r="Y30" s="1">
        <v>2</v>
      </c>
      <c r="Z30" s="1">
        <v>0</v>
      </c>
      <c r="AA30" s="1">
        <f t="shared" si="4"/>
        <v>0</v>
      </c>
      <c r="AB30" s="1">
        <v>0.33300000000000002</v>
      </c>
      <c r="AC30" s="1">
        <v>2.6669999999999998</v>
      </c>
      <c r="AD30" s="1">
        <v>0</v>
      </c>
      <c r="AE30" s="1">
        <v>0</v>
      </c>
      <c r="AF30" s="1" t="e">
        <f t="shared" si="5"/>
        <v>#DIV/0!</v>
      </c>
      <c r="AH30" s="1">
        <f t="shared" si="8"/>
        <v>0.32730098723622358</v>
      </c>
      <c r="AI30" s="1">
        <f t="shared" si="9"/>
        <v>9.9945339497308688E-2</v>
      </c>
      <c r="AJ30" s="1">
        <f t="shared" si="10"/>
        <v>0.26082295282826223</v>
      </c>
      <c r="AK30" s="1">
        <f t="shared" si="11"/>
        <v>10.586976237195875</v>
      </c>
      <c r="AL30" s="1" t="b">
        <f t="shared" si="12"/>
        <v>1</v>
      </c>
      <c r="AM30" s="1">
        <f t="shared" si="13"/>
        <v>13.123497819117357</v>
      </c>
      <c r="AN30" s="1" t="b">
        <f t="shared" si="14"/>
        <v>1</v>
      </c>
      <c r="AO30" s="1">
        <v>9.4879999999999995</v>
      </c>
    </row>
    <row r="31" spans="1:41">
      <c r="A31" s="7">
        <v>28</v>
      </c>
      <c r="B31" s="9" t="s">
        <v>89</v>
      </c>
      <c r="C31" s="9" t="s">
        <v>70</v>
      </c>
      <c r="D31" s="9" t="s">
        <v>62</v>
      </c>
      <c r="E31" s="9" t="s">
        <v>48</v>
      </c>
      <c r="F31" s="2" t="b">
        <f t="shared" si="7"/>
        <v>1</v>
      </c>
      <c r="G31" s="2" t="b">
        <f t="shared" si="6"/>
        <v>1</v>
      </c>
      <c r="H31" s="1" t="s">
        <v>275</v>
      </c>
      <c r="K31" s="2" t="s">
        <v>34</v>
      </c>
      <c r="L31" s="2" t="s">
        <v>34</v>
      </c>
      <c r="M31" s="1">
        <f>PRODUCT(SUM(PRODUCT(R31,overview!$J$13),PRODUCT(W31,overview!$K$13),PRODUCT(AB31,overview!$L$13)),1/SUM(overview!$J$13:$L$13))</f>
        <v>0.88539534883720938</v>
      </c>
      <c r="N31" s="1">
        <f>PRODUCT(SUM(PRODUCT(S31,overview!$J$13),PRODUCT(X31,overview!$K$13),PRODUCT(AC31,overview!$L$13)),1/SUM(overview!$J$13:$L$13))</f>
        <v>2.1146046511627907</v>
      </c>
      <c r="O31" s="1">
        <f t="shared" si="1"/>
        <v>13.8</v>
      </c>
      <c r="P31" s="1">
        <f t="shared" si="2"/>
        <v>9.1999999999999993</v>
      </c>
      <c r="Q31" s="1">
        <f t="shared" si="0"/>
        <v>0.27913660625256614</v>
      </c>
      <c r="R31" s="1">
        <v>1</v>
      </c>
      <c r="S31" s="1">
        <v>2</v>
      </c>
      <c r="T31" s="1">
        <v>8</v>
      </c>
      <c r="U31" s="1">
        <v>1</v>
      </c>
      <c r="V31" s="1">
        <f t="shared" si="3"/>
        <v>6.25E-2</v>
      </c>
      <c r="W31" s="1">
        <v>0.82399999999999995</v>
      </c>
      <c r="X31" s="1">
        <v>2.1760000000000002</v>
      </c>
      <c r="Y31" s="1">
        <v>4.8</v>
      </c>
      <c r="Z31" s="1">
        <v>7.2</v>
      </c>
      <c r="AA31" s="1">
        <f t="shared" si="4"/>
        <v>0.56801470588235292</v>
      </c>
      <c r="AB31" s="1">
        <v>1</v>
      </c>
      <c r="AC31" s="1">
        <v>2</v>
      </c>
      <c r="AD31" s="1">
        <v>1</v>
      </c>
      <c r="AE31" s="1">
        <v>1</v>
      </c>
      <c r="AF31" s="1">
        <f t="shared" si="5"/>
        <v>0.41870490937884924</v>
      </c>
      <c r="AH31" s="1">
        <f t="shared" si="8"/>
        <v>0.33041792621469179</v>
      </c>
      <c r="AI31" s="1">
        <f t="shared" si="9"/>
        <v>0.11902948668849025</v>
      </c>
      <c r="AJ31" s="1">
        <f t="shared" si="10"/>
        <v>0.26082295282826223</v>
      </c>
      <c r="AK31" s="1">
        <f t="shared" si="11"/>
        <v>20.215310014929866</v>
      </c>
      <c r="AL31" s="1" t="b">
        <f t="shared" si="12"/>
        <v>1</v>
      </c>
      <c r="AM31" s="1">
        <f t="shared" si="13"/>
        <v>13.165931776162152</v>
      </c>
      <c r="AN31" s="1" t="b">
        <f t="shared" si="14"/>
        <v>1</v>
      </c>
      <c r="AO31" s="1">
        <v>9.4879999999999995</v>
      </c>
    </row>
    <row r="32" spans="1:41">
      <c r="A32" s="7">
        <v>29</v>
      </c>
      <c r="B32" s="9" t="s">
        <v>75</v>
      </c>
      <c r="C32" s="9" t="s">
        <v>1</v>
      </c>
      <c r="D32" s="9" t="s">
        <v>75</v>
      </c>
      <c r="E32" s="9" t="s">
        <v>1</v>
      </c>
      <c r="F32" s="2" t="b">
        <f t="shared" si="7"/>
        <v>0</v>
      </c>
      <c r="G32" s="2" t="b">
        <f t="shared" si="6"/>
        <v>0</v>
      </c>
      <c r="H32" s="1" t="s">
        <v>275</v>
      </c>
      <c r="M32" s="1">
        <f>PRODUCT(SUM(PRODUCT(R32,overview!$J$13),PRODUCT(W32,overview!$K$13),PRODUCT(AB32,overview!$L$13)),1/SUM(overview!$J$13:$L$13))</f>
        <v>0.99804651162790692</v>
      </c>
      <c r="N32" s="1">
        <f>PRODUCT(SUM(PRODUCT(S32,overview!$J$13),PRODUCT(X32,overview!$K$13),PRODUCT(AC32,overview!$L$13)),1/SUM(overview!$J$13:$L$13))</f>
        <v>2.0019534883720929</v>
      </c>
      <c r="O32" s="1">
        <f t="shared" si="1"/>
        <v>15</v>
      </c>
      <c r="P32" s="1">
        <f t="shared" si="2"/>
        <v>6</v>
      </c>
      <c r="Q32" s="1">
        <f t="shared" si="0"/>
        <v>0.19941452534733517</v>
      </c>
      <c r="R32" s="1">
        <v>1.0720000000000001</v>
      </c>
      <c r="S32" s="1">
        <v>1.9279999999999999</v>
      </c>
      <c r="T32" s="1">
        <v>8</v>
      </c>
      <c r="U32" s="1">
        <v>2</v>
      </c>
      <c r="V32" s="1">
        <f t="shared" si="3"/>
        <v>0.13900414937759339</v>
      </c>
      <c r="W32" s="1">
        <v>0.96099999999999997</v>
      </c>
      <c r="X32" s="1">
        <v>2.0390000000000001</v>
      </c>
      <c r="Y32" s="1">
        <v>7</v>
      </c>
      <c r="Z32" s="1">
        <v>4</v>
      </c>
      <c r="AA32" s="1">
        <f t="shared" si="4"/>
        <v>0.26931969452812998</v>
      </c>
      <c r="AB32" s="1">
        <v>1</v>
      </c>
      <c r="AC32" s="1">
        <v>2</v>
      </c>
      <c r="AD32" s="1">
        <v>0</v>
      </c>
      <c r="AE32" s="1">
        <v>0</v>
      </c>
      <c r="AF32" s="1" t="e">
        <f t="shared" si="5"/>
        <v>#DIV/0!</v>
      </c>
      <c r="AH32" s="1">
        <f t="shared" si="8"/>
        <v>0.37302114020671984</v>
      </c>
      <c r="AI32" s="1">
        <f t="shared" si="9"/>
        <v>0.11791859691033169</v>
      </c>
      <c r="AJ32" s="1">
        <f t="shared" si="10"/>
        <v>0.61126838362217761</v>
      </c>
    </row>
    <row r="33" spans="1:36">
      <c r="A33" s="7">
        <v>30</v>
      </c>
      <c r="B33" s="9" t="s">
        <v>84</v>
      </c>
      <c r="C33" s="9" t="s">
        <v>37</v>
      </c>
      <c r="D33" s="9" t="s">
        <v>84</v>
      </c>
      <c r="E33" s="9" t="s">
        <v>37</v>
      </c>
      <c r="F33" s="2" t="b">
        <f t="shared" si="7"/>
        <v>0</v>
      </c>
      <c r="G33" s="2" t="b">
        <f t="shared" si="6"/>
        <v>0</v>
      </c>
      <c r="H33" s="1" t="s">
        <v>275</v>
      </c>
      <c r="M33" s="1">
        <f>PRODUCT(SUM(PRODUCT(R33,overview!$J$13),PRODUCT(W33,overview!$K$13),PRODUCT(AB33,overview!$L$13)),1/SUM(overview!$J$13:$L$13))</f>
        <v>0.93706976744186044</v>
      </c>
      <c r="N33" s="1">
        <f>PRODUCT(SUM(PRODUCT(S33,overview!$J$13),PRODUCT(X33,overview!$K$13),PRODUCT(AC33,overview!$L$13)),1/SUM(overview!$J$13:$L$13))</f>
        <v>2.0629302325581391</v>
      </c>
      <c r="O33" s="1">
        <f t="shared" si="1"/>
        <v>15.5</v>
      </c>
      <c r="P33" s="1">
        <f t="shared" si="2"/>
        <v>8.5</v>
      </c>
      <c r="Q33" s="1">
        <f t="shared" si="0"/>
        <v>0.24910050816652038</v>
      </c>
      <c r="R33" s="1">
        <v>0.88700000000000001</v>
      </c>
      <c r="S33" s="1">
        <v>2.113</v>
      </c>
      <c r="T33" s="1">
        <v>8</v>
      </c>
      <c r="U33" s="1">
        <v>4</v>
      </c>
      <c r="V33" s="1">
        <f t="shared" si="3"/>
        <v>0.20989115002366304</v>
      </c>
      <c r="W33" s="1">
        <v>0.94199999999999995</v>
      </c>
      <c r="X33" s="1">
        <v>2.0579999999999998</v>
      </c>
      <c r="Y33" s="1">
        <v>7.5</v>
      </c>
      <c r="Z33" s="1">
        <v>4.5</v>
      </c>
      <c r="AA33" s="1">
        <f t="shared" si="4"/>
        <v>0.27463556851311954</v>
      </c>
      <c r="AB33" s="1">
        <v>1.5</v>
      </c>
      <c r="AC33" s="1">
        <v>1.5</v>
      </c>
      <c r="AD33" s="1">
        <v>0</v>
      </c>
      <c r="AE33" s="1">
        <v>0</v>
      </c>
      <c r="AF33" s="1" t="e">
        <f t="shared" si="5"/>
        <v>#DIV/0!</v>
      </c>
      <c r="AH33" s="1">
        <f t="shared" si="8"/>
        <v>0.41105479121409599</v>
      </c>
      <c r="AI33" s="1">
        <f t="shared" si="9"/>
        <v>0.12894099392267575</v>
      </c>
      <c r="AJ33" s="1">
        <f t="shared" si="10"/>
        <v>0.75754522217852927</v>
      </c>
    </row>
    <row r="34" spans="1:36">
      <c r="A34" s="7">
        <v>31</v>
      </c>
      <c r="B34" s="9" t="s">
        <v>64</v>
      </c>
      <c r="C34" s="9" t="s">
        <v>2</v>
      </c>
      <c r="D34" s="9" t="s">
        <v>83</v>
      </c>
      <c r="E34" s="9" t="s">
        <v>61</v>
      </c>
      <c r="F34" s="2" t="b">
        <f t="shared" si="7"/>
        <v>0</v>
      </c>
      <c r="G34" s="2" t="b">
        <f t="shared" si="6"/>
        <v>1</v>
      </c>
      <c r="H34" s="1" t="s">
        <v>275</v>
      </c>
      <c r="K34" s="2" t="s">
        <v>34</v>
      </c>
      <c r="L34" s="2" t="s">
        <v>266</v>
      </c>
      <c r="M34" s="1">
        <f>PRODUCT(SUM(PRODUCT(R34,overview!$J$13),PRODUCT(W34,overview!$K$13),PRODUCT(AB34,overview!$L$13)),1/SUM(overview!$J$13:$L$13))</f>
        <v>0.72269767441860466</v>
      </c>
      <c r="N34" s="1">
        <f>PRODUCT(SUM(PRODUCT(S34,overview!$J$13),PRODUCT(X34,overview!$K$13),PRODUCT(AC34,overview!$L$13)),1/SUM(overview!$J$13:$L$13))</f>
        <v>2.2773023255813953</v>
      </c>
      <c r="O34" s="1">
        <f t="shared" si="1"/>
        <v>11</v>
      </c>
      <c r="P34" s="1">
        <f t="shared" si="2"/>
        <v>8</v>
      </c>
      <c r="Q34" s="1">
        <f t="shared" si="0"/>
        <v>0.23079865275854003</v>
      </c>
      <c r="R34" s="1">
        <v>0.33400000000000002</v>
      </c>
      <c r="S34" s="1">
        <v>2.6659999999999999</v>
      </c>
      <c r="T34" s="1">
        <v>7</v>
      </c>
      <c r="U34" s="1">
        <v>1</v>
      </c>
      <c r="V34" s="1">
        <f t="shared" si="3"/>
        <v>1.7897331475726076E-2</v>
      </c>
      <c r="W34" s="1">
        <v>0.92500000000000004</v>
      </c>
      <c r="X34" s="1">
        <v>2.0750000000000002</v>
      </c>
      <c r="Y34" s="1">
        <v>3</v>
      </c>
      <c r="Z34" s="1">
        <v>6</v>
      </c>
      <c r="AA34" s="1">
        <f t="shared" si="4"/>
        <v>0.89156626506024095</v>
      </c>
      <c r="AB34" s="1">
        <v>0.5</v>
      </c>
      <c r="AC34" s="1">
        <v>2.5</v>
      </c>
      <c r="AD34" s="1">
        <v>1</v>
      </c>
      <c r="AE34" s="1">
        <v>1</v>
      </c>
      <c r="AF34" s="1">
        <f t="shared" si="5"/>
        <v>0.31734814754299251</v>
      </c>
    </row>
    <row r="35" spans="1:36">
      <c r="A35" s="7">
        <v>32</v>
      </c>
      <c r="B35" s="9" t="s">
        <v>89</v>
      </c>
      <c r="C35" s="9" t="s">
        <v>70</v>
      </c>
      <c r="D35" s="9" t="s">
        <v>69</v>
      </c>
      <c r="E35" s="9" t="s">
        <v>70</v>
      </c>
      <c r="F35" s="2" t="b">
        <f t="shared" si="7"/>
        <v>1</v>
      </c>
      <c r="G35" s="2" t="b">
        <f t="shared" si="6"/>
        <v>1</v>
      </c>
      <c r="H35" s="1" t="s">
        <v>275</v>
      </c>
      <c r="M35" s="1">
        <f>PRODUCT(SUM(PRODUCT(R35,overview!$J$13),PRODUCT(W35,overview!$K$13),PRODUCT(AB35,overview!$L$13)),1/SUM(overview!$J$13:$L$13))</f>
        <v>1.0104186046511627</v>
      </c>
      <c r="N35" s="1">
        <f>PRODUCT(SUM(PRODUCT(S35,overview!$J$13),PRODUCT(X35,overview!$K$13),PRODUCT(AC35,overview!$L$13)),1/SUM(overview!$J$13:$L$13))</f>
        <v>1.989581395348837</v>
      </c>
      <c r="O35" s="1">
        <f t="shared" si="1"/>
        <v>17</v>
      </c>
      <c r="P35" s="1">
        <f t="shared" si="2"/>
        <v>4</v>
      </c>
      <c r="Q35" s="1">
        <f t="shared" si="0"/>
        <v>0.11949526397430114</v>
      </c>
      <c r="R35" s="1">
        <v>1</v>
      </c>
      <c r="S35" s="1">
        <v>2</v>
      </c>
      <c r="T35" s="1">
        <v>11</v>
      </c>
      <c r="U35" s="1">
        <v>0</v>
      </c>
      <c r="V35" s="1">
        <f t="shared" si="3"/>
        <v>0</v>
      </c>
      <c r="W35" s="1">
        <v>1.016</v>
      </c>
      <c r="X35" s="1">
        <v>1.984</v>
      </c>
      <c r="Y35" s="1">
        <v>5</v>
      </c>
      <c r="Z35" s="1">
        <v>4</v>
      </c>
      <c r="AA35" s="1">
        <f t="shared" si="4"/>
        <v>0.40967741935483876</v>
      </c>
      <c r="AB35" s="1">
        <v>1</v>
      </c>
      <c r="AC35" s="1">
        <v>2</v>
      </c>
      <c r="AD35" s="1">
        <v>1</v>
      </c>
      <c r="AE35" s="1">
        <v>0</v>
      </c>
      <c r="AF35" s="1">
        <f t="shared" si="5"/>
        <v>0</v>
      </c>
    </row>
    <row r="36" spans="1:36">
      <c r="A36" s="7">
        <v>33</v>
      </c>
      <c r="B36" s="9" t="s">
        <v>41</v>
      </c>
      <c r="C36" s="9" t="s">
        <v>42</v>
      </c>
      <c r="D36" s="9" t="s">
        <v>75</v>
      </c>
      <c r="E36" s="9" t="s">
        <v>1</v>
      </c>
      <c r="F36" s="2" t="b">
        <f t="shared" si="7"/>
        <v>1</v>
      </c>
      <c r="G36" s="2" t="b">
        <f t="shared" si="6"/>
        <v>0</v>
      </c>
      <c r="H36" s="1" t="s">
        <v>275</v>
      </c>
      <c r="K36" s="2" t="s">
        <v>34</v>
      </c>
      <c r="L36" s="2" t="s">
        <v>34</v>
      </c>
      <c r="M36" s="1">
        <f>PRODUCT(SUM(PRODUCT(R36,overview!$J$13),PRODUCT(W36,overview!$K$13),PRODUCT(AB36,overview!$L$13)),1/SUM(overview!$J$13:$L$13))</f>
        <v>0.75888372093023249</v>
      </c>
      <c r="N36" s="1">
        <f>PRODUCT(SUM(PRODUCT(S36,overview!$J$13),PRODUCT(X36,overview!$K$13),PRODUCT(AC36,overview!$L$13)),1/SUM(overview!$J$13:$L$13))</f>
        <v>2.2411162790697672</v>
      </c>
      <c r="O36" s="1">
        <f t="shared" si="1"/>
        <v>15</v>
      </c>
      <c r="P36" s="1">
        <f t="shared" si="2"/>
        <v>10</v>
      </c>
      <c r="Q36" s="1">
        <f t="shared" si="0"/>
        <v>0.22574575239360228</v>
      </c>
      <c r="R36" s="1">
        <v>0.41199999999999998</v>
      </c>
      <c r="S36" s="1">
        <v>2.5880000000000001</v>
      </c>
      <c r="T36" s="1">
        <v>7</v>
      </c>
      <c r="U36" s="1">
        <v>5</v>
      </c>
      <c r="V36" s="1">
        <f t="shared" si="3"/>
        <v>0.11371163612276439</v>
      </c>
      <c r="W36" s="1">
        <v>0.93799999999999994</v>
      </c>
      <c r="X36" s="1">
        <v>2.0619999999999998</v>
      </c>
      <c r="Y36" s="1">
        <v>8</v>
      </c>
      <c r="Z36" s="1">
        <v>4</v>
      </c>
      <c r="AA36" s="1">
        <f t="shared" si="4"/>
        <v>0.2274490785645005</v>
      </c>
      <c r="AB36" s="1">
        <v>0.6</v>
      </c>
      <c r="AC36" s="1">
        <v>2.4</v>
      </c>
      <c r="AD36" s="1">
        <v>0</v>
      </c>
      <c r="AE36" s="1">
        <v>1</v>
      </c>
      <c r="AF36" s="1" t="e">
        <f t="shared" si="5"/>
        <v>#DIV/0!</v>
      </c>
    </row>
    <row r="37" spans="1:36">
      <c r="A37" s="7">
        <v>34</v>
      </c>
      <c r="B37" s="9" t="s">
        <v>65</v>
      </c>
      <c r="C37" s="9" t="s">
        <v>2</v>
      </c>
      <c r="D37" s="9" t="s">
        <v>65</v>
      </c>
      <c r="E37" s="9" t="s">
        <v>2</v>
      </c>
      <c r="F37" s="2" t="b">
        <f t="shared" si="7"/>
        <v>0</v>
      </c>
      <c r="G37" s="2" t="b">
        <f t="shared" si="6"/>
        <v>0</v>
      </c>
      <c r="H37" s="1" t="s">
        <v>275</v>
      </c>
      <c r="M37" s="1">
        <f>PRODUCT(SUM(PRODUCT(R37,overview!$J$13),PRODUCT(W37,overview!$K$13),PRODUCT(AB37,overview!$L$13)),1/SUM(overview!$J$13:$L$13))</f>
        <v>0.53486046511627905</v>
      </c>
      <c r="N37" s="1">
        <f>PRODUCT(SUM(PRODUCT(S37,overview!$J$13),PRODUCT(X37,overview!$K$13),PRODUCT(AC37,overview!$L$13)),1/SUM(overview!$J$13:$L$13))</f>
        <v>2.4651395348837211</v>
      </c>
      <c r="O37" s="1">
        <f t="shared" si="1"/>
        <v>9</v>
      </c>
      <c r="P37" s="1">
        <f t="shared" si="2"/>
        <v>11</v>
      </c>
      <c r="Q37" s="1">
        <f t="shared" si="0"/>
        <v>0.265185129280751</v>
      </c>
      <c r="R37" s="1">
        <v>0.93899999999999995</v>
      </c>
      <c r="S37" s="1">
        <v>2.0609999999999999</v>
      </c>
      <c r="T37" s="1">
        <v>7.5</v>
      </c>
      <c r="U37" s="1">
        <v>7.5</v>
      </c>
      <c r="V37" s="1">
        <f t="shared" si="3"/>
        <v>0.45560407569141192</v>
      </c>
      <c r="W37" s="1">
        <v>0.34</v>
      </c>
      <c r="X37" s="1">
        <v>2.66</v>
      </c>
      <c r="Y37" s="1">
        <v>1.5</v>
      </c>
      <c r="Z37" s="1">
        <v>3.5</v>
      </c>
      <c r="AA37" s="1">
        <f t="shared" si="4"/>
        <v>0.2982456140350877</v>
      </c>
      <c r="AB37" s="1">
        <v>0.33300000000000002</v>
      </c>
      <c r="AC37" s="1">
        <v>2.6669999999999998</v>
      </c>
      <c r="AD37" s="1">
        <v>0</v>
      </c>
      <c r="AE37" s="1">
        <v>0</v>
      </c>
      <c r="AF37" s="1" t="e">
        <f t="shared" si="5"/>
        <v>#DIV/0!</v>
      </c>
    </row>
    <row r="38" spans="1:36">
      <c r="A38" s="7">
        <v>35</v>
      </c>
      <c r="B38" s="9" t="s">
        <v>54</v>
      </c>
      <c r="C38" s="9" t="s">
        <v>55</v>
      </c>
      <c r="D38" s="9" t="s">
        <v>45</v>
      </c>
      <c r="E38" s="9" t="s">
        <v>46</v>
      </c>
      <c r="F38" s="2" t="b">
        <f t="shared" si="7"/>
        <v>0</v>
      </c>
      <c r="G38" s="2" t="b">
        <f t="shared" si="6"/>
        <v>1</v>
      </c>
      <c r="H38" s="1" t="s">
        <v>275</v>
      </c>
      <c r="M38" s="1">
        <f>PRODUCT(SUM(PRODUCT(R38,overview!$J$13),PRODUCT(W38,overview!$K$13),PRODUCT(AB38,overview!$L$13)),1/SUM(overview!$J$13:$L$13))</f>
        <v>0.72627906976744183</v>
      </c>
      <c r="N38" s="1">
        <f>PRODUCT(SUM(PRODUCT(S38,overview!$J$13),PRODUCT(X38,overview!$K$13),PRODUCT(AC38,overview!$L$13)),1/SUM(overview!$J$13:$L$13))</f>
        <v>2.2737209302325585</v>
      </c>
      <c r="O38" s="1">
        <f t="shared" si="1"/>
        <v>3.2</v>
      </c>
      <c r="P38" s="1">
        <f t="shared" si="2"/>
        <v>18.8</v>
      </c>
      <c r="Q38" s="1">
        <f t="shared" si="0"/>
        <v>1.8766109235961945</v>
      </c>
      <c r="R38" s="1">
        <v>0.40799999999999997</v>
      </c>
      <c r="S38" s="1">
        <v>2.5920000000000001</v>
      </c>
      <c r="T38" s="1">
        <v>1</v>
      </c>
      <c r="U38" s="1">
        <v>3</v>
      </c>
      <c r="V38" s="1">
        <f t="shared" si="3"/>
        <v>0.47222222222222221</v>
      </c>
      <c r="W38" s="1">
        <v>0.89300000000000002</v>
      </c>
      <c r="X38" s="1">
        <v>2.1070000000000002</v>
      </c>
      <c r="Y38" s="1">
        <v>2</v>
      </c>
      <c r="Z38" s="1">
        <v>11</v>
      </c>
      <c r="AA38" s="1">
        <f t="shared" si="4"/>
        <v>2.3310393925011863</v>
      </c>
      <c r="AB38" s="1">
        <v>0.51400000000000001</v>
      </c>
      <c r="AC38" s="1">
        <v>2.4860000000000002</v>
      </c>
      <c r="AD38" s="1">
        <v>0.2</v>
      </c>
      <c r="AE38" s="1">
        <v>4.8</v>
      </c>
      <c r="AF38" s="1">
        <f t="shared" si="5"/>
        <v>7.6661552623504132</v>
      </c>
    </row>
    <row r="39" spans="1:36">
      <c r="F39" s="2"/>
      <c r="G39" s="2"/>
      <c r="K39" s="1">
        <f>COUNTIF(K2:K38,"Yes")</f>
        <v>8</v>
      </c>
      <c r="L39" s="1">
        <f>COUNTIF(L2:L38,"Yes")</f>
        <v>6</v>
      </c>
    </row>
    <row r="40" spans="1:36">
      <c r="F40" s="2"/>
      <c r="G40" s="2"/>
      <c r="L40" s="1">
        <f>SUM(K39,-COUNTIFS(K2:K38,"Yes",H2:H38,""))</f>
        <v>8</v>
      </c>
    </row>
    <row r="41" spans="1:36">
      <c r="F41" s="2"/>
      <c r="G41" s="2"/>
      <c r="L41" s="1">
        <f>COUNTIFS(K$2:K38,"Yes",F$2:F38,"true",G$2:G38,"false")</f>
        <v>1</v>
      </c>
    </row>
    <row r="42" spans="1:36">
      <c r="F42" s="2"/>
      <c r="G42" s="2"/>
      <c r="L42" s="1">
        <f>SUM(COUNTIFS(K$2:K38,"Yes",F$2:F38,"false"),COUNTIFS(K$2:K38,"Yes",G$2:G38,"true"),-SUM(COUNTIFS(K$2:K38,"Yes",G$2:G38,"true",F$2:F38,"false")))</f>
        <v>7</v>
      </c>
    </row>
    <row r="43" spans="1:36">
      <c r="B43" s="15"/>
      <c r="F43" s="2"/>
      <c r="G43" s="2"/>
      <c r="L43" s="1">
        <f>COUNTIFS(K$2:K40,"Yes",F$2:F40,"true",G$2:G40,"false",K2:K40,"yes")</f>
        <v>1</v>
      </c>
    </row>
    <row r="44" spans="1:36">
      <c r="F44" s="2"/>
      <c r="G44" s="2"/>
    </row>
    <row r="45" spans="1:36">
      <c r="F45" s="2"/>
      <c r="G45" s="2"/>
    </row>
    <row r="46" spans="1:36">
      <c r="F46" s="2"/>
      <c r="G46" s="2"/>
    </row>
    <row r="47" spans="1:36">
      <c r="F47" s="2"/>
      <c r="G47" s="2"/>
    </row>
    <row r="48" spans="1:36">
      <c r="F48" s="2"/>
      <c r="G48" s="2"/>
    </row>
    <row r="49" spans="6:7">
      <c r="F49" s="2"/>
      <c r="G49" s="2"/>
    </row>
    <row r="50" spans="6:7">
      <c r="F50" s="2"/>
      <c r="G50" s="2"/>
    </row>
    <row r="51" spans="6:7">
      <c r="F51" s="2"/>
      <c r="G51" s="2"/>
    </row>
    <row r="52" spans="6:7">
      <c r="F52" s="2"/>
      <c r="G52" s="2"/>
    </row>
    <row r="53" spans="6:7">
      <c r="F53" s="2"/>
      <c r="G53" s="2"/>
    </row>
    <row r="54" spans="6:7">
      <c r="F54" s="2"/>
      <c r="G54" s="2"/>
    </row>
    <row r="55" spans="6:7">
      <c r="F55" s="2"/>
      <c r="G55" s="2"/>
    </row>
    <row r="56" spans="6:7">
      <c r="F56" s="2"/>
      <c r="G56" s="2"/>
    </row>
    <row r="57" spans="6:7">
      <c r="F57" s="2"/>
      <c r="G57" s="2"/>
    </row>
    <row r="58" spans="6:7">
      <c r="F58" s="2"/>
      <c r="G58" s="2"/>
    </row>
    <row r="59" spans="6:7">
      <c r="F59" s="2"/>
      <c r="G59" s="2"/>
    </row>
    <row r="60" spans="6:7">
      <c r="F60" s="2"/>
      <c r="G60" s="2"/>
    </row>
    <row r="61" spans="6:7">
      <c r="F61" s="2"/>
      <c r="G61" s="2"/>
    </row>
    <row r="62" spans="6:7">
      <c r="F62" s="2"/>
      <c r="G62" s="2"/>
    </row>
    <row r="63" spans="6:7">
      <c r="F63" s="2"/>
      <c r="G63" s="2"/>
    </row>
    <row r="64" spans="6:7">
      <c r="F64" s="2"/>
      <c r="G64" s="2"/>
    </row>
    <row r="65" spans="6:7">
      <c r="F65" s="2"/>
      <c r="G65" s="2"/>
    </row>
    <row r="66" spans="6:7">
      <c r="F66" s="2"/>
      <c r="G66" s="2"/>
    </row>
    <row r="67" spans="6:7">
      <c r="F67" s="2"/>
      <c r="G67" s="2"/>
    </row>
    <row r="68" spans="6:7">
      <c r="F68" s="2"/>
      <c r="G68" s="2"/>
    </row>
    <row r="69" spans="6:7">
      <c r="F69" s="2"/>
      <c r="G69" s="2"/>
    </row>
    <row r="70" spans="6:7">
      <c r="F70" s="2"/>
      <c r="G70" s="2"/>
    </row>
    <row r="71" spans="6:7">
      <c r="F71" s="2"/>
      <c r="G71" s="2"/>
    </row>
    <row r="72" spans="6:7">
      <c r="F72" s="2"/>
      <c r="G72" s="2"/>
    </row>
    <row r="73" spans="6:7">
      <c r="F73" s="2"/>
      <c r="G73" s="2"/>
    </row>
    <row r="74" spans="6:7">
      <c r="F74" s="2"/>
      <c r="G74" s="2"/>
    </row>
    <row r="75" spans="6:7">
      <c r="F75" s="2"/>
      <c r="G75" s="2"/>
    </row>
    <row r="76" spans="6:7">
      <c r="F76" s="2"/>
      <c r="G76" s="2"/>
    </row>
    <row r="77" spans="6:7">
      <c r="F77" s="2"/>
      <c r="G77" s="2"/>
    </row>
    <row r="78" spans="6:7">
      <c r="F78" s="2"/>
      <c r="G78" s="2"/>
    </row>
    <row r="79" spans="6:7">
      <c r="F79" s="2"/>
      <c r="G79" s="2"/>
    </row>
    <row r="80" spans="6:7">
      <c r="F80" s="2"/>
      <c r="G80" s="2"/>
    </row>
    <row r="81" spans="6:7">
      <c r="F81" s="2"/>
      <c r="G81" s="2"/>
    </row>
    <row r="82" spans="6:7">
      <c r="F82" s="2"/>
      <c r="G82" s="2"/>
    </row>
    <row r="83" spans="6:7">
      <c r="F83" s="2"/>
      <c r="G83" s="2"/>
    </row>
    <row r="84" spans="6:7">
      <c r="F84" s="2"/>
      <c r="G84" s="2"/>
    </row>
    <row r="85" spans="6:7">
      <c r="F85" s="2"/>
      <c r="G85" s="2"/>
    </row>
    <row r="86" spans="6:7">
      <c r="F86" s="2"/>
      <c r="G86" s="2"/>
    </row>
    <row r="87" spans="6:7">
      <c r="F87" s="2"/>
      <c r="G87" s="2"/>
    </row>
    <row r="88" spans="6:7">
      <c r="F88" s="2"/>
      <c r="G88" s="2"/>
    </row>
    <row r="89" spans="6:7">
      <c r="F89" s="2"/>
      <c r="G89" s="2"/>
    </row>
    <row r="90" spans="6:7">
      <c r="F90" s="2"/>
      <c r="G90" s="2"/>
    </row>
    <row r="91" spans="6:7">
      <c r="F91" s="2"/>
      <c r="G91" s="2"/>
    </row>
    <row r="92" spans="6:7">
      <c r="F92" s="2"/>
      <c r="G92" s="2"/>
    </row>
    <row r="93" spans="6:7">
      <c r="F93" s="2"/>
      <c r="G93" s="2"/>
    </row>
    <row r="94" spans="6:7">
      <c r="F94" s="2"/>
      <c r="G94" s="2"/>
    </row>
    <row r="95" spans="6:7">
      <c r="F95" s="2"/>
      <c r="G95" s="2"/>
    </row>
    <row r="96" spans="6:7">
      <c r="F96" s="2"/>
      <c r="G96" s="2"/>
    </row>
    <row r="97" spans="6:7">
      <c r="F97" s="2"/>
      <c r="G97" s="2"/>
    </row>
    <row r="98" spans="6:7">
      <c r="F98" s="2"/>
      <c r="G98" s="2"/>
    </row>
    <row r="99" spans="6:7">
      <c r="F99" s="2"/>
      <c r="G99" s="2"/>
    </row>
    <row r="100" spans="6:7">
      <c r="F100" s="2"/>
      <c r="G100" s="2"/>
    </row>
    <row r="101" spans="6:7">
      <c r="F101" s="2"/>
      <c r="G101" s="2"/>
    </row>
    <row r="102" spans="6:7">
      <c r="F102" s="2"/>
      <c r="G102" s="2"/>
    </row>
    <row r="103" spans="6:7">
      <c r="F103" s="2"/>
      <c r="G103" s="2"/>
    </row>
    <row r="104" spans="6:7">
      <c r="F104" s="2"/>
      <c r="G104" s="2"/>
    </row>
    <row r="105" spans="6:7">
      <c r="F105" s="2"/>
      <c r="G105" s="2"/>
    </row>
    <row r="106" spans="6:7">
      <c r="F106" s="2"/>
      <c r="G106" s="2"/>
    </row>
    <row r="107" spans="6:7">
      <c r="F107" s="2"/>
      <c r="G107" s="2"/>
    </row>
    <row r="108" spans="6:7">
      <c r="F108" s="2"/>
      <c r="G108" s="2"/>
    </row>
    <row r="109" spans="6:7">
      <c r="F109" s="2"/>
      <c r="G109" s="2"/>
    </row>
    <row r="110" spans="6:7">
      <c r="F110" s="2"/>
      <c r="G110" s="2"/>
    </row>
    <row r="111" spans="6:7">
      <c r="F111" s="2"/>
      <c r="G111" s="2"/>
    </row>
    <row r="112" spans="6:7">
      <c r="F112" s="2"/>
      <c r="G112" s="2"/>
    </row>
    <row r="113" spans="6:7">
      <c r="F113" s="2"/>
      <c r="G113" s="2"/>
    </row>
    <row r="114" spans="6:7">
      <c r="F114" s="2"/>
      <c r="G114" s="2"/>
    </row>
    <row r="115" spans="6:7">
      <c r="F115" s="2"/>
      <c r="G115" s="2"/>
    </row>
    <row r="116" spans="6:7">
      <c r="F116" s="2"/>
      <c r="G116" s="2"/>
    </row>
    <row r="117" spans="6:7">
      <c r="F117" s="2"/>
      <c r="G117" s="2"/>
    </row>
    <row r="118" spans="6:7">
      <c r="F118" s="2"/>
      <c r="G118" s="2"/>
    </row>
    <row r="119" spans="6:7">
      <c r="F119" s="2"/>
      <c r="G119" s="2"/>
    </row>
    <row r="120" spans="6:7">
      <c r="F120" s="2"/>
      <c r="G120" s="2"/>
    </row>
    <row r="121" spans="6:7">
      <c r="F121" s="2"/>
      <c r="G121" s="2"/>
    </row>
    <row r="122" spans="6:7">
      <c r="F122" s="2"/>
      <c r="G122" s="2"/>
    </row>
    <row r="123" spans="6:7">
      <c r="F123" s="2"/>
      <c r="G123" s="2"/>
    </row>
    <row r="124" spans="6:7">
      <c r="F124" s="2"/>
      <c r="G124" s="2"/>
    </row>
    <row r="125" spans="6:7">
      <c r="F125" s="2"/>
      <c r="G125" s="2"/>
    </row>
    <row r="126" spans="6:7">
      <c r="F126" s="2"/>
      <c r="G126" s="2"/>
    </row>
    <row r="127" spans="6:7">
      <c r="F127" s="2"/>
      <c r="G127" s="2"/>
    </row>
    <row r="128" spans="6:7">
      <c r="F128" s="2"/>
      <c r="G128" s="2"/>
    </row>
    <row r="129" spans="6:7">
      <c r="F129" s="2"/>
      <c r="G129" s="2"/>
    </row>
    <row r="130" spans="6:7">
      <c r="F130" s="2"/>
      <c r="G130" s="2"/>
    </row>
    <row r="131" spans="6:7">
      <c r="F131" s="2"/>
      <c r="G131" s="2"/>
    </row>
    <row r="132" spans="6:7">
      <c r="F132" s="2"/>
      <c r="G132" s="2"/>
    </row>
    <row r="133" spans="6:7">
      <c r="F133" s="2"/>
      <c r="G133" s="2"/>
    </row>
    <row r="134" spans="6:7">
      <c r="F134" s="2"/>
      <c r="G134" s="2"/>
    </row>
    <row r="135" spans="6:7">
      <c r="F135" s="2"/>
      <c r="G135" s="2"/>
    </row>
    <row r="136" spans="6:7">
      <c r="F136" s="2"/>
      <c r="G136" s="2"/>
    </row>
    <row r="137" spans="6:7">
      <c r="F137" s="2"/>
      <c r="G137" s="2"/>
    </row>
    <row r="138" spans="6:7">
      <c r="F138" s="2"/>
      <c r="G138" s="2"/>
    </row>
    <row r="139" spans="6:7">
      <c r="F139" s="2"/>
      <c r="G139" s="2"/>
    </row>
    <row r="140" spans="6:7">
      <c r="F140" s="2"/>
      <c r="G140" s="2"/>
    </row>
    <row r="141" spans="6:7">
      <c r="F141" s="2"/>
      <c r="G141" s="2"/>
    </row>
    <row r="142" spans="6:7">
      <c r="F142" s="2"/>
      <c r="G142" s="2"/>
    </row>
    <row r="143" spans="6:7">
      <c r="F143" s="2"/>
      <c r="G143" s="2"/>
    </row>
    <row r="144" spans="6:7">
      <c r="F144" s="2"/>
      <c r="G144" s="2"/>
    </row>
    <row r="145" spans="6:7">
      <c r="F145" s="2"/>
      <c r="G145" s="2"/>
    </row>
    <row r="146" spans="6:7">
      <c r="F146" s="2"/>
      <c r="G146" s="2"/>
    </row>
    <row r="147" spans="6:7">
      <c r="F147" s="2"/>
      <c r="G147" s="2"/>
    </row>
    <row r="148" spans="6:7">
      <c r="F148" s="2"/>
      <c r="G148" s="2"/>
    </row>
    <row r="149" spans="6:7">
      <c r="F149" s="2"/>
      <c r="G149" s="2"/>
    </row>
    <row r="150" spans="6:7">
      <c r="F150" s="2"/>
      <c r="G150" s="2"/>
    </row>
    <row r="151" spans="6:7">
      <c r="F151" s="2"/>
      <c r="G151" s="2"/>
    </row>
    <row r="152" spans="6:7">
      <c r="F152" s="2"/>
      <c r="G152" s="2"/>
    </row>
    <row r="153" spans="6:7">
      <c r="F153" s="2"/>
      <c r="G153" s="2"/>
    </row>
    <row r="154" spans="6:7">
      <c r="F154" s="2"/>
      <c r="G154" s="2"/>
    </row>
    <row r="155" spans="6:7">
      <c r="F155" s="2"/>
      <c r="G155" s="2"/>
    </row>
    <row r="156" spans="6:7">
      <c r="F156" s="2"/>
      <c r="G156" s="2"/>
    </row>
    <row r="157" spans="6:7">
      <c r="F157" s="2"/>
      <c r="G157" s="2"/>
    </row>
    <row r="158" spans="6:7">
      <c r="F158" s="2"/>
      <c r="G158" s="2"/>
    </row>
    <row r="159" spans="6:7">
      <c r="F159" s="2"/>
      <c r="G159" s="2"/>
    </row>
    <row r="160" spans="6:7">
      <c r="F160" s="2"/>
      <c r="G160" s="2"/>
    </row>
    <row r="161" spans="6:7">
      <c r="F161" s="2"/>
      <c r="G161" s="2"/>
    </row>
    <row r="162" spans="6:7">
      <c r="F162" s="2"/>
      <c r="G162" s="2"/>
    </row>
    <row r="163" spans="6:7">
      <c r="F163" s="2"/>
      <c r="G163" s="2"/>
    </row>
    <row r="164" spans="6:7">
      <c r="F164" s="2"/>
      <c r="G164" s="2"/>
    </row>
    <row r="165" spans="6:7">
      <c r="F165" s="2"/>
      <c r="G165" s="2"/>
    </row>
    <row r="166" spans="6:7">
      <c r="F166" s="2"/>
      <c r="G166" s="2"/>
    </row>
    <row r="167" spans="6:7">
      <c r="F167" s="2"/>
      <c r="G167" s="2"/>
    </row>
    <row r="168" spans="6:7">
      <c r="F168" s="2"/>
      <c r="G168" s="2"/>
    </row>
    <row r="169" spans="6:7">
      <c r="F169" s="2"/>
      <c r="G169" s="2"/>
    </row>
    <row r="170" spans="6:7">
      <c r="F170" s="2"/>
      <c r="G170" s="2"/>
    </row>
    <row r="171" spans="6:7">
      <c r="F171" s="2"/>
      <c r="G171" s="2"/>
    </row>
    <row r="172" spans="6:7">
      <c r="F172" s="2"/>
      <c r="G172" s="2"/>
    </row>
    <row r="173" spans="6:7">
      <c r="F173" s="2"/>
      <c r="G173" s="2"/>
    </row>
    <row r="174" spans="6:7">
      <c r="F174" s="2"/>
      <c r="G174" s="2"/>
    </row>
    <row r="175" spans="6:7">
      <c r="F175" s="2"/>
      <c r="G175" s="2"/>
    </row>
    <row r="176" spans="6:7">
      <c r="F176" s="2"/>
      <c r="G176" s="2"/>
    </row>
    <row r="177" spans="6:7">
      <c r="F177" s="2"/>
      <c r="G177" s="2"/>
    </row>
    <row r="178" spans="6:7">
      <c r="F178" s="2"/>
      <c r="G178" s="2"/>
    </row>
    <row r="179" spans="6:7">
      <c r="F179" s="2"/>
      <c r="G179" s="2"/>
    </row>
    <row r="180" spans="6:7">
      <c r="F180" s="2"/>
      <c r="G180" s="2"/>
    </row>
    <row r="181" spans="6:7">
      <c r="F181" s="2"/>
      <c r="G181" s="2"/>
    </row>
    <row r="182" spans="6:7">
      <c r="F182" s="2"/>
      <c r="G182" s="2"/>
    </row>
    <row r="183" spans="6:7">
      <c r="F183" s="2"/>
      <c r="G183" s="2"/>
    </row>
    <row r="184" spans="6:7">
      <c r="F184" s="2"/>
      <c r="G184" s="2"/>
    </row>
    <row r="185" spans="6:7">
      <c r="F185" s="2"/>
      <c r="G185" s="2"/>
    </row>
    <row r="186" spans="6:7">
      <c r="F186" s="2"/>
      <c r="G186" s="2"/>
    </row>
    <row r="187" spans="6:7">
      <c r="F187" s="2"/>
      <c r="G187" s="2"/>
    </row>
    <row r="188" spans="6:7">
      <c r="F188" s="2"/>
      <c r="G188" s="2"/>
    </row>
    <row r="189" spans="6:7">
      <c r="F189" s="2"/>
      <c r="G189" s="2"/>
    </row>
    <row r="190" spans="6:7">
      <c r="F190" s="2"/>
      <c r="G190" s="2"/>
    </row>
    <row r="191" spans="6:7">
      <c r="F191" s="2"/>
      <c r="G191" s="2"/>
    </row>
    <row r="192" spans="6:7">
      <c r="F192" s="2"/>
      <c r="G192" s="2"/>
    </row>
    <row r="193" spans="6:7">
      <c r="F193" s="2"/>
      <c r="G193" s="2"/>
    </row>
    <row r="194" spans="6:7">
      <c r="F194" s="2"/>
      <c r="G194" s="2"/>
    </row>
    <row r="195" spans="6:7">
      <c r="F195" s="2"/>
      <c r="G195" s="2"/>
    </row>
    <row r="196" spans="6:7">
      <c r="F196" s="2"/>
      <c r="G196" s="2"/>
    </row>
    <row r="197" spans="6:7">
      <c r="F197" s="2"/>
      <c r="G197" s="2"/>
    </row>
    <row r="198" spans="6:7">
      <c r="F198" s="2"/>
      <c r="G198" s="2"/>
    </row>
    <row r="199" spans="6:7">
      <c r="F199" s="2"/>
      <c r="G199" s="2"/>
    </row>
    <row r="200" spans="6:7">
      <c r="F200" s="2"/>
      <c r="G200" s="2"/>
    </row>
    <row r="201" spans="6:7">
      <c r="F201" s="2"/>
      <c r="G201" s="2"/>
    </row>
    <row r="202" spans="6:7">
      <c r="F202" s="2"/>
      <c r="G202" s="2"/>
    </row>
    <row r="203" spans="6:7">
      <c r="F203" s="2"/>
      <c r="G203" s="2"/>
    </row>
    <row r="204" spans="6:7">
      <c r="F204" s="2"/>
      <c r="G204" s="2"/>
    </row>
    <row r="205" spans="6:7">
      <c r="F205" s="2"/>
      <c r="G205" s="2"/>
    </row>
    <row r="206" spans="6:7">
      <c r="F206" s="2"/>
      <c r="G206" s="2"/>
    </row>
    <row r="207" spans="6:7">
      <c r="F207" s="2"/>
      <c r="G207" s="2"/>
    </row>
    <row r="208" spans="6:7">
      <c r="F208" s="2"/>
      <c r="G208" s="2"/>
    </row>
    <row r="209" spans="6:7">
      <c r="F209" s="2"/>
      <c r="G209" s="2"/>
    </row>
    <row r="210" spans="6:7">
      <c r="F210" s="2"/>
      <c r="G210" s="2"/>
    </row>
    <row r="211" spans="6:7">
      <c r="F211" s="2"/>
      <c r="G211" s="2"/>
    </row>
    <row r="212" spans="6:7">
      <c r="F212" s="2"/>
      <c r="G212" s="2"/>
    </row>
    <row r="213" spans="6:7">
      <c r="F213" s="2"/>
      <c r="G213" s="2"/>
    </row>
    <row r="214" spans="6:7">
      <c r="F214" s="2"/>
      <c r="G214" s="2"/>
    </row>
    <row r="215" spans="6:7">
      <c r="F215" s="2"/>
      <c r="G215" s="2"/>
    </row>
    <row r="216" spans="6:7">
      <c r="F216" s="2"/>
      <c r="G216" s="2"/>
    </row>
    <row r="217" spans="6:7">
      <c r="F217" s="2"/>
      <c r="G217" s="2"/>
    </row>
    <row r="218" spans="6:7">
      <c r="F218" s="2"/>
      <c r="G218" s="2"/>
    </row>
    <row r="219" spans="6:7">
      <c r="F219" s="2"/>
      <c r="G219" s="2"/>
    </row>
    <row r="220" spans="6:7">
      <c r="F220" s="2"/>
      <c r="G220" s="2"/>
    </row>
    <row r="221" spans="6:7">
      <c r="F221" s="2"/>
      <c r="G221" s="2"/>
    </row>
    <row r="222" spans="6:7">
      <c r="F222" s="2"/>
      <c r="G222" s="2"/>
    </row>
    <row r="223" spans="6:7">
      <c r="F223" s="2"/>
      <c r="G223" s="2"/>
    </row>
    <row r="224" spans="6:7">
      <c r="F224" s="2"/>
      <c r="G224" s="2"/>
    </row>
    <row r="225" spans="6:7">
      <c r="F225" s="2"/>
      <c r="G225" s="2"/>
    </row>
    <row r="226" spans="6:7">
      <c r="F226" s="2"/>
      <c r="G226" s="2"/>
    </row>
    <row r="227" spans="6:7">
      <c r="F227" s="2"/>
      <c r="G227" s="2"/>
    </row>
    <row r="228" spans="6:7">
      <c r="F228" s="2"/>
      <c r="G228" s="2"/>
    </row>
    <row r="229" spans="6:7">
      <c r="F229" s="2"/>
      <c r="G229" s="2"/>
    </row>
    <row r="230" spans="6:7">
      <c r="F230" s="2"/>
      <c r="G230" s="2"/>
    </row>
    <row r="231" spans="6:7">
      <c r="F231" s="2"/>
      <c r="G231" s="2"/>
    </row>
    <row r="232" spans="6:7">
      <c r="F232" s="2"/>
      <c r="G232" s="2"/>
    </row>
    <row r="233" spans="6:7">
      <c r="F233" s="2"/>
      <c r="G233" s="2"/>
    </row>
    <row r="234" spans="6:7">
      <c r="F234" s="2"/>
      <c r="G234" s="2"/>
    </row>
    <row r="235" spans="6:7">
      <c r="F235" s="2"/>
      <c r="G235" s="2"/>
    </row>
    <row r="236" spans="6:7">
      <c r="F236" s="2"/>
      <c r="G236" s="2"/>
    </row>
    <row r="237" spans="6:7">
      <c r="F237" s="2"/>
      <c r="G237" s="2"/>
    </row>
    <row r="238" spans="6:7">
      <c r="F238" s="2"/>
      <c r="G238" s="2"/>
    </row>
    <row r="239" spans="6:7">
      <c r="F239" s="2"/>
      <c r="G239" s="2"/>
    </row>
    <row r="240" spans="6:7">
      <c r="F240" s="2"/>
      <c r="G240" s="2"/>
    </row>
    <row r="241" spans="6:7">
      <c r="F241" s="2"/>
      <c r="G241" s="2"/>
    </row>
    <row r="242" spans="6:7">
      <c r="F242" s="2"/>
      <c r="G242" s="2"/>
    </row>
    <row r="243" spans="6:7">
      <c r="F243" s="2"/>
      <c r="G243" s="2"/>
    </row>
    <row r="244" spans="6:7">
      <c r="F244" s="2"/>
      <c r="G244" s="2"/>
    </row>
    <row r="245" spans="6:7">
      <c r="F245" s="2"/>
      <c r="G245" s="2"/>
    </row>
    <row r="246" spans="6:7">
      <c r="F246" s="2"/>
      <c r="G246" s="2"/>
    </row>
    <row r="247" spans="6:7">
      <c r="F247" s="2"/>
      <c r="G247" s="2"/>
    </row>
    <row r="248" spans="6:7">
      <c r="F248" s="2"/>
      <c r="G248" s="2"/>
    </row>
    <row r="249" spans="6:7">
      <c r="F249" s="2"/>
      <c r="G249" s="2"/>
    </row>
    <row r="250" spans="6:7">
      <c r="F250" s="2"/>
      <c r="G250" s="2"/>
    </row>
    <row r="251" spans="6:7">
      <c r="F251" s="2"/>
      <c r="G251" s="2"/>
    </row>
    <row r="252" spans="6:7">
      <c r="F252" s="2"/>
      <c r="G252" s="2"/>
    </row>
    <row r="253" spans="6:7">
      <c r="F253" s="2"/>
      <c r="G253" s="2"/>
    </row>
    <row r="254" spans="6:7">
      <c r="F254" s="2"/>
      <c r="G254" s="2"/>
    </row>
    <row r="255" spans="6:7">
      <c r="F255" s="2"/>
      <c r="G255" s="2"/>
    </row>
    <row r="256" spans="6:7">
      <c r="F256" s="2"/>
      <c r="G256" s="2"/>
    </row>
    <row r="257" spans="6:7">
      <c r="F257" s="2"/>
      <c r="G257" s="2"/>
    </row>
    <row r="258" spans="6:7">
      <c r="F258" s="2"/>
      <c r="G258" s="2"/>
    </row>
    <row r="259" spans="6:7">
      <c r="F259" s="2"/>
      <c r="G259" s="2"/>
    </row>
    <row r="260" spans="6:7">
      <c r="F260" s="2"/>
      <c r="G260" s="2"/>
    </row>
    <row r="261" spans="6:7">
      <c r="F261" s="2"/>
      <c r="G261" s="2"/>
    </row>
    <row r="262" spans="6:7">
      <c r="F262" s="2"/>
      <c r="G262" s="2"/>
    </row>
    <row r="263" spans="6:7">
      <c r="F263" s="2"/>
      <c r="G263" s="2"/>
    </row>
    <row r="264" spans="6:7">
      <c r="F264" s="2"/>
      <c r="G264" s="2"/>
    </row>
    <row r="265" spans="6:7">
      <c r="F265" s="2"/>
      <c r="G265" s="2"/>
    </row>
    <row r="266" spans="6:7">
      <c r="F266" s="2"/>
      <c r="G266" s="2"/>
    </row>
    <row r="267" spans="6:7">
      <c r="F267" s="2"/>
      <c r="G267" s="2"/>
    </row>
    <row r="268" spans="6:7">
      <c r="F268" s="2"/>
      <c r="G268" s="2"/>
    </row>
    <row r="269" spans="6:7">
      <c r="F269" s="2"/>
      <c r="G269" s="2"/>
    </row>
    <row r="270" spans="6:7">
      <c r="F270" s="2"/>
      <c r="G270" s="2"/>
    </row>
    <row r="271" spans="6:7">
      <c r="F271" s="2"/>
      <c r="G271" s="2"/>
    </row>
    <row r="272" spans="6:7">
      <c r="F272" s="2"/>
      <c r="G272" s="2"/>
    </row>
    <row r="273" spans="6:7">
      <c r="F273" s="2"/>
      <c r="G273" s="2"/>
    </row>
    <row r="274" spans="6:7">
      <c r="F274" s="2"/>
      <c r="G274" s="2"/>
    </row>
    <row r="275" spans="6:7">
      <c r="F275" s="2"/>
      <c r="G275" s="2"/>
    </row>
    <row r="276" spans="6:7">
      <c r="F276" s="2"/>
      <c r="G276" s="2"/>
    </row>
    <row r="277" spans="6:7">
      <c r="F277" s="2"/>
      <c r="G277" s="2"/>
    </row>
    <row r="278" spans="6:7">
      <c r="F278" s="2"/>
      <c r="G278" s="2"/>
    </row>
    <row r="279" spans="6:7">
      <c r="F279" s="2"/>
      <c r="G279" s="2"/>
    </row>
    <row r="280" spans="6:7">
      <c r="F280" s="2"/>
      <c r="G280" s="2"/>
    </row>
    <row r="281" spans="6:7">
      <c r="F281" s="2"/>
      <c r="G281" s="2"/>
    </row>
    <row r="282" spans="6:7">
      <c r="F282" s="2"/>
      <c r="G282" s="2"/>
    </row>
    <row r="283" spans="6:7">
      <c r="F283" s="2"/>
      <c r="G283" s="2"/>
    </row>
    <row r="284" spans="6:7">
      <c r="F284" s="2"/>
      <c r="G284" s="2"/>
    </row>
    <row r="285" spans="6:7">
      <c r="F285" s="2"/>
      <c r="G285" s="2"/>
    </row>
    <row r="286" spans="6:7">
      <c r="F286" s="2"/>
      <c r="G286" s="2"/>
    </row>
    <row r="287" spans="6:7">
      <c r="F287" s="2"/>
      <c r="G287" s="2"/>
    </row>
    <row r="288" spans="6:7">
      <c r="F288" s="2"/>
      <c r="G288" s="2"/>
    </row>
    <row r="289" spans="6:7">
      <c r="F289" s="2"/>
      <c r="G289" s="2"/>
    </row>
    <row r="290" spans="6:7">
      <c r="F290" s="2"/>
      <c r="G290" s="2"/>
    </row>
    <row r="291" spans="6:7">
      <c r="F291" s="2"/>
      <c r="G291" s="2"/>
    </row>
    <row r="292" spans="6:7">
      <c r="F292" s="2"/>
      <c r="G292" s="2"/>
    </row>
    <row r="293" spans="6:7">
      <c r="F293" s="2"/>
      <c r="G293" s="2"/>
    </row>
    <row r="294" spans="6:7">
      <c r="F294" s="2"/>
      <c r="G294" s="2"/>
    </row>
    <row r="295" spans="6:7">
      <c r="F295" s="2"/>
      <c r="G295" s="2"/>
    </row>
    <row r="296" spans="6:7">
      <c r="F296" s="2"/>
      <c r="G296" s="2"/>
    </row>
    <row r="297" spans="6:7">
      <c r="F297" s="2"/>
      <c r="G297" s="2"/>
    </row>
    <row r="298" spans="6:7">
      <c r="F298" s="2"/>
      <c r="G298" s="2"/>
    </row>
    <row r="299" spans="6:7">
      <c r="F299" s="2"/>
      <c r="G299" s="2"/>
    </row>
    <row r="300" spans="6:7">
      <c r="F300" s="2"/>
      <c r="G300" s="2"/>
    </row>
    <row r="301" spans="6:7">
      <c r="F301" s="2"/>
      <c r="G301" s="2"/>
    </row>
    <row r="302" spans="6:7">
      <c r="F302" s="2"/>
      <c r="G302" s="2"/>
    </row>
    <row r="303" spans="6:7">
      <c r="F303" s="2"/>
      <c r="G303" s="2"/>
    </row>
    <row r="304" spans="6:7">
      <c r="F304" s="2"/>
      <c r="G304" s="2"/>
    </row>
    <row r="305" spans="6:7">
      <c r="F305" s="2"/>
      <c r="G305" s="2"/>
    </row>
    <row r="306" spans="6:7">
      <c r="F306" s="2"/>
      <c r="G306" s="2"/>
    </row>
    <row r="307" spans="6:7">
      <c r="F307" s="2"/>
      <c r="G307" s="2"/>
    </row>
    <row r="308" spans="6:7">
      <c r="F308" s="2"/>
      <c r="G308" s="2"/>
    </row>
    <row r="309" spans="6:7">
      <c r="F309" s="2"/>
      <c r="G309" s="2"/>
    </row>
    <row r="310" spans="6:7">
      <c r="F310" s="2"/>
      <c r="G310" s="2"/>
    </row>
    <row r="311" spans="6:7">
      <c r="F311" s="2"/>
      <c r="G311" s="2"/>
    </row>
    <row r="312" spans="6:7">
      <c r="F312" s="2"/>
      <c r="G312" s="2"/>
    </row>
    <row r="313" spans="6:7">
      <c r="F313" s="2"/>
      <c r="G313" s="2"/>
    </row>
    <row r="314" spans="6:7">
      <c r="F314" s="2"/>
      <c r="G314" s="2"/>
    </row>
    <row r="315" spans="6:7">
      <c r="F315" s="2"/>
      <c r="G315" s="2"/>
    </row>
    <row r="316" spans="6:7">
      <c r="F316" s="2"/>
      <c r="G316" s="2"/>
    </row>
    <row r="317" spans="6:7">
      <c r="F317" s="2"/>
      <c r="G317" s="2"/>
    </row>
    <row r="318" spans="6:7">
      <c r="F318" s="2"/>
      <c r="G318" s="2"/>
    </row>
    <row r="319" spans="6:7">
      <c r="F319" s="2"/>
      <c r="G319" s="2"/>
    </row>
    <row r="320" spans="6:7">
      <c r="F320" s="2"/>
      <c r="G320" s="2"/>
    </row>
    <row r="321" spans="6:7">
      <c r="F321" s="2"/>
      <c r="G321" s="2"/>
    </row>
    <row r="322" spans="6:7">
      <c r="F322" s="2"/>
      <c r="G322" s="2"/>
    </row>
    <row r="323" spans="6:7">
      <c r="F323" s="2"/>
      <c r="G323" s="2"/>
    </row>
    <row r="324" spans="6:7">
      <c r="F324" s="2"/>
      <c r="G324" s="2"/>
    </row>
    <row r="325" spans="6:7">
      <c r="F325" s="2"/>
      <c r="G325" s="2"/>
    </row>
    <row r="326" spans="6:7">
      <c r="F326" s="2"/>
      <c r="G326" s="2"/>
    </row>
    <row r="327" spans="6:7">
      <c r="F327" s="2"/>
      <c r="G327" s="2"/>
    </row>
    <row r="328" spans="6:7">
      <c r="F328" s="2"/>
      <c r="G328" s="2"/>
    </row>
    <row r="329" spans="6:7">
      <c r="F329" s="2"/>
      <c r="G329" s="2"/>
    </row>
    <row r="330" spans="6:7">
      <c r="F330" s="2"/>
      <c r="G330" s="2"/>
    </row>
    <row r="331" spans="6:7">
      <c r="F331" s="2"/>
      <c r="G331" s="2"/>
    </row>
    <row r="332" spans="6:7">
      <c r="F332" s="2"/>
      <c r="G332" s="2"/>
    </row>
    <row r="333" spans="6:7">
      <c r="F333" s="2"/>
      <c r="G333" s="2"/>
    </row>
    <row r="334" spans="6:7">
      <c r="F334" s="2"/>
      <c r="G334" s="2"/>
    </row>
    <row r="335" spans="6:7">
      <c r="F335" s="2"/>
      <c r="G335" s="2"/>
    </row>
    <row r="336" spans="6:7">
      <c r="F336" s="2"/>
      <c r="G336" s="2"/>
    </row>
    <row r="337" spans="6:7">
      <c r="F337" s="2"/>
      <c r="G337" s="2"/>
    </row>
    <row r="338" spans="6:7">
      <c r="F338" s="2"/>
      <c r="G338" s="2"/>
    </row>
    <row r="339" spans="6:7">
      <c r="F339" s="2"/>
      <c r="G339" s="2"/>
    </row>
    <row r="340" spans="6:7">
      <c r="F340" s="2"/>
      <c r="G340" s="2"/>
    </row>
    <row r="341" spans="6:7">
      <c r="F341" s="2"/>
      <c r="G341" s="2"/>
    </row>
    <row r="342" spans="6:7">
      <c r="F342" s="2"/>
      <c r="G342" s="2"/>
    </row>
    <row r="343" spans="6:7">
      <c r="F343" s="2"/>
      <c r="G343" s="2"/>
    </row>
    <row r="344" spans="6:7">
      <c r="F344" s="2"/>
      <c r="G344" s="2"/>
    </row>
    <row r="345" spans="6:7">
      <c r="F345" s="2"/>
      <c r="G345" s="2"/>
    </row>
    <row r="346" spans="6:7">
      <c r="F346" s="2"/>
      <c r="G346" s="2"/>
    </row>
    <row r="347" spans="6:7">
      <c r="F347" s="2"/>
      <c r="G347" s="2"/>
    </row>
    <row r="348" spans="6:7">
      <c r="F348" s="2"/>
      <c r="G348" s="2"/>
    </row>
    <row r="349" spans="6:7">
      <c r="F349" s="2"/>
      <c r="G349" s="2"/>
    </row>
    <row r="350" spans="6:7">
      <c r="F350" s="2"/>
      <c r="G350" s="2"/>
    </row>
    <row r="351" spans="6:7">
      <c r="F351" s="2"/>
      <c r="G351" s="2"/>
    </row>
    <row r="352" spans="6:7">
      <c r="F352" s="2"/>
      <c r="G352" s="2"/>
    </row>
    <row r="353" spans="6:7">
      <c r="F353" s="2"/>
      <c r="G353" s="2"/>
    </row>
    <row r="354" spans="6:7">
      <c r="F354" s="2"/>
      <c r="G354" s="2"/>
    </row>
    <row r="355" spans="6:7">
      <c r="F355" s="2"/>
      <c r="G355" s="2"/>
    </row>
    <row r="356" spans="6:7">
      <c r="F356" s="2"/>
      <c r="G356" s="2"/>
    </row>
    <row r="357" spans="6:7">
      <c r="F357" s="2"/>
      <c r="G357" s="2"/>
    </row>
    <row r="358" spans="6:7">
      <c r="F358" s="2"/>
      <c r="G358" s="2"/>
    </row>
    <row r="359" spans="6:7">
      <c r="F359" s="2"/>
      <c r="G359" s="2"/>
    </row>
    <row r="360" spans="6:7">
      <c r="F360" s="2"/>
      <c r="G360" s="2"/>
    </row>
    <row r="361" spans="6:7">
      <c r="F361" s="2"/>
      <c r="G361" s="2"/>
    </row>
    <row r="362" spans="6:7">
      <c r="F362" s="2"/>
      <c r="G362" s="2"/>
    </row>
    <row r="363" spans="6:7">
      <c r="F363" s="2"/>
      <c r="G363" s="2"/>
    </row>
    <row r="364" spans="6:7">
      <c r="F364" s="2"/>
      <c r="G364" s="2"/>
    </row>
    <row r="365" spans="6:7">
      <c r="F365" s="2"/>
      <c r="G365" s="2"/>
    </row>
    <row r="366" spans="6:7">
      <c r="F366" s="2"/>
      <c r="G366" s="2"/>
    </row>
    <row r="367" spans="6:7">
      <c r="F367" s="2"/>
      <c r="G367" s="2"/>
    </row>
    <row r="368" spans="6:7">
      <c r="F368" s="2"/>
      <c r="G368" s="2"/>
    </row>
    <row r="369" spans="6:7">
      <c r="F369" s="2"/>
      <c r="G369" s="2"/>
    </row>
    <row r="370" spans="6:7">
      <c r="F370" s="2"/>
      <c r="G370" s="2"/>
    </row>
    <row r="371" spans="6:7">
      <c r="F371" s="2"/>
      <c r="G371" s="2"/>
    </row>
    <row r="372" spans="6:7">
      <c r="F372" s="2"/>
      <c r="G372" s="2"/>
    </row>
    <row r="373" spans="6:7">
      <c r="F373" s="2"/>
      <c r="G373" s="2"/>
    </row>
    <row r="374" spans="6:7">
      <c r="F374" s="2"/>
      <c r="G374" s="2"/>
    </row>
    <row r="375" spans="6:7">
      <c r="F375" s="2"/>
      <c r="G375" s="2"/>
    </row>
    <row r="376" spans="6:7">
      <c r="F376" s="2"/>
      <c r="G376" s="2"/>
    </row>
    <row r="377" spans="6:7">
      <c r="F377" s="2"/>
      <c r="G377" s="2"/>
    </row>
    <row r="378" spans="6:7">
      <c r="F378" s="2"/>
      <c r="G378" s="2"/>
    </row>
    <row r="379" spans="6:7">
      <c r="F379" s="2"/>
      <c r="G379" s="2"/>
    </row>
    <row r="380" spans="6:7">
      <c r="F380" s="2"/>
      <c r="G380" s="2"/>
    </row>
    <row r="381" spans="6:7">
      <c r="F381" s="2"/>
      <c r="G381" s="2"/>
    </row>
    <row r="382" spans="6:7">
      <c r="F382" s="2"/>
      <c r="G382" s="2"/>
    </row>
    <row r="383" spans="6:7">
      <c r="F383" s="2"/>
      <c r="G383" s="2"/>
    </row>
    <row r="384" spans="6:7">
      <c r="F384" s="2"/>
      <c r="G384" s="2"/>
    </row>
    <row r="385" spans="6:7">
      <c r="F385" s="2"/>
      <c r="G385" s="2"/>
    </row>
    <row r="386" spans="6:7">
      <c r="F386" s="2"/>
      <c r="G386" s="2"/>
    </row>
    <row r="387" spans="6:7">
      <c r="F387" s="2"/>
      <c r="G387" s="2"/>
    </row>
    <row r="388" spans="6:7">
      <c r="F388" s="2"/>
      <c r="G388" s="2"/>
    </row>
    <row r="389" spans="6:7">
      <c r="F389" s="2"/>
      <c r="G389" s="2"/>
    </row>
    <row r="390" spans="6:7">
      <c r="F390" s="2"/>
      <c r="G390" s="2"/>
    </row>
    <row r="391" spans="6:7">
      <c r="F391" s="2"/>
      <c r="G391" s="2"/>
    </row>
    <row r="392" spans="6:7">
      <c r="F392" s="2"/>
      <c r="G392" s="2"/>
    </row>
    <row r="393" spans="6:7">
      <c r="F393" s="2"/>
      <c r="G393" s="2"/>
    </row>
    <row r="394" spans="6:7">
      <c r="F394" s="2"/>
      <c r="G394" s="2"/>
    </row>
    <row r="395" spans="6:7">
      <c r="F395" s="2"/>
      <c r="G395" s="2"/>
    </row>
    <row r="396" spans="6:7">
      <c r="F396" s="2"/>
      <c r="G396" s="2"/>
    </row>
    <row r="397" spans="6:7">
      <c r="F397" s="2"/>
      <c r="G397" s="2"/>
    </row>
    <row r="398" spans="6:7">
      <c r="F398" s="2"/>
      <c r="G398" s="2"/>
    </row>
    <row r="399" spans="6:7">
      <c r="F399" s="2"/>
      <c r="G399" s="2"/>
    </row>
    <row r="400" spans="6:7">
      <c r="F400" s="2"/>
      <c r="G400" s="2"/>
    </row>
    <row r="401" spans="6:7">
      <c r="F401" s="2"/>
      <c r="G401" s="2"/>
    </row>
    <row r="402" spans="6:7">
      <c r="F402" s="2"/>
      <c r="G402" s="2"/>
    </row>
    <row r="403" spans="6:7">
      <c r="F403" s="2"/>
      <c r="G403" s="2"/>
    </row>
    <row r="404" spans="6:7">
      <c r="F404" s="2"/>
      <c r="G404" s="2"/>
    </row>
    <row r="405" spans="6:7">
      <c r="F405" s="2"/>
      <c r="G405" s="2"/>
    </row>
    <row r="406" spans="6:7">
      <c r="F406" s="2"/>
      <c r="G406" s="2"/>
    </row>
    <row r="407" spans="6:7">
      <c r="F407" s="2"/>
      <c r="G407" s="2"/>
    </row>
    <row r="408" spans="6:7">
      <c r="F408" s="2"/>
      <c r="G408" s="2"/>
    </row>
    <row r="409" spans="6:7">
      <c r="F409" s="2"/>
      <c r="G409" s="2"/>
    </row>
    <row r="410" spans="6:7">
      <c r="F410" s="2"/>
      <c r="G410" s="2"/>
    </row>
    <row r="411" spans="6:7">
      <c r="F411" s="2"/>
      <c r="G411" s="2"/>
    </row>
    <row r="412" spans="6:7">
      <c r="F412" s="2"/>
      <c r="G412" s="2"/>
    </row>
    <row r="413" spans="6:7">
      <c r="F413" s="2"/>
      <c r="G413" s="2"/>
    </row>
    <row r="414" spans="6:7">
      <c r="F414" s="2"/>
      <c r="G414" s="2"/>
    </row>
    <row r="415" spans="6:7">
      <c r="F415" s="2"/>
      <c r="G415" s="2"/>
    </row>
    <row r="416" spans="6:7">
      <c r="F416" s="2"/>
      <c r="G416" s="2"/>
    </row>
    <row r="417" spans="6:7">
      <c r="F417" s="2"/>
      <c r="G417" s="2"/>
    </row>
    <row r="418" spans="6:7">
      <c r="F418" s="2"/>
      <c r="G418" s="2"/>
    </row>
    <row r="419" spans="6:7">
      <c r="F419" s="2"/>
      <c r="G419" s="2"/>
    </row>
    <row r="420" spans="6:7">
      <c r="F420" s="2"/>
      <c r="G420" s="2"/>
    </row>
    <row r="421" spans="6:7">
      <c r="F421" s="2"/>
      <c r="G421" s="2"/>
    </row>
    <row r="422" spans="6:7">
      <c r="F422" s="2"/>
      <c r="G422" s="2"/>
    </row>
    <row r="423" spans="6:7">
      <c r="F423" s="2"/>
      <c r="G423" s="2"/>
    </row>
    <row r="424" spans="6:7">
      <c r="F424" s="2"/>
      <c r="G424" s="2"/>
    </row>
    <row r="425" spans="6:7">
      <c r="F425" s="2"/>
      <c r="G425" s="2"/>
    </row>
    <row r="426" spans="6:7">
      <c r="F426" s="2"/>
      <c r="G426" s="2"/>
    </row>
    <row r="427" spans="6:7">
      <c r="F427" s="2"/>
      <c r="G427" s="2"/>
    </row>
    <row r="428" spans="6:7">
      <c r="F428" s="2"/>
      <c r="G428" s="2"/>
    </row>
    <row r="429" spans="6:7">
      <c r="F429" s="2"/>
      <c r="G429" s="2"/>
    </row>
    <row r="430" spans="6:7">
      <c r="F430" s="2"/>
      <c r="G430" s="2"/>
    </row>
    <row r="431" spans="6:7">
      <c r="F431" s="2"/>
      <c r="G431" s="2"/>
    </row>
    <row r="432" spans="6:7">
      <c r="F432" s="2"/>
      <c r="G432" s="2"/>
    </row>
    <row r="433" spans="6:7">
      <c r="F433" s="2"/>
      <c r="G433" s="2"/>
    </row>
    <row r="434" spans="6:7">
      <c r="F434" s="2"/>
      <c r="G434" s="2"/>
    </row>
    <row r="435" spans="6:7">
      <c r="F435" s="2"/>
      <c r="G435" s="2"/>
    </row>
    <row r="436" spans="6:7">
      <c r="F436" s="2"/>
      <c r="G436" s="2"/>
    </row>
    <row r="437" spans="6:7">
      <c r="F437" s="2"/>
      <c r="G437" s="2"/>
    </row>
    <row r="438" spans="6:7">
      <c r="F438" s="2"/>
      <c r="G438" s="2"/>
    </row>
    <row r="439" spans="6:7">
      <c r="F439" s="2"/>
      <c r="G439" s="2"/>
    </row>
    <row r="440" spans="6:7">
      <c r="F440" s="2"/>
      <c r="G440" s="2"/>
    </row>
    <row r="441" spans="6:7">
      <c r="F441" s="2"/>
      <c r="G441" s="2"/>
    </row>
    <row r="442" spans="6:7">
      <c r="F442" s="2"/>
      <c r="G442" s="2"/>
    </row>
    <row r="443" spans="6:7">
      <c r="F443" s="2"/>
      <c r="G443" s="2"/>
    </row>
    <row r="444" spans="6:7">
      <c r="F444" s="2"/>
      <c r="G444" s="2"/>
    </row>
    <row r="445" spans="6:7">
      <c r="F445" s="2"/>
      <c r="G445" s="2"/>
    </row>
    <row r="446" spans="6:7">
      <c r="F446" s="2"/>
      <c r="G446" s="2"/>
    </row>
    <row r="447" spans="6:7">
      <c r="F447" s="2"/>
      <c r="G447" s="2"/>
    </row>
    <row r="448" spans="6:7">
      <c r="F448" s="2"/>
      <c r="G448" s="2"/>
    </row>
    <row r="449" spans="6:7">
      <c r="F449" s="2"/>
      <c r="G449" s="2"/>
    </row>
    <row r="450" spans="6:7">
      <c r="F450" s="2"/>
      <c r="G450" s="2"/>
    </row>
    <row r="451" spans="6:7">
      <c r="F451" s="2"/>
      <c r="G451" s="2"/>
    </row>
    <row r="452" spans="6:7">
      <c r="F452" s="2"/>
      <c r="G452" s="2"/>
    </row>
    <row r="453" spans="6:7">
      <c r="F453" s="2"/>
      <c r="G453" s="2"/>
    </row>
    <row r="454" spans="6:7">
      <c r="F454" s="2"/>
      <c r="G454" s="2"/>
    </row>
    <row r="455" spans="6:7">
      <c r="F455" s="2"/>
      <c r="G455" s="2"/>
    </row>
    <row r="456" spans="6:7">
      <c r="F456" s="2"/>
      <c r="G456" s="2"/>
    </row>
    <row r="457" spans="6:7">
      <c r="F457" s="2"/>
      <c r="G457" s="2"/>
    </row>
    <row r="458" spans="6:7">
      <c r="F458" s="2"/>
      <c r="G458" s="2"/>
    </row>
    <row r="459" spans="6:7">
      <c r="F459" s="2"/>
      <c r="G459" s="2"/>
    </row>
    <row r="460" spans="6:7">
      <c r="F460" s="2"/>
      <c r="G460" s="2"/>
    </row>
    <row r="461" spans="6:7">
      <c r="F461" s="2"/>
      <c r="G461" s="2"/>
    </row>
    <row r="462" spans="6:7">
      <c r="F462" s="2"/>
      <c r="G462" s="2"/>
    </row>
    <row r="463" spans="6:7">
      <c r="F463" s="2"/>
      <c r="G463" s="2"/>
    </row>
    <row r="464" spans="6:7">
      <c r="F464" s="2"/>
      <c r="G464" s="2"/>
    </row>
    <row r="465" spans="6:7">
      <c r="F465" s="2"/>
      <c r="G465" s="2"/>
    </row>
    <row r="466" spans="6:7">
      <c r="F466" s="2"/>
      <c r="G466" s="2"/>
    </row>
    <row r="467" spans="6:7">
      <c r="F467" s="2"/>
      <c r="G467" s="2"/>
    </row>
    <row r="468" spans="6:7">
      <c r="F468" s="2"/>
      <c r="G468" s="2"/>
    </row>
    <row r="469" spans="6:7">
      <c r="F469" s="2"/>
      <c r="G469" s="2"/>
    </row>
    <row r="470" spans="6:7">
      <c r="F470" s="2"/>
      <c r="G470" s="2"/>
    </row>
    <row r="471" spans="6:7">
      <c r="F471" s="2"/>
      <c r="G471" s="2"/>
    </row>
    <row r="472" spans="6:7">
      <c r="F472" s="2"/>
      <c r="G472" s="2"/>
    </row>
    <row r="473" spans="6:7">
      <c r="F473" s="2"/>
      <c r="G473" s="2"/>
    </row>
    <row r="474" spans="6:7">
      <c r="F474" s="2"/>
      <c r="G474" s="2"/>
    </row>
    <row r="475" spans="6:7">
      <c r="F475" s="2"/>
      <c r="G475" s="2"/>
    </row>
    <row r="476" spans="6:7">
      <c r="F476" s="2"/>
      <c r="G476" s="2"/>
    </row>
    <row r="477" spans="6:7">
      <c r="F477" s="2"/>
      <c r="G477" s="2"/>
    </row>
    <row r="478" spans="6:7">
      <c r="F478" s="2"/>
      <c r="G478" s="2"/>
    </row>
    <row r="479" spans="6:7">
      <c r="F479" s="2"/>
      <c r="G479" s="2"/>
    </row>
    <row r="480" spans="6:7">
      <c r="F480" s="2"/>
      <c r="G480" s="2"/>
    </row>
    <row r="481" spans="6:7">
      <c r="F481" s="2"/>
      <c r="G481" s="2"/>
    </row>
    <row r="482" spans="6:7">
      <c r="F482" s="2"/>
      <c r="G482" s="2"/>
    </row>
    <row r="483" spans="6:7">
      <c r="F483" s="2"/>
      <c r="G483" s="2"/>
    </row>
    <row r="484" spans="6:7">
      <c r="F484" s="2"/>
      <c r="G484" s="2"/>
    </row>
    <row r="485" spans="6:7">
      <c r="F485" s="2"/>
      <c r="G485" s="2"/>
    </row>
    <row r="486" spans="6:7">
      <c r="F486" s="2"/>
      <c r="G486" s="2"/>
    </row>
    <row r="487" spans="6:7">
      <c r="F487" s="2"/>
      <c r="G487" s="2"/>
    </row>
    <row r="488" spans="6:7">
      <c r="F488" s="2"/>
      <c r="G488" s="2"/>
    </row>
    <row r="489" spans="6:7">
      <c r="F489" s="2"/>
      <c r="G489" s="2"/>
    </row>
    <row r="490" spans="6:7">
      <c r="F490" s="2"/>
      <c r="G490" s="2"/>
    </row>
    <row r="491" spans="6:7">
      <c r="F491" s="2"/>
      <c r="G491" s="2"/>
    </row>
    <row r="492" spans="6:7">
      <c r="F492" s="2"/>
      <c r="G492" s="2"/>
    </row>
    <row r="493" spans="6:7">
      <c r="F493" s="2"/>
      <c r="G493" s="2"/>
    </row>
    <row r="494" spans="6:7">
      <c r="F494" s="2"/>
      <c r="G494" s="2"/>
    </row>
    <row r="495" spans="6:7">
      <c r="F495" s="2"/>
      <c r="G495" s="2"/>
    </row>
    <row r="496" spans="6:7">
      <c r="F496" s="2"/>
      <c r="G496" s="2"/>
    </row>
    <row r="497" spans="6:7">
      <c r="F497" s="2"/>
      <c r="G497" s="2"/>
    </row>
    <row r="498" spans="6:7">
      <c r="F498" s="2"/>
      <c r="G498" s="2"/>
    </row>
    <row r="499" spans="6:7">
      <c r="F499" s="2"/>
      <c r="G499" s="2"/>
    </row>
    <row r="500" spans="6:7">
      <c r="F500" s="2"/>
      <c r="G500" s="2"/>
    </row>
    <row r="501" spans="6:7">
      <c r="F501" s="2"/>
      <c r="G501" s="2"/>
    </row>
    <row r="502" spans="6:7">
      <c r="F502" s="2"/>
      <c r="G502" s="2"/>
    </row>
    <row r="503" spans="6:7">
      <c r="F503" s="2"/>
      <c r="G503" s="2"/>
    </row>
    <row r="504" spans="6:7">
      <c r="F504" s="2"/>
      <c r="G504" s="2"/>
    </row>
    <row r="505" spans="6:7">
      <c r="F505" s="2"/>
      <c r="G505" s="2"/>
    </row>
    <row r="506" spans="6:7">
      <c r="F506" s="2"/>
      <c r="G506" s="2"/>
    </row>
    <row r="507" spans="6:7">
      <c r="F507" s="2"/>
      <c r="G507" s="2"/>
    </row>
    <row r="508" spans="6:7">
      <c r="F508" s="2"/>
      <c r="G508" s="2"/>
    </row>
    <row r="509" spans="6:7">
      <c r="F509" s="2"/>
      <c r="G509" s="2"/>
    </row>
    <row r="510" spans="6:7">
      <c r="F510" s="2"/>
      <c r="G510" s="2"/>
    </row>
    <row r="511" spans="6:7">
      <c r="F511" s="2"/>
      <c r="G511" s="2"/>
    </row>
    <row r="512" spans="6:7">
      <c r="F512" s="2"/>
      <c r="G512" s="2"/>
    </row>
    <row r="513" spans="6:7">
      <c r="F513" s="2"/>
      <c r="G513" s="2"/>
    </row>
    <row r="514" spans="6:7">
      <c r="F514" s="2"/>
      <c r="G514" s="2"/>
    </row>
    <row r="515" spans="6:7">
      <c r="F515" s="2"/>
      <c r="G515" s="2"/>
    </row>
    <row r="516" spans="6:7">
      <c r="F516" s="2"/>
      <c r="G516" s="2"/>
    </row>
    <row r="517" spans="6:7">
      <c r="F517" s="2"/>
      <c r="G517" s="2"/>
    </row>
    <row r="518" spans="6:7">
      <c r="F518" s="2"/>
      <c r="G518" s="2"/>
    </row>
    <row r="519" spans="6:7">
      <c r="F519" s="2"/>
      <c r="G519" s="2"/>
    </row>
    <row r="520" spans="6:7">
      <c r="F520" s="2"/>
      <c r="G520" s="2"/>
    </row>
    <row r="521" spans="6:7">
      <c r="F521" s="2"/>
      <c r="G521" s="2"/>
    </row>
    <row r="522" spans="6:7">
      <c r="F522" s="2"/>
      <c r="G522" s="2"/>
    </row>
    <row r="523" spans="6:7">
      <c r="F523" s="2"/>
      <c r="G523" s="2"/>
    </row>
    <row r="524" spans="6:7">
      <c r="F524" s="2"/>
      <c r="G524" s="2"/>
    </row>
    <row r="525" spans="6:7">
      <c r="F525" s="2"/>
      <c r="G525" s="2"/>
    </row>
    <row r="526" spans="6:7">
      <c r="F526" s="2"/>
      <c r="G526" s="2"/>
    </row>
    <row r="527" spans="6:7">
      <c r="F527" s="2"/>
      <c r="G527" s="2"/>
    </row>
    <row r="528" spans="6:7">
      <c r="F528" s="2"/>
      <c r="G528" s="2"/>
    </row>
    <row r="529" spans="6:7">
      <c r="F529" s="2"/>
      <c r="G529" s="2"/>
    </row>
    <row r="530" spans="6:7">
      <c r="F530" s="2"/>
      <c r="G530" s="2"/>
    </row>
    <row r="531" spans="6:7">
      <c r="F531" s="2"/>
      <c r="G531" s="2"/>
    </row>
    <row r="532" spans="6:7">
      <c r="F532" s="2"/>
      <c r="G532" s="2"/>
    </row>
    <row r="533" spans="6:7">
      <c r="F533" s="2"/>
      <c r="G533" s="2"/>
    </row>
    <row r="534" spans="6:7">
      <c r="F534" s="2"/>
      <c r="G534" s="2"/>
    </row>
    <row r="535" spans="6:7">
      <c r="F535" s="2"/>
      <c r="G535" s="2"/>
    </row>
    <row r="536" spans="6:7">
      <c r="F536" s="2"/>
      <c r="G536" s="2"/>
    </row>
    <row r="537" spans="6:7">
      <c r="F537" s="2"/>
      <c r="G537" s="2"/>
    </row>
    <row r="538" spans="6:7">
      <c r="F538" s="2"/>
      <c r="G538" s="2"/>
    </row>
    <row r="539" spans="6:7">
      <c r="F539" s="2"/>
      <c r="G539" s="2"/>
    </row>
    <row r="540" spans="6:7">
      <c r="F540" s="2"/>
      <c r="G540" s="2"/>
    </row>
    <row r="541" spans="6:7">
      <c r="F541" s="2"/>
      <c r="G541" s="2"/>
    </row>
    <row r="542" spans="6:7">
      <c r="F542" s="2"/>
      <c r="G542" s="2"/>
    </row>
    <row r="543" spans="6:7">
      <c r="F543" s="2"/>
      <c r="G543" s="2"/>
    </row>
    <row r="544" spans="6:7">
      <c r="F544" s="2"/>
      <c r="G544" s="2"/>
    </row>
    <row r="545" spans="6:7">
      <c r="F545" s="2"/>
      <c r="G545" s="2"/>
    </row>
    <row r="546" spans="6:7">
      <c r="F546" s="2"/>
      <c r="G546" s="2"/>
    </row>
    <row r="547" spans="6:7">
      <c r="F547" s="2"/>
      <c r="G547" s="2"/>
    </row>
    <row r="548" spans="6:7">
      <c r="F548" s="2"/>
      <c r="G548" s="2"/>
    </row>
    <row r="549" spans="6:7">
      <c r="F549" s="2"/>
      <c r="G549" s="2"/>
    </row>
    <row r="550" spans="6:7">
      <c r="F550" s="2"/>
      <c r="G550" s="2"/>
    </row>
    <row r="551" spans="6:7">
      <c r="F551" s="2"/>
      <c r="G551" s="2"/>
    </row>
    <row r="552" spans="6:7">
      <c r="F552" s="2"/>
      <c r="G552" s="2"/>
    </row>
    <row r="553" spans="6:7">
      <c r="F553" s="2"/>
      <c r="G553" s="2"/>
    </row>
    <row r="554" spans="6:7">
      <c r="F554" s="2"/>
      <c r="G554" s="2"/>
    </row>
    <row r="555" spans="6:7">
      <c r="F555" s="2"/>
      <c r="G555" s="2"/>
    </row>
    <row r="556" spans="6:7">
      <c r="F556" s="2"/>
      <c r="G556" s="2"/>
    </row>
    <row r="557" spans="6:7">
      <c r="F557" s="2"/>
      <c r="G557" s="2"/>
    </row>
    <row r="558" spans="6:7">
      <c r="F558" s="2"/>
      <c r="G558" s="2"/>
    </row>
    <row r="559" spans="6:7">
      <c r="F559" s="2"/>
      <c r="G559" s="2"/>
    </row>
    <row r="560" spans="6:7">
      <c r="F560" s="2"/>
      <c r="G560" s="2"/>
    </row>
    <row r="561" spans="6:7">
      <c r="F561" s="2"/>
      <c r="G561" s="2"/>
    </row>
    <row r="562" spans="6:7">
      <c r="F562" s="2"/>
      <c r="G562" s="2"/>
    </row>
    <row r="563" spans="6:7">
      <c r="F563" s="2"/>
      <c r="G563" s="2"/>
    </row>
    <row r="564" spans="6:7">
      <c r="F564" s="2"/>
      <c r="G564" s="2"/>
    </row>
    <row r="565" spans="6:7">
      <c r="F565" s="2"/>
      <c r="G565" s="2"/>
    </row>
    <row r="566" spans="6:7">
      <c r="F566" s="2"/>
      <c r="G566" s="2"/>
    </row>
    <row r="567" spans="6:7">
      <c r="F567" s="2"/>
      <c r="G567" s="2"/>
    </row>
    <row r="568" spans="6:7">
      <c r="F568" s="2"/>
      <c r="G568" s="2"/>
    </row>
    <row r="569" spans="6:7">
      <c r="F569" s="2"/>
      <c r="G569" s="2"/>
    </row>
    <row r="570" spans="6:7">
      <c r="F570" s="2"/>
      <c r="G570" s="2"/>
    </row>
    <row r="571" spans="6:7">
      <c r="F571" s="2"/>
      <c r="G571" s="2"/>
    </row>
    <row r="572" spans="6:7">
      <c r="F572" s="2"/>
      <c r="G572" s="2"/>
    </row>
    <row r="573" spans="6:7">
      <c r="F573" s="2"/>
      <c r="G573" s="2"/>
    </row>
    <row r="574" spans="6:7">
      <c r="F574" s="2"/>
      <c r="G574" s="2"/>
    </row>
    <row r="575" spans="6:7">
      <c r="F575" s="2"/>
      <c r="G575" s="2"/>
    </row>
    <row r="576" spans="6:7">
      <c r="F576" s="2"/>
      <c r="G576" s="2"/>
    </row>
    <row r="577" spans="6:7">
      <c r="F577" s="2"/>
      <c r="G577" s="2"/>
    </row>
    <row r="578" spans="6:7">
      <c r="F578" s="2"/>
      <c r="G578" s="2"/>
    </row>
    <row r="579" spans="6:7">
      <c r="F579" s="2"/>
      <c r="G579" s="2"/>
    </row>
    <row r="580" spans="6:7">
      <c r="F580" s="2"/>
      <c r="G580" s="2"/>
    </row>
    <row r="581" spans="6:7">
      <c r="F581" s="2"/>
      <c r="G581" s="2"/>
    </row>
    <row r="582" spans="6:7">
      <c r="F582" s="2"/>
      <c r="G582" s="2"/>
    </row>
    <row r="583" spans="6:7">
      <c r="F583" s="2"/>
      <c r="G583" s="2"/>
    </row>
    <row r="584" spans="6:7">
      <c r="F584" s="2"/>
      <c r="G584" s="2"/>
    </row>
    <row r="585" spans="6:7">
      <c r="F585" s="2"/>
      <c r="G585" s="2"/>
    </row>
    <row r="586" spans="6:7">
      <c r="F586" s="2"/>
      <c r="G586" s="2"/>
    </row>
    <row r="587" spans="6:7">
      <c r="F587" s="2"/>
      <c r="G587" s="2"/>
    </row>
    <row r="588" spans="6:7">
      <c r="F588" s="2"/>
      <c r="G588" s="2"/>
    </row>
    <row r="589" spans="6:7">
      <c r="F589" s="2"/>
      <c r="G589" s="2"/>
    </row>
    <row r="590" spans="6:7">
      <c r="F590" s="2"/>
      <c r="G590" s="2"/>
    </row>
    <row r="591" spans="6:7">
      <c r="F591" s="2"/>
      <c r="G591" s="2"/>
    </row>
    <row r="592" spans="6:7">
      <c r="F592" s="2"/>
      <c r="G592" s="2"/>
    </row>
    <row r="593" spans="6:7">
      <c r="F593" s="2"/>
      <c r="G593" s="2"/>
    </row>
    <row r="594" spans="6:7">
      <c r="F594" s="2"/>
      <c r="G594" s="2"/>
    </row>
    <row r="595" spans="6:7">
      <c r="F595" s="2"/>
      <c r="G595" s="2"/>
    </row>
    <row r="596" spans="6:7">
      <c r="F596" s="2"/>
      <c r="G596" s="2"/>
    </row>
    <row r="597" spans="6:7">
      <c r="F597" s="2"/>
      <c r="G597" s="2"/>
    </row>
    <row r="598" spans="6:7">
      <c r="F598" s="2"/>
      <c r="G598" s="2"/>
    </row>
    <row r="599" spans="6:7">
      <c r="F599" s="2"/>
      <c r="G599" s="2"/>
    </row>
    <row r="600" spans="6:7">
      <c r="F600" s="2"/>
      <c r="G600" s="2"/>
    </row>
    <row r="601" spans="6:7">
      <c r="F601" s="2"/>
      <c r="G601" s="2"/>
    </row>
    <row r="602" spans="6:7">
      <c r="F602" s="2"/>
      <c r="G602" s="2"/>
    </row>
    <row r="603" spans="6:7">
      <c r="F603" s="2"/>
      <c r="G603" s="2"/>
    </row>
    <row r="604" spans="6:7">
      <c r="F604" s="2"/>
      <c r="G604" s="2"/>
    </row>
    <row r="605" spans="6:7">
      <c r="F605" s="2"/>
      <c r="G605" s="2"/>
    </row>
    <row r="606" spans="6:7">
      <c r="F606" s="2"/>
      <c r="G606" s="2"/>
    </row>
    <row r="607" spans="6:7">
      <c r="F607" s="2"/>
      <c r="G607" s="2"/>
    </row>
    <row r="608" spans="6:7">
      <c r="F608" s="2"/>
      <c r="G608" s="2"/>
    </row>
    <row r="609" spans="6:7">
      <c r="F609" s="2"/>
      <c r="G609" s="2"/>
    </row>
    <row r="610" spans="6:7">
      <c r="F610" s="2"/>
      <c r="G610" s="2"/>
    </row>
    <row r="611" spans="6:7">
      <c r="F611" s="2"/>
      <c r="G611" s="2"/>
    </row>
    <row r="612" spans="6:7">
      <c r="F612" s="2"/>
      <c r="G612" s="2"/>
    </row>
    <row r="613" spans="6:7">
      <c r="F613" s="2"/>
      <c r="G613" s="2"/>
    </row>
    <row r="614" spans="6:7">
      <c r="F614" s="2"/>
      <c r="G614" s="2"/>
    </row>
    <row r="615" spans="6:7">
      <c r="F615" s="2"/>
      <c r="G615" s="2"/>
    </row>
    <row r="616" spans="6:7">
      <c r="F616" s="2"/>
      <c r="G616" s="2"/>
    </row>
    <row r="617" spans="6:7">
      <c r="F617" s="2"/>
      <c r="G617" s="2"/>
    </row>
    <row r="618" spans="6:7">
      <c r="F618" s="2"/>
      <c r="G618" s="2"/>
    </row>
    <row r="619" spans="6:7">
      <c r="F619" s="2"/>
      <c r="G619" s="2"/>
    </row>
    <row r="620" spans="6:7">
      <c r="F620" s="2"/>
      <c r="G620" s="2"/>
    </row>
    <row r="621" spans="6:7">
      <c r="F621" s="2"/>
      <c r="G621" s="2"/>
    </row>
    <row r="622" spans="6:7">
      <c r="F622" s="2"/>
      <c r="G622" s="2"/>
    </row>
    <row r="623" spans="6:7">
      <c r="F623" s="2"/>
      <c r="G623" s="2"/>
    </row>
    <row r="624" spans="6:7">
      <c r="F624" s="2"/>
      <c r="G624" s="2"/>
    </row>
    <row r="625" spans="6:7">
      <c r="F625" s="2"/>
      <c r="G625" s="2"/>
    </row>
    <row r="626" spans="6:7">
      <c r="F626" s="2"/>
      <c r="G626" s="2"/>
    </row>
    <row r="627" spans="6:7">
      <c r="F627" s="2"/>
      <c r="G627" s="2"/>
    </row>
    <row r="628" spans="6:7">
      <c r="F628" s="2"/>
      <c r="G628" s="2"/>
    </row>
    <row r="629" spans="6:7">
      <c r="F629" s="2"/>
      <c r="G629" s="2"/>
    </row>
    <row r="630" spans="6:7">
      <c r="F630" s="2"/>
      <c r="G630" s="2"/>
    </row>
    <row r="631" spans="6:7">
      <c r="F631" s="2"/>
      <c r="G631" s="2"/>
    </row>
    <row r="632" spans="6:7">
      <c r="F632" s="2"/>
      <c r="G632" s="2"/>
    </row>
    <row r="633" spans="6:7">
      <c r="F633" s="2"/>
      <c r="G633" s="2"/>
    </row>
    <row r="634" spans="6:7">
      <c r="F634" s="2"/>
      <c r="G634" s="2"/>
    </row>
    <row r="635" spans="6:7">
      <c r="F635" s="2"/>
      <c r="G635" s="2"/>
    </row>
    <row r="636" spans="6:7">
      <c r="F636" s="2"/>
      <c r="G636" s="2"/>
    </row>
    <row r="637" spans="6:7">
      <c r="F637" s="2"/>
      <c r="G637" s="2"/>
    </row>
    <row r="638" spans="6:7">
      <c r="F638" s="2"/>
      <c r="G638" s="2"/>
    </row>
    <row r="639" spans="6:7">
      <c r="F639" s="2"/>
      <c r="G639" s="2"/>
    </row>
    <row r="640" spans="6:7">
      <c r="F640" s="2"/>
      <c r="G640" s="2"/>
    </row>
    <row r="641" spans="6:7">
      <c r="F641" s="2"/>
      <c r="G641" s="2"/>
    </row>
    <row r="642" spans="6:7">
      <c r="F642" s="2"/>
      <c r="G642" s="2"/>
    </row>
    <row r="643" spans="6:7">
      <c r="F643" s="2"/>
      <c r="G643" s="2"/>
    </row>
    <row r="644" spans="6:7">
      <c r="F644" s="2"/>
      <c r="G644" s="2"/>
    </row>
    <row r="645" spans="6:7">
      <c r="F645" s="2"/>
      <c r="G645" s="2"/>
    </row>
    <row r="646" spans="6:7">
      <c r="F646" s="2"/>
      <c r="G646" s="2"/>
    </row>
    <row r="647" spans="6:7">
      <c r="F647" s="2"/>
      <c r="G647" s="2"/>
    </row>
    <row r="648" spans="6:7">
      <c r="F648" s="2"/>
      <c r="G648" s="2"/>
    </row>
    <row r="649" spans="6:7">
      <c r="F649" s="2"/>
      <c r="G649" s="2"/>
    </row>
    <row r="650" spans="6:7">
      <c r="F650" s="2"/>
      <c r="G650" s="2"/>
    </row>
    <row r="651" spans="6:7">
      <c r="F651" s="2"/>
      <c r="G651" s="2"/>
    </row>
    <row r="652" spans="6:7">
      <c r="F652" s="2"/>
      <c r="G652" s="2"/>
    </row>
    <row r="653" spans="6:7">
      <c r="F653" s="2"/>
      <c r="G653" s="2"/>
    </row>
    <row r="654" spans="6:7">
      <c r="F654" s="2"/>
      <c r="G654" s="2"/>
    </row>
    <row r="655" spans="6:7">
      <c r="F655" s="2"/>
      <c r="G655" s="2"/>
    </row>
    <row r="656" spans="6:7">
      <c r="F656" s="2"/>
      <c r="G656" s="2"/>
    </row>
    <row r="657" spans="6:7">
      <c r="F657" s="2"/>
      <c r="G657" s="2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57"/>
  <sheetViews>
    <sheetView tabSelected="1" zoomScale="125" zoomScaleNormal="125" zoomScalePageLayoutView="125" workbookViewId="0">
      <selection activeCell="F21" sqref="F21"/>
    </sheetView>
  </sheetViews>
  <sheetFormatPr defaultColWidth="10.875" defaultRowHeight="15.75"/>
  <cols>
    <col min="1" max="1" width="7.625" style="7" customWidth="1"/>
    <col min="2" max="2" width="8" style="7" customWidth="1"/>
    <col min="3" max="3" width="3.625" style="7" customWidth="1"/>
    <col min="4" max="4" width="5.625" style="7" customWidth="1"/>
    <col min="5" max="5" width="4.125" style="7" customWidth="1"/>
    <col min="6" max="6" width="7.875" style="1" customWidth="1"/>
    <col min="7" max="7" width="23" style="1" customWidth="1"/>
    <col min="8" max="9" width="9.375" style="1" customWidth="1"/>
    <col min="10" max="10" width="8" style="1" customWidth="1"/>
    <col min="11" max="11" width="6.875" style="1" customWidth="1"/>
    <col min="12" max="12" width="36.5" style="1" customWidth="1"/>
    <col min="13" max="13" width="3.875" style="1" customWidth="1"/>
    <col min="14" max="14" width="4.875" style="1" customWidth="1"/>
    <col min="15" max="21" width="10.875" style="1" customWidth="1"/>
    <col min="22" max="22" width="17.125" style="1" customWidth="1"/>
    <col min="23" max="26" width="10.875" style="1" customWidth="1"/>
    <col min="27" max="27" width="20.125" style="1" customWidth="1"/>
    <col min="28" max="31" width="10.875" style="1" customWidth="1"/>
    <col min="32" max="32" width="11.625" style="1" customWidth="1"/>
    <col min="33" max="36" width="10.875" style="1"/>
    <col min="37" max="37" width="10.875" style="1" customWidth="1"/>
    <col min="38" max="38" width="10.875" style="1"/>
    <col min="39" max="39" width="10.875" style="1" customWidth="1"/>
    <col min="40" max="40" width="10.875" style="1"/>
    <col min="41" max="41" width="10.875" style="1" customWidth="1"/>
    <col min="42" max="16384" width="10.875" style="1"/>
  </cols>
  <sheetData>
    <row r="1" spans="1:41" s="7" customFormat="1">
      <c r="A1" s="7" t="s">
        <v>0</v>
      </c>
      <c r="B1" s="7" t="s">
        <v>23</v>
      </c>
      <c r="D1" s="7" t="s">
        <v>4</v>
      </c>
      <c r="F1" s="7" t="s">
        <v>268</v>
      </c>
      <c r="G1" s="7" t="s">
        <v>267</v>
      </c>
      <c r="H1" s="7" t="s">
        <v>24</v>
      </c>
      <c r="I1" s="7" t="s">
        <v>277</v>
      </c>
      <c r="J1" s="7" t="s">
        <v>25</v>
      </c>
      <c r="K1" s="7" t="s">
        <v>26</v>
      </c>
      <c r="L1" s="7" t="s">
        <v>27</v>
      </c>
      <c r="M1" s="7" t="s">
        <v>3</v>
      </c>
      <c r="Q1" s="7" t="s">
        <v>350</v>
      </c>
      <c r="R1" s="7" t="s">
        <v>5</v>
      </c>
      <c r="W1" s="7" t="s">
        <v>4</v>
      </c>
      <c r="AB1" s="7" t="s">
        <v>351</v>
      </c>
      <c r="AH1" s="7" t="s">
        <v>352</v>
      </c>
      <c r="AK1" s="7" t="s">
        <v>353</v>
      </c>
      <c r="AL1" s="7" t="s">
        <v>354</v>
      </c>
      <c r="AM1" s="7" t="s">
        <v>355</v>
      </c>
    </row>
    <row r="2" spans="1:41" s="7" customFormat="1">
      <c r="M2" s="7" t="s">
        <v>1</v>
      </c>
      <c r="N2" s="7" t="s">
        <v>2</v>
      </c>
      <c r="O2" s="7" t="s">
        <v>356</v>
      </c>
      <c r="P2" s="7" t="s">
        <v>357</v>
      </c>
      <c r="Q2" s="7" t="s">
        <v>281</v>
      </c>
      <c r="R2" s="7" t="s">
        <v>1</v>
      </c>
      <c r="S2" s="7" t="s">
        <v>2</v>
      </c>
      <c r="T2" s="7" t="s">
        <v>356</v>
      </c>
      <c r="U2" s="7" t="s">
        <v>357</v>
      </c>
      <c r="V2" s="7" t="s">
        <v>326</v>
      </c>
      <c r="W2" s="7" t="s">
        <v>1</v>
      </c>
      <c r="X2" s="7" t="s">
        <v>2</v>
      </c>
      <c r="Y2" s="7" t="s">
        <v>356</v>
      </c>
      <c r="Z2" s="7" t="s">
        <v>357</v>
      </c>
      <c r="AA2" s="7" t="s">
        <v>330</v>
      </c>
      <c r="AB2" s="7" t="s">
        <v>1</v>
      </c>
      <c r="AC2" s="7" t="s">
        <v>2</v>
      </c>
      <c r="AD2" s="7" t="s">
        <v>356</v>
      </c>
      <c r="AE2" s="7" t="s">
        <v>357</v>
      </c>
      <c r="AF2" s="7" t="s">
        <v>351</v>
      </c>
      <c r="AH2" s="7" t="s">
        <v>358</v>
      </c>
      <c r="AI2" s="7" t="s">
        <v>359</v>
      </c>
      <c r="AJ2" s="7" t="s">
        <v>360</v>
      </c>
      <c r="AL2" s="7" t="s">
        <v>361</v>
      </c>
      <c r="AN2" s="7" t="s">
        <v>331</v>
      </c>
    </row>
    <row r="3" spans="1:41">
      <c r="A3" s="7" t="s">
        <v>3</v>
      </c>
      <c r="M3" s="1">
        <f>PRODUCT(SUM(PRODUCT(R3,overview!$J$2),PRODUCT(W3,overview!$K$2),PRODUCT(AB3,overview!$L$2)),1/SUM(overview!$J$2:$L$2))</f>
        <v>0.75969663101604323</v>
      </c>
      <c r="N3" s="1">
        <f>PRODUCT(SUM(PRODUCT(S3,overview!$J$2),PRODUCT(X3,overview!$K$2),PRODUCT(AC3,overview!$L$2)),1/SUM(overview!$J$2:$L$2))</f>
        <v>2.2403033689839584</v>
      </c>
      <c r="O3" s="1">
        <f>SUM(T3,Y3,AD3)</f>
        <v>12.453176470588236</v>
      </c>
      <c r="P3" s="1">
        <f>SUM(U3,Z3,AE3)</f>
        <v>7.8927058823529421</v>
      </c>
      <c r="Q3" s="1">
        <f>PRODUCT(P3,1/O3,1/N3,M3)</f>
        <v>0.21492114490326406</v>
      </c>
      <c r="R3" s="1">
        <f>AVERAGE(R4:R428)</f>
        <v>0.75381647058823509</v>
      </c>
      <c r="S3" s="1">
        <f>AVERAGE(S4:S428)</f>
        <v>2.2461835294117654</v>
      </c>
      <c r="T3" s="1">
        <f>AVERAGE(T4:T428)</f>
        <v>5.7350588235294113</v>
      </c>
      <c r="U3" s="1">
        <f>AVERAGE(U4:U428)</f>
        <v>2.8131764705882358</v>
      </c>
      <c r="V3" s="1">
        <f>PRODUCT(U3,1/T3,1/S3,R3)</f>
        <v>0.16461881972377415</v>
      </c>
      <c r="W3" s="1">
        <f>AVERAGE(W4:W428)</f>
        <v>0.76312235294117736</v>
      </c>
      <c r="X3" s="1">
        <f>AVERAGE(X4:X428)</f>
        <v>2.2368776470588245</v>
      </c>
      <c r="Y3" s="1">
        <f>AVERAGE(Y4:Y428)</f>
        <v>6.3969411764705892</v>
      </c>
      <c r="Z3" s="1">
        <f>AVERAGE(Z4:Z428)</f>
        <v>4.7089411764705877</v>
      </c>
      <c r="AA3" s="1">
        <f>PRODUCT(Z3,1/Y3,1/X3,W3)</f>
        <v>0.25113246144235846</v>
      </c>
      <c r="AB3" s="1">
        <f>AVERAGE(AB4:AB428)</f>
        <v>0.74267294117647187</v>
      </c>
      <c r="AC3" s="1">
        <f>AVERAGE(AC4:AC428)</f>
        <v>2.2573270588235315</v>
      </c>
      <c r="AD3" s="1">
        <f>AVERAGE(AD4:AD428)</f>
        <v>0.32117647058823529</v>
      </c>
      <c r="AE3" s="1">
        <f>AVERAGE(AE4:AE428)</f>
        <v>0.37058823529411766</v>
      </c>
      <c r="AF3" s="1">
        <f t="shared" ref="AF3:AF66" si="0">PRODUCT(AE3,1/AD3,1/AC3,AB3)</f>
        <v>0.37962169167842957</v>
      </c>
    </row>
    <row r="4" spans="1:41">
      <c r="A4" s="7">
        <v>1</v>
      </c>
      <c r="B4" s="9" t="s">
        <v>28</v>
      </c>
      <c r="C4" s="9" t="s">
        <v>29</v>
      </c>
      <c r="D4" s="9" t="s">
        <v>28</v>
      </c>
      <c r="E4" s="9" t="s">
        <v>29</v>
      </c>
      <c r="F4" s="2" t="b">
        <f>AND(NOT(B4=D4),OR(B4="CAT",B4="CAC",B4="ATA",B4="ATT",B4="TTA",B4="ATG",B4="CCG",B4="AGA",B4="CGG",B4="AGG",B4="CGA",B4="CGC",B4="TCC",B4="ACG",B4="ACC",B4="GTA",B4="TGG",B4="TAT",D4="GAA",D4="GAT",D4="GAG",D4="AAG",D4="AAA",D4="CTA",D4="CTT",D4="CTC",D4="AAC",D4="CCA",D4="CCT",D4="CAG",D4="CAA",D4="CGT",D4="AGT",D4="AGC",D4="TCA",D4="TCT",D4="GTC"))</f>
        <v>0</v>
      </c>
      <c r="G4" s="2" t="b">
        <f>AND(NOT(D4=B4),OR(D4="CAT",D4="CAC",D4="ATA",D4="ATT",D4="TTA",D4="ATG",D4="CCG",D4="AGA",D4="CGG",D4="AGG",D4="CGA",D4="CGC",D4="TCC",D4="ACG",D4="ACC",D4="GTA",D4="TGG",D4="TAT",B4="GAA",B4="GAT",B4="GAG",B4="AAG",B4="AAA",B4="CTA",B4="CTT",B4="CTC",B4="AAC",B4="CCA",B4="CCT",B4="CAG",B4="CAA",B4="CGT",B4="AGT",B4="AGC",B4="TCA",B4="TCT",B4="GTC"))</f>
        <v>0</v>
      </c>
      <c r="H4" s="2" t="s">
        <v>275</v>
      </c>
      <c r="I4" s="2"/>
      <c r="K4" s="2"/>
      <c r="M4" s="1">
        <f>PRODUCT(SUM(PRODUCT(R4,overview!$J$2),PRODUCT(W4,overview!$K$2),PRODUCT(AB4,overview!$L$2)),1/SUM(overview!$J$2:$L$2))</f>
        <v>0.88647727272727284</v>
      </c>
      <c r="N4" s="1">
        <f>PRODUCT(SUM(PRODUCT(S4,overview!$J$2),PRODUCT(X4,overview!$K$2),PRODUCT(AC4,overview!$L$2)),1/SUM(overview!$J$2:$L$2))</f>
        <v>2.1135227272727275</v>
      </c>
      <c r="O4" s="1">
        <f t="shared" ref="O4:O67" si="1">SUM(T4,Y4,AD4)</f>
        <v>9</v>
      </c>
      <c r="P4" s="1">
        <f t="shared" ref="P4:P67" si="2">SUM(U4,Z4,AE4)</f>
        <v>2</v>
      </c>
      <c r="Q4" s="1">
        <f t="shared" ref="Q4:Q67" si="3">PRODUCT(P4,1/O4,1/N4,M4)</f>
        <v>9.3206922713885448E-2</v>
      </c>
      <c r="R4" s="1">
        <v>0.66700000000000004</v>
      </c>
      <c r="S4" s="1">
        <v>2.3330000000000002</v>
      </c>
      <c r="T4" s="1">
        <v>4</v>
      </c>
      <c r="U4" s="1">
        <v>0</v>
      </c>
      <c r="V4" s="1">
        <f t="shared" ref="V4:V67" si="4">PRODUCT(U4,1/T4,1/S4,R4)</f>
        <v>0</v>
      </c>
      <c r="W4" s="1">
        <v>1</v>
      </c>
      <c r="X4" s="1">
        <v>2</v>
      </c>
      <c r="Y4" s="1">
        <v>5</v>
      </c>
      <c r="Z4" s="1">
        <v>2</v>
      </c>
      <c r="AA4" s="1">
        <f t="shared" ref="AA4:AA67" si="5">PRODUCT(Z4,1/Y4,1/X4,W4)</f>
        <v>0.2</v>
      </c>
      <c r="AB4" s="1">
        <v>0.66700000000000004</v>
      </c>
      <c r="AC4" s="1">
        <v>2.3330000000000002</v>
      </c>
      <c r="AD4" s="1">
        <v>0</v>
      </c>
      <c r="AE4" s="1">
        <v>0</v>
      </c>
      <c r="AF4" s="1" t="e">
        <f t="shared" si="0"/>
        <v>#DIV/0!</v>
      </c>
    </row>
    <row r="5" spans="1:41">
      <c r="A5" s="7">
        <v>2</v>
      </c>
      <c r="B5" s="9" t="s">
        <v>30</v>
      </c>
      <c r="C5" s="9" t="s">
        <v>31</v>
      </c>
      <c r="D5" s="9" t="s">
        <v>32</v>
      </c>
      <c r="E5" s="9" t="s">
        <v>33</v>
      </c>
      <c r="F5" s="2" t="b">
        <f>AND(NOT(B5=D5),OR(B5="CAT",B5="CAC",B5="ATA",B5="ATT",B5="TTA",B5="ATG",B5="CCG",B5="AGA",B5="CGG",B5="AGG",B5="CGA",B5="CGC",B5="TCC",B5="ACG",B5="ACC",B5="GTA",B5="TGG",B5="TAT",D5="GAA",D5="GAT",D5="GAG",D5="AAG",D5="AAA",D5="CTA",D5="CTT",D5="CTC",D5="AAC",D5="CCA",D5="CCT",D5="CAG",D5="CAA",D5="CGT",D5="AGT",D5="AGC",D5="TCA",D5="TCT",D5="GTC"))</f>
        <v>0</v>
      </c>
      <c r="G5" s="2" t="b">
        <f t="shared" ref="G5:G68" si="6">AND(NOT(D5=B5),OR(D5="CAT",D5="CAC",D5="ATA",D5="ATT",D5="TTA",D5="ATG",D5="CCG",D5="AGA",D5="CGG",D5="AGG",D5="CGA",D5="CGC",D5="TCC",D5="ACG",D5="ACC",D5="GTA",D5="TGG",D5="TAT",B5="GAA",B5="GAT",B5="GAG",B5="AAG",B5="AAA",B5="CTA",B5="CTT",B5="CTC",B5="AAC",B5="CCA",B5="CCT",B5="CAG",B5="CAA",B5="CGT",B5="AGT",B5="AGC",B5="TCA",B5="TCT",B5="GTC"))</f>
        <v>0</v>
      </c>
      <c r="H5" s="2" t="s">
        <v>275</v>
      </c>
      <c r="I5" s="2"/>
      <c r="K5" s="2" t="s">
        <v>34</v>
      </c>
      <c r="L5" s="2" t="s">
        <v>35</v>
      </c>
      <c r="M5" s="1">
        <f>PRODUCT(SUM(PRODUCT(R5,overview!$J$2),PRODUCT(W5,overview!$K$2),PRODUCT(AB5,overview!$L$2)),1/SUM(overview!$J$2:$L$2))</f>
        <v>0.93277272727272731</v>
      </c>
      <c r="N5" s="1">
        <f>PRODUCT(SUM(PRODUCT(S5,overview!$J$2),PRODUCT(X5,overview!$K$2),PRODUCT(AC5,overview!$L$2)),1/SUM(overview!$J$2:$L$2))</f>
        <v>2.0672272727272727</v>
      </c>
      <c r="O5" s="1">
        <f t="shared" si="1"/>
        <v>18.5</v>
      </c>
      <c r="P5" s="1">
        <f t="shared" si="2"/>
        <v>7.5</v>
      </c>
      <c r="Q5" s="1">
        <f t="shared" si="3"/>
        <v>0.18292672055947415</v>
      </c>
      <c r="R5" s="1">
        <v>1</v>
      </c>
      <c r="S5" s="1">
        <v>2</v>
      </c>
      <c r="T5" s="1">
        <v>8</v>
      </c>
      <c r="U5" s="1">
        <v>0</v>
      </c>
      <c r="V5" s="1">
        <f t="shared" si="4"/>
        <v>0</v>
      </c>
      <c r="W5" s="1">
        <v>0.89800000000000002</v>
      </c>
      <c r="X5" s="1">
        <v>2.1019999999999999</v>
      </c>
      <c r="Y5" s="1">
        <v>10.5</v>
      </c>
      <c r="Z5" s="1">
        <v>6.5</v>
      </c>
      <c r="AA5" s="1">
        <f t="shared" si="5"/>
        <v>0.26446468216211322</v>
      </c>
      <c r="AB5" s="1">
        <v>1</v>
      </c>
      <c r="AC5" s="1">
        <v>2</v>
      </c>
      <c r="AD5" s="1">
        <v>0</v>
      </c>
      <c r="AE5" s="1">
        <v>1</v>
      </c>
      <c r="AF5" s="1" t="e">
        <f t="shared" si="0"/>
        <v>#DIV/0!</v>
      </c>
    </row>
    <row r="6" spans="1:41">
      <c r="A6" s="7">
        <v>3</v>
      </c>
      <c r="B6" s="9" t="s">
        <v>36</v>
      </c>
      <c r="C6" s="9" t="s">
        <v>37</v>
      </c>
      <c r="D6" s="9" t="s">
        <v>38</v>
      </c>
      <c r="E6" s="9" t="s">
        <v>1</v>
      </c>
      <c r="F6" s="2" t="b">
        <f>AND(NOT(B6=D6),OR(B6="CAT",B6="CAC",B6="ATA",B6="ATT",B6="TTA",B6="ATG",B6="CCG",B6="AGA",B6="CGG",B6="AGG",B6="CGA",B6="CGC",B6="TCC",B6="ACG",B6="ACC",B6="GTA",B6="TGG",B6="TAT",D6="GAA",D6="GAT",D6="GAG",D6="AAG",D6="AAA",D6="CTA",D6="CTT",D6="CTC",D6="AAC",D6="CCA",D6="CCT",D6="CAG",D6="CAA",D6="CGT",D6="AGT",D6="AGC",D6="TCA",D6="TCT",D6="GTC"))</f>
        <v>1</v>
      </c>
      <c r="G6" s="2" t="b">
        <f t="shared" si="6"/>
        <v>1</v>
      </c>
      <c r="H6" s="2" t="s">
        <v>275</v>
      </c>
      <c r="I6" s="2"/>
      <c r="K6" s="2" t="s">
        <v>34</v>
      </c>
      <c r="L6" s="2" t="s">
        <v>39</v>
      </c>
      <c r="M6" s="1">
        <f>PRODUCT(SUM(PRODUCT(R6,overview!$J$2),PRODUCT(W6,overview!$K$2),PRODUCT(AB6,overview!$L$2)),1/SUM(overview!$J$2:$L$2))</f>
        <v>0.94068181818181817</v>
      </c>
      <c r="N6" s="1">
        <f>PRODUCT(SUM(PRODUCT(S6,overview!$J$2),PRODUCT(X6,overview!$K$2),PRODUCT(AC6,overview!$L$2)),1/SUM(overview!$J$2:$L$2))</f>
        <v>2.059318181818182</v>
      </c>
      <c r="O6" s="1">
        <f t="shared" si="1"/>
        <v>12.3</v>
      </c>
      <c r="P6" s="1">
        <f t="shared" si="2"/>
        <v>13.7</v>
      </c>
      <c r="Q6" s="1">
        <f t="shared" si="3"/>
        <v>0.50878553041131325</v>
      </c>
      <c r="R6" s="1">
        <v>1.0069999999999999</v>
      </c>
      <c r="S6" s="1">
        <v>1.9930000000000001</v>
      </c>
      <c r="T6" s="1">
        <v>3</v>
      </c>
      <c r="U6" s="1">
        <v>0</v>
      </c>
      <c r="V6" s="1">
        <f t="shared" si="4"/>
        <v>0</v>
      </c>
      <c r="W6" s="1">
        <v>0.91300000000000003</v>
      </c>
      <c r="X6" s="1">
        <v>2.0870000000000002</v>
      </c>
      <c r="Y6" s="1">
        <v>9.3000000000000007</v>
      </c>
      <c r="Z6" s="1">
        <v>12.7</v>
      </c>
      <c r="AA6" s="1">
        <f t="shared" si="5"/>
        <v>0.59740534079375118</v>
      </c>
      <c r="AB6" s="1">
        <v>0.81499999999999995</v>
      </c>
      <c r="AC6" s="1">
        <v>2.1850000000000001</v>
      </c>
      <c r="AD6" s="1">
        <v>0</v>
      </c>
      <c r="AE6" s="1">
        <v>1</v>
      </c>
      <c r="AF6" s="1" t="e">
        <f t="shared" si="0"/>
        <v>#DIV/0!</v>
      </c>
    </row>
    <row r="7" spans="1:41">
      <c r="A7" s="7">
        <v>4</v>
      </c>
      <c r="B7" s="9" t="s">
        <v>32</v>
      </c>
      <c r="C7" s="9" t="s">
        <v>33</v>
      </c>
      <c r="D7" s="9" t="s">
        <v>40</v>
      </c>
      <c r="E7" s="9" t="s">
        <v>29</v>
      </c>
      <c r="F7" s="2" t="b">
        <f t="shared" ref="F7:F68" si="7">AND(NOT(B7=D7),OR(B7="CAT",B7="CAC",B7="ATA",B7="ATT",B7="TTA",B7="ATG",B7="CCG",B7="AGA",B7="CGG",B7="AGG",B7="CGA",B7="CGC",B7="TCC",B7="ACG",B7="ACC",B7="GTA",B7="TGG",B7="TAT",D7="GAA",D7="GAT",D7="GAG",D7="AAG",D7="AAA",D7="CTA",D7="CTT",D7="CTC",D7="AAC",D7="CCA",D7="CCT",D7="CAG",D7="CAA",D7="CGT",D7="AGT",D7="AGC",D7="TCA",D7="TCT",D7="GTC"))</f>
        <v>0</v>
      </c>
      <c r="G7" s="2" t="b">
        <f t="shared" si="6"/>
        <v>1</v>
      </c>
      <c r="H7" s="2" t="s">
        <v>275</v>
      </c>
      <c r="I7" s="2"/>
      <c r="M7" s="1">
        <f>PRODUCT(SUM(PRODUCT(R7,overview!$J$2),PRODUCT(W7,overview!$K$2),PRODUCT(AB7,overview!$L$2)),1/SUM(overview!$J$2:$L$2))</f>
        <v>0.79379545454545442</v>
      </c>
      <c r="N7" s="1">
        <f>PRODUCT(SUM(PRODUCT(S7,overview!$J$2),PRODUCT(X7,overview!$K$2),PRODUCT(AC7,overview!$L$2)),1/SUM(overview!$J$2:$L$2))</f>
        <v>2.2062045454545456</v>
      </c>
      <c r="O7" s="1">
        <f t="shared" si="1"/>
        <v>12.5</v>
      </c>
      <c r="P7" s="1">
        <f t="shared" si="2"/>
        <v>7.5</v>
      </c>
      <c r="Q7" s="1">
        <f t="shared" si="3"/>
        <v>0.21588083195121191</v>
      </c>
      <c r="R7" s="1">
        <v>0.92200000000000004</v>
      </c>
      <c r="S7" s="1">
        <v>2.0779999999999998</v>
      </c>
      <c r="T7" s="1">
        <v>4</v>
      </c>
      <c r="U7" s="1">
        <v>1</v>
      </c>
      <c r="V7" s="1">
        <f t="shared" si="4"/>
        <v>0.11092396535129934</v>
      </c>
      <c r="W7" s="1">
        <v>0.72799999999999998</v>
      </c>
      <c r="X7" s="1">
        <v>2.2719999999999998</v>
      </c>
      <c r="Y7" s="1">
        <v>7.5</v>
      </c>
      <c r="Z7" s="1">
        <v>5.5</v>
      </c>
      <c r="AA7" s="1">
        <f t="shared" si="5"/>
        <v>0.23497652582159623</v>
      </c>
      <c r="AB7" s="1">
        <v>0.90700000000000003</v>
      </c>
      <c r="AC7" s="1">
        <v>2.093</v>
      </c>
      <c r="AD7" s="1">
        <v>1</v>
      </c>
      <c r="AE7" s="1">
        <v>1</v>
      </c>
      <c r="AF7" s="1">
        <f t="shared" si="0"/>
        <v>0.43334925943621599</v>
      </c>
    </row>
    <row r="8" spans="1:41">
      <c r="A8" s="7">
        <v>5</v>
      </c>
      <c r="B8" s="9" t="s">
        <v>41</v>
      </c>
      <c r="C8" s="9" t="s">
        <v>42</v>
      </c>
      <c r="D8" s="9" t="s">
        <v>43</v>
      </c>
      <c r="E8" s="9" t="s">
        <v>44</v>
      </c>
      <c r="F8" s="2" t="b">
        <f t="shared" si="7"/>
        <v>1</v>
      </c>
      <c r="G8" s="2" t="b">
        <f t="shared" si="6"/>
        <v>0</v>
      </c>
      <c r="H8" s="2" t="s">
        <v>275</v>
      </c>
      <c r="I8" s="2"/>
      <c r="L8" s="2"/>
      <c r="M8" s="1">
        <f>PRODUCT(SUM(PRODUCT(R8,overview!$J$2),PRODUCT(W8,overview!$K$2),PRODUCT(AB8,overview!$L$2)),1/SUM(overview!$J$2:$L$2))</f>
        <v>0.47140909090909089</v>
      </c>
      <c r="N8" s="1">
        <f>PRODUCT(SUM(PRODUCT(S8,overview!$J$2),PRODUCT(X8,overview!$K$2),PRODUCT(AC8,overview!$L$2)),1/SUM(overview!$J$2:$L$2))</f>
        <v>2.5285909090909096</v>
      </c>
      <c r="O8" s="1">
        <f t="shared" si="1"/>
        <v>6.3</v>
      </c>
      <c r="P8" s="1">
        <f t="shared" si="2"/>
        <v>11.7</v>
      </c>
      <c r="Q8" s="1">
        <f t="shared" si="3"/>
        <v>0.34622999822805667</v>
      </c>
      <c r="R8" s="1">
        <v>0.42</v>
      </c>
      <c r="S8" s="1">
        <v>2.58</v>
      </c>
      <c r="T8" s="1">
        <v>3</v>
      </c>
      <c r="U8" s="1">
        <v>3</v>
      </c>
      <c r="V8" s="1">
        <f t="shared" si="4"/>
        <v>0.16279069767441859</v>
      </c>
      <c r="W8" s="1">
        <v>0.5</v>
      </c>
      <c r="X8" s="1">
        <v>2.5</v>
      </c>
      <c r="Y8" s="1">
        <v>3.3</v>
      </c>
      <c r="Z8" s="1">
        <v>6.7</v>
      </c>
      <c r="AA8" s="1">
        <f t="shared" si="5"/>
        <v>0.40606060606060607</v>
      </c>
      <c r="AB8" s="1">
        <v>0.36199999999999999</v>
      </c>
      <c r="AC8" s="1">
        <v>2.6379999999999999</v>
      </c>
      <c r="AD8" s="1">
        <v>0</v>
      </c>
      <c r="AE8" s="1">
        <v>2</v>
      </c>
      <c r="AF8" s="1" t="e">
        <f t="shared" si="0"/>
        <v>#DIV/0!</v>
      </c>
      <c r="AH8" s="1">
        <f t="shared" ref="AH8" si="8">(SUM(Z4:Z14)*SUM(W4:W14))/(SUM(Y4:Y14)*SUM(X4:X14))</f>
        <v>0.34558561031627483</v>
      </c>
      <c r="AI8" s="1">
        <f t="shared" ref="AI8" si="9">(SUM(U4:U14)*SUM(R4:R14))/(SUM(T4:T14)*SUM(S4:S14))</f>
        <v>0.15974697259141288</v>
      </c>
      <c r="AJ8" s="1">
        <f t="shared" ref="AJ8" si="10">(SUM(AE4:AE14)*SUM(AB4:AB14))/(SUM(AD4:AD14)*SUM(AC4:AC14))</f>
        <v>1.2599201065246339</v>
      </c>
    </row>
    <row r="9" spans="1:41">
      <c r="A9" s="7">
        <v>6</v>
      </c>
      <c r="B9" s="9" t="s">
        <v>45</v>
      </c>
      <c r="C9" s="9" t="s">
        <v>46</v>
      </c>
      <c r="D9" s="9" t="s">
        <v>45</v>
      </c>
      <c r="E9" s="9" t="s">
        <v>46</v>
      </c>
      <c r="F9" s="2" t="b">
        <f t="shared" si="7"/>
        <v>0</v>
      </c>
      <c r="G9" s="2" t="b">
        <f t="shared" si="6"/>
        <v>0</v>
      </c>
      <c r="H9" s="2" t="s">
        <v>275</v>
      </c>
      <c r="I9" s="2"/>
      <c r="M9" s="1">
        <f>PRODUCT(SUM(PRODUCT(R9,overview!$J$2),PRODUCT(W9,overview!$K$2),PRODUCT(AB9,overview!$L$2)),1/SUM(overview!$J$2:$L$2))</f>
        <v>0.94256818181818181</v>
      </c>
      <c r="N9" s="1">
        <f>PRODUCT(SUM(PRODUCT(S9,overview!$J$2),PRODUCT(X9,overview!$K$2),PRODUCT(AC9,overview!$L$2)),1/SUM(overview!$J$2:$L$2))</f>
        <v>2.0574318181818181</v>
      </c>
      <c r="O9" s="1">
        <f t="shared" si="1"/>
        <v>17</v>
      </c>
      <c r="P9" s="1">
        <f t="shared" si="2"/>
        <v>2</v>
      </c>
      <c r="Q9" s="1">
        <f t="shared" si="3"/>
        <v>5.3897472252347207E-2</v>
      </c>
      <c r="R9" s="1">
        <v>1.008</v>
      </c>
      <c r="S9" s="1">
        <v>1.992</v>
      </c>
      <c r="T9" s="1">
        <v>7</v>
      </c>
      <c r="U9" s="1">
        <v>0</v>
      </c>
      <c r="V9" s="1">
        <f t="shared" si="4"/>
        <v>0</v>
      </c>
      <c r="W9" s="1">
        <v>0.90900000000000003</v>
      </c>
      <c r="X9" s="1">
        <v>2.0910000000000002</v>
      </c>
      <c r="Y9" s="1">
        <v>10</v>
      </c>
      <c r="Z9" s="1">
        <v>2</v>
      </c>
      <c r="AA9" s="1">
        <f t="shared" si="5"/>
        <v>8.6944045911047346E-2</v>
      </c>
      <c r="AB9" s="1">
        <v>1</v>
      </c>
      <c r="AC9" s="1">
        <v>2</v>
      </c>
      <c r="AD9" s="1">
        <v>0</v>
      </c>
      <c r="AE9" s="1">
        <v>0</v>
      </c>
      <c r="AF9" s="1" t="e">
        <f t="shared" si="0"/>
        <v>#DIV/0!</v>
      </c>
      <c r="AH9" s="1">
        <f t="shared" ref="AH9:AH10" si="11">(SUM(Z5:Z15)*SUM(W5:W15))/(SUM(Y5:Y15)*SUM(X5:X15))</f>
        <v>0.3486007459193492</v>
      </c>
      <c r="AI9" s="1">
        <f t="shared" ref="AI9:AI10" si="12">(SUM(U5:U15)*SUM(R5:R15))/(SUM(T5:T15)*SUM(S5:S15))</f>
        <v>0.18705408706977275</v>
      </c>
      <c r="AJ9" s="1">
        <f t="shared" ref="AJ9:AJ10" si="13">(SUM(AE5:AE15)*SUM(AB5:AB15))/(SUM(AD5:AD15)*SUM(AC5:AC15))</f>
        <v>1.3288343558282207</v>
      </c>
    </row>
    <row r="10" spans="1:41">
      <c r="A10" s="7">
        <v>7</v>
      </c>
      <c r="B10" s="9" t="s">
        <v>47</v>
      </c>
      <c r="C10" s="9" t="s">
        <v>48</v>
      </c>
      <c r="D10" s="9" t="s">
        <v>49</v>
      </c>
      <c r="E10" s="9" t="s">
        <v>50</v>
      </c>
      <c r="F10" s="2" t="b">
        <f t="shared" si="7"/>
        <v>1</v>
      </c>
      <c r="G10" s="2" t="b">
        <f t="shared" si="6"/>
        <v>0</v>
      </c>
      <c r="H10" s="2" t="s">
        <v>275</v>
      </c>
      <c r="I10" s="2"/>
      <c r="M10" s="1">
        <f>PRODUCT(SUM(PRODUCT(R10,overview!$J$2),PRODUCT(W10,overview!$K$2),PRODUCT(AB10,overview!$L$2)),1/SUM(overview!$J$2:$L$2))</f>
        <v>0.63418181818181818</v>
      </c>
      <c r="N10" s="1">
        <f>PRODUCT(SUM(PRODUCT(S10,overview!$J$2),PRODUCT(X10,overview!$K$2),PRODUCT(AC10,overview!$L$2)),1/SUM(overview!$J$2:$L$2))</f>
        <v>2.3658181818181818</v>
      </c>
      <c r="O10" s="1">
        <f t="shared" si="1"/>
        <v>11.5</v>
      </c>
      <c r="P10" s="1">
        <f t="shared" si="2"/>
        <v>10.5</v>
      </c>
      <c r="Q10" s="1">
        <f t="shared" si="3"/>
        <v>0.24475066493805048</v>
      </c>
      <c r="R10" s="1">
        <v>0.92100000000000004</v>
      </c>
      <c r="S10" s="1">
        <v>2.0790000000000002</v>
      </c>
      <c r="T10" s="1">
        <v>7.5</v>
      </c>
      <c r="U10" s="1">
        <v>3.5</v>
      </c>
      <c r="V10" s="1">
        <f t="shared" si="4"/>
        <v>0.20673400673400674</v>
      </c>
      <c r="W10" s="1">
        <v>0.49399999999999999</v>
      </c>
      <c r="X10" s="1">
        <v>2.5059999999999998</v>
      </c>
      <c r="Y10" s="1">
        <v>4</v>
      </c>
      <c r="Z10" s="1">
        <v>6</v>
      </c>
      <c r="AA10" s="1">
        <f t="shared" si="5"/>
        <v>0.29569034317637677</v>
      </c>
      <c r="AB10" s="1">
        <v>0.68400000000000005</v>
      </c>
      <c r="AC10" s="1">
        <v>2.3159999999999998</v>
      </c>
      <c r="AD10" s="1">
        <v>0</v>
      </c>
      <c r="AE10" s="1">
        <v>1</v>
      </c>
      <c r="AF10" s="1" t="e">
        <f t="shared" si="0"/>
        <v>#DIV/0!</v>
      </c>
      <c r="AH10" s="1">
        <f t="shared" si="11"/>
        <v>0.36722942023295374</v>
      </c>
      <c r="AI10" s="1">
        <f t="shared" si="12"/>
        <v>0.20344643730869078</v>
      </c>
      <c r="AJ10" s="1">
        <f t="shared" si="13"/>
        <v>1.1889570552147239</v>
      </c>
      <c r="AK10" s="1">
        <f>(((SUM(AJ8:AJ12))-(SUM(AI8:AI12)))^2)/(AVERAGE(AI8:AI12))</f>
        <v>125.71479490776916</v>
      </c>
      <c r="AL10" s="1" t="b">
        <f>IF(AK10&gt;AO10, TRUE, FALSE)</f>
        <v>1</v>
      </c>
      <c r="AM10" s="1">
        <f>(((SUM(AH8:AH12))-(SUM(AI8:AI12)))^2)/(AVERAGE(AI8:AI12))</f>
        <v>3.9914801411174294</v>
      </c>
      <c r="AN10" s="1" t="b">
        <f>IF(AM10&gt;AO10, TRUE, FALSE)</f>
        <v>0</v>
      </c>
      <c r="AO10" s="1">
        <v>9.4879999999999995</v>
      </c>
    </row>
    <row r="11" spans="1:41">
      <c r="A11" s="7">
        <v>8</v>
      </c>
      <c r="B11" s="9" t="s">
        <v>51</v>
      </c>
      <c r="C11" s="9" t="s">
        <v>52</v>
      </c>
      <c r="D11" s="9" t="s">
        <v>53</v>
      </c>
      <c r="E11" s="9" t="s">
        <v>33</v>
      </c>
      <c r="F11" s="2" t="b">
        <f t="shared" si="7"/>
        <v>0</v>
      </c>
      <c r="G11" s="2" t="b">
        <f t="shared" si="6"/>
        <v>1</v>
      </c>
      <c r="H11" s="2" t="s">
        <v>275</v>
      </c>
      <c r="I11" s="2"/>
      <c r="K11" s="2"/>
      <c r="L11" s="2"/>
      <c r="M11" s="1">
        <f>PRODUCT(SUM(PRODUCT(R11,overview!$J$2),PRODUCT(W11,overview!$K$2),PRODUCT(AB11,overview!$L$2)),1/SUM(overview!$J$2:$L$2))</f>
        <v>0.63736363636363635</v>
      </c>
      <c r="N11" s="1">
        <f>PRODUCT(SUM(PRODUCT(S11,overview!$J$2),PRODUCT(X11,overview!$K$2),PRODUCT(AC11,overview!$L$2)),1/SUM(overview!$J$2:$L$2))</f>
        <v>2.3626363636363634</v>
      </c>
      <c r="O11" s="1">
        <f t="shared" si="1"/>
        <v>8.6999999999999993</v>
      </c>
      <c r="P11" s="1">
        <f t="shared" si="2"/>
        <v>15.3</v>
      </c>
      <c r="Q11" s="1">
        <f t="shared" si="3"/>
        <v>0.47441954885422355</v>
      </c>
      <c r="R11" s="1">
        <v>0.34</v>
      </c>
      <c r="S11" s="1">
        <v>2.66</v>
      </c>
      <c r="T11" s="1">
        <v>3</v>
      </c>
      <c r="U11" s="1">
        <v>6</v>
      </c>
      <c r="V11" s="1">
        <f t="shared" si="4"/>
        <v>0.25563909774436089</v>
      </c>
      <c r="W11" s="1">
        <v>0.78500000000000003</v>
      </c>
      <c r="X11" s="1">
        <v>2.2149999999999999</v>
      </c>
      <c r="Y11" s="1">
        <v>5.2</v>
      </c>
      <c r="Z11" s="1">
        <v>7.8</v>
      </c>
      <c r="AA11" s="1">
        <f t="shared" si="5"/>
        <v>0.53160270880361182</v>
      </c>
      <c r="AB11" s="1">
        <v>0.51900000000000002</v>
      </c>
      <c r="AC11" s="1">
        <v>2.4809999999999999</v>
      </c>
      <c r="AD11" s="1">
        <v>0.5</v>
      </c>
      <c r="AE11" s="1">
        <v>1.5</v>
      </c>
      <c r="AF11" s="1">
        <f t="shared" si="0"/>
        <v>0.62756952841596136</v>
      </c>
      <c r="AH11" s="1">
        <f t="shared" ref="AH11:AH74" si="14">(SUM(Z7:Z17)*SUM(W7:W17))/(SUM(Y7:Y17)*SUM(X7:X17))</f>
        <v>0.32003361697657318</v>
      </c>
      <c r="AI11" s="1">
        <f t="shared" ref="AI11:AI74" si="15">(SUM(U7:U17)*SUM(R7:R17))/(SUM(T7:T17)*SUM(S7:S17))</f>
        <v>0.16829982697711596</v>
      </c>
      <c r="AJ11" s="1">
        <f t="shared" ref="AJ11:AJ74" si="16">(SUM(AE7:AE17)*SUM(AB7:AB17))/(SUM(AD7:AD17)*SUM(AC7:AC17))</f>
        <v>0.97750100441944543</v>
      </c>
      <c r="AK11" s="1">
        <f t="shared" ref="AK11:AK74" si="17">(((SUM(AJ9:AJ13))-(SUM(AI9:AI13)))^2)/(AVERAGE(AI9:AI13))</f>
        <v>96.7922763976879</v>
      </c>
      <c r="AL11" s="1" t="b">
        <f t="shared" ref="AL11:AL74" si="18">IF(AK11&gt;AO11, TRUE, FALSE)</f>
        <v>1</v>
      </c>
      <c r="AM11" s="1">
        <f t="shared" ref="AM11:AM74" si="19">(((SUM(AH9:AH13))-(SUM(AI9:AI13)))^2)/(AVERAGE(AI9:AI13))</f>
        <v>3.3301268055590105</v>
      </c>
      <c r="AN11" s="1" t="b">
        <f t="shared" ref="AN11:AN74" si="20">IF(AM11&gt;AO11, TRUE, FALSE)</f>
        <v>0</v>
      </c>
      <c r="AO11" s="1">
        <v>9.4879999999999995</v>
      </c>
    </row>
    <row r="12" spans="1:41">
      <c r="A12" s="7">
        <v>9</v>
      </c>
      <c r="B12" s="9" t="s">
        <v>54</v>
      </c>
      <c r="C12" s="9" t="s">
        <v>55</v>
      </c>
      <c r="D12" s="9" t="s">
        <v>54</v>
      </c>
      <c r="E12" s="9" t="s">
        <v>55</v>
      </c>
      <c r="F12" s="2" t="b">
        <f t="shared" si="7"/>
        <v>0</v>
      </c>
      <c r="G12" s="2" t="b">
        <f t="shared" si="6"/>
        <v>0</v>
      </c>
      <c r="H12" s="2" t="s">
        <v>275</v>
      </c>
      <c r="I12" s="2"/>
      <c r="L12" s="2"/>
      <c r="M12" s="1">
        <f>PRODUCT(SUM(PRODUCT(R12,overview!$J$2),PRODUCT(W12,overview!$K$2),PRODUCT(AB12,overview!$L$2)),1/SUM(overview!$J$2:$L$2))</f>
        <v>0.44793181818181821</v>
      </c>
      <c r="N12" s="1">
        <f>PRODUCT(SUM(PRODUCT(S12,overview!$J$2),PRODUCT(X12,overview!$K$2),PRODUCT(AC12,overview!$L$2)),1/SUM(overview!$J$2:$L$2))</f>
        <v>2.5520681818181816</v>
      </c>
      <c r="O12" s="1">
        <f t="shared" si="1"/>
        <v>5.5</v>
      </c>
      <c r="P12" s="1">
        <f t="shared" si="2"/>
        <v>26.5</v>
      </c>
      <c r="Q12" s="1">
        <f t="shared" si="3"/>
        <v>0.84567370006986742</v>
      </c>
      <c r="R12" s="1">
        <v>0.36599999999999999</v>
      </c>
      <c r="S12" s="1">
        <v>2.6339999999999999</v>
      </c>
      <c r="T12" s="1">
        <v>1</v>
      </c>
      <c r="U12" s="1">
        <v>9</v>
      </c>
      <c r="V12" s="1">
        <f t="shared" si="4"/>
        <v>1.2505694760820045</v>
      </c>
      <c r="W12" s="1">
        <v>0.49</v>
      </c>
      <c r="X12" s="1">
        <v>2.5099999999999998</v>
      </c>
      <c r="Y12" s="1">
        <v>4.5</v>
      </c>
      <c r="Z12" s="1">
        <v>17.5</v>
      </c>
      <c r="AA12" s="1">
        <f t="shared" si="5"/>
        <v>0.75918548030101818</v>
      </c>
      <c r="AB12" s="1">
        <v>0.375</v>
      </c>
      <c r="AC12" s="1">
        <v>2.625</v>
      </c>
      <c r="AD12" s="1">
        <v>0</v>
      </c>
      <c r="AE12" s="1">
        <v>0</v>
      </c>
      <c r="AF12" s="1" t="e">
        <f t="shared" si="0"/>
        <v>#DIV/0!</v>
      </c>
      <c r="AH12" s="1">
        <f t="shared" si="14"/>
        <v>0.33093861984029244</v>
      </c>
      <c r="AI12" s="1">
        <f t="shared" si="15"/>
        <v>0.15754882755472033</v>
      </c>
      <c r="AJ12" s="1">
        <f t="shared" si="16"/>
        <v>0.81424592120970962</v>
      </c>
      <c r="AK12" s="1">
        <f t="shared" si="17"/>
        <v>74.07511241562176</v>
      </c>
      <c r="AL12" s="1" t="b">
        <f t="shared" si="18"/>
        <v>1</v>
      </c>
      <c r="AM12" s="1">
        <f t="shared" si="19"/>
        <v>3.3161116772056047</v>
      </c>
      <c r="AN12" s="1" t="b">
        <f t="shared" si="20"/>
        <v>0</v>
      </c>
      <c r="AO12" s="1">
        <v>9.4879999999999995</v>
      </c>
    </row>
    <row r="13" spans="1:41">
      <c r="A13" s="7">
        <v>10</v>
      </c>
      <c r="B13" s="9" t="s">
        <v>53</v>
      </c>
      <c r="C13" s="9" t="s">
        <v>33</v>
      </c>
      <c r="D13" s="9" t="s">
        <v>56</v>
      </c>
      <c r="E13" s="9" t="s">
        <v>31</v>
      </c>
      <c r="F13" s="2" t="b">
        <f t="shared" si="7"/>
        <v>1</v>
      </c>
      <c r="G13" s="2" t="b">
        <f t="shared" si="6"/>
        <v>0</v>
      </c>
      <c r="H13" s="2" t="s">
        <v>275</v>
      </c>
      <c r="I13" s="2"/>
      <c r="K13" s="2"/>
      <c r="L13" s="2"/>
      <c r="M13" s="1">
        <f>PRODUCT(SUM(PRODUCT(R13,overview!$J$2),PRODUCT(W13,overview!$K$2),PRODUCT(AB13,overview!$L$2)),1/SUM(overview!$J$2:$L$2))</f>
        <v>1</v>
      </c>
      <c r="N13" s="1">
        <f>PRODUCT(SUM(PRODUCT(S13,overview!$J$2),PRODUCT(X13,overview!$K$2),PRODUCT(AC13,overview!$L$2)),1/SUM(overview!$J$2:$L$2))</f>
        <v>2</v>
      </c>
      <c r="O13" s="1">
        <f t="shared" si="1"/>
        <v>13</v>
      </c>
      <c r="P13" s="1">
        <f t="shared" si="2"/>
        <v>4</v>
      </c>
      <c r="Q13" s="1">
        <f t="shared" si="3"/>
        <v>0.15384615384615385</v>
      </c>
      <c r="R13" s="1">
        <v>1</v>
      </c>
      <c r="S13" s="1">
        <v>2</v>
      </c>
      <c r="T13" s="1">
        <v>8</v>
      </c>
      <c r="U13" s="1">
        <v>1</v>
      </c>
      <c r="V13" s="1">
        <f t="shared" si="4"/>
        <v>6.25E-2</v>
      </c>
      <c r="W13" s="1">
        <v>1</v>
      </c>
      <c r="X13" s="1">
        <v>2</v>
      </c>
      <c r="Y13" s="1">
        <v>5</v>
      </c>
      <c r="Z13" s="1">
        <v>2</v>
      </c>
      <c r="AA13" s="1">
        <f t="shared" si="5"/>
        <v>0.2</v>
      </c>
      <c r="AB13" s="1">
        <v>1</v>
      </c>
      <c r="AC13" s="1">
        <v>2</v>
      </c>
      <c r="AD13" s="1">
        <v>0</v>
      </c>
      <c r="AE13" s="1">
        <v>1</v>
      </c>
      <c r="AF13" s="1" t="e">
        <f t="shared" si="0"/>
        <v>#DIV/0!</v>
      </c>
      <c r="AH13" s="1">
        <f t="shared" si="14"/>
        <v>0.29105680089334562</v>
      </c>
      <c r="AI13" s="1">
        <f t="shared" si="15"/>
        <v>0.17221888153938664</v>
      </c>
      <c r="AJ13" s="1">
        <f t="shared" si="16"/>
        <v>0.72647533053853608</v>
      </c>
      <c r="AK13" s="1">
        <f t="shared" si="17"/>
        <v>56.723738487632126</v>
      </c>
      <c r="AL13" s="1" t="b">
        <f t="shared" si="18"/>
        <v>1</v>
      </c>
      <c r="AM13" s="1">
        <f t="shared" si="19"/>
        <v>3.6209817438929215</v>
      </c>
      <c r="AN13" s="1" t="b">
        <f t="shared" si="20"/>
        <v>0</v>
      </c>
      <c r="AO13" s="1">
        <v>9.4879999999999995</v>
      </c>
    </row>
    <row r="14" spans="1:41">
      <c r="A14" s="7">
        <v>11</v>
      </c>
      <c r="B14" s="9" t="s">
        <v>57</v>
      </c>
      <c r="C14" s="9" t="s">
        <v>48</v>
      </c>
      <c r="D14" s="9" t="s">
        <v>49</v>
      </c>
      <c r="E14" s="9" t="s">
        <v>50</v>
      </c>
      <c r="F14" s="2" t="b">
        <f t="shared" si="7"/>
        <v>0</v>
      </c>
      <c r="G14" s="2" t="b">
        <f t="shared" si="6"/>
        <v>0</v>
      </c>
      <c r="H14" s="2" t="s">
        <v>275</v>
      </c>
      <c r="I14" s="2"/>
      <c r="K14" s="2"/>
      <c r="L14" s="2"/>
      <c r="M14" s="1">
        <f>PRODUCT(SUM(PRODUCT(R14,overview!$J$2),PRODUCT(W14,overview!$K$2),PRODUCT(AB14,overview!$L$2)),1/SUM(overview!$J$2:$L$2))</f>
        <v>0.26986363636363636</v>
      </c>
      <c r="N14" s="1">
        <f>PRODUCT(SUM(PRODUCT(S14,overview!$J$2),PRODUCT(X14,overview!$K$2),PRODUCT(AC14,overview!$L$2)),1/SUM(overview!$J$2:$L$2))</f>
        <v>2.730136363636364</v>
      </c>
      <c r="O14" s="1">
        <f t="shared" si="1"/>
        <v>3</v>
      </c>
      <c r="P14" s="1">
        <f t="shared" si="2"/>
        <v>5</v>
      </c>
      <c r="Q14" s="1">
        <f t="shared" si="3"/>
        <v>0.16474368579658022</v>
      </c>
      <c r="R14" s="1">
        <v>3.9E-2</v>
      </c>
      <c r="S14" s="1">
        <v>2.9609999999999999</v>
      </c>
      <c r="T14" s="1">
        <v>0</v>
      </c>
      <c r="U14" s="1">
        <v>2</v>
      </c>
      <c r="V14" s="1" t="e">
        <f t="shared" si="4"/>
        <v>#DIV/0!</v>
      </c>
      <c r="W14" s="1">
        <v>0.36</v>
      </c>
      <c r="X14" s="1">
        <v>2.64</v>
      </c>
      <c r="Y14" s="1">
        <v>2</v>
      </c>
      <c r="Z14" s="1">
        <v>2</v>
      </c>
      <c r="AA14" s="1">
        <f t="shared" si="5"/>
        <v>0.13636363636363635</v>
      </c>
      <c r="AB14" s="1">
        <v>0.88800000000000001</v>
      </c>
      <c r="AC14" s="1">
        <v>2.1120000000000001</v>
      </c>
      <c r="AD14" s="1">
        <v>1</v>
      </c>
      <c r="AE14" s="1">
        <v>1</v>
      </c>
      <c r="AF14" s="1">
        <f t="shared" si="0"/>
        <v>0.42045454545454541</v>
      </c>
      <c r="AH14" s="1">
        <f t="shared" si="14"/>
        <v>0.33002297860673896</v>
      </c>
      <c r="AI14" s="1">
        <f t="shared" si="15"/>
        <v>0.17522414940683606</v>
      </c>
      <c r="AJ14" s="1">
        <f t="shared" si="16"/>
        <v>0.7735697715566392</v>
      </c>
      <c r="AK14" s="1">
        <f t="shared" si="17"/>
        <v>41.764016227801271</v>
      </c>
      <c r="AL14" s="1" t="b">
        <f t="shared" si="18"/>
        <v>1</v>
      </c>
      <c r="AM14" s="1">
        <f t="shared" si="19"/>
        <v>4.0774375231315085</v>
      </c>
      <c r="AN14" s="1" t="b">
        <f t="shared" si="20"/>
        <v>0</v>
      </c>
      <c r="AO14" s="1">
        <v>9.4879999999999995</v>
      </c>
    </row>
    <row r="15" spans="1:41">
      <c r="A15" s="7">
        <v>12</v>
      </c>
      <c r="B15" s="9" t="s">
        <v>30</v>
      </c>
      <c r="C15" s="9" t="s">
        <v>31</v>
      </c>
      <c r="D15" s="9" t="s">
        <v>30</v>
      </c>
      <c r="E15" s="9" t="s">
        <v>31</v>
      </c>
      <c r="F15" s="2" t="b">
        <f t="shared" si="7"/>
        <v>0</v>
      </c>
      <c r="G15" s="2" t="b">
        <f t="shared" si="6"/>
        <v>0</v>
      </c>
      <c r="H15" s="2" t="s">
        <v>275</v>
      </c>
      <c r="I15" s="2"/>
      <c r="M15" s="1">
        <f>PRODUCT(SUM(PRODUCT(R15,overview!$J$2),PRODUCT(W15,overview!$K$2),PRODUCT(AB15,overview!$L$2)),1/SUM(overview!$J$2:$L$2))</f>
        <v>0.92738636363636362</v>
      </c>
      <c r="N15" s="1">
        <f>PRODUCT(SUM(PRODUCT(S15,overview!$J$2),PRODUCT(X15,overview!$K$2),PRODUCT(AC15,overview!$L$2)),1/SUM(overview!$J$2:$L$2))</f>
        <v>2.0726136363636365</v>
      </c>
      <c r="O15" s="1">
        <f t="shared" si="1"/>
        <v>13</v>
      </c>
      <c r="P15" s="1">
        <f t="shared" si="2"/>
        <v>10</v>
      </c>
      <c r="Q15" s="1">
        <f t="shared" si="3"/>
        <v>0.34419059749395842</v>
      </c>
      <c r="R15" s="1">
        <v>0.98099999999999998</v>
      </c>
      <c r="S15" s="1">
        <v>2.0190000000000001</v>
      </c>
      <c r="T15" s="1">
        <v>6</v>
      </c>
      <c r="U15" s="1">
        <v>4</v>
      </c>
      <c r="V15" s="1">
        <f t="shared" si="4"/>
        <v>0.32392273402674587</v>
      </c>
      <c r="W15" s="1">
        <v>0.89900000000000002</v>
      </c>
      <c r="X15" s="1">
        <v>2.101</v>
      </c>
      <c r="Y15" s="1">
        <v>7</v>
      </c>
      <c r="Z15" s="1">
        <v>6</v>
      </c>
      <c r="AA15" s="1">
        <f t="shared" si="5"/>
        <v>0.36676412592642954</v>
      </c>
      <c r="AB15" s="1">
        <v>1</v>
      </c>
      <c r="AC15" s="1">
        <v>2</v>
      </c>
      <c r="AD15" s="1">
        <v>0</v>
      </c>
      <c r="AE15" s="1">
        <v>0</v>
      </c>
      <c r="AF15" s="1" t="e">
        <f t="shared" si="0"/>
        <v>#DIV/0!</v>
      </c>
      <c r="AH15" s="1">
        <f t="shared" si="14"/>
        <v>0.33783806963800661</v>
      </c>
      <c r="AI15" s="1">
        <f t="shared" si="15"/>
        <v>0.15984118014766852</v>
      </c>
      <c r="AJ15" s="1">
        <f t="shared" si="16"/>
        <v>0.61569965870307175</v>
      </c>
      <c r="AK15" s="1">
        <f t="shared" si="17"/>
        <v>40.051690828800581</v>
      </c>
      <c r="AL15" s="1" t="b">
        <f t="shared" si="18"/>
        <v>1</v>
      </c>
      <c r="AM15" s="1">
        <f t="shared" si="19"/>
        <v>4.8031716445513331</v>
      </c>
      <c r="AN15" s="1" t="b">
        <f t="shared" si="20"/>
        <v>0</v>
      </c>
      <c r="AO15" s="1">
        <v>9.4879999999999995</v>
      </c>
    </row>
    <row r="16" spans="1:41">
      <c r="A16" s="7">
        <v>13</v>
      </c>
      <c r="B16" s="9" t="s">
        <v>45</v>
      </c>
      <c r="C16" s="9" t="s">
        <v>46</v>
      </c>
      <c r="D16" s="9" t="s">
        <v>45</v>
      </c>
      <c r="E16" s="9" t="s">
        <v>46</v>
      </c>
      <c r="F16" s="2" t="b">
        <f t="shared" si="7"/>
        <v>0</v>
      </c>
      <c r="G16" s="2" t="b">
        <f t="shared" si="6"/>
        <v>0</v>
      </c>
      <c r="H16" s="2" t="s">
        <v>275</v>
      </c>
      <c r="I16" s="2"/>
      <c r="K16" s="2"/>
      <c r="L16" s="2"/>
      <c r="M16" s="1">
        <f>PRODUCT(SUM(PRODUCT(R16,overview!$J$2),PRODUCT(W16,overview!$K$2),PRODUCT(AB16,overview!$L$2)),1/SUM(overview!$J$2:$L$2))</f>
        <v>1.0147272727272727</v>
      </c>
      <c r="N16" s="1">
        <f>PRODUCT(SUM(PRODUCT(S16,overview!$J$2),PRODUCT(X16,overview!$K$2),PRODUCT(AC16,overview!$L$2)),1/SUM(overview!$J$2:$L$2))</f>
        <v>1.9852727272727275</v>
      </c>
      <c r="O16" s="1">
        <f t="shared" si="1"/>
        <v>11</v>
      </c>
      <c r="P16" s="1">
        <f t="shared" si="2"/>
        <v>5</v>
      </c>
      <c r="Q16" s="1">
        <f t="shared" si="3"/>
        <v>0.23233063300835072</v>
      </c>
      <c r="R16" s="1">
        <v>1.0089999999999999</v>
      </c>
      <c r="S16" s="1">
        <v>1.9910000000000001</v>
      </c>
      <c r="T16" s="1">
        <v>4</v>
      </c>
      <c r="U16" s="1">
        <v>0</v>
      </c>
      <c r="V16" s="1">
        <f t="shared" si="4"/>
        <v>0</v>
      </c>
      <c r="W16" s="1">
        <v>1.018</v>
      </c>
      <c r="X16" s="1">
        <v>1.982</v>
      </c>
      <c r="Y16" s="1">
        <v>7</v>
      </c>
      <c r="Z16" s="1">
        <v>5</v>
      </c>
      <c r="AA16" s="1">
        <f t="shared" si="5"/>
        <v>0.36687328816491277</v>
      </c>
      <c r="AB16" s="1">
        <v>1</v>
      </c>
      <c r="AC16" s="1">
        <v>2</v>
      </c>
      <c r="AD16" s="1">
        <v>0</v>
      </c>
      <c r="AE16" s="1">
        <v>0</v>
      </c>
      <c r="AF16" s="1" t="e">
        <f t="shared" si="0"/>
        <v>#DIV/0!</v>
      </c>
      <c r="AH16" s="1">
        <f t="shared" si="14"/>
        <v>0.3700727916584694</v>
      </c>
      <c r="AI16" s="1">
        <f t="shared" si="15"/>
        <v>0.16999507807018463</v>
      </c>
      <c r="AJ16" s="1">
        <f t="shared" si="16"/>
        <v>0.54551064486269674</v>
      </c>
      <c r="AK16" s="1">
        <f t="shared" si="17"/>
        <v>34.564203687012068</v>
      </c>
      <c r="AL16" s="1" t="b">
        <f t="shared" si="18"/>
        <v>1</v>
      </c>
      <c r="AM16" s="1">
        <f t="shared" si="19"/>
        <v>6.8359841150555063</v>
      </c>
      <c r="AN16" s="1" t="b">
        <f t="shared" si="20"/>
        <v>0</v>
      </c>
      <c r="AO16" s="1">
        <v>9.4879999999999995</v>
      </c>
    </row>
    <row r="17" spans="1:41">
      <c r="A17" s="7">
        <v>14</v>
      </c>
      <c r="B17" s="9" t="s">
        <v>58</v>
      </c>
      <c r="C17" s="9" t="s">
        <v>59</v>
      </c>
      <c r="D17" s="9" t="s">
        <v>58</v>
      </c>
      <c r="E17" s="9" t="s">
        <v>59</v>
      </c>
      <c r="F17" s="2" t="b">
        <f t="shared" si="7"/>
        <v>0</v>
      </c>
      <c r="G17" s="2" t="b">
        <f t="shared" si="6"/>
        <v>0</v>
      </c>
      <c r="H17" s="2" t="s">
        <v>275</v>
      </c>
      <c r="I17" s="2"/>
      <c r="K17" s="2"/>
      <c r="L17" s="2"/>
      <c r="M17" s="1">
        <f>PRODUCT(SUM(PRODUCT(R17,overview!$J$2),PRODUCT(W17,overview!$K$2),PRODUCT(AB17,overview!$L$2)),1/SUM(overview!$J$2:$L$2))</f>
        <v>0.41322727272727278</v>
      </c>
      <c r="N17" s="1">
        <f>PRODUCT(SUM(PRODUCT(S17,overview!$J$2),PRODUCT(X17,overview!$K$2),PRODUCT(AC17,overview!$L$2)),1/SUM(overview!$J$2:$L$2))</f>
        <v>2.5867727272727277</v>
      </c>
      <c r="O17" s="1">
        <f t="shared" si="1"/>
        <v>11.5</v>
      </c>
      <c r="P17" s="1">
        <f t="shared" si="2"/>
        <v>3.5</v>
      </c>
      <c r="Q17" s="1">
        <f t="shared" si="3"/>
        <v>4.8618427436021044E-2</v>
      </c>
      <c r="R17" s="1">
        <v>0.375</v>
      </c>
      <c r="S17" s="1">
        <v>2.625</v>
      </c>
      <c r="T17" s="1">
        <v>7</v>
      </c>
      <c r="U17" s="1">
        <v>0</v>
      </c>
      <c r="V17" s="1">
        <f t="shared" si="4"/>
        <v>0</v>
      </c>
      <c r="W17" s="1">
        <v>0.433</v>
      </c>
      <c r="X17" s="1">
        <v>2.5670000000000002</v>
      </c>
      <c r="Y17" s="1">
        <v>4.5</v>
      </c>
      <c r="Z17" s="1">
        <v>3.5</v>
      </c>
      <c r="AA17" s="1">
        <f t="shared" si="5"/>
        <v>0.13119508288966797</v>
      </c>
      <c r="AB17" s="1">
        <v>0.375</v>
      </c>
      <c r="AC17" s="1">
        <v>2.625</v>
      </c>
      <c r="AD17" s="1">
        <v>0</v>
      </c>
      <c r="AE17" s="1">
        <v>0</v>
      </c>
      <c r="AF17" s="1" t="e">
        <f t="shared" si="0"/>
        <v>#DIV/0!</v>
      </c>
      <c r="AH17" s="1">
        <f t="shared" si="14"/>
        <v>0.36533003265114494</v>
      </c>
      <c r="AI17" s="1">
        <f t="shared" si="15"/>
        <v>0.13415380198703336</v>
      </c>
      <c r="AJ17" s="1">
        <f t="shared" si="16"/>
        <v>0.69965870307167233</v>
      </c>
      <c r="AK17" s="1">
        <f t="shared" si="17"/>
        <v>31.645026077148454</v>
      </c>
      <c r="AL17" s="1" t="b">
        <f t="shared" si="18"/>
        <v>1</v>
      </c>
      <c r="AM17" s="1">
        <f t="shared" si="19"/>
        <v>8.6357851572969153</v>
      </c>
      <c r="AN17" s="1" t="b">
        <f t="shared" si="20"/>
        <v>0</v>
      </c>
      <c r="AO17" s="1">
        <v>9.4879999999999995</v>
      </c>
    </row>
    <row r="18" spans="1:41">
      <c r="A18" s="7">
        <v>15</v>
      </c>
      <c r="B18" s="9" t="s">
        <v>40</v>
      </c>
      <c r="C18" s="9" t="s">
        <v>29</v>
      </c>
      <c r="D18" s="9" t="s">
        <v>28</v>
      </c>
      <c r="E18" s="9" t="s">
        <v>29</v>
      </c>
      <c r="F18" s="2" t="b">
        <f t="shared" si="7"/>
        <v>1</v>
      </c>
      <c r="G18" s="2" t="b">
        <f t="shared" si="6"/>
        <v>1</v>
      </c>
      <c r="H18" s="2" t="s">
        <v>275</v>
      </c>
      <c r="I18" s="2"/>
      <c r="K18" s="2"/>
      <c r="L18" s="2"/>
      <c r="M18" s="1">
        <f>PRODUCT(SUM(PRODUCT(R18,overview!$J$2),PRODUCT(W18,overview!$K$2),PRODUCT(AB18,overview!$L$2)),1/SUM(overview!$J$2:$L$2))</f>
        <v>0.98090909090909084</v>
      </c>
      <c r="N18" s="1">
        <f>PRODUCT(SUM(PRODUCT(S18,overview!$J$2),PRODUCT(X18,overview!$K$2),PRODUCT(AC18,overview!$L$2)),1/SUM(overview!$J$2:$L$2))</f>
        <v>2.019090909090909</v>
      </c>
      <c r="O18" s="1">
        <f t="shared" si="1"/>
        <v>20</v>
      </c>
      <c r="P18" s="1">
        <f t="shared" si="2"/>
        <v>9</v>
      </c>
      <c r="Q18" s="1">
        <f t="shared" si="3"/>
        <v>0.21861773975686627</v>
      </c>
      <c r="R18" s="1">
        <v>1.0860000000000001</v>
      </c>
      <c r="S18" s="1">
        <v>1.9139999999999999</v>
      </c>
      <c r="T18" s="1">
        <v>9</v>
      </c>
      <c r="U18" s="1">
        <v>1</v>
      </c>
      <c r="V18" s="1">
        <f t="shared" si="4"/>
        <v>6.3044235458028564E-2</v>
      </c>
      <c r="W18" s="1">
        <v>0.94099999999999995</v>
      </c>
      <c r="X18" s="1">
        <v>2.0590000000000002</v>
      </c>
      <c r="Y18" s="1">
        <v>10</v>
      </c>
      <c r="Z18" s="1">
        <v>8</v>
      </c>
      <c r="AA18" s="1">
        <f t="shared" si="5"/>
        <v>0.36561437591063617</v>
      </c>
      <c r="AB18" s="1">
        <v>0.66700000000000004</v>
      </c>
      <c r="AC18" s="1">
        <v>2.3330000000000002</v>
      </c>
      <c r="AD18" s="1">
        <v>1</v>
      </c>
      <c r="AE18" s="1">
        <v>0</v>
      </c>
      <c r="AF18" s="1">
        <f t="shared" si="0"/>
        <v>0</v>
      </c>
      <c r="AH18" s="1">
        <f t="shared" si="14"/>
        <v>0.39846788157675339</v>
      </c>
      <c r="AI18" s="1">
        <f t="shared" si="15"/>
        <v>0.13420803841395351</v>
      </c>
      <c r="AJ18" s="1">
        <f t="shared" si="16"/>
        <v>0.45124314888264216</v>
      </c>
      <c r="AK18" s="1">
        <f t="shared" si="17"/>
        <v>33.827475643264776</v>
      </c>
      <c r="AL18" s="1" t="b">
        <f t="shared" si="18"/>
        <v>1</v>
      </c>
      <c r="AM18" s="1">
        <f t="shared" si="19"/>
        <v>10.799416037207848</v>
      </c>
      <c r="AN18" s="1" t="b">
        <f t="shared" si="20"/>
        <v>1</v>
      </c>
      <c r="AO18" s="1">
        <v>9.4879999999999995</v>
      </c>
    </row>
    <row r="19" spans="1:41">
      <c r="A19" s="7">
        <v>16</v>
      </c>
      <c r="B19" s="9" t="s">
        <v>47</v>
      </c>
      <c r="C19" s="9" t="s">
        <v>48</v>
      </c>
      <c r="D19" s="9" t="s">
        <v>49</v>
      </c>
      <c r="E19" s="9" t="s">
        <v>50</v>
      </c>
      <c r="F19" s="2" t="b">
        <f t="shared" si="7"/>
        <v>1</v>
      </c>
      <c r="G19" s="2" t="b">
        <f t="shared" si="6"/>
        <v>0</v>
      </c>
      <c r="H19" s="2" t="s">
        <v>275</v>
      </c>
      <c r="I19" s="2"/>
      <c r="J19" s="2"/>
      <c r="M19" s="1">
        <f>PRODUCT(SUM(PRODUCT(R19,overview!$J$2),PRODUCT(W19,overview!$K$2),PRODUCT(AB19,overview!$L$2)),1/SUM(overview!$J$2:$L$2))</f>
        <v>0.532909090909091</v>
      </c>
      <c r="N19" s="1">
        <f>PRODUCT(SUM(PRODUCT(S19,overview!$J$2),PRODUCT(X19,overview!$K$2),PRODUCT(AC19,overview!$L$2)),1/SUM(overview!$J$2:$L$2))</f>
        <v>2.467090909090909</v>
      </c>
      <c r="O19" s="1">
        <f t="shared" si="1"/>
        <v>11.5</v>
      </c>
      <c r="P19" s="1">
        <f t="shared" si="2"/>
        <v>7.5</v>
      </c>
      <c r="Q19" s="1">
        <f t="shared" si="3"/>
        <v>0.14087417931538324</v>
      </c>
      <c r="R19" s="1">
        <v>0.93</v>
      </c>
      <c r="S19" s="1">
        <v>2.0699999999999998</v>
      </c>
      <c r="T19" s="1">
        <v>7.5</v>
      </c>
      <c r="U19" s="1">
        <v>5.5</v>
      </c>
      <c r="V19" s="1">
        <f t="shared" si="4"/>
        <v>0.32946859903381648</v>
      </c>
      <c r="W19" s="1">
        <v>0.33600000000000002</v>
      </c>
      <c r="X19" s="1">
        <v>2.6640000000000001</v>
      </c>
      <c r="Y19" s="1">
        <v>4</v>
      </c>
      <c r="Z19" s="1">
        <v>1</v>
      </c>
      <c r="AA19" s="1">
        <f t="shared" si="5"/>
        <v>3.1531531531531529E-2</v>
      </c>
      <c r="AB19" s="1">
        <v>0.68400000000000005</v>
      </c>
      <c r="AC19" s="1">
        <v>2.3159999999999998</v>
      </c>
      <c r="AD19" s="1">
        <v>0</v>
      </c>
      <c r="AE19" s="1">
        <v>1</v>
      </c>
      <c r="AF19" s="1" t="e">
        <f t="shared" si="0"/>
        <v>#DIV/0!</v>
      </c>
      <c r="AH19" s="1">
        <f t="shared" si="14"/>
        <v>0.41822651846958708</v>
      </c>
      <c r="AI19" s="1">
        <f t="shared" si="15"/>
        <v>0.15282154510711304</v>
      </c>
      <c r="AJ19" s="1">
        <f t="shared" si="16"/>
        <v>0.61909262759924377</v>
      </c>
      <c r="AK19" s="1">
        <f t="shared" si="17"/>
        <v>39.06764210561024</v>
      </c>
      <c r="AL19" s="1" t="b">
        <f t="shared" si="18"/>
        <v>1</v>
      </c>
      <c r="AM19" s="1">
        <f t="shared" si="19"/>
        <v>12.358239967154818</v>
      </c>
      <c r="AN19" s="1" t="b">
        <f t="shared" si="20"/>
        <v>1</v>
      </c>
      <c r="AO19" s="1">
        <v>9.4879999999999995</v>
      </c>
    </row>
    <row r="20" spans="1:41">
      <c r="A20" s="7">
        <v>17</v>
      </c>
      <c r="B20" s="9" t="s">
        <v>58</v>
      </c>
      <c r="C20" s="9" t="s">
        <v>59</v>
      </c>
      <c r="D20" s="9" t="s">
        <v>54</v>
      </c>
      <c r="E20" s="9" t="s">
        <v>55</v>
      </c>
      <c r="F20" s="2" t="b">
        <f t="shared" si="7"/>
        <v>1</v>
      </c>
      <c r="G20" s="2" t="b">
        <f t="shared" si="6"/>
        <v>1</v>
      </c>
      <c r="H20" s="2" t="s">
        <v>275</v>
      </c>
      <c r="I20" s="2"/>
      <c r="J20" s="3"/>
      <c r="M20" s="1">
        <f>PRODUCT(SUM(PRODUCT(R20,overview!$J$2),PRODUCT(W20,overview!$K$2),PRODUCT(AB20,overview!$L$2)),1/SUM(overview!$J$2:$L$2))</f>
        <v>0.52913636363636363</v>
      </c>
      <c r="N20" s="1">
        <f>PRODUCT(SUM(PRODUCT(S20,overview!$J$2),PRODUCT(X20,overview!$K$2),PRODUCT(AC20,overview!$L$2)),1/SUM(overview!$J$2:$L$2))</f>
        <v>2.470863636363636</v>
      </c>
      <c r="O20" s="1">
        <f t="shared" si="1"/>
        <v>11.7</v>
      </c>
      <c r="P20" s="1">
        <f t="shared" si="2"/>
        <v>14.3</v>
      </c>
      <c r="Q20" s="1">
        <f t="shared" si="3"/>
        <v>0.26173934194685133</v>
      </c>
      <c r="R20" s="1">
        <v>0.41199999999999998</v>
      </c>
      <c r="S20" s="1">
        <v>2.5880000000000001</v>
      </c>
      <c r="T20" s="1">
        <v>4.5</v>
      </c>
      <c r="U20" s="1">
        <v>2.5</v>
      </c>
      <c r="V20" s="1">
        <f t="shared" si="4"/>
        <v>8.8442383651038972E-2</v>
      </c>
      <c r="W20" s="1">
        <v>0.59099999999999997</v>
      </c>
      <c r="X20" s="1">
        <v>2.4089999999999998</v>
      </c>
      <c r="Y20" s="1">
        <v>7.2</v>
      </c>
      <c r="Z20" s="1">
        <v>10.8</v>
      </c>
      <c r="AA20" s="1">
        <f t="shared" si="5"/>
        <v>0.36799501867995027</v>
      </c>
      <c r="AB20" s="1">
        <v>0.375</v>
      </c>
      <c r="AC20" s="1">
        <v>2.625</v>
      </c>
      <c r="AD20" s="1">
        <v>0</v>
      </c>
      <c r="AE20" s="1">
        <v>1</v>
      </c>
      <c r="AF20" s="1" t="e">
        <f t="shared" si="0"/>
        <v>#DIV/0!</v>
      </c>
      <c r="AH20" s="1">
        <f t="shared" si="14"/>
        <v>0.42049290146944579</v>
      </c>
      <c r="AI20" s="1">
        <f t="shared" si="15"/>
        <v>0.13179576391255221</v>
      </c>
      <c r="AJ20" s="1">
        <f t="shared" si="16"/>
        <v>0.61909262759924377</v>
      </c>
      <c r="AK20" s="1">
        <f t="shared" si="17"/>
        <v>42.349333956142196</v>
      </c>
      <c r="AL20" s="1" t="b">
        <f t="shared" si="18"/>
        <v>1</v>
      </c>
      <c r="AM20" s="1">
        <f t="shared" si="19"/>
        <v>12.557749500693376</v>
      </c>
      <c r="AN20" s="1" t="b">
        <f t="shared" si="20"/>
        <v>1</v>
      </c>
      <c r="AO20" s="1">
        <v>9.4879999999999995</v>
      </c>
    </row>
    <row r="21" spans="1:41">
      <c r="A21" s="7">
        <v>18</v>
      </c>
      <c r="B21" s="9" t="s">
        <v>49</v>
      </c>
      <c r="C21" s="9" t="s">
        <v>50</v>
      </c>
      <c r="D21" s="9" t="s">
        <v>49</v>
      </c>
      <c r="E21" s="9" t="s">
        <v>50</v>
      </c>
      <c r="F21" s="2" t="b">
        <f t="shared" si="7"/>
        <v>0</v>
      </c>
      <c r="G21" s="2" t="b">
        <f t="shared" si="6"/>
        <v>0</v>
      </c>
      <c r="H21" s="2" t="s">
        <v>275</v>
      </c>
      <c r="I21" s="2"/>
      <c r="M21" s="1">
        <f>PRODUCT(SUM(PRODUCT(R21,overview!$J$2),PRODUCT(W21,overview!$K$2),PRODUCT(AB21,overview!$L$2)),1/SUM(overview!$J$2:$L$2))</f>
        <v>0.59795454545454541</v>
      </c>
      <c r="N21" s="1">
        <f>PRODUCT(SUM(PRODUCT(S21,overview!$J$2),PRODUCT(X21,overview!$K$2),PRODUCT(AC21,overview!$L$2)),1/SUM(overview!$J$2:$L$2))</f>
        <v>2.4020454545454544</v>
      </c>
      <c r="O21" s="1">
        <f t="shared" si="1"/>
        <v>7</v>
      </c>
      <c r="P21" s="1">
        <f t="shared" si="2"/>
        <v>7</v>
      </c>
      <c r="Q21" s="1">
        <f t="shared" si="3"/>
        <v>0.24893556627873972</v>
      </c>
      <c r="R21" s="1">
        <v>0.33300000000000002</v>
      </c>
      <c r="S21" s="1">
        <v>2.6669999999999998</v>
      </c>
      <c r="T21" s="1">
        <v>1</v>
      </c>
      <c r="U21" s="1">
        <v>0</v>
      </c>
      <c r="V21" s="1">
        <f t="shared" si="4"/>
        <v>0</v>
      </c>
      <c r="W21" s="1">
        <v>0.73499999999999999</v>
      </c>
      <c r="X21" s="1">
        <v>2.2650000000000001</v>
      </c>
      <c r="Y21" s="1">
        <v>6</v>
      </c>
      <c r="Z21" s="1">
        <v>7</v>
      </c>
      <c r="AA21" s="1">
        <f t="shared" si="5"/>
        <v>0.37858719646799111</v>
      </c>
      <c r="AB21" s="1">
        <v>0.33300000000000002</v>
      </c>
      <c r="AC21" s="1">
        <v>2.6669999999999998</v>
      </c>
      <c r="AD21" s="1">
        <v>0</v>
      </c>
      <c r="AE21" s="1">
        <v>0</v>
      </c>
      <c r="AF21" s="1" t="e">
        <f t="shared" si="0"/>
        <v>#DIV/0!</v>
      </c>
      <c r="AH21" s="1">
        <f t="shared" si="14"/>
        <v>0.39068951650609229</v>
      </c>
      <c r="AI21" s="1">
        <f t="shared" si="15"/>
        <v>0.13562522514549324</v>
      </c>
      <c r="AJ21" s="1">
        <f t="shared" si="16"/>
        <v>0.61909262759924388</v>
      </c>
      <c r="AK21" s="1">
        <f t="shared" si="17"/>
        <v>108.76403649897807</v>
      </c>
      <c r="AL21" s="1" t="b">
        <f t="shared" si="18"/>
        <v>1</v>
      </c>
      <c r="AM21" s="1">
        <f t="shared" si="19"/>
        <v>11.14435758919964</v>
      </c>
      <c r="AN21" s="1" t="b">
        <f t="shared" si="20"/>
        <v>1</v>
      </c>
      <c r="AO21" s="1">
        <v>9.4879999999999995</v>
      </c>
    </row>
    <row r="22" spans="1:41">
      <c r="A22" s="7">
        <v>19</v>
      </c>
      <c r="B22" s="9" t="s">
        <v>58</v>
      </c>
      <c r="C22" s="9" t="s">
        <v>59</v>
      </c>
      <c r="D22" s="9" t="s">
        <v>58</v>
      </c>
      <c r="E22" s="9" t="s">
        <v>59</v>
      </c>
      <c r="F22" s="2" t="b">
        <f t="shared" si="7"/>
        <v>0</v>
      </c>
      <c r="G22" s="2" t="b">
        <f t="shared" si="6"/>
        <v>0</v>
      </c>
      <c r="H22" s="2" t="s">
        <v>275</v>
      </c>
      <c r="I22" s="2"/>
      <c r="M22" s="1">
        <f>PRODUCT(SUM(PRODUCT(R22,overview!$J$2),PRODUCT(W22,overview!$K$2),PRODUCT(AB22,overview!$L$2)),1/SUM(overview!$J$2:$L$2))</f>
        <v>0.65947727272727275</v>
      </c>
      <c r="N22" s="1">
        <f>PRODUCT(SUM(PRODUCT(S22,overview!$J$2),PRODUCT(X22,overview!$K$2),PRODUCT(AC22,overview!$L$2)),1/SUM(overview!$J$2:$L$2))</f>
        <v>2.3405227272727274</v>
      </c>
      <c r="O22" s="1">
        <f t="shared" si="1"/>
        <v>6.8</v>
      </c>
      <c r="P22" s="1">
        <f t="shared" si="2"/>
        <v>21.2</v>
      </c>
      <c r="Q22" s="1">
        <f t="shared" si="3"/>
        <v>0.87844367231370568</v>
      </c>
      <c r="R22" s="1">
        <v>0.42599999999999999</v>
      </c>
      <c r="S22" s="1">
        <v>2.5739999999999998</v>
      </c>
      <c r="T22" s="1">
        <v>1.5</v>
      </c>
      <c r="U22" s="1">
        <v>6.5</v>
      </c>
      <c r="V22" s="1">
        <f t="shared" si="4"/>
        <v>0.71717171717171724</v>
      </c>
      <c r="W22" s="1">
        <v>0.78200000000000003</v>
      </c>
      <c r="X22" s="1">
        <v>2.218</v>
      </c>
      <c r="Y22" s="1">
        <v>5.3</v>
      </c>
      <c r="Z22" s="1">
        <v>14.7</v>
      </c>
      <c r="AA22" s="1">
        <f t="shared" si="5"/>
        <v>0.97788250506150365</v>
      </c>
      <c r="AB22" s="1">
        <v>0.375</v>
      </c>
      <c r="AC22" s="1">
        <v>2.625</v>
      </c>
      <c r="AD22" s="1">
        <v>0</v>
      </c>
      <c r="AE22" s="1">
        <v>0</v>
      </c>
      <c r="AF22" s="1" t="e">
        <f t="shared" si="0"/>
        <v>#DIV/0!</v>
      </c>
      <c r="AH22" s="1">
        <f t="shared" si="14"/>
        <v>0.40308514138071133</v>
      </c>
      <c r="AI22" s="1">
        <f t="shared" si="15"/>
        <v>0.14813598686581506</v>
      </c>
      <c r="AJ22" s="1">
        <f t="shared" si="16"/>
        <v>0.83349467570183922</v>
      </c>
      <c r="AK22" s="1">
        <f t="shared" si="17"/>
        <v>127.78929808385347</v>
      </c>
      <c r="AL22" s="1" t="b">
        <f t="shared" si="18"/>
        <v>1</v>
      </c>
      <c r="AM22" s="1">
        <f t="shared" si="19"/>
        <v>11.778862314561648</v>
      </c>
      <c r="AN22" s="1" t="b">
        <f t="shared" si="20"/>
        <v>1</v>
      </c>
      <c r="AO22" s="1">
        <v>9.4879999999999995</v>
      </c>
    </row>
    <row r="23" spans="1:41">
      <c r="A23" s="7">
        <v>20</v>
      </c>
      <c r="B23" s="9" t="s">
        <v>51</v>
      </c>
      <c r="C23" s="9" t="s">
        <v>52</v>
      </c>
      <c r="D23" s="9" t="s">
        <v>30</v>
      </c>
      <c r="E23" s="9" t="s">
        <v>31</v>
      </c>
      <c r="F23" s="2" t="b">
        <f t="shared" si="7"/>
        <v>0</v>
      </c>
      <c r="G23" s="2" t="b">
        <f t="shared" si="6"/>
        <v>1</v>
      </c>
      <c r="H23" s="2" t="s">
        <v>275</v>
      </c>
      <c r="I23" s="2"/>
      <c r="M23" s="1">
        <f>PRODUCT(SUM(PRODUCT(R23,overview!$J$2),PRODUCT(W23,overview!$K$2),PRODUCT(AB23,overview!$L$2)),1/SUM(overview!$J$2:$L$2))</f>
        <v>0.76461363636363622</v>
      </c>
      <c r="N23" s="1">
        <f>PRODUCT(SUM(PRODUCT(S23,overview!$J$2),PRODUCT(X23,overview!$K$2),PRODUCT(AC23,overview!$L$2)),1/SUM(overview!$J$2:$L$2))</f>
        <v>2.2353863636363638</v>
      </c>
      <c r="O23" s="1">
        <f t="shared" si="1"/>
        <v>9.8000000000000007</v>
      </c>
      <c r="P23" s="1">
        <f t="shared" si="2"/>
        <v>18.2</v>
      </c>
      <c r="Q23" s="1">
        <f t="shared" si="3"/>
        <v>0.63523549053811224</v>
      </c>
      <c r="R23" s="1">
        <v>0.33600000000000002</v>
      </c>
      <c r="S23" s="1">
        <v>2.6640000000000001</v>
      </c>
      <c r="T23" s="1">
        <v>2</v>
      </c>
      <c r="U23" s="1">
        <v>3</v>
      </c>
      <c r="V23" s="1">
        <f t="shared" si="4"/>
        <v>0.1891891891891892</v>
      </c>
      <c r="W23" s="1">
        <v>0.98</v>
      </c>
      <c r="X23" s="1">
        <v>2.02</v>
      </c>
      <c r="Y23" s="1">
        <v>7.8</v>
      </c>
      <c r="Z23" s="1">
        <v>14.2</v>
      </c>
      <c r="AA23" s="1">
        <f t="shared" si="5"/>
        <v>0.88321909113988328</v>
      </c>
      <c r="AB23" s="1">
        <v>0.51900000000000002</v>
      </c>
      <c r="AC23" s="1">
        <v>2.4809999999999999</v>
      </c>
      <c r="AD23" s="1">
        <v>0</v>
      </c>
      <c r="AE23" s="1">
        <v>1</v>
      </c>
      <c r="AF23" s="1" t="e">
        <f t="shared" si="0"/>
        <v>#DIV/0!</v>
      </c>
      <c r="AH23" s="1">
        <f t="shared" si="14"/>
        <v>0.3748468187846668</v>
      </c>
      <c r="AI23" s="1">
        <f t="shared" si="15"/>
        <v>0.16256731409209174</v>
      </c>
      <c r="AJ23" s="1">
        <f t="shared" si="16"/>
        <v>2.02766921994685</v>
      </c>
      <c r="AK23" s="1">
        <f t="shared" si="17"/>
        <v>115.44247020403813</v>
      </c>
      <c r="AL23" s="1" t="b">
        <f t="shared" si="18"/>
        <v>1</v>
      </c>
      <c r="AM23" s="1">
        <f t="shared" si="19"/>
        <v>11.047995987354975</v>
      </c>
      <c r="AN23" s="1" t="b">
        <f t="shared" si="20"/>
        <v>1</v>
      </c>
      <c r="AO23" s="1">
        <v>9.4879999999999995</v>
      </c>
    </row>
    <row r="24" spans="1:41">
      <c r="A24" s="7">
        <v>21</v>
      </c>
      <c r="B24" s="9" t="s">
        <v>60</v>
      </c>
      <c r="C24" s="9" t="s">
        <v>61</v>
      </c>
      <c r="D24" s="9" t="s">
        <v>38</v>
      </c>
      <c r="E24" s="9" t="s">
        <v>1</v>
      </c>
      <c r="F24" s="2" t="b">
        <f t="shared" si="7"/>
        <v>1</v>
      </c>
      <c r="G24" s="2" t="b">
        <f t="shared" si="6"/>
        <v>0</v>
      </c>
      <c r="H24" s="2" t="s">
        <v>275</v>
      </c>
      <c r="I24" s="2"/>
      <c r="L24" s="2"/>
      <c r="M24" s="1">
        <f>PRODUCT(SUM(PRODUCT(R24,overview!$J$2),PRODUCT(W24,overview!$K$2),PRODUCT(AB24,overview!$L$2)),1/SUM(overview!$J$2:$L$2))</f>
        <v>0.6912954545454546</v>
      </c>
      <c r="N24" s="1">
        <f>PRODUCT(SUM(PRODUCT(S24,overview!$J$2),PRODUCT(X24,overview!$K$2),PRODUCT(AC24,overview!$L$2)),1/SUM(overview!$J$2:$L$2))</f>
        <v>2.3087045454545456</v>
      </c>
      <c r="O24" s="1">
        <f t="shared" si="1"/>
        <v>11.9</v>
      </c>
      <c r="P24" s="1">
        <f t="shared" si="2"/>
        <v>16.100000000000001</v>
      </c>
      <c r="Q24" s="1">
        <f t="shared" si="3"/>
        <v>0.40511120723650501</v>
      </c>
      <c r="R24" s="1">
        <v>1</v>
      </c>
      <c r="S24" s="1">
        <v>2</v>
      </c>
      <c r="T24" s="1">
        <v>6</v>
      </c>
      <c r="U24" s="1">
        <v>0</v>
      </c>
      <c r="V24" s="1">
        <f t="shared" si="4"/>
        <v>0</v>
      </c>
      <c r="W24" s="1">
        <v>0.53800000000000003</v>
      </c>
      <c r="X24" s="1">
        <v>2.4620000000000002</v>
      </c>
      <c r="Y24" s="1">
        <v>4.9000000000000004</v>
      </c>
      <c r="Z24" s="1">
        <v>15.1</v>
      </c>
      <c r="AA24" s="1">
        <f t="shared" si="5"/>
        <v>0.67340307365838292</v>
      </c>
      <c r="AB24" s="1">
        <v>0.81499999999999995</v>
      </c>
      <c r="AC24" s="1">
        <v>2.1850000000000001</v>
      </c>
      <c r="AD24" s="1">
        <v>1</v>
      </c>
      <c r="AE24" s="1">
        <v>1</v>
      </c>
      <c r="AF24" s="1">
        <f t="shared" si="0"/>
        <v>0.37299771167048051</v>
      </c>
      <c r="AH24" s="1">
        <f t="shared" si="14"/>
        <v>0.38849585989000784</v>
      </c>
      <c r="AI24" s="1">
        <f t="shared" si="15"/>
        <v>0.11846678979451178</v>
      </c>
      <c r="AJ24" s="1">
        <f t="shared" si="16"/>
        <v>0.8166467481398666</v>
      </c>
      <c r="AK24" s="1">
        <f t="shared" si="17"/>
        <v>109.21326095797284</v>
      </c>
      <c r="AL24" s="1" t="b">
        <f t="shared" si="18"/>
        <v>1</v>
      </c>
      <c r="AM24" s="1">
        <f t="shared" si="19"/>
        <v>10.902781649410333</v>
      </c>
      <c r="AN24" s="1" t="b">
        <f t="shared" si="20"/>
        <v>1</v>
      </c>
      <c r="AO24" s="1">
        <v>9.4879999999999995</v>
      </c>
    </row>
    <row r="25" spans="1:41">
      <c r="A25" s="7">
        <v>22</v>
      </c>
      <c r="B25" s="9" t="s">
        <v>28</v>
      </c>
      <c r="C25" s="9" t="s">
        <v>29</v>
      </c>
      <c r="D25" s="9" t="s">
        <v>49</v>
      </c>
      <c r="E25" s="9" t="s">
        <v>50</v>
      </c>
      <c r="F25" s="2" t="b">
        <f t="shared" si="7"/>
        <v>1</v>
      </c>
      <c r="G25" s="2" t="b">
        <f t="shared" si="6"/>
        <v>0</v>
      </c>
      <c r="H25" s="2" t="s">
        <v>275</v>
      </c>
      <c r="I25" s="2"/>
      <c r="K25" s="2"/>
      <c r="L25" s="2"/>
      <c r="M25" s="1">
        <f>PRODUCT(SUM(PRODUCT(R25,overview!$J$2),PRODUCT(W25,overview!$K$2),PRODUCT(AB25,overview!$L$2)),1/SUM(overview!$J$2:$L$2))</f>
        <v>0.52524999999999999</v>
      </c>
      <c r="N25" s="1">
        <f>PRODUCT(SUM(PRODUCT(S25,overview!$J$2),PRODUCT(X25,overview!$K$2),PRODUCT(AC25,overview!$L$2)),1/SUM(overview!$J$2:$L$2))</f>
        <v>2.4747500000000002</v>
      </c>
      <c r="O25" s="1">
        <f t="shared" si="1"/>
        <v>10.5</v>
      </c>
      <c r="P25" s="1">
        <f t="shared" si="2"/>
        <v>14.5</v>
      </c>
      <c r="Q25" s="1">
        <f t="shared" si="3"/>
        <v>0.29309838896665846</v>
      </c>
      <c r="R25" s="1">
        <v>0.73099999999999998</v>
      </c>
      <c r="S25" s="1">
        <v>2.2690000000000001</v>
      </c>
      <c r="T25" s="1">
        <v>6.5</v>
      </c>
      <c r="U25" s="1">
        <v>5.5</v>
      </c>
      <c r="V25" s="1">
        <f t="shared" si="4"/>
        <v>0.27260399362647053</v>
      </c>
      <c r="W25" s="1">
        <v>0.43</v>
      </c>
      <c r="X25" s="1">
        <v>2.57</v>
      </c>
      <c r="Y25" s="1">
        <v>4</v>
      </c>
      <c r="Z25" s="1">
        <v>8</v>
      </c>
      <c r="AA25" s="1">
        <f t="shared" si="5"/>
        <v>0.33463035019455251</v>
      </c>
      <c r="AB25" s="1">
        <v>0.40699999999999997</v>
      </c>
      <c r="AC25" s="1">
        <v>2.593</v>
      </c>
      <c r="AD25" s="1">
        <v>0</v>
      </c>
      <c r="AE25" s="1">
        <v>1</v>
      </c>
      <c r="AF25" s="1" t="e">
        <f t="shared" si="0"/>
        <v>#DIV/0!</v>
      </c>
      <c r="AH25" s="1">
        <f t="shared" si="14"/>
        <v>0.3699328358921935</v>
      </c>
      <c r="AI25" s="1">
        <f t="shared" si="15"/>
        <v>0.1264155109202782</v>
      </c>
      <c r="AJ25" s="1">
        <f t="shared" si="16"/>
        <v>0.38918140274190344</v>
      </c>
      <c r="AK25" s="1">
        <f t="shared" si="17"/>
        <v>95.660048824724697</v>
      </c>
      <c r="AL25" s="1" t="b">
        <f t="shared" si="18"/>
        <v>1</v>
      </c>
      <c r="AM25" s="1">
        <f t="shared" si="19"/>
        <v>9.5657767159712641</v>
      </c>
      <c r="AN25" s="1" t="b">
        <f t="shared" si="20"/>
        <v>1</v>
      </c>
      <c r="AO25" s="1">
        <v>9.4879999999999995</v>
      </c>
    </row>
    <row r="26" spans="1:41">
      <c r="A26" s="7">
        <v>23</v>
      </c>
      <c r="B26" s="9" t="s">
        <v>45</v>
      </c>
      <c r="C26" s="9" t="s">
        <v>46</v>
      </c>
      <c r="D26" s="9" t="s">
        <v>45</v>
      </c>
      <c r="E26" s="9" t="s">
        <v>46</v>
      </c>
      <c r="F26" s="2" t="b">
        <f t="shared" si="7"/>
        <v>0</v>
      </c>
      <c r="G26" s="2" t="b">
        <f t="shared" si="6"/>
        <v>0</v>
      </c>
      <c r="H26" s="2" t="s">
        <v>275</v>
      </c>
      <c r="I26" s="2"/>
      <c r="J26" s="2"/>
      <c r="M26" s="1">
        <f>PRODUCT(SUM(PRODUCT(R26,overview!$J$2),PRODUCT(W26,overview!$K$2),PRODUCT(AB26,overview!$L$2)),1/SUM(overview!$J$2:$L$2))</f>
        <v>0.95399999999999996</v>
      </c>
      <c r="N26" s="1">
        <f>PRODUCT(SUM(PRODUCT(S26,overview!$J$2),PRODUCT(X26,overview!$K$2),PRODUCT(AC26,overview!$L$2)),1/SUM(overview!$J$2:$L$2))</f>
        <v>2.0460000000000003</v>
      </c>
      <c r="O26" s="1">
        <f t="shared" si="1"/>
        <v>10</v>
      </c>
      <c r="P26" s="1">
        <f t="shared" si="2"/>
        <v>2</v>
      </c>
      <c r="Q26" s="1">
        <f t="shared" si="3"/>
        <v>9.3255131964809376E-2</v>
      </c>
      <c r="R26" s="1">
        <v>1.0169999999999999</v>
      </c>
      <c r="S26" s="1">
        <v>1.9830000000000001</v>
      </c>
      <c r="T26" s="1">
        <v>6</v>
      </c>
      <c r="U26" s="1">
        <v>0</v>
      </c>
      <c r="V26" s="1">
        <f t="shared" si="4"/>
        <v>0</v>
      </c>
      <c r="W26" s="1">
        <v>0.92200000000000004</v>
      </c>
      <c r="X26" s="1">
        <v>2.0779999999999998</v>
      </c>
      <c r="Y26" s="1">
        <v>4</v>
      </c>
      <c r="Z26" s="1">
        <v>2</v>
      </c>
      <c r="AA26" s="1">
        <f t="shared" si="5"/>
        <v>0.22184793070259867</v>
      </c>
      <c r="AB26" s="1">
        <v>1</v>
      </c>
      <c r="AC26" s="1">
        <v>2</v>
      </c>
      <c r="AD26" s="1">
        <v>0</v>
      </c>
      <c r="AE26" s="1">
        <v>0</v>
      </c>
      <c r="AF26" s="1" t="e">
        <f t="shared" si="0"/>
        <v>#DIV/0!</v>
      </c>
      <c r="AH26" s="1">
        <f t="shared" si="14"/>
        <v>0.36248006394005255</v>
      </c>
      <c r="AI26" s="1">
        <f t="shared" si="15"/>
        <v>0.12501955607181203</v>
      </c>
      <c r="AJ26" s="1">
        <f t="shared" si="16"/>
        <v>0.46928707829408028</v>
      </c>
      <c r="AK26" s="1">
        <f t="shared" si="17"/>
        <v>31.915778661152725</v>
      </c>
      <c r="AL26" s="1" t="b">
        <f t="shared" si="18"/>
        <v>1</v>
      </c>
      <c r="AM26" s="1">
        <f t="shared" si="19"/>
        <v>8.038845659187805</v>
      </c>
      <c r="AN26" s="1" t="b">
        <f t="shared" si="20"/>
        <v>0</v>
      </c>
      <c r="AO26" s="1">
        <v>9.4879999999999995</v>
      </c>
    </row>
    <row r="27" spans="1:41">
      <c r="A27" s="7">
        <v>24</v>
      </c>
      <c r="B27" s="9" t="s">
        <v>62</v>
      </c>
      <c r="C27" s="9" t="s">
        <v>48</v>
      </c>
      <c r="D27" s="9" t="s">
        <v>62</v>
      </c>
      <c r="E27" s="9" t="s">
        <v>48</v>
      </c>
      <c r="F27" s="2" t="b">
        <f t="shared" si="7"/>
        <v>0</v>
      </c>
      <c r="G27" s="2" t="b">
        <f t="shared" si="6"/>
        <v>0</v>
      </c>
      <c r="H27" s="2" t="s">
        <v>275</v>
      </c>
      <c r="I27" s="2"/>
      <c r="K27" s="2"/>
      <c r="L27" s="2"/>
      <c r="M27" s="1">
        <f>PRODUCT(SUM(PRODUCT(R27,overview!$J$2),PRODUCT(W27,overview!$K$2),PRODUCT(AB27,overview!$L$2)),1/SUM(overview!$J$2:$L$2))</f>
        <v>0.80438636363636362</v>
      </c>
      <c r="N27" s="1">
        <f>PRODUCT(SUM(PRODUCT(S27,overview!$J$2),PRODUCT(X27,overview!$K$2),PRODUCT(AC27,overview!$L$2)),1/SUM(overview!$J$2:$L$2))</f>
        <v>2.1956136363636363</v>
      </c>
      <c r="O27" s="1">
        <f t="shared" si="1"/>
        <v>14</v>
      </c>
      <c r="P27" s="1">
        <f t="shared" si="2"/>
        <v>6</v>
      </c>
      <c r="Q27" s="1">
        <f t="shared" si="3"/>
        <v>0.15701169243873189</v>
      </c>
      <c r="R27" s="1">
        <v>0.75600000000000001</v>
      </c>
      <c r="S27" s="1">
        <v>2.2440000000000002</v>
      </c>
      <c r="T27" s="1">
        <v>5.5</v>
      </c>
      <c r="U27" s="1">
        <v>2.5</v>
      </c>
      <c r="V27" s="1">
        <f t="shared" si="4"/>
        <v>0.15313563441905687</v>
      </c>
      <c r="W27" s="1">
        <v>0.82099999999999995</v>
      </c>
      <c r="X27" s="1">
        <v>2.1789999999999998</v>
      </c>
      <c r="Y27" s="1">
        <v>8.5</v>
      </c>
      <c r="Z27" s="1">
        <v>3.5</v>
      </c>
      <c r="AA27" s="1">
        <f t="shared" si="5"/>
        <v>0.15514402181248818</v>
      </c>
      <c r="AB27" s="1">
        <v>1</v>
      </c>
      <c r="AC27" s="1">
        <v>2</v>
      </c>
      <c r="AD27" s="1">
        <v>0</v>
      </c>
      <c r="AE27" s="1">
        <v>0</v>
      </c>
      <c r="AF27" s="1" t="e">
        <f t="shared" si="0"/>
        <v>#DIV/0!</v>
      </c>
      <c r="AH27" s="1">
        <f t="shared" si="14"/>
        <v>0.31121410205312011</v>
      </c>
      <c r="AI27" s="1">
        <f t="shared" si="15"/>
        <v>0.14013233282815213</v>
      </c>
      <c r="AJ27" s="1">
        <f t="shared" si="16"/>
        <v>0.5570469798657719</v>
      </c>
      <c r="AK27" s="1">
        <f t="shared" si="17"/>
        <v>19.830585709526989</v>
      </c>
      <c r="AL27" s="1" t="b">
        <f t="shared" si="18"/>
        <v>1</v>
      </c>
      <c r="AM27" s="1">
        <f t="shared" si="19"/>
        <v>5.5458481451907655</v>
      </c>
      <c r="AN27" s="1" t="b">
        <f t="shared" si="20"/>
        <v>0</v>
      </c>
      <c r="AO27" s="1">
        <v>9.4879999999999995</v>
      </c>
    </row>
    <row r="28" spans="1:41">
      <c r="A28" s="7">
        <v>25</v>
      </c>
      <c r="B28" s="9" t="s">
        <v>30</v>
      </c>
      <c r="C28" s="9" t="s">
        <v>31</v>
      </c>
      <c r="D28" s="9" t="s">
        <v>32</v>
      </c>
      <c r="E28" s="9" t="s">
        <v>33</v>
      </c>
      <c r="F28" s="2" t="b">
        <f t="shared" si="7"/>
        <v>0</v>
      </c>
      <c r="G28" s="2" t="b">
        <f t="shared" si="6"/>
        <v>0</v>
      </c>
      <c r="H28" s="2" t="s">
        <v>275</v>
      </c>
      <c r="I28" s="2"/>
      <c r="K28" s="2" t="s">
        <v>34</v>
      </c>
      <c r="L28" s="2" t="s">
        <v>63</v>
      </c>
      <c r="M28" s="1">
        <f>PRODUCT(SUM(PRODUCT(R28,overview!$J$2),PRODUCT(W28,overview!$K$2),PRODUCT(AB28,overview!$L$2)),1/SUM(overview!$J$2:$L$2))</f>
        <v>0.9024545454545454</v>
      </c>
      <c r="N28" s="1">
        <f>PRODUCT(SUM(PRODUCT(S28,overview!$J$2),PRODUCT(X28,overview!$K$2),PRODUCT(AC28,overview!$L$2)),1/SUM(overview!$J$2:$L$2))</f>
        <v>2.0975454545454548</v>
      </c>
      <c r="O28" s="1">
        <f t="shared" si="1"/>
        <v>14</v>
      </c>
      <c r="P28" s="1">
        <f t="shared" si="2"/>
        <v>3</v>
      </c>
      <c r="Q28" s="1">
        <f t="shared" si="3"/>
        <v>9.2194958857291426E-2</v>
      </c>
      <c r="R28" s="1">
        <v>1</v>
      </c>
      <c r="S28" s="1">
        <v>2</v>
      </c>
      <c r="T28" s="1">
        <v>8</v>
      </c>
      <c r="U28" s="1">
        <v>0</v>
      </c>
      <c r="V28" s="1">
        <f t="shared" si="4"/>
        <v>0</v>
      </c>
      <c r="W28" s="1">
        <v>0.85199999999999998</v>
      </c>
      <c r="X28" s="1">
        <v>2.1480000000000001</v>
      </c>
      <c r="Y28" s="1">
        <v>6</v>
      </c>
      <c r="Z28" s="1">
        <v>2</v>
      </c>
      <c r="AA28" s="1">
        <f t="shared" si="5"/>
        <v>0.13221601489757911</v>
      </c>
      <c r="AB28" s="1">
        <v>1</v>
      </c>
      <c r="AC28" s="1">
        <v>2</v>
      </c>
      <c r="AD28" s="1">
        <v>0</v>
      </c>
      <c r="AE28" s="1">
        <v>1</v>
      </c>
      <c r="AF28" s="1" t="e">
        <f t="shared" si="0"/>
        <v>#DIV/0!</v>
      </c>
      <c r="AH28" s="1">
        <f t="shared" si="14"/>
        <v>0.24580882032557647</v>
      </c>
      <c r="AI28" s="1">
        <f t="shared" si="15"/>
        <v>0.14313306006313792</v>
      </c>
      <c r="AJ28" s="1">
        <f t="shared" si="16"/>
        <v>0.46288365453247676</v>
      </c>
      <c r="AK28" s="1">
        <f t="shared" si="17"/>
        <v>22.425938787740655</v>
      </c>
      <c r="AL28" s="1" t="b">
        <f t="shared" si="18"/>
        <v>1</v>
      </c>
      <c r="AM28" s="1">
        <f t="shared" si="19"/>
        <v>4.4062538034157299</v>
      </c>
      <c r="AN28" s="1" t="b">
        <f t="shared" si="20"/>
        <v>0</v>
      </c>
      <c r="AO28" s="1">
        <v>9.4879999999999995</v>
      </c>
    </row>
    <row r="29" spans="1:41">
      <c r="A29" s="7">
        <v>26</v>
      </c>
      <c r="B29" s="9" t="s">
        <v>47</v>
      </c>
      <c r="C29" s="9" t="s">
        <v>48</v>
      </c>
      <c r="D29" s="9" t="s">
        <v>53</v>
      </c>
      <c r="E29" s="9" t="s">
        <v>33</v>
      </c>
      <c r="F29" s="2" t="b">
        <f t="shared" si="7"/>
        <v>1</v>
      </c>
      <c r="G29" s="2" t="b">
        <f t="shared" si="6"/>
        <v>1</v>
      </c>
      <c r="H29" s="2" t="s">
        <v>275</v>
      </c>
      <c r="I29" s="2"/>
      <c r="J29" s="2"/>
      <c r="K29" s="2" t="s">
        <v>34</v>
      </c>
      <c r="L29" s="2" t="s">
        <v>34</v>
      </c>
      <c r="M29" s="1">
        <f>PRODUCT(SUM(PRODUCT(R29,overview!$J$2),PRODUCT(W29,overview!$K$2),PRODUCT(AB29,overview!$L$2)),1/SUM(overview!$J$2:$L$2))</f>
        <v>0.95804545454545464</v>
      </c>
      <c r="N29" s="1">
        <f>PRODUCT(SUM(PRODUCT(S29,overview!$J$2),PRODUCT(X29,overview!$K$2),PRODUCT(AC29,overview!$L$2)),1/SUM(overview!$J$2:$L$2))</f>
        <v>2.0419545454545456</v>
      </c>
      <c r="O29" s="1">
        <f t="shared" si="1"/>
        <v>13</v>
      </c>
      <c r="P29" s="1">
        <f t="shared" si="2"/>
        <v>3</v>
      </c>
      <c r="Q29" s="1">
        <f t="shared" si="3"/>
        <v>0.10827244567199602</v>
      </c>
      <c r="R29" s="1">
        <v>0.875</v>
      </c>
      <c r="S29" s="1">
        <v>2.125</v>
      </c>
      <c r="T29" s="1">
        <v>4</v>
      </c>
      <c r="U29" s="1">
        <v>2</v>
      </c>
      <c r="V29" s="1">
        <f t="shared" si="4"/>
        <v>0.20588235294117646</v>
      </c>
      <c r="W29" s="1">
        <v>1</v>
      </c>
      <c r="X29" s="1">
        <v>2</v>
      </c>
      <c r="Y29" s="1">
        <v>9</v>
      </c>
      <c r="Z29" s="1">
        <v>0</v>
      </c>
      <c r="AA29" s="1">
        <f t="shared" si="5"/>
        <v>0</v>
      </c>
      <c r="AB29" s="1">
        <v>0.90400000000000003</v>
      </c>
      <c r="AC29" s="1">
        <v>2.0960000000000001</v>
      </c>
      <c r="AD29" s="1">
        <v>0</v>
      </c>
      <c r="AE29" s="1">
        <v>1</v>
      </c>
      <c r="AF29" s="1" t="e">
        <f t="shared" si="0"/>
        <v>#DIV/0!</v>
      </c>
      <c r="AH29" s="1">
        <f t="shared" si="14"/>
        <v>0.24584517226093847</v>
      </c>
      <c r="AI29" s="1">
        <f t="shared" si="15"/>
        <v>0.13726148508757205</v>
      </c>
      <c r="AJ29" s="1">
        <f t="shared" si="16"/>
        <v>0.42607003891050582</v>
      </c>
      <c r="AK29" s="1">
        <f t="shared" si="17"/>
        <v>22.845690270348847</v>
      </c>
      <c r="AL29" s="1" t="b">
        <f t="shared" si="18"/>
        <v>1</v>
      </c>
      <c r="AM29" s="1">
        <f t="shared" si="19"/>
        <v>3.5722356111872404</v>
      </c>
      <c r="AN29" s="1" t="b">
        <f t="shared" si="20"/>
        <v>0</v>
      </c>
      <c r="AO29" s="1">
        <v>9.4879999999999995</v>
      </c>
    </row>
    <row r="30" spans="1:41">
      <c r="A30" s="7">
        <v>27</v>
      </c>
      <c r="B30" s="9" t="s">
        <v>64</v>
      </c>
      <c r="C30" s="9" t="s">
        <v>2</v>
      </c>
      <c r="D30" s="9" t="s">
        <v>65</v>
      </c>
      <c r="E30" s="9" t="s">
        <v>2</v>
      </c>
      <c r="F30" s="2" t="b">
        <f t="shared" si="7"/>
        <v>0</v>
      </c>
      <c r="G30" s="2" t="b">
        <f t="shared" si="6"/>
        <v>1</v>
      </c>
      <c r="H30" s="2" t="s">
        <v>275</v>
      </c>
      <c r="I30" s="2"/>
      <c r="J30" s="4"/>
      <c r="K30" s="4"/>
      <c r="L30" s="3"/>
      <c r="M30" s="1">
        <f>PRODUCT(SUM(PRODUCT(R30,overview!$J$2),PRODUCT(W30,overview!$K$2),PRODUCT(AB30,overview!$L$2)),1/SUM(overview!$J$2:$L$2))</f>
        <v>0.37715909090909089</v>
      </c>
      <c r="N30" s="1">
        <f>PRODUCT(SUM(PRODUCT(S30,overview!$J$2),PRODUCT(X30,overview!$K$2),PRODUCT(AC30,overview!$L$2)),1/SUM(overview!$J$2:$L$2))</f>
        <v>2.6228409090909093</v>
      </c>
      <c r="O30" s="1">
        <f t="shared" si="1"/>
        <v>12</v>
      </c>
      <c r="P30" s="1">
        <f t="shared" si="2"/>
        <v>3</v>
      </c>
      <c r="Q30" s="1">
        <f t="shared" si="3"/>
        <v>3.5949482258134394E-2</v>
      </c>
      <c r="R30" s="1">
        <v>0.33300000000000002</v>
      </c>
      <c r="S30" s="1">
        <v>2.6669999999999998</v>
      </c>
      <c r="T30" s="1">
        <v>7</v>
      </c>
      <c r="U30" s="1">
        <v>0</v>
      </c>
      <c r="V30" s="1">
        <f t="shared" si="4"/>
        <v>0</v>
      </c>
      <c r="W30" s="1">
        <v>0.4</v>
      </c>
      <c r="X30" s="1">
        <v>2.6</v>
      </c>
      <c r="Y30" s="1">
        <v>4</v>
      </c>
      <c r="Z30" s="1">
        <v>3</v>
      </c>
      <c r="AA30" s="1">
        <f t="shared" si="5"/>
        <v>0.11538461538461538</v>
      </c>
      <c r="AB30" s="1">
        <v>0.33300000000000002</v>
      </c>
      <c r="AC30" s="1">
        <v>2.6669999999999998</v>
      </c>
      <c r="AD30" s="1">
        <v>1</v>
      </c>
      <c r="AE30" s="1">
        <v>0</v>
      </c>
      <c r="AF30" s="1">
        <f t="shared" si="0"/>
        <v>0</v>
      </c>
      <c r="AH30" s="1">
        <f t="shared" si="14"/>
        <v>0.25664034458004303</v>
      </c>
      <c r="AI30" s="1">
        <f t="shared" si="15"/>
        <v>0.11403828276623158</v>
      </c>
      <c r="AJ30" s="1">
        <f t="shared" si="16"/>
        <v>0.46428571428571436</v>
      </c>
      <c r="AK30" s="1">
        <f t="shared" si="17"/>
        <v>20.562953440818394</v>
      </c>
      <c r="AL30" s="1" t="b">
        <f t="shared" si="18"/>
        <v>1</v>
      </c>
      <c r="AM30" s="1">
        <f t="shared" si="19"/>
        <v>3.2024451156859306</v>
      </c>
      <c r="AN30" s="1" t="b">
        <f t="shared" si="20"/>
        <v>0</v>
      </c>
      <c r="AO30" s="1">
        <v>9.4879999999999995</v>
      </c>
    </row>
    <row r="31" spans="1:41">
      <c r="A31" s="7">
        <v>28</v>
      </c>
      <c r="B31" s="9" t="s">
        <v>47</v>
      </c>
      <c r="C31" s="9" t="s">
        <v>48</v>
      </c>
      <c r="D31" s="9" t="s">
        <v>62</v>
      </c>
      <c r="E31" s="9" t="s">
        <v>48</v>
      </c>
      <c r="F31" s="2" t="b">
        <f t="shared" si="7"/>
        <v>1</v>
      </c>
      <c r="G31" s="2" t="b">
        <f t="shared" si="6"/>
        <v>0</v>
      </c>
      <c r="H31" s="2" t="s">
        <v>275</v>
      </c>
      <c r="I31" s="2"/>
      <c r="K31" s="2"/>
      <c r="L31" s="2"/>
      <c r="M31" s="1">
        <f>PRODUCT(SUM(PRODUCT(R31,overview!$J$2),PRODUCT(W31,overview!$K$2),PRODUCT(AB31,overview!$L$2)),1/SUM(overview!$J$2:$L$2))</f>
        <v>0.92279545454545464</v>
      </c>
      <c r="N31" s="1">
        <f>PRODUCT(SUM(PRODUCT(S31,overview!$J$2),PRODUCT(X31,overview!$K$2),PRODUCT(AC31,overview!$L$2)),1/SUM(overview!$J$2:$L$2))</f>
        <v>2.0772045454545456</v>
      </c>
      <c r="O31" s="1">
        <f t="shared" si="1"/>
        <v>17.5</v>
      </c>
      <c r="P31" s="1">
        <f t="shared" si="2"/>
        <v>7.5</v>
      </c>
      <c r="Q31" s="1">
        <f t="shared" si="3"/>
        <v>0.19039230734362958</v>
      </c>
      <c r="R31" s="1">
        <v>0.92900000000000005</v>
      </c>
      <c r="S31" s="1">
        <v>2.0710000000000002</v>
      </c>
      <c r="T31" s="1">
        <v>7</v>
      </c>
      <c r="U31" s="1">
        <v>3</v>
      </c>
      <c r="V31" s="1">
        <f t="shared" si="4"/>
        <v>0.1922466717251845</v>
      </c>
      <c r="W31" s="1">
        <v>0.91200000000000003</v>
      </c>
      <c r="X31" s="1">
        <v>2.0880000000000001</v>
      </c>
      <c r="Y31" s="1">
        <v>8.5</v>
      </c>
      <c r="Z31" s="1">
        <v>4.5</v>
      </c>
      <c r="AA31" s="1">
        <f t="shared" si="5"/>
        <v>0.23123732251521301</v>
      </c>
      <c r="AB31" s="1">
        <v>1.149</v>
      </c>
      <c r="AC31" s="1">
        <v>1.851</v>
      </c>
      <c r="AD31" s="1">
        <v>2</v>
      </c>
      <c r="AE31" s="1">
        <v>0</v>
      </c>
      <c r="AF31" s="1">
        <f t="shared" si="0"/>
        <v>0</v>
      </c>
      <c r="AH31" s="1">
        <f t="shared" si="14"/>
        <v>0.2727538138936072</v>
      </c>
      <c r="AI31" s="1">
        <f t="shared" si="15"/>
        <v>0.1159598238977014</v>
      </c>
      <c r="AJ31" s="1">
        <f t="shared" si="16"/>
        <v>0.46428571428571436</v>
      </c>
      <c r="AK31" s="1">
        <f t="shared" si="17"/>
        <v>20.815612926119435</v>
      </c>
      <c r="AL31" s="1" t="b">
        <f t="shared" si="18"/>
        <v>1</v>
      </c>
      <c r="AM31" s="1">
        <f t="shared" si="19"/>
        <v>3.5855110322977923</v>
      </c>
      <c r="AN31" s="1" t="b">
        <f t="shared" si="20"/>
        <v>0</v>
      </c>
      <c r="AO31" s="1">
        <v>9.4879999999999995</v>
      </c>
    </row>
    <row r="32" spans="1:41">
      <c r="A32" s="7">
        <v>29</v>
      </c>
      <c r="B32" s="9" t="s">
        <v>58</v>
      </c>
      <c r="C32" s="9" t="s">
        <v>59</v>
      </c>
      <c r="D32" s="9" t="s">
        <v>51</v>
      </c>
      <c r="E32" s="9" t="s">
        <v>52</v>
      </c>
      <c r="F32" s="2" t="b">
        <f t="shared" si="7"/>
        <v>1</v>
      </c>
      <c r="G32" s="2" t="b">
        <f t="shared" si="6"/>
        <v>1</v>
      </c>
      <c r="H32" s="2" t="s">
        <v>275</v>
      </c>
      <c r="I32" s="2"/>
      <c r="J32" s="2"/>
      <c r="K32" s="2" t="s">
        <v>34</v>
      </c>
      <c r="L32" s="2" t="s">
        <v>66</v>
      </c>
      <c r="M32" s="1">
        <f>PRODUCT(SUM(PRODUCT(R32,overview!$J$2),PRODUCT(W32,overview!$K$2),PRODUCT(AB32,overview!$L$2)),1/SUM(overview!$J$2:$L$2))</f>
        <v>0.5236590909090908</v>
      </c>
      <c r="N32" s="1">
        <f>PRODUCT(SUM(PRODUCT(S32,overview!$J$2),PRODUCT(X32,overview!$K$2),PRODUCT(AC32,overview!$L$2)),1/SUM(overview!$J$2:$L$2))</f>
        <v>2.4763409090909092</v>
      </c>
      <c r="O32" s="1">
        <f t="shared" si="1"/>
        <v>7</v>
      </c>
      <c r="P32" s="1">
        <f t="shared" si="2"/>
        <v>7</v>
      </c>
      <c r="Q32" s="1">
        <f t="shared" si="3"/>
        <v>0.21146486293009292</v>
      </c>
      <c r="R32" s="1">
        <v>0.375</v>
      </c>
      <c r="S32" s="1">
        <v>2.625</v>
      </c>
      <c r="T32" s="1">
        <v>2</v>
      </c>
      <c r="U32" s="1">
        <v>0</v>
      </c>
      <c r="V32" s="1">
        <f t="shared" si="4"/>
        <v>0</v>
      </c>
      <c r="W32" s="1">
        <v>0.60099999999999998</v>
      </c>
      <c r="X32" s="1">
        <v>2.399</v>
      </c>
      <c r="Y32" s="1">
        <v>5</v>
      </c>
      <c r="Z32" s="1">
        <v>6</v>
      </c>
      <c r="AA32" s="1">
        <f t="shared" si="5"/>
        <v>0.30062526052521882</v>
      </c>
      <c r="AB32" s="1">
        <v>0.36199999999999999</v>
      </c>
      <c r="AC32" s="1">
        <v>2.6379999999999999</v>
      </c>
      <c r="AD32" s="1">
        <v>0</v>
      </c>
      <c r="AE32" s="1">
        <v>1</v>
      </c>
      <c r="AF32" s="1" t="e">
        <f t="shared" si="0"/>
        <v>#DIV/0!</v>
      </c>
      <c r="AH32" s="1">
        <f t="shared" si="14"/>
        <v>0.27207372590733025</v>
      </c>
      <c r="AI32" s="1">
        <f t="shared" si="15"/>
        <v>0.1382007504878745</v>
      </c>
      <c r="AJ32" s="1">
        <f t="shared" si="16"/>
        <v>0.46428571428571436</v>
      </c>
      <c r="AK32" s="1">
        <f t="shared" si="17"/>
        <v>19.978899712544628</v>
      </c>
      <c r="AL32" s="1" t="b">
        <f t="shared" si="18"/>
        <v>1</v>
      </c>
      <c r="AM32" s="1">
        <f t="shared" si="19"/>
        <v>4.2427930865439611</v>
      </c>
      <c r="AN32" s="1" t="b">
        <f t="shared" si="20"/>
        <v>0</v>
      </c>
      <c r="AO32" s="1">
        <v>9.4879999999999995</v>
      </c>
    </row>
    <row r="33" spans="1:41">
      <c r="A33" s="7">
        <v>30</v>
      </c>
      <c r="B33" s="9" t="s">
        <v>54</v>
      </c>
      <c r="C33" s="9" t="s">
        <v>55</v>
      </c>
      <c r="D33" s="9" t="s">
        <v>67</v>
      </c>
      <c r="E33" s="9" t="s">
        <v>37</v>
      </c>
      <c r="F33" s="2" t="b">
        <f t="shared" si="7"/>
        <v>0</v>
      </c>
      <c r="G33" s="2" t="b">
        <f t="shared" si="6"/>
        <v>1</v>
      </c>
      <c r="H33" s="2" t="s">
        <v>275</v>
      </c>
      <c r="I33" s="2"/>
      <c r="J33" s="2"/>
      <c r="M33" s="1">
        <f>PRODUCT(SUM(PRODUCT(R33,overview!$J$2),PRODUCT(W33,overview!$K$2),PRODUCT(AB33,overview!$L$2)),1/SUM(overview!$J$2:$L$2))</f>
        <v>0.90220454545454554</v>
      </c>
      <c r="N33" s="1">
        <f>PRODUCT(SUM(PRODUCT(S33,overview!$J$2),PRODUCT(X33,overview!$K$2),PRODUCT(AC33,overview!$L$2)),1/SUM(overview!$J$2:$L$2))</f>
        <v>2.0977954545454547</v>
      </c>
      <c r="O33" s="1">
        <f t="shared" si="1"/>
        <v>16.5</v>
      </c>
      <c r="P33" s="1">
        <f t="shared" si="2"/>
        <v>18.5</v>
      </c>
      <c r="Q33" s="1">
        <f t="shared" si="3"/>
        <v>0.48220271904225842</v>
      </c>
      <c r="R33" s="1">
        <v>0.67600000000000005</v>
      </c>
      <c r="S33" s="1">
        <v>2.3239999999999998</v>
      </c>
      <c r="T33" s="1">
        <v>4.5</v>
      </c>
      <c r="U33" s="1">
        <v>9.5</v>
      </c>
      <c r="V33" s="1">
        <f t="shared" si="4"/>
        <v>0.61407534901510807</v>
      </c>
      <c r="W33" s="1">
        <v>1.026</v>
      </c>
      <c r="X33" s="1">
        <v>1.974</v>
      </c>
      <c r="Y33" s="1">
        <v>12</v>
      </c>
      <c r="Z33" s="1">
        <v>8</v>
      </c>
      <c r="AA33" s="1">
        <f t="shared" si="5"/>
        <v>0.34650455927051671</v>
      </c>
      <c r="AB33" s="1">
        <v>0.47899999999999998</v>
      </c>
      <c r="AC33" s="1">
        <v>2.5209999999999999</v>
      </c>
      <c r="AD33" s="1">
        <v>0</v>
      </c>
      <c r="AE33" s="1">
        <v>1</v>
      </c>
      <c r="AF33" s="1" t="e">
        <f t="shared" si="0"/>
        <v>#DIV/0!</v>
      </c>
      <c r="AH33" s="1">
        <f t="shared" si="14"/>
        <v>0.27199988564304345</v>
      </c>
      <c r="AI33" s="1">
        <f t="shared" si="15"/>
        <v>0.13575471950578824</v>
      </c>
      <c r="AJ33" s="1">
        <f t="shared" si="16"/>
        <v>0.45613515115589809</v>
      </c>
      <c r="AK33" s="1">
        <f t="shared" si="17"/>
        <v>17.206155046590741</v>
      </c>
      <c r="AL33" s="1" t="b">
        <f t="shared" si="18"/>
        <v>1</v>
      </c>
      <c r="AM33" s="1">
        <f t="shared" si="19"/>
        <v>4.3928996601352326</v>
      </c>
      <c r="AN33" s="1" t="b">
        <f t="shared" si="20"/>
        <v>0</v>
      </c>
      <c r="AO33" s="1">
        <v>9.4879999999999995</v>
      </c>
    </row>
    <row r="34" spans="1:41">
      <c r="A34" s="7">
        <v>31</v>
      </c>
      <c r="B34" s="9" t="s">
        <v>51</v>
      </c>
      <c r="C34" s="9" t="s">
        <v>52</v>
      </c>
      <c r="D34" s="9" t="s">
        <v>51</v>
      </c>
      <c r="E34" s="9" t="s">
        <v>52</v>
      </c>
      <c r="F34" s="2" t="b">
        <f t="shared" si="7"/>
        <v>0</v>
      </c>
      <c r="G34" s="2" t="b">
        <f t="shared" si="6"/>
        <v>0</v>
      </c>
      <c r="H34" s="2" t="s">
        <v>275</v>
      </c>
      <c r="I34" s="2"/>
      <c r="J34" s="4"/>
      <c r="K34" s="2"/>
      <c r="L34" s="2"/>
      <c r="M34" s="1">
        <f>PRODUCT(SUM(PRODUCT(R34,overview!$J$2),PRODUCT(W34,overview!$K$2),PRODUCT(AB34,overview!$L$2)),1/SUM(overview!$J$2:$L$2))</f>
        <v>0.37220454545454545</v>
      </c>
      <c r="N34" s="1">
        <f>PRODUCT(SUM(PRODUCT(S34,overview!$J$2),PRODUCT(X34,overview!$K$2),PRODUCT(AC34,overview!$L$2)),1/SUM(overview!$J$2:$L$2))</f>
        <v>2.6277954545454549</v>
      </c>
      <c r="O34" s="1">
        <f t="shared" si="1"/>
        <v>9.5</v>
      </c>
      <c r="P34" s="1">
        <f t="shared" si="2"/>
        <v>8.5</v>
      </c>
      <c r="Q34" s="1">
        <f t="shared" si="3"/>
        <v>0.12673175114949353</v>
      </c>
      <c r="R34" s="1">
        <v>0.33400000000000002</v>
      </c>
      <c r="S34" s="1">
        <v>2.6659999999999999</v>
      </c>
      <c r="T34" s="1">
        <v>3</v>
      </c>
      <c r="U34" s="1">
        <v>4</v>
      </c>
      <c r="V34" s="1">
        <f t="shared" si="4"/>
        <v>0.16704176044011004</v>
      </c>
      <c r="W34" s="1">
        <v>0.39200000000000002</v>
      </c>
      <c r="X34" s="1">
        <v>2.6080000000000001</v>
      </c>
      <c r="Y34" s="1">
        <v>6.5</v>
      </c>
      <c r="Z34" s="1">
        <v>4.5</v>
      </c>
      <c r="AA34" s="1">
        <f t="shared" si="5"/>
        <v>0.10405851816894762</v>
      </c>
      <c r="AB34" s="1">
        <v>0.33300000000000002</v>
      </c>
      <c r="AC34" s="1">
        <v>2.6669999999999998</v>
      </c>
      <c r="AD34" s="1">
        <v>0</v>
      </c>
      <c r="AE34" s="1">
        <v>0</v>
      </c>
      <c r="AF34" s="1" t="e">
        <f t="shared" si="0"/>
        <v>#DIV/0!</v>
      </c>
      <c r="AH34" s="1">
        <f t="shared" si="14"/>
        <v>0.29431614411422702</v>
      </c>
      <c r="AI34" s="1">
        <f t="shared" si="15"/>
        <v>0.13024188222130709</v>
      </c>
      <c r="AJ34" s="1">
        <f t="shared" si="16"/>
        <v>0.37709056484695491</v>
      </c>
      <c r="AK34" s="1">
        <f t="shared" si="17"/>
        <v>31.934069537188201</v>
      </c>
      <c r="AL34" s="1" t="b">
        <f t="shared" si="18"/>
        <v>1</v>
      </c>
      <c r="AM34" s="1">
        <f t="shared" si="19"/>
        <v>4.5170352174168533</v>
      </c>
      <c r="AN34" s="1" t="b">
        <f t="shared" si="20"/>
        <v>0</v>
      </c>
      <c r="AO34" s="1">
        <v>9.4879999999999995</v>
      </c>
    </row>
    <row r="35" spans="1:41">
      <c r="A35" s="7">
        <v>32</v>
      </c>
      <c r="B35" s="9" t="s">
        <v>64</v>
      </c>
      <c r="C35" s="9" t="s">
        <v>2</v>
      </c>
      <c r="D35" s="9" t="s">
        <v>51</v>
      </c>
      <c r="E35" s="9" t="s">
        <v>52</v>
      </c>
      <c r="F35" s="2" t="b">
        <f t="shared" si="7"/>
        <v>1</v>
      </c>
      <c r="G35" s="2" t="b">
        <f t="shared" si="6"/>
        <v>1</v>
      </c>
      <c r="H35" s="2" t="s">
        <v>275</v>
      </c>
      <c r="I35" s="2"/>
      <c r="J35" s="4"/>
      <c r="M35" s="1">
        <f>PRODUCT(SUM(PRODUCT(R35,overview!$J$2),PRODUCT(W35,overview!$K$2),PRODUCT(AB35,overview!$L$2)),1/SUM(overview!$J$2:$L$2))</f>
        <v>0.45624999999999999</v>
      </c>
      <c r="N35" s="1">
        <f>PRODUCT(SUM(PRODUCT(S35,overview!$J$2),PRODUCT(X35,overview!$K$2),PRODUCT(AC35,overview!$L$2)),1/SUM(overview!$J$2:$L$2))</f>
        <v>2.5437500000000002</v>
      </c>
      <c r="O35" s="1">
        <f t="shared" si="1"/>
        <v>9.8000000000000007</v>
      </c>
      <c r="P35" s="1">
        <f t="shared" si="2"/>
        <v>17.2</v>
      </c>
      <c r="Q35" s="1">
        <f t="shared" si="3"/>
        <v>0.31479717194002904</v>
      </c>
      <c r="R35" s="1">
        <v>0.33300000000000002</v>
      </c>
      <c r="S35" s="1">
        <v>2.6669999999999998</v>
      </c>
      <c r="T35" s="1">
        <v>4</v>
      </c>
      <c r="U35" s="1">
        <v>1</v>
      </c>
      <c r="V35" s="1">
        <f t="shared" si="4"/>
        <v>3.1214848143982003E-2</v>
      </c>
      <c r="W35" s="1">
        <v>0.52</v>
      </c>
      <c r="X35" s="1">
        <v>2.48</v>
      </c>
      <c r="Y35" s="1">
        <v>4.8</v>
      </c>
      <c r="Z35" s="1">
        <v>15.2</v>
      </c>
      <c r="AA35" s="1">
        <f t="shared" si="5"/>
        <v>0.66397849462365588</v>
      </c>
      <c r="AB35" s="1">
        <v>0.33300000000000002</v>
      </c>
      <c r="AC35" s="1">
        <v>2.6669999999999998</v>
      </c>
      <c r="AD35" s="1">
        <v>1</v>
      </c>
      <c r="AE35" s="1">
        <v>1</v>
      </c>
      <c r="AF35" s="1">
        <f t="shared" si="0"/>
        <v>0.12485939257592801</v>
      </c>
      <c r="AH35" s="1">
        <f t="shared" si="14"/>
        <v>0.32568426666913547</v>
      </c>
      <c r="AI35" s="1">
        <f t="shared" si="15"/>
        <v>0.14958432624189949</v>
      </c>
      <c r="AJ35" s="1">
        <f t="shared" si="16"/>
        <v>0.42607980171468057</v>
      </c>
      <c r="AK35" s="1">
        <f t="shared" si="17"/>
        <v>51.22282129525756</v>
      </c>
      <c r="AL35" s="1" t="b">
        <f t="shared" si="18"/>
        <v>1</v>
      </c>
      <c r="AM35" s="1">
        <f t="shared" si="19"/>
        <v>4.0385677803307019</v>
      </c>
      <c r="AN35" s="1" t="b">
        <f t="shared" si="20"/>
        <v>0</v>
      </c>
      <c r="AO35" s="1">
        <v>9.4879999999999995</v>
      </c>
    </row>
    <row r="36" spans="1:41">
      <c r="A36" s="7">
        <v>33</v>
      </c>
      <c r="B36" s="9" t="s">
        <v>32</v>
      </c>
      <c r="C36" s="9" t="s">
        <v>33</v>
      </c>
      <c r="D36" s="9" t="s">
        <v>28</v>
      </c>
      <c r="E36" s="9" t="s">
        <v>29</v>
      </c>
      <c r="F36" s="2" t="b">
        <f t="shared" si="7"/>
        <v>0</v>
      </c>
      <c r="G36" s="2" t="b">
        <f t="shared" si="6"/>
        <v>1</v>
      </c>
      <c r="H36" s="2" t="s">
        <v>275</v>
      </c>
      <c r="I36" s="2"/>
      <c r="J36" s="2"/>
      <c r="K36" s="2"/>
      <c r="L36" s="2"/>
      <c r="M36" s="1">
        <f>PRODUCT(SUM(PRODUCT(R36,overview!$J$2),PRODUCT(W36,overview!$K$2),PRODUCT(AB36,overview!$L$2)),1/SUM(overview!$J$2:$L$2))</f>
        <v>0.78631818181818181</v>
      </c>
      <c r="N36" s="1">
        <f>PRODUCT(SUM(PRODUCT(S36,overview!$J$2),PRODUCT(X36,overview!$K$2),PRODUCT(AC36,overview!$L$2)),1/SUM(overview!$J$2:$L$2))</f>
        <v>2.2136818181818185</v>
      </c>
      <c r="O36" s="1">
        <f t="shared" si="1"/>
        <v>11.5</v>
      </c>
      <c r="P36" s="1">
        <f t="shared" si="2"/>
        <v>9.5</v>
      </c>
      <c r="Q36" s="1">
        <f t="shared" si="3"/>
        <v>0.29343295334530223</v>
      </c>
      <c r="R36" s="1">
        <v>1</v>
      </c>
      <c r="S36" s="1">
        <v>2</v>
      </c>
      <c r="T36" s="1">
        <v>7</v>
      </c>
      <c r="U36" s="1">
        <v>0</v>
      </c>
      <c r="V36" s="1">
        <f t="shared" si="4"/>
        <v>0</v>
      </c>
      <c r="W36" s="1">
        <v>0.67900000000000005</v>
      </c>
      <c r="X36" s="1">
        <v>2.3210000000000002</v>
      </c>
      <c r="Y36" s="1">
        <v>4.5</v>
      </c>
      <c r="Z36" s="1">
        <v>8.5</v>
      </c>
      <c r="AA36" s="1">
        <f t="shared" si="5"/>
        <v>0.55258748623677534</v>
      </c>
      <c r="AB36" s="1">
        <v>0.90700000000000003</v>
      </c>
      <c r="AC36" s="1">
        <v>2.093</v>
      </c>
      <c r="AD36" s="1">
        <v>0</v>
      </c>
      <c r="AE36" s="1">
        <v>1</v>
      </c>
      <c r="AF36" s="1" t="e">
        <f t="shared" si="0"/>
        <v>#DIV/0!</v>
      </c>
      <c r="AH36" s="1">
        <f t="shared" si="14"/>
        <v>0.3175339535721784</v>
      </c>
      <c r="AI36" s="1">
        <f t="shared" si="15"/>
        <v>0.13754304282457927</v>
      </c>
      <c r="AJ36" s="1">
        <f t="shared" si="16"/>
        <v>1.0690098500731833</v>
      </c>
      <c r="AK36" s="1">
        <f t="shared" si="17"/>
        <v>79.647415215813851</v>
      </c>
      <c r="AL36" s="1" t="b">
        <f t="shared" si="18"/>
        <v>1</v>
      </c>
      <c r="AM36" s="1">
        <f t="shared" si="19"/>
        <v>4.220548962774771</v>
      </c>
      <c r="AN36" s="1" t="b">
        <f t="shared" si="20"/>
        <v>0</v>
      </c>
      <c r="AO36" s="1">
        <v>9.4879999999999995</v>
      </c>
    </row>
    <row r="37" spans="1:41">
      <c r="A37" s="7">
        <v>34</v>
      </c>
      <c r="B37" s="9" t="s">
        <v>45</v>
      </c>
      <c r="C37" s="9" t="s">
        <v>46</v>
      </c>
      <c r="D37" s="9" t="s">
        <v>45</v>
      </c>
      <c r="E37" s="9" t="s">
        <v>46</v>
      </c>
      <c r="F37" s="2" t="b">
        <f t="shared" si="7"/>
        <v>0</v>
      </c>
      <c r="G37" s="2" t="b">
        <f t="shared" si="6"/>
        <v>0</v>
      </c>
      <c r="H37" s="2" t="s">
        <v>275</v>
      </c>
      <c r="I37" s="2"/>
      <c r="J37" s="2"/>
      <c r="K37" s="2"/>
      <c r="M37" s="1">
        <f>PRODUCT(SUM(PRODUCT(R37,overview!$J$2),PRODUCT(W37,overview!$K$2),PRODUCT(AB37,overview!$L$2)),1/SUM(overview!$J$2:$L$2))</f>
        <v>1.0041363636363636</v>
      </c>
      <c r="N37" s="1">
        <f>PRODUCT(SUM(PRODUCT(S37,overview!$J$2),PRODUCT(X37,overview!$K$2),PRODUCT(AC37,overview!$L$2)),1/SUM(overview!$J$2:$L$2))</f>
        <v>1.9958636363636364</v>
      </c>
      <c r="O37" s="1">
        <f t="shared" si="1"/>
        <v>8</v>
      </c>
      <c r="P37" s="1">
        <f t="shared" si="2"/>
        <v>4</v>
      </c>
      <c r="Q37" s="1">
        <f t="shared" si="3"/>
        <v>0.25155435104420504</v>
      </c>
      <c r="R37" s="1">
        <v>1.0129999999999999</v>
      </c>
      <c r="S37" s="1">
        <v>1.9870000000000001</v>
      </c>
      <c r="T37" s="1">
        <v>5</v>
      </c>
      <c r="U37" s="1">
        <v>0</v>
      </c>
      <c r="V37" s="1">
        <f t="shared" si="4"/>
        <v>0</v>
      </c>
      <c r="W37" s="1">
        <v>1</v>
      </c>
      <c r="X37" s="1">
        <v>2</v>
      </c>
      <c r="Y37" s="1">
        <v>3</v>
      </c>
      <c r="Z37" s="1">
        <v>4</v>
      </c>
      <c r="AA37" s="1">
        <f t="shared" si="5"/>
        <v>0.66666666666666663</v>
      </c>
      <c r="AB37" s="1">
        <v>1</v>
      </c>
      <c r="AC37" s="1">
        <v>2</v>
      </c>
      <c r="AD37" s="1">
        <v>0</v>
      </c>
      <c r="AE37" s="1">
        <v>0</v>
      </c>
      <c r="AF37" s="1" t="e">
        <f t="shared" si="0"/>
        <v>#DIV/0!</v>
      </c>
      <c r="AH37" s="1">
        <f t="shared" si="14"/>
        <v>0.31544258382785167</v>
      </c>
      <c r="AI37" s="1">
        <f t="shared" si="15"/>
        <v>0.19467418074660417</v>
      </c>
      <c r="AJ37" s="1">
        <f t="shared" si="16"/>
        <v>1.1873097682723914</v>
      </c>
      <c r="AK37" s="1">
        <f t="shared" si="17"/>
        <v>121.61708362990925</v>
      </c>
      <c r="AL37" s="1" t="b">
        <f t="shared" si="18"/>
        <v>1</v>
      </c>
      <c r="AM37" s="1">
        <f t="shared" si="19"/>
        <v>4.5701886254432296</v>
      </c>
      <c r="AN37" s="1" t="b">
        <f t="shared" si="20"/>
        <v>0</v>
      </c>
      <c r="AO37" s="1">
        <v>9.4879999999999995</v>
      </c>
    </row>
    <row r="38" spans="1:41">
      <c r="A38" s="7">
        <v>35</v>
      </c>
      <c r="B38" s="9" t="s">
        <v>30</v>
      </c>
      <c r="C38" s="9" t="s">
        <v>31</v>
      </c>
      <c r="D38" s="9" t="s">
        <v>30</v>
      </c>
      <c r="E38" s="9" t="s">
        <v>31</v>
      </c>
      <c r="F38" s="2" t="b">
        <f t="shared" si="7"/>
        <v>0</v>
      </c>
      <c r="G38" s="2" t="b">
        <f t="shared" si="6"/>
        <v>0</v>
      </c>
      <c r="H38" s="2" t="s">
        <v>275</v>
      </c>
      <c r="I38" s="2"/>
      <c r="J38" s="4"/>
      <c r="M38" s="1">
        <f>PRODUCT(SUM(PRODUCT(R38,overview!$J$2),PRODUCT(W38,overview!$K$2),PRODUCT(AB38,overview!$L$2)),1/SUM(overview!$J$2:$L$2))</f>
        <v>1.0046136363636362</v>
      </c>
      <c r="N38" s="1">
        <f>PRODUCT(SUM(PRODUCT(S38,overview!$J$2),PRODUCT(X38,overview!$K$2),PRODUCT(AC38,overview!$L$2)),1/SUM(overview!$J$2:$L$2))</f>
        <v>1.9953863636363636</v>
      </c>
      <c r="O38" s="1">
        <f t="shared" si="1"/>
        <v>18</v>
      </c>
      <c r="P38" s="1">
        <f t="shared" si="2"/>
        <v>11</v>
      </c>
      <c r="Q38" s="1">
        <f t="shared" si="3"/>
        <v>0.3076750281267519</v>
      </c>
      <c r="R38" s="1">
        <v>1</v>
      </c>
      <c r="S38" s="1">
        <v>2</v>
      </c>
      <c r="T38" s="1">
        <v>4</v>
      </c>
      <c r="U38" s="1">
        <v>5</v>
      </c>
      <c r="V38" s="1">
        <f t="shared" si="4"/>
        <v>0.625</v>
      </c>
      <c r="W38" s="1">
        <v>1.0069999999999999</v>
      </c>
      <c r="X38" s="1">
        <v>1.9930000000000001</v>
      </c>
      <c r="Y38" s="1">
        <v>14</v>
      </c>
      <c r="Z38" s="1">
        <v>6</v>
      </c>
      <c r="AA38" s="1">
        <f t="shared" si="5"/>
        <v>0.21654361694502181</v>
      </c>
      <c r="AB38" s="1">
        <v>1</v>
      </c>
      <c r="AC38" s="1">
        <v>2</v>
      </c>
      <c r="AD38" s="1">
        <v>0</v>
      </c>
      <c r="AE38" s="1">
        <v>0</v>
      </c>
      <c r="AF38" s="1" t="e">
        <f t="shared" si="0"/>
        <v>#DIV/0!</v>
      </c>
      <c r="AH38" s="1">
        <f t="shared" si="14"/>
        <v>0.31157534721841806</v>
      </c>
      <c r="AI38" s="1">
        <f t="shared" si="15"/>
        <v>0.15031531713627358</v>
      </c>
      <c r="AJ38" s="1">
        <f t="shared" si="16"/>
        <v>1.1876902471691224</v>
      </c>
      <c r="AK38" s="1">
        <f t="shared" si="17"/>
        <v>180.31055255848656</v>
      </c>
      <c r="AL38" s="1" t="b">
        <f t="shared" si="18"/>
        <v>1</v>
      </c>
      <c r="AM38" s="1">
        <f t="shared" si="19"/>
        <v>3.0720054330645516</v>
      </c>
      <c r="AN38" s="1" t="b">
        <f t="shared" si="20"/>
        <v>0</v>
      </c>
      <c r="AO38" s="1">
        <v>9.4879999999999995</v>
      </c>
    </row>
    <row r="39" spans="1:41">
      <c r="A39" s="7">
        <v>36</v>
      </c>
      <c r="B39" s="9" t="s">
        <v>53</v>
      </c>
      <c r="C39" s="9" t="s">
        <v>33</v>
      </c>
      <c r="D39" s="9" t="s">
        <v>47</v>
      </c>
      <c r="E39" s="9" t="s">
        <v>48</v>
      </c>
      <c r="F39" s="2" t="b">
        <f t="shared" si="7"/>
        <v>1</v>
      </c>
      <c r="G39" s="2" t="b">
        <f t="shared" si="6"/>
        <v>1</v>
      </c>
      <c r="H39" s="2" t="s">
        <v>275</v>
      </c>
      <c r="I39" s="2"/>
      <c r="J39" s="4"/>
      <c r="K39" s="2" t="s">
        <v>34</v>
      </c>
      <c r="L39" s="2" t="s">
        <v>34</v>
      </c>
      <c r="M39" s="1">
        <f>PRODUCT(SUM(PRODUCT(R39,overview!$J$2),PRODUCT(W39,overview!$K$2),PRODUCT(AB39,overview!$L$2)),1/SUM(overview!$J$2:$L$2))</f>
        <v>1.073409090909091</v>
      </c>
      <c r="N39" s="1">
        <f>PRODUCT(SUM(PRODUCT(S39,overview!$J$2),PRODUCT(X39,overview!$K$2),PRODUCT(AC39,overview!$L$2)),1/SUM(overview!$J$2:$L$2))</f>
        <v>1.926590909090909</v>
      </c>
      <c r="O39" s="1">
        <f t="shared" si="1"/>
        <v>17</v>
      </c>
      <c r="P39" s="1">
        <f t="shared" si="2"/>
        <v>2</v>
      </c>
      <c r="Q39" s="1">
        <f t="shared" si="3"/>
        <v>6.554760632576731E-2</v>
      </c>
      <c r="R39" s="1">
        <v>1</v>
      </c>
      <c r="S39" s="1">
        <v>2</v>
      </c>
      <c r="T39" s="1">
        <v>9</v>
      </c>
      <c r="U39" s="1">
        <v>0</v>
      </c>
      <c r="V39" s="1">
        <f t="shared" si="4"/>
        <v>0</v>
      </c>
      <c r="W39" s="1">
        <v>1.115</v>
      </c>
      <c r="X39" s="1">
        <v>1.885</v>
      </c>
      <c r="Y39" s="1">
        <v>8</v>
      </c>
      <c r="Z39" s="1">
        <v>1</v>
      </c>
      <c r="AA39" s="1">
        <f t="shared" si="5"/>
        <v>7.3938992042440324E-2</v>
      </c>
      <c r="AB39" s="1">
        <v>0.89500000000000002</v>
      </c>
      <c r="AC39" s="1">
        <v>2.105</v>
      </c>
      <c r="AD39" s="1">
        <v>0</v>
      </c>
      <c r="AE39" s="1">
        <v>1</v>
      </c>
      <c r="AF39" s="1" t="e">
        <f t="shared" si="0"/>
        <v>#DIV/0!</v>
      </c>
      <c r="AH39" s="1">
        <f t="shared" si="14"/>
        <v>0.39152193079513864</v>
      </c>
      <c r="AI39" s="1">
        <f t="shared" si="15"/>
        <v>0.17221121305195919</v>
      </c>
      <c r="AJ39" s="1">
        <f t="shared" si="16"/>
        <v>1.3573602824789968</v>
      </c>
      <c r="AK39" s="1">
        <f t="shared" si="17"/>
        <v>143.46452000121181</v>
      </c>
      <c r="AL39" s="1" t="b">
        <f t="shared" si="18"/>
        <v>1</v>
      </c>
      <c r="AM39" s="1">
        <f t="shared" si="19"/>
        <v>2.0553650925198852</v>
      </c>
      <c r="AN39" s="1" t="b">
        <f t="shared" si="20"/>
        <v>0</v>
      </c>
      <c r="AO39" s="1">
        <v>9.4879999999999995</v>
      </c>
    </row>
    <row r="40" spans="1:41">
      <c r="A40" s="7">
        <v>37</v>
      </c>
      <c r="B40" s="9" t="s">
        <v>47</v>
      </c>
      <c r="C40" s="9" t="s">
        <v>48</v>
      </c>
      <c r="D40" s="9" t="s">
        <v>47</v>
      </c>
      <c r="E40" s="9" t="s">
        <v>48</v>
      </c>
      <c r="F40" s="2" t="b">
        <f t="shared" si="7"/>
        <v>0</v>
      </c>
      <c r="G40" s="2" t="b">
        <f t="shared" si="6"/>
        <v>0</v>
      </c>
      <c r="H40" s="2" t="s">
        <v>275</v>
      </c>
      <c r="I40" s="2"/>
      <c r="J40" s="2"/>
      <c r="M40" s="1">
        <f>PRODUCT(SUM(PRODUCT(R40,overview!$J$2),PRODUCT(W40,overview!$K$2),PRODUCT(AB40,overview!$L$2)),1/SUM(overview!$J$2:$L$2))</f>
        <v>0.89875000000000005</v>
      </c>
      <c r="N40" s="1">
        <f>PRODUCT(SUM(PRODUCT(S40,overview!$J$2),PRODUCT(X40,overview!$K$2),PRODUCT(AC40,overview!$L$2)),1/SUM(overview!$J$2:$L$2))</f>
        <v>2.1012499999999998</v>
      </c>
      <c r="O40" s="1">
        <f t="shared" si="1"/>
        <v>18</v>
      </c>
      <c r="P40" s="1">
        <f t="shared" si="2"/>
        <v>9</v>
      </c>
      <c r="Q40" s="1">
        <f t="shared" si="3"/>
        <v>0.21386079714455683</v>
      </c>
      <c r="R40" s="1">
        <v>0.89500000000000002</v>
      </c>
      <c r="S40" s="1">
        <v>2.105</v>
      </c>
      <c r="T40" s="1">
        <v>9</v>
      </c>
      <c r="U40" s="1">
        <v>3</v>
      </c>
      <c r="V40" s="1">
        <f t="shared" si="4"/>
        <v>0.14172604908946951</v>
      </c>
      <c r="W40" s="1">
        <v>0.90200000000000002</v>
      </c>
      <c r="X40" s="1">
        <v>2.0979999999999999</v>
      </c>
      <c r="Y40" s="1">
        <v>9</v>
      </c>
      <c r="Z40" s="1">
        <v>6</v>
      </c>
      <c r="AA40" s="1">
        <f t="shared" si="5"/>
        <v>0.28662217985382904</v>
      </c>
      <c r="AB40" s="1">
        <v>0.85699999999999998</v>
      </c>
      <c r="AC40" s="1">
        <v>2.1429999999999998</v>
      </c>
      <c r="AD40" s="1">
        <v>0</v>
      </c>
      <c r="AE40" s="1">
        <v>0</v>
      </c>
      <c r="AF40" s="1" t="e">
        <f t="shared" si="0"/>
        <v>#DIV/0!</v>
      </c>
      <c r="AH40" s="1">
        <f t="shared" si="14"/>
        <v>0.37551398634066852</v>
      </c>
      <c r="AI40" s="1">
        <f t="shared" si="15"/>
        <v>0.29354303640331175</v>
      </c>
      <c r="AJ40" s="1">
        <f t="shared" si="16"/>
        <v>1.9947558177646667</v>
      </c>
      <c r="AK40" s="1">
        <f t="shared" si="17"/>
        <v>106.31447774656328</v>
      </c>
      <c r="AL40" s="1" t="b">
        <f t="shared" si="18"/>
        <v>1</v>
      </c>
      <c r="AM40" s="1">
        <f t="shared" si="19"/>
        <v>1.8064278431394758</v>
      </c>
      <c r="AN40" s="1" t="b">
        <f t="shared" si="20"/>
        <v>0</v>
      </c>
      <c r="AO40" s="1">
        <v>9.4879999999999995</v>
      </c>
    </row>
    <row r="41" spans="1:41">
      <c r="A41" s="7">
        <v>38</v>
      </c>
      <c r="B41" s="9" t="s">
        <v>57</v>
      </c>
      <c r="C41" s="9" t="s">
        <v>48</v>
      </c>
      <c r="D41" s="9" t="s">
        <v>62</v>
      </c>
      <c r="E41" s="9" t="s">
        <v>48</v>
      </c>
      <c r="F41" s="2" t="b">
        <f t="shared" si="7"/>
        <v>1</v>
      </c>
      <c r="G41" s="2" t="b">
        <f t="shared" si="6"/>
        <v>0</v>
      </c>
      <c r="H41" s="2" t="s">
        <v>275</v>
      </c>
      <c r="I41" s="2"/>
      <c r="J41" s="2"/>
      <c r="M41" s="1">
        <f>PRODUCT(SUM(PRODUCT(R41,overview!$J$2),PRODUCT(W41,overview!$K$2),PRODUCT(AB41,overview!$L$2)),1/SUM(overview!$J$2:$L$2))</f>
        <v>0.68638636363636374</v>
      </c>
      <c r="N41" s="1">
        <f>PRODUCT(SUM(PRODUCT(S41,overview!$J$2),PRODUCT(X41,overview!$K$2),PRODUCT(AC41,overview!$L$2)),1/SUM(overview!$J$2:$L$2))</f>
        <v>2.3136136363636362</v>
      </c>
      <c r="O41" s="1">
        <f t="shared" si="1"/>
        <v>7.5</v>
      </c>
      <c r="P41" s="1">
        <f t="shared" si="2"/>
        <v>7.5</v>
      </c>
      <c r="Q41" s="1">
        <f t="shared" si="3"/>
        <v>0.29667285533256721</v>
      </c>
      <c r="R41" s="1">
        <v>0.152</v>
      </c>
      <c r="S41" s="1">
        <v>2.8479999999999999</v>
      </c>
      <c r="T41" s="1">
        <v>0.5</v>
      </c>
      <c r="U41" s="1">
        <v>1.5</v>
      </c>
      <c r="V41" s="1">
        <f t="shared" si="4"/>
        <v>0.1601123595505618</v>
      </c>
      <c r="W41" s="1">
        <v>0.93100000000000005</v>
      </c>
      <c r="X41" s="1">
        <v>2.069</v>
      </c>
      <c r="Y41" s="1">
        <v>6</v>
      </c>
      <c r="Z41" s="1">
        <v>6</v>
      </c>
      <c r="AA41" s="1">
        <f t="shared" si="5"/>
        <v>0.44997583373610445</v>
      </c>
      <c r="AB41" s="1">
        <v>1.0740000000000001</v>
      </c>
      <c r="AC41" s="1">
        <v>1.9259999999999999</v>
      </c>
      <c r="AD41" s="1">
        <v>1</v>
      </c>
      <c r="AE41" s="1">
        <v>0</v>
      </c>
      <c r="AF41" s="1">
        <f t="shared" si="0"/>
        <v>0</v>
      </c>
      <c r="AH41" s="1">
        <f t="shared" si="14"/>
        <v>0.38781952571604555</v>
      </c>
      <c r="AI41" s="1">
        <f t="shared" si="15"/>
        <v>0.29648131258694227</v>
      </c>
      <c r="AJ41" s="1">
        <f t="shared" si="16"/>
        <v>1.0165530671859786</v>
      </c>
      <c r="AK41" s="1">
        <f t="shared" si="17"/>
        <v>74.421159533236604</v>
      </c>
      <c r="AL41" s="1" t="b">
        <f t="shared" si="18"/>
        <v>1</v>
      </c>
      <c r="AM41" s="1">
        <f t="shared" si="19"/>
        <v>1.8384770983105938</v>
      </c>
      <c r="AN41" s="1" t="b">
        <f t="shared" si="20"/>
        <v>0</v>
      </c>
      <c r="AO41" s="1">
        <v>9.4879999999999995</v>
      </c>
    </row>
    <row r="42" spans="1:41">
      <c r="A42" s="7">
        <v>39</v>
      </c>
      <c r="B42" s="9" t="s">
        <v>45</v>
      </c>
      <c r="C42" s="9" t="s">
        <v>46</v>
      </c>
      <c r="D42" s="9" t="s">
        <v>65</v>
      </c>
      <c r="E42" s="9" t="s">
        <v>2</v>
      </c>
      <c r="F42" s="2" t="b">
        <f t="shared" si="7"/>
        <v>0</v>
      </c>
      <c r="G42" s="2" t="b">
        <f t="shared" si="6"/>
        <v>0</v>
      </c>
      <c r="H42" s="2" t="s">
        <v>275</v>
      </c>
      <c r="I42" s="2"/>
      <c r="J42" s="4"/>
      <c r="K42" s="2" t="s">
        <v>34</v>
      </c>
      <c r="L42" s="2" t="s">
        <v>68</v>
      </c>
      <c r="M42" s="1">
        <f>PRODUCT(SUM(PRODUCT(R42,overview!$J$2),PRODUCT(W42,overview!$K$2),PRODUCT(AB42,overview!$L$2)),1/SUM(overview!$J$2:$L$2))</f>
        <v>0.56186363636363645</v>
      </c>
      <c r="N42" s="1">
        <f>PRODUCT(SUM(PRODUCT(S42,overview!$J$2),PRODUCT(X42,overview!$K$2),PRODUCT(AC42,overview!$L$2)),1/SUM(overview!$J$2:$L$2))</f>
        <v>2.4381363636363638</v>
      </c>
      <c r="O42" s="1">
        <f t="shared" si="1"/>
        <v>9</v>
      </c>
      <c r="P42" s="1">
        <f t="shared" si="2"/>
        <v>6</v>
      </c>
      <c r="Q42" s="1">
        <f t="shared" si="3"/>
        <v>0.15363199661937521</v>
      </c>
      <c r="R42" s="1">
        <v>1.0209999999999999</v>
      </c>
      <c r="S42" s="1">
        <v>1.9790000000000001</v>
      </c>
      <c r="T42" s="1">
        <v>6</v>
      </c>
      <c r="U42" s="1">
        <v>0</v>
      </c>
      <c r="V42" s="1">
        <f t="shared" si="4"/>
        <v>0</v>
      </c>
      <c r="W42" s="1">
        <v>0.34300000000000003</v>
      </c>
      <c r="X42" s="1">
        <v>2.657</v>
      </c>
      <c r="Y42" s="1">
        <v>3</v>
      </c>
      <c r="Z42" s="1">
        <v>4</v>
      </c>
      <c r="AA42" s="1">
        <f t="shared" si="5"/>
        <v>0.17212394931627148</v>
      </c>
      <c r="AB42" s="1">
        <v>0.48099999999999998</v>
      </c>
      <c r="AC42" s="1">
        <v>2.5190000000000001</v>
      </c>
      <c r="AD42" s="1">
        <v>0</v>
      </c>
      <c r="AE42" s="1">
        <v>2</v>
      </c>
      <c r="AF42" s="1" t="e">
        <f t="shared" si="0"/>
        <v>#DIV/0!</v>
      </c>
      <c r="AH42" s="1">
        <f t="shared" si="14"/>
        <v>0.41404168213298498</v>
      </c>
      <c r="AI42" s="1">
        <f t="shared" si="15"/>
        <v>0.3047519681305132</v>
      </c>
      <c r="AJ42" s="1">
        <f t="shared" si="16"/>
        <v>0.74851488618508277</v>
      </c>
      <c r="AK42" s="1">
        <f t="shared" si="17"/>
        <v>44.533234527879152</v>
      </c>
      <c r="AL42" s="1" t="b">
        <f t="shared" si="18"/>
        <v>1</v>
      </c>
      <c r="AM42" s="1">
        <f t="shared" si="19"/>
        <v>1.5611274982378327</v>
      </c>
      <c r="AN42" s="1" t="b">
        <f t="shared" si="20"/>
        <v>0</v>
      </c>
      <c r="AO42" s="1">
        <v>9.4879999999999995</v>
      </c>
    </row>
    <row r="43" spans="1:41">
      <c r="A43" s="7">
        <v>40</v>
      </c>
      <c r="B43" s="9" t="s">
        <v>30</v>
      </c>
      <c r="C43" s="9" t="s">
        <v>31</v>
      </c>
      <c r="D43" s="9" t="s">
        <v>69</v>
      </c>
      <c r="E43" s="9" t="s">
        <v>70</v>
      </c>
      <c r="F43" s="2" t="b">
        <f t="shared" si="7"/>
        <v>1</v>
      </c>
      <c r="G43" s="2" t="b">
        <f t="shared" si="6"/>
        <v>0</v>
      </c>
      <c r="H43" s="2" t="s">
        <v>275</v>
      </c>
      <c r="I43" s="2"/>
      <c r="J43" s="2"/>
      <c r="M43" s="1">
        <f>PRODUCT(SUM(PRODUCT(R43,overview!$J$2),PRODUCT(W43,overview!$K$2),PRODUCT(AB43,overview!$L$2)),1/SUM(overview!$J$2:$L$2))</f>
        <v>0.83031818181818184</v>
      </c>
      <c r="N43" s="1">
        <f>PRODUCT(SUM(PRODUCT(S43,overview!$J$2),PRODUCT(X43,overview!$K$2),PRODUCT(AC43,overview!$L$2)),1/SUM(overview!$J$2:$L$2))</f>
        <v>2.1696818181818185</v>
      </c>
      <c r="O43" s="1">
        <f t="shared" si="1"/>
        <v>10.5</v>
      </c>
      <c r="P43" s="1">
        <f t="shared" si="2"/>
        <v>14.5</v>
      </c>
      <c r="Q43" s="1">
        <f t="shared" si="3"/>
        <v>0.52847835130532639</v>
      </c>
      <c r="R43" s="1">
        <v>0.44600000000000001</v>
      </c>
      <c r="S43" s="1">
        <v>2.5539999999999998</v>
      </c>
      <c r="T43" s="1">
        <v>3.5</v>
      </c>
      <c r="U43" s="1">
        <v>10.5</v>
      </c>
      <c r="V43" s="1">
        <f t="shared" si="4"/>
        <v>0.5238841033672671</v>
      </c>
      <c r="W43" s="1">
        <v>1.01</v>
      </c>
      <c r="X43" s="1">
        <v>1.99</v>
      </c>
      <c r="Y43" s="1">
        <v>7</v>
      </c>
      <c r="Z43" s="1">
        <v>3</v>
      </c>
      <c r="AA43" s="1">
        <f t="shared" si="5"/>
        <v>0.21751615218951897</v>
      </c>
      <c r="AB43" s="1">
        <v>1</v>
      </c>
      <c r="AC43" s="1">
        <v>2</v>
      </c>
      <c r="AD43" s="1">
        <v>0</v>
      </c>
      <c r="AE43" s="1">
        <v>1</v>
      </c>
      <c r="AF43" s="1" t="e">
        <f t="shared" si="0"/>
        <v>#DIV/0!</v>
      </c>
      <c r="AH43" s="1">
        <f t="shared" si="14"/>
        <v>0.4672100927356721</v>
      </c>
      <c r="AI43" s="1">
        <f t="shared" si="15"/>
        <v>0.26839559231893872</v>
      </c>
      <c r="AJ43" s="1">
        <f t="shared" si="16"/>
        <v>0.67646690284438471</v>
      </c>
      <c r="AK43" s="1">
        <f t="shared" si="17"/>
        <v>15.890604218106027</v>
      </c>
      <c r="AL43" s="1" t="b">
        <f t="shared" si="18"/>
        <v>1</v>
      </c>
      <c r="AM43" s="1">
        <f t="shared" si="19"/>
        <v>2.462382897664916</v>
      </c>
      <c r="AN43" s="1" t="b">
        <f t="shared" si="20"/>
        <v>0</v>
      </c>
      <c r="AO43" s="1">
        <v>9.4879999999999995</v>
      </c>
    </row>
    <row r="44" spans="1:41">
      <c r="A44" s="7">
        <v>41</v>
      </c>
      <c r="B44" s="9" t="s">
        <v>45</v>
      </c>
      <c r="C44" s="9" t="s">
        <v>46</v>
      </c>
      <c r="D44" s="9" t="s">
        <v>51</v>
      </c>
      <c r="E44" s="9" t="s">
        <v>52</v>
      </c>
      <c r="F44" s="2" t="b">
        <f t="shared" si="7"/>
        <v>1</v>
      </c>
      <c r="G44" s="2" t="b">
        <f t="shared" si="6"/>
        <v>0</v>
      </c>
      <c r="H44" s="2" t="s">
        <v>275</v>
      </c>
      <c r="I44" s="2"/>
      <c r="J44" s="2"/>
      <c r="K44" s="2" t="s">
        <v>34</v>
      </c>
      <c r="L44" s="2" t="s">
        <v>71</v>
      </c>
      <c r="M44" s="1">
        <f>PRODUCT(SUM(PRODUCT(R44,overview!$J$2),PRODUCT(W44,overview!$K$2),PRODUCT(AB44,overview!$L$2)),1/SUM(overview!$J$2:$L$2))</f>
        <v>0.5810909090909091</v>
      </c>
      <c r="N44" s="1">
        <f>PRODUCT(SUM(PRODUCT(S44,overview!$J$2),PRODUCT(X44,overview!$K$2),PRODUCT(AC44,overview!$L$2)),1/SUM(overview!$J$2:$L$2))</f>
        <v>2.4189090909090907</v>
      </c>
      <c r="O44" s="1">
        <f t="shared" si="1"/>
        <v>14</v>
      </c>
      <c r="P44" s="1">
        <f t="shared" si="2"/>
        <v>11</v>
      </c>
      <c r="Q44" s="1">
        <f t="shared" si="3"/>
        <v>0.18875096641182032</v>
      </c>
      <c r="R44" s="1">
        <v>1.069</v>
      </c>
      <c r="S44" s="1">
        <v>1.931</v>
      </c>
      <c r="T44" s="1">
        <v>9</v>
      </c>
      <c r="U44" s="1">
        <v>2</v>
      </c>
      <c r="V44" s="1">
        <f t="shared" si="4"/>
        <v>0.12302203809195003</v>
      </c>
      <c r="W44" s="1">
        <v>0.34899999999999998</v>
      </c>
      <c r="X44" s="1">
        <v>2.6509999999999998</v>
      </c>
      <c r="Y44" s="1">
        <v>5</v>
      </c>
      <c r="Z44" s="1">
        <v>8</v>
      </c>
      <c r="AA44" s="1">
        <f t="shared" si="5"/>
        <v>0.21063749528479819</v>
      </c>
      <c r="AB44" s="1">
        <v>0.48099999999999998</v>
      </c>
      <c r="AC44" s="1">
        <v>2.5190000000000001</v>
      </c>
      <c r="AD44" s="1">
        <v>0</v>
      </c>
      <c r="AE44" s="1">
        <v>1</v>
      </c>
      <c r="AF44" s="1" t="e">
        <f t="shared" si="0"/>
        <v>#DIV/0!</v>
      </c>
      <c r="AH44" s="1">
        <f t="shared" si="14"/>
        <v>0.47229099219196341</v>
      </c>
      <c r="AI44" s="1">
        <f t="shared" si="15"/>
        <v>0.2819802124979644</v>
      </c>
      <c r="AJ44" s="1">
        <f t="shared" si="16"/>
        <v>0.59654310537122723</v>
      </c>
      <c r="AK44" s="1">
        <f t="shared" si="17"/>
        <v>10.409196078602459</v>
      </c>
      <c r="AL44" s="1" t="b">
        <f t="shared" si="18"/>
        <v>1</v>
      </c>
      <c r="AM44" s="1">
        <f t="shared" si="19"/>
        <v>2.9784540193156892</v>
      </c>
      <c r="AN44" s="1" t="b">
        <f t="shared" si="20"/>
        <v>0</v>
      </c>
      <c r="AO44" s="1">
        <v>9.4879999999999995</v>
      </c>
    </row>
    <row r="45" spans="1:41">
      <c r="A45" s="7">
        <v>42</v>
      </c>
      <c r="B45" s="9" t="s">
        <v>72</v>
      </c>
      <c r="C45" s="9" t="s">
        <v>73</v>
      </c>
      <c r="D45" s="9" t="s">
        <v>51</v>
      </c>
      <c r="E45" s="9" t="s">
        <v>52</v>
      </c>
      <c r="F45" s="2" t="b">
        <f t="shared" si="7"/>
        <v>1</v>
      </c>
      <c r="G45" s="2" t="b">
        <f t="shared" si="6"/>
        <v>0</v>
      </c>
      <c r="H45" s="2" t="s">
        <v>275</v>
      </c>
      <c r="I45" s="2"/>
      <c r="J45" s="2"/>
      <c r="K45" s="2"/>
      <c r="L45" s="2"/>
      <c r="M45" s="1">
        <f>PRODUCT(SUM(PRODUCT(R45,overview!$J$2),PRODUCT(W45,overview!$K$2),PRODUCT(AB45,overview!$L$2)),1/SUM(overview!$J$2:$L$2))</f>
        <v>0.71634090909090908</v>
      </c>
      <c r="N45" s="1">
        <f>PRODUCT(SUM(PRODUCT(S45,overview!$J$2),PRODUCT(X45,overview!$K$2),PRODUCT(AC45,overview!$L$2)),1/SUM(overview!$J$2:$L$2))</f>
        <v>2.283659090909091</v>
      </c>
      <c r="O45" s="1">
        <f t="shared" si="1"/>
        <v>13</v>
      </c>
      <c r="P45" s="1">
        <f t="shared" si="2"/>
        <v>24</v>
      </c>
      <c r="Q45" s="1">
        <f t="shared" si="3"/>
        <v>0.57910374177131074</v>
      </c>
      <c r="R45" s="1">
        <v>1.022</v>
      </c>
      <c r="S45" s="1">
        <v>1.978</v>
      </c>
      <c r="T45" s="1">
        <v>10</v>
      </c>
      <c r="U45" s="1">
        <v>8</v>
      </c>
      <c r="V45" s="1">
        <f t="shared" si="4"/>
        <v>0.41334681496461079</v>
      </c>
      <c r="W45" s="1">
        <v>0.58199999999999996</v>
      </c>
      <c r="X45" s="1">
        <v>2.4180000000000001</v>
      </c>
      <c r="Y45" s="1">
        <v>3</v>
      </c>
      <c r="Z45" s="1">
        <v>15</v>
      </c>
      <c r="AA45" s="1">
        <f t="shared" si="5"/>
        <v>1.2034739454094292</v>
      </c>
      <c r="AB45" s="1">
        <v>0.33300000000000002</v>
      </c>
      <c r="AC45" s="1">
        <v>2.6669999999999998</v>
      </c>
      <c r="AD45" s="1">
        <v>0</v>
      </c>
      <c r="AE45" s="1">
        <v>1</v>
      </c>
      <c r="AF45" s="1" t="e">
        <f t="shared" si="0"/>
        <v>#DIV/0!</v>
      </c>
      <c r="AH45" s="1">
        <f t="shared" si="14"/>
        <v>0.54441262467057516</v>
      </c>
      <c r="AI45" s="1">
        <f t="shared" si="15"/>
        <v>0.29121914736425319</v>
      </c>
      <c r="AJ45" s="1">
        <f t="shared" si="16"/>
        <v>0.54612424162637896</v>
      </c>
      <c r="AK45" s="1">
        <f t="shared" si="17"/>
        <v>6.1672910234496419</v>
      </c>
      <c r="AL45" s="1" t="b">
        <f t="shared" si="18"/>
        <v>0</v>
      </c>
      <c r="AM45" s="1">
        <f t="shared" si="19"/>
        <v>3.3943875813667312</v>
      </c>
      <c r="AN45" s="1" t="b">
        <f t="shared" si="20"/>
        <v>0</v>
      </c>
      <c r="AO45" s="1">
        <v>9.4879999999999995</v>
      </c>
    </row>
    <row r="46" spans="1:41">
      <c r="A46" s="7">
        <v>43</v>
      </c>
      <c r="B46" s="9" t="s">
        <v>58</v>
      </c>
      <c r="C46" s="9" t="s">
        <v>59</v>
      </c>
      <c r="D46" s="9" t="s">
        <v>32</v>
      </c>
      <c r="E46" s="9" t="s">
        <v>33</v>
      </c>
      <c r="F46" s="2" t="b">
        <f t="shared" si="7"/>
        <v>0</v>
      </c>
      <c r="G46" s="2" t="b">
        <f t="shared" si="6"/>
        <v>1</v>
      </c>
      <c r="H46" s="2" t="s">
        <v>275</v>
      </c>
      <c r="I46" s="2"/>
      <c r="J46" s="4"/>
      <c r="K46" s="2"/>
      <c r="L46" s="2"/>
      <c r="M46" s="1">
        <f>PRODUCT(SUM(PRODUCT(R46,overview!$J$2),PRODUCT(W46,overview!$K$2),PRODUCT(AB46,overview!$L$2)),1/SUM(overview!$J$2:$L$2))</f>
        <v>0.78706818181818183</v>
      </c>
      <c r="N46" s="1">
        <f>PRODUCT(SUM(PRODUCT(S46,overview!$J$2),PRODUCT(X46,overview!$K$2),PRODUCT(AC46,overview!$L$2)),1/SUM(overview!$J$2:$L$2))</f>
        <v>2.2129318181818181</v>
      </c>
      <c r="O46" s="1">
        <f t="shared" si="1"/>
        <v>7.8</v>
      </c>
      <c r="P46" s="1">
        <f t="shared" si="2"/>
        <v>29.2</v>
      </c>
      <c r="Q46" s="1">
        <f t="shared" si="3"/>
        <v>1.3314736354512877</v>
      </c>
      <c r="R46" s="1">
        <v>0.56699999999999995</v>
      </c>
      <c r="S46" s="1">
        <v>2.4329999999999998</v>
      </c>
      <c r="T46" s="1">
        <v>2.2999999999999998</v>
      </c>
      <c r="U46" s="1">
        <v>19.7</v>
      </c>
      <c r="V46" s="1">
        <f t="shared" si="4"/>
        <v>1.9960864204149467</v>
      </c>
      <c r="W46" s="1">
        <v>0.90100000000000002</v>
      </c>
      <c r="X46" s="1">
        <v>2.0990000000000002</v>
      </c>
      <c r="Y46" s="1">
        <v>5</v>
      </c>
      <c r="Z46" s="1">
        <v>8</v>
      </c>
      <c r="AA46" s="1">
        <f t="shared" si="5"/>
        <v>0.68680323963792289</v>
      </c>
      <c r="AB46" s="1">
        <v>0.56399999999999995</v>
      </c>
      <c r="AC46" s="1">
        <v>2.4359999999999999</v>
      </c>
      <c r="AD46" s="1">
        <v>0.5</v>
      </c>
      <c r="AE46" s="1">
        <v>1.5</v>
      </c>
      <c r="AF46" s="1">
        <f t="shared" si="0"/>
        <v>0.69458128078817727</v>
      </c>
      <c r="AH46" s="1">
        <f t="shared" si="14"/>
        <v>0.526901310979628</v>
      </c>
      <c r="AI46" s="1">
        <f t="shared" si="15"/>
        <v>0.3381400487656202</v>
      </c>
      <c r="AJ46" s="1">
        <f t="shared" si="16"/>
        <v>0.67480916030534344</v>
      </c>
      <c r="AK46" s="1">
        <f t="shared" si="17"/>
        <v>3.2832490606976812</v>
      </c>
      <c r="AL46" s="1" t="b">
        <f t="shared" si="18"/>
        <v>0</v>
      </c>
      <c r="AM46" s="1">
        <f t="shared" si="19"/>
        <v>3.9561325377604222</v>
      </c>
      <c r="AN46" s="1" t="b">
        <f t="shared" si="20"/>
        <v>0</v>
      </c>
      <c r="AO46" s="1">
        <v>9.4879999999999995</v>
      </c>
    </row>
    <row r="47" spans="1:41">
      <c r="A47" s="7">
        <v>44</v>
      </c>
      <c r="B47" s="9" t="s">
        <v>40</v>
      </c>
      <c r="C47" s="9" t="s">
        <v>29</v>
      </c>
      <c r="D47" s="9" t="s">
        <v>28</v>
      </c>
      <c r="E47" s="9" t="s">
        <v>29</v>
      </c>
      <c r="F47" s="2" t="b">
        <f t="shared" si="7"/>
        <v>1</v>
      </c>
      <c r="G47" s="2" t="b">
        <f t="shared" si="6"/>
        <v>1</v>
      </c>
      <c r="H47" s="2" t="s">
        <v>275</v>
      </c>
      <c r="I47" s="2"/>
      <c r="J47" s="3"/>
      <c r="M47" s="1">
        <f>PRODUCT(SUM(PRODUCT(R47,overview!$J$2),PRODUCT(W47,overview!$K$2),PRODUCT(AB47,overview!$L$2)),1/SUM(overview!$J$2:$L$2))</f>
        <v>0.88486363636363652</v>
      </c>
      <c r="N47" s="1">
        <f>PRODUCT(SUM(PRODUCT(S47,overview!$J$2),PRODUCT(X47,overview!$K$2),PRODUCT(AC47,overview!$L$2)),1/SUM(overview!$J$2:$L$2))</f>
        <v>2.1151363636363638</v>
      </c>
      <c r="O47" s="1">
        <f t="shared" si="1"/>
        <v>12.5</v>
      </c>
      <c r="P47" s="1">
        <f t="shared" si="2"/>
        <v>10.5</v>
      </c>
      <c r="Q47" s="1">
        <f t="shared" si="3"/>
        <v>0.35141254593514282</v>
      </c>
      <c r="R47" s="1">
        <v>0.69299999999999995</v>
      </c>
      <c r="S47" s="1">
        <v>2.3069999999999999</v>
      </c>
      <c r="T47" s="1">
        <v>6.5</v>
      </c>
      <c r="U47" s="1">
        <v>2.5</v>
      </c>
      <c r="V47" s="1">
        <f t="shared" si="4"/>
        <v>0.11553466039811942</v>
      </c>
      <c r="W47" s="1">
        <v>0.98499999999999999</v>
      </c>
      <c r="X47" s="1">
        <v>2.0150000000000001</v>
      </c>
      <c r="Y47" s="1">
        <v>5</v>
      </c>
      <c r="Z47" s="1">
        <v>8</v>
      </c>
      <c r="AA47" s="1">
        <f t="shared" si="5"/>
        <v>0.78213399503722081</v>
      </c>
      <c r="AB47" s="1">
        <v>0.66700000000000004</v>
      </c>
      <c r="AC47" s="1">
        <v>2.3330000000000002</v>
      </c>
      <c r="AD47" s="1">
        <v>1</v>
      </c>
      <c r="AE47" s="1">
        <v>0</v>
      </c>
      <c r="AF47" s="1">
        <f t="shared" si="0"/>
        <v>0</v>
      </c>
      <c r="AH47" s="1">
        <f t="shared" si="14"/>
        <v>0.49844115706811004</v>
      </c>
      <c r="AI47" s="1">
        <f t="shared" si="15"/>
        <v>0.32036945878346018</v>
      </c>
      <c r="AJ47" s="1">
        <f t="shared" si="16"/>
        <v>0.36642431592005204</v>
      </c>
      <c r="AK47" s="1">
        <f t="shared" si="17"/>
        <v>1.5626035546281436</v>
      </c>
      <c r="AL47" s="1" t="b">
        <f t="shared" si="18"/>
        <v>0</v>
      </c>
      <c r="AM47" s="1">
        <f t="shared" si="19"/>
        <v>4.698025553080206</v>
      </c>
      <c r="AN47" s="1" t="b">
        <f t="shared" si="20"/>
        <v>0</v>
      </c>
      <c r="AO47" s="1">
        <v>9.4879999999999995</v>
      </c>
    </row>
    <row r="48" spans="1:41">
      <c r="A48" s="7">
        <v>45</v>
      </c>
      <c r="B48" s="9" t="s">
        <v>74</v>
      </c>
      <c r="C48" s="9" t="s">
        <v>1</v>
      </c>
      <c r="D48" s="9" t="s">
        <v>75</v>
      </c>
      <c r="E48" s="9" t="s">
        <v>1</v>
      </c>
      <c r="F48" s="2" t="b">
        <f t="shared" si="7"/>
        <v>1</v>
      </c>
      <c r="G48" s="2" t="b">
        <f t="shared" si="6"/>
        <v>1</v>
      </c>
      <c r="H48" s="2" t="s">
        <v>275</v>
      </c>
      <c r="I48" s="2"/>
      <c r="J48" s="3"/>
      <c r="K48" s="4"/>
      <c r="L48" s="3"/>
      <c r="M48" s="1">
        <f>PRODUCT(SUM(PRODUCT(R48,overview!$J$2),PRODUCT(W48,overview!$K$2),PRODUCT(AB48,overview!$L$2)),1/SUM(overview!$J$2:$L$2))</f>
        <v>0.89220454545454564</v>
      </c>
      <c r="N48" s="1">
        <f>PRODUCT(SUM(PRODUCT(S48,overview!$J$2),PRODUCT(X48,overview!$K$2),PRODUCT(AC48,overview!$L$2)),1/SUM(overview!$J$2:$L$2))</f>
        <v>2.1077954545454545</v>
      </c>
      <c r="O48" s="1">
        <f t="shared" si="1"/>
        <v>15.5</v>
      </c>
      <c r="P48" s="1">
        <f t="shared" si="2"/>
        <v>19.5</v>
      </c>
      <c r="Q48" s="1">
        <f t="shared" si="3"/>
        <v>0.5325236266853286</v>
      </c>
      <c r="R48" s="1">
        <v>0.80500000000000005</v>
      </c>
      <c r="S48" s="1">
        <v>2.1949999999999998</v>
      </c>
      <c r="T48" s="1">
        <v>6.5</v>
      </c>
      <c r="U48" s="1">
        <v>4.5</v>
      </c>
      <c r="V48" s="1">
        <f t="shared" si="4"/>
        <v>0.25389872086910814</v>
      </c>
      <c r="W48" s="1">
        <v>0.92400000000000004</v>
      </c>
      <c r="X48" s="1">
        <v>2.0760000000000001</v>
      </c>
      <c r="Y48" s="1">
        <v>8</v>
      </c>
      <c r="Z48" s="1">
        <v>15</v>
      </c>
      <c r="AA48" s="1">
        <f t="shared" si="5"/>
        <v>0.83453757225433522</v>
      </c>
      <c r="AB48" s="1">
        <v>1.1910000000000001</v>
      </c>
      <c r="AC48" s="1">
        <v>1.8089999999999999</v>
      </c>
      <c r="AD48" s="1">
        <v>1</v>
      </c>
      <c r="AE48" s="1">
        <v>0</v>
      </c>
      <c r="AF48" s="1">
        <f t="shared" si="0"/>
        <v>0</v>
      </c>
      <c r="AH48" s="1">
        <f t="shared" si="14"/>
        <v>0.63622494214095726</v>
      </c>
      <c r="AI48" s="1">
        <f t="shared" si="15"/>
        <v>0.33365664403491757</v>
      </c>
      <c r="AJ48" s="1">
        <f t="shared" si="16"/>
        <v>0.39531722632767935</v>
      </c>
      <c r="AK48" s="1">
        <f t="shared" si="17"/>
        <v>0.67276445178364985</v>
      </c>
      <c r="AL48" s="1" t="b">
        <f t="shared" si="18"/>
        <v>0</v>
      </c>
      <c r="AM48" s="1">
        <f t="shared" si="19"/>
        <v>5.3366259678735677</v>
      </c>
      <c r="AN48" s="1" t="b">
        <f t="shared" si="20"/>
        <v>0</v>
      </c>
      <c r="AO48" s="1">
        <v>9.4879999999999995</v>
      </c>
    </row>
    <row r="49" spans="1:41">
      <c r="A49" s="7">
        <v>46</v>
      </c>
      <c r="B49" s="9" t="s">
        <v>58</v>
      </c>
      <c r="C49" s="9" t="s">
        <v>59</v>
      </c>
      <c r="D49" s="9" t="s">
        <v>58</v>
      </c>
      <c r="E49" s="9" t="s">
        <v>59</v>
      </c>
      <c r="F49" s="2" t="b">
        <f t="shared" si="7"/>
        <v>0</v>
      </c>
      <c r="G49" s="2" t="b">
        <f t="shared" si="6"/>
        <v>0</v>
      </c>
      <c r="H49" s="2" t="s">
        <v>275</v>
      </c>
      <c r="I49" s="2"/>
      <c r="J49" s="2"/>
      <c r="M49" s="1">
        <f>PRODUCT(SUM(PRODUCT(R49,overview!$J$2),PRODUCT(W49,overview!$K$2),PRODUCT(AB49,overview!$L$2)),1/SUM(overview!$J$2:$L$2))</f>
        <v>0.48836363636363639</v>
      </c>
      <c r="N49" s="1">
        <f>PRODUCT(SUM(PRODUCT(S49,overview!$J$2),PRODUCT(X49,overview!$K$2),PRODUCT(AC49,overview!$L$2)),1/SUM(overview!$J$2:$L$2))</f>
        <v>2.5116363636363639</v>
      </c>
      <c r="O49" s="1">
        <f t="shared" si="1"/>
        <v>3</v>
      </c>
      <c r="P49" s="1">
        <f t="shared" si="2"/>
        <v>8</v>
      </c>
      <c r="Q49" s="1">
        <f t="shared" si="3"/>
        <v>0.51850779402538483</v>
      </c>
      <c r="R49" s="1">
        <v>0.375</v>
      </c>
      <c r="S49" s="1">
        <v>2.625</v>
      </c>
      <c r="T49" s="1">
        <v>1</v>
      </c>
      <c r="U49" s="1">
        <v>1</v>
      </c>
      <c r="V49" s="1">
        <f t="shared" si="4"/>
        <v>0.14285714285714285</v>
      </c>
      <c r="W49" s="1">
        <v>0.54700000000000004</v>
      </c>
      <c r="X49" s="1">
        <v>2.4529999999999998</v>
      </c>
      <c r="Y49" s="1">
        <v>2</v>
      </c>
      <c r="Z49" s="1">
        <v>7</v>
      </c>
      <c r="AA49" s="1">
        <f t="shared" si="5"/>
        <v>0.78047289033836142</v>
      </c>
      <c r="AB49" s="1">
        <v>0.375</v>
      </c>
      <c r="AC49" s="1">
        <v>2.625</v>
      </c>
      <c r="AD49" s="1">
        <v>0</v>
      </c>
      <c r="AE49" s="1">
        <v>0</v>
      </c>
      <c r="AF49" s="1" t="e">
        <f t="shared" si="0"/>
        <v>#DIV/0!</v>
      </c>
      <c r="AH49" s="1">
        <f t="shared" si="14"/>
        <v>0.66203354775384282</v>
      </c>
      <c r="AI49" s="1">
        <f t="shared" si="15"/>
        <v>0.34694301748968132</v>
      </c>
      <c r="AJ49" s="1">
        <f t="shared" si="16"/>
        <v>0.3614540198453004</v>
      </c>
      <c r="AK49" s="1">
        <f t="shared" si="17"/>
        <v>8.1134034927006493E-2</v>
      </c>
      <c r="AL49" s="1" t="b">
        <f t="shared" si="18"/>
        <v>0</v>
      </c>
      <c r="AM49" s="1">
        <f t="shared" si="19"/>
        <v>8.4322897667746695</v>
      </c>
      <c r="AN49" s="1" t="b">
        <f t="shared" si="20"/>
        <v>0</v>
      </c>
      <c r="AO49" s="1">
        <v>9.4879999999999995</v>
      </c>
    </row>
    <row r="50" spans="1:41">
      <c r="A50" s="7">
        <v>47</v>
      </c>
      <c r="B50" s="9" t="s">
        <v>45</v>
      </c>
      <c r="C50" s="9" t="s">
        <v>46</v>
      </c>
      <c r="D50" s="9" t="s">
        <v>45</v>
      </c>
      <c r="E50" s="9" t="s">
        <v>46</v>
      </c>
      <c r="F50" s="2" t="b">
        <f t="shared" si="7"/>
        <v>0</v>
      </c>
      <c r="G50" s="2" t="b">
        <f t="shared" si="6"/>
        <v>0</v>
      </c>
      <c r="H50" s="2" t="s">
        <v>275</v>
      </c>
      <c r="I50" s="2"/>
      <c r="J50" s="3"/>
      <c r="M50" s="1">
        <f>PRODUCT(SUM(PRODUCT(R50,overview!$J$2),PRODUCT(W50,overview!$K$2),PRODUCT(AB50,overview!$L$2)),1/SUM(overview!$J$2:$L$2))</f>
        <v>1.0352045454545455</v>
      </c>
      <c r="N50" s="1">
        <f>PRODUCT(SUM(PRODUCT(S50,overview!$J$2),PRODUCT(X50,overview!$K$2),PRODUCT(AC50,overview!$L$2)),1/SUM(overview!$J$2:$L$2))</f>
        <v>1.9647954545454545</v>
      </c>
      <c r="O50" s="1">
        <f t="shared" si="1"/>
        <v>12</v>
      </c>
      <c r="P50" s="1">
        <f t="shared" si="2"/>
        <v>0</v>
      </c>
      <c r="Q50" s="1">
        <f t="shared" si="3"/>
        <v>0</v>
      </c>
      <c r="R50" s="1">
        <v>1.0049999999999999</v>
      </c>
      <c r="S50" s="1">
        <v>1.9950000000000001</v>
      </c>
      <c r="T50" s="1">
        <v>6</v>
      </c>
      <c r="U50" s="1">
        <v>0</v>
      </c>
      <c r="V50" s="1">
        <f t="shared" si="4"/>
        <v>0</v>
      </c>
      <c r="W50" s="1">
        <v>1.0509999999999999</v>
      </c>
      <c r="X50" s="1">
        <v>1.9490000000000001</v>
      </c>
      <c r="Y50" s="1">
        <v>6</v>
      </c>
      <c r="Z50" s="1">
        <v>0</v>
      </c>
      <c r="AA50" s="1">
        <f t="shared" si="5"/>
        <v>0</v>
      </c>
      <c r="AB50" s="1">
        <v>1</v>
      </c>
      <c r="AC50" s="1">
        <v>2</v>
      </c>
      <c r="AD50" s="1">
        <v>0</v>
      </c>
      <c r="AE50" s="1">
        <v>0</v>
      </c>
      <c r="AF50" s="1" t="e">
        <f t="shared" si="0"/>
        <v>#DIV/0!</v>
      </c>
      <c r="AH50" s="1">
        <f t="shared" si="14"/>
        <v>0.65404271204768083</v>
      </c>
      <c r="AI50" s="1">
        <f t="shared" si="15"/>
        <v>0.31130755942424471</v>
      </c>
      <c r="AJ50" s="1">
        <f t="shared" si="16"/>
        <v>0.32365328306124902</v>
      </c>
      <c r="AK50" s="1">
        <f t="shared" si="17"/>
        <v>0.38924889260066986</v>
      </c>
      <c r="AL50" s="1" t="b">
        <f t="shared" si="18"/>
        <v>0</v>
      </c>
      <c r="AM50" s="1">
        <f t="shared" si="19"/>
        <v>11.607339124059054</v>
      </c>
      <c r="AN50" s="1" t="b">
        <f t="shared" si="20"/>
        <v>1</v>
      </c>
      <c r="AO50" s="1">
        <v>9.4879999999999995</v>
      </c>
    </row>
    <row r="51" spans="1:41">
      <c r="A51" s="7">
        <v>48</v>
      </c>
      <c r="B51" s="9" t="s">
        <v>38</v>
      </c>
      <c r="C51" s="9" t="s">
        <v>1</v>
      </c>
      <c r="D51" s="9" t="s">
        <v>38</v>
      </c>
      <c r="E51" s="9" t="s">
        <v>1</v>
      </c>
      <c r="F51" s="2" t="b">
        <f t="shared" si="7"/>
        <v>0</v>
      </c>
      <c r="G51" s="2" t="b">
        <f t="shared" si="6"/>
        <v>0</v>
      </c>
      <c r="H51" s="2" t="s">
        <v>275</v>
      </c>
      <c r="I51" s="2"/>
      <c r="M51" s="1">
        <f>PRODUCT(SUM(PRODUCT(R51,overview!$J$2),PRODUCT(W51,overview!$K$2),PRODUCT(AB51,overview!$L$2)),1/SUM(overview!$J$2:$L$2))</f>
        <v>0.74768181818181811</v>
      </c>
      <c r="N51" s="1">
        <f>PRODUCT(SUM(PRODUCT(S51,overview!$J$2),PRODUCT(X51,overview!$K$2),PRODUCT(AC51,overview!$L$2)),1/SUM(overview!$J$2:$L$2))</f>
        <v>2.2523181818181821</v>
      </c>
      <c r="O51" s="1">
        <f t="shared" si="1"/>
        <v>7.5</v>
      </c>
      <c r="P51" s="1">
        <f t="shared" si="2"/>
        <v>14.5</v>
      </c>
      <c r="Q51" s="1">
        <f t="shared" si="3"/>
        <v>0.64179128574599886</v>
      </c>
      <c r="R51" s="1">
        <v>0.35199999999999998</v>
      </c>
      <c r="S51" s="1">
        <v>2.6480000000000001</v>
      </c>
      <c r="T51" s="1">
        <v>3</v>
      </c>
      <c r="U51" s="1">
        <v>4</v>
      </c>
      <c r="V51" s="1">
        <f t="shared" si="4"/>
        <v>0.17724068479355484</v>
      </c>
      <c r="W51" s="1">
        <v>0.95299999999999996</v>
      </c>
      <c r="X51" s="1">
        <v>2.0470000000000002</v>
      </c>
      <c r="Y51" s="1">
        <v>4.5</v>
      </c>
      <c r="Z51" s="1">
        <v>10.5</v>
      </c>
      <c r="AA51" s="1">
        <f t="shared" si="5"/>
        <v>1.0863051620257285</v>
      </c>
      <c r="AB51" s="1">
        <v>0.33300000000000002</v>
      </c>
      <c r="AC51" s="1">
        <v>2.6669999999999998</v>
      </c>
      <c r="AD51" s="1">
        <v>0</v>
      </c>
      <c r="AE51" s="1">
        <v>0</v>
      </c>
      <c r="AF51" s="1" t="e">
        <f t="shared" si="0"/>
        <v>#DIV/0!</v>
      </c>
      <c r="AH51" s="1">
        <f t="shared" si="14"/>
        <v>0.69615572197090458</v>
      </c>
      <c r="AI51" s="1">
        <f t="shared" si="15"/>
        <v>0.22465931235978162</v>
      </c>
      <c r="AJ51" s="1">
        <f t="shared" si="16"/>
        <v>0.2480097979179425</v>
      </c>
      <c r="AK51" s="1">
        <f t="shared" si="17"/>
        <v>1.3332856421796953</v>
      </c>
      <c r="AL51" s="1" t="b">
        <f t="shared" si="18"/>
        <v>0</v>
      </c>
      <c r="AM51" s="1">
        <f t="shared" si="19"/>
        <v>13.014732848673436</v>
      </c>
      <c r="AN51" s="1" t="b">
        <f t="shared" si="20"/>
        <v>1</v>
      </c>
      <c r="AO51" s="1">
        <v>9.4879999999999995</v>
      </c>
    </row>
    <row r="52" spans="1:41">
      <c r="A52" s="7">
        <v>49</v>
      </c>
      <c r="B52" s="9" t="s">
        <v>54</v>
      </c>
      <c r="C52" s="9" t="s">
        <v>55</v>
      </c>
      <c r="D52" s="9" t="s">
        <v>54</v>
      </c>
      <c r="E52" s="9" t="s">
        <v>55</v>
      </c>
      <c r="F52" s="2" t="b">
        <f t="shared" si="7"/>
        <v>0</v>
      </c>
      <c r="G52" s="2" t="b">
        <f t="shared" si="6"/>
        <v>0</v>
      </c>
      <c r="H52" s="2" t="s">
        <v>275</v>
      </c>
      <c r="I52" s="2"/>
      <c r="J52" s="3"/>
      <c r="K52" s="2"/>
      <c r="L52" s="2"/>
      <c r="M52" s="1">
        <f>PRODUCT(SUM(PRODUCT(R52,overview!$J$2),PRODUCT(W52,overview!$K$2),PRODUCT(AB52,overview!$L$2)),1/SUM(overview!$J$2:$L$2))</f>
        <v>0.6150681818181819</v>
      </c>
      <c r="N52" s="1">
        <f>PRODUCT(SUM(PRODUCT(S52,overview!$J$2),PRODUCT(X52,overview!$K$2),PRODUCT(AC52,overview!$L$2)),1/SUM(overview!$J$2:$L$2))</f>
        <v>2.3849318181818178</v>
      </c>
      <c r="O52" s="1">
        <f t="shared" si="1"/>
        <v>9</v>
      </c>
      <c r="P52" s="1">
        <f t="shared" si="2"/>
        <v>14</v>
      </c>
      <c r="Q52" s="1">
        <f t="shared" si="3"/>
        <v>0.40117403775598703</v>
      </c>
      <c r="R52" s="1">
        <v>0.94099999999999995</v>
      </c>
      <c r="S52" s="1">
        <v>2.0590000000000002</v>
      </c>
      <c r="T52" s="1">
        <v>4</v>
      </c>
      <c r="U52" s="1">
        <v>6</v>
      </c>
      <c r="V52" s="1">
        <f t="shared" si="4"/>
        <v>0.68552695483244275</v>
      </c>
      <c r="W52" s="1">
        <v>0.46600000000000003</v>
      </c>
      <c r="X52" s="1">
        <v>2.5339999999999998</v>
      </c>
      <c r="Y52" s="1">
        <v>5</v>
      </c>
      <c r="Z52" s="1">
        <v>8</v>
      </c>
      <c r="AA52" s="1">
        <f t="shared" si="5"/>
        <v>0.29423835832675621</v>
      </c>
      <c r="AB52" s="1">
        <v>0.375</v>
      </c>
      <c r="AC52" s="1">
        <v>2.625</v>
      </c>
      <c r="AD52" s="1">
        <v>0</v>
      </c>
      <c r="AE52" s="1">
        <v>0</v>
      </c>
      <c r="AF52" s="1" t="e">
        <f t="shared" si="0"/>
        <v>#DIV/0!</v>
      </c>
      <c r="AH52" s="1">
        <f t="shared" si="14"/>
        <v>0.65699114861631847</v>
      </c>
      <c r="AI52" s="1">
        <f t="shared" si="15"/>
        <v>0.24615169083794394</v>
      </c>
      <c r="AJ52" s="1">
        <f t="shared" si="16"/>
        <v>0.47173358181744524</v>
      </c>
      <c r="AK52" s="1">
        <f t="shared" si="17"/>
        <v>3.7164788340480213</v>
      </c>
      <c r="AL52" s="1" t="b">
        <f t="shared" si="18"/>
        <v>0</v>
      </c>
      <c r="AM52" s="1">
        <f t="shared" si="19"/>
        <v>14.207054963015091</v>
      </c>
      <c r="AN52" s="1" t="b">
        <f t="shared" si="20"/>
        <v>1</v>
      </c>
      <c r="AO52" s="1">
        <v>9.4879999999999995</v>
      </c>
    </row>
    <row r="53" spans="1:41">
      <c r="A53" s="7">
        <v>50</v>
      </c>
      <c r="B53" s="9" t="s">
        <v>53</v>
      </c>
      <c r="C53" s="9" t="s">
        <v>33</v>
      </c>
      <c r="D53" s="9" t="s">
        <v>32</v>
      </c>
      <c r="E53" s="9" t="s">
        <v>33</v>
      </c>
      <c r="F53" s="2" t="b">
        <f t="shared" si="7"/>
        <v>1</v>
      </c>
      <c r="G53" s="2" t="b">
        <f t="shared" si="6"/>
        <v>0</v>
      </c>
      <c r="H53" s="2" t="s">
        <v>275</v>
      </c>
      <c r="I53" s="2"/>
      <c r="J53" s="3"/>
      <c r="M53" s="1">
        <f>PRODUCT(SUM(PRODUCT(R53,overview!$J$2),PRODUCT(W53,overview!$K$2),PRODUCT(AB53,overview!$L$2)),1/SUM(overview!$J$2:$L$2))</f>
        <v>0.96111363636363645</v>
      </c>
      <c r="N53" s="1">
        <f>PRODUCT(SUM(PRODUCT(S53,overview!$J$2),PRODUCT(X53,overview!$K$2),PRODUCT(AC53,overview!$L$2)),1/SUM(overview!$J$2:$L$2))</f>
        <v>2.0388863636363639</v>
      </c>
      <c r="O53" s="1">
        <f t="shared" si="1"/>
        <v>21</v>
      </c>
      <c r="P53" s="1">
        <f t="shared" si="2"/>
        <v>3</v>
      </c>
      <c r="Q53" s="1">
        <f t="shared" si="3"/>
        <v>6.7341638308409377E-2</v>
      </c>
      <c r="R53" s="1">
        <v>1</v>
      </c>
      <c r="S53" s="1">
        <v>2</v>
      </c>
      <c r="T53" s="1">
        <v>9</v>
      </c>
      <c r="U53" s="1">
        <v>0</v>
      </c>
      <c r="V53" s="1">
        <f t="shared" si="4"/>
        <v>0</v>
      </c>
      <c r="W53" s="1">
        <v>0.94099999999999995</v>
      </c>
      <c r="X53" s="1">
        <v>2.0590000000000002</v>
      </c>
      <c r="Y53" s="1">
        <v>11</v>
      </c>
      <c r="Z53" s="1">
        <v>3</v>
      </c>
      <c r="AA53" s="1">
        <f t="shared" si="5"/>
        <v>0.12464126451498961</v>
      </c>
      <c r="AB53" s="1">
        <v>1</v>
      </c>
      <c r="AC53" s="1">
        <v>2</v>
      </c>
      <c r="AD53" s="1">
        <v>1</v>
      </c>
      <c r="AE53" s="1">
        <v>0</v>
      </c>
      <c r="AF53" s="1">
        <f t="shared" si="0"/>
        <v>0</v>
      </c>
      <c r="AH53" s="1">
        <f t="shared" si="14"/>
        <v>0.57677156144438513</v>
      </c>
      <c r="AI53" s="1">
        <f t="shared" si="15"/>
        <v>0.23360130683726299</v>
      </c>
      <c r="AJ53" s="1">
        <f t="shared" si="16"/>
        <v>0.56060883042562482</v>
      </c>
      <c r="AK53" s="1">
        <f t="shared" si="17"/>
        <v>10.334076406263819</v>
      </c>
      <c r="AL53" s="1" t="b">
        <f t="shared" si="18"/>
        <v>1</v>
      </c>
      <c r="AM53" s="1">
        <f t="shared" si="19"/>
        <v>15.345534123116082</v>
      </c>
      <c r="AN53" s="1" t="b">
        <f t="shared" si="20"/>
        <v>1</v>
      </c>
      <c r="AO53" s="1">
        <v>9.4879999999999995</v>
      </c>
    </row>
    <row r="54" spans="1:41">
      <c r="A54" s="7">
        <v>51</v>
      </c>
      <c r="B54" s="9" t="s">
        <v>54</v>
      </c>
      <c r="C54" s="9" t="s">
        <v>55</v>
      </c>
      <c r="D54" s="9" t="s">
        <v>32</v>
      </c>
      <c r="E54" s="9" t="s">
        <v>33</v>
      </c>
      <c r="F54" s="2" t="b">
        <f t="shared" si="7"/>
        <v>0</v>
      </c>
      <c r="G54" s="2" t="b">
        <f t="shared" si="6"/>
        <v>1</v>
      </c>
      <c r="H54" s="2" t="s">
        <v>275</v>
      </c>
      <c r="I54" s="2"/>
      <c r="J54" s="3"/>
      <c r="M54" s="1">
        <f>PRODUCT(SUM(PRODUCT(R54,overview!$J$2),PRODUCT(W54,overview!$K$2),PRODUCT(AB54,overview!$L$2)),1/SUM(overview!$J$2:$L$2))</f>
        <v>0.46965909090909091</v>
      </c>
      <c r="N54" s="1">
        <f>PRODUCT(SUM(PRODUCT(S54,overview!$J$2),PRODUCT(X54,overview!$K$2),PRODUCT(AC54,overview!$L$2)),1/SUM(overview!$J$2:$L$2))</f>
        <v>2.5303409090909095</v>
      </c>
      <c r="O54" s="1">
        <f t="shared" si="1"/>
        <v>5.2</v>
      </c>
      <c r="P54" s="1">
        <f t="shared" si="2"/>
        <v>40.799999999999997</v>
      </c>
      <c r="Q54" s="1">
        <f t="shared" si="3"/>
        <v>1.4563324132641953</v>
      </c>
      <c r="R54" s="1">
        <v>0.42699999999999999</v>
      </c>
      <c r="S54" s="1">
        <v>2.573</v>
      </c>
      <c r="T54" s="1">
        <v>3.2</v>
      </c>
      <c r="U54" s="1">
        <v>12.8</v>
      </c>
      <c r="V54" s="1">
        <f t="shared" si="4"/>
        <v>0.6638165565487758</v>
      </c>
      <c r="W54" s="1">
        <v>0.48699999999999999</v>
      </c>
      <c r="X54" s="1">
        <v>2.5129999999999999</v>
      </c>
      <c r="Y54" s="1">
        <v>1.5</v>
      </c>
      <c r="Z54" s="1">
        <v>25.5</v>
      </c>
      <c r="AA54" s="1">
        <f t="shared" si="5"/>
        <v>3.2944687624353359</v>
      </c>
      <c r="AB54" s="1">
        <v>0.56399999999999995</v>
      </c>
      <c r="AC54" s="1">
        <v>2.4359999999999999</v>
      </c>
      <c r="AD54" s="1">
        <v>0.5</v>
      </c>
      <c r="AE54" s="1">
        <v>2.5</v>
      </c>
      <c r="AF54" s="1">
        <f t="shared" si="0"/>
        <v>1.1576354679802954</v>
      </c>
      <c r="AH54" s="1">
        <f t="shared" si="14"/>
        <v>0.56435926184990115</v>
      </c>
      <c r="AI54" s="1">
        <f t="shared" si="15"/>
        <v>0.2421013702860863</v>
      </c>
      <c r="AJ54" s="1">
        <f t="shared" si="16"/>
        <v>0.62073518624174739</v>
      </c>
      <c r="AK54" s="1">
        <f t="shared" si="17"/>
        <v>19.676039377656743</v>
      </c>
      <c r="AL54" s="1" t="b">
        <f t="shared" si="18"/>
        <v>1</v>
      </c>
      <c r="AM54" s="1">
        <f t="shared" si="19"/>
        <v>12.207697032783859</v>
      </c>
      <c r="AN54" s="1" t="b">
        <f t="shared" si="20"/>
        <v>1</v>
      </c>
      <c r="AO54" s="1">
        <v>9.4879999999999995</v>
      </c>
    </row>
    <row r="55" spans="1:41">
      <c r="A55" s="7">
        <v>52</v>
      </c>
      <c r="B55" s="9" t="s">
        <v>45</v>
      </c>
      <c r="C55" s="9" t="s">
        <v>46</v>
      </c>
      <c r="D55" s="9" t="s">
        <v>45</v>
      </c>
      <c r="E55" s="9" t="s">
        <v>46</v>
      </c>
      <c r="F55" s="2" t="b">
        <f t="shared" si="7"/>
        <v>0</v>
      </c>
      <c r="G55" s="2" t="b">
        <f t="shared" si="6"/>
        <v>0</v>
      </c>
      <c r="H55" s="2" t="s">
        <v>275</v>
      </c>
      <c r="I55" s="2"/>
      <c r="J55" s="3"/>
      <c r="M55" s="1">
        <f>PRODUCT(SUM(PRODUCT(R55,overview!$J$2),PRODUCT(W55,overview!$K$2),PRODUCT(AB55,overview!$L$2)),1/SUM(overview!$J$2:$L$2))</f>
        <v>0.96313636363636368</v>
      </c>
      <c r="N55" s="1">
        <f>PRODUCT(SUM(PRODUCT(S55,overview!$J$2),PRODUCT(X55,overview!$K$2),PRODUCT(AC55,overview!$L$2)),1/SUM(overview!$J$2:$L$2))</f>
        <v>2.0368636363636363</v>
      </c>
      <c r="O55" s="1">
        <f t="shared" si="1"/>
        <v>16</v>
      </c>
      <c r="P55" s="1">
        <f t="shared" si="2"/>
        <v>12</v>
      </c>
      <c r="Q55" s="1">
        <f t="shared" si="3"/>
        <v>0.35463948584053023</v>
      </c>
      <c r="R55" s="1">
        <v>0.90900000000000003</v>
      </c>
      <c r="S55" s="1">
        <v>2.0910000000000002</v>
      </c>
      <c r="T55" s="1">
        <v>8</v>
      </c>
      <c r="U55" s="1">
        <v>5</v>
      </c>
      <c r="V55" s="1">
        <f t="shared" si="4"/>
        <v>0.27170014347202298</v>
      </c>
      <c r="W55" s="1">
        <v>0.98799999999999999</v>
      </c>
      <c r="X55" s="1">
        <v>2.012</v>
      </c>
      <c r="Y55" s="1">
        <v>8</v>
      </c>
      <c r="Z55" s="1">
        <v>7</v>
      </c>
      <c r="AA55" s="1">
        <f t="shared" si="5"/>
        <v>0.4296719681908549</v>
      </c>
      <c r="AB55" s="1">
        <v>1</v>
      </c>
      <c r="AC55" s="1">
        <v>2</v>
      </c>
      <c r="AD55" s="1">
        <v>0</v>
      </c>
      <c r="AE55" s="1">
        <v>0</v>
      </c>
      <c r="AF55" s="1" t="e">
        <f t="shared" si="0"/>
        <v>#DIV/0!</v>
      </c>
      <c r="AH55" s="1">
        <f t="shared" si="14"/>
        <v>0.58944384381958448</v>
      </c>
      <c r="AI55" s="1">
        <f t="shared" si="15"/>
        <v>0.23386583907812056</v>
      </c>
      <c r="AJ55" s="1">
        <f t="shared" si="16"/>
        <v>0.84122247623631341</v>
      </c>
      <c r="AK55" s="1">
        <f t="shared" si="17"/>
        <v>37.1787246511159</v>
      </c>
      <c r="AL55" s="1" t="b">
        <f t="shared" si="18"/>
        <v>1</v>
      </c>
      <c r="AM55" s="1">
        <f t="shared" si="19"/>
        <v>11.329538223488216</v>
      </c>
      <c r="AN55" s="1" t="b">
        <f t="shared" si="20"/>
        <v>1</v>
      </c>
      <c r="AO55" s="1">
        <v>9.4879999999999995</v>
      </c>
    </row>
    <row r="56" spans="1:41">
      <c r="A56" s="7">
        <v>53</v>
      </c>
      <c r="B56" s="9" t="s">
        <v>60</v>
      </c>
      <c r="C56" s="9" t="s">
        <v>61</v>
      </c>
      <c r="D56" s="9" t="s">
        <v>60</v>
      </c>
      <c r="E56" s="9" t="s">
        <v>61</v>
      </c>
      <c r="F56" s="2" t="b">
        <f t="shared" si="7"/>
        <v>0</v>
      </c>
      <c r="G56" s="2" t="b">
        <f t="shared" si="6"/>
        <v>0</v>
      </c>
      <c r="H56" s="2" t="s">
        <v>275</v>
      </c>
      <c r="I56" s="2"/>
      <c r="J56" s="3"/>
      <c r="M56" s="1">
        <f>PRODUCT(SUM(PRODUCT(R56,overview!$J$2),PRODUCT(W56,overview!$K$2),PRODUCT(AB56,overview!$L$2)),1/SUM(overview!$J$2:$L$2))</f>
        <v>1.0148409090909092</v>
      </c>
      <c r="N56" s="1">
        <f>PRODUCT(SUM(PRODUCT(S56,overview!$J$2),PRODUCT(X56,overview!$K$2),PRODUCT(AC56,overview!$L$2)),1/SUM(overview!$J$2:$L$2))</f>
        <v>1.9851590909090908</v>
      </c>
      <c r="O56" s="1">
        <f t="shared" si="1"/>
        <v>18.5</v>
      </c>
      <c r="P56" s="1">
        <f t="shared" si="2"/>
        <v>18.5</v>
      </c>
      <c r="Q56" s="1">
        <f t="shared" si="3"/>
        <v>0.51121389400895278</v>
      </c>
      <c r="R56" s="1">
        <v>0.97</v>
      </c>
      <c r="S56" s="1">
        <v>2.0299999999999998</v>
      </c>
      <c r="T56" s="1">
        <v>9</v>
      </c>
      <c r="U56" s="1">
        <v>1</v>
      </c>
      <c r="V56" s="1">
        <f t="shared" si="4"/>
        <v>5.3092501368363437E-2</v>
      </c>
      <c r="W56" s="1">
        <v>1.0369999999999999</v>
      </c>
      <c r="X56" s="1">
        <v>1.9630000000000001</v>
      </c>
      <c r="Y56" s="1">
        <v>9.5</v>
      </c>
      <c r="Z56" s="1">
        <v>17.5</v>
      </c>
      <c r="AA56" s="1">
        <f t="shared" si="5"/>
        <v>0.9731345684639513</v>
      </c>
      <c r="AB56" s="1">
        <v>1</v>
      </c>
      <c r="AC56" s="1">
        <v>2</v>
      </c>
      <c r="AD56" s="1">
        <v>0</v>
      </c>
      <c r="AE56" s="1">
        <v>0</v>
      </c>
      <c r="AF56" s="1" t="e">
        <f t="shared" si="0"/>
        <v>#DIV/0!</v>
      </c>
      <c r="AH56" s="1">
        <f t="shared" si="14"/>
        <v>0.53236184737197312</v>
      </c>
      <c r="AI56" s="1">
        <f t="shared" si="15"/>
        <v>0.2490961804522501</v>
      </c>
      <c r="AJ56" s="1">
        <f t="shared" si="16"/>
        <v>0.88794666449855664</v>
      </c>
      <c r="AK56" s="1">
        <f t="shared" si="17"/>
        <v>92.568445041061452</v>
      </c>
      <c r="AL56" s="1" t="b">
        <f t="shared" si="18"/>
        <v>1</v>
      </c>
      <c r="AM56" s="1">
        <f t="shared" si="19"/>
        <v>11.661196474013352</v>
      </c>
      <c r="AN56" s="1" t="b">
        <f t="shared" si="20"/>
        <v>1</v>
      </c>
      <c r="AO56" s="1">
        <v>9.4879999999999995</v>
      </c>
    </row>
    <row r="57" spans="1:41">
      <c r="A57" s="7">
        <v>54</v>
      </c>
      <c r="B57" s="9" t="s">
        <v>32</v>
      </c>
      <c r="C57" s="9" t="s">
        <v>33</v>
      </c>
      <c r="D57" s="9" t="s">
        <v>32</v>
      </c>
      <c r="E57" s="9" t="s">
        <v>33</v>
      </c>
      <c r="F57" s="2" t="b">
        <f t="shared" si="7"/>
        <v>0</v>
      </c>
      <c r="G57" s="2" t="b">
        <f t="shared" si="6"/>
        <v>0</v>
      </c>
      <c r="H57" s="2" t="s">
        <v>275</v>
      </c>
      <c r="I57" s="2"/>
      <c r="J57" s="3"/>
      <c r="M57" s="1">
        <f>PRODUCT(SUM(PRODUCT(R57,overview!$J$2),PRODUCT(W57,overview!$K$2),PRODUCT(AB57,overview!$L$2)),1/SUM(overview!$J$2:$L$2))</f>
        <v>0.70213636363636367</v>
      </c>
      <c r="N57" s="1">
        <f>PRODUCT(SUM(PRODUCT(S57,overview!$J$2),PRODUCT(X57,overview!$K$2),PRODUCT(AC57,overview!$L$2)),1/SUM(overview!$J$2:$L$2))</f>
        <v>2.2978636363636364</v>
      </c>
      <c r="O57" s="1">
        <f t="shared" si="1"/>
        <v>10.199999999999999</v>
      </c>
      <c r="P57" s="1">
        <f t="shared" si="2"/>
        <v>24.8</v>
      </c>
      <c r="Q57" s="1">
        <f t="shared" si="3"/>
        <v>0.7429314138568609</v>
      </c>
      <c r="R57" s="1">
        <v>0.996</v>
      </c>
      <c r="S57" s="1">
        <v>2.004</v>
      </c>
      <c r="T57" s="1">
        <v>5</v>
      </c>
      <c r="U57" s="1">
        <v>3</v>
      </c>
      <c r="V57" s="1">
        <f t="shared" si="4"/>
        <v>0.29820359281437131</v>
      </c>
      <c r="W57" s="1">
        <v>0.55000000000000004</v>
      </c>
      <c r="X57" s="1">
        <v>2.4500000000000002</v>
      </c>
      <c r="Y57" s="1">
        <v>5.2</v>
      </c>
      <c r="Z57" s="1">
        <v>21.8</v>
      </c>
      <c r="AA57" s="1">
        <f t="shared" si="5"/>
        <v>0.94113029827315542</v>
      </c>
      <c r="AB57" s="1">
        <v>1</v>
      </c>
      <c r="AC57" s="1">
        <v>2</v>
      </c>
      <c r="AD57" s="1">
        <v>0</v>
      </c>
      <c r="AE57" s="1">
        <v>0</v>
      </c>
      <c r="AF57" s="1" t="e">
        <f t="shared" si="0"/>
        <v>#DIV/0!</v>
      </c>
      <c r="AH57" s="1">
        <f t="shared" si="14"/>
        <v>0.56170637041410554</v>
      </c>
      <c r="AI57" s="1">
        <f t="shared" si="15"/>
        <v>0.22693556939776749</v>
      </c>
      <c r="AJ57" s="1">
        <f t="shared" si="16"/>
        <v>1.2442319632435115</v>
      </c>
      <c r="AK57" s="1">
        <f t="shared" si="17"/>
        <v>135.25010411266302</v>
      </c>
      <c r="AL57" s="1" t="b">
        <f t="shared" si="18"/>
        <v>1</v>
      </c>
      <c r="AM57" s="1">
        <f t="shared" si="19"/>
        <v>12.178081735605341</v>
      </c>
      <c r="AN57" s="1" t="b">
        <f t="shared" si="20"/>
        <v>1</v>
      </c>
      <c r="AO57" s="1">
        <v>9.4879999999999995</v>
      </c>
    </row>
    <row r="58" spans="1:41">
      <c r="A58" s="7">
        <v>55</v>
      </c>
      <c r="B58" s="9" t="s">
        <v>54</v>
      </c>
      <c r="C58" s="9" t="s">
        <v>55</v>
      </c>
      <c r="D58" s="9" t="s">
        <v>67</v>
      </c>
      <c r="E58" s="9" t="s">
        <v>37</v>
      </c>
      <c r="F58" s="2" t="b">
        <f t="shared" si="7"/>
        <v>0</v>
      </c>
      <c r="G58" s="2" t="b">
        <f t="shared" si="6"/>
        <v>1</v>
      </c>
      <c r="H58" s="2" t="s">
        <v>275</v>
      </c>
      <c r="I58" s="2"/>
      <c r="J58" s="3"/>
      <c r="M58" s="1">
        <f>PRODUCT(SUM(PRODUCT(R58,overview!$J$2),PRODUCT(W58,overview!$K$2),PRODUCT(AB58,overview!$L$2)),1/SUM(overview!$J$2:$L$2))</f>
        <v>0.63931818181818179</v>
      </c>
      <c r="N58" s="1">
        <f>PRODUCT(SUM(PRODUCT(S58,overview!$J$2),PRODUCT(X58,overview!$K$2),PRODUCT(AC58,overview!$L$2)),1/SUM(overview!$J$2:$L$2))</f>
        <v>2.3606818181818179</v>
      </c>
      <c r="O58" s="1">
        <f t="shared" si="1"/>
        <v>11.5</v>
      </c>
      <c r="P58" s="1">
        <f t="shared" si="2"/>
        <v>19.5</v>
      </c>
      <c r="Q58" s="1">
        <f t="shared" si="3"/>
        <v>0.45921532350220384</v>
      </c>
      <c r="R58" s="1">
        <v>0.40699999999999997</v>
      </c>
      <c r="S58" s="1">
        <v>2.593</v>
      </c>
      <c r="T58" s="1">
        <v>2</v>
      </c>
      <c r="U58" s="1">
        <v>5</v>
      </c>
      <c r="V58" s="1">
        <f t="shared" si="4"/>
        <v>0.39240262244504437</v>
      </c>
      <c r="W58" s="1">
        <v>0.75700000000000001</v>
      </c>
      <c r="X58" s="1">
        <v>2.2429999999999999</v>
      </c>
      <c r="Y58" s="1">
        <v>9.5</v>
      </c>
      <c r="Z58" s="1">
        <v>13.5</v>
      </c>
      <c r="AA58" s="1">
        <f t="shared" si="5"/>
        <v>0.47959734378299745</v>
      </c>
      <c r="AB58" s="1">
        <v>0.47899999999999998</v>
      </c>
      <c r="AC58" s="1">
        <v>2.5209999999999999</v>
      </c>
      <c r="AD58" s="1">
        <v>0</v>
      </c>
      <c r="AE58" s="1">
        <v>1</v>
      </c>
      <c r="AF58" s="1" t="e">
        <f t="shared" si="0"/>
        <v>#DIV/0!</v>
      </c>
      <c r="AH58" s="1">
        <f t="shared" si="14"/>
        <v>0.60271673040062446</v>
      </c>
      <c r="AI58" s="1">
        <f t="shared" si="15"/>
        <v>0.23485211942902132</v>
      </c>
      <c r="AJ58" s="1">
        <f t="shared" si="16"/>
        <v>2.2802505769864818</v>
      </c>
      <c r="AK58" s="1">
        <f t="shared" si="17"/>
        <v>165.7915273599514</v>
      </c>
      <c r="AL58" s="1" t="b">
        <f t="shared" si="18"/>
        <v>1</v>
      </c>
      <c r="AM58" s="1">
        <f t="shared" si="19"/>
        <v>11.515444658711139</v>
      </c>
      <c r="AN58" s="1" t="b">
        <f t="shared" si="20"/>
        <v>1</v>
      </c>
      <c r="AO58" s="1">
        <v>9.4879999999999995</v>
      </c>
    </row>
    <row r="59" spans="1:41">
      <c r="A59" s="7">
        <v>56</v>
      </c>
      <c r="B59" s="9" t="s">
        <v>28</v>
      </c>
      <c r="C59" s="9" t="s">
        <v>29</v>
      </c>
      <c r="D59" s="9" t="s">
        <v>47</v>
      </c>
      <c r="E59" s="9" t="s">
        <v>48</v>
      </c>
      <c r="F59" s="2" t="b">
        <f t="shared" si="7"/>
        <v>1</v>
      </c>
      <c r="G59" s="2" t="b">
        <f t="shared" si="6"/>
        <v>1</v>
      </c>
      <c r="H59" s="2" t="s">
        <v>275</v>
      </c>
      <c r="I59" s="2"/>
      <c r="J59" s="3"/>
      <c r="K59" s="2"/>
      <c r="L59" s="2"/>
      <c r="M59" s="1">
        <f>PRODUCT(SUM(PRODUCT(R59,overview!$J$2),PRODUCT(W59,overview!$K$2),PRODUCT(AB59,overview!$L$2)),1/SUM(overview!$J$2:$L$2))</f>
        <v>0.86638636363636357</v>
      </c>
      <c r="N59" s="1">
        <f>PRODUCT(SUM(PRODUCT(S59,overview!$J$2),PRODUCT(X59,overview!$K$2),PRODUCT(AC59,overview!$L$2)),1/SUM(overview!$J$2:$L$2))</f>
        <v>2.1336136363636364</v>
      </c>
      <c r="O59" s="1">
        <f t="shared" si="1"/>
        <v>13.5</v>
      </c>
      <c r="P59" s="1">
        <f t="shared" si="2"/>
        <v>3.5</v>
      </c>
      <c r="Q59" s="1">
        <f t="shared" si="3"/>
        <v>0.10527617701746099</v>
      </c>
      <c r="R59" s="1">
        <v>0.66700000000000004</v>
      </c>
      <c r="S59" s="1">
        <v>2.3330000000000002</v>
      </c>
      <c r="T59" s="1">
        <v>2</v>
      </c>
      <c r="U59" s="1">
        <v>0</v>
      </c>
      <c r="V59" s="1">
        <f t="shared" si="4"/>
        <v>0</v>
      </c>
      <c r="W59" s="1">
        <v>0.96799999999999997</v>
      </c>
      <c r="X59" s="1">
        <v>2.032</v>
      </c>
      <c r="Y59" s="1">
        <v>10.5</v>
      </c>
      <c r="Z59" s="1">
        <v>2.5</v>
      </c>
      <c r="AA59" s="1">
        <f t="shared" si="5"/>
        <v>0.1134233220847394</v>
      </c>
      <c r="AB59" s="1">
        <v>0.71099999999999997</v>
      </c>
      <c r="AC59" s="1">
        <v>2.2890000000000001</v>
      </c>
      <c r="AD59" s="1">
        <v>1</v>
      </c>
      <c r="AE59" s="1">
        <v>1</v>
      </c>
      <c r="AF59" s="1">
        <f t="shared" si="0"/>
        <v>0.31061598951507208</v>
      </c>
      <c r="AH59" s="1">
        <f t="shared" si="14"/>
        <v>0.48262556261686113</v>
      </c>
      <c r="AI59" s="1">
        <f t="shared" si="15"/>
        <v>0.1736513818630416</v>
      </c>
      <c r="AJ59" s="1">
        <f t="shared" si="16"/>
        <v>1.3650014742428707</v>
      </c>
      <c r="AK59" s="1">
        <f t="shared" si="17"/>
        <v>195.44725929021604</v>
      </c>
      <c r="AL59" s="1" t="b">
        <f t="shared" si="18"/>
        <v>1</v>
      </c>
      <c r="AM59" s="1">
        <f t="shared" si="19"/>
        <v>10.298423297445606</v>
      </c>
      <c r="AN59" s="1" t="b">
        <f t="shared" si="20"/>
        <v>1</v>
      </c>
      <c r="AO59" s="1">
        <v>9.4879999999999995</v>
      </c>
    </row>
    <row r="60" spans="1:41">
      <c r="A60" s="7">
        <v>57</v>
      </c>
      <c r="B60" s="9" t="s">
        <v>30</v>
      </c>
      <c r="C60" s="9" t="s">
        <v>31</v>
      </c>
      <c r="D60" s="9" t="s">
        <v>30</v>
      </c>
      <c r="E60" s="9" t="s">
        <v>31</v>
      </c>
      <c r="F60" s="2" t="b">
        <f t="shared" si="7"/>
        <v>0</v>
      </c>
      <c r="G60" s="2" t="b">
        <f t="shared" si="6"/>
        <v>0</v>
      </c>
      <c r="H60" s="2" t="s">
        <v>275</v>
      </c>
      <c r="I60" s="2"/>
      <c r="J60" s="3"/>
      <c r="M60" s="1">
        <f>PRODUCT(SUM(PRODUCT(R60,overview!$J$2),PRODUCT(W60,overview!$K$2),PRODUCT(AB60,overview!$L$2)),1/SUM(overview!$J$2:$L$2))</f>
        <v>0.99604545454545457</v>
      </c>
      <c r="N60" s="1">
        <f>PRODUCT(SUM(PRODUCT(S60,overview!$J$2),PRODUCT(X60,overview!$K$2),PRODUCT(AC60,overview!$L$2)),1/SUM(overview!$J$2:$L$2))</f>
        <v>2.0039545454545453</v>
      </c>
      <c r="O60" s="1">
        <f t="shared" si="1"/>
        <v>10.7</v>
      </c>
      <c r="P60" s="1">
        <f t="shared" si="2"/>
        <v>5.3</v>
      </c>
      <c r="Q60" s="1">
        <f t="shared" si="3"/>
        <v>0.24619735531422687</v>
      </c>
      <c r="R60" s="1">
        <v>1</v>
      </c>
      <c r="S60" s="1">
        <v>2</v>
      </c>
      <c r="T60" s="1">
        <v>3</v>
      </c>
      <c r="U60" s="1">
        <v>0</v>
      </c>
      <c r="V60" s="1">
        <f t="shared" si="4"/>
        <v>0</v>
      </c>
      <c r="W60" s="1">
        <v>0.99399999999999999</v>
      </c>
      <c r="X60" s="1">
        <v>2.0059999999999998</v>
      </c>
      <c r="Y60" s="1">
        <v>7.7</v>
      </c>
      <c r="Z60" s="1">
        <v>5.3</v>
      </c>
      <c r="AA60" s="1">
        <f t="shared" si="5"/>
        <v>0.34106770597299008</v>
      </c>
      <c r="AB60" s="1">
        <v>1</v>
      </c>
      <c r="AC60" s="1">
        <v>2</v>
      </c>
      <c r="AD60" s="1">
        <v>0</v>
      </c>
      <c r="AE60" s="1">
        <v>0</v>
      </c>
      <c r="AF60" s="1" t="e">
        <f t="shared" si="0"/>
        <v>#DIV/0!</v>
      </c>
      <c r="AH60" s="1">
        <f t="shared" si="14"/>
        <v>0.45262606343546091</v>
      </c>
      <c r="AI60" s="1">
        <f t="shared" si="15"/>
        <v>0.1809823314768581</v>
      </c>
      <c r="AJ60" s="1">
        <f t="shared" si="16"/>
        <v>1.2320550639134709</v>
      </c>
      <c r="AK60" s="1">
        <f t="shared" si="17"/>
        <v>196.48484251945214</v>
      </c>
      <c r="AL60" s="1" t="b">
        <f t="shared" si="18"/>
        <v>1</v>
      </c>
      <c r="AM60" s="1">
        <f t="shared" si="19"/>
        <v>6.8756858244761023</v>
      </c>
      <c r="AN60" s="1" t="b">
        <f t="shared" si="20"/>
        <v>0</v>
      </c>
      <c r="AO60" s="1">
        <v>9.4879999999999995</v>
      </c>
    </row>
    <row r="61" spans="1:41">
      <c r="A61" s="7">
        <v>58</v>
      </c>
      <c r="B61" s="9" t="s">
        <v>43</v>
      </c>
      <c r="C61" s="9" t="s">
        <v>44</v>
      </c>
      <c r="D61" s="9" t="s">
        <v>74</v>
      </c>
      <c r="E61" s="9" t="s">
        <v>1</v>
      </c>
      <c r="F61" s="2" t="b">
        <f t="shared" si="7"/>
        <v>1</v>
      </c>
      <c r="G61" s="2" t="b">
        <f t="shared" si="6"/>
        <v>1</v>
      </c>
      <c r="H61" s="2" t="s">
        <v>275</v>
      </c>
      <c r="I61" s="2"/>
      <c r="J61" s="3"/>
      <c r="M61" s="1">
        <f>PRODUCT(SUM(PRODUCT(R61,overview!$J$2),PRODUCT(W61,overview!$K$2),PRODUCT(AB61,overview!$L$2)),1/SUM(overview!$J$2:$L$2))</f>
        <v>0.9067045454545456</v>
      </c>
      <c r="N61" s="1">
        <f>PRODUCT(SUM(PRODUCT(S61,overview!$J$2),PRODUCT(X61,overview!$K$2),PRODUCT(AC61,overview!$L$2)),1/SUM(overview!$J$2:$L$2))</f>
        <v>2.0932954545454545</v>
      </c>
      <c r="O61" s="1">
        <f t="shared" si="1"/>
        <v>11</v>
      </c>
      <c r="P61" s="1">
        <f t="shared" si="2"/>
        <v>7</v>
      </c>
      <c r="Q61" s="1">
        <f t="shared" si="3"/>
        <v>0.27563896935809434</v>
      </c>
      <c r="R61" s="1">
        <v>0.503</v>
      </c>
      <c r="S61" s="1">
        <v>2.4969999999999999</v>
      </c>
      <c r="T61" s="1">
        <v>5</v>
      </c>
      <c r="U61" s="1">
        <v>1</v>
      </c>
      <c r="V61" s="1">
        <f t="shared" si="4"/>
        <v>4.0288346015218274E-2</v>
      </c>
      <c r="W61" s="1">
        <v>1.1120000000000001</v>
      </c>
      <c r="X61" s="1">
        <v>1.8879999999999999</v>
      </c>
      <c r="Y61" s="1">
        <v>6</v>
      </c>
      <c r="Z61" s="1">
        <v>4</v>
      </c>
      <c r="AA61" s="1">
        <f t="shared" si="5"/>
        <v>0.39265536723163846</v>
      </c>
      <c r="AB61" s="1">
        <v>0.60499999999999998</v>
      </c>
      <c r="AC61" s="1">
        <v>2.395</v>
      </c>
      <c r="AD61" s="1">
        <v>0</v>
      </c>
      <c r="AE61" s="1">
        <v>2</v>
      </c>
      <c r="AF61" s="1" t="e">
        <f t="shared" si="0"/>
        <v>#DIV/0!</v>
      </c>
      <c r="AH61" s="1">
        <f t="shared" si="14"/>
        <v>0.39318318536148955</v>
      </c>
      <c r="AI61" s="1">
        <f t="shared" si="15"/>
        <v>0.21728779437517115</v>
      </c>
      <c r="AJ61" s="1">
        <f t="shared" si="16"/>
        <v>1.2688300802299124</v>
      </c>
      <c r="AK61" s="1">
        <f t="shared" si="17"/>
        <v>135.46398232662062</v>
      </c>
      <c r="AL61" s="1" t="b">
        <f t="shared" si="18"/>
        <v>1</v>
      </c>
      <c r="AM61" s="1">
        <f t="shared" si="19"/>
        <v>3.5259279888984105</v>
      </c>
      <c r="AN61" s="1" t="b">
        <f t="shared" si="20"/>
        <v>0</v>
      </c>
      <c r="AO61" s="1">
        <v>9.4879999999999995</v>
      </c>
    </row>
    <row r="62" spans="1:41">
      <c r="A62" s="7">
        <v>59</v>
      </c>
      <c r="B62" s="9" t="s">
        <v>28</v>
      </c>
      <c r="C62" s="9" t="s">
        <v>29</v>
      </c>
      <c r="D62" s="9" t="s">
        <v>28</v>
      </c>
      <c r="E62" s="9" t="s">
        <v>29</v>
      </c>
      <c r="F62" s="2" t="b">
        <f t="shared" si="7"/>
        <v>0</v>
      </c>
      <c r="G62" s="2" t="b">
        <f t="shared" si="6"/>
        <v>0</v>
      </c>
      <c r="H62" s="2" t="s">
        <v>275</v>
      </c>
      <c r="I62" s="2"/>
      <c r="J62" s="3"/>
      <c r="M62" s="1">
        <f>PRODUCT(SUM(PRODUCT(R62,overview!$J$2),PRODUCT(W62,overview!$K$2),PRODUCT(AB62,overview!$L$2)),1/SUM(overview!$J$2:$L$2))</f>
        <v>0.73309090909090913</v>
      </c>
      <c r="N62" s="1">
        <f>PRODUCT(SUM(PRODUCT(S62,overview!$J$2),PRODUCT(X62,overview!$K$2),PRODUCT(AC62,overview!$L$2)),1/SUM(overview!$J$2:$L$2))</f>
        <v>2.266909090909091</v>
      </c>
      <c r="O62" s="1">
        <f t="shared" si="1"/>
        <v>12</v>
      </c>
      <c r="P62" s="1">
        <f t="shared" si="2"/>
        <v>11</v>
      </c>
      <c r="Q62" s="1">
        <f t="shared" si="3"/>
        <v>0.29643888354186715</v>
      </c>
      <c r="R62" s="1">
        <v>0.76700000000000002</v>
      </c>
      <c r="S62" s="1">
        <v>2.2330000000000001</v>
      </c>
      <c r="T62" s="1">
        <v>6</v>
      </c>
      <c r="U62" s="1">
        <v>6</v>
      </c>
      <c r="V62" s="1">
        <f t="shared" si="4"/>
        <v>0.34348410210479174</v>
      </c>
      <c r="W62" s="1">
        <v>0.71899999999999997</v>
      </c>
      <c r="X62" s="1">
        <v>2.2810000000000001</v>
      </c>
      <c r="Y62" s="1">
        <v>6</v>
      </c>
      <c r="Z62" s="1">
        <v>5</v>
      </c>
      <c r="AA62" s="1">
        <f t="shared" si="5"/>
        <v>0.26267718836767495</v>
      </c>
      <c r="AB62" s="1">
        <v>0.66700000000000004</v>
      </c>
      <c r="AC62" s="1">
        <v>2.3330000000000002</v>
      </c>
      <c r="AD62" s="1">
        <v>0</v>
      </c>
      <c r="AE62" s="1">
        <v>0</v>
      </c>
      <c r="AF62" s="1" t="e">
        <f t="shared" si="0"/>
        <v>#DIV/0!</v>
      </c>
      <c r="AH62" s="1">
        <f t="shared" si="14"/>
        <v>0.31596849953507289</v>
      </c>
      <c r="AI62" s="1">
        <f t="shared" si="15"/>
        <v>0.24036398054522107</v>
      </c>
      <c r="AJ62" s="1">
        <f t="shared" si="16"/>
        <v>1.3157750450379884</v>
      </c>
      <c r="AK62" s="1">
        <f t="shared" si="17"/>
        <v>169.02216074403466</v>
      </c>
      <c r="AL62" s="1" t="b">
        <f t="shared" si="18"/>
        <v>1</v>
      </c>
      <c r="AM62" s="1">
        <f t="shared" si="19"/>
        <v>1.7370761794688236</v>
      </c>
      <c r="AN62" s="1" t="b">
        <f t="shared" si="20"/>
        <v>0</v>
      </c>
      <c r="AO62" s="1">
        <v>9.4879999999999995</v>
      </c>
    </row>
    <row r="63" spans="1:41">
      <c r="A63" s="7">
        <v>60</v>
      </c>
      <c r="B63" s="9" t="s">
        <v>69</v>
      </c>
      <c r="C63" s="9" t="s">
        <v>70</v>
      </c>
      <c r="D63" s="9" t="s">
        <v>49</v>
      </c>
      <c r="E63" s="9" t="s">
        <v>50</v>
      </c>
      <c r="F63" s="2" t="b">
        <f t="shared" si="7"/>
        <v>0</v>
      </c>
      <c r="G63" s="2" t="b">
        <f t="shared" si="6"/>
        <v>1</v>
      </c>
      <c r="H63" s="2" t="s">
        <v>275</v>
      </c>
      <c r="I63" s="2"/>
      <c r="J63" s="3"/>
      <c r="K63" s="2"/>
      <c r="L63" s="2"/>
      <c r="M63" s="1">
        <f>PRODUCT(SUM(PRODUCT(R63,overview!$J$2),PRODUCT(W63,overview!$K$2),PRODUCT(AB63,overview!$L$2)),1/SUM(overview!$J$2:$L$2))</f>
        <v>0.78943181818181807</v>
      </c>
      <c r="N63" s="1">
        <f>PRODUCT(SUM(PRODUCT(S63,overview!$J$2),PRODUCT(X63,overview!$K$2),PRODUCT(AC63,overview!$L$2)),1/SUM(overview!$J$2:$L$2))</f>
        <v>2.2105681818181817</v>
      </c>
      <c r="O63" s="1">
        <f t="shared" si="1"/>
        <v>14.5</v>
      </c>
      <c r="P63" s="1">
        <f t="shared" si="2"/>
        <v>19.5</v>
      </c>
      <c r="Q63" s="1">
        <f t="shared" si="3"/>
        <v>0.48026100043074643</v>
      </c>
      <c r="R63" s="1">
        <v>0.97699999999999998</v>
      </c>
      <c r="S63" s="1">
        <v>2.0230000000000001</v>
      </c>
      <c r="T63" s="1">
        <v>7.5</v>
      </c>
      <c r="U63" s="1">
        <v>4.5</v>
      </c>
      <c r="V63" s="1">
        <f t="shared" si="4"/>
        <v>0.28976767177459217</v>
      </c>
      <c r="W63" s="1">
        <v>0.69799999999999995</v>
      </c>
      <c r="X63" s="1">
        <v>2.302</v>
      </c>
      <c r="Y63" s="1">
        <v>7</v>
      </c>
      <c r="Z63" s="1">
        <v>13</v>
      </c>
      <c r="AA63" s="1">
        <f t="shared" si="5"/>
        <v>0.56311282114931105</v>
      </c>
      <c r="AB63" s="1">
        <v>0.81499999999999995</v>
      </c>
      <c r="AC63" s="1">
        <v>2.1850000000000001</v>
      </c>
      <c r="AD63" s="1">
        <v>0</v>
      </c>
      <c r="AE63" s="1">
        <v>2</v>
      </c>
      <c r="AF63" s="1" t="e">
        <f t="shared" si="0"/>
        <v>#DIV/0!</v>
      </c>
      <c r="AH63" s="1">
        <f t="shared" si="14"/>
        <v>0.28415422004892571</v>
      </c>
      <c r="AI63" s="1">
        <f t="shared" si="15"/>
        <v>0.25054112554112545</v>
      </c>
      <c r="AJ63" s="1">
        <f t="shared" si="16"/>
        <v>1.2472571155986645</v>
      </c>
      <c r="AK63" s="1">
        <f t="shared" si="17"/>
        <v>228.64381962466891</v>
      </c>
      <c r="AL63" s="1" t="b">
        <f t="shared" si="18"/>
        <v>1</v>
      </c>
      <c r="AM63" s="1">
        <f t="shared" si="19"/>
        <v>0.69995637787947762</v>
      </c>
      <c r="AN63" s="1" t="b">
        <f t="shared" si="20"/>
        <v>0</v>
      </c>
      <c r="AO63" s="1">
        <v>9.4879999999999995</v>
      </c>
    </row>
    <row r="64" spans="1:41">
      <c r="A64" s="7">
        <v>61</v>
      </c>
      <c r="B64" s="9" t="s">
        <v>53</v>
      </c>
      <c r="C64" s="9" t="s">
        <v>33</v>
      </c>
      <c r="D64" s="9" t="s">
        <v>47</v>
      </c>
      <c r="E64" s="9" t="s">
        <v>48</v>
      </c>
      <c r="F64" s="2" t="b">
        <f t="shared" si="7"/>
        <v>1</v>
      </c>
      <c r="G64" s="2" t="b">
        <f t="shared" si="6"/>
        <v>1</v>
      </c>
      <c r="H64" s="2" t="s">
        <v>275</v>
      </c>
      <c r="I64" s="2"/>
      <c r="J64" s="3"/>
      <c r="M64" s="1">
        <f>PRODUCT(SUM(PRODUCT(R64,overview!$J$2),PRODUCT(W64,overview!$K$2),PRODUCT(AB64,overview!$L$2)),1/SUM(overview!$J$2:$L$2))</f>
        <v>0.9745454545454546</v>
      </c>
      <c r="N64" s="1">
        <f>PRODUCT(SUM(PRODUCT(S64,overview!$J$2),PRODUCT(X64,overview!$K$2),PRODUCT(AC64,overview!$L$2)),1/SUM(overview!$J$2:$L$2))</f>
        <v>2.0254545454545454</v>
      </c>
      <c r="O64" s="1">
        <f t="shared" si="1"/>
        <v>17</v>
      </c>
      <c r="P64" s="1">
        <f t="shared" si="2"/>
        <v>8</v>
      </c>
      <c r="Q64" s="1">
        <f t="shared" si="3"/>
        <v>0.22642306473756468</v>
      </c>
      <c r="R64" s="1">
        <v>1</v>
      </c>
      <c r="S64" s="1">
        <v>2</v>
      </c>
      <c r="T64" s="1">
        <v>10</v>
      </c>
      <c r="U64" s="1">
        <v>2</v>
      </c>
      <c r="V64" s="1">
        <f t="shared" si="4"/>
        <v>0.1</v>
      </c>
      <c r="W64" s="1">
        <v>0.96499999999999997</v>
      </c>
      <c r="X64" s="1">
        <v>2.0350000000000001</v>
      </c>
      <c r="Y64" s="1">
        <v>7</v>
      </c>
      <c r="Z64" s="1">
        <v>5</v>
      </c>
      <c r="AA64" s="1">
        <f t="shared" si="5"/>
        <v>0.33871533871533865</v>
      </c>
      <c r="AB64" s="1">
        <v>0.89500000000000002</v>
      </c>
      <c r="AC64" s="1">
        <v>2.105</v>
      </c>
      <c r="AD64" s="1">
        <v>0</v>
      </c>
      <c r="AE64" s="1">
        <v>1</v>
      </c>
      <c r="AF64" s="1" t="e">
        <f t="shared" si="0"/>
        <v>#DIV/0!</v>
      </c>
      <c r="AH64" s="1">
        <f t="shared" si="14"/>
        <v>0.32528645125146516</v>
      </c>
      <c r="AI64" s="1">
        <f t="shared" si="15"/>
        <v>0.25230659375763381</v>
      </c>
      <c r="AJ64" s="1">
        <f t="shared" si="16"/>
        <v>2.2894197128724811</v>
      </c>
      <c r="AK64" s="1">
        <f t="shared" si="17"/>
        <v>286.8500467301867</v>
      </c>
      <c r="AL64" s="1" t="b">
        <f t="shared" si="18"/>
        <v>1</v>
      </c>
      <c r="AM64" s="1">
        <f t="shared" si="19"/>
        <v>0.31110299111167911</v>
      </c>
      <c r="AN64" s="1" t="b">
        <f t="shared" si="20"/>
        <v>0</v>
      </c>
      <c r="AO64" s="1">
        <v>9.4879999999999995</v>
      </c>
    </row>
    <row r="65" spans="1:41">
      <c r="A65" s="7">
        <v>62</v>
      </c>
      <c r="B65" s="9" t="s">
        <v>76</v>
      </c>
      <c r="C65" s="9" t="s">
        <v>46</v>
      </c>
      <c r="D65" s="9" t="s">
        <v>45</v>
      </c>
      <c r="E65" s="9" t="s">
        <v>46</v>
      </c>
      <c r="F65" s="2" t="b">
        <f t="shared" si="7"/>
        <v>0</v>
      </c>
      <c r="G65" s="2" t="b">
        <f t="shared" si="6"/>
        <v>0</v>
      </c>
      <c r="H65" s="2" t="s">
        <v>275</v>
      </c>
      <c r="I65" s="2"/>
      <c r="M65" s="1">
        <f>PRODUCT(SUM(PRODUCT(R65,overview!$J$2),PRODUCT(W65,overview!$K$2),PRODUCT(AB65,overview!$L$2)),1/SUM(overview!$J$2:$L$2))</f>
        <v>1.0387045454545456</v>
      </c>
      <c r="N65" s="1">
        <f>PRODUCT(SUM(PRODUCT(S65,overview!$J$2),PRODUCT(X65,overview!$K$2),PRODUCT(AC65,overview!$L$2)),1/SUM(overview!$J$2:$L$2))</f>
        <v>1.9612954545454546</v>
      </c>
      <c r="O65" s="1">
        <f t="shared" si="1"/>
        <v>16</v>
      </c>
      <c r="P65" s="1">
        <f t="shared" si="2"/>
        <v>2</v>
      </c>
      <c r="Q65" s="1">
        <f t="shared" si="3"/>
        <v>6.6200157595281417E-2</v>
      </c>
      <c r="R65" s="1">
        <v>0.98699999999999999</v>
      </c>
      <c r="S65" s="1">
        <v>2.0129999999999999</v>
      </c>
      <c r="T65" s="1">
        <v>8</v>
      </c>
      <c r="U65" s="1">
        <v>2</v>
      </c>
      <c r="V65" s="1">
        <f t="shared" si="4"/>
        <v>0.12257824143070045</v>
      </c>
      <c r="W65" s="1">
        <v>1.0620000000000001</v>
      </c>
      <c r="X65" s="1">
        <v>1.9379999999999999</v>
      </c>
      <c r="Y65" s="1">
        <v>7</v>
      </c>
      <c r="Z65" s="1">
        <v>0</v>
      </c>
      <c r="AA65" s="1">
        <f t="shared" si="5"/>
        <v>0</v>
      </c>
      <c r="AB65" s="1">
        <v>1.087</v>
      </c>
      <c r="AC65" s="1">
        <v>1.913</v>
      </c>
      <c r="AD65" s="1">
        <v>1</v>
      </c>
      <c r="AE65" s="1">
        <v>0</v>
      </c>
      <c r="AF65" s="1">
        <f t="shared" si="0"/>
        <v>0</v>
      </c>
      <c r="AH65" s="1">
        <f t="shared" si="14"/>
        <v>0.30911457872185344</v>
      </c>
      <c r="AI65" s="1">
        <f t="shared" si="15"/>
        <v>0.25474669766923669</v>
      </c>
      <c r="AJ65" s="1">
        <f t="shared" si="16"/>
        <v>2.5486075038957918</v>
      </c>
      <c r="AK65" s="1">
        <f t="shared" si="17"/>
        <v>397.56704197314031</v>
      </c>
      <c r="AL65" s="1" t="b">
        <f t="shared" si="18"/>
        <v>1</v>
      </c>
      <c r="AM65" s="1">
        <f t="shared" si="19"/>
        <v>0.28107669606629154</v>
      </c>
      <c r="AN65" s="1" t="b">
        <f t="shared" si="20"/>
        <v>0</v>
      </c>
      <c r="AO65" s="1">
        <v>9.4879999999999995</v>
      </c>
    </row>
    <row r="66" spans="1:41">
      <c r="A66" s="7">
        <v>63</v>
      </c>
      <c r="B66" s="9" t="s">
        <v>51</v>
      </c>
      <c r="C66" s="9" t="s">
        <v>52</v>
      </c>
      <c r="D66" s="9" t="s">
        <v>51</v>
      </c>
      <c r="E66" s="9" t="s">
        <v>52</v>
      </c>
      <c r="F66" s="2" t="b">
        <f t="shared" si="7"/>
        <v>0</v>
      </c>
      <c r="G66" s="2" t="b">
        <f t="shared" si="6"/>
        <v>0</v>
      </c>
      <c r="H66" s="2" t="s">
        <v>275</v>
      </c>
      <c r="I66" s="2"/>
      <c r="M66" s="1">
        <f>PRODUCT(SUM(PRODUCT(R66,overview!$J$2),PRODUCT(W66,overview!$K$2),PRODUCT(AB66,overview!$L$2)),1/SUM(overview!$J$2:$L$2))</f>
        <v>0.41165909090909092</v>
      </c>
      <c r="N66" s="1">
        <f>PRODUCT(SUM(PRODUCT(S66,overview!$J$2),PRODUCT(X66,overview!$K$2),PRODUCT(AC66,overview!$L$2)),1/SUM(overview!$J$2:$L$2))</f>
        <v>2.5883409090909093</v>
      </c>
      <c r="O66" s="1">
        <f t="shared" si="1"/>
        <v>9</v>
      </c>
      <c r="P66" s="1">
        <f t="shared" si="2"/>
        <v>12</v>
      </c>
      <c r="Q66" s="1">
        <f t="shared" si="3"/>
        <v>0.21205815120836147</v>
      </c>
      <c r="R66" s="1">
        <v>0.34200000000000003</v>
      </c>
      <c r="S66" s="1">
        <v>2.6579999999999999</v>
      </c>
      <c r="T66" s="1">
        <v>4</v>
      </c>
      <c r="U66" s="1">
        <v>7</v>
      </c>
      <c r="V66" s="1">
        <f t="shared" si="4"/>
        <v>0.22516930022573364</v>
      </c>
      <c r="W66" s="1">
        <v>0.44800000000000001</v>
      </c>
      <c r="X66" s="1">
        <v>2.552</v>
      </c>
      <c r="Y66" s="1">
        <v>5</v>
      </c>
      <c r="Z66" s="1">
        <v>5</v>
      </c>
      <c r="AA66" s="1">
        <f t="shared" si="5"/>
        <v>0.17554858934169279</v>
      </c>
      <c r="AB66" s="1">
        <v>0.33300000000000002</v>
      </c>
      <c r="AC66" s="1">
        <v>2.6669999999999998</v>
      </c>
      <c r="AD66" s="1">
        <v>0</v>
      </c>
      <c r="AE66" s="1">
        <v>0</v>
      </c>
      <c r="AF66" s="1" t="e">
        <f t="shared" si="0"/>
        <v>#DIV/0!</v>
      </c>
      <c r="AH66" s="1">
        <f t="shared" si="14"/>
        <v>0.30082636894771003</v>
      </c>
      <c r="AI66" s="1">
        <f t="shared" si="15"/>
        <v>0.25786033976226252</v>
      </c>
      <c r="AJ66" s="1">
        <f t="shared" si="16"/>
        <v>2.342770475227502</v>
      </c>
      <c r="AK66" s="1">
        <f t="shared" si="17"/>
        <v>395.44165258000942</v>
      </c>
      <c r="AL66" s="1" t="b">
        <f t="shared" si="18"/>
        <v>1</v>
      </c>
      <c r="AM66" s="1">
        <f t="shared" si="19"/>
        <v>0.20931245192868478</v>
      </c>
      <c r="AN66" s="1" t="b">
        <f t="shared" si="20"/>
        <v>0</v>
      </c>
      <c r="AO66" s="1">
        <v>9.4879999999999995</v>
      </c>
    </row>
    <row r="67" spans="1:41">
      <c r="A67" s="7">
        <v>64</v>
      </c>
      <c r="B67" s="9" t="s">
        <v>51</v>
      </c>
      <c r="C67" s="9" t="s">
        <v>52</v>
      </c>
      <c r="D67" s="9" t="s">
        <v>41</v>
      </c>
      <c r="E67" s="9" t="s">
        <v>42</v>
      </c>
      <c r="F67" s="2" t="b">
        <f t="shared" si="7"/>
        <v>0</v>
      </c>
      <c r="G67" s="2" t="b">
        <f t="shared" si="6"/>
        <v>1</v>
      </c>
      <c r="H67" s="2" t="s">
        <v>275</v>
      </c>
      <c r="I67" s="2"/>
      <c r="J67" s="3"/>
      <c r="M67" s="1">
        <f>PRODUCT(SUM(PRODUCT(R67,overview!$J$2),PRODUCT(W67,overview!$K$2),PRODUCT(AB67,overview!$L$2)),1/SUM(overview!$J$2:$L$2))</f>
        <v>0.48993181818181819</v>
      </c>
      <c r="N67" s="1">
        <f>PRODUCT(SUM(PRODUCT(S67,overview!$J$2),PRODUCT(X67,overview!$K$2),PRODUCT(AC67,overview!$L$2)),1/SUM(overview!$J$2:$L$2))</f>
        <v>2.5100681818181818</v>
      </c>
      <c r="O67" s="1">
        <f t="shared" si="1"/>
        <v>14.2</v>
      </c>
      <c r="P67" s="1">
        <f t="shared" si="2"/>
        <v>18.8</v>
      </c>
      <c r="Q67" s="1">
        <f t="shared" si="3"/>
        <v>0.2584161379274989</v>
      </c>
      <c r="R67" s="1">
        <v>0.748</v>
      </c>
      <c r="S67" s="1">
        <v>2.2519999999999998</v>
      </c>
      <c r="T67" s="1">
        <v>9.1999999999999993</v>
      </c>
      <c r="U67" s="1">
        <v>8.8000000000000007</v>
      </c>
      <c r="V67" s="1">
        <f t="shared" si="4"/>
        <v>0.31770793111437184</v>
      </c>
      <c r="W67" s="1">
        <v>0.37</v>
      </c>
      <c r="X67" s="1">
        <v>2.63</v>
      </c>
      <c r="Y67" s="1">
        <v>5</v>
      </c>
      <c r="Z67" s="1">
        <v>9</v>
      </c>
      <c r="AA67" s="1">
        <f t="shared" si="5"/>
        <v>0.25323193916349812</v>
      </c>
      <c r="AB67" s="1">
        <v>0.35499999999999998</v>
      </c>
      <c r="AC67" s="1">
        <v>2.645</v>
      </c>
      <c r="AD67" s="1">
        <v>0</v>
      </c>
      <c r="AE67" s="1">
        <v>1</v>
      </c>
      <c r="AF67" s="1" t="e">
        <f t="shared" ref="AF67:AF130" si="21">PRODUCT(AE67,1/AD67,1/AC67,AB67)</f>
        <v>#DIV/0!</v>
      </c>
      <c r="AH67" s="1">
        <f t="shared" si="14"/>
        <v>0.29245291041285765</v>
      </c>
      <c r="AI67" s="1">
        <f t="shared" si="15"/>
        <v>0.23160806095300912</v>
      </c>
      <c r="AJ67" s="1">
        <f t="shared" si="16"/>
        <v>2.776829815895824</v>
      </c>
      <c r="AK67" s="1">
        <f t="shared" si="17"/>
        <v>299.61678385915081</v>
      </c>
      <c r="AL67" s="1" t="b">
        <f t="shared" si="18"/>
        <v>1</v>
      </c>
      <c r="AM67" s="1">
        <f t="shared" si="19"/>
        <v>5.3797017003857542E-2</v>
      </c>
      <c r="AN67" s="1" t="b">
        <f t="shared" si="20"/>
        <v>0</v>
      </c>
      <c r="AO67" s="1">
        <v>9.4879999999999995</v>
      </c>
    </row>
    <row r="68" spans="1:41">
      <c r="A68" s="7">
        <v>65</v>
      </c>
      <c r="B68" s="9" t="s">
        <v>49</v>
      </c>
      <c r="C68" s="9" t="s">
        <v>50</v>
      </c>
      <c r="D68" s="9" t="s">
        <v>75</v>
      </c>
      <c r="E68" s="9" t="s">
        <v>1</v>
      </c>
      <c r="F68" s="2" t="b">
        <f t="shared" si="7"/>
        <v>1</v>
      </c>
      <c r="G68" s="2" t="b">
        <f t="shared" si="6"/>
        <v>0</v>
      </c>
      <c r="H68" s="2" t="s">
        <v>275</v>
      </c>
      <c r="I68" s="2"/>
      <c r="J68" s="2"/>
      <c r="M68" s="1">
        <f>PRODUCT(SUM(PRODUCT(R68,overview!$J$2),PRODUCT(W68,overview!$K$2),PRODUCT(AB68,overview!$L$2)),1/SUM(overview!$J$2:$L$2))</f>
        <v>0.82213636363636367</v>
      </c>
      <c r="N68" s="1">
        <f>PRODUCT(SUM(PRODUCT(S68,overview!$J$2),PRODUCT(X68,overview!$K$2),PRODUCT(AC68,overview!$L$2)),1/SUM(overview!$J$2:$L$2))</f>
        <v>2.1778636363636363</v>
      </c>
      <c r="O68" s="1">
        <f t="shared" ref="O68:O131" si="22">SUM(T68,Y68,AD68)</f>
        <v>13.5</v>
      </c>
      <c r="P68" s="1">
        <f t="shared" ref="P68:P131" si="23">SUM(U68,Z68,AE68)</f>
        <v>15.5</v>
      </c>
      <c r="Q68" s="1">
        <f t="shared" ref="Q68:Q131" si="24">PRODUCT(P68,1/O68,1/N68,M68)</f>
        <v>0.433422151724074</v>
      </c>
      <c r="R68" s="1">
        <v>0.49399999999999999</v>
      </c>
      <c r="S68" s="1">
        <v>2.5059999999999998</v>
      </c>
      <c r="T68" s="1">
        <v>4.5</v>
      </c>
      <c r="U68" s="1">
        <v>10.5</v>
      </c>
      <c r="V68" s="1">
        <f t="shared" ref="V68:V131" si="25">PRODUCT(U68,1/T68,1/S68,R68)</f>
        <v>0.45996275605214154</v>
      </c>
      <c r="W68" s="1">
        <v>0.99099999999999999</v>
      </c>
      <c r="X68" s="1">
        <v>2.0089999999999999</v>
      </c>
      <c r="Y68" s="1">
        <v>9</v>
      </c>
      <c r="Z68" s="1">
        <v>4</v>
      </c>
      <c r="AA68" s="1">
        <f t="shared" ref="AA68:AA131" si="26">PRODUCT(Z68,1/Y68,1/X68,W68)</f>
        <v>0.21923566174437256</v>
      </c>
      <c r="AB68" s="1">
        <v>0.51900000000000002</v>
      </c>
      <c r="AC68" s="1">
        <v>2.4809999999999999</v>
      </c>
      <c r="AD68" s="1">
        <v>0</v>
      </c>
      <c r="AE68" s="1">
        <v>1</v>
      </c>
      <c r="AF68" s="1" t="e">
        <f t="shared" si="21"/>
        <v>#DIV/0!</v>
      </c>
      <c r="AH68" s="1">
        <f t="shared" si="14"/>
        <v>0.22673291528684614</v>
      </c>
      <c r="AI68" s="1">
        <f t="shared" si="15"/>
        <v>0.23118700348303897</v>
      </c>
      <c r="AJ68" s="1">
        <f t="shared" si="16"/>
        <v>1.1238840626125948</v>
      </c>
      <c r="AK68" s="1">
        <f t="shared" si="17"/>
        <v>279.53049807156623</v>
      </c>
      <c r="AL68" s="1" t="b">
        <f t="shared" si="18"/>
        <v>1</v>
      </c>
      <c r="AM68" s="1">
        <f t="shared" si="19"/>
        <v>2.9735818007575809E-2</v>
      </c>
      <c r="AN68" s="1" t="b">
        <f t="shared" si="20"/>
        <v>0</v>
      </c>
      <c r="AO68" s="1">
        <v>9.4879999999999995</v>
      </c>
    </row>
    <row r="69" spans="1:41">
      <c r="A69" s="7">
        <v>66</v>
      </c>
      <c r="B69" s="9" t="s">
        <v>47</v>
      </c>
      <c r="C69" s="9" t="s">
        <v>48</v>
      </c>
      <c r="D69" s="9" t="s">
        <v>47</v>
      </c>
      <c r="E69" s="9" t="s">
        <v>48</v>
      </c>
      <c r="F69" s="2" t="b">
        <f t="shared" ref="F69:F132" si="27">AND(NOT(B69=D69),OR(B69="CAT",B69="CAC",B69="ATA",B69="ATT",B69="TTA",B69="ATG",B69="CCG",B69="AGA",B69="CGG",B69="AGG",B69="CGA",B69="CGC",B69="TCC",B69="ACG",B69="ACC",B69="GTA",B69="TGG",B69="TAT",D69="GAA",D69="GAT",D69="GAG",D69="AAG",D69="AAA",D69="CTA",D69="CTT",D69="CTC",D69="AAC",D69="CCA",D69="CCT",D69="CAG",D69="CAA",D69="CGT",D69="AGT",D69="AGC",D69="TCA",D69="TCT",D69="GTC"))</f>
        <v>0</v>
      </c>
      <c r="G69" s="2" t="b">
        <f t="shared" ref="G69:G132" si="28">AND(NOT(D69=B69),OR(D69="CAT",D69="CAC",D69="ATA",D69="ATT",D69="TTA",D69="ATG",D69="CCG",D69="AGA",D69="CGG",D69="AGG",D69="CGA",D69="CGC",D69="TCC",D69="ACG",D69="ACC",D69="GTA",D69="TGG",D69="TAT",B69="GAA",B69="GAT",B69="GAG",B69="AAG",B69="AAA",B69="CTA",B69="CTT",B69="CTC",B69="AAC",B69="CCA",B69="CCT",B69="CAG",B69="CAA",B69="CGT",B69="AGT",B69="AGC",B69="TCA",B69="TCT",B69="GTC"))</f>
        <v>0</v>
      </c>
      <c r="H69" s="2" t="s">
        <v>275</v>
      </c>
      <c r="I69" s="2"/>
      <c r="J69" s="2"/>
      <c r="M69" s="1">
        <f>PRODUCT(SUM(PRODUCT(R69,overview!$J$2),PRODUCT(W69,overview!$K$2),PRODUCT(AB69,overview!$L$2)),1/SUM(overview!$J$2:$L$2))</f>
        <v>0.75529545454545455</v>
      </c>
      <c r="N69" s="1">
        <f>PRODUCT(SUM(PRODUCT(S69,overview!$J$2),PRODUCT(X69,overview!$K$2),PRODUCT(AC69,overview!$L$2)),1/SUM(overview!$J$2:$L$2))</f>
        <v>2.2447045454545456</v>
      </c>
      <c r="O69" s="1">
        <f t="shared" si="22"/>
        <v>8.5</v>
      </c>
      <c r="P69" s="1">
        <f t="shared" si="23"/>
        <v>8.5</v>
      </c>
      <c r="Q69" s="1">
        <f t="shared" si="24"/>
        <v>0.33647878339931353</v>
      </c>
      <c r="R69" s="1">
        <v>0.875</v>
      </c>
      <c r="S69" s="1">
        <v>2.125</v>
      </c>
      <c r="T69" s="1">
        <v>3.5</v>
      </c>
      <c r="U69" s="1">
        <v>4.5</v>
      </c>
      <c r="V69" s="1">
        <f t="shared" si="25"/>
        <v>0.52941176470588236</v>
      </c>
      <c r="W69" s="1">
        <v>0.69399999999999995</v>
      </c>
      <c r="X69" s="1">
        <v>2.306</v>
      </c>
      <c r="Y69" s="1">
        <v>5</v>
      </c>
      <c r="Z69" s="1">
        <v>4</v>
      </c>
      <c r="AA69" s="1">
        <f t="shared" si="26"/>
        <v>0.24076322636600173</v>
      </c>
      <c r="AB69" s="1">
        <v>0.85699999999999998</v>
      </c>
      <c r="AC69" s="1">
        <v>2.1429999999999998</v>
      </c>
      <c r="AD69" s="1">
        <v>0</v>
      </c>
      <c r="AE69" s="1">
        <v>0</v>
      </c>
      <c r="AF69" s="1" t="e">
        <f t="shared" si="21"/>
        <v>#DIV/0!</v>
      </c>
      <c r="AH69" s="1">
        <f t="shared" si="14"/>
        <v>0.20588982723960014</v>
      </c>
      <c r="AI69" s="1">
        <f t="shared" si="15"/>
        <v>0.24502369013578662</v>
      </c>
      <c r="AJ69" s="1">
        <f t="shared" si="16"/>
        <v>0.980059499879392</v>
      </c>
      <c r="AK69" s="1">
        <f t="shared" si="17"/>
        <v>290.48407493542118</v>
      </c>
      <c r="AL69" s="1" t="b">
        <f t="shared" si="18"/>
        <v>1</v>
      </c>
      <c r="AM69" s="1">
        <f t="shared" si="19"/>
        <v>1.4139941715363542E-2</v>
      </c>
      <c r="AN69" s="1" t="b">
        <f t="shared" si="20"/>
        <v>0</v>
      </c>
      <c r="AO69" s="1">
        <v>9.4879999999999995</v>
      </c>
    </row>
    <row r="70" spans="1:41">
      <c r="A70" s="7">
        <v>67</v>
      </c>
      <c r="B70" s="9" t="s">
        <v>45</v>
      </c>
      <c r="C70" s="9" t="s">
        <v>46</v>
      </c>
      <c r="D70" s="9" t="s">
        <v>45</v>
      </c>
      <c r="E70" s="9" t="s">
        <v>46</v>
      </c>
      <c r="F70" s="2" t="b">
        <f t="shared" si="27"/>
        <v>0</v>
      </c>
      <c r="G70" s="2" t="b">
        <f t="shared" si="28"/>
        <v>0</v>
      </c>
      <c r="H70" s="2" t="s">
        <v>275</v>
      </c>
      <c r="I70" s="2"/>
      <c r="J70" s="2"/>
      <c r="M70" s="1">
        <f>PRODUCT(SUM(PRODUCT(R70,overview!$J$2),PRODUCT(W70,overview!$K$2),PRODUCT(AB70,overview!$L$2)),1/SUM(overview!$J$2:$L$2))</f>
        <v>1.0404545454545455</v>
      </c>
      <c r="N70" s="1">
        <f>PRODUCT(SUM(PRODUCT(S70,overview!$J$2),PRODUCT(X70,overview!$K$2),PRODUCT(AC70,overview!$L$2)),1/SUM(overview!$J$2:$L$2))</f>
        <v>1.9595454545454545</v>
      </c>
      <c r="O70" s="1">
        <f t="shared" si="22"/>
        <v>11</v>
      </c>
      <c r="P70" s="1">
        <f t="shared" si="23"/>
        <v>6</v>
      </c>
      <c r="Q70" s="1">
        <f t="shared" si="24"/>
        <v>0.28961852343898276</v>
      </c>
      <c r="R70" s="1">
        <v>1.0069999999999999</v>
      </c>
      <c r="S70" s="1">
        <v>1.9930000000000001</v>
      </c>
      <c r="T70" s="1">
        <v>5</v>
      </c>
      <c r="U70" s="1">
        <v>0</v>
      </c>
      <c r="V70" s="1">
        <f t="shared" si="25"/>
        <v>0</v>
      </c>
      <c r="W70" s="1">
        <v>1.0580000000000001</v>
      </c>
      <c r="X70" s="1">
        <v>1.9419999999999999</v>
      </c>
      <c r="Y70" s="1">
        <v>6</v>
      </c>
      <c r="Z70" s="1">
        <v>6</v>
      </c>
      <c r="AA70" s="1">
        <f t="shared" si="26"/>
        <v>0.54479917610710615</v>
      </c>
      <c r="AB70" s="1">
        <v>1</v>
      </c>
      <c r="AC70" s="1">
        <v>2</v>
      </c>
      <c r="AD70" s="1">
        <v>0</v>
      </c>
      <c r="AE70" s="1">
        <v>0</v>
      </c>
      <c r="AF70" s="1" t="e">
        <f t="shared" si="21"/>
        <v>#DIV/0!</v>
      </c>
      <c r="AH70" s="1">
        <f t="shared" si="14"/>
        <v>0.26308601706540446</v>
      </c>
      <c r="AI70" s="1">
        <f t="shared" si="15"/>
        <v>0.2386773614071227</v>
      </c>
      <c r="AJ70" s="1">
        <f t="shared" si="16"/>
        <v>2.1863517060367452</v>
      </c>
      <c r="AK70" s="1">
        <f t="shared" si="17"/>
        <v>244.62983546196074</v>
      </c>
      <c r="AL70" s="1" t="b">
        <f t="shared" si="18"/>
        <v>1</v>
      </c>
      <c r="AM70" s="1">
        <f t="shared" si="19"/>
        <v>1.7344202898096791E-2</v>
      </c>
      <c r="AN70" s="1" t="b">
        <f t="shared" si="20"/>
        <v>0</v>
      </c>
      <c r="AO70" s="1">
        <v>9.4879999999999995</v>
      </c>
    </row>
    <row r="71" spans="1:41">
      <c r="A71" s="7">
        <v>68</v>
      </c>
      <c r="B71" s="9" t="s">
        <v>36</v>
      </c>
      <c r="C71" s="9" t="s">
        <v>37</v>
      </c>
      <c r="D71" s="9" t="s">
        <v>77</v>
      </c>
      <c r="E71" s="9" t="s">
        <v>78</v>
      </c>
      <c r="F71" s="2" t="b">
        <f t="shared" si="27"/>
        <v>0</v>
      </c>
      <c r="G71" s="2" t="b">
        <f t="shared" si="28"/>
        <v>1</v>
      </c>
      <c r="H71" s="2" t="s">
        <v>275</v>
      </c>
      <c r="I71" s="2"/>
      <c r="M71" s="1">
        <f>PRODUCT(SUM(PRODUCT(R71,overview!$J$2),PRODUCT(W71,overview!$K$2),PRODUCT(AB71,overview!$L$2)),1/SUM(overview!$J$2:$L$2))</f>
        <v>0.9562727272727275</v>
      </c>
      <c r="N71" s="1">
        <f>PRODUCT(SUM(PRODUCT(S71,overview!$J$2),PRODUCT(X71,overview!$K$2),PRODUCT(AC71,overview!$L$2)),1/SUM(overview!$J$2:$L$2))</f>
        <v>2.0437272727272724</v>
      </c>
      <c r="O71" s="1">
        <f t="shared" si="22"/>
        <v>16</v>
      </c>
      <c r="P71" s="1">
        <f t="shared" si="23"/>
        <v>8</v>
      </c>
      <c r="Q71" s="1">
        <f t="shared" si="24"/>
        <v>0.23395311596459242</v>
      </c>
      <c r="R71" s="1">
        <v>1.077</v>
      </c>
      <c r="S71" s="1">
        <v>1.923</v>
      </c>
      <c r="T71" s="1">
        <v>6</v>
      </c>
      <c r="U71" s="1">
        <v>2</v>
      </c>
      <c r="V71" s="1">
        <f t="shared" si="25"/>
        <v>0.18668746749869994</v>
      </c>
      <c r="W71" s="1">
        <v>0.90200000000000002</v>
      </c>
      <c r="X71" s="1">
        <v>2.0979999999999999</v>
      </c>
      <c r="Y71" s="1">
        <v>10</v>
      </c>
      <c r="Z71" s="1">
        <v>5</v>
      </c>
      <c r="AA71" s="1">
        <f t="shared" si="26"/>
        <v>0.21496663489037179</v>
      </c>
      <c r="AB71" s="1">
        <v>0.84</v>
      </c>
      <c r="AC71" s="1">
        <v>2.16</v>
      </c>
      <c r="AD71" s="1">
        <v>0</v>
      </c>
      <c r="AE71" s="1">
        <v>1</v>
      </c>
      <c r="AF71" s="1" t="e">
        <f t="shared" si="21"/>
        <v>#DIV/0!</v>
      </c>
      <c r="AH71" s="1">
        <f t="shared" si="14"/>
        <v>0.25962767938946674</v>
      </c>
      <c r="AI71" s="1">
        <f t="shared" si="15"/>
        <v>0.24328725523558101</v>
      </c>
      <c r="AJ71" s="1">
        <f t="shared" si="16"/>
        <v>2.436659994280812</v>
      </c>
      <c r="AK71" s="1">
        <f t="shared" si="17"/>
        <v>334.21423819240857</v>
      </c>
      <c r="AL71" s="1" t="b">
        <f t="shared" si="18"/>
        <v>1</v>
      </c>
      <c r="AM71" s="1">
        <f t="shared" si="19"/>
        <v>5.3062396127630078E-3</v>
      </c>
      <c r="AN71" s="1" t="b">
        <f t="shared" si="20"/>
        <v>0</v>
      </c>
      <c r="AO71" s="1">
        <v>9.4879999999999995</v>
      </c>
    </row>
    <row r="72" spans="1:41">
      <c r="A72" s="7">
        <v>69</v>
      </c>
      <c r="B72" s="9" t="s">
        <v>32</v>
      </c>
      <c r="C72" s="9" t="s">
        <v>33</v>
      </c>
      <c r="D72" s="9" t="s">
        <v>28</v>
      </c>
      <c r="E72" s="9" t="s">
        <v>29</v>
      </c>
      <c r="F72" s="2" t="b">
        <f t="shared" si="27"/>
        <v>0</v>
      </c>
      <c r="G72" s="2" t="b">
        <f t="shared" si="28"/>
        <v>1</v>
      </c>
      <c r="H72" s="2" t="s">
        <v>275</v>
      </c>
      <c r="I72" s="2"/>
      <c r="J72" s="3"/>
      <c r="K72" s="4"/>
      <c r="L72" s="3"/>
      <c r="M72" s="1">
        <f>PRODUCT(SUM(PRODUCT(R72,overview!$J$2),PRODUCT(W72,overview!$K$2),PRODUCT(AB72,overview!$L$2)),1/SUM(overview!$J$2:$L$2))</f>
        <v>0.77775000000000005</v>
      </c>
      <c r="N72" s="1">
        <f>PRODUCT(SUM(PRODUCT(S72,overview!$J$2),PRODUCT(X72,overview!$K$2),PRODUCT(AC72,overview!$L$2)),1/SUM(overview!$J$2:$L$2))</f>
        <v>2.2222500000000003</v>
      </c>
      <c r="O72" s="1">
        <f t="shared" si="22"/>
        <v>11</v>
      </c>
      <c r="P72" s="1">
        <f t="shared" si="23"/>
        <v>5</v>
      </c>
      <c r="Q72" s="1">
        <f t="shared" si="24"/>
        <v>0.15908323873224314</v>
      </c>
      <c r="R72" s="1">
        <v>1</v>
      </c>
      <c r="S72" s="1">
        <v>2</v>
      </c>
      <c r="T72" s="1">
        <v>8</v>
      </c>
      <c r="U72" s="1">
        <v>0</v>
      </c>
      <c r="V72" s="1">
        <f t="shared" si="25"/>
        <v>0</v>
      </c>
      <c r="W72" s="1">
        <v>0.66600000000000004</v>
      </c>
      <c r="X72" s="1">
        <v>2.3340000000000001</v>
      </c>
      <c r="Y72" s="1">
        <v>3</v>
      </c>
      <c r="Z72" s="1">
        <v>4</v>
      </c>
      <c r="AA72" s="1">
        <f t="shared" si="26"/>
        <v>0.38046272493573263</v>
      </c>
      <c r="AB72" s="1">
        <v>0.90700000000000003</v>
      </c>
      <c r="AC72" s="1">
        <v>2.093</v>
      </c>
      <c r="AD72" s="1">
        <v>0</v>
      </c>
      <c r="AE72" s="1">
        <v>1</v>
      </c>
      <c r="AF72" s="1" t="e">
        <f t="shared" si="21"/>
        <v>#DIV/0!</v>
      </c>
      <c r="AH72" s="1">
        <f t="shared" si="14"/>
        <v>0.25153776803153077</v>
      </c>
      <c r="AI72" s="1">
        <f t="shared" si="15"/>
        <v>0.31515937390792537</v>
      </c>
      <c r="AJ72" s="1">
        <f t="shared" si="16"/>
        <v>2.4393592677345532</v>
      </c>
      <c r="AK72" s="1">
        <f t="shared" si="17"/>
        <v>361.30000357300054</v>
      </c>
      <c r="AL72" s="1" t="b">
        <f t="shared" si="18"/>
        <v>1</v>
      </c>
      <c r="AM72" s="1">
        <f t="shared" si="19"/>
        <v>1.6888478893779039E-2</v>
      </c>
      <c r="AN72" s="1" t="b">
        <f t="shared" si="20"/>
        <v>0</v>
      </c>
      <c r="AO72" s="1">
        <v>9.4879999999999995</v>
      </c>
    </row>
    <row r="73" spans="1:41">
      <c r="A73" s="7">
        <v>70</v>
      </c>
      <c r="B73" s="9" t="s">
        <v>53</v>
      </c>
      <c r="C73" s="9" t="s">
        <v>33</v>
      </c>
      <c r="D73" s="9" t="s">
        <v>47</v>
      </c>
      <c r="E73" s="9" t="s">
        <v>48</v>
      </c>
      <c r="F73" s="2" t="b">
        <f t="shared" si="27"/>
        <v>1</v>
      </c>
      <c r="G73" s="2" t="b">
        <f t="shared" si="28"/>
        <v>1</v>
      </c>
      <c r="H73" s="2" t="s">
        <v>275</v>
      </c>
      <c r="I73" s="2"/>
      <c r="M73" s="1">
        <f>PRODUCT(SUM(PRODUCT(R73,overview!$J$2),PRODUCT(W73,overview!$K$2),PRODUCT(AB73,overview!$L$2)),1/SUM(overview!$J$2:$L$2))</f>
        <v>0.87761363636363643</v>
      </c>
      <c r="N73" s="1">
        <f>PRODUCT(SUM(PRODUCT(S73,overview!$J$2),PRODUCT(X73,overview!$K$2),PRODUCT(AC73,overview!$L$2)),1/SUM(overview!$J$2:$L$2))</f>
        <v>2.1223863636363638</v>
      </c>
      <c r="O73" s="1">
        <f t="shared" si="22"/>
        <v>18.5</v>
      </c>
      <c r="P73" s="1">
        <f t="shared" si="23"/>
        <v>7.5</v>
      </c>
      <c r="Q73" s="1">
        <f t="shared" si="24"/>
        <v>0.16763644835605002</v>
      </c>
      <c r="R73" s="1">
        <v>1.004</v>
      </c>
      <c r="S73" s="1">
        <v>1.996</v>
      </c>
      <c r="T73" s="1">
        <v>10</v>
      </c>
      <c r="U73" s="1">
        <v>2</v>
      </c>
      <c r="V73" s="1">
        <f t="shared" si="25"/>
        <v>0.1006012024048096</v>
      </c>
      <c r="W73" s="1">
        <v>0.81599999999999995</v>
      </c>
      <c r="X73" s="1">
        <v>2.1840000000000002</v>
      </c>
      <c r="Y73" s="1">
        <v>8.5</v>
      </c>
      <c r="Z73" s="1">
        <v>4.5</v>
      </c>
      <c r="AA73" s="1">
        <f t="shared" si="26"/>
        <v>0.19780219780219779</v>
      </c>
      <c r="AB73" s="1">
        <v>0.89500000000000002</v>
      </c>
      <c r="AC73" s="1">
        <v>2.105</v>
      </c>
      <c r="AD73" s="1">
        <v>0</v>
      </c>
      <c r="AE73" s="1">
        <v>1</v>
      </c>
      <c r="AF73" s="1" t="e">
        <f t="shared" si="21"/>
        <v>#DIV/0!</v>
      </c>
      <c r="AH73" s="1">
        <f t="shared" si="14"/>
        <v>0.29332127126725049</v>
      </c>
      <c r="AI73" s="1">
        <f t="shared" si="15"/>
        <v>0.26861153761789863</v>
      </c>
      <c r="AJ73" s="1">
        <f t="shared" si="16"/>
        <v>2.628610729023384</v>
      </c>
      <c r="AK73" s="1">
        <f t="shared" si="17"/>
        <v>296.3662399495829</v>
      </c>
      <c r="AL73" s="1" t="b">
        <f t="shared" si="18"/>
        <v>1</v>
      </c>
      <c r="AM73" s="1">
        <f t="shared" si="19"/>
        <v>6.7965231056939801E-2</v>
      </c>
      <c r="AN73" s="1" t="b">
        <f t="shared" si="20"/>
        <v>0</v>
      </c>
      <c r="AO73" s="1">
        <v>9.4879999999999995</v>
      </c>
    </row>
    <row r="74" spans="1:41">
      <c r="A74" s="7">
        <v>71</v>
      </c>
      <c r="B74" s="9" t="s">
        <v>64</v>
      </c>
      <c r="C74" s="9" t="s">
        <v>2</v>
      </c>
      <c r="D74" s="9" t="s">
        <v>51</v>
      </c>
      <c r="E74" s="9" t="s">
        <v>52</v>
      </c>
      <c r="F74" s="2" t="b">
        <f t="shared" si="27"/>
        <v>1</v>
      </c>
      <c r="G74" s="2" t="b">
        <f t="shared" si="28"/>
        <v>1</v>
      </c>
      <c r="H74" s="2" t="s">
        <v>275</v>
      </c>
      <c r="I74" s="2"/>
      <c r="J74" s="2"/>
      <c r="M74" s="1">
        <f>PRODUCT(SUM(PRODUCT(R74,overview!$J$2),PRODUCT(W74,overview!$K$2),PRODUCT(AB74,overview!$L$2)),1/SUM(overview!$J$2:$L$2))</f>
        <v>0.33563636363636368</v>
      </c>
      <c r="N74" s="1">
        <f>PRODUCT(SUM(PRODUCT(S74,overview!$J$2),PRODUCT(X74,overview!$K$2),PRODUCT(AC74,overview!$L$2)),1/SUM(overview!$J$2:$L$2))</f>
        <v>2.6643636363636363</v>
      </c>
      <c r="O74" s="1">
        <f t="shared" si="22"/>
        <v>9</v>
      </c>
      <c r="P74" s="1">
        <f t="shared" si="23"/>
        <v>8</v>
      </c>
      <c r="Q74" s="1">
        <f t="shared" si="24"/>
        <v>0.11197549398723142</v>
      </c>
      <c r="R74" s="1">
        <v>0.33300000000000002</v>
      </c>
      <c r="S74" s="1">
        <v>2.6669999999999998</v>
      </c>
      <c r="T74" s="1">
        <v>3</v>
      </c>
      <c r="U74" s="1">
        <v>6</v>
      </c>
      <c r="V74" s="1">
        <f t="shared" si="25"/>
        <v>0.24971878515185603</v>
      </c>
      <c r="W74" s="1">
        <v>0.33700000000000002</v>
      </c>
      <c r="X74" s="1">
        <v>2.6629999999999998</v>
      </c>
      <c r="Y74" s="1">
        <v>5</v>
      </c>
      <c r="Z74" s="1">
        <v>1</v>
      </c>
      <c r="AA74" s="1">
        <f t="shared" si="26"/>
        <v>2.5309800976342476E-2</v>
      </c>
      <c r="AB74" s="1">
        <v>0.33300000000000002</v>
      </c>
      <c r="AC74" s="1">
        <v>2.6669999999999998</v>
      </c>
      <c r="AD74" s="1">
        <v>1</v>
      </c>
      <c r="AE74" s="1">
        <v>1</v>
      </c>
      <c r="AF74" s="1">
        <f t="shared" si="21"/>
        <v>0.12485939257592801</v>
      </c>
      <c r="AH74" s="1">
        <f t="shared" si="14"/>
        <v>0.29333781930571484</v>
      </c>
      <c r="AI74" s="1">
        <f t="shared" si="15"/>
        <v>0.22904356776025683</v>
      </c>
      <c r="AJ74" s="1">
        <f t="shared" si="16"/>
        <v>1.2764773996112651</v>
      </c>
      <c r="AK74" s="1">
        <f t="shared" si="17"/>
        <v>221.5768887318246</v>
      </c>
      <c r="AL74" s="1" t="b">
        <f t="shared" si="18"/>
        <v>1</v>
      </c>
      <c r="AM74" s="1">
        <f t="shared" si="19"/>
        <v>0.23492027841135962</v>
      </c>
      <c r="AN74" s="1" t="b">
        <f t="shared" si="20"/>
        <v>0</v>
      </c>
      <c r="AO74" s="1">
        <v>9.4879999999999995</v>
      </c>
    </row>
    <row r="75" spans="1:41">
      <c r="A75" s="7">
        <v>72</v>
      </c>
      <c r="B75" s="9" t="s">
        <v>69</v>
      </c>
      <c r="C75" s="9" t="s">
        <v>70</v>
      </c>
      <c r="D75" s="9" t="s">
        <v>69</v>
      </c>
      <c r="E75" s="9" t="s">
        <v>70</v>
      </c>
      <c r="F75" s="2" t="b">
        <f t="shared" si="27"/>
        <v>0</v>
      </c>
      <c r="G75" s="2" t="b">
        <f t="shared" si="28"/>
        <v>0</v>
      </c>
      <c r="H75" s="2" t="s">
        <v>275</v>
      </c>
      <c r="I75" s="2"/>
      <c r="J75" s="3"/>
      <c r="M75" s="1">
        <f>PRODUCT(SUM(PRODUCT(R75,overview!$J$2),PRODUCT(W75,overview!$K$2),PRODUCT(AB75,overview!$L$2)),1/SUM(overview!$J$2:$L$2))</f>
        <v>1.0006363636363635</v>
      </c>
      <c r="N75" s="1">
        <f>PRODUCT(SUM(PRODUCT(S75,overview!$J$2),PRODUCT(X75,overview!$K$2),PRODUCT(AC75,overview!$L$2)),1/SUM(overview!$J$2:$L$2))</f>
        <v>1.9993636363636367</v>
      </c>
      <c r="O75" s="1">
        <f t="shared" si="22"/>
        <v>17</v>
      </c>
      <c r="P75" s="1">
        <f t="shared" si="23"/>
        <v>5</v>
      </c>
      <c r="Q75" s="1">
        <f t="shared" si="24"/>
        <v>0.14719924253973854</v>
      </c>
      <c r="R75" s="1">
        <v>1.002</v>
      </c>
      <c r="S75" s="1">
        <v>1.998</v>
      </c>
      <c r="T75" s="1">
        <v>9</v>
      </c>
      <c r="U75" s="1">
        <v>4</v>
      </c>
      <c r="V75" s="1">
        <f t="shared" si="25"/>
        <v>0.22288955622288958</v>
      </c>
      <c r="W75" s="1">
        <v>1</v>
      </c>
      <c r="X75" s="1">
        <v>2</v>
      </c>
      <c r="Y75" s="1">
        <v>8</v>
      </c>
      <c r="Z75" s="1">
        <v>1</v>
      </c>
      <c r="AA75" s="1">
        <f t="shared" si="26"/>
        <v>6.25E-2</v>
      </c>
      <c r="AB75" s="1">
        <v>1</v>
      </c>
      <c r="AC75" s="1">
        <v>2</v>
      </c>
      <c r="AD75" s="1">
        <v>0</v>
      </c>
      <c r="AE75" s="1">
        <v>0</v>
      </c>
      <c r="AF75" s="1" t="e">
        <f t="shared" si="21"/>
        <v>#DIV/0!</v>
      </c>
      <c r="AH75" s="1">
        <f t="shared" ref="AH75:AH138" si="29">(SUM(Z71:Z81)*SUM(W71:W81))/(SUM(Y71:Y81)*SUM(X71:X81))</f>
        <v>0.29984728857187515</v>
      </c>
      <c r="AI75" s="1">
        <f t="shared" ref="AI75:AI138" si="30">(SUM(U71:U81)*SUM(R71:R81))/(SUM(T71:T81)*SUM(S71:S81))</f>
        <v>0.21036367875650669</v>
      </c>
      <c r="AJ75" s="1">
        <f t="shared" ref="AJ75:AJ138" si="31">(SUM(AE71:AE81)*SUM(AB71:AB81))/(SUM(AD71:AD81)*SUM(AC71:AC81))</f>
        <v>1.1495093666369312</v>
      </c>
      <c r="AK75" s="1">
        <f t="shared" ref="AK75:AK138" si="32">(((SUM(AJ73:AJ77))-(SUM(AI73:AI77)))^2)/(AVERAGE(AI73:AI77))</f>
        <v>160.54842735876093</v>
      </c>
      <c r="AL75" s="1" t="b">
        <f t="shared" ref="AL75:AL138" si="33">IF(AK75&gt;AO75, TRUE, FALSE)</f>
        <v>1</v>
      </c>
      <c r="AM75" s="1">
        <f t="shared" ref="AM75:AM138" si="34">(((SUM(AH73:AH77))-(SUM(AI73:AI77)))^2)/(AVERAGE(AI73:AI77))</f>
        <v>0.80707813577989163</v>
      </c>
      <c r="AN75" s="1" t="b">
        <f t="shared" ref="AN75:AN138" si="35">IF(AM75&gt;AO75, TRUE, FALSE)</f>
        <v>0</v>
      </c>
      <c r="AO75" s="1">
        <v>9.4879999999999995</v>
      </c>
    </row>
    <row r="76" spans="1:41">
      <c r="A76" s="7">
        <v>73</v>
      </c>
      <c r="B76" s="9" t="s">
        <v>79</v>
      </c>
      <c r="C76" s="9" t="s">
        <v>48</v>
      </c>
      <c r="D76" s="9" t="s">
        <v>40</v>
      </c>
      <c r="E76" s="9" t="s">
        <v>29</v>
      </c>
      <c r="F76" s="2" t="b">
        <f t="shared" si="27"/>
        <v>0</v>
      </c>
      <c r="G76" s="2" t="b">
        <f t="shared" si="28"/>
        <v>1</v>
      </c>
      <c r="H76" s="2" t="s">
        <v>275</v>
      </c>
      <c r="I76" s="2"/>
      <c r="K76" s="2"/>
      <c r="L76" s="2"/>
      <c r="M76" s="1">
        <f>PRODUCT(SUM(PRODUCT(R76,overview!$J$2),PRODUCT(W76,overview!$K$2),PRODUCT(AB76,overview!$L$2)),1/SUM(overview!$J$2:$L$2))</f>
        <v>0.88475000000000004</v>
      </c>
      <c r="N76" s="1">
        <f>PRODUCT(SUM(PRODUCT(S76,overview!$J$2),PRODUCT(X76,overview!$K$2),PRODUCT(AC76,overview!$L$2)),1/SUM(overview!$J$2:$L$2))</f>
        <v>2.1152500000000005</v>
      </c>
      <c r="O76" s="1">
        <f t="shared" si="22"/>
        <v>18</v>
      </c>
      <c r="P76" s="1">
        <f t="shared" si="23"/>
        <v>18</v>
      </c>
      <c r="Q76" s="1">
        <f t="shared" si="24"/>
        <v>0.41827207185911819</v>
      </c>
      <c r="R76" s="1">
        <v>0.999</v>
      </c>
      <c r="S76" s="1">
        <v>2.0009999999999999</v>
      </c>
      <c r="T76" s="1">
        <v>10</v>
      </c>
      <c r="U76" s="1">
        <v>2</v>
      </c>
      <c r="V76" s="1">
        <f t="shared" si="25"/>
        <v>9.9850074962518756E-2</v>
      </c>
      <c r="W76" s="1">
        <v>0.83199999999999996</v>
      </c>
      <c r="X76" s="1">
        <v>2.1680000000000001</v>
      </c>
      <c r="Y76" s="1">
        <v>8</v>
      </c>
      <c r="Z76" s="1">
        <v>15</v>
      </c>
      <c r="AA76" s="1">
        <f t="shared" si="26"/>
        <v>0.71955719557195563</v>
      </c>
      <c r="AB76" s="1">
        <v>0.81499999999999995</v>
      </c>
      <c r="AC76" s="1">
        <v>2.1850000000000001</v>
      </c>
      <c r="AD76" s="1">
        <v>0</v>
      </c>
      <c r="AE76" s="1">
        <v>1</v>
      </c>
      <c r="AF76" s="1" t="e">
        <f t="shared" si="21"/>
        <v>#DIV/0!</v>
      </c>
      <c r="AH76" s="1">
        <f t="shared" si="29"/>
        <v>0.32282763169525985</v>
      </c>
      <c r="AI76" s="1">
        <f t="shared" si="30"/>
        <v>0.19814657101202421</v>
      </c>
      <c r="AJ76" s="1">
        <f t="shared" si="31"/>
        <v>1.0842332440749769</v>
      </c>
      <c r="AK76" s="1">
        <f t="shared" si="32"/>
        <v>84.872970392654892</v>
      </c>
      <c r="AL76" s="1" t="b">
        <f t="shared" si="33"/>
        <v>1</v>
      </c>
      <c r="AM76" s="1">
        <f t="shared" si="34"/>
        <v>1.3662001014657636</v>
      </c>
      <c r="AN76" s="1" t="b">
        <f t="shared" si="35"/>
        <v>0</v>
      </c>
      <c r="AO76" s="1">
        <v>9.4879999999999995</v>
      </c>
    </row>
    <row r="77" spans="1:41">
      <c r="A77" s="7">
        <v>74</v>
      </c>
      <c r="B77" s="9" t="s">
        <v>45</v>
      </c>
      <c r="C77" s="9" t="s">
        <v>46</v>
      </c>
      <c r="D77" s="9" t="s">
        <v>45</v>
      </c>
      <c r="E77" s="9" t="s">
        <v>46</v>
      </c>
      <c r="F77" s="2" t="b">
        <f t="shared" si="27"/>
        <v>0</v>
      </c>
      <c r="G77" s="2" t="b">
        <f t="shared" si="28"/>
        <v>0</v>
      </c>
      <c r="H77" s="2" t="s">
        <v>275</v>
      </c>
      <c r="I77" s="2"/>
      <c r="J77" s="3"/>
      <c r="M77" s="1">
        <f>PRODUCT(SUM(PRODUCT(R77,overview!$J$2),PRODUCT(W77,overview!$K$2),PRODUCT(AB77,overview!$L$2)),1/SUM(overview!$J$2:$L$2))</f>
        <v>1.0065909090909091</v>
      </c>
      <c r="N77" s="1">
        <f>PRODUCT(SUM(PRODUCT(S77,overview!$J$2),PRODUCT(X77,overview!$K$2),PRODUCT(AC77,overview!$L$2)),1/SUM(overview!$J$2:$L$2))</f>
        <v>1.9934090909090911</v>
      </c>
      <c r="O77" s="1">
        <f t="shared" si="22"/>
        <v>11</v>
      </c>
      <c r="P77" s="1">
        <f t="shared" si="23"/>
        <v>4</v>
      </c>
      <c r="Q77" s="1">
        <f t="shared" si="24"/>
        <v>0.18362164571262735</v>
      </c>
      <c r="R77" s="1">
        <v>1</v>
      </c>
      <c r="S77" s="1">
        <v>2</v>
      </c>
      <c r="T77" s="1">
        <v>5</v>
      </c>
      <c r="U77" s="1">
        <v>4</v>
      </c>
      <c r="V77" s="1">
        <f t="shared" si="25"/>
        <v>0.4</v>
      </c>
      <c r="W77" s="1">
        <v>1.01</v>
      </c>
      <c r="X77" s="1">
        <v>1.99</v>
      </c>
      <c r="Y77" s="1">
        <v>6</v>
      </c>
      <c r="Z77" s="1">
        <v>0</v>
      </c>
      <c r="AA77" s="1">
        <f t="shared" si="26"/>
        <v>0</v>
      </c>
      <c r="AB77" s="1">
        <v>1</v>
      </c>
      <c r="AC77" s="1">
        <v>2</v>
      </c>
      <c r="AD77" s="1">
        <v>0</v>
      </c>
      <c r="AE77" s="1">
        <v>0</v>
      </c>
      <c r="AF77" s="1" t="e">
        <f t="shared" si="21"/>
        <v>#DIV/0!</v>
      </c>
      <c r="AH77" s="1">
        <f t="shared" si="29"/>
        <v>0.35060665707981892</v>
      </c>
      <c r="AI77" s="1">
        <f t="shared" si="30"/>
        <v>0.2262385470284822</v>
      </c>
      <c r="AJ77" s="1">
        <f t="shared" si="31"/>
        <v>1.0235924932975871</v>
      </c>
      <c r="AK77" s="1">
        <f t="shared" si="32"/>
        <v>90.702305321997159</v>
      </c>
      <c r="AL77" s="1" t="b">
        <f t="shared" si="33"/>
        <v>1</v>
      </c>
      <c r="AM77" s="1">
        <f t="shared" si="34"/>
        <v>2.1047224297922238</v>
      </c>
      <c r="AN77" s="1" t="b">
        <f t="shared" si="35"/>
        <v>0</v>
      </c>
      <c r="AO77" s="1">
        <v>9.4879999999999995</v>
      </c>
    </row>
    <row r="78" spans="1:41">
      <c r="A78" s="7">
        <v>75</v>
      </c>
      <c r="B78" s="9" t="s">
        <v>54</v>
      </c>
      <c r="C78" s="9" t="s">
        <v>55</v>
      </c>
      <c r="D78" s="9" t="s">
        <v>65</v>
      </c>
      <c r="E78" s="9" t="s">
        <v>2</v>
      </c>
      <c r="F78" s="2" t="b">
        <f t="shared" si="27"/>
        <v>0</v>
      </c>
      <c r="G78" s="2" t="b">
        <f t="shared" si="28"/>
        <v>1</v>
      </c>
      <c r="H78" s="2" t="s">
        <v>275</v>
      </c>
      <c r="I78" s="2"/>
      <c r="J78" s="2"/>
      <c r="K78" s="2"/>
      <c r="L78" s="2"/>
      <c r="M78" s="1">
        <f>PRODUCT(SUM(PRODUCT(R78,overview!$J$2),PRODUCT(W78,overview!$K$2),PRODUCT(AB78,overview!$L$2)),1/SUM(overview!$J$2:$L$2))</f>
        <v>0.54034090909090904</v>
      </c>
      <c r="N78" s="1">
        <f>PRODUCT(SUM(PRODUCT(S78,overview!$J$2),PRODUCT(X78,overview!$K$2),PRODUCT(AC78,overview!$L$2)),1/SUM(overview!$J$2:$L$2))</f>
        <v>2.4596590909090907</v>
      </c>
      <c r="O78" s="1">
        <f t="shared" si="22"/>
        <v>10.8</v>
      </c>
      <c r="P78" s="1">
        <f t="shared" si="23"/>
        <v>26.2</v>
      </c>
      <c r="Q78" s="1">
        <f t="shared" si="24"/>
        <v>0.5329303662636995</v>
      </c>
      <c r="R78" s="1">
        <v>0.90800000000000003</v>
      </c>
      <c r="S78" s="1">
        <v>2.0920000000000001</v>
      </c>
      <c r="T78" s="1">
        <v>6</v>
      </c>
      <c r="U78" s="1">
        <v>18</v>
      </c>
      <c r="V78" s="1">
        <f t="shared" si="25"/>
        <v>1.3021032504780115</v>
      </c>
      <c r="W78" s="1">
        <v>0.36899999999999999</v>
      </c>
      <c r="X78" s="1">
        <v>2.6309999999999998</v>
      </c>
      <c r="Y78" s="1">
        <v>4.8</v>
      </c>
      <c r="Z78" s="1">
        <v>7.2</v>
      </c>
      <c r="AA78" s="1">
        <f t="shared" si="26"/>
        <v>0.2103762827822121</v>
      </c>
      <c r="AB78" s="1">
        <v>0.36199999999999999</v>
      </c>
      <c r="AC78" s="1">
        <v>2.6379999999999999</v>
      </c>
      <c r="AD78" s="1">
        <v>0</v>
      </c>
      <c r="AE78" s="1">
        <v>1</v>
      </c>
      <c r="AF78" s="1" t="e">
        <f t="shared" si="21"/>
        <v>#DIV/0!</v>
      </c>
      <c r="AH78" s="1">
        <f t="shared" si="29"/>
        <v>0.39515725835974358</v>
      </c>
      <c r="AI78" s="1">
        <f t="shared" si="30"/>
        <v>0.24705145600667988</v>
      </c>
      <c r="AJ78" s="1">
        <f t="shared" si="31"/>
        <v>0.91939506710479424</v>
      </c>
      <c r="AK78" s="1">
        <f t="shared" si="32"/>
        <v>97.448816123319048</v>
      </c>
      <c r="AL78" s="1" t="b">
        <f t="shared" si="33"/>
        <v>1</v>
      </c>
      <c r="AM78" s="1">
        <f t="shared" si="34"/>
        <v>3.0505805354653082</v>
      </c>
      <c r="AN78" s="1" t="b">
        <f t="shared" si="35"/>
        <v>0</v>
      </c>
      <c r="AO78" s="1">
        <v>9.4879999999999995</v>
      </c>
    </row>
    <row r="79" spans="1:41">
      <c r="A79" s="7">
        <v>76</v>
      </c>
      <c r="B79" s="9" t="s">
        <v>69</v>
      </c>
      <c r="C79" s="9" t="s">
        <v>70</v>
      </c>
      <c r="D79" s="9" t="s">
        <v>62</v>
      </c>
      <c r="E79" s="9" t="s">
        <v>48</v>
      </c>
      <c r="F79" s="2" t="b">
        <f t="shared" si="27"/>
        <v>1</v>
      </c>
      <c r="G79" s="2" t="b">
        <f t="shared" si="28"/>
        <v>1</v>
      </c>
      <c r="H79" s="2" t="s">
        <v>275</v>
      </c>
      <c r="I79" s="2"/>
      <c r="J79" s="2"/>
      <c r="K79" s="2"/>
      <c r="M79" s="1">
        <f>PRODUCT(SUM(PRODUCT(R79,overview!$J$2),PRODUCT(W79,overview!$K$2),PRODUCT(AB79,overview!$L$2)),1/SUM(overview!$J$2:$L$2))</f>
        <v>0.88136363636363646</v>
      </c>
      <c r="N79" s="1">
        <f>PRODUCT(SUM(PRODUCT(S79,overview!$J$2),PRODUCT(X79,overview!$K$2),PRODUCT(AC79,overview!$L$2)),1/SUM(overview!$J$2:$L$2))</f>
        <v>2.1186363636363637</v>
      </c>
      <c r="O79" s="1">
        <f t="shared" si="22"/>
        <v>17.5</v>
      </c>
      <c r="P79" s="1">
        <f t="shared" si="23"/>
        <v>17.5</v>
      </c>
      <c r="Q79" s="1">
        <f t="shared" si="24"/>
        <v>0.41600514910963315</v>
      </c>
      <c r="R79" s="1">
        <v>1</v>
      </c>
      <c r="S79" s="1">
        <v>2</v>
      </c>
      <c r="T79" s="1">
        <v>7</v>
      </c>
      <c r="U79" s="1">
        <v>1</v>
      </c>
      <c r="V79" s="1">
        <f t="shared" si="25"/>
        <v>7.1428571428571425E-2</v>
      </c>
      <c r="W79" s="1">
        <v>0.82</v>
      </c>
      <c r="X79" s="1">
        <v>2.1800000000000002</v>
      </c>
      <c r="Y79" s="1">
        <v>10.5</v>
      </c>
      <c r="Z79" s="1">
        <v>15.5</v>
      </c>
      <c r="AA79" s="1">
        <f t="shared" si="26"/>
        <v>0.55526430755788547</v>
      </c>
      <c r="AB79" s="1">
        <v>1</v>
      </c>
      <c r="AC79" s="1">
        <v>2</v>
      </c>
      <c r="AD79" s="1">
        <v>0</v>
      </c>
      <c r="AE79" s="1">
        <v>1</v>
      </c>
      <c r="AF79" s="1" t="e">
        <f t="shared" si="21"/>
        <v>#DIV/0!</v>
      </c>
      <c r="AH79" s="1">
        <f t="shared" si="29"/>
        <v>0.47490739607277732</v>
      </c>
      <c r="AI79" s="1">
        <f t="shared" si="30"/>
        <v>0.2663444412565939</v>
      </c>
      <c r="AJ79" s="1">
        <f t="shared" si="31"/>
        <v>1.5351711026615971</v>
      </c>
      <c r="AK79" s="1">
        <f t="shared" si="32"/>
        <v>77.785657086641876</v>
      </c>
      <c r="AL79" s="1" t="b">
        <f t="shared" si="33"/>
        <v>1</v>
      </c>
      <c r="AM79" s="1">
        <f t="shared" si="34"/>
        <v>2.6505472612755479</v>
      </c>
      <c r="AN79" s="1" t="b">
        <f t="shared" si="35"/>
        <v>0</v>
      </c>
      <c r="AO79" s="1">
        <v>9.4879999999999995</v>
      </c>
    </row>
    <row r="80" spans="1:41">
      <c r="A80" s="7">
        <v>77</v>
      </c>
      <c r="B80" s="9" t="s">
        <v>28</v>
      </c>
      <c r="C80" s="9" t="s">
        <v>29</v>
      </c>
      <c r="D80" s="9" t="s">
        <v>40</v>
      </c>
      <c r="E80" s="9" t="s">
        <v>29</v>
      </c>
      <c r="F80" s="2" t="b">
        <f t="shared" si="27"/>
        <v>1</v>
      </c>
      <c r="G80" s="2" t="b">
        <f t="shared" si="28"/>
        <v>1</v>
      </c>
      <c r="H80" s="2" t="s">
        <v>275</v>
      </c>
      <c r="I80" s="3" t="s">
        <v>88</v>
      </c>
      <c r="J80" s="3" t="s">
        <v>80</v>
      </c>
      <c r="M80" s="1">
        <f>PRODUCT(SUM(PRODUCT(R80,overview!$J$2),PRODUCT(W80,overview!$K$2),PRODUCT(AB80,overview!$L$2)),1/SUM(overview!$J$2:$L$2))</f>
        <v>0.72961363636363641</v>
      </c>
      <c r="N80" s="1">
        <f>PRODUCT(SUM(PRODUCT(S80,overview!$J$2),PRODUCT(X80,overview!$K$2),PRODUCT(AC80,overview!$L$2)),1/SUM(overview!$J$2:$L$2))</f>
        <v>2.2703863636363639</v>
      </c>
      <c r="O80" s="1">
        <f t="shared" si="22"/>
        <v>13</v>
      </c>
      <c r="P80" s="1">
        <f t="shared" si="23"/>
        <v>5</v>
      </c>
      <c r="Q80" s="1">
        <f t="shared" si="24"/>
        <v>0.12360038531995649</v>
      </c>
      <c r="R80" s="1">
        <v>0.66700000000000004</v>
      </c>
      <c r="S80" s="1">
        <v>2.3330000000000002</v>
      </c>
      <c r="T80" s="1">
        <v>5</v>
      </c>
      <c r="U80" s="1">
        <v>0</v>
      </c>
      <c r="V80" s="1">
        <f t="shared" si="25"/>
        <v>0</v>
      </c>
      <c r="W80" s="1">
        <v>0.76200000000000001</v>
      </c>
      <c r="X80" s="1">
        <v>2.238</v>
      </c>
      <c r="Y80" s="1">
        <v>7</v>
      </c>
      <c r="Z80" s="1">
        <v>5</v>
      </c>
      <c r="AA80" s="1">
        <f t="shared" si="26"/>
        <v>0.2432018383761011</v>
      </c>
      <c r="AB80" s="1">
        <v>0.66700000000000004</v>
      </c>
      <c r="AC80" s="1">
        <v>2.3330000000000002</v>
      </c>
      <c r="AD80" s="1">
        <v>1</v>
      </c>
      <c r="AE80" s="1">
        <v>0</v>
      </c>
      <c r="AF80" s="1">
        <f t="shared" si="21"/>
        <v>0</v>
      </c>
      <c r="AH80" s="1">
        <f t="shared" si="29"/>
        <v>0.50154447151812365</v>
      </c>
      <c r="AI80" s="1">
        <f t="shared" si="30"/>
        <v>0.25440234573361509</v>
      </c>
      <c r="AJ80" s="1">
        <f t="shared" si="31"/>
        <v>1.450099683358743</v>
      </c>
      <c r="AK80" s="1">
        <f t="shared" si="32"/>
        <v>56.634458590901161</v>
      </c>
      <c r="AL80" s="1" t="b">
        <f t="shared" si="33"/>
        <v>1</v>
      </c>
      <c r="AM80" s="1">
        <f t="shared" si="34"/>
        <v>2.0441850453346637</v>
      </c>
      <c r="AN80" s="1" t="b">
        <f t="shared" si="35"/>
        <v>0</v>
      </c>
      <c r="AO80" s="1">
        <v>9.4879999999999995</v>
      </c>
    </row>
    <row r="81" spans="1:41">
      <c r="A81" s="7">
        <v>78</v>
      </c>
      <c r="B81" s="9" t="s">
        <v>51</v>
      </c>
      <c r="C81" s="9" t="s">
        <v>52</v>
      </c>
      <c r="D81" s="9" t="s">
        <v>53</v>
      </c>
      <c r="E81" s="9" t="s">
        <v>33</v>
      </c>
      <c r="F81" s="2" t="b">
        <f t="shared" si="27"/>
        <v>0</v>
      </c>
      <c r="G81" s="2" t="b">
        <f t="shared" si="28"/>
        <v>1</v>
      </c>
      <c r="H81" s="2" t="s">
        <v>275</v>
      </c>
      <c r="I81" s="2"/>
      <c r="J81" s="3" t="s">
        <v>80</v>
      </c>
      <c r="K81" s="2" t="s">
        <v>34</v>
      </c>
      <c r="L81" s="2" t="s">
        <v>81</v>
      </c>
      <c r="M81" s="1">
        <f>PRODUCT(SUM(PRODUCT(R81,overview!$J$2),PRODUCT(W81,overview!$K$2),PRODUCT(AB81,overview!$L$2)),1/SUM(overview!$J$2:$L$2))</f>
        <v>0.68918181818181812</v>
      </c>
      <c r="N81" s="1">
        <f>PRODUCT(SUM(PRODUCT(S81,overview!$J$2),PRODUCT(X81,overview!$K$2),PRODUCT(AC81,overview!$L$2)),1/SUM(overview!$J$2:$L$2))</f>
        <v>2.3108181818181817</v>
      </c>
      <c r="O81" s="1">
        <f t="shared" si="22"/>
        <v>9.1999999999999993</v>
      </c>
      <c r="P81" s="1">
        <f t="shared" si="23"/>
        <v>9.8000000000000007</v>
      </c>
      <c r="Q81" s="1">
        <f t="shared" si="24"/>
        <v>0.31769200375617701</v>
      </c>
      <c r="R81" s="1">
        <v>0.33300000000000002</v>
      </c>
      <c r="S81" s="1">
        <v>2.6669999999999998</v>
      </c>
      <c r="T81" s="1">
        <v>4</v>
      </c>
      <c r="U81" s="1">
        <v>0</v>
      </c>
      <c r="V81" s="1">
        <f t="shared" si="25"/>
        <v>0</v>
      </c>
      <c r="W81" s="1">
        <v>0.86699999999999999</v>
      </c>
      <c r="X81" s="1">
        <v>2.133</v>
      </c>
      <c r="Y81" s="1">
        <v>4.7</v>
      </c>
      <c r="Z81" s="1">
        <v>8.3000000000000007</v>
      </c>
      <c r="AA81" s="1">
        <f t="shared" si="26"/>
        <v>0.71780830116407823</v>
      </c>
      <c r="AB81" s="1">
        <v>0.51900000000000002</v>
      </c>
      <c r="AC81" s="1">
        <v>2.4809999999999999</v>
      </c>
      <c r="AD81" s="1">
        <v>0.5</v>
      </c>
      <c r="AE81" s="1">
        <v>1.5</v>
      </c>
      <c r="AF81" s="1">
        <f t="shared" si="21"/>
        <v>0.62756952841596136</v>
      </c>
      <c r="AH81" s="1">
        <f t="shared" si="29"/>
        <v>0.48030429612322656</v>
      </c>
      <c r="AI81" s="1">
        <f t="shared" si="30"/>
        <v>0.36095960427371027</v>
      </c>
      <c r="AJ81" s="1">
        <f t="shared" si="31"/>
        <v>1.018018585604032</v>
      </c>
      <c r="AK81" s="1">
        <f t="shared" si="32"/>
        <v>42.544904329735083</v>
      </c>
      <c r="AL81" s="1" t="b">
        <f t="shared" si="33"/>
        <v>1</v>
      </c>
      <c r="AM81" s="1">
        <f t="shared" si="34"/>
        <v>1.8334725949804589</v>
      </c>
      <c r="AN81" s="1" t="b">
        <f t="shared" si="35"/>
        <v>0</v>
      </c>
      <c r="AO81" s="1">
        <v>9.4879999999999995</v>
      </c>
    </row>
    <row r="82" spans="1:41">
      <c r="A82" s="7">
        <v>79</v>
      </c>
      <c r="B82" s="9" t="s">
        <v>45</v>
      </c>
      <c r="C82" s="9" t="s">
        <v>46</v>
      </c>
      <c r="D82" s="9" t="s">
        <v>38</v>
      </c>
      <c r="E82" s="9" t="s">
        <v>1</v>
      </c>
      <c r="F82" s="2" t="b">
        <f t="shared" si="27"/>
        <v>1</v>
      </c>
      <c r="G82" s="2" t="b">
        <f t="shared" si="28"/>
        <v>0</v>
      </c>
      <c r="H82" s="2" t="s">
        <v>275</v>
      </c>
      <c r="I82" s="2"/>
      <c r="M82" s="1">
        <f>PRODUCT(SUM(PRODUCT(R82,overview!$J$2),PRODUCT(W82,overview!$K$2),PRODUCT(AB82,overview!$L$2)),1/SUM(overview!$J$2:$L$2))</f>
        <v>0.66063636363636358</v>
      </c>
      <c r="N82" s="1">
        <f>PRODUCT(SUM(PRODUCT(S82,overview!$J$2),PRODUCT(X82,overview!$K$2),PRODUCT(AC82,overview!$L$2)),1/SUM(overview!$J$2:$L$2))</f>
        <v>2.339363636363637</v>
      </c>
      <c r="O82" s="1">
        <f t="shared" si="22"/>
        <v>11</v>
      </c>
      <c r="P82" s="1">
        <f t="shared" si="23"/>
        <v>11</v>
      </c>
      <c r="Q82" s="1">
        <f t="shared" si="24"/>
        <v>0.28240003108848549</v>
      </c>
      <c r="R82" s="1">
        <v>1.0289999999999999</v>
      </c>
      <c r="S82" s="1">
        <v>1.9710000000000001</v>
      </c>
      <c r="T82" s="1">
        <v>6</v>
      </c>
      <c r="U82" s="1">
        <v>0</v>
      </c>
      <c r="V82" s="1">
        <f t="shared" si="25"/>
        <v>0</v>
      </c>
      <c r="W82" s="1">
        <v>0.48899999999999999</v>
      </c>
      <c r="X82" s="1">
        <v>2.5110000000000001</v>
      </c>
      <c r="Y82" s="1">
        <v>5</v>
      </c>
      <c r="Z82" s="1">
        <v>10</v>
      </c>
      <c r="AA82" s="1">
        <f t="shared" si="26"/>
        <v>0.38948626045400236</v>
      </c>
      <c r="AB82" s="1">
        <v>0.48099999999999998</v>
      </c>
      <c r="AC82" s="1">
        <v>2.5190000000000001</v>
      </c>
      <c r="AD82" s="1">
        <v>0</v>
      </c>
      <c r="AE82" s="1">
        <v>1</v>
      </c>
      <c r="AF82" s="1" t="e">
        <f t="shared" si="21"/>
        <v>#DIV/0!</v>
      </c>
      <c r="AH82" s="1">
        <f t="shared" si="29"/>
        <v>0.49163623951675528</v>
      </c>
      <c r="AI82" s="1">
        <f t="shared" si="30"/>
        <v>0.41925194009954109</v>
      </c>
      <c r="AJ82" s="1">
        <f t="shared" si="31"/>
        <v>0.81270391287716859</v>
      </c>
      <c r="AK82" s="1">
        <f t="shared" si="32"/>
        <v>20.312786617534726</v>
      </c>
      <c r="AL82" s="1" t="b">
        <f t="shared" si="33"/>
        <v>1</v>
      </c>
      <c r="AM82" s="1">
        <f t="shared" si="34"/>
        <v>1.1617792220011018</v>
      </c>
      <c r="AN82" s="1" t="b">
        <f t="shared" si="35"/>
        <v>0</v>
      </c>
      <c r="AO82" s="1">
        <v>9.4879999999999995</v>
      </c>
    </row>
    <row r="83" spans="1:41">
      <c r="A83" s="7">
        <v>80</v>
      </c>
      <c r="B83" s="9" t="s">
        <v>54</v>
      </c>
      <c r="C83" s="9" t="s">
        <v>55</v>
      </c>
      <c r="D83" s="9" t="s">
        <v>60</v>
      </c>
      <c r="E83" s="9" t="s">
        <v>61</v>
      </c>
      <c r="F83" s="2" t="b">
        <f t="shared" si="27"/>
        <v>0</v>
      </c>
      <c r="G83" s="2" t="b">
        <f t="shared" si="28"/>
        <v>1</v>
      </c>
      <c r="H83" s="2" t="s">
        <v>275</v>
      </c>
      <c r="I83" s="2"/>
      <c r="J83" s="2"/>
      <c r="M83" s="1">
        <f>PRODUCT(SUM(PRODUCT(R83,overview!$J$2),PRODUCT(W83,overview!$K$2),PRODUCT(AB83,overview!$L$2)),1/SUM(overview!$J$2:$L$2))</f>
        <v>0.69627272727272727</v>
      </c>
      <c r="N83" s="1">
        <f>PRODUCT(SUM(PRODUCT(S83,overview!$J$2),PRODUCT(X83,overview!$K$2),PRODUCT(AC83,overview!$L$2)),1/SUM(overview!$J$2:$L$2))</f>
        <v>2.3037272727272731</v>
      </c>
      <c r="O83" s="1">
        <f t="shared" si="22"/>
        <v>4</v>
      </c>
      <c r="P83" s="1">
        <f t="shared" si="23"/>
        <v>14</v>
      </c>
      <c r="Q83" s="1">
        <f t="shared" si="24"/>
        <v>1.0578311826684028</v>
      </c>
      <c r="R83" s="1">
        <v>0.40799999999999997</v>
      </c>
      <c r="S83" s="1">
        <v>2.5920000000000001</v>
      </c>
      <c r="T83" s="1">
        <v>0.5</v>
      </c>
      <c r="U83" s="1">
        <v>4.5</v>
      </c>
      <c r="V83" s="1">
        <f t="shared" si="25"/>
        <v>1.4166666666666665</v>
      </c>
      <c r="W83" s="1">
        <v>0.84</v>
      </c>
      <c r="X83" s="1">
        <v>2.16</v>
      </c>
      <c r="Y83" s="1">
        <v>3.5</v>
      </c>
      <c r="Z83" s="1">
        <v>8.5</v>
      </c>
      <c r="AA83" s="1">
        <f t="shared" si="26"/>
        <v>0.94444444444444431</v>
      </c>
      <c r="AB83" s="1">
        <v>0.56399999999999995</v>
      </c>
      <c r="AC83" s="1">
        <v>2.4359999999999999</v>
      </c>
      <c r="AD83" s="1">
        <v>0</v>
      </c>
      <c r="AE83" s="1">
        <v>1</v>
      </c>
      <c r="AF83" s="1" t="e">
        <f t="shared" si="21"/>
        <v>#DIV/0!</v>
      </c>
      <c r="AH83" s="1">
        <f t="shared" si="29"/>
        <v>0.55014966849611258</v>
      </c>
      <c r="AI83" s="1">
        <f t="shared" si="30"/>
        <v>0.40634498480243153</v>
      </c>
      <c r="AJ83" s="1">
        <f t="shared" si="31"/>
        <v>0.70279415856603022</v>
      </c>
      <c r="AK83" s="1">
        <f t="shared" si="32"/>
        <v>7.3898966234181112</v>
      </c>
      <c r="AL83" s="1" t="b">
        <f t="shared" si="33"/>
        <v>0</v>
      </c>
      <c r="AM83" s="1">
        <f t="shared" si="34"/>
        <v>0.47841808920287254</v>
      </c>
      <c r="AN83" s="1" t="b">
        <f t="shared" si="35"/>
        <v>0</v>
      </c>
      <c r="AO83" s="1">
        <v>9.4879999999999995</v>
      </c>
    </row>
    <row r="84" spans="1:41">
      <c r="A84" s="7">
        <v>81</v>
      </c>
      <c r="B84" s="9" t="s">
        <v>45</v>
      </c>
      <c r="C84" s="9" t="s">
        <v>46</v>
      </c>
      <c r="D84" s="9" t="s">
        <v>45</v>
      </c>
      <c r="E84" s="9" t="s">
        <v>46</v>
      </c>
      <c r="F84" s="2" t="b">
        <f t="shared" si="27"/>
        <v>0</v>
      </c>
      <c r="G84" s="2" t="b">
        <f t="shared" si="28"/>
        <v>0</v>
      </c>
      <c r="H84" s="2" t="s">
        <v>275</v>
      </c>
      <c r="I84" s="2"/>
      <c r="J84" s="2"/>
      <c r="M84" s="1">
        <f>PRODUCT(SUM(PRODUCT(R84,overview!$J$2),PRODUCT(W84,overview!$K$2),PRODUCT(AB84,overview!$L$2)),1/SUM(overview!$J$2:$L$2))</f>
        <v>0.92552272727272733</v>
      </c>
      <c r="N84" s="1">
        <f>PRODUCT(SUM(PRODUCT(S84,overview!$J$2),PRODUCT(X84,overview!$K$2),PRODUCT(AC84,overview!$L$2)),1/SUM(overview!$J$2:$L$2))</f>
        <v>2.0744772727272727</v>
      </c>
      <c r="O84" s="1">
        <f t="shared" si="22"/>
        <v>8</v>
      </c>
      <c r="P84" s="1">
        <f t="shared" si="23"/>
        <v>10</v>
      </c>
      <c r="Q84" s="1">
        <f t="shared" si="24"/>
        <v>0.55768430163129812</v>
      </c>
      <c r="R84" s="1">
        <v>1</v>
      </c>
      <c r="S84" s="1">
        <v>2</v>
      </c>
      <c r="T84" s="1">
        <v>3</v>
      </c>
      <c r="U84" s="1">
        <v>1</v>
      </c>
      <c r="V84" s="1">
        <f t="shared" si="25"/>
        <v>0.16666666666666666</v>
      </c>
      <c r="W84" s="1">
        <v>0.88700000000000001</v>
      </c>
      <c r="X84" s="1">
        <v>2.113</v>
      </c>
      <c r="Y84" s="1">
        <v>5</v>
      </c>
      <c r="Z84" s="1">
        <v>9</v>
      </c>
      <c r="AA84" s="1">
        <f t="shared" si="26"/>
        <v>0.75560814008518706</v>
      </c>
      <c r="AB84" s="1">
        <v>1</v>
      </c>
      <c r="AC84" s="1">
        <v>2</v>
      </c>
      <c r="AD84" s="1">
        <v>0</v>
      </c>
      <c r="AE84" s="1">
        <v>0</v>
      </c>
      <c r="AF84" s="1" t="e">
        <f t="shared" si="21"/>
        <v>#DIV/0!</v>
      </c>
      <c r="AH84" s="1">
        <f t="shared" si="29"/>
        <v>0.54374176645053995</v>
      </c>
      <c r="AI84" s="1">
        <f t="shared" si="30"/>
        <v>0.46154348683414009</v>
      </c>
      <c r="AJ84" s="1">
        <f t="shared" si="31"/>
        <v>0.69899841163575271</v>
      </c>
      <c r="AK84" s="1">
        <f t="shared" si="32"/>
        <v>3.4929415284665692</v>
      </c>
      <c r="AL84" s="1" t="b">
        <f t="shared" si="33"/>
        <v>0</v>
      </c>
      <c r="AM84" s="1">
        <f t="shared" si="34"/>
        <v>0.17005537455422121</v>
      </c>
      <c r="AN84" s="1" t="b">
        <f t="shared" si="35"/>
        <v>0</v>
      </c>
      <c r="AO84" s="1">
        <v>9.4879999999999995</v>
      </c>
    </row>
    <row r="85" spans="1:41">
      <c r="A85" s="7">
        <v>82</v>
      </c>
      <c r="B85" s="9" t="s">
        <v>51</v>
      </c>
      <c r="C85" s="9" t="s">
        <v>52</v>
      </c>
      <c r="D85" s="9" t="s">
        <v>58</v>
      </c>
      <c r="E85" s="9" t="s">
        <v>59</v>
      </c>
      <c r="F85" s="2" t="b">
        <f t="shared" si="27"/>
        <v>1</v>
      </c>
      <c r="G85" s="2" t="b">
        <f t="shared" si="28"/>
        <v>1</v>
      </c>
      <c r="H85" s="2" t="s">
        <v>275</v>
      </c>
      <c r="I85" s="2"/>
      <c r="J85" s="3"/>
      <c r="M85" s="1">
        <f>PRODUCT(SUM(PRODUCT(R85,overview!$J$2),PRODUCT(W85,overview!$K$2),PRODUCT(AB85,overview!$L$2)),1/SUM(overview!$J$2:$L$2))</f>
        <v>0.5341136363636364</v>
      </c>
      <c r="N85" s="1">
        <f>PRODUCT(SUM(PRODUCT(S85,overview!$J$2),PRODUCT(X85,overview!$K$2),PRODUCT(AC85,overview!$L$2)),1/SUM(overview!$J$2:$L$2))</f>
        <v>2.4658863636363639</v>
      </c>
      <c r="O85" s="1">
        <f t="shared" si="22"/>
        <v>7.5</v>
      </c>
      <c r="P85" s="1">
        <f t="shared" si="23"/>
        <v>22.5</v>
      </c>
      <c r="Q85" s="1">
        <f t="shared" si="24"/>
        <v>0.64980322399284784</v>
      </c>
      <c r="R85" s="1">
        <v>0.376</v>
      </c>
      <c r="S85" s="1">
        <v>2.6240000000000001</v>
      </c>
      <c r="T85" s="1">
        <v>2.5</v>
      </c>
      <c r="U85" s="1">
        <v>8.5</v>
      </c>
      <c r="V85" s="1">
        <f t="shared" si="25"/>
        <v>0.48719512195121956</v>
      </c>
      <c r="W85" s="1">
        <v>0.61699999999999999</v>
      </c>
      <c r="X85" s="1">
        <v>2.383</v>
      </c>
      <c r="Y85" s="1">
        <v>5</v>
      </c>
      <c r="Z85" s="1">
        <v>13</v>
      </c>
      <c r="AA85" s="1">
        <f t="shared" si="26"/>
        <v>0.67318506084767094</v>
      </c>
      <c r="AB85" s="1">
        <v>0.34399999999999997</v>
      </c>
      <c r="AC85" s="1">
        <v>2.6560000000000001</v>
      </c>
      <c r="AD85" s="1">
        <v>0</v>
      </c>
      <c r="AE85" s="1">
        <v>1</v>
      </c>
      <c r="AF85" s="1" t="e">
        <f t="shared" si="21"/>
        <v>#DIV/0!</v>
      </c>
      <c r="AH85" s="1">
        <f t="shared" si="29"/>
        <v>0.56839315877287699</v>
      </c>
      <c r="AI85" s="1">
        <f t="shared" si="30"/>
        <v>0.52964457568553291</v>
      </c>
      <c r="AJ85" s="1">
        <f t="shared" si="31"/>
        <v>0.73929236499068895</v>
      </c>
      <c r="AK85" s="1">
        <f t="shared" si="32"/>
        <v>2.4761365520279615</v>
      </c>
      <c r="AL85" s="1" t="b">
        <f t="shared" si="33"/>
        <v>0</v>
      </c>
      <c r="AM85" s="1">
        <f t="shared" si="34"/>
        <v>3.3142113706010487E-2</v>
      </c>
      <c r="AN85" s="1" t="b">
        <f t="shared" si="35"/>
        <v>0</v>
      </c>
      <c r="AO85" s="1">
        <v>9.4879999999999995</v>
      </c>
    </row>
    <row r="86" spans="1:41">
      <c r="A86" s="7">
        <v>83</v>
      </c>
      <c r="B86" s="9" t="s">
        <v>28</v>
      </c>
      <c r="C86" s="9" t="s">
        <v>29</v>
      </c>
      <c r="D86" s="9" t="s">
        <v>28</v>
      </c>
      <c r="E86" s="9" t="s">
        <v>29</v>
      </c>
      <c r="F86" s="2" t="b">
        <f t="shared" si="27"/>
        <v>0</v>
      </c>
      <c r="G86" s="2" t="b">
        <f t="shared" si="28"/>
        <v>0</v>
      </c>
      <c r="H86" s="2" t="s">
        <v>275</v>
      </c>
      <c r="I86" s="2"/>
      <c r="J86" s="3"/>
      <c r="M86" s="1">
        <f>PRODUCT(SUM(PRODUCT(R86,overview!$J$2),PRODUCT(W86,overview!$K$2),PRODUCT(AB86,overview!$L$2)),1/SUM(overview!$J$2:$L$2))</f>
        <v>0.68393181818181825</v>
      </c>
      <c r="N86" s="1">
        <f>PRODUCT(SUM(PRODUCT(S86,overview!$J$2),PRODUCT(X86,overview!$K$2),PRODUCT(AC86,overview!$L$2)),1/SUM(overview!$J$2:$L$2))</f>
        <v>2.3160681818181814</v>
      </c>
      <c r="O86" s="1">
        <f t="shared" si="22"/>
        <v>16.5</v>
      </c>
      <c r="P86" s="1">
        <f t="shared" si="23"/>
        <v>13.5</v>
      </c>
      <c r="Q86" s="1">
        <f t="shared" si="24"/>
        <v>0.24160799017285819</v>
      </c>
      <c r="R86" s="1">
        <v>0.65600000000000003</v>
      </c>
      <c r="S86" s="1">
        <v>2.3439999999999999</v>
      </c>
      <c r="T86" s="1">
        <v>10.5</v>
      </c>
      <c r="U86" s="1">
        <v>5.5</v>
      </c>
      <c r="V86" s="1">
        <f t="shared" si="25"/>
        <v>0.14659515683406468</v>
      </c>
      <c r="W86" s="1">
        <v>0.69799999999999995</v>
      </c>
      <c r="X86" s="1">
        <v>2.302</v>
      </c>
      <c r="Y86" s="1">
        <v>6</v>
      </c>
      <c r="Z86" s="1">
        <v>8</v>
      </c>
      <c r="AA86" s="1">
        <f t="shared" si="26"/>
        <v>0.40428612800463359</v>
      </c>
      <c r="AB86" s="1">
        <v>0.66700000000000004</v>
      </c>
      <c r="AC86" s="1">
        <v>2.3330000000000002</v>
      </c>
      <c r="AD86" s="1">
        <v>0</v>
      </c>
      <c r="AE86" s="1">
        <v>0</v>
      </c>
      <c r="AF86" s="1" t="e">
        <f t="shared" si="21"/>
        <v>#DIV/0!</v>
      </c>
      <c r="AH86" s="1">
        <f t="shared" si="29"/>
        <v>0.49006345327847745</v>
      </c>
      <c r="AI86" s="1">
        <f t="shared" si="30"/>
        <v>0.54384848829550725</v>
      </c>
      <c r="AJ86" s="1">
        <f t="shared" si="31"/>
        <v>0.69102177281252564</v>
      </c>
      <c r="AK86" s="1">
        <f t="shared" si="32"/>
        <v>1.8459784137519257</v>
      </c>
      <c r="AL86" s="1" t="b">
        <f t="shared" si="33"/>
        <v>0</v>
      </c>
      <c r="AM86" s="1">
        <f t="shared" si="34"/>
        <v>6.2902005058195321E-2</v>
      </c>
      <c r="AN86" s="1" t="b">
        <f t="shared" si="35"/>
        <v>0</v>
      </c>
      <c r="AO86" s="1">
        <v>9.4879999999999995</v>
      </c>
    </row>
    <row r="87" spans="1:41">
      <c r="A87" s="7">
        <v>84</v>
      </c>
      <c r="B87" s="9" t="s">
        <v>60</v>
      </c>
      <c r="C87" s="9" t="s">
        <v>61</v>
      </c>
      <c r="D87" s="9" t="s">
        <v>32</v>
      </c>
      <c r="E87" s="9" t="s">
        <v>33</v>
      </c>
      <c r="F87" s="2" t="b">
        <f t="shared" si="27"/>
        <v>0</v>
      </c>
      <c r="G87" s="2" t="b">
        <f t="shared" si="28"/>
        <v>0</v>
      </c>
      <c r="H87" s="2" t="s">
        <v>275</v>
      </c>
      <c r="I87" s="2"/>
      <c r="J87" s="3"/>
      <c r="K87" s="4"/>
      <c r="L87" s="3"/>
      <c r="M87" s="1">
        <f>PRODUCT(SUM(PRODUCT(R87,overview!$J$2),PRODUCT(W87,overview!$K$2),PRODUCT(AB87,overview!$L$2)),1/SUM(overview!$J$2:$L$2))</f>
        <v>0.55438636363636362</v>
      </c>
      <c r="N87" s="1">
        <f>PRODUCT(SUM(PRODUCT(S87,overview!$J$2),PRODUCT(X87,overview!$K$2),PRODUCT(AC87,overview!$L$2)),1/SUM(overview!$J$2:$L$2))</f>
        <v>2.4456136363636367</v>
      </c>
      <c r="O87" s="1">
        <f t="shared" si="22"/>
        <v>10.8</v>
      </c>
      <c r="P87" s="1">
        <f t="shared" si="23"/>
        <v>31.2</v>
      </c>
      <c r="Q87" s="1">
        <f t="shared" si="24"/>
        <v>0.65487065587430793</v>
      </c>
      <c r="R87" s="1">
        <v>0.83199999999999996</v>
      </c>
      <c r="S87" s="1">
        <v>2.1680000000000001</v>
      </c>
      <c r="T87" s="1">
        <v>6</v>
      </c>
      <c r="U87" s="1">
        <v>18</v>
      </c>
      <c r="V87" s="1">
        <f t="shared" si="25"/>
        <v>1.1512915129151291</v>
      </c>
      <c r="W87" s="1">
        <v>0.40500000000000003</v>
      </c>
      <c r="X87" s="1">
        <v>2.5950000000000002</v>
      </c>
      <c r="Y87" s="1">
        <v>3.8</v>
      </c>
      <c r="Z87" s="1">
        <v>11.2</v>
      </c>
      <c r="AA87" s="1">
        <f t="shared" si="26"/>
        <v>0.4599939154243991</v>
      </c>
      <c r="AB87" s="1">
        <v>1</v>
      </c>
      <c r="AC87" s="1">
        <v>2</v>
      </c>
      <c r="AD87" s="1">
        <v>1</v>
      </c>
      <c r="AE87" s="1">
        <v>2</v>
      </c>
      <c r="AF87" s="1">
        <f t="shared" si="21"/>
        <v>1</v>
      </c>
      <c r="AH87" s="1">
        <f t="shared" si="29"/>
        <v>0.47344245052830758</v>
      </c>
      <c r="AI87" s="1">
        <f t="shared" si="30"/>
        <v>0.55575411082736093</v>
      </c>
      <c r="AJ87" s="1">
        <f t="shared" si="31"/>
        <v>0.77707649583438521</v>
      </c>
      <c r="AK87" s="1">
        <f t="shared" si="32"/>
        <v>1.561677536413705</v>
      </c>
      <c r="AL87" s="1" t="b">
        <f t="shared" si="33"/>
        <v>0</v>
      </c>
      <c r="AM87" s="1">
        <f t="shared" si="34"/>
        <v>0.33966813392485917</v>
      </c>
      <c r="AN87" s="1" t="b">
        <f t="shared" si="35"/>
        <v>0</v>
      </c>
      <c r="AO87" s="1">
        <v>9.4879999999999995</v>
      </c>
    </row>
    <row r="88" spans="1:41">
      <c r="A88" s="7">
        <v>85</v>
      </c>
      <c r="B88" s="9" t="s">
        <v>60</v>
      </c>
      <c r="C88" s="9" t="s">
        <v>61</v>
      </c>
      <c r="D88" s="9" t="s">
        <v>30</v>
      </c>
      <c r="E88" s="9" t="s">
        <v>31</v>
      </c>
      <c r="F88" s="2" t="b">
        <f t="shared" si="27"/>
        <v>0</v>
      </c>
      <c r="G88" s="2" t="b">
        <f t="shared" si="28"/>
        <v>0</v>
      </c>
      <c r="H88" s="2" t="s">
        <v>275</v>
      </c>
      <c r="I88" s="2"/>
      <c r="M88" s="1">
        <f>PRODUCT(SUM(PRODUCT(R88,overview!$J$2),PRODUCT(W88,overview!$K$2),PRODUCT(AB88,overview!$L$2)),1/SUM(overview!$J$2:$L$2))</f>
        <v>0.99838636363636357</v>
      </c>
      <c r="N88" s="1">
        <f>PRODUCT(SUM(PRODUCT(S88,overview!$J$2),PRODUCT(X88,overview!$K$2),PRODUCT(AC88,overview!$L$2)),1/SUM(overview!$J$2:$L$2))</f>
        <v>2.0016136363636363</v>
      </c>
      <c r="O88" s="1">
        <f t="shared" si="22"/>
        <v>14.5</v>
      </c>
      <c r="P88" s="1">
        <f t="shared" si="23"/>
        <v>21.5</v>
      </c>
      <c r="Q88" s="1">
        <f t="shared" si="24"/>
        <v>0.7395862820710094</v>
      </c>
      <c r="R88" s="1">
        <v>0.96799999999999997</v>
      </c>
      <c r="S88" s="1">
        <v>2.032</v>
      </c>
      <c r="T88" s="1">
        <v>4.5</v>
      </c>
      <c r="U88" s="1">
        <v>13.5</v>
      </c>
      <c r="V88" s="1">
        <f t="shared" si="25"/>
        <v>1.4291338582677164</v>
      </c>
      <c r="W88" s="1">
        <v>1.0129999999999999</v>
      </c>
      <c r="X88" s="1">
        <v>1.9870000000000001</v>
      </c>
      <c r="Y88" s="1">
        <v>9</v>
      </c>
      <c r="Z88" s="1">
        <v>7</v>
      </c>
      <c r="AA88" s="1">
        <f t="shared" si="26"/>
        <v>0.39652183638092037</v>
      </c>
      <c r="AB88" s="1">
        <v>1</v>
      </c>
      <c r="AC88" s="1">
        <v>2</v>
      </c>
      <c r="AD88" s="1">
        <v>1</v>
      </c>
      <c r="AE88" s="1">
        <v>1</v>
      </c>
      <c r="AF88" s="1">
        <f t="shared" si="21"/>
        <v>0.5</v>
      </c>
      <c r="AH88" s="1">
        <f t="shared" si="29"/>
        <v>0.3734800225478227</v>
      </c>
      <c r="AI88" s="1">
        <f t="shared" si="30"/>
        <v>0.5402634633511727</v>
      </c>
      <c r="AJ88" s="1">
        <f t="shared" si="31"/>
        <v>0.71024806660186779</v>
      </c>
      <c r="AK88" s="1">
        <f t="shared" si="32"/>
        <v>1.4638704933534783</v>
      </c>
      <c r="AL88" s="1" t="b">
        <f t="shared" si="33"/>
        <v>0</v>
      </c>
      <c r="AM88" s="1">
        <f t="shared" si="34"/>
        <v>0.79430901503957396</v>
      </c>
      <c r="AN88" s="1" t="b">
        <f t="shared" si="35"/>
        <v>0</v>
      </c>
      <c r="AO88" s="1">
        <v>9.4879999999999995</v>
      </c>
    </row>
    <row r="89" spans="1:41">
      <c r="A89" s="7">
        <v>86</v>
      </c>
      <c r="B89" s="9" t="s">
        <v>30</v>
      </c>
      <c r="C89" s="9" t="s">
        <v>31</v>
      </c>
      <c r="D89" s="9" t="s">
        <v>53</v>
      </c>
      <c r="E89" s="9" t="s">
        <v>33</v>
      </c>
      <c r="F89" s="2" t="b">
        <f t="shared" si="27"/>
        <v>0</v>
      </c>
      <c r="G89" s="2" t="b">
        <f t="shared" si="28"/>
        <v>1</v>
      </c>
      <c r="H89" s="2" t="s">
        <v>275</v>
      </c>
      <c r="I89" s="2"/>
      <c r="J89" s="2"/>
      <c r="M89" s="1">
        <f>PRODUCT(SUM(PRODUCT(R89,overview!$J$2),PRODUCT(W89,overview!$K$2),PRODUCT(AB89,overview!$L$2)),1/SUM(overview!$J$2:$L$2))</f>
        <v>0.68229545454545459</v>
      </c>
      <c r="N89" s="1">
        <f>PRODUCT(SUM(PRODUCT(S89,overview!$J$2),PRODUCT(X89,overview!$K$2),PRODUCT(AC89,overview!$L$2)),1/SUM(overview!$J$2:$L$2))</f>
        <v>2.3177045454545455</v>
      </c>
      <c r="O89" s="1">
        <f t="shared" si="22"/>
        <v>13.3</v>
      </c>
      <c r="P89" s="1">
        <f t="shared" si="23"/>
        <v>34.700000000000003</v>
      </c>
      <c r="Q89" s="1">
        <f t="shared" si="24"/>
        <v>0.76805485605284951</v>
      </c>
      <c r="R89" s="1">
        <v>0.91500000000000004</v>
      </c>
      <c r="S89" s="1">
        <v>2.085</v>
      </c>
      <c r="T89" s="1">
        <v>7</v>
      </c>
      <c r="U89" s="1">
        <v>17</v>
      </c>
      <c r="V89" s="1">
        <f t="shared" si="25"/>
        <v>1.0657759506680369</v>
      </c>
      <c r="W89" s="1">
        <v>0.55900000000000005</v>
      </c>
      <c r="X89" s="1">
        <v>2.4409999999999998</v>
      </c>
      <c r="Y89" s="1">
        <v>5.3</v>
      </c>
      <c r="Z89" s="1">
        <v>16.7</v>
      </c>
      <c r="AA89" s="1">
        <f t="shared" si="26"/>
        <v>0.72158023698917084</v>
      </c>
      <c r="AB89" s="1">
        <v>1</v>
      </c>
      <c r="AC89" s="1">
        <v>2</v>
      </c>
      <c r="AD89" s="1">
        <v>1</v>
      </c>
      <c r="AE89" s="1">
        <v>1</v>
      </c>
      <c r="AF89" s="1">
        <f t="shared" si="21"/>
        <v>0.5</v>
      </c>
      <c r="AH89" s="1">
        <f t="shared" si="29"/>
        <v>0.32308979005382682</v>
      </c>
      <c r="AI89" s="1">
        <f t="shared" si="30"/>
        <v>0.48349094406154836</v>
      </c>
      <c r="AJ89" s="1">
        <f t="shared" si="31"/>
        <v>0.6456521739130433</v>
      </c>
      <c r="AK89" s="1">
        <f t="shared" si="32"/>
        <v>1.3529353292939956</v>
      </c>
      <c r="AL89" s="1" t="b">
        <f t="shared" si="33"/>
        <v>0</v>
      </c>
      <c r="AM89" s="1">
        <f t="shared" si="34"/>
        <v>1.3699148741280731</v>
      </c>
      <c r="AN89" s="1" t="b">
        <f t="shared" si="35"/>
        <v>0</v>
      </c>
      <c r="AO89" s="1">
        <v>9.4879999999999995</v>
      </c>
    </row>
    <row r="90" spans="1:41">
      <c r="A90" s="7">
        <v>87</v>
      </c>
      <c r="B90" s="9" t="s">
        <v>82</v>
      </c>
      <c r="C90" s="9" t="s">
        <v>59</v>
      </c>
      <c r="D90" s="9" t="s">
        <v>41</v>
      </c>
      <c r="E90" s="9" t="s">
        <v>42</v>
      </c>
      <c r="F90" s="2" t="b">
        <f t="shared" si="27"/>
        <v>0</v>
      </c>
      <c r="G90" s="2" t="b">
        <f t="shared" si="28"/>
        <v>1</v>
      </c>
      <c r="H90" s="2" t="s">
        <v>275</v>
      </c>
      <c r="I90" s="2"/>
      <c r="J90" s="3"/>
      <c r="M90" s="1">
        <f>PRODUCT(SUM(PRODUCT(R90,overview!$J$2),PRODUCT(W90,overview!$K$2),PRODUCT(AB90,overview!$L$2)),1/SUM(overview!$J$2:$L$2))</f>
        <v>0.51288636363636364</v>
      </c>
      <c r="N90" s="1">
        <f>PRODUCT(SUM(PRODUCT(S90,overview!$J$2),PRODUCT(X90,overview!$K$2),PRODUCT(AC90,overview!$L$2)),1/SUM(overview!$J$2:$L$2))</f>
        <v>2.4871136363636368</v>
      </c>
      <c r="O90" s="1">
        <f t="shared" si="22"/>
        <v>8.4</v>
      </c>
      <c r="P90" s="1">
        <f t="shared" si="23"/>
        <v>23.6</v>
      </c>
      <c r="Q90" s="1">
        <f t="shared" si="24"/>
        <v>0.57937298447016716</v>
      </c>
      <c r="R90" s="1">
        <v>0.48799999999999999</v>
      </c>
      <c r="S90" s="1">
        <v>2.512</v>
      </c>
      <c r="T90" s="1">
        <v>3.7</v>
      </c>
      <c r="U90" s="1">
        <v>12.3</v>
      </c>
      <c r="V90" s="1">
        <f t="shared" si="25"/>
        <v>0.64580822861077636</v>
      </c>
      <c r="W90" s="1">
        <v>0.53</v>
      </c>
      <c r="X90" s="1">
        <v>2.4700000000000002</v>
      </c>
      <c r="Y90" s="1">
        <v>4.7</v>
      </c>
      <c r="Z90" s="1">
        <v>9.3000000000000007</v>
      </c>
      <c r="AA90" s="1">
        <f t="shared" si="26"/>
        <v>0.42458437419243694</v>
      </c>
      <c r="AB90" s="1">
        <v>0.36499999999999999</v>
      </c>
      <c r="AC90" s="1">
        <v>2.6349999999999998</v>
      </c>
      <c r="AD90" s="1">
        <v>0</v>
      </c>
      <c r="AE90" s="1">
        <v>2</v>
      </c>
      <c r="AF90" s="1" t="e">
        <f t="shared" si="21"/>
        <v>#DIV/0!</v>
      </c>
      <c r="AH90" s="1">
        <f t="shared" si="29"/>
        <v>0.28657509041582824</v>
      </c>
      <c r="AI90" s="1">
        <f t="shared" si="30"/>
        <v>0.4644699510939897</v>
      </c>
      <c r="AJ90" s="1">
        <f t="shared" si="31"/>
        <v>0.63425863236289781</v>
      </c>
      <c r="AK90" s="1">
        <f t="shared" si="32"/>
        <v>0.95786782060012254</v>
      </c>
      <c r="AL90" s="1" t="b">
        <f t="shared" si="33"/>
        <v>0</v>
      </c>
      <c r="AM90" s="1">
        <f t="shared" si="34"/>
        <v>1.8248462724740897</v>
      </c>
      <c r="AN90" s="1" t="b">
        <f t="shared" si="35"/>
        <v>0</v>
      </c>
      <c r="AO90" s="1">
        <v>9.4879999999999995</v>
      </c>
    </row>
    <row r="91" spans="1:41">
      <c r="A91" s="7">
        <v>88</v>
      </c>
      <c r="B91" s="9" t="s">
        <v>83</v>
      </c>
      <c r="C91" s="9" t="s">
        <v>61</v>
      </c>
      <c r="D91" s="9" t="s">
        <v>60</v>
      </c>
      <c r="E91" s="9" t="s">
        <v>61</v>
      </c>
      <c r="F91" s="2" t="b">
        <f t="shared" si="27"/>
        <v>0</v>
      </c>
      <c r="G91" s="2" t="b">
        <f t="shared" si="28"/>
        <v>0</v>
      </c>
      <c r="H91" s="2" t="s">
        <v>275</v>
      </c>
      <c r="I91" s="2"/>
      <c r="J91" s="2"/>
      <c r="M91" s="1">
        <f>PRODUCT(SUM(PRODUCT(R91,overview!$J$2),PRODUCT(W91,overview!$K$2),PRODUCT(AB91,overview!$L$2)),1/SUM(overview!$J$2:$L$2))</f>
        <v>0.843090909090909</v>
      </c>
      <c r="N91" s="1">
        <f>PRODUCT(SUM(PRODUCT(S91,overview!$J$2),PRODUCT(X91,overview!$K$2),PRODUCT(AC91,overview!$L$2)),1/SUM(overview!$J$2:$L$2))</f>
        <v>2.1569090909090907</v>
      </c>
      <c r="O91" s="1">
        <f t="shared" si="22"/>
        <v>11</v>
      </c>
      <c r="P91" s="1">
        <f t="shared" si="23"/>
        <v>14</v>
      </c>
      <c r="Q91" s="1">
        <f t="shared" si="24"/>
        <v>0.49748262358900475</v>
      </c>
      <c r="R91" s="1">
        <v>0.83</v>
      </c>
      <c r="S91" s="1">
        <v>2.17</v>
      </c>
      <c r="T91" s="1">
        <v>4.5</v>
      </c>
      <c r="U91" s="1">
        <v>8.5</v>
      </c>
      <c r="V91" s="1">
        <f t="shared" si="25"/>
        <v>0.7224782386072709</v>
      </c>
      <c r="W91" s="1">
        <v>0.84399999999999997</v>
      </c>
      <c r="X91" s="1">
        <v>2.1560000000000001</v>
      </c>
      <c r="Y91" s="1">
        <v>5.5</v>
      </c>
      <c r="Z91" s="1">
        <v>5.5</v>
      </c>
      <c r="AA91" s="1">
        <f t="shared" si="26"/>
        <v>0.39146567717996289</v>
      </c>
      <c r="AB91" s="1">
        <v>1</v>
      </c>
      <c r="AC91" s="1">
        <v>2</v>
      </c>
      <c r="AD91" s="1">
        <v>1</v>
      </c>
      <c r="AE91" s="1">
        <v>0</v>
      </c>
      <c r="AF91" s="1">
        <f t="shared" si="21"/>
        <v>0</v>
      </c>
      <c r="AH91" s="1">
        <f t="shared" si="29"/>
        <v>0.26556046071931089</v>
      </c>
      <c r="AI91" s="1">
        <f t="shared" si="30"/>
        <v>0.5155934478503873</v>
      </c>
      <c r="AJ91" s="1">
        <f t="shared" si="31"/>
        <v>0.62455470191853735</v>
      </c>
      <c r="AK91" s="1">
        <f t="shared" si="32"/>
        <v>0.82022491225378646</v>
      </c>
      <c r="AL91" s="1" t="b">
        <f t="shared" si="33"/>
        <v>0</v>
      </c>
      <c r="AM91" s="1">
        <f t="shared" si="34"/>
        <v>1.7736109022285393</v>
      </c>
      <c r="AN91" s="1" t="b">
        <f t="shared" si="35"/>
        <v>0</v>
      </c>
      <c r="AO91" s="1">
        <v>9.4879999999999995</v>
      </c>
    </row>
    <row r="92" spans="1:41">
      <c r="A92" s="7">
        <v>89</v>
      </c>
      <c r="B92" s="9" t="s">
        <v>84</v>
      </c>
      <c r="C92" s="9" t="s">
        <v>37</v>
      </c>
      <c r="D92" s="9" t="s">
        <v>85</v>
      </c>
      <c r="E92" s="9" t="s">
        <v>86</v>
      </c>
      <c r="F92" s="2" t="b">
        <f t="shared" si="27"/>
        <v>1</v>
      </c>
      <c r="G92" s="2" t="b">
        <f t="shared" si="28"/>
        <v>1</v>
      </c>
      <c r="H92" s="2" t="s">
        <v>275</v>
      </c>
      <c r="I92" s="2"/>
      <c r="J92" s="2"/>
      <c r="M92" s="1">
        <f>PRODUCT(SUM(PRODUCT(R92,overview!$J$2),PRODUCT(W92,overview!$K$2),PRODUCT(AB92,overview!$L$2)),1/SUM(overview!$J$2:$L$2))</f>
        <v>0.35102272727272726</v>
      </c>
      <c r="N92" s="1">
        <f>PRODUCT(SUM(PRODUCT(S92,overview!$J$2),PRODUCT(X92,overview!$K$2),PRODUCT(AC92,overview!$L$2)),1/SUM(overview!$J$2:$L$2))</f>
        <v>2.6489772727272731</v>
      </c>
      <c r="O92" s="1">
        <f t="shared" si="22"/>
        <v>11</v>
      </c>
      <c r="P92" s="1">
        <f t="shared" si="23"/>
        <v>3</v>
      </c>
      <c r="Q92" s="1">
        <f t="shared" si="24"/>
        <v>3.6139785742977361E-2</v>
      </c>
      <c r="R92" s="1">
        <v>1.028</v>
      </c>
      <c r="S92" s="1">
        <v>1.972</v>
      </c>
      <c r="T92" s="1">
        <v>10</v>
      </c>
      <c r="U92" s="1">
        <v>2</v>
      </c>
      <c r="V92" s="1">
        <f t="shared" si="25"/>
        <v>0.10425963488843815</v>
      </c>
      <c r="W92" s="1">
        <v>0</v>
      </c>
      <c r="X92" s="1">
        <v>3</v>
      </c>
      <c r="Y92" s="1">
        <v>0</v>
      </c>
      <c r="Z92" s="1">
        <v>0</v>
      </c>
      <c r="AA92" s="1" t="e">
        <f t="shared" si="26"/>
        <v>#DIV/0!</v>
      </c>
      <c r="AB92" s="1">
        <v>1.0529999999999999</v>
      </c>
      <c r="AC92" s="1">
        <v>1.9470000000000001</v>
      </c>
      <c r="AD92" s="1">
        <v>1</v>
      </c>
      <c r="AE92" s="1">
        <v>1</v>
      </c>
      <c r="AF92" s="1">
        <f t="shared" si="21"/>
        <v>0.54083204930662554</v>
      </c>
      <c r="AH92" s="1">
        <f t="shared" si="29"/>
        <v>0.23120464255562281</v>
      </c>
      <c r="AI92" s="1">
        <f t="shared" si="30"/>
        <v>0.41582334642040686</v>
      </c>
      <c r="AJ92" s="1">
        <f t="shared" si="31"/>
        <v>0.48576476815886244</v>
      </c>
      <c r="AK92" s="1">
        <f t="shared" si="32"/>
        <v>0.96108830921877897</v>
      </c>
      <c r="AL92" s="1" t="b">
        <f t="shared" si="33"/>
        <v>0</v>
      </c>
      <c r="AM92" s="1">
        <f t="shared" si="34"/>
        <v>1.620299803253809</v>
      </c>
      <c r="AN92" s="1" t="b">
        <f t="shared" si="35"/>
        <v>0</v>
      </c>
      <c r="AO92" s="1">
        <v>9.4879999999999995</v>
      </c>
    </row>
    <row r="93" spans="1:41">
      <c r="A93" s="7">
        <v>90</v>
      </c>
      <c r="B93" s="9" t="s">
        <v>79</v>
      </c>
      <c r="C93" s="9" t="s">
        <v>48</v>
      </c>
      <c r="D93" s="9" t="s">
        <v>53</v>
      </c>
      <c r="E93" s="9" t="s">
        <v>33</v>
      </c>
      <c r="F93" s="2" t="b">
        <f t="shared" si="27"/>
        <v>0</v>
      </c>
      <c r="G93" s="2" t="b">
        <f t="shared" si="28"/>
        <v>1</v>
      </c>
      <c r="H93" s="2" t="s">
        <v>275</v>
      </c>
      <c r="I93" s="2"/>
      <c r="M93" s="1">
        <f>PRODUCT(SUM(PRODUCT(R93,overview!$J$2),PRODUCT(W93,overview!$K$2),PRODUCT(AB93,overview!$L$2)),1/SUM(overview!$J$2:$L$2))</f>
        <v>0.83729545454545462</v>
      </c>
      <c r="N93" s="1">
        <f>PRODUCT(SUM(PRODUCT(S93,overview!$J$2),PRODUCT(X93,overview!$K$2),PRODUCT(AC93,overview!$L$2)),1/SUM(overview!$J$2:$L$2))</f>
        <v>2.1627045454545457</v>
      </c>
      <c r="O93" s="1">
        <f t="shared" si="22"/>
        <v>14.5</v>
      </c>
      <c r="P93" s="1">
        <f t="shared" si="23"/>
        <v>12.5</v>
      </c>
      <c r="Q93" s="1">
        <f t="shared" si="24"/>
        <v>0.33375174979372091</v>
      </c>
      <c r="R93" s="1">
        <v>0.89400000000000002</v>
      </c>
      <c r="S93" s="1">
        <v>2.1059999999999999</v>
      </c>
      <c r="T93" s="1">
        <v>6</v>
      </c>
      <c r="U93" s="1">
        <v>4</v>
      </c>
      <c r="V93" s="1">
        <f t="shared" si="25"/>
        <v>0.28300094966761635</v>
      </c>
      <c r="W93" s="1">
        <v>0.79600000000000004</v>
      </c>
      <c r="X93" s="1">
        <v>2.2040000000000002</v>
      </c>
      <c r="Y93" s="1">
        <v>8.5</v>
      </c>
      <c r="Z93" s="1">
        <v>7.5</v>
      </c>
      <c r="AA93" s="1">
        <f t="shared" si="26"/>
        <v>0.31867193338315364</v>
      </c>
      <c r="AB93" s="1">
        <v>1.2410000000000001</v>
      </c>
      <c r="AC93" s="1">
        <v>1.7589999999999999</v>
      </c>
      <c r="AD93" s="1">
        <v>0</v>
      </c>
      <c r="AE93" s="1">
        <v>1</v>
      </c>
      <c r="AF93" s="1" t="e">
        <f t="shared" si="21"/>
        <v>#DIV/0!</v>
      </c>
      <c r="AH93" s="1">
        <f t="shared" si="29"/>
        <v>0.21428953932892303</v>
      </c>
      <c r="AI93" s="1">
        <f t="shared" si="30"/>
        <v>0.32577114215373726</v>
      </c>
      <c r="AJ93" s="1">
        <f t="shared" si="31"/>
        <v>0.4163698012790249</v>
      </c>
      <c r="AK93" s="1">
        <f t="shared" si="32"/>
        <v>0.80791884035818906</v>
      </c>
      <c r="AL93" s="1" t="b">
        <f t="shared" si="33"/>
        <v>0</v>
      </c>
      <c r="AM93" s="1">
        <f t="shared" si="34"/>
        <v>1.3491034327472042</v>
      </c>
      <c r="AN93" s="1" t="b">
        <f t="shared" si="35"/>
        <v>0</v>
      </c>
      <c r="AO93" s="1">
        <v>9.4879999999999995</v>
      </c>
    </row>
    <row r="94" spans="1:41">
      <c r="A94" s="7">
        <v>91</v>
      </c>
      <c r="B94" s="9" t="s">
        <v>28</v>
      </c>
      <c r="C94" s="9" t="s">
        <v>29</v>
      </c>
      <c r="D94" s="9" t="s">
        <v>28</v>
      </c>
      <c r="E94" s="9" t="s">
        <v>29</v>
      </c>
      <c r="F94" s="2" t="b">
        <f t="shared" si="27"/>
        <v>0</v>
      </c>
      <c r="G94" s="2" t="b">
        <f t="shared" si="28"/>
        <v>0</v>
      </c>
      <c r="H94" s="2" t="s">
        <v>275</v>
      </c>
      <c r="I94" s="2"/>
      <c r="K94" s="2"/>
      <c r="L94" s="2"/>
      <c r="M94" s="1">
        <f>PRODUCT(SUM(PRODUCT(R94,overview!$J$2),PRODUCT(W94,overview!$K$2),PRODUCT(AB94,overview!$L$2)),1/SUM(overview!$J$2:$L$2))</f>
        <v>0.65661363636363645</v>
      </c>
      <c r="N94" s="1">
        <f>PRODUCT(SUM(PRODUCT(S94,overview!$J$2),PRODUCT(X94,overview!$K$2),PRODUCT(AC94,overview!$L$2)),1/SUM(overview!$J$2:$L$2))</f>
        <v>2.3433863636363634</v>
      </c>
      <c r="O94" s="1">
        <f t="shared" si="22"/>
        <v>16</v>
      </c>
      <c r="P94" s="1">
        <f t="shared" si="23"/>
        <v>6</v>
      </c>
      <c r="Q94" s="1">
        <f t="shared" si="24"/>
        <v>0.1050744842836222</v>
      </c>
      <c r="R94" s="1">
        <v>0.68200000000000005</v>
      </c>
      <c r="S94" s="1">
        <v>2.3180000000000001</v>
      </c>
      <c r="T94" s="1">
        <v>3.5</v>
      </c>
      <c r="U94" s="1">
        <v>2.5</v>
      </c>
      <c r="V94" s="1">
        <f t="shared" si="25"/>
        <v>0.21015653888820407</v>
      </c>
      <c r="W94" s="1">
        <v>0.64400000000000002</v>
      </c>
      <c r="X94" s="1">
        <v>2.3559999999999999</v>
      </c>
      <c r="Y94" s="1">
        <v>12.5</v>
      </c>
      <c r="Z94" s="1">
        <v>3.5</v>
      </c>
      <c r="AA94" s="1">
        <f t="shared" si="26"/>
        <v>7.6536502546689311E-2</v>
      </c>
      <c r="AB94" s="1">
        <v>0.66700000000000004</v>
      </c>
      <c r="AC94" s="1">
        <v>2.3330000000000002</v>
      </c>
      <c r="AD94" s="1">
        <v>0</v>
      </c>
      <c r="AE94" s="1">
        <v>0</v>
      </c>
      <c r="AF94" s="1" t="e">
        <f t="shared" si="21"/>
        <v>#DIV/0!</v>
      </c>
      <c r="AH94" s="1">
        <f t="shared" si="29"/>
        <v>0.16782818846372705</v>
      </c>
      <c r="AI94" s="1">
        <f t="shared" si="30"/>
        <v>0.24138643405194515</v>
      </c>
      <c r="AJ94" s="1">
        <f t="shared" si="31"/>
        <v>0.41636980127902484</v>
      </c>
      <c r="AK94" s="1">
        <f t="shared" si="32"/>
        <v>1.2836183495516484</v>
      </c>
      <c r="AL94" s="1" t="b">
        <f t="shared" si="33"/>
        <v>0</v>
      </c>
      <c r="AM94" s="1">
        <f t="shared" si="34"/>
        <v>0.77960888244738102</v>
      </c>
      <c r="AN94" s="1" t="b">
        <f t="shared" si="35"/>
        <v>0</v>
      </c>
      <c r="AO94" s="1">
        <v>9.4879999999999995</v>
      </c>
    </row>
    <row r="95" spans="1:41">
      <c r="A95" s="7">
        <v>92</v>
      </c>
      <c r="B95" s="9" t="s">
        <v>58</v>
      </c>
      <c r="C95" s="9" t="s">
        <v>59</v>
      </c>
      <c r="D95" s="9" t="s">
        <v>58</v>
      </c>
      <c r="E95" s="9" t="s">
        <v>59</v>
      </c>
      <c r="F95" s="2" t="b">
        <f t="shared" si="27"/>
        <v>0</v>
      </c>
      <c r="G95" s="2" t="b">
        <f t="shared" si="28"/>
        <v>0</v>
      </c>
      <c r="H95" s="2" t="s">
        <v>275</v>
      </c>
      <c r="I95" s="2"/>
      <c r="J95" s="2"/>
      <c r="K95" s="2"/>
      <c r="L95" s="2"/>
      <c r="M95" s="1">
        <f>PRODUCT(SUM(PRODUCT(R95,overview!$J$2),PRODUCT(W95,overview!$K$2),PRODUCT(AB95,overview!$L$2)),1/SUM(overview!$J$2:$L$2))</f>
        <v>0.37434090909090911</v>
      </c>
      <c r="N95" s="1">
        <f>PRODUCT(SUM(PRODUCT(S95,overview!$J$2),PRODUCT(X95,overview!$K$2),PRODUCT(AC95,overview!$L$2)),1/SUM(overview!$J$2:$L$2))</f>
        <v>2.6256590909090911</v>
      </c>
      <c r="O95" s="1">
        <f t="shared" si="22"/>
        <v>6</v>
      </c>
      <c r="P95" s="1">
        <f t="shared" si="23"/>
        <v>2</v>
      </c>
      <c r="Q95" s="1">
        <f t="shared" si="24"/>
        <v>4.7523421247767511E-2</v>
      </c>
      <c r="R95" s="1">
        <v>0.375</v>
      </c>
      <c r="S95" s="1">
        <v>2.625</v>
      </c>
      <c r="T95" s="1">
        <v>3</v>
      </c>
      <c r="U95" s="1">
        <v>0</v>
      </c>
      <c r="V95" s="1">
        <f t="shared" si="25"/>
        <v>0</v>
      </c>
      <c r="W95" s="1">
        <v>0.374</v>
      </c>
      <c r="X95" s="1">
        <v>2.6259999999999999</v>
      </c>
      <c r="Y95" s="1">
        <v>3</v>
      </c>
      <c r="Z95" s="1">
        <v>2</v>
      </c>
      <c r="AA95" s="1">
        <f t="shared" si="26"/>
        <v>9.494795633409496E-2</v>
      </c>
      <c r="AB95" s="1">
        <v>0.375</v>
      </c>
      <c r="AC95" s="1">
        <v>2.625</v>
      </c>
      <c r="AD95" s="1">
        <v>0</v>
      </c>
      <c r="AE95" s="1">
        <v>0</v>
      </c>
      <c r="AF95" s="1" t="e">
        <f t="shared" si="21"/>
        <v>#DIV/0!</v>
      </c>
      <c r="AH95" s="1">
        <f t="shared" si="29"/>
        <v>0.12993488596521133</v>
      </c>
      <c r="AI95" s="1">
        <f t="shared" si="30"/>
        <v>0.18404207320512095</v>
      </c>
      <c r="AJ95" s="1">
        <f t="shared" si="31"/>
        <v>0.26098186720006961</v>
      </c>
      <c r="AK95" s="1">
        <f t="shared" si="32"/>
        <v>3.0699554458523237</v>
      </c>
      <c r="AL95" s="1" t="b">
        <f t="shared" si="33"/>
        <v>0</v>
      </c>
      <c r="AM95" s="1">
        <f t="shared" si="34"/>
        <v>0.42291779318129413</v>
      </c>
      <c r="AN95" s="1" t="b">
        <f t="shared" si="35"/>
        <v>0</v>
      </c>
      <c r="AO95" s="1">
        <v>9.4879999999999995</v>
      </c>
    </row>
    <row r="96" spans="1:41">
      <c r="A96" s="7">
        <v>93</v>
      </c>
      <c r="B96" s="9" t="s">
        <v>75</v>
      </c>
      <c r="C96" s="9" t="s">
        <v>1</v>
      </c>
      <c r="D96" s="9" t="s">
        <v>75</v>
      </c>
      <c r="E96" s="9" t="s">
        <v>1</v>
      </c>
      <c r="F96" s="2" t="b">
        <f t="shared" si="27"/>
        <v>0</v>
      </c>
      <c r="G96" s="2" t="b">
        <f t="shared" si="28"/>
        <v>0</v>
      </c>
      <c r="H96" s="2" t="s">
        <v>275</v>
      </c>
      <c r="I96" s="2"/>
      <c r="J96" s="2"/>
      <c r="M96" s="1">
        <f>PRODUCT(SUM(PRODUCT(R96,overview!$J$2),PRODUCT(W96,overview!$K$2),PRODUCT(AB96,overview!$L$2)),1/SUM(overview!$J$2:$L$2))</f>
        <v>1.0455000000000001</v>
      </c>
      <c r="N96" s="1">
        <f>PRODUCT(SUM(PRODUCT(S96,overview!$J$2),PRODUCT(X96,overview!$K$2),PRODUCT(AC96,overview!$L$2)),1/SUM(overview!$J$2:$L$2))</f>
        <v>1.9544999999999999</v>
      </c>
      <c r="O96" s="1">
        <f t="shared" si="22"/>
        <v>16</v>
      </c>
      <c r="P96" s="1">
        <f t="shared" si="23"/>
        <v>4</v>
      </c>
      <c r="Q96" s="1">
        <f t="shared" si="24"/>
        <v>0.13372985418265543</v>
      </c>
      <c r="R96" s="1">
        <v>1.0269999999999999</v>
      </c>
      <c r="S96" s="1">
        <v>1.9730000000000001</v>
      </c>
      <c r="T96" s="1">
        <v>7</v>
      </c>
      <c r="U96" s="1">
        <v>2</v>
      </c>
      <c r="V96" s="1">
        <f t="shared" si="25"/>
        <v>0.14872203316197233</v>
      </c>
      <c r="W96" s="1">
        <v>1.056</v>
      </c>
      <c r="X96" s="1">
        <v>1.944</v>
      </c>
      <c r="Y96" s="1">
        <v>9</v>
      </c>
      <c r="Z96" s="1">
        <v>2</v>
      </c>
      <c r="AA96" s="1">
        <f t="shared" si="26"/>
        <v>0.12071330589849108</v>
      </c>
      <c r="AB96" s="1">
        <v>1</v>
      </c>
      <c r="AC96" s="1">
        <v>2</v>
      </c>
      <c r="AD96" s="1">
        <v>0</v>
      </c>
      <c r="AE96" s="1">
        <v>0</v>
      </c>
      <c r="AF96" s="1" t="e">
        <f t="shared" si="21"/>
        <v>#DIV/0!</v>
      </c>
      <c r="AH96" s="1">
        <f t="shared" si="29"/>
        <v>0.11508643984619113</v>
      </c>
      <c r="AI96" s="1">
        <f t="shared" si="30"/>
        <v>0.14333021380750127</v>
      </c>
      <c r="AJ96" s="1">
        <f t="shared" si="31"/>
        <v>0.31086583797685385</v>
      </c>
      <c r="AK96" s="1">
        <f t="shared" si="32"/>
        <v>3.8476585605998692</v>
      </c>
      <c r="AL96" s="1" t="b">
        <f t="shared" si="33"/>
        <v>0</v>
      </c>
      <c r="AM96" s="1">
        <f t="shared" si="34"/>
        <v>0.2663898755452222</v>
      </c>
      <c r="AN96" s="1" t="b">
        <f t="shared" si="35"/>
        <v>0</v>
      </c>
      <c r="AO96" s="1">
        <v>9.4879999999999995</v>
      </c>
    </row>
    <row r="97" spans="1:41">
      <c r="A97" s="7">
        <v>94</v>
      </c>
      <c r="B97" s="9" t="s">
        <v>87</v>
      </c>
      <c r="C97" s="9" t="s">
        <v>61</v>
      </c>
      <c r="D97" s="9" t="s">
        <v>69</v>
      </c>
      <c r="E97" s="9" t="s">
        <v>70</v>
      </c>
      <c r="F97" s="2" t="b">
        <f t="shared" si="27"/>
        <v>1</v>
      </c>
      <c r="G97" s="2" t="b">
        <f t="shared" si="28"/>
        <v>0</v>
      </c>
      <c r="H97" s="2" t="s">
        <v>275</v>
      </c>
      <c r="I97" s="3" t="s">
        <v>88</v>
      </c>
      <c r="K97" s="2"/>
      <c r="L97" s="2"/>
      <c r="M97" s="1">
        <f>PRODUCT(SUM(PRODUCT(R97,overview!$J$2),PRODUCT(W97,overview!$K$2),PRODUCT(AB97,overview!$L$2)),1/SUM(overview!$J$2:$L$2))</f>
        <v>0.88195454545454544</v>
      </c>
      <c r="N97" s="1">
        <f>PRODUCT(SUM(PRODUCT(S97,overview!$J$2),PRODUCT(X97,overview!$K$2),PRODUCT(AC97,overview!$L$2)),1/SUM(overview!$J$2:$L$2))</f>
        <v>2.1180454545454546</v>
      </c>
      <c r="O97" s="1">
        <f t="shared" si="22"/>
        <v>15.5</v>
      </c>
      <c r="P97" s="1">
        <f t="shared" si="23"/>
        <v>11.5</v>
      </c>
      <c r="Q97" s="1">
        <f t="shared" si="24"/>
        <v>0.30894208196983469</v>
      </c>
      <c r="R97" s="1">
        <v>0.629</v>
      </c>
      <c r="S97" s="1">
        <v>2.371</v>
      </c>
      <c r="T97" s="1">
        <v>6.5</v>
      </c>
      <c r="U97" s="1">
        <v>9.5</v>
      </c>
      <c r="V97" s="1">
        <f t="shared" si="25"/>
        <v>0.38772994192648352</v>
      </c>
      <c r="W97" s="1">
        <v>1</v>
      </c>
      <c r="X97" s="1">
        <v>2</v>
      </c>
      <c r="Y97" s="1">
        <v>8</v>
      </c>
      <c r="Z97" s="1">
        <v>1</v>
      </c>
      <c r="AA97" s="1">
        <f t="shared" si="26"/>
        <v>6.25E-2</v>
      </c>
      <c r="AB97" s="1">
        <v>1</v>
      </c>
      <c r="AC97" s="1">
        <v>2</v>
      </c>
      <c r="AD97" s="1">
        <v>1</v>
      </c>
      <c r="AE97" s="1">
        <v>1</v>
      </c>
      <c r="AF97" s="1">
        <f t="shared" si="21"/>
        <v>0.5</v>
      </c>
      <c r="AH97" s="1">
        <f t="shared" si="29"/>
        <v>0.15465568802978688</v>
      </c>
      <c r="AI97" s="1">
        <f t="shared" si="30"/>
        <v>0.19016282797603978</v>
      </c>
      <c r="AJ97" s="1">
        <f t="shared" si="31"/>
        <v>0.49618849618849631</v>
      </c>
      <c r="AK97" s="1">
        <f t="shared" si="32"/>
        <v>4.0680522289868053</v>
      </c>
      <c r="AL97" s="1" t="b">
        <f t="shared" si="33"/>
        <v>0</v>
      </c>
      <c r="AM97" s="1">
        <f t="shared" si="34"/>
        <v>0.2181101593204203</v>
      </c>
      <c r="AN97" s="1" t="b">
        <f t="shared" si="35"/>
        <v>0</v>
      </c>
      <c r="AO97" s="1">
        <v>9.4879999999999995</v>
      </c>
    </row>
    <row r="98" spans="1:41">
      <c r="A98" s="7">
        <v>95</v>
      </c>
      <c r="B98" s="9" t="s">
        <v>30</v>
      </c>
      <c r="C98" s="9" t="s">
        <v>31</v>
      </c>
      <c r="D98" s="9" t="s">
        <v>56</v>
      </c>
      <c r="E98" s="9" t="s">
        <v>31</v>
      </c>
      <c r="F98" s="2" t="b">
        <f t="shared" si="27"/>
        <v>0</v>
      </c>
      <c r="G98" s="2" t="b">
        <f t="shared" si="28"/>
        <v>0</v>
      </c>
      <c r="H98" s="2" t="s">
        <v>275</v>
      </c>
      <c r="I98" s="3" t="s">
        <v>88</v>
      </c>
      <c r="M98" s="1">
        <f>PRODUCT(SUM(PRODUCT(R98,overview!$J$2),PRODUCT(W98,overview!$K$2),PRODUCT(AB98,overview!$L$2)),1/SUM(overview!$J$2:$L$2))</f>
        <v>1</v>
      </c>
      <c r="N98" s="1">
        <f>PRODUCT(SUM(PRODUCT(S98,overview!$J$2),PRODUCT(X98,overview!$K$2),PRODUCT(AC98,overview!$L$2)),1/SUM(overview!$J$2:$L$2))</f>
        <v>2</v>
      </c>
      <c r="O98" s="1">
        <f t="shared" si="22"/>
        <v>17</v>
      </c>
      <c r="P98" s="1">
        <f t="shared" si="23"/>
        <v>1</v>
      </c>
      <c r="Q98" s="1">
        <f t="shared" si="24"/>
        <v>2.9411764705882353E-2</v>
      </c>
      <c r="R98" s="1">
        <v>1</v>
      </c>
      <c r="S98" s="1">
        <v>2</v>
      </c>
      <c r="T98" s="1">
        <v>7</v>
      </c>
      <c r="U98" s="1">
        <v>0</v>
      </c>
      <c r="V98" s="1">
        <f t="shared" si="25"/>
        <v>0</v>
      </c>
      <c r="W98" s="1">
        <v>1</v>
      </c>
      <c r="X98" s="1">
        <v>2</v>
      </c>
      <c r="Y98" s="1">
        <v>9</v>
      </c>
      <c r="Z98" s="1">
        <v>1</v>
      </c>
      <c r="AA98" s="1">
        <f t="shared" si="26"/>
        <v>5.5555555555555552E-2</v>
      </c>
      <c r="AB98" s="1">
        <v>1</v>
      </c>
      <c r="AC98" s="1">
        <v>2</v>
      </c>
      <c r="AD98" s="1">
        <v>1</v>
      </c>
      <c r="AE98" s="1">
        <v>0</v>
      </c>
      <c r="AF98" s="1">
        <f t="shared" si="21"/>
        <v>0</v>
      </c>
      <c r="AH98" s="1">
        <f t="shared" si="29"/>
        <v>0.12409334245247011</v>
      </c>
      <c r="AI98" s="1">
        <f t="shared" si="30"/>
        <v>0.15311125078566939</v>
      </c>
      <c r="AJ98" s="1">
        <f t="shared" si="31"/>
        <v>0.26538461538461533</v>
      </c>
      <c r="AK98" s="1">
        <f t="shared" si="32"/>
        <v>4.6222099460791419</v>
      </c>
      <c r="AL98" s="1" t="b">
        <f t="shared" si="33"/>
        <v>0</v>
      </c>
      <c r="AM98" s="1">
        <f t="shared" si="34"/>
        <v>0.19482319510364857</v>
      </c>
      <c r="AN98" s="1" t="b">
        <f t="shared" si="35"/>
        <v>0</v>
      </c>
      <c r="AO98" s="1">
        <v>9.4879999999999995</v>
      </c>
    </row>
    <row r="99" spans="1:41">
      <c r="A99" s="7">
        <v>96</v>
      </c>
      <c r="B99" s="9" t="s">
        <v>69</v>
      </c>
      <c r="C99" s="9" t="s">
        <v>70</v>
      </c>
      <c r="D99" s="9" t="s">
        <v>89</v>
      </c>
      <c r="E99" s="9" t="s">
        <v>70</v>
      </c>
      <c r="F99" s="2" t="b">
        <f t="shared" si="27"/>
        <v>1</v>
      </c>
      <c r="G99" s="2" t="b">
        <f t="shared" si="28"/>
        <v>1</v>
      </c>
      <c r="H99" s="2" t="s">
        <v>275</v>
      </c>
      <c r="I99" s="2"/>
      <c r="K99" s="4"/>
      <c r="L99" s="3"/>
      <c r="M99" s="1">
        <f>PRODUCT(SUM(PRODUCT(R99,overview!$J$2),PRODUCT(W99,overview!$K$2),PRODUCT(AB99,overview!$L$2)),1/SUM(overview!$J$2:$L$2))</f>
        <v>1.0039545454545455</v>
      </c>
      <c r="N99" s="1">
        <f>PRODUCT(SUM(PRODUCT(S99,overview!$J$2),PRODUCT(X99,overview!$K$2),PRODUCT(AC99,overview!$L$2)),1/SUM(overview!$J$2:$L$2))</f>
        <v>1.9960454545454545</v>
      </c>
      <c r="O99" s="1">
        <f t="shared" si="22"/>
        <v>17</v>
      </c>
      <c r="P99" s="1">
        <f t="shared" si="23"/>
        <v>3</v>
      </c>
      <c r="Q99" s="1">
        <f t="shared" si="24"/>
        <v>8.8759726785984594E-2</v>
      </c>
      <c r="R99" s="1">
        <v>1</v>
      </c>
      <c r="S99" s="1">
        <v>2</v>
      </c>
      <c r="T99" s="1">
        <v>7</v>
      </c>
      <c r="U99" s="1">
        <v>0</v>
      </c>
      <c r="V99" s="1">
        <f t="shared" si="25"/>
        <v>0</v>
      </c>
      <c r="W99" s="1">
        <v>1.006</v>
      </c>
      <c r="X99" s="1">
        <v>1.994</v>
      </c>
      <c r="Y99" s="1">
        <v>9</v>
      </c>
      <c r="Z99" s="1">
        <v>3</v>
      </c>
      <c r="AA99" s="1">
        <f t="shared" si="26"/>
        <v>0.16817118020728852</v>
      </c>
      <c r="AB99" s="1">
        <v>1</v>
      </c>
      <c r="AC99" s="1">
        <v>2</v>
      </c>
      <c r="AD99" s="1">
        <v>1</v>
      </c>
      <c r="AE99" s="1">
        <v>0</v>
      </c>
      <c r="AF99" s="1">
        <f t="shared" si="21"/>
        <v>0</v>
      </c>
      <c r="AH99" s="1">
        <f t="shared" si="29"/>
        <v>0.12750485141237941</v>
      </c>
      <c r="AI99" s="1">
        <f t="shared" si="30"/>
        <v>0.17239770051547484</v>
      </c>
      <c r="AJ99" s="1">
        <f t="shared" si="31"/>
        <v>0.33781975919244339</v>
      </c>
      <c r="AK99" s="1">
        <f t="shared" si="32"/>
        <v>4.2843334183154953</v>
      </c>
      <c r="AL99" s="1" t="b">
        <f t="shared" si="33"/>
        <v>0</v>
      </c>
      <c r="AM99" s="1">
        <f t="shared" si="34"/>
        <v>0.21827905925788502</v>
      </c>
      <c r="AN99" s="1" t="b">
        <f t="shared" si="35"/>
        <v>0</v>
      </c>
      <c r="AO99" s="1">
        <v>9.4879999999999995</v>
      </c>
    </row>
    <row r="100" spans="1:41">
      <c r="A100" s="7">
        <v>97</v>
      </c>
      <c r="B100" s="9" t="s">
        <v>45</v>
      </c>
      <c r="C100" s="9" t="s">
        <v>46</v>
      </c>
      <c r="D100" s="9" t="s">
        <v>45</v>
      </c>
      <c r="E100" s="9" t="s">
        <v>46</v>
      </c>
      <c r="F100" s="2" t="b">
        <f t="shared" si="27"/>
        <v>0</v>
      </c>
      <c r="G100" s="2" t="b">
        <f t="shared" si="28"/>
        <v>0</v>
      </c>
      <c r="H100" s="2" t="s">
        <v>275</v>
      </c>
      <c r="I100" s="3" t="s">
        <v>88</v>
      </c>
      <c r="M100" s="1">
        <f>PRODUCT(SUM(PRODUCT(R100,overview!$J$2),PRODUCT(W100,overview!$K$2),PRODUCT(AB100,overview!$L$2)),1/SUM(overview!$J$2:$L$2))</f>
        <v>1.016159090909091</v>
      </c>
      <c r="N100" s="1">
        <f>PRODUCT(SUM(PRODUCT(S100,overview!$J$2),PRODUCT(X100,overview!$K$2),PRODUCT(AC100,overview!$L$2)),1/SUM(overview!$J$2:$L$2))</f>
        <v>1.9838409090909093</v>
      </c>
      <c r="O100" s="1">
        <f t="shared" si="22"/>
        <v>13</v>
      </c>
      <c r="P100" s="1">
        <f t="shared" si="23"/>
        <v>4</v>
      </c>
      <c r="Q100" s="1">
        <f t="shared" si="24"/>
        <v>0.15760554902943977</v>
      </c>
      <c r="R100" s="1">
        <v>1.028</v>
      </c>
      <c r="S100" s="1">
        <v>1.972</v>
      </c>
      <c r="T100" s="1">
        <v>5</v>
      </c>
      <c r="U100" s="1">
        <v>0</v>
      </c>
      <c r="V100" s="1">
        <f t="shared" si="25"/>
        <v>0</v>
      </c>
      <c r="W100" s="1">
        <v>1.0109999999999999</v>
      </c>
      <c r="X100" s="1">
        <v>1.9890000000000001</v>
      </c>
      <c r="Y100" s="1">
        <v>8</v>
      </c>
      <c r="Z100" s="1">
        <v>4</v>
      </c>
      <c r="AA100" s="1">
        <f t="shared" si="26"/>
        <v>0.25414781297134237</v>
      </c>
      <c r="AB100" s="1">
        <v>1</v>
      </c>
      <c r="AC100" s="1">
        <v>2</v>
      </c>
      <c r="AD100" s="1">
        <v>0</v>
      </c>
      <c r="AE100" s="1">
        <v>0</v>
      </c>
      <c r="AF100" s="1" t="e">
        <f t="shared" si="21"/>
        <v>#DIV/0!</v>
      </c>
      <c r="AH100" s="1">
        <f t="shared" si="29"/>
        <v>0.13535760697332749</v>
      </c>
      <c r="AI100" s="1">
        <f t="shared" si="30"/>
        <v>0.17832278192095699</v>
      </c>
      <c r="AJ100" s="1">
        <f t="shared" si="31"/>
        <v>0.30687182927340578</v>
      </c>
      <c r="AK100" s="1">
        <f t="shared" si="32"/>
        <v>2.8313469953498833</v>
      </c>
      <c r="AL100" s="1" t="b">
        <f t="shared" si="33"/>
        <v>0</v>
      </c>
      <c r="AM100" s="1">
        <f t="shared" si="34"/>
        <v>0.15610670410809055</v>
      </c>
      <c r="AN100" s="1" t="b">
        <f t="shared" si="35"/>
        <v>0</v>
      </c>
      <c r="AO100" s="1">
        <v>9.4879999999999995</v>
      </c>
    </row>
    <row r="101" spans="1:41">
      <c r="A101" s="7">
        <v>98</v>
      </c>
      <c r="B101" s="9" t="s">
        <v>28</v>
      </c>
      <c r="C101" s="9" t="s">
        <v>29</v>
      </c>
      <c r="D101" s="9" t="s">
        <v>28</v>
      </c>
      <c r="E101" s="9" t="s">
        <v>29</v>
      </c>
      <c r="F101" s="2" t="b">
        <f t="shared" si="27"/>
        <v>0</v>
      </c>
      <c r="G101" s="2" t="b">
        <f t="shared" si="28"/>
        <v>0</v>
      </c>
      <c r="H101" s="2" t="s">
        <v>275</v>
      </c>
      <c r="I101" s="3" t="s">
        <v>88</v>
      </c>
      <c r="K101" s="4"/>
      <c r="L101" s="3"/>
      <c r="M101" s="1">
        <f>PRODUCT(SUM(PRODUCT(R101,overview!$J$2),PRODUCT(W101,overview!$K$2),PRODUCT(AB101,overview!$L$2)),1/SUM(overview!$J$2:$L$2))</f>
        <v>0.66700000000000004</v>
      </c>
      <c r="N101" s="1">
        <f>PRODUCT(SUM(PRODUCT(S101,overview!$J$2),PRODUCT(X101,overview!$K$2),PRODUCT(AC101,overview!$L$2)),1/SUM(overview!$J$2:$L$2))</f>
        <v>2.3330000000000006</v>
      </c>
      <c r="O101" s="1">
        <f t="shared" si="22"/>
        <v>5</v>
      </c>
      <c r="P101" s="1">
        <f t="shared" si="23"/>
        <v>0</v>
      </c>
      <c r="Q101" s="1">
        <f t="shared" si="24"/>
        <v>0</v>
      </c>
      <c r="R101" s="1">
        <v>0.66700000000000004</v>
      </c>
      <c r="S101" s="1">
        <v>2.3330000000000002</v>
      </c>
      <c r="T101" s="1">
        <v>0</v>
      </c>
      <c r="U101" s="1">
        <v>0</v>
      </c>
      <c r="V101" s="1" t="e">
        <f t="shared" si="25"/>
        <v>#DIV/0!</v>
      </c>
      <c r="W101" s="1">
        <v>0.66700000000000004</v>
      </c>
      <c r="X101" s="1">
        <v>2.3330000000000002</v>
      </c>
      <c r="Y101" s="1">
        <v>5</v>
      </c>
      <c r="Z101" s="1">
        <v>0</v>
      </c>
      <c r="AA101" s="1">
        <f t="shared" si="26"/>
        <v>0</v>
      </c>
      <c r="AB101" s="1">
        <v>0.66700000000000004</v>
      </c>
      <c r="AC101" s="1">
        <v>2.3330000000000002</v>
      </c>
      <c r="AD101" s="1">
        <v>0</v>
      </c>
      <c r="AE101" s="1">
        <v>0</v>
      </c>
      <c r="AF101" s="1" t="e">
        <f t="shared" si="21"/>
        <v>#DIV/0!</v>
      </c>
      <c r="AH101" s="1">
        <f t="shared" si="29"/>
        <v>0.12149278912822409</v>
      </c>
      <c r="AI101" s="1">
        <f t="shared" si="30"/>
        <v>0.16247424585511464</v>
      </c>
      <c r="AJ101" s="1">
        <f t="shared" si="31"/>
        <v>0.30687182927340573</v>
      </c>
      <c r="AK101" s="1">
        <f t="shared" si="32"/>
        <v>3.5927515684647373</v>
      </c>
      <c r="AL101" s="1" t="b">
        <f t="shared" si="33"/>
        <v>0</v>
      </c>
      <c r="AM101" s="1">
        <f t="shared" si="34"/>
        <v>0.10905586114428599</v>
      </c>
      <c r="AN101" s="1" t="b">
        <f t="shared" si="35"/>
        <v>0</v>
      </c>
      <c r="AO101" s="1">
        <v>9.4879999999999995</v>
      </c>
    </row>
    <row r="102" spans="1:41">
      <c r="A102" s="7">
        <v>99</v>
      </c>
      <c r="B102" s="9" t="s">
        <v>28</v>
      </c>
      <c r="C102" s="9" t="s">
        <v>29</v>
      </c>
      <c r="D102" s="9" t="s">
        <v>28</v>
      </c>
      <c r="E102" s="9" t="s">
        <v>29</v>
      </c>
      <c r="F102" s="2" t="b">
        <f t="shared" si="27"/>
        <v>0</v>
      </c>
      <c r="G102" s="2" t="b">
        <f t="shared" si="28"/>
        <v>0</v>
      </c>
      <c r="H102" s="2" t="s">
        <v>275</v>
      </c>
      <c r="I102" s="2"/>
      <c r="M102" s="1">
        <f>PRODUCT(SUM(PRODUCT(R102,overview!$J$2),PRODUCT(W102,overview!$K$2),PRODUCT(AB102,overview!$L$2)),1/SUM(overview!$J$2:$L$2))</f>
        <v>0.69243181818181831</v>
      </c>
      <c r="N102" s="1">
        <f>PRODUCT(SUM(PRODUCT(S102,overview!$J$2),PRODUCT(X102,overview!$K$2),PRODUCT(AC102,overview!$L$2)),1/SUM(overview!$J$2:$L$2))</f>
        <v>2.3075681818181821</v>
      </c>
      <c r="O102" s="1">
        <f t="shared" si="22"/>
        <v>9</v>
      </c>
      <c r="P102" s="1">
        <f t="shared" si="23"/>
        <v>5</v>
      </c>
      <c r="Q102" s="1">
        <f t="shared" si="24"/>
        <v>0.16670551555761293</v>
      </c>
      <c r="R102" s="1">
        <v>0.72</v>
      </c>
      <c r="S102" s="1">
        <v>2.2799999999999998</v>
      </c>
      <c r="T102" s="1">
        <v>3</v>
      </c>
      <c r="U102" s="1">
        <v>2</v>
      </c>
      <c r="V102" s="1">
        <f t="shared" si="25"/>
        <v>0.21052631578947367</v>
      </c>
      <c r="W102" s="1">
        <v>0.68</v>
      </c>
      <c r="X102" s="1">
        <v>2.3199999999999998</v>
      </c>
      <c r="Y102" s="1">
        <v>6</v>
      </c>
      <c r="Z102" s="1">
        <v>3</v>
      </c>
      <c r="AA102" s="1">
        <f t="shared" si="26"/>
        <v>0.14655172413793105</v>
      </c>
      <c r="AB102" s="1">
        <v>0.66700000000000004</v>
      </c>
      <c r="AC102" s="1">
        <v>2.3330000000000002</v>
      </c>
      <c r="AD102" s="1">
        <v>0</v>
      </c>
      <c r="AE102" s="1">
        <v>0</v>
      </c>
      <c r="AF102" s="1" t="e">
        <f t="shared" si="21"/>
        <v>#DIV/0!</v>
      </c>
      <c r="AH102" s="1">
        <f t="shared" si="29"/>
        <v>0.1367330752588396</v>
      </c>
      <c r="AI102" s="1">
        <f t="shared" si="30"/>
        <v>0.13726986293310417</v>
      </c>
      <c r="AJ102" s="1">
        <f t="shared" si="31"/>
        <v>0.26119463964700113</v>
      </c>
      <c r="AK102" s="1">
        <f t="shared" si="32"/>
        <v>3.9177948192555725</v>
      </c>
      <c r="AL102" s="1" t="b">
        <f t="shared" si="33"/>
        <v>0</v>
      </c>
      <c r="AM102" s="1">
        <f t="shared" si="34"/>
        <v>5.3296268331830231E-2</v>
      </c>
      <c r="AN102" s="1" t="b">
        <f t="shared" si="35"/>
        <v>0</v>
      </c>
      <c r="AO102" s="1">
        <v>9.4879999999999995</v>
      </c>
    </row>
    <row r="103" spans="1:41">
      <c r="A103" s="7">
        <v>100</v>
      </c>
      <c r="B103" s="9" t="s">
        <v>38</v>
      </c>
      <c r="C103" s="9" t="s">
        <v>1</v>
      </c>
      <c r="D103" s="9" t="s">
        <v>51</v>
      </c>
      <c r="E103" s="9" t="s">
        <v>52</v>
      </c>
      <c r="F103" s="2" t="b">
        <f t="shared" si="27"/>
        <v>1</v>
      </c>
      <c r="G103" s="2" t="b">
        <f t="shared" si="28"/>
        <v>1</v>
      </c>
      <c r="H103" s="2" t="s">
        <v>275</v>
      </c>
      <c r="I103" s="2"/>
      <c r="K103" s="2"/>
      <c r="L103" s="2"/>
      <c r="M103" s="1">
        <f>PRODUCT(SUM(PRODUCT(R103,overview!$J$2),PRODUCT(W103,overview!$K$2),PRODUCT(AB103,overview!$L$2)),1/SUM(overview!$J$2:$L$2))</f>
        <v>0.59622727272727261</v>
      </c>
      <c r="N103" s="1">
        <f>PRODUCT(SUM(PRODUCT(S103,overview!$J$2),PRODUCT(X103,overview!$K$2),PRODUCT(AC103,overview!$L$2)),1/SUM(overview!$J$2:$L$2))</f>
        <v>2.403772727272727</v>
      </c>
      <c r="O103" s="1">
        <f t="shared" si="22"/>
        <v>11.2</v>
      </c>
      <c r="P103" s="1">
        <f t="shared" si="23"/>
        <v>18.8</v>
      </c>
      <c r="Q103" s="1">
        <f t="shared" si="24"/>
        <v>0.41634970460396403</v>
      </c>
      <c r="R103" s="1">
        <v>0.83299999999999996</v>
      </c>
      <c r="S103" s="1">
        <v>2.1669999999999998</v>
      </c>
      <c r="T103" s="1">
        <v>6</v>
      </c>
      <c r="U103" s="1">
        <v>8</v>
      </c>
      <c r="V103" s="1">
        <f t="shared" si="25"/>
        <v>0.51253653284110134</v>
      </c>
      <c r="W103" s="1">
        <v>0.49099999999999999</v>
      </c>
      <c r="X103" s="1">
        <v>2.5089999999999999</v>
      </c>
      <c r="Y103" s="1">
        <v>5.2</v>
      </c>
      <c r="Z103" s="1">
        <v>8.8000000000000007</v>
      </c>
      <c r="AA103" s="1">
        <f t="shared" si="26"/>
        <v>0.33117699359229852</v>
      </c>
      <c r="AB103" s="1">
        <v>0.33300000000000002</v>
      </c>
      <c r="AC103" s="1">
        <v>2.6669999999999998</v>
      </c>
      <c r="AD103" s="1">
        <v>0</v>
      </c>
      <c r="AE103" s="1">
        <v>2</v>
      </c>
      <c r="AF103" s="1" t="e">
        <f t="shared" si="21"/>
        <v>#DIV/0!</v>
      </c>
      <c r="AH103" s="1">
        <f t="shared" si="29"/>
        <v>0.12773699268042024</v>
      </c>
      <c r="AI103" s="1">
        <f t="shared" si="30"/>
        <v>0.12872581189178384</v>
      </c>
      <c r="AJ103" s="1">
        <f t="shared" si="31"/>
        <v>0.31468865782239747</v>
      </c>
      <c r="AK103" s="1">
        <f t="shared" si="32"/>
        <v>4.0273967549146938</v>
      </c>
      <c r="AL103" s="1" t="b">
        <f t="shared" si="33"/>
        <v>0</v>
      </c>
      <c r="AM103" s="1">
        <f t="shared" si="34"/>
        <v>5.4825837144154024E-2</v>
      </c>
      <c r="AN103" s="1" t="b">
        <f t="shared" si="35"/>
        <v>0</v>
      </c>
      <c r="AO103" s="1">
        <v>9.4879999999999995</v>
      </c>
    </row>
    <row r="104" spans="1:41">
      <c r="A104" s="7">
        <v>101</v>
      </c>
      <c r="B104" s="9" t="s">
        <v>84</v>
      </c>
      <c r="C104" s="9" t="s">
        <v>37</v>
      </c>
      <c r="D104" s="9" t="s">
        <v>67</v>
      </c>
      <c r="E104" s="9" t="s">
        <v>37</v>
      </c>
      <c r="F104" s="2" t="b">
        <f t="shared" si="27"/>
        <v>1</v>
      </c>
      <c r="G104" s="2" t="b">
        <f t="shared" si="28"/>
        <v>1</v>
      </c>
      <c r="H104" s="2" t="s">
        <v>275</v>
      </c>
      <c r="I104" s="3" t="s">
        <v>88</v>
      </c>
      <c r="M104" s="1">
        <f>PRODUCT(SUM(PRODUCT(R104,overview!$J$2),PRODUCT(W104,overview!$K$2),PRODUCT(AB104,overview!$L$2)),1/SUM(overview!$J$2:$L$2))</f>
        <v>0.90515909090909086</v>
      </c>
      <c r="N104" s="1">
        <f>PRODUCT(SUM(PRODUCT(S104,overview!$J$2),PRODUCT(X104,overview!$K$2),PRODUCT(AC104,overview!$L$2)),1/SUM(overview!$J$2:$L$2))</f>
        <v>2.0948409090909093</v>
      </c>
      <c r="O104" s="1">
        <f t="shared" si="22"/>
        <v>20</v>
      </c>
      <c r="P104" s="1">
        <f t="shared" si="23"/>
        <v>0</v>
      </c>
      <c r="Q104" s="1">
        <f t="shared" si="24"/>
        <v>0</v>
      </c>
      <c r="R104" s="1">
        <v>1.1739999999999999</v>
      </c>
      <c r="S104" s="1">
        <v>1.8260000000000001</v>
      </c>
      <c r="T104" s="1">
        <v>12</v>
      </c>
      <c r="U104" s="1">
        <v>0</v>
      </c>
      <c r="V104" s="1">
        <f t="shared" si="25"/>
        <v>0</v>
      </c>
      <c r="W104" s="1">
        <v>0.77500000000000002</v>
      </c>
      <c r="X104" s="1">
        <v>2.2250000000000001</v>
      </c>
      <c r="Y104" s="1">
        <v>7</v>
      </c>
      <c r="Z104" s="1">
        <v>0</v>
      </c>
      <c r="AA104" s="1">
        <f t="shared" si="26"/>
        <v>0</v>
      </c>
      <c r="AB104" s="1">
        <v>0.91600000000000004</v>
      </c>
      <c r="AC104" s="1">
        <v>2.0840000000000001</v>
      </c>
      <c r="AD104" s="1">
        <v>1</v>
      </c>
      <c r="AE104" s="1">
        <v>0</v>
      </c>
      <c r="AF104" s="1">
        <f t="shared" si="21"/>
        <v>0</v>
      </c>
      <c r="AH104" s="1">
        <f t="shared" si="29"/>
        <v>0.13163378055285493</v>
      </c>
      <c r="AI104" s="1">
        <f t="shared" si="30"/>
        <v>0.13508787837737449</v>
      </c>
      <c r="AJ104" s="1">
        <f t="shared" si="31"/>
        <v>0.31468865782239752</v>
      </c>
      <c r="AK104" s="1">
        <f t="shared" si="32"/>
        <v>3.855472411629266</v>
      </c>
      <c r="AL104" s="1" t="b">
        <f t="shared" si="33"/>
        <v>0</v>
      </c>
      <c r="AM104" s="1">
        <f t="shared" si="34"/>
        <v>1.4403407630352038E-2</v>
      </c>
      <c r="AN104" s="1" t="b">
        <f t="shared" si="35"/>
        <v>0</v>
      </c>
      <c r="AO104" s="1">
        <v>9.4879999999999995</v>
      </c>
    </row>
    <row r="105" spans="1:41">
      <c r="A105" s="7">
        <v>102</v>
      </c>
      <c r="B105" s="9" t="s">
        <v>54</v>
      </c>
      <c r="C105" s="9" t="s">
        <v>55</v>
      </c>
      <c r="D105" s="9" t="s">
        <v>43</v>
      </c>
      <c r="E105" s="9" t="s">
        <v>44</v>
      </c>
      <c r="F105" s="2" t="b">
        <f t="shared" si="27"/>
        <v>1</v>
      </c>
      <c r="G105" s="2" t="b">
        <f t="shared" si="28"/>
        <v>1</v>
      </c>
      <c r="H105" s="2" t="s">
        <v>275</v>
      </c>
      <c r="M105" s="1">
        <f>PRODUCT(SUM(PRODUCT(R105,overview!$J$2),PRODUCT(W105,overview!$K$2),PRODUCT(AB105,overview!$L$2)),1/SUM(overview!$J$2:$L$2))</f>
        <v>0.4979318181818182</v>
      </c>
      <c r="N105" s="1">
        <f>PRODUCT(SUM(PRODUCT(S105,overview!$J$2),PRODUCT(X105,overview!$K$2),PRODUCT(AC105,overview!$L$2)),1/SUM(overview!$J$2:$L$2))</f>
        <v>2.5020681818181818</v>
      </c>
      <c r="O105" s="1">
        <f t="shared" si="22"/>
        <v>6.5</v>
      </c>
      <c r="P105" s="1">
        <f t="shared" si="23"/>
        <v>8.5</v>
      </c>
      <c r="Q105" s="1">
        <f t="shared" si="24"/>
        <v>0.26024135278297744</v>
      </c>
      <c r="R105" s="1">
        <v>0.57699999999999996</v>
      </c>
      <c r="S105" s="1">
        <v>2.423</v>
      </c>
      <c r="T105" s="1">
        <v>2.5</v>
      </c>
      <c r="U105" s="1">
        <v>5.5</v>
      </c>
      <c r="V105" s="1">
        <f t="shared" si="25"/>
        <v>0.52389599669830789</v>
      </c>
      <c r="W105" s="1">
        <v>0.46400000000000002</v>
      </c>
      <c r="X105" s="1">
        <v>2.536</v>
      </c>
      <c r="Y105" s="1">
        <v>4</v>
      </c>
      <c r="Z105" s="1">
        <v>2</v>
      </c>
      <c r="AA105" s="1">
        <f t="shared" si="26"/>
        <v>9.1482649842271294E-2</v>
      </c>
      <c r="AB105" s="1">
        <v>0.375</v>
      </c>
      <c r="AC105" s="1">
        <v>2.625</v>
      </c>
      <c r="AD105" s="1">
        <v>0</v>
      </c>
      <c r="AE105" s="1">
        <v>1</v>
      </c>
      <c r="AF105" s="1" t="e">
        <f t="shared" si="21"/>
        <v>#DIV/0!</v>
      </c>
      <c r="AH105" s="1">
        <f t="shared" si="29"/>
        <v>0.1277845250144205</v>
      </c>
      <c r="AI105" s="1">
        <f t="shared" si="30"/>
        <v>0.17160761529361823</v>
      </c>
      <c r="AJ105" s="1">
        <f t="shared" si="31"/>
        <v>0.30724132467120902</v>
      </c>
      <c r="AK105" s="1">
        <f t="shared" si="32"/>
        <v>4.2692862796715039</v>
      </c>
      <c r="AL105" s="1" t="b">
        <f t="shared" si="33"/>
        <v>0</v>
      </c>
      <c r="AM105" s="1">
        <f t="shared" si="34"/>
        <v>3.4102203176657932E-3</v>
      </c>
      <c r="AN105" s="1" t="b">
        <f t="shared" si="35"/>
        <v>0</v>
      </c>
      <c r="AO105" s="1">
        <v>9.4879999999999995</v>
      </c>
    </row>
    <row r="106" spans="1:41">
      <c r="A106" s="7">
        <v>103</v>
      </c>
      <c r="B106" s="9" t="s">
        <v>74</v>
      </c>
      <c r="C106" s="9" t="s">
        <v>1</v>
      </c>
      <c r="D106" s="9" t="s">
        <v>75</v>
      </c>
      <c r="E106" s="9" t="s">
        <v>1</v>
      </c>
      <c r="F106" s="2" t="b">
        <f t="shared" si="27"/>
        <v>1</v>
      </c>
      <c r="G106" s="2" t="b">
        <f t="shared" si="28"/>
        <v>1</v>
      </c>
      <c r="H106" s="2" t="s">
        <v>275</v>
      </c>
      <c r="I106" s="3" t="s">
        <v>88</v>
      </c>
      <c r="M106" s="1">
        <f>PRODUCT(SUM(PRODUCT(R106,overview!$J$2),PRODUCT(W106,overview!$K$2),PRODUCT(AB106,overview!$L$2)),1/SUM(overview!$J$2:$L$2))</f>
        <v>1.0620681818181819</v>
      </c>
      <c r="N106" s="1">
        <f>PRODUCT(SUM(PRODUCT(S106,overview!$J$2),PRODUCT(X106,overview!$K$2),PRODUCT(AC106,overview!$L$2)),1/SUM(overview!$J$2:$L$2))</f>
        <v>1.9379318181818181</v>
      </c>
      <c r="O106" s="1">
        <f t="shared" si="22"/>
        <v>20</v>
      </c>
      <c r="P106" s="1">
        <f t="shared" si="23"/>
        <v>4</v>
      </c>
      <c r="Q106" s="1">
        <f t="shared" si="24"/>
        <v>0.10960841571966366</v>
      </c>
      <c r="R106" s="1">
        <v>1.111</v>
      </c>
      <c r="S106" s="1">
        <v>1.889</v>
      </c>
      <c r="T106" s="1">
        <v>10</v>
      </c>
      <c r="U106" s="1">
        <v>1</v>
      </c>
      <c r="V106" s="1">
        <f t="shared" si="25"/>
        <v>5.8814187400741139E-2</v>
      </c>
      <c r="W106" s="1">
        <v>1.034</v>
      </c>
      <c r="X106" s="1">
        <v>1.966</v>
      </c>
      <c r="Y106" s="1">
        <v>9</v>
      </c>
      <c r="Z106" s="1">
        <v>3</v>
      </c>
      <c r="AA106" s="1">
        <f t="shared" si="26"/>
        <v>0.17531366564937267</v>
      </c>
      <c r="AB106" s="1">
        <v>1.1910000000000001</v>
      </c>
      <c r="AC106" s="1">
        <v>1.8089999999999999</v>
      </c>
      <c r="AD106" s="1">
        <v>1</v>
      </c>
      <c r="AE106" s="1">
        <v>0</v>
      </c>
      <c r="AF106" s="1">
        <f t="shared" si="21"/>
        <v>0</v>
      </c>
      <c r="AH106" s="1">
        <f t="shared" si="29"/>
        <v>0.16655552962357881</v>
      </c>
      <c r="AI106" s="1">
        <f t="shared" si="30"/>
        <v>0.16381396263686213</v>
      </c>
      <c r="AJ106" s="1">
        <f t="shared" si="31"/>
        <v>0.29229323308270677</v>
      </c>
      <c r="AK106" s="1">
        <f t="shared" si="32"/>
        <v>2.6762686151047945</v>
      </c>
      <c r="AL106" s="1" t="b">
        <f t="shared" si="33"/>
        <v>0</v>
      </c>
      <c r="AM106" s="1">
        <f t="shared" si="34"/>
        <v>1.0250750632829289E-3</v>
      </c>
      <c r="AN106" s="1" t="b">
        <f t="shared" si="35"/>
        <v>0</v>
      </c>
      <c r="AO106" s="1">
        <v>9.4879999999999995</v>
      </c>
    </row>
    <row r="107" spans="1:41">
      <c r="A107" s="7">
        <v>104</v>
      </c>
      <c r="B107" s="9" t="s">
        <v>32</v>
      </c>
      <c r="C107" s="9" t="s">
        <v>33</v>
      </c>
      <c r="D107" s="9" t="s">
        <v>32</v>
      </c>
      <c r="E107" s="9" t="s">
        <v>33</v>
      </c>
      <c r="F107" s="2" t="b">
        <f t="shared" si="27"/>
        <v>0</v>
      </c>
      <c r="G107" s="2" t="b">
        <f t="shared" si="28"/>
        <v>0</v>
      </c>
      <c r="H107" s="2" t="s">
        <v>275</v>
      </c>
      <c r="I107" s="2"/>
      <c r="J107" s="3"/>
      <c r="K107" s="4"/>
      <c r="L107" s="3"/>
      <c r="M107" s="1">
        <f>PRODUCT(SUM(PRODUCT(R107,overview!$J$2),PRODUCT(W107,overview!$K$2),PRODUCT(AB107,overview!$L$2)),1/SUM(overview!$J$2:$L$2))</f>
        <v>1</v>
      </c>
      <c r="N107" s="1">
        <f>PRODUCT(SUM(PRODUCT(S107,overview!$J$2),PRODUCT(X107,overview!$K$2),PRODUCT(AC107,overview!$L$2)),1/SUM(overview!$J$2:$L$2))</f>
        <v>2</v>
      </c>
      <c r="O107" s="1">
        <f t="shared" si="22"/>
        <v>19</v>
      </c>
      <c r="P107" s="1">
        <f t="shared" si="23"/>
        <v>0</v>
      </c>
      <c r="Q107" s="1">
        <f t="shared" si="24"/>
        <v>0</v>
      </c>
      <c r="R107" s="1">
        <v>1</v>
      </c>
      <c r="S107" s="1">
        <v>2</v>
      </c>
      <c r="T107" s="1">
        <v>8</v>
      </c>
      <c r="U107" s="1">
        <v>0</v>
      </c>
      <c r="V107" s="1">
        <f t="shared" si="25"/>
        <v>0</v>
      </c>
      <c r="W107" s="1">
        <v>1</v>
      </c>
      <c r="X107" s="1">
        <v>2</v>
      </c>
      <c r="Y107" s="1">
        <v>11</v>
      </c>
      <c r="Z107" s="1">
        <v>0</v>
      </c>
      <c r="AA107" s="1">
        <f t="shared" si="26"/>
        <v>0</v>
      </c>
      <c r="AB107" s="1">
        <v>1</v>
      </c>
      <c r="AC107" s="1">
        <v>2</v>
      </c>
      <c r="AD107" s="1">
        <v>0</v>
      </c>
      <c r="AE107" s="1">
        <v>0</v>
      </c>
      <c r="AF107" s="1" t="e">
        <f t="shared" si="21"/>
        <v>#DIV/0!</v>
      </c>
      <c r="AH107" s="1">
        <f t="shared" si="29"/>
        <v>0.16599409963822156</v>
      </c>
      <c r="AI107" s="1">
        <f t="shared" si="30"/>
        <v>0.14296890259987391</v>
      </c>
      <c r="AJ107" s="1">
        <f t="shared" si="31"/>
        <v>0.30936793238900134</v>
      </c>
      <c r="AK107" s="1">
        <f t="shared" si="32"/>
        <v>1.6533886683492862</v>
      </c>
      <c r="AL107" s="1" t="b">
        <f t="shared" si="33"/>
        <v>0</v>
      </c>
      <c r="AM107" s="1">
        <f t="shared" si="34"/>
        <v>5.5469759970970589E-2</v>
      </c>
      <c r="AN107" s="1" t="b">
        <f t="shared" si="35"/>
        <v>0</v>
      </c>
      <c r="AO107" s="1">
        <v>9.4879999999999995</v>
      </c>
    </row>
    <row r="108" spans="1:41">
      <c r="A108" s="7">
        <v>105</v>
      </c>
      <c r="B108" s="9" t="s">
        <v>77</v>
      </c>
      <c r="C108" s="9" t="s">
        <v>78</v>
      </c>
      <c r="D108" s="9" t="s">
        <v>77</v>
      </c>
      <c r="E108" s="9" t="s">
        <v>78</v>
      </c>
      <c r="F108" s="2" t="b">
        <f t="shared" si="27"/>
        <v>0</v>
      </c>
      <c r="G108" s="2" t="b">
        <f t="shared" si="28"/>
        <v>0</v>
      </c>
      <c r="H108" s="2" t="s">
        <v>275</v>
      </c>
      <c r="I108" s="2"/>
      <c r="M108" s="1">
        <f>PRODUCT(SUM(PRODUCT(R108,overview!$J$2),PRODUCT(W108,overview!$K$2),PRODUCT(AB108,overview!$L$2)),1/SUM(overview!$J$2:$L$2))</f>
        <v>0.42100000000000004</v>
      </c>
      <c r="N108" s="1">
        <f>PRODUCT(SUM(PRODUCT(S108,overview!$J$2),PRODUCT(X108,overview!$K$2),PRODUCT(AC108,overview!$L$2)),1/SUM(overview!$J$2:$L$2))</f>
        <v>2.5790000000000002</v>
      </c>
      <c r="O108" s="1">
        <f t="shared" si="22"/>
        <v>6.7</v>
      </c>
      <c r="P108" s="1">
        <f t="shared" si="23"/>
        <v>10.3</v>
      </c>
      <c r="Q108" s="1">
        <f t="shared" si="24"/>
        <v>0.25095345297552563</v>
      </c>
      <c r="R108" s="1">
        <v>0.38700000000000001</v>
      </c>
      <c r="S108" s="1">
        <v>2.613</v>
      </c>
      <c r="T108" s="1">
        <v>2.2000000000000002</v>
      </c>
      <c r="U108" s="1">
        <v>4.8</v>
      </c>
      <c r="V108" s="1">
        <f t="shared" si="25"/>
        <v>0.32313954702014402</v>
      </c>
      <c r="W108" s="1">
        <v>0.439</v>
      </c>
      <c r="X108" s="1">
        <v>2.5609999999999999</v>
      </c>
      <c r="Y108" s="1">
        <v>4.5</v>
      </c>
      <c r="Z108" s="1">
        <v>5.5</v>
      </c>
      <c r="AA108" s="1">
        <f t="shared" si="26"/>
        <v>0.20951017397717905</v>
      </c>
      <c r="AB108" s="1">
        <v>0.375</v>
      </c>
      <c r="AC108" s="1">
        <v>2.625</v>
      </c>
      <c r="AD108" s="1">
        <v>0</v>
      </c>
      <c r="AE108" s="1">
        <v>0</v>
      </c>
      <c r="AF108" s="1" t="e">
        <f t="shared" si="21"/>
        <v>#DIV/0!</v>
      </c>
      <c r="AH108" s="1">
        <f t="shared" si="29"/>
        <v>0.13862219375196147</v>
      </c>
      <c r="AI108" s="1">
        <f t="shared" si="30"/>
        <v>0.10497530450025423</v>
      </c>
      <c r="AJ108" s="1">
        <f t="shared" si="31"/>
        <v>0.11498750135854799</v>
      </c>
      <c r="AK108" s="1">
        <f t="shared" si="32"/>
        <v>0.43939798403182534</v>
      </c>
      <c r="AL108" s="1" t="b">
        <f t="shared" si="33"/>
        <v>0</v>
      </c>
      <c r="AM108" s="1">
        <f t="shared" si="34"/>
        <v>0.45323803241447924</v>
      </c>
      <c r="AN108" s="1" t="b">
        <f t="shared" si="35"/>
        <v>0</v>
      </c>
      <c r="AO108" s="1">
        <v>9.4879999999999995</v>
      </c>
    </row>
    <row r="109" spans="1:41">
      <c r="A109" s="7">
        <v>106</v>
      </c>
      <c r="B109" s="9" t="s">
        <v>58</v>
      </c>
      <c r="C109" s="9" t="s">
        <v>59</v>
      </c>
      <c r="D109" s="9" t="s">
        <v>58</v>
      </c>
      <c r="E109" s="9" t="s">
        <v>59</v>
      </c>
      <c r="F109" s="2" t="b">
        <f t="shared" si="27"/>
        <v>0</v>
      </c>
      <c r="G109" s="2" t="b">
        <f t="shared" si="28"/>
        <v>0</v>
      </c>
      <c r="H109" s="2" t="s">
        <v>275</v>
      </c>
      <c r="I109" s="2"/>
      <c r="J109" s="2"/>
      <c r="M109" s="1">
        <f>PRODUCT(SUM(PRODUCT(R109,overview!$J$2),PRODUCT(W109,overview!$K$2),PRODUCT(AB109,overview!$L$2)),1/SUM(overview!$J$2:$L$2))</f>
        <v>0.375</v>
      </c>
      <c r="N109" s="1">
        <f>PRODUCT(SUM(PRODUCT(S109,overview!$J$2),PRODUCT(X109,overview!$K$2),PRODUCT(AC109,overview!$L$2)),1/SUM(overview!$J$2:$L$2))</f>
        <v>2.625</v>
      </c>
      <c r="O109" s="1">
        <f t="shared" si="22"/>
        <v>12</v>
      </c>
      <c r="P109" s="1">
        <f t="shared" si="23"/>
        <v>1</v>
      </c>
      <c r="Q109" s="1">
        <f t="shared" si="24"/>
        <v>1.1904761904761904E-2</v>
      </c>
      <c r="R109" s="1">
        <v>0.375</v>
      </c>
      <c r="S109" s="1">
        <v>2.625</v>
      </c>
      <c r="T109" s="1">
        <v>8</v>
      </c>
      <c r="U109" s="1">
        <v>1</v>
      </c>
      <c r="V109" s="1">
        <f t="shared" si="25"/>
        <v>1.7857142857142856E-2</v>
      </c>
      <c r="W109" s="1">
        <v>0.375</v>
      </c>
      <c r="X109" s="1">
        <v>2.625</v>
      </c>
      <c r="Y109" s="1">
        <v>4</v>
      </c>
      <c r="Z109" s="1">
        <v>0</v>
      </c>
      <c r="AA109" s="1">
        <f t="shared" si="26"/>
        <v>0</v>
      </c>
      <c r="AB109" s="1">
        <v>0.375</v>
      </c>
      <c r="AC109" s="1">
        <v>2.625</v>
      </c>
      <c r="AD109" s="1">
        <v>0</v>
      </c>
      <c r="AE109" s="1">
        <v>0</v>
      </c>
      <c r="AF109" s="1" t="e">
        <f t="shared" si="21"/>
        <v>#DIV/0!</v>
      </c>
      <c r="AH109" s="1">
        <f t="shared" si="29"/>
        <v>0.19589233514293303</v>
      </c>
      <c r="AI109" s="1">
        <f t="shared" si="30"/>
        <v>0.12296190893976869</v>
      </c>
      <c r="AJ109" s="1">
        <f t="shared" si="31"/>
        <v>0.16572523703853134</v>
      </c>
      <c r="AK109" s="1">
        <f t="shared" si="32"/>
        <v>9.3881732310114263E-2</v>
      </c>
      <c r="AL109" s="1" t="b">
        <f t="shared" si="33"/>
        <v>0</v>
      </c>
      <c r="AM109" s="1">
        <f t="shared" si="34"/>
        <v>1.0224790226734555</v>
      </c>
      <c r="AN109" s="1" t="b">
        <f t="shared" si="35"/>
        <v>0</v>
      </c>
      <c r="AO109" s="1">
        <v>9.4879999999999995</v>
      </c>
    </row>
    <row r="110" spans="1:41">
      <c r="A110" s="7">
        <v>107</v>
      </c>
      <c r="B110" s="9" t="s">
        <v>69</v>
      </c>
      <c r="C110" s="9" t="s">
        <v>70</v>
      </c>
      <c r="D110" s="9" t="s">
        <v>89</v>
      </c>
      <c r="E110" s="9" t="s">
        <v>70</v>
      </c>
      <c r="F110" s="2" t="b">
        <f t="shared" si="27"/>
        <v>1</v>
      </c>
      <c r="G110" s="2" t="b">
        <f t="shared" si="28"/>
        <v>1</v>
      </c>
      <c r="H110" s="2" t="s">
        <v>275</v>
      </c>
      <c r="I110" s="2"/>
      <c r="J110" s="3"/>
      <c r="K110" s="2"/>
      <c r="L110" s="2"/>
      <c r="M110" s="1">
        <f>PRODUCT(SUM(PRODUCT(R110,overview!$J$2),PRODUCT(W110,overview!$K$2),PRODUCT(AB110,overview!$L$2)),1/SUM(overview!$J$2:$L$2))</f>
        <v>1.0125227272727273</v>
      </c>
      <c r="N110" s="1">
        <f>PRODUCT(SUM(PRODUCT(S110,overview!$J$2),PRODUCT(X110,overview!$K$2),PRODUCT(AC110,overview!$L$2)),1/SUM(overview!$J$2:$L$2))</f>
        <v>1.9874772727272731</v>
      </c>
      <c r="O110" s="1">
        <f t="shared" si="22"/>
        <v>12</v>
      </c>
      <c r="P110" s="1">
        <f t="shared" si="23"/>
        <v>3</v>
      </c>
      <c r="Q110" s="1">
        <f t="shared" si="24"/>
        <v>0.1273628057496369</v>
      </c>
      <c r="R110" s="1">
        <v>1</v>
      </c>
      <c r="S110" s="1">
        <v>2</v>
      </c>
      <c r="T110" s="1">
        <v>4</v>
      </c>
      <c r="U110" s="1">
        <v>0</v>
      </c>
      <c r="V110" s="1">
        <f t="shared" si="25"/>
        <v>0</v>
      </c>
      <c r="W110" s="1">
        <v>1.0189999999999999</v>
      </c>
      <c r="X110" s="1">
        <v>1.9810000000000001</v>
      </c>
      <c r="Y110" s="1">
        <v>7</v>
      </c>
      <c r="Z110" s="1">
        <v>3</v>
      </c>
      <c r="AA110" s="1">
        <f t="shared" si="26"/>
        <v>0.22045143145597459</v>
      </c>
      <c r="AB110" s="1">
        <v>1</v>
      </c>
      <c r="AC110" s="1">
        <v>2</v>
      </c>
      <c r="AD110" s="1">
        <v>1</v>
      </c>
      <c r="AE110" s="1">
        <v>0</v>
      </c>
      <c r="AF110" s="1">
        <f t="shared" si="21"/>
        <v>0</v>
      </c>
      <c r="AH110" s="1">
        <f t="shared" si="29"/>
        <v>0.2190284564530037</v>
      </c>
      <c r="AI110" s="1">
        <f t="shared" si="30"/>
        <v>0.10968340954087831</v>
      </c>
      <c r="AJ110" s="1">
        <f t="shared" si="31"/>
        <v>0</v>
      </c>
      <c r="AK110" s="1">
        <f t="shared" si="32"/>
        <v>4.8180737070405655E-2</v>
      </c>
      <c r="AL110" s="1" t="b">
        <f t="shared" si="33"/>
        <v>0</v>
      </c>
      <c r="AM110" s="1">
        <f t="shared" si="34"/>
        <v>1.7573964730206548</v>
      </c>
      <c r="AN110" s="1" t="b">
        <f t="shared" si="35"/>
        <v>0</v>
      </c>
      <c r="AO110" s="1">
        <v>9.4879999999999995</v>
      </c>
    </row>
    <row r="111" spans="1:41">
      <c r="A111" s="7">
        <v>108</v>
      </c>
      <c r="B111" s="9" t="s">
        <v>47</v>
      </c>
      <c r="C111" s="9" t="s">
        <v>48</v>
      </c>
      <c r="D111" s="9" t="s">
        <v>47</v>
      </c>
      <c r="E111" s="9" t="s">
        <v>48</v>
      </c>
      <c r="F111" s="2" t="b">
        <f t="shared" si="27"/>
        <v>0</v>
      </c>
      <c r="G111" s="2" t="b">
        <f t="shared" si="28"/>
        <v>0</v>
      </c>
      <c r="H111" s="2" t="s">
        <v>275</v>
      </c>
      <c r="I111" s="2"/>
      <c r="J111" s="3"/>
      <c r="M111" s="1">
        <f>PRODUCT(SUM(PRODUCT(R111,overview!$J$2),PRODUCT(W111,overview!$K$2),PRODUCT(AB111,overview!$L$2)),1/SUM(overview!$J$2:$L$2))</f>
        <v>0.86090909090909085</v>
      </c>
      <c r="N111" s="1">
        <f>PRODUCT(SUM(PRODUCT(S111,overview!$J$2),PRODUCT(X111,overview!$K$2),PRODUCT(AC111,overview!$L$2)),1/SUM(overview!$J$2:$L$2))</f>
        <v>2.1390909090909092</v>
      </c>
      <c r="O111" s="1">
        <f t="shared" si="22"/>
        <v>18.5</v>
      </c>
      <c r="P111" s="1">
        <f t="shared" si="23"/>
        <v>13.5</v>
      </c>
      <c r="Q111" s="1">
        <f t="shared" si="24"/>
        <v>0.2936906307072053</v>
      </c>
      <c r="R111" s="1">
        <v>0.745</v>
      </c>
      <c r="S111" s="1">
        <v>2.2549999999999999</v>
      </c>
      <c r="T111" s="1">
        <v>9.5</v>
      </c>
      <c r="U111" s="1">
        <v>9.5</v>
      </c>
      <c r="V111" s="1">
        <f t="shared" si="25"/>
        <v>0.3303769401330377</v>
      </c>
      <c r="W111" s="1">
        <v>0.91700000000000004</v>
      </c>
      <c r="X111" s="1">
        <v>2.0830000000000002</v>
      </c>
      <c r="Y111" s="1">
        <v>9</v>
      </c>
      <c r="Z111" s="1">
        <v>4</v>
      </c>
      <c r="AA111" s="1">
        <f t="shared" si="26"/>
        <v>0.19565797194217738</v>
      </c>
      <c r="AB111" s="1">
        <v>0.85699999999999998</v>
      </c>
      <c r="AC111" s="1">
        <v>2.1429999999999998</v>
      </c>
      <c r="AD111" s="1">
        <v>0</v>
      </c>
      <c r="AE111" s="1">
        <v>0</v>
      </c>
      <c r="AF111" s="1" t="e">
        <f t="shared" si="21"/>
        <v>#DIV/0!</v>
      </c>
      <c r="AH111" s="1">
        <f t="shared" si="29"/>
        <v>0.22628073096980586</v>
      </c>
      <c r="AI111" s="1">
        <f t="shared" si="30"/>
        <v>0.11595608374896724</v>
      </c>
      <c r="AJ111" s="1">
        <f t="shared" si="31"/>
        <v>0.1122994652406417</v>
      </c>
      <c r="AK111" s="1">
        <f t="shared" si="32"/>
        <v>4.1504417271302579E-2</v>
      </c>
      <c r="AL111" s="1" t="b">
        <f t="shared" si="33"/>
        <v>0</v>
      </c>
      <c r="AM111" s="1">
        <f t="shared" si="34"/>
        <v>2.5812889308796421</v>
      </c>
      <c r="AN111" s="1" t="b">
        <f t="shared" si="35"/>
        <v>0</v>
      </c>
      <c r="AO111" s="1">
        <v>9.4879999999999995</v>
      </c>
    </row>
    <row r="112" spans="1:41">
      <c r="A112" s="7">
        <v>109</v>
      </c>
      <c r="B112" s="9" t="s">
        <v>43</v>
      </c>
      <c r="C112" s="9" t="s">
        <v>44</v>
      </c>
      <c r="D112" s="9" t="s">
        <v>43</v>
      </c>
      <c r="E112" s="9" t="s">
        <v>44</v>
      </c>
      <c r="F112" s="2" t="b">
        <f t="shared" si="27"/>
        <v>0</v>
      </c>
      <c r="G112" s="2" t="b">
        <f t="shared" si="28"/>
        <v>0</v>
      </c>
      <c r="H112" s="2" t="s">
        <v>275</v>
      </c>
      <c r="I112" s="2"/>
      <c r="J112" s="4"/>
      <c r="M112" s="1">
        <f>PRODUCT(SUM(PRODUCT(R112,overview!$J$2),PRODUCT(W112,overview!$K$2),PRODUCT(AB112,overview!$L$2)),1/SUM(overview!$J$2:$L$2))</f>
        <v>0.47781818181818186</v>
      </c>
      <c r="N112" s="1">
        <f>PRODUCT(SUM(PRODUCT(S112,overview!$J$2),PRODUCT(X112,overview!$K$2),PRODUCT(AC112,overview!$L$2)),1/SUM(overview!$J$2:$L$2))</f>
        <v>2.5221818181818181</v>
      </c>
      <c r="O112" s="1">
        <f t="shared" si="22"/>
        <v>4.5</v>
      </c>
      <c r="P112" s="1">
        <f t="shared" si="23"/>
        <v>9.5</v>
      </c>
      <c r="Q112" s="1">
        <f t="shared" si="24"/>
        <v>0.39994232987312572</v>
      </c>
      <c r="R112" s="1">
        <v>0.375</v>
      </c>
      <c r="S112" s="1">
        <v>2.625</v>
      </c>
      <c r="T112" s="1">
        <v>0</v>
      </c>
      <c r="U112" s="1">
        <v>0</v>
      </c>
      <c r="V112" s="1" t="e">
        <f t="shared" si="25"/>
        <v>#DIV/0!</v>
      </c>
      <c r="W112" s="1">
        <v>0.53100000000000003</v>
      </c>
      <c r="X112" s="1">
        <v>2.4689999999999999</v>
      </c>
      <c r="Y112" s="1">
        <v>4.5</v>
      </c>
      <c r="Z112" s="1">
        <v>9.5</v>
      </c>
      <c r="AA112" s="1">
        <f t="shared" si="26"/>
        <v>0.45402997164844078</v>
      </c>
      <c r="AB112" s="1">
        <v>0.375</v>
      </c>
      <c r="AC112" s="1">
        <v>2.625</v>
      </c>
      <c r="AD112" s="1">
        <v>0</v>
      </c>
      <c r="AE112" s="1">
        <v>0</v>
      </c>
      <c r="AF112" s="1" t="e">
        <f t="shared" si="21"/>
        <v>#DIV/0!</v>
      </c>
      <c r="AH112" s="1">
        <f t="shared" si="29"/>
        <v>0.24297159854154676</v>
      </c>
      <c r="AI112" s="1">
        <f t="shared" si="30"/>
        <v>0.12015764769727325</v>
      </c>
      <c r="AJ112" s="1">
        <f t="shared" si="31"/>
        <v>0.10636766998441062</v>
      </c>
      <c r="AK112" s="1">
        <f t="shared" si="32"/>
        <v>0.17869986303875993</v>
      </c>
      <c r="AL112" s="1" t="b">
        <f t="shared" si="33"/>
        <v>0</v>
      </c>
      <c r="AM112" s="1">
        <f t="shared" si="34"/>
        <v>3.1665682746541846</v>
      </c>
      <c r="AN112" s="1" t="b">
        <f t="shared" si="35"/>
        <v>0</v>
      </c>
      <c r="AO112" s="1">
        <v>9.4879999999999995</v>
      </c>
    </row>
    <row r="113" spans="1:41">
      <c r="A113" s="7">
        <v>110</v>
      </c>
      <c r="B113" s="9" t="s">
        <v>60</v>
      </c>
      <c r="C113" s="9" t="s">
        <v>61</v>
      </c>
      <c r="D113" s="9" t="s">
        <v>60</v>
      </c>
      <c r="E113" s="9" t="s">
        <v>61</v>
      </c>
      <c r="F113" s="2" t="b">
        <f t="shared" si="27"/>
        <v>0</v>
      </c>
      <c r="G113" s="2" t="b">
        <f t="shared" si="28"/>
        <v>0</v>
      </c>
      <c r="H113" s="2" t="s">
        <v>275</v>
      </c>
      <c r="I113" s="2"/>
      <c r="J113" s="3"/>
      <c r="M113" s="1">
        <f>PRODUCT(SUM(PRODUCT(R113,overview!$J$2),PRODUCT(W113,overview!$K$2),PRODUCT(AB113,overview!$L$2)),1/SUM(overview!$J$2:$L$2))</f>
        <v>0.96309090909090911</v>
      </c>
      <c r="N113" s="1">
        <f>PRODUCT(SUM(PRODUCT(S113,overview!$J$2),PRODUCT(X113,overview!$K$2),PRODUCT(AC113,overview!$L$2)),1/SUM(overview!$J$2:$L$2))</f>
        <v>2.036909090909091</v>
      </c>
      <c r="O113" s="1">
        <f t="shared" si="22"/>
        <v>19.5</v>
      </c>
      <c r="P113" s="1">
        <f t="shared" si="23"/>
        <v>2.5</v>
      </c>
      <c r="Q113" s="1">
        <f t="shared" si="24"/>
        <v>6.0617920566148724E-2</v>
      </c>
      <c r="R113" s="1">
        <v>1</v>
      </c>
      <c r="S113" s="1">
        <v>2</v>
      </c>
      <c r="T113" s="1">
        <v>11</v>
      </c>
      <c r="U113" s="1">
        <v>0</v>
      </c>
      <c r="V113" s="1">
        <f t="shared" si="25"/>
        <v>0</v>
      </c>
      <c r="W113" s="1">
        <v>0.94399999999999995</v>
      </c>
      <c r="X113" s="1">
        <v>2.056</v>
      </c>
      <c r="Y113" s="1">
        <v>8.5</v>
      </c>
      <c r="Z113" s="1">
        <v>2.5</v>
      </c>
      <c r="AA113" s="1">
        <f t="shared" si="26"/>
        <v>0.13504234378576332</v>
      </c>
      <c r="AB113" s="1">
        <v>1</v>
      </c>
      <c r="AC113" s="1">
        <v>2</v>
      </c>
      <c r="AD113" s="1">
        <v>0</v>
      </c>
      <c r="AE113" s="1">
        <v>0</v>
      </c>
      <c r="AF113" s="1" t="e">
        <f t="shared" si="21"/>
        <v>#DIV/0!</v>
      </c>
      <c r="AH113" s="1">
        <f t="shared" si="29"/>
        <v>0.21067802161808061</v>
      </c>
      <c r="AI113" s="1">
        <f t="shared" si="30"/>
        <v>8.9327312127243597E-2</v>
      </c>
      <c r="AJ113" s="1">
        <f t="shared" si="31"/>
        <v>0.10563071152081085</v>
      </c>
      <c r="AK113" s="1">
        <f t="shared" si="32"/>
        <v>1.2868623061378478E-2</v>
      </c>
      <c r="AL113" s="1" t="b">
        <f t="shared" si="33"/>
        <v>0</v>
      </c>
      <c r="AM113" s="1">
        <f t="shared" si="34"/>
        <v>3.3862696601948969</v>
      </c>
      <c r="AN113" s="1" t="b">
        <f t="shared" si="35"/>
        <v>0</v>
      </c>
      <c r="AO113" s="1">
        <v>9.4879999999999995</v>
      </c>
    </row>
    <row r="114" spans="1:41">
      <c r="A114" s="7">
        <v>111</v>
      </c>
      <c r="B114" s="9" t="s">
        <v>45</v>
      </c>
      <c r="C114" s="9" t="s">
        <v>46</v>
      </c>
      <c r="D114" s="9" t="s">
        <v>45</v>
      </c>
      <c r="E114" s="9" t="s">
        <v>46</v>
      </c>
      <c r="F114" s="2" t="b">
        <f t="shared" si="27"/>
        <v>0</v>
      </c>
      <c r="G114" s="2" t="b">
        <f t="shared" si="28"/>
        <v>0</v>
      </c>
      <c r="H114" s="2" t="s">
        <v>275</v>
      </c>
      <c r="I114" s="2"/>
      <c r="M114" s="1">
        <f>PRODUCT(SUM(PRODUCT(R114,overview!$J$2),PRODUCT(W114,overview!$K$2),PRODUCT(AB114,overview!$L$2)),1/SUM(overview!$J$2:$L$2))</f>
        <v>1.0481136363636363</v>
      </c>
      <c r="N114" s="1">
        <f>PRODUCT(SUM(PRODUCT(S114,overview!$J$2),PRODUCT(X114,overview!$K$2),PRODUCT(AC114,overview!$L$2)),1/SUM(overview!$J$2:$L$2))</f>
        <v>1.9518863636363639</v>
      </c>
      <c r="O114" s="1">
        <f t="shared" si="22"/>
        <v>14</v>
      </c>
      <c r="P114" s="1">
        <f t="shared" si="23"/>
        <v>0</v>
      </c>
      <c r="Q114" s="1">
        <f t="shared" si="24"/>
        <v>0</v>
      </c>
      <c r="R114" s="1">
        <v>1.0289999999999999</v>
      </c>
      <c r="S114" s="1">
        <v>1.9710000000000001</v>
      </c>
      <c r="T114" s="1">
        <v>8</v>
      </c>
      <c r="U114" s="1">
        <v>0</v>
      </c>
      <c r="V114" s="1">
        <f t="shared" si="25"/>
        <v>0</v>
      </c>
      <c r="W114" s="1">
        <v>1.0589999999999999</v>
      </c>
      <c r="X114" s="1">
        <v>1.9410000000000001</v>
      </c>
      <c r="Y114" s="1">
        <v>6</v>
      </c>
      <c r="Z114" s="1">
        <v>0</v>
      </c>
      <c r="AA114" s="1">
        <f t="shared" si="26"/>
        <v>0</v>
      </c>
      <c r="AB114" s="1">
        <v>1</v>
      </c>
      <c r="AC114" s="1">
        <v>2</v>
      </c>
      <c r="AD114" s="1">
        <v>0</v>
      </c>
      <c r="AE114" s="1">
        <v>0</v>
      </c>
      <c r="AF114" s="1" t="e">
        <f t="shared" si="21"/>
        <v>#DIV/0!</v>
      </c>
      <c r="AH114" s="1">
        <f t="shared" si="29"/>
        <v>0.24661407778697703</v>
      </c>
      <c r="AI114" s="1">
        <f t="shared" si="30"/>
        <v>0.11838170582553986</v>
      </c>
      <c r="AJ114" s="1">
        <f t="shared" si="31"/>
        <v>8.8558765594221905E-2</v>
      </c>
      <c r="AK114" s="1">
        <f t="shared" si="32"/>
        <v>5.9187551509369587E-5</v>
      </c>
      <c r="AL114" s="1" t="b">
        <f t="shared" si="33"/>
        <v>0</v>
      </c>
      <c r="AM114" s="1">
        <f t="shared" si="34"/>
        <v>4.5485867980882695</v>
      </c>
      <c r="AN114" s="1" t="b">
        <f t="shared" si="35"/>
        <v>0</v>
      </c>
      <c r="AO114" s="1">
        <v>9.4879999999999995</v>
      </c>
    </row>
    <row r="115" spans="1:41">
      <c r="A115" s="7">
        <v>112</v>
      </c>
      <c r="B115" s="9" t="s">
        <v>28</v>
      </c>
      <c r="C115" s="9" t="s">
        <v>29</v>
      </c>
      <c r="D115" s="9" t="s">
        <v>28</v>
      </c>
      <c r="E115" s="9" t="s">
        <v>29</v>
      </c>
      <c r="F115" s="2" t="b">
        <f t="shared" si="27"/>
        <v>0</v>
      </c>
      <c r="G115" s="2" t="b">
        <f t="shared" si="28"/>
        <v>0</v>
      </c>
      <c r="H115" s="2" t="s">
        <v>275</v>
      </c>
      <c r="I115" s="2"/>
      <c r="M115" s="1">
        <f>PRODUCT(SUM(PRODUCT(R115,overview!$J$2),PRODUCT(W115,overview!$K$2),PRODUCT(AB115,overview!$L$2)),1/SUM(overview!$J$2:$L$2))</f>
        <v>0.73306818181818179</v>
      </c>
      <c r="N115" s="1">
        <f>PRODUCT(SUM(PRODUCT(S115,overview!$J$2),PRODUCT(X115,overview!$K$2),PRODUCT(AC115,overview!$L$2)),1/SUM(overview!$J$2:$L$2))</f>
        <v>2.2669318181818179</v>
      </c>
      <c r="O115" s="1">
        <f t="shared" si="22"/>
        <v>8.5</v>
      </c>
      <c r="P115" s="1">
        <f t="shared" si="23"/>
        <v>13.5</v>
      </c>
      <c r="Q115" s="1">
        <f t="shared" si="24"/>
        <v>0.51359496126888271</v>
      </c>
      <c r="R115" s="1">
        <v>0.74</v>
      </c>
      <c r="S115" s="1">
        <v>2.2599999999999998</v>
      </c>
      <c r="T115" s="1">
        <v>5</v>
      </c>
      <c r="U115" s="1">
        <v>3</v>
      </c>
      <c r="V115" s="1">
        <f t="shared" si="25"/>
        <v>0.19646017699115051</v>
      </c>
      <c r="W115" s="1">
        <v>0.73199999999999998</v>
      </c>
      <c r="X115" s="1">
        <v>2.2679999999999998</v>
      </c>
      <c r="Y115" s="1">
        <v>3.5</v>
      </c>
      <c r="Z115" s="1">
        <v>10.5</v>
      </c>
      <c r="AA115" s="1">
        <f t="shared" si="26"/>
        <v>0.96825396825396826</v>
      </c>
      <c r="AB115" s="1">
        <v>0.66700000000000004</v>
      </c>
      <c r="AC115" s="1">
        <v>2.3330000000000002</v>
      </c>
      <c r="AD115" s="1">
        <v>0</v>
      </c>
      <c r="AE115" s="1">
        <v>0</v>
      </c>
      <c r="AF115" s="1" t="e">
        <f t="shared" si="21"/>
        <v>#DIV/0!</v>
      </c>
      <c r="AH115" s="1">
        <f t="shared" si="29"/>
        <v>0.23500501232761653</v>
      </c>
      <c r="AI115" s="1">
        <f t="shared" si="30"/>
        <v>0.10696851554565409</v>
      </c>
      <c r="AJ115" s="1">
        <f t="shared" si="31"/>
        <v>0.10028382213812675</v>
      </c>
      <c r="AK115" s="1">
        <f t="shared" si="32"/>
        <v>3.0380180298991605E-2</v>
      </c>
      <c r="AL115" s="1" t="b">
        <f t="shared" si="33"/>
        <v>0</v>
      </c>
      <c r="AM115" s="1">
        <f t="shared" si="34"/>
        <v>5.0834682186989788</v>
      </c>
      <c r="AN115" s="1" t="b">
        <f t="shared" si="35"/>
        <v>0</v>
      </c>
      <c r="AO115" s="1">
        <v>9.4879999999999995</v>
      </c>
    </row>
    <row r="116" spans="1:41">
      <c r="A116" s="7">
        <v>113</v>
      </c>
      <c r="B116" s="9" t="s">
        <v>28</v>
      </c>
      <c r="C116" s="9" t="s">
        <v>29</v>
      </c>
      <c r="D116" s="9" t="s">
        <v>40</v>
      </c>
      <c r="E116" s="9" t="s">
        <v>29</v>
      </c>
      <c r="F116" s="2" t="b">
        <f t="shared" si="27"/>
        <v>1</v>
      </c>
      <c r="G116" s="2" t="b">
        <f t="shared" si="28"/>
        <v>1</v>
      </c>
      <c r="H116" s="2" t="s">
        <v>275</v>
      </c>
      <c r="I116" s="2"/>
      <c r="J116" s="2"/>
      <c r="M116" s="1">
        <f>PRODUCT(SUM(PRODUCT(R116,overview!$J$2),PRODUCT(W116,overview!$K$2),PRODUCT(AB116,overview!$L$2)),1/SUM(overview!$J$2:$L$2))</f>
        <v>1.0321136363636365</v>
      </c>
      <c r="N116" s="1">
        <f>PRODUCT(SUM(PRODUCT(S116,overview!$J$2),PRODUCT(X116,overview!$K$2),PRODUCT(AC116,overview!$L$2)),1/SUM(overview!$J$2:$L$2))</f>
        <v>1.9678863636363635</v>
      </c>
      <c r="O116" s="1">
        <f t="shared" si="22"/>
        <v>18</v>
      </c>
      <c r="P116" s="1">
        <f t="shared" si="23"/>
        <v>9</v>
      </c>
      <c r="Q116" s="1">
        <f t="shared" si="24"/>
        <v>0.26223913520505393</v>
      </c>
      <c r="R116" s="1">
        <v>0.93</v>
      </c>
      <c r="S116" s="1">
        <v>2.0699999999999998</v>
      </c>
      <c r="T116" s="1">
        <v>7</v>
      </c>
      <c r="U116" s="1">
        <v>3</v>
      </c>
      <c r="V116" s="1">
        <f t="shared" si="25"/>
        <v>0.19254658385093171</v>
      </c>
      <c r="W116" s="1">
        <v>1.0940000000000001</v>
      </c>
      <c r="X116" s="1">
        <v>1.9059999999999999</v>
      </c>
      <c r="Y116" s="1">
        <v>10</v>
      </c>
      <c r="Z116" s="1">
        <v>6</v>
      </c>
      <c r="AA116" s="1">
        <f t="shared" si="26"/>
        <v>0.34438614900314801</v>
      </c>
      <c r="AB116" s="1">
        <v>0.66700000000000004</v>
      </c>
      <c r="AC116" s="1">
        <v>2.3330000000000002</v>
      </c>
      <c r="AD116" s="1">
        <v>1</v>
      </c>
      <c r="AE116" s="1">
        <v>0</v>
      </c>
      <c r="AF116" s="1">
        <f t="shared" si="21"/>
        <v>0</v>
      </c>
      <c r="AH116" s="1">
        <f t="shared" si="29"/>
        <v>0.23972415965720997</v>
      </c>
      <c r="AI116" s="1">
        <f t="shared" si="30"/>
        <v>6.5499733075631159E-2</v>
      </c>
      <c r="AJ116" s="1">
        <f t="shared" si="31"/>
        <v>9.7060281190494799E-2</v>
      </c>
      <c r="AK116" s="1">
        <f t="shared" si="32"/>
        <v>4.4470300090267569E-2</v>
      </c>
      <c r="AL116" s="1" t="b">
        <f t="shared" si="33"/>
        <v>0</v>
      </c>
      <c r="AM116" s="1">
        <f t="shared" si="34"/>
        <v>5.2973409865243548</v>
      </c>
      <c r="AN116" s="1" t="b">
        <f t="shared" si="35"/>
        <v>0</v>
      </c>
      <c r="AO116" s="1">
        <v>9.4879999999999995</v>
      </c>
    </row>
    <row r="117" spans="1:41">
      <c r="A117" s="7">
        <v>114</v>
      </c>
      <c r="B117" s="9" t="s">
        <v>56</v>
      </c>
      <c r="C117" s="9" t="s">
        <v>31</v>
      </c>
      <c r="D117" s="9" t="s">
        <v>75</v>
      </c>
      <c r="E117" s="9" t="s">
        <v>1</v>
      </c>
      <c r="F117" s="2" t="b">
        <f t="shared" si="27"/>
        <v>1</v>
      </c>
      <c r="G117" s="2" t="b">
        <f t="shared" si="28"/>
        <v>0</v>
      </c>
      <c r="H117" s="2" t="s">
        <v>275</v>
      </c>
      <c r="I117" s="2"/>
      <c r="J117" s="4"/>
      <c r="M117" s="1">
        <f>PRODUCT(SUM(PRODUCT(R117,overview!$J$2),PRODUCT(W117,overview!$K$2),PRODUCT(AB117,overview!$L$2)),1/SUM(overview!$J$2:$L$2))</f>
        <v>0.91686363636363633</v>
      </c>
      <c r="N117" s="1">
        <f>PRODUCT(SUM(PRODUCT(S117,overview!$J$2),PRODUCT(X117,overview!$K$2),PRODUCT(AC117,overview!$L$2)),1/SUM(overview!$J$2:$L$2))</f>
        <v>2.0831363636363633</v>
      </c>
      <c r="O117" s="1">
        <f t="shared" si="22"/>
        <v>17</v>
      </c>
      <c r="P117" s="1">
        <f t="shared" si="23"/>
        <v>8</v>
      </c>
      <c r="Q117" s="1">
        <f t="shared" si="24"/>
        <v>0.20712289803656306</v>
      </c>
      <c r="R117" s="1">
        <v>1.008</v>
      </c>
      <c r="S117" s="1">
        <v>1.992</v>
      </c>
      <c r="T117" s="1">
        <v>8</v>
      </c>
      <c r="U117" s="1">
        <v>2</v>
      </c>
      <c r="V117" s="1">
        <f t="shared" si="25"/>
        <v>0.12650602409638556</v>
      </c>
      <c r="W117" s="1">
        <v>0.87</v>
      </c>
      <c r="X117" s="1">
        <v>2.13</v>
      </c>
      <c r="Y117" s="1">
        <v>8</v>
      </c>
      <c r="Z117" s="1">
        <v>5</v>
      </c>
      <c r="AA117" s="1">
        <f t="shared" si="26"/>
        <v>0.25528169014084506</v>
      </c>
      <c r="AB117" s="1">
        <v>1</v>
      </c>
      <c r="AC117" s="1">
        <v>2</v>
      </c>
      <c r="AD117" s="1">
        <v>1</v>
      </c>
      <c r="AE117" s="1">
        <v>1</v>
      </c>
      <c r="AF117" s="1">
        <f t="shared" si="21"/>
        <v>0.5</v>
      </c>
      <c r="AH117" s="1">
        <f t="shared" si="29"/>
        <v>0.18956003969566662</v>
      </c>
      <c r="AI117" s="1">
        <f t="shared" si="30"/>
        <v>6.7075475065888207E-2</v>
      </c>
      <c r="AJ117" s="1">
        <f t="shared" si="31"/>
        <v>0.10784903541491196</v>
      </c>
      <c r="AK117" s="1">
        <f t="shared" si="32"/>
        <v>0.1514467594452894</v>
      </c>
      <c r="AL117" s="1" t="b">
        <f t="shared" si="33"/>
        <v>0</v>
      </c>
      <c r="AM117" s="1">
        <f t="shared" si="34"/>
        <v>5.5378920575441359</v>
      </c>
      <c r="AN117" s="1" t="b">
        <f t="shared" si="35"/>
        <v>0</v>
      </c>
      <c r="AO117" s="1">
        <v>9.4879999999999995</v>
      </c>
    </row>
    <row r="118" spans="1:41">
      <c r="A118" s="7">
        <v>115</v>
      </c>
      <c r="B118" s="9" t="s">
        <v>28</v>
      </c>
      <c r="C118" s="9" t="s">
        <v>29</v>
      </c>
      <c r="D118" s="9" t="s">
        <v>28</v>
      </c>
      <c r="E118" s="9" t="s">
        <v>29</v>
      </c>
      <c r="F118" s="2" t="b">
        <f t="shared" si="27"/>
        <v>0</v>
      </c>
      <c r="G118" s="2" t="b">
        <f t="shared" si="28"/>
        <v>0</v>
      </c>
      <c r="H118" s="2" t="s">
        <v>275</v>
      </c>
      <c r="I118" s="2"/>
      <c r="J118" s="3"/>
      <c r="K118" s="3"/>
      <c r="L118" s="3"/>
      <c r="M118" s="1">
        <f>PRODUCT(SUM(PRODUCT(R118,overview!$J$2),PRODUCT(W118,overview!$K$2),PRODUCT(AB118,overview!$L$2)),1/SUM(overview!$J$2:$L$2))</f>
        <v>0.69006818181818186</v>
      </c>
      <c r="N118" s="1">
        <f>PRODUCT(SUM(PRODUCT(S118,overview!$J$2),PRODUCT(X118,overview!$K$2),PRODUCT(AC118,overview!$L$2)),1/SUM(overview!$J$2:$L$2))</f>
        <v>2.3099318181818185</v>
      </c>
      <c r="O118" s="1">
        <f t="shared" si="22"/>
        <v>9</v>
      </c>
      <c r="P118" s="1">
        <f t="shared" si="23"/>
        <v>3</v>
      </c>
      <c r="Q118" s="1">
        <f t="shared" si="24"/>
        <v>9.9579877406849843E-2</v>
      </c>
      <c r="R118" s="1">
        <v>0.66700000000000004</v>
      </c>
      <c r="S118" s="1">
        <v>2.3330000000000002</v>
      </c>
      <c r="T118" s="1">
        <v>2</v>
      </c>
      <c r="U118" s="1">
        <v>0</v>
      </c>
      <c r="V118" s="1">
        <f t="shared" si="25"/>
        <v>0</v>
      </c>
      <c r="W118" s="1">
        <v>0.70199999999999996</v>
      </c>
      <c r="X118" s="1">
        <v>2.298</v>
      </c>
      <c r="Y118" s="1">
        <v>7</v>
      </c>
      <c r="Z118" s="1">
        <v>3</v>
      </c>
      <c r="AA118" s="1">
        <f t="shared" si="26"/>
        <v>0.13092129802312569</v>
      </c>
      <c r="AB118" s="1">
        <v>0.66700000000000004</v>
      </c>
      <c r="AC118" s="1">
        <v>2.3330000000000002</v>
      </c>
      <c r="AD118" s="1">
        <v>0</v>
      </c>
      <c r="AE118" s="1">
        <v>0</v>
      </c>
      <c r="AF118" s="1" t="e">
        <f t="shared" si="21"/>
        <v>#DIV/0!</v>
      </c>
      <c r="AH118" s="1">
        <f t="shared" si="29"/>
        <v>0.20061915186869025</v>
      </c>
      <c r="AI118" s="1">
        <f t="shared" si="30"/>
        <v>7.5754656390494529E-2</v>
      </c>
      <c r="AJ118" s="1">
        <f t="shared" si="31"/>
        <v>0.10203435446845563</v>
      </c>
      <c r="AK118" s="1">
        <f t="shared" si="32"/>
        <v>0.16624618512570644</v>
      </c>
      <c r="AL118" s="1" t="b">
        <f t="shared" si="33"/>
        <v>0</v>
      </c>
      <c r="AM118" s="1">
        <f t="shared" si="34"/>
        <v>4.9890127945117717</v>
      </c>
      <c r="AN118" s="1" t="b">
        <f t="shared" si="35"/>
        <v>0</v>
      </c>
      <c r="AO118" s="1">
        <v>9.4879999999999995</v>
      </c>
    </row>
    <row r="119" spans="1:41">
      <c r="A119" s="7">
        <v>116</v>
      </c>
      <c r="B119" s="9" t="s">
        <v>51</v>
      </c>
      <c r="C119" s="9" t="s">
        <v>52</v>
      </c>
      <c r="D119" s="9" t="s">
        <v>51</v>
      </c>
      <c r="E119" s="9" t="s">
        <v>52</v>
      </c>
      <c r="F119" s="2" t="b">
        <f t="shared" si="27"/>
        <v>0</v>
      </c>
      <c r="G119" s="2" t="b">
        <f t="shared" si="28"/>
        <v>0</v>
      </c>
      <c r="H119" s="2" t="s">
        <v>275</v>
      </c>
      <c r="I119" s="2"/>
      <c r="J119" s="3"/>
      <c r="M119" s="1">
        <f>PRODUCT(SUM(PRODUCT(R119,overview!$J$2),PRODUCT(W119,overview!$K$2),PRODUCT(AB119,overview!$L$2)),1/SUM(overview!$J$2:$L$2))</f>
        <v>0.33300000000000002</v>
      </c>
      <c r="N119" s="1">
        <f>PRODUCT(SUM(PRODUCT(S119,overview!$J$2),PRODUCT(X119,overview!$K$2),PRODUCT(AC119,overview!$L$2)),1/SUM(overview!$J$2:$L$2))</f>
        <v>2.6669999999999998</v>
      </c>
      <c r="O119" s="1">
        <f t="shared" si="22"/>
        <v>11</v>
      </c>
      <c r="P119" s="1">
        <f t="shared" si="23"/>
        <v>0</v>
      </c>
      <c r="Q119" s="1">
        <f t="shared" si="24"/>
        <v>0</v>
      </c>
      <c r="R119" s="1">
        <v>0.33300000000000002</v>
      </c>
      <c r="S119" s="1">
        <v>2.6669999999999998</v>
      </c>
      <c r="T119" s="1">
        <v>6</v>
      </c>
      <c r="U119" s="1">
        <v>0</v>
      </c>
      <c r="V119" s="1">
        <f t="shared" si="25"/>
        <v>0</v>
      </c>
      <c r="W119" s="1">
        <v>0.33300000000000002</v>
      </c>
      <c r="X119" s="1">
        <v>2.6669999999999998</v>
      </c>
      <c r="Y119" s="1">
        <v>5</v>
      </c>
      <c r="Z119" s="1">
        <v>0</v>
      </c>
      <c r="AA119" s="1">
        <f t="shared" si="26"/>
        <v>0</v>
      </c>
      <c r="AB119" s="1">
        <v>0.33300000000000002</v>
      </c>
      <c r="AC119" s="1">
        <v>2.6669999999999998</v>
      </c>
      <c r="AD119" s="1">
        <v>0</v>
      </c>
      <c r="AE119" s="1">
        <v>0</v>
      </c>
      <c r="AF119" s="1" t="e">
        <f t="shared" si="21"/>
        <v>#DIV/0!</v>
      </c>
      <c r="AH119" s="1">
        <f t="shared" si="29"/>
        <v>0.19939352682715514</v>
      </c>
      <c r="AI119" s="1">
        <f t="shared" si="30"/>
        <v>8.398990939444706E-2</v>
      </c>
      <c r="AJ119" s="1">
        <f t="shared" si="31"/>
        <v>0.10203435446845563</v>
      </c>
      <c r="AK119" s="1">
        <f t="shared" si="32"/>
        <v>0.19877273964330355</v>
      </c>
      <c r="AL119" s="1" t="b">
        <f t="shared" si="33"/>
        <v>0</v>
      </c>
      <c r="AM119" s="1">
        <f t="shared" si="34"/>
        <v>3.383024973874766</v>
      </c>
      <c r="AN119" s="1" t="b">
        <f t="shared" si="35"/>
        <v>0</v>
      </c>
      <c r="AO119" s="1">
        <v>9.4879999999999995</v>
      </c>
    </row>
    <row r="120" spans="1:41">
      <c r="A120" s="7">
        <v>117</v>
      </c>
      <c r="B120" s="9" t="s">
        <v>75</v>
      </c>
      <c r="C120" s="9" t="s">
        <v>1</v>
      </c>
      <c r="D120" s="9" t="s">
        <v>74</v>
      </c>
      <c r="E120" s="9" t="s">
        <v>1</v>
      </c>
      <c r="F120" s="2" t="b">
        <f t="shared" si="27"/>
        <v>1</v>
      </c>
      <c r="G120" s="2" t="b">
        <f t="shared" si="28"/>
        <v>1</v>
      </c>
      <c r="H120" s="2" t="s">
        <v>275</v>
      </c>
      <c r="I120" s="2"/>
      <c r="J120" s="2"/>
      <c r="M120" s="1">
        <f>PRODUCT(SUM(PRODUCT(R120,overview!$J$2),PRODUCT(W120,overview!$K$2),PRODUCT(AB120,overview!$L$2)),1/SUM(overview!$J$2:$L$2))</f>
        <v>1.0999318181818183</v>
      </c>
      <c r="N120" s="1">
        <f>PRODUCT(SUM(PRODUCT(S120,overview!$J$2),PRODUCT(X120,overview!$K$2),PRODUCT(AC120,overview!$L$2)),1/SUM(overview!$J$2:$L$2))</f>
        <v>1.9000681818181822</v>
      </c>
      <c r="O120" s="1">
        <f t="shared" si="22"/>
        <v>16</v>
      </c>
      <c r="P120" s="1">
        <f t="shared" si="23"/>
        <v>8</v>
      </c>
      <c r="Q120" s="1">
        <f t="shared" si="24"/>
        <v>0.28944535483176437</v>
      </c>
      <c r="R120" s="1">
        <v>1.0089999999999999</v>
      </c>
      <c r="S120" s="1">
        <v>1.9910000000000001</v>
      </c>
      <c r="T120" s="1">
        <v>9</v>
      </c>
      <c r="U120" s="1">
        <v>5</v>
      </c>
      <c r="V120" s="1">
        <f t="shared" si="25"/>
        <v>0.28154472905854122</v>
      </c>
      <c r="W120" s="1">
        <v>1.145</v>
      </c>
      <c r="X120" s="1">
        <v>1.855</v>
      </c>
      <c r="Y120" s="1">
        <v>6</v>
      </c>
      <c r="Z120" s="1">
        <v>3</v>
      </c>
      <c r="AA120" s="1">
        <f t="shared" si="26"/>
        <v>0.30862533692722371</v>
      </c>
      <c r="AB120" s="1">
        <v>1.0660000000000001</v>
      </c>
      <c r="AC120" s="1">
        <v>1.9339999999999999</v>
      </c>
      <c r="AD120" s="1">
        <v>1</v>
      </c>
      <c r="AE120" s="1">
        <v>0</v>
      </c>
      <c r="AF120" s="1">
        <f t="shared" si="21"/>
        <v>0</v>
      </c>
      <c r="AH120" s="1">
        <f t="shared" si="29"/>
        <v>0.16515466047047844</v>
      </c>
      <c r="AI120" s="1">
        <f t="shared" si="30"/>
        <v>8.6955498952524496E-2</v>
      </c>
      <c r="AJ120" s="1">
        <f t="shared" si="31"/>
        <v>8.2594235033259425E-2</v>
      </c>
      <c r="AK120" s="1">
        <f t="shared" si="32"/>
        <v>6.7332981913359076E-3</v>
      </c>
      <c r="AL120" s="1" t="b">
        <f t="shared" si="33"/>
        <v>0</v>
      </c>
      <c r="AM120" s="1">
        <f t="shared" si="34"/>
        <v>2.5529013906476088</v>
      </c>
      <c r="AN120" s="1" t="b">
        <f t="shared" si="35"/>
        <v>0</v>
      </c>
      <c r="AO120" s="1">
        <v>9.4879999999999995</v>
      </c>
    </row>
    <row r="121" spans="1:41">
      <c r="A121" s="7">
        <v>118</v>
      </c>
      <c r="B121" s="9" t="s">
        <v>90</v>
      </c>
      <c r="C121" s="9" t="s">
        <v>91</v>
      </c>
      <c r="D121" s="9" t="s">
        <v>90</v>
      </c>
      <c r="E121" s="9" t="s">
        <v>91</v>
      </c>
      <c r="F121" s="2" t="b">
        <f t="shared" si="27"/>
        <v>0</v>
      </c>
      <c r="G121" s="2" t="b">
        <f t="shared" si="28"/>
        <v>0</v>
      </c>
      <c r="H121" s="2" t="s">
        <v>275</v>
      </c>
      <c r="I121" s="2"/>
      <c r="J121" s="2"/>
      <c r="M121" s="1">
        <f>PRODUCT(SUM(PRODUCT(R121,overview!$J$2),PRODUCT(W121,overview!$K$2),PRODUCT(AB121,overview!$L$2)),1/SUM(overview!$J$2:$L$2))</f>
        <v>4.4159090909090912E-2</v>
      </c>
      <c r="N121" s="1">
        <f>PRODUCT(SUM(PRODUCT(S121,overview!$J$2),PRODUCT(X121,overview!$K$2),PRODUCT(AC121,overview!$L$2)),1/SUM(overview!$J$2:$L$2))</f>
        <v>2.955840909090909</v>
      </c>
      <c r="O121" s="1">
        <f t="shared" si="22"/>
        <v>0</v>
      </c>
      <c r="P121" s="1">
        <f t="shared" si="23"/>
        <v>3</v>
      </c>
      <c r="Q121" s="1" t="e">
        <f t="shared" si="24"/>
        <v>#DIV/0!</v>
      </c>
      <c r="R121" s="1">
        <v>0</v>
      </c>
      <c r="S121" s="1">
        <v>3</v>
      </c>
      <c r="T121" s="1">
        <v>0</v>
      </c>
      <c r="U121" s="1">
        <v>0</v>
      </c>
      <c r="V121" s="1" t="e">
        <f t="shared" si="25"/>
        <v>#DIV/0!</v>
      </c>
      <c r="W121" s="1">
        <v>6.7000000000000004E-2</v>
      </c>
      <c r="X121" s="1">
        <v>2.9329999999999998</v>
      </c>
      <c r="Y121" s="1">
        <v>0</v>
      </c>
      <c r="Z121" s="1">
        <v>3</v>
      </c>
      <c r="AA121" s="1" t="e">
        <f t="shared" si="26"/>
        <v>#DIV/0!</v>
      </c>
      <c r="AB121" s="1">
        <v>0</v>
      </c>
      <c r="AC121" s="1">
        <v>3</v>
      </c>
      <c r="AD121" s="1">
        <v>0</v>
      </c>
      <c r="AE121" s="1">
        <v>0</v>
      </c>
      <c r="AF121" s="1" t="e">
        <f t="shared" si="21"/>
        <v>#DIV/0!</v>
      </c>
      <c r="AH121" s="1">
        <f t="shared" si="29"/>
        <v>0.14345994478321192</v>
      </c>
      <c r="AI121" s="1">
        <f t="shared" si="30"/>
        <v>7.2910416116618249E-2</v>
      </c>
      <c r="AJ121" s="1">
        <f t="shared" si="31"/>
        <v>0.11615996513021683</v>
      </c>
      <c r="AK121" s="1">
        <f t="shared" si="32"/>
        <v>7.797960322803732E-2</v>
      </c>
      <c r="AL121" s="1" t="b">
        <f t="shared" si="33"/>
        <v>0</v>
      </c>
      <c r="AM121" s="1">
        <f t="shared" si="34"/>
        <v>1.5428479997612721</v>
      </c>
      <c r="AN121" s="1" t="b">
        <f t="shared" si="35"/>
        <v>0</v>
      </c>
      <c r="AO121" s="1">
        <v>9.4879999999999995</v>
      </c>
    </row>
    <row r="122" spans="1:41">
      <c r="A122" s="7">
        <v>119</v>
      </c>
      <c r="B122" s="9" t="s">
        <v>28</v>
      </c>
      <c r="C122" s="9" t="s">
        <v>29</v>
      </c>
      <c r="D122" s="9" t="s">
        <v>28</v>
      </c>
      <c r="E122" s="9" t="s">
        <v>29</v>
      </c>
      <c r="F122" s="2" t="b">
        <f t="shared" si="27"/>
        <v>0</v>
      </c>
      <c r="G122" s="2" t="b">
        <f t="shared" si="28"/>
        <v>0</v>
      </c>
      <c r="H122" s="2" t="s">
        <v>275</v>
      </c>
      <c r="I122" s="2"/>
      <c r="J122" s="3"/>
      <c r="M122" s="1">
        <f>PRODUCT(SUM(PRODUCT(R122,overview!$J$2),PRODUCT(W122,overview!$K$2),PRODUCT(AB122,overview!$L$2)),1/SUM(overview!$J$2:$L$2))</f>
        <v>0.80079545454545453</v>
      </c>
      <c r="N122" s="1">
        <f>PRODUCT(SUM(PRODUCT(S122,overview!$J$2),PRODUCT(X122,overview!$K$2),PRODUCT(AC122,overview!$L$2)),1/SUM(overview!$J$2:$L$2))</f>
        <v>2.1992045454545455</v>
      </c>
      <c r="O122" s="1">
        <f t="shared" si="22"/>
        <v>15</v>
      </c>
      <c r="P122" s="1">
        <f t="shared" si="23"/>
        <v>6</v>
      </c>
      <c r="Q122" s="1">
        <f t="shared" si="24"/>
        <v>0.14565183692450784</v>
      </c>
      <c r="R122" s="1">
        <v>0.66700000000000004</v>
      </c>
      <c r="S122" s="1">
        <v>2.3330000000000002</v>
      </c>
      <c r="T122" s="1">
        <v>5</v>
      </c>
      <c r="U122" s="1">
        <v>0</v>
      </c>
      <c r="V122" s="1">
        <f t="shared" si="25"/>
        <v>0</v>
      </c>
      <c r="W122" s="1">
        <v>0.87</v>
      </c>
      <c r="X122" s="1">
        <v>2.13</v>
      </c>
      <c r="Y122" s="1">
        <v>10</v>
      </c>
      <c r="Z122" s="1">
        <v>6</v>
      </c>
      <c r="AA122" s="1">
        <f t="shared" si="26"/>
        <v>0.24507042253521133</v>
      </c>
      <c r="AB122" s="1">
        <v>0.66700000000000004</v>
      </c>
      <c r="AC122" s="1">
        <v>2.3330000000000002</v>
      </c>
      <c r="AD122" s="1">
        <v>0</v>
      </c>
      <c r="AE122" s="1">
        <v>0</v>
      </c>
      <c r="AF122" s="1" t="e">
        <f t="shared" si="21"/>
        <v>#DIV/0!</v>
      </c>
      <c r="AH122" s="1">
        <f t="shared" si="29"/>
        <v>0.11215929018546694</v>
      </c>
      <c r="AI122" s="1">
        <f t="shared" si="30"/>
        <v>6.0585141633672623E-2</v>
      </c>
      <c r="AJ122" s="1">
        <f t="shared" si="31"/>
        <v>0</v>
      </c>
      <c r="AK122" s="1">
        <f t="shared" si="32"/>
        <v>0.37740160357833891</v>
      </c>
      <c r="AL122" s="1" t="b">
        <f t="shared" si="33"/>
        <v>0</v>
      </c>
      <c r="AM122" s="1">
        <f t="shared" si="34"/>
        <v>0.91555419428099938</v>
      </c>
      <c r="AN122" s="1" t="b">
        <f t="shared" si="35"/>
        <v>0</v>
      </c>
      <c r="AO122" s="1">
        <v>9.4879999999999995</v>
      </c>
    </row>
    <row r="123" spans="1:41">
      <c r="A123" s="7">
        <v>120</v>
      </c>
      <c r="B123" s="9" t="s">
        <v>89</v>
      </c>
      <c r="C123" s="9" t="s">
        <v>70</v>
      </c>
      <c r="D123" s="9" t="s">
        <v>89</v>
      </c>
      <c r="E123" s="9" t="s">
        <v>70</v>
      </c>
      <c r="F123" s="2" t="b">
        <f t="shared" si="27"/>
        <v>0</v>
      </c>
      <c r="G123" s="2" t="b">
        <f t="shared" si="28"/>
        <v>0</v>
      </c>
      <c r="H123" s="2" t="s">
        <v>275</v>
      </c>
      <c r="I123" s="2"/>
      <c r="M123" s="1">
        <f>PRODUCT(SUM(PRODUCT(R123,overview!$J$2),PRODUCT(W123,overview!$K$2),PRODUCT(AB123,overview!$L$2)),1/SUM(overview!$J$2:$L$2))</f>
        <v>1</v>
      </c>
      <c r="N123" s="1">
        <f>PRODUCT(SUM(PRODUCT(S123,overview!$J$2),PRODUCT(X123,overview!$K$2),PRODUCT(AC123,overview!$L$2)),1/SUM(overview!$J$2:$L$2))</f>
        <v>2</v>
      </c>
      <c r="O123" s="1">
        <f t="shared" si="22"/>
        <v>16</v>
      </c>
      <c r="P123" s="1">
        <f t="shared" si="23"/>
        <v>0</v>
      </c>
      <c r="Q123" s="1">
        <f t="shared" si="24"/>
        <v>0</v>
      </c>
      <c r="R123" s="1">
        <v>1</v>
      </c>
      <c r="S123" s="1">
        <v>2</v>
      </c>
      <c r="T123" s="1">
        <v>5</v>
      </c>
      <c r="U123" s="1">
        <v>0</v>
      </c>
      <c r="V123" s="1">
        <f t="shared" si="25"/>
        <v>0</v>
      </c>
      <c r="W123" s="1">
        <v>1</v>
      </c>
      <c r="X123" s="1">
        <v>2</v>
      </c>
      <c r="Y123" s="1">
        <v>11</v>
      </c>
      <c r="Z123" s="1">
        <v>0</v>
      </c>
      <c r="AA123" s="1">
        <f t="shared" si="26"/>
        <v>0</v>
      </c>
      <c r="AB123" s="1">
        <v>1</v>
      </c>
      <c r="AC123" s="1">
        <v>2</v>
      </c>
      <c r="AD123" s="1">
        <v>0</v>
      </c>
      <c r="AE123" s="1">
        <v>0</v>
      </c>
      <c r="AF123" s="1" t="e">
        <f t="shared" si="21"/>
        <v>#DIV/0!</v>
      </c>
      <c r="AH123" s="1">
        <f t="shared" si="29"/>
        <v>9.8661245944725071E-2</v>
      </c>
      <c r="AI123" s="1">
        <f t="shared" si="30"/>
        <v>7.3079449184834569E-2</v>
      </c>
      <c r="AJ123" s="1">
        <f t="shared" si="31"/>
        <v>0</v>
      </c>
      <c r="AK123" s="1">
        <f t="shared" si="32"/>
        <v>0.67068853647298554</v>
      </c>
      <c r="AL123" s="1" t="b">
        <f t="shared" si="33"/>
        <v>0</v>
      </c>
      <c r="AM123" s="1">
        <f t="shared" si="34"/>
        <v>0.76123121889871825</v>
      </c>
      <c r="AN123" s="1" t="b">
        <f t="shared" si="35"/>
        <v>0</v>
      </c>
      <c r="AO123" s="1">
        <v>9.4879999999999995</v>
      </c>
    </row>
    <row r="124" spans="1:41">
      <c r="A124" s="7">
        <v>121</v>
      </c>
      <c r="B124" s="9" t="s">
        <v>28</v>
      </c>
      <c r="C124" s="9" t="s">
        <v>29</v>
      </c>
      <c r="D124" s="9" t="s">
        <v>28</v>
      </c>
      <c r="E124" s="9" t="s">
        <v>29</v>
      </c>
      <c r="F124" s="2" t="b">
        <f t="shared" si="27"/>
        <v>0</v>
      </c>
      <c r="G124" s="2" t="b">
        <f t="shared" si="28"/>
        <v>0</v>
      </c>
      <c r="H124" s="2" t="s">
        <v>275</v>
      </c>
      <c r="I124" s="2"/>
      <c r="J124" s="2"/>
      <c r="M124" s="1">
        <f>PRODUCT(SUM(PRODUCT(R124,overview!$J$2),PRODUCT(W124,overview!$K$2),PRODUCT(AB124,overview!$L$2)),1/SUM(overview!$J$2:$L$2))</f>
        <v>0.73972727272727279</v>
      </c>
      <c r="N124" s="1">
        <f>PRODUCT(SUM(PRODUCT(S124,overview!$J$2),PRODUCT(X124,overview!$K$2),PRODUCT(AC124,overview!$L$2)),1/SUM(overview!$J$2:$L$2))</f>
        <v>2.2602727272727274</v>
      </c>
      <c r="O124" s="1">
        <f t="shared" si="22"/>
        <v>10</v>
      </c>
      <c r="P124" s="1">
        <f t="shared" si="23"/>
        <v>5</v>
      </c>
      <c r="Q124" s="1">
        <f t="shared" si="24"/>
        <v>0.16363672927643486</v>
      </c>
      <c r="R124" s="1">
        <v>0.70499999999999996</v>
      </c>
      <c r="S124" s="1">
        <v>2.2949999999999999</v>
      </c>
      <c r="T124" s="1">
        <v>5</v>
      </c>
      <c r="U124" s="1">
        <v>1</v>
      </c>
      <c r="V124" s="1">
        <f t="shared" si="25"/>
        <v>6.1437908496732023E-2</v>
      </c>
      <c r="W124" s="1">
        <v>0.75900000000000001</v>
      </c>
      <c r="X124" s="1">
        <v>2.2410000000000001</v>
      </c>
      <c r="Y124" s="1">
        <v>5</v>
      </c>
      <c r="Z124" s="1">
        <v>4</v>
      </c>
      <c r="AA124" s="1">
        <f t="shared" si="26"/>
        <v>0.27095046854082999</v>
      </c>
      <c r="AB124" s="1">
        <v>0.66700000000000004</v>
      </c>
      <c r="AC124" s="1">
        <v>2.3330000000000002</v>
      </c>
      <c r="AD124" s="1">
        <v>0</v>
      </c>
      <c r="AE124" s="1">
        <v>0</v>
      </c>
      <c r="AF124" s="1" t="e">
        <f t="shared" si="21"/>
        <v>#DIV/0!</v>
      </c>
      <c r="AH124" s="1">
        <f t="shared" si="29"/>
        <v>0.10362953781655389</v>
      </c>
      <c r="AI124" s="1">
        <f t="shared" si="30"/>
        <v>7.1129179412869628E-2</v>
      </c>
      <c r="AJ124" s="1">
        <f t="shared" si="31"/>
        <v>0</v>
      </c>
      <c r="AK124" s="1">
        <f t="shared" si="32"/>
        <v>1.5144356337603415</v>
      </c>
      <c r="AL124" s="1" t="b">
        <f t="shared" si="33"/>
        <v>0</v>
      </c>
      <c r="AM124" s="1">
        <f t="shared" si="34"/>
        <v>0.86833004902683353</v>
      </c>
      <c r="AN124" s="1" t="b">
        <f t="shared" si="35"/>
        <v>0</v>
      </c>
      <c r="AO124" s="1">
        <v>9.4879999999999995</v>
      </c>
    </row>
    <row r="125" spans="1:41">
      <c r="A125" s="7">
        <v>122</v>
      </c>
      <c r="B125" s="9" t="s">
        <v>45</v>
      </c>
      <c r="C125" s="9" t="s">
        <v>46</v>
      </c>
      <c r="D125" s="9" t="s">
        <v>45</v>
      </c>
      <c r="E125" s="9" t="s">
        <v>46</v>
      </c>
      <c r="F125" s="2" t="b">
        <f t="shared" si="27"/>
        <v>0</v>
      </c>
      <c r="G125" s="2" t="b">
        <f t="shared" si="28"/>
        <v>0</v>
      </c>
      <c r="H125" s="2" t="s">
        <v>275</v>
      </c>
      <c r="I125" s="2"/>
      <c r="J125" s="2"/>
      <c r="M125" s="1">
        <f>PRODUCT(SUM(PRODUCT(R125,overview!$J$2),PRODUCT(W125,overview!$K$2),PRODUCT(AB125,overview!$L$2)),1/SUM(overview!$J$2:$L$2))</f>
        <v>1.0271818181818182</v>
      </c>
      <c r="N125" s="1">
        <f>PRODUCT(SUM(PRODUCT(S125,overview!$J$2),PRODUCT(X125,overview!$K$2),PRODUCT(AC125,overview!$L$2)),1/SUM(overview!$J$2:$L$2))</f>
        <v>1.972818181818182</v>
      </c>
      <c r="O125" s="1">
        <f t="shared" si="22"/>
        <v>16</v>
      </c>
      <c r="P125" s="1">
        <f t="shared" si="23"/>
        <v>2</v>
      </c>
      <c r="Q125" s="1">
        <f t="shared" si="24"/>
        <v>6.5083406294640794E-2</v>
      </c>
      <c r="R125" s="1">
        <v>1.044</v>
      </c>
      <c r="S125" s="1">
        <v>1.956</v>
      </c>
      <c r="T125" s="1">
        <v>10</v>
      </c>
      <c r="U125" s="1">
        <v>2</v>
      </c>
      <c r="V125" s="1">
        <f t="shared" si="25"/>
        <v>0.10674846625766872</v>
      </c>
      <c r="W125" s="1">
        <v>1.02</v>
      </c>
      <c r="X125" s="1">
        <v>1.98</v>
      </c>
      <c r="Y125" s="1">
        <v>6</v>
      </c>
      <c r="Z125" s="1">
        <v>0</v>
      </c>
      <c r="AA125" s="1">
        <f t="shared" si="26"/>
        <v>0</v>
      </c>
      <c r="AB125" s="1">
        <v>1</v>
      </c>
      <c r="AC125" s="1">
        <v>2</v>
      </c>
      <c r="AD125" s="1">
        <v>0</v>
      </c>
      <c r="AE125" s="1">
        <v>0</v>
      </c>
      <c r="AF125" s="1" t="e">
        <f t="shared" si="21"/>
        <v>#DIV/0!</v>
      </c>
      <c r="AH125" s="1">
        <f t="shared" si="29"/>
        <v>8.943916726958713E-2</v>
      </c>
      <c r="AI125" s="1">
        <f t="shared" si="30"/>
        <v>4.7227358343845581E-2</v>
      </c>
      <c r="AJ125" s="1">
        <f t="shared" si="31"/>
        <v>0</v>
      </c>
      <c r="AK125" s="1">
        <f t="shared" si="32"/>
        <v>1.4781462063577033</v>
      </c>
      <c r="AL125" s="1" t="b">
        <f t="shared" si="33"/>
        <v>0</v>
      </c>
      <c r="AM125" s="1">
        <f t="shared" si="34"/>
        <v>0.99332809870831285</v>
      </c>
      <c r="AN125" s="1" t="b">
        <f t="shared" si="35"/>
        <v>0</v>
      </c>
      <c r="AO125" s="1">
        <v>9.4879999999999995</v>
      </c>
    </row>
    <row r="126" spans="1:41">
      <c r="A126" s="7">
        <v>123</v>
      </c>
      <c r="B126" s="9" t="s">
        <v>36</v>
      </c>
      <c r="C126" s="9" t="s">
        <v>37</v>
      </c>
      <c r="D126" s="9" t="s">
        <v>84</v>
      </c>
      <c r="E126" s="9" t="s">
        <v>37</v>
      </c>
      <c r="F126" s="2" t="b">
        <f t="shared" si="27"/>
        <v>0</v>
      </c>
      <c r="G126" s="2" t="b">
        <f t="shared" si="28"/>
        <v>1</v>
      </c>
      <c r="H126" s="2" t="s">
        <v>275</v>
      </c>
      <c r="I126" s="2"/>
      <c r="M126" s="1">
        <f>PRODUCT(SUM(PRODUCT(R126,overview!$J$2),PRODUCT(W126,overview!$K$2),PRODUCT(AB126,overview!$L$2)),1/SUM(overview!$J$2:$L$2))</f>
        <v>1.0693409090909092</v>
      </c>
      <c r="N126" s="1">
        <f>PRODUCT(SUM(PRODUCT(S126,overview!$J$2),PRODUCT(X126,overview!$K$2),PRODUCT(AC126,overview!$L$2)),1/SUM(overview!$J$2:$L$2))</f>
        <v>1.9306590909090908</v>
      </c>
      <c r="O126" s="1">
        <f t="shared" si="22"/>
        <v>15</v>
      </c>
      <c r="P126" s="1">
        <f t="shared" si="23"/>
        <v>7</v>
      </c>
      <c r="Q126" s="1">
        <f t="shared" si="24"/>
        <v>0.25847430026643442</v>
      </c>
      <c r="R126" s="1">
        <v>0.95399999999999996</v>
      </c>
      <c r="S126" s="1">
        <v>2.0459999999999998</v>
      </c>
      <c r="T126" s="1">
        <v>5</v>
      </c>
      <c r="U126" s="1">
        <v>3</v>
      </c>
      <c r="V126" s="1">
        <f t="shared" si="25"/>
        <v>0.27976539589442823</v>
      </c>
      <c r="W126" s="1">
        <v>1.123</v>
      </c>
      <c r="X126" s="1">
        <v>1.877</v>
      </c>
      <c r="Y126" s="1">
        <v>9</v>
      </c>
      <c r="Z126" s="1">
        <v>4</v>
      </c>
      <c r="AA126" s="1">
        <f t="shared" si="26"/>
        <v>0.26590895637246192</v>
      </c>
      <c r="AB126" s="1">
        <v>1.1279999999999999</v>
      </c>
      <c r="AC126" s="1">
        <v>1.8720000000000001</v>
      </c>
      <c r="AD126" s="1">
        <v>1</v>
      </c>
      <c r="AE126" s="1">
        <v>0</v>
      </c>
      <c r="AF126" s="1">
        <f t="shared" si="21"/>
        <v>0</v>
      </c>
      <c r="AH126" s="1">
        <f t="shared" si="29"/>
        <v>0.12834739768791764</v>
      </c>
      <c r="AI126" s="1">
        <f t="shared" si="30"/>
        <v>5.0865998176845943E-2</v>
      </c>
      <c r="AJ126" s="1">
        <f t="shared" si="31"/>
        <v>0</v>
      </c>
      <c r="AK126" s="1">
        <f t="shared" si="32"/>
        <v>1.3802083669621967</v>
      </c>
      <c r="AL126" s="1" t="b">
        <f t="shared" si="33"/>
        <v>0</v>
      </c>
      <c r="AM126" s="1">
        <f t="shared" si="34"/>
        <v>1.5681999909739468</v>
      </c>
      <c r="AN126" s="1" t="b">
        <f t="shared" si="35"/>
        <v>0</v>
      </c>
      <c r="AO126" s="1">
        <v>9.4879999999999995</v>
      </c>
    </row>
    <row r="127" spans="1:41">
      <c r="A127" s="7">
        <v>124</v>
      </c>
      <c r="B127" s="9" t="s">
        <v>45</v>
      </c>
      <c r="C127" s="9" t="s">
        <v>46</v>
      </c>
      <c r="D127" s="9" t="s">
        <v>45</v>
      </c>
      <c r="E127" s="9" t="s">
        <v>46</v>
      </c>
      <c r="F127" s="2" t="b">
        <f t="shared" si="27"/>
        <v>0</v>
      </c>
      <c r="G127" s="2" t="b">
        <f t="shared" si="28"/>
        <v>0</v>
      </c>
      <c r="H127" s="2" t="s">
        <v>275</v>
      </c>
      <c r="I127" s="2"/>
      <c r="J127" s="2"/>
      <c r="M127" s="1">
        <f>PRODUCT(SUM(PRODUCT(R127,overview!$J$2),PRODUCT(W127,overview!$K$2),PRODUCT(AB127,overview!$L$2)),1/SUM(overview!$J$2:$L$2))</f>
        <v>1.0105909090909089</v>
      </c>
      <c r="N127" s="1">
        <f>PRODUCT(SUM(PRODUCT(S127,overview!$J$2),PRODUCT(X127,overview!$K$2),PRODUCT(AC127,overview!$L$2)),1/SUM(overview!$J$2:$L$2))</f>
        <v>1.9894090909090911</v>
      </c>
      <c r="O127" s="1">
        <f t="shared" si="22"/>
        <v>11</v>
      </c>
      <c r="P127" s="1">
        <f t="shared" si="23"/>
        <v>0</v>
      </c>
      <c r="Q127" s="1">
        <f t="shared" si="24"/>
        <v>0</v>
      </c>
      <c r="R127" s="1">
        <v>1.0249999999999999</v>
      </c>
      <c r="S127" s="1">
        <v>1.9750000000000001</v>
      </c>
      <c r="T127" s="1">
        <v>6</v>
      </c>
      <c r="U127" s="1">
        <v>0</v>
      </c>
      <c r="V127" s="1">
        <f t="shared" si="25"/>
        <v>0</v>
      </c>
      <c r="W127" s="1">
        <v>1.004</v>
      </c>
      <c r="X127" s="1">
        <v>1.996</v>
      </c>
      <c r="Y127" s="1">
        <v>5</v>
      </c>
      <c r="Z127" s="1">
        <v>0</v>
      </c>
      <c r="AA127" s="1">
        <f t="shared" si="26"/>
        <v>0</v>
      </c>
      <c r="AB127" s="1">
        <v>1</v>
      </c>
      <c r="AC127" s="1">
        <v>2</v>
      </c>
      <c r="AD127" s="1">
        <v>0</v>
      </c>
      <c r="AE127" s="1">
        <v>0</v>
      </c>
      <c r="AF127" s="1" t="e">
        <f t="shared" si="21"/>
        <v>#DIV/0!</v>
      </c>
      <c r="AH127" s="1">
        <f t="shared" si="29"/>
        <v>0.11789744425727687</v>
      </c>
      <c r="AI127" s="1">
        <f t="shared" si="30"/>
        <v>5.3327256153144958E-2</v>
      </c>
      <c r="AJ127" s="1">
        <f t="shared" si="31"/>
        <v>0</v>
      </c>
      <c r="AK127" s="1">
        <f t="shared" si="32"/>
        <v>1.2453300222017893</v>
      </c>
      <c r="AL127" s="1" t="b">
        <f t="shared" si="33"/>
        <v>0</v>
      </c>
      <c r="AM127" s="1">
        <f t="shared" si="34"/>
        <v>2.0251831534166342</v>
      </c>
      <c r="AN127" s="1" t="b">
        <f t="shared" si="35"/>
        <v>0</v>
      </c>
      <c r="AO127" s="1">
        <v>9.4879999999999995</v>
      </c>
    </row>
    <row r="128" spans="1:41">
      <c r="A128" s="7">
        <v>125</v>
      </c>
      <c r="B128" s="9" t="s">
        <v>43</v>
      </c>
      <c r="C128" s="9" t="s">
        <v>44</v>
      </c>
      <c r="D128" s="9" t="s">
        <v>43</v>
      </c>
      <c r="E128" s="9" t="s">
        <v>44</v>
      </c>
      <c r="F128" s="2" t="b">
        <f t="shared" si="27"/>
        <v>0</v>
      </c>
      <c r="G128" s="2" t="b">
        <f t="shared" si="28"/>
        <v>0</v>
      </c>
      <c r="H128" s="2" t="s">
        <v>275</v>
      </c>
      <c r="I128" s="2"/>
      <c r="J128" s="2"/>
      <c r="M128" s="1">
        <f>PRODUCT(SUM(PRODUCT(R128,overview!$J$2),PRODUCT(W128,overview!$K$2),PRODUCT(AB128,overview!$L$2)),1/SUM(overview!$J$2:$L$2))</f>
        <v>0.375</v>
      </c>
      <c r="N128" s="1">
        <f>PRODUCT(SUM(PRODUCT(S128,overview!$J$2),PRODUCT(X128,overview!$K$2),PRODUCT(AC128,overview!$L$2)),1/SUM(overview!$J$2:$L$2))</f>
        <v>2.625</v>
      </c>
      <c r="O128" s="1">
        <f t="shared" si="22"/>
        <v>9</v>
      </c>
      <c r="P128" s="1">
        <f t="shared" si="23"/>
        <v>0</v>
      </c>
      <c r="Q128" s="1">
        <f t="shared" si="24"/>
        <v>0</v>
      </c>
      <c r="R128" s="1">
        <v>0.375</v>
      </c>
      <c r="S128" s="1">
        <v>2.625</v>
      </c>
      <c r="T128" s="1">
        <v>3</v>
      </c>
      <c r="U128" s="1">
        <v>0</v>
      </c>
      <c r="V128" s="1">
        <f t="shared" si="25"/>
        <v>0</v>
      </c>
      <c r="W128" s="1">
        <v>0.375</v>
      </c>
      <c r="X128" s="1">
        <v>2.625</v>
      </c>
      <c r="Y128" s="1">
        <v>6</v>
      </c>
      <c r="Z128" s="1">
        <v>0</v>
      </c>
      <c r="AA128" s="1">
        <f t="shared" si="26"/>
        <v>0</v>
      </c>
      <c r="AB128" s="1">
        <v>0.375</v>
      </c>
      <c r="AC128" s="1">
        <v>2.625</v>
      </c>
      <c r="AD128" s="1">
        <v>0</v>
      </c>
      <c r="AE128" s="1">
        <v>0</v>
      </c>
      <c r="AF128" s="1" t="e">
        <f t="shared" si="21"/>
        <v>#DIV/0!</v>
      </c>
      <c r="AH128" s="1">
        <f t="shared" si="29"/>
        <v>0.13096903096903098</v>
      </c>
      <c r="AI128" s="1">
        <f t="shared" si="30"/>
        <v>5.3491881305733263E-2</v>
      </c>
      <c r="AJ128" s="1">
        <f t="shared" si="31"/>
        <v>0</v>
      </c>
      <c r="AK128" s="1">
        <f t="shared" si="32"/>
        <v>1.1743759927021791</v>
      </c>
      <c r="AL128" s="1" t="b">
        <f t="shared" si="33"/>
        <v>0</v>
      </c>
      <c r="AM128" s="1">
        <f t="shared" si="34"/>
        <v>2.6227985346541662</v>
      </c>
      <c r="AN128" s="1" t="b">
        <f t="shared" si="35"/>
        <v>0</v>
      </c>
      <c r="AO128" s="1">
        <v>9.4879999999999995</v>
      </c>
    </row>
    <row r="129" spans="1:41">
      <c r="A129" s="7">
        <v>126</v>
      </c>
      <c r="B129" s="9" t="s">
        <v>36</v>
      </c>
      <c r="C129" s="9" t="s">
        <v>37</v>
      </c>
      <c r="D129" s="9" t="s">
        <v>36</v>
      </c>
      <c r="E129" s="9" t="s">
        <v>37</v>
      </c>
      <c r="F129" s="2" t="b">
        <f t="shared" si="27"/>
        <v>0</v>
      </c>
      <c r="G129" s="2" t="b">
        <f t="shared" si="28"/>
        <v>0</v>
      </c>
      <c r="H129" s="2" t="s">
        <v>275</v>
      </c>
      <c r="I129" s="2"/>
      <c r="J129" s="3"/>
      <c r="M129" s="1">
        <f>PRODUCT(SUM(PRODUCT(R129,overview!$J$2),PRODUCT(W129,overview!$K$2),PRODUCT(AB129,overview!$L$2)),1/SUM(overview!$J$2:$L$2))</f>
        <v>0.96965909090909097</v>
      </c>
      <c r="N129" s="1">
        <f>PRODUCT(SUM(PRODUCT(S129,overview!$J$2),PRODUCT(X129,overview!$K$2),PRODUCT(AC129,overview!$L$2)),1/SUM(overview!$J$2:$L$2))</f>
        <v>2.0303409090909095</v>
      </c>
      <c r="O129" s="1">
        <f t="shared" si="22"/>
        <v>13</v>
      </c>
      <c r="P129" s="1">
        <f t="shared" si="23"/>
        <v>2</v>
      </c>
      <c r="Q129" s="1">
        <f t="shared" si="24"/>
        <v>7.3474518988595208E-2</v>
      </c>
      <c r="R129" s="1">
        <v>1.002</v>
      </c>
      <c r="S129" s="1">
        <v>1.998</v>
      </c>
      <c r="T129" s="1">
        <v>4</v>
      </c>
      <c r="U129" s="1">
        <v>2</v>
      </c>
      <c r="V129" s="1">
        <f t="shared" si="25"/>
        <v>0.25075075075075076</v>
      </c>
      <c r="W129" s="1">
        <v>0.95299999999999996</v>
      </c>
      <c r="X129" s="1">
        <v>2.0470000000000002</v>
      </c>
      <c r="Y129" s="1">
        <v>9</v>
      </c>
      <c r="Z129" s="1">
        <v>0</v>
      </c>
      <c r="AA129" s="1">
        <f t="shared" si="26"/>
        <v>0</v>
      </c>
      <c r="AB129" s="1">
        <v>1</v>
      </c>
      <c r="AC129" s="1">
        <v>2</v>
      </c>
      <c r="AD129" s="1">
        <v>0</v>
      </c>
      <c r="AE129" s="1">
        <v>0</v>
      </c>
      <c r="AF129" s="1" t="e">
        <f t="shared" si="21"/>
        <v>#DIV/0!</v>
      </c>
      <c r="AH129" s="1">
        <f t="shared" si="29"/>
        <v>0.10003043111924953</v>
      </c>
      <c r="AI129" s="1">
        <f t="shared" si="30"/>
        <v>4.4153510460788095E-2</v>
      </c>
      <c r="AJ129" s="1">
        <f t="shared" si="31"/>
        <v>0</v>
      </c>
      <c r="AK129" s="1">
        <f t="shared" si="32"/>
        <v>0.99644668093509714</v>
      </c>
      <c r="AL129" s="1" t="b">
        <f t="shared" si="33"/>
        <v>0</v>
      </c>
      <c r="AM129" s="1">
        <f t="shared" si="34"/>
        <v>3.2082022040217075</v>
      </c>
      <c r="AN129" s="1" t="b">
        <f t="shared" si="35"/>
        <v>0</v>
      </c>
      <c r="AO129" s="1">
        <v>9.4879999999999995</v>
      </c>
    </row>
    <row r="130" spans="1:41">
      <c r="A130" s="7">
        <v>127</v>
      </c>
      <c r="B130" s="9" t="s">
        <v>82</v>
      </c>
      <c r="C130" s="9" t="s">
        <v>59</v>
      </c>
      <c r="D130" s="9" t="s">
        <v>58</v>
      </c>
      <c r="E130" s="9" t="s">
        <v>59</v>
      </c>
      <c r="F130" s="2" t="b">
        <f t="shared" si="27"/>
        <v>1</v>
      </c>
      <c r="G130" s="2" t="b">
        <f t="shared" si="28"/>
        <v>1</v>
      </c>
      <c r="H130" s="2" t="s">
        <v>275</v>
      </c>
      <c r="I130" s="2"/>
      <c r="J130" s="4"/>
      <c r="M130" s="1">
        <f>PRODUCT(SUM(PRODUCT(R130,overview!$J$2),PRODUCT(W130,overview!$K$2),PRODUCT(AB130,overview!$L$2)),1/SUM(overview!$J$2:$L$2))</f>
        <v>0.375</v>
      </c>
      <c r="N130" s="1">
        <f>PRODUCT(SUM(PRODUCT(S130,overview!$J$2),PRODUCT(X130,overview!$K$2),PRODUCT(AC130,overview!$L$2)),1/SUM(overview!$J$2:$L$2))</f>
        <v>2.625</v>
      </c>
      <c r="O130" s="1">
        <f t="shared" si="22"/>
        <v>11</v>
      </c>
      <c r="P130" s="1">
        <f t="shared" si="23"/>
        <v>0</v>
      </c>
      <c r="Q130" s="1">
        <f t="shared" si="24"/>
        <v>0</v>
      </c>
      <c r="R130" s="1">
        <v>0.375</v>
      </c>
      <c r="S130" s="1">
        <v>2.625</v>
      </c>
      <c r="T130" s="1">
        <v>8</v>
      </c>
      <c r="U130" s="1">
        <v>0</v>
      </c>
      <c r="V130" s="1">
        <f t="shared" si="25"/>
        <v>0</v>
      </c>
      <c r="W130" s="1">
        <v>0.375</v>
      </c>
      <c r="X130" s="1">
        <v>2.625</v>
      </c>
      <c r="Y130" s="1">
        <v>2</v>
      </c>
      <c r="Z130" s="1">
        <v>0</v>
      </c>
      <c r="AA130" s="1">
        <f t="shared" si="26"/>
        <v>0</v>
      </c>
      <c r="AB130" s="1">
        <v>0.375</v>
      </c>
      <c r="AC130" s="1">
        <v>2.625</v>
      </c>
      <c r="AD130" s="1">
        <v>1</v>
      </c>
      <c r="AE130" s="1">
        <v>0</v>
      </c>
      <c r="AF130" s="1">
        <f t="shared" si="21"/>
        <v>0</v>
      </c>
      <c r="AH130" s="1">
        <f t="shared" si="29"/>
        <v>0.10863810997651813</v>
      </c>
      <c r="AI130" s="1">
        <f t="shared" si="30"/>
        <v>3.3036552443923561E-2</v>
      </c>
      <c r="AJ130" s="1">
        <f t="shared" si="31"/>
        <v>0</v>
      </c>
      <c r="AK130" s="1">
        <f t="shared" si="32"/>
        <v>0.80468639717243573</v>
      </c>
      <c r="AL130" s="1" t="b">
        <f t="shared" si="33"/>
        <v>0</v>
      </c>
      <c r="AM130" s="1">
        <f t="shared" si="34"/>
        <v>4.3556813353001687</v>
      </c>
      <c r="AN130" s="1" t="b">
        <f t="shared" si="35"/>
        <v>0</v>
      </c>
      <c r="AO130" s="1">
        <v>9.4879999999999995</v>
      </c>
    </row>
    <row r="131" spans="1:41">
      <c r="A131" s="7">
        <v>128</v>
      </c>
      <c r="B131" s="9" t="s">
        <v>47</v>
      </c>
      <c r="C131" s="9" t="s">
        <v>48</v>
      </c>
      <c r="D131" s="9" t="s">
        <v>47</v>
      </c>
      <c r="E131" s="9" t="s">
        <v>48</v>
      </c>
      <c r="F131" s="2" t="b">
        <f t="shared" si="27"/>
        <v>0</v>
      </c>
      <c r="G131" s="2" t="b">
        <f t="shared" si="28"/>
        <v>0</v>
      </c>
      <c r="H131" s="2" t="s">
        <v>275</v>
      </c>
      <c r="I131" s="2"/>
      <c r="J131" s="3"/>
      <c r="M131" s="1">
        <f>PRODUCT(SUM(PRODUCT(R131,overview!$J$2),PRODUCT(W131,overview!$K$2),PRODUCT(AB131,overview!$L$2)),1/SUM(overview!$J$2:$L$2))</f>
        <v>0.99352272727272739</v>
      </c>
      <c r="N131" s="1">
        <f>PRODUCT(SUM(PRODUCT(S131,overview!$J$2),PRODUCT(X131,overview!$K$2),PRODUCT(AC131,overview!$L$2)),1/SUM(overview!$J$2:$L$2))</f>
        <v>2.0064772727272726</v>
      </c>
      <c r="O131" s="1">
        <f t="shared" si="22"/>
        <v>19</v>
      </c>
      <c r="P131" s="1">
        <f t="shared" si="23"/>
        <v>2</v>
      </c>
      <c r="Q131" s="1">
        <f t="shared" si="24"/>
        <v>5.212186608561388E-2</v>
      </c>
      <c r="R131" s="1">
        <v>1.052</v>
      </c>
      <c r="S131" s="1">
        <v>1.948</v>
      </c>
      <c r="T131" s="1">
        <v>12</v>
      </c>
      <c r="U131" s="1">
        <v>1</v>
      </c>
      <c r="V131" s="1">
        <f t="shared" si="25"/>
        <v>4.5003422313483921E-2</v>
      </c>
      <c r="W131" s="1">
        <v>0.97</v>
      </c>
      <c r="X131" s="1">
        <v>2.0299999999999998</v>
      </c>
      <c r="Y131" s="1">
        <v>7</v>
      </c>
      <c r="Z131" s="1">
        <v>1</v>
      </c>
      <c r="AA131" s="1">
        <f t="shared" si="26"/>
        <v>6.8261787473610142E-2</v>
      </c>
      <c r="AB131" s="1">
        <v>0.85699999999999998</v>
      </c>
      <c r="AC131" s="1">
        <v>2.1429999999999998</v>
      </c>
      <c r="AD131" s="1">
        <v>0</v>
      </c>
      <c r="AE131" s="1">
        <v>0</v>
      </c>
      <c r="AF131" s="1" t="e">
        <f t="shared" ref="AF131:AF194" si="36">PRODUCT(AE131,1/AD131,1/AC131,AB131)</f>
        <v>#DIV/0!</v>
      </c>
      <c r="AH131" s="1">
        <f t="shared" si="29"/>
        <v>9.9346402437592199E-2</v>
      </c>
      <c r="AI131" s="1">
        <f t="shared" si="30"/>
        <v>1.528013582342954E-2</v>
      </c>
      <c r="AJ131" s="1">
        <f t="shared" si="31"/>
        <v>0</v>
      </c>
      <c r="AK131" s="1">
        <f t="shared" si="32"/>
        <v>0.61498753049231658</v>
      </c>
      <c r="AL131" s="1" t="b">
        <f t="shared" si="33"/>
        <v>0</v>
      </c>
      <c r="AM131" s="1">
        <f t="shared" si="34"/>
        <v>6.2124950742049601</v>
      </c>
      <c r="AN131" s="1" t="b">
        <f t="shared" si="35"/>
        <v>0</v>
      </c>
      <c r="AO131" s="1">
        <v>9.4879999999999995</v>
      </c>
    </row>
    <row r="132" spans="1:41">
      <c r="A132" s="7">
        <v>129</v>
      </c>
      <c r="B132" s="9" t="s">
        <v>28</v>
      </c>
      <c r="C132" s="9" t="s">
        <v>29</v>
      </c>
      <c r="D132" s="9" t="s">
        <v>28</v>
      </c>
      <c r="E132" s="9" t="s">
        <v>29</v>
      </c>
      <c r="F132" s="2" t="b">
        <f t="shared" si="27"/>
        <v>0</v>
      </c>
      <c r="G132" s="2" t="b">
        <f t="shared" si="28"/>
        <v>0</v>
      </c>
      <c r="H132" s="2" t="s">
        <v>275</v>
      </c>
      <c r="I132" s="2"/>
      <c r="J132" s="3"/>
      <c r="M132" s="1">
        <f>PRODUCT(SUM(PRODUCT(R132,overview!$J$2),PRODUCT(W132,overview!$K$2),PRODUCT(AB132,overview!$L$2)),1/SUM(overview!$J$2:$L$2))</f>
        <v>0.76322727272727275</v>
      </c>
      <c r="N132" s="1">
        <f>PRODUCT(SUM(PRODUCT(S132,overview!$J$2),PRODUCT(X132,overview!$K$2),PRODUCT(AC132,overview!$L$2)),1/SUM(overview!$J$2:$L$2))</f>
        <v>2.2367727272727276</v>
      </c>
      <c r="O132" s="1">
        <f t="shared" ref="O132:O195" si="37">SUM(T132,Y132,AD132)</f>
        <v>8</v>
      </c>
      <c r="P132" s="1">
        <f t="shared" ref="P132:P195" si="38">SUM(U132,Z132,AE132)</f>
        <v>10</v>
      </c>
      <c r="Q132" s="1">
        <f t="shared" ref="Q132:Q195" si="39">PRODUCT(P132,1/O132,1/N132,M132)</f>
        <v>0.42652258733158571</v>
      </c>
      <c r="R132" s="1">
        <v>0.66700000000000004</v>
      </c>
      <c r="S132" s="1">
        <v>2.3330000000000002</v>
      </c>
      <c r="T132" s="1">
        <v>2</v>
      </c>
      <c r="U132" s="1">
        <v>0</v>
      </c>
      <c r="V132" s="1">
        <f t="shared" ref="V132:V195" si="40">PRODUCT(U132,1/T132,1/S132,R132)</f>
        <v>0</v>
      </c>
      <c r="W132" s="1">
        <v>0.81299999999999994</v>
      </c>
      <c r="X132" s="1">
        <v>2.1869999999999998</v>
      </c>
      <c r="Y132" s="1">
        <v>6</v>
      </c>
      <c r="Z132" s="1">
        <v>10</v>
      </c>
      <c r="AA132" s="1">
        <f t="shared" ref="AA132:AA195" si="41">PRODUCT(Z132,1/Y132,1/X132,W132)</f>
        <v>0.61957018747142201</v>
      </c>
      <c r="AB132" s="1">
        <v>0.66700000000000004</v>
      </c>
      <c r="AC132" s="1">
        <v>2.3330000000000002</v>
      </c>
      <c r="AD132" s="1">
        <v>0</v>
      </c>
      <c r="AE132" s="1">
        <v>0</v>
      </c>
      <c r="AF132" s="1" t="e">
        <f t="shared" si="36"/>
        <v>#DIV/0!</v>
      </c>
      <c r="AH132" s="1">
        <f t="shared" si="29"/>
        <v>9.6383940480733898E-2</v>
      </c>
      <c r="AI132" s="1">
        <f t="shared" si="30"/>
        <v>1.4975199400612664E-2</v>
      </c>
      <c r="AJ132" s="1">
        <f t="shared" si="31"/>
        <v>0</v>
      </c>
      <c r="AK132" s="1">
        <f t="shared" si="32"/>
        <v>0.41799823387708679</v>
      </c>
      <c r="AL132" s="1" t="b">
        <f t="shared" si="33"/>
        <v>0</v>
      </c>
      <c r="AM132" s="1">
        <f t="shared" si="34"/>
        <v>11.593898652673962</v>
      </c>
      <c r="AN132" s="1" t="b">
        <f t="shared" si="35"/>
        <v>1</v>
      </c>
      <c r="AO132" s="1">
        <v>9.4879999999999995</v>
      </c>
    </row>
    <row r="133" spans="1:41">
      <c r="A133" s="7">
        <v>130</v>
      </c>
      <c r="B133" s="9" t="s">
        <v>28</v>
      </c>
      <c r="C133" s="9" t="s">
        <v>29</v>
      </c>
      <c r="D133" s="9" t="s">
        <v>28</v>
      </c>
      <c r="E133" s="9" t="s">
        <v>29</v>
      </c>
      <c r="F133" s="2" t="b">
        <f t="shared" ref="F133:F196" si="42">AND(NOT(B133=D133),OR(B133="CAT",B133="CAC",B133="ATA",B133="ATT",B133="TTA",B133="ATG",B133="CCG",B133="AGA",B133="CGG",B133="AGG",B133="CGA",B133="CGC",B133="TCC",B133="ACG",B133="ACC",B133="GTA",B133="TGG",B133="TAT",D133="GAA",D133="GAT",D133="GAG",D133="AAG",D133="AAA",D133="CTA",D133="CTT",D133="CTC",D133="AAC",D133="CCA",D133="CCT",D133="CAG",D133="CAA",D133="CGT",D133="AGT",D133="AGC",D133="TCA",D133="TCT",D133="GTC"))</f>
        <v>0</v>
      </c>
      <c r="G133" s="2" t="b">
        <f t="shared" ref="G133:G196" si="43">AND(NOT(D133=B133),OR(D133="CAT",D133="CAC",D133="ATA",D133="ATT",D133="TTA",D133="ATG",D133="CCG",D133="AGA",D133="CGG",D133="AGG",D133="CGA",D133="CGC",D133="TCC",D133="ACG",D133="ACC",D133="GTA",D133="TGG",D133="TAT",B133="GAA",B133="GAT",B133="GAG",B133="AAG",B133="AAA",B133="CTA",B133="CTT",B133="CTC",B133="AAC",B133="CCA",B133="CCT",B133="CAG",B133="CAA",B133="CGT",B133="AGT",B133="AGC",B133="TCA",B133="TCT",B133="GTC"))</f>
        <v>0</v>
      </c>
      <c r="H133" s="2" t="s">
        <v>275</v>
      </c>
      <c r="I133" s="2"/>
      <c r="J133" s="3"/>
      <c r="M133" s="1">
        <f>PRODUCT(SUM(PRODUCT(R133,overview!$J$2),PRODUCT(W133,overview!$K$2),PRODUCT(AB133,overview!$L$2)),1/SUM(overview!$J$2:$L$2))</f>
        <v>0.85154545454545461</v>
      </c>
      <c r="N133" s="1">
        <f>PRODUCT(SUM(PRODUCT(S133,overview!$J$2),PRODUCT(X133,overview!$K$2),PRODUCT(AC133,overview!$L$2)),1/SUM(overview!$J$2:$L$2))</f>
        <v>2.1484545454545456</v>
      </c>
      <c r="O133" s="1">
        <f t="shared" si="37"/>
        <v>13</v>
      </c>
      <c r="P133" s="1">
        <f t="shared" si="38"/>
        <v>4</v>
      </c>
      <c r="Q133" s="1">
        <f t="shared" si="39"/>
        <v>0.12195463318892423</v>
      </c>
      <c r="R133" s="1">
        <v>0.66700000000000004</v>
      </c>
      <c r="S133" s="1">
        <v>2.3330000000000002</v>
      </c>
      <c r="T133" s="1">
        <v>2</v>
      </c>
      <c r="U133" s="1">
        <v>0</v>
      </c>
      <c r="V133" s="1">
        <f t="shared" si="40"/>
        <v>0</v>
      </c>
      <c r="W133" s="1">
        <v>0.94699999999999995</v>
      </c>
      <c r="X133" s="1">
        <v>2.0529999999999999</v>
      </c>
      <c r="Y133" s="1">
        <v>11</v>
      </c>
      <c r="Z133" s="1">
        <v>4</v>
      </c>
      <c r="AA133" s="1">
        <f t="shared" si="41"/>
        <v>0.16773679316299872</v>
      </c>
      <c r="AB133" s="1">
        <v>0.66700000000000004</v>
      </c>
      <c r="AC133" s="1">
        <v>2.3330000000000002</v>
      </c>
      <c r="AD133" s="1">
        <v>0</v>
      </c>
      <c r="AE133" s="1">
        <v>0</v>
      </c>
      <c r="AF133" s="1" t="e">
        <f t="shared" si="36"/>
        <v>#DIV/0!</v>
      </c>
      <c r="AH133" s="1">
        <f t="shared" si="29"/>
        <v>0.1095260835848883</v>
      </c>
      <c r="AI133" s="1">
        <f t="shared" si="30"/>
        <v>1.5552107969709461E-2</v>
      </c>
      <c r="AJ133" s="1">
        <f t="shared" si="31"/>
        <v>0</v>
      </c>
      <c r="AK133" s="1">
        <f t="shared" si="32"/>
        <v>0.30533033374863533</v>
      </c>
      <c r="AL133" s="1" t="b">
        <f t="shared" si="33"/>
        <v>0</v>
      </c>
      <c r="AM133" s="1">
        <f t="shared" si="34"/>
        <v>18.354465148024417</v>
      </c>
      <c r="AN133" s="1" t="b">
        <f t="shared" si="35"/>
        <v>1</v>
      </c>
      <c r="AO133" s="1">
        <v>9.4879999999999995</v>
      </c>
    </row>
    <row r="134" spans="1:41">
      <c r="A134" s="7">
        <v>131</v>
      </c>
      <c r="B134" s="9" t="s">
        <v>45</v>
      </c>
      <c r="C134" s="9" t="s">
        <v>46</v>
      </c>
      <c r="D134" s="9" t="s">
        <v>45</v>
      </c>
      <c r="E134" s="9" t="s">
        <v>46</v>
      </c>
      <c r="F134" s="2" t="b">
        <f t="shared" si="42"/>
        <v>0</v>
      </c>
      <c r="G134" s="2" t="b">
        <f t="shared" si="43"/>
        <v>0</v>
      </c>
      <c r="H134" s="2" t="s">
        <v>275</v>
      </c>
      <c r="I134" s="2"/>
      <c r="J134" s="3" t="s">
        <v>276</v>
      </c>
      <c r="L134" s="2"/>
      <c r="M134" s="1">
        <f>PRODUCT(SUM(PRODUCT(R134,overview!$J$2),PRODUCT(W134,overview!$K$2),PRODUCT(AB134,overview!$L$2)),1/SUM(overview!$J$2:$L$2))</f>
        <v>1.0498636363636364</v>
      </c>
      <c r="N134" s="1">
        <f>PRODUCT(SUM(PRODUCT(S134,overview!$J$2),PRODUCT(X134,overview!$K$2),PRODUCT(AC134,overview!$L$2)),1/SUM(overview!$J$2:$L$2))</f>
        <v>1.9501363636363636</v>
      </c>
      <c r="O134" s="1">
        <f t="shared" si="37"/>
        <v>9</v>
      </c>
      <c r="P134" s="1">
        <f t="shared" si="38"/>
        <v>0</v>
      </c>
      <c r="Q134" s="1">
        <f t="shared" si="39"/>
        <v>0</v>
      </c>
      <c r="R134" s="1">
        <v>1.02</v>
      </c>
      <c r="S134" s="1">
        <v>1.98</v>
      </c>
      <c r="T134" s="1">
        <v>5</v>
      </c>
      <c r="U134" s="1">
        <v>0</v>
      </c>
      <c r="V134" s="1">
        <f t="shared" si="40"/>
        <v>0</v>
      </c>
      <c r="W134" s="1">
        <v>1.0660000000000001</v>
      </c>
      <c r="X134" s="1">
        <v>1.9339999999999999</v>
      </c>
      <c r="Y134" s="1">
        <v>4</v>
      </c>
      <c r="Z134" s="1">
        <v>0</v>
      </c>
      <c r="AA134" s="1">
        <f t="shared" si="41"/>
        <v>0</v>
      </c>
      <c r="AB134" s="1">
        <v>1</v>
      </c>
      <c r="AC134" s="1">
        <v>2</v>
      </c>
      <c r="AD134" s="1">
        <v>0</v>
      </c>
      <c r="AE134" s="1">
        <v>0</v>
      </c>
      <c r="AF134" s="1" t="e">
        <f t="shared" si="36"/>
        <v>#DIV/0!</v>
      </c>
      <c r="AH134" s="1">
        <f t="shared" si="29"/>
        <v>0.10998816291377739</v>
      </c>
      <c r="AI134" s="1">
        <f t="shared" si="30"/>
        <v>4.7556511377421212E-3</v>
      </c>
      <c r="AJ134" s="1">
        <f t="shared" si="31"/>
        <v>0</v>
      </c>
      <c r="AK134" s="1">
        <f t="shared" si="32"/>
        <v>0.31101844350219143</v>
      </c>
      <c r="AL134" s="1" t="b">
        <f t="shared" si="33"/>
        <v>0</v>
      </c>
      <c r="AM134" s="1">
        <f t="shared" si="34"/>
        <v>20.96269828774717</v>
      </c>
      <c r="AN134" s="1" t="b">
        <f t="shared" si="35"/>
        <v>1</v>
      </c>
      <c r="AO134" s="1">
        <v>9.4879999999999995</v>
      </c>
    </row>
    <row r="135" spans="1:41">
      <c r="A135" s="7">
        <v>132</v>
      </c>
      <c r="B135" s="9" t="s">
        <v>93</v>
      </c>
      <c r="C135" s="9" t="s">
        <v>52</v>
      </c>
      <c r="D135" s="9" t="s">
        <v>51</v>
      </c>
      <c r="E135" s="9" t="s">
        <v>52</v>
      </c>
      <c r="F135" s="2" t="b">
        <f t="shared" si="42"/>
        <v>1</v>
      </c>
      <c r="G135" s="2" t="b">
        <f t="shared" si="43"/>
        <v>0</v>
      </c>
      <c r="H135" s="2" t="s">
        <v>275</v>
      </c>
      <c r="I135" s="3" t="s">
        <v>88</v>
      </c>
      <c r="J135" s="3" t="s">
        <v>92</v>
      </c>
      <c r="K135" s="3"/>
      <c r="L135" s="2"/>
      <c r="M135" s="1">
        <f>PRODUCT(SUM(PRODUCT(R135,overview!$J$2),PRODUCT(W135,overview!$K$2),PRODUCT(AB135,overview!$L$2)),1/SUM(overview!$J$2:$L$2))</f>
        <v>0.33300000000000002</v>
      </c>
      <c r="N135" s="1">
        <f>PRODUCT(SUM(PRODUCT(S135,overview!$J$2),PRODUCT(X135,overview!$K$2),PRODUCT(AC135,overview!$L$2)),1/SUM(overview!$J$2:$L$2))</f>
        <v>2.6669999999999998</v>
      </c>
      <c r="O135" s="1">
        <f t="shared" si="37"/>
        <v>13</v>
      </c>
      <c r="P135" s="1">
        <f t="shared" si="38"/>
        <v>0</v>
      </c>
      <c r="Q135" s="1">
        <f t="shared" si="39"/>
        <v>0</v>
      </c>
      <c r="R135" s="1">
        <v>0.33300000000000002</v>
      </c>
      <c r="S135" s="1">
        <v>2.6669999999999998</v>
      </c>
      <c r="T135" s="1">
        <v>6</v>
      </c>
      <c r="U135" s="1">
        <v>0</v>
      </c>
      <c r="V135" s="1">
        <f t="shared" si="40"/>
        <v>0</v>
      </c>
      <c r="W135" s="1">
        <v>0.33300000000000002</v>
      </c>
      <c r="X135" s="1">
        <v>2.6669999999999998</v>
      </c>
      <c r="Y135" s="1">
        <v>6</v>
      </c>
      <c r="Z135" s="1">
        <v>0</v>
      </c>
      <c r="AA135" s="1">
        <f t="shared" si="41"/>
        <v>0</v>
      </c>
      <c r="AB135" s="1">
        <v>0.33300000000000002</v>
      </c>
      <c r="AC135" s="1">
        <v>2.6669999999999998</v>
      </c>
      <c r="AD135" s="1">
        <v>1</v>
      </c>
      <c r="AE135" s="1">
        <v>0</v>
      </c>
      <c r="AF135" s="1">
        <f t="shared" si="36"/>
        <v>0</v>
      </c>
      <c r="AH135" s="1">
        <f t="shared" si="29"/>
        <v>0.11928425176907843</v>
      </c>
      <c r="AI135" s="1">
        <f t="shared" si="30"/>
        <v>1.0502972418233277E-2</v>
      </c>
      <c r="AJ135" s="1">
        <f t="shared" si="31"/>
        <v>0</v>
      </c>
      <c r="AK135" s="1">
        <f t="shared" si="32"/>
        <v>0.38636920386874263</v>
      </c>
      <c r="AL135" s="1" t="b">
        <f t="shared" si="33"/>
        <v>0</v>
      </c>
      <c r="AM135" s="1">
        <f t="shared" si="34"/>
        <v>14.828692466580414</v>
      </c>
      <c r="AN135" s="1" t="b">
        <f t="shared" si="35"/>
        <v>1</v>
      </c>
      <c r="AO135" s="1">
        <v>9.4879999999999995</v>
      </c>
    </row>
    <row r="136" spans="1:41">
      <c r="A136" s="7">
        <v>133</v>
      </c>
      <c r="B136" s="9" t="s">
        <v>84</v>
      </c>
      <c r="C136" s="9" t="s">
        <v>37</v>
      </c>
      <c r="D136" s="9" t="s">
        <v>36</v>
      </c>
      <c r="E136" s="9" t="s">
        <v>37</v>
      </c>
      <c r="F136" s="2" t="b">
        <f t="shared" si="42"/>
        <v>1</v>
      </c>
      <c r="G136" s="2" t="b">
        <f t="shared" si="43"/>
        <v>0</v>
      </c>
      <c r="H136" s="2" t="s">
        <v>275</v>
      </c>
      <c r="I136" s="2"/>
      <c r="J136" s="3" t="s">
        <v>276</v>
      </c>
      <c r="L136" s="2"/>
      <c r="M136" s="1">
        <f>PRODUCT(SUM(PRODUCT(R136,overview!$J$2),PRODUCT(W136,overview!$K$2),PRODUCT(AB136,overview!$L$2)),1/SUM(overview!$J$2:$L$2))</f>
        <v>1.1041590909090908</v>
      </c>
      <c r="N136" s="1">
        <f>PRODUCT(SUM(PRODUCT(S136,overview!$J$2),PRODUCT(X136,overview!$K$2),PRODUCT(AC136,overview!$L$2)),1/SUM(overview!$J$2:$L$2))</f>
        <v>1.8958409090909092</v>
      </c>
      <c r="O136" s="1">
        <f t="shared" si="37"/>
        <v>16</v>
      </c>
      <c r="P136" s="1">
        <f t="shared" si="38"/>
        <v>1</v>
      </c>
      <c r="Q136" s="1">
        <f t="shared" si="39"/>
        <v>3.6400703693491729E-2</v>
      </c>
      <c r="R136" s="1">
        <v>1.0289999999999999</v>
      </c>
      <c r="S136" s="1">
        <v>1.9710000000000001</v>
      </c>
      <c r="T136" s="1">
        <v>10</v>
      </c>
      <c r="U136" s="1">
        <v>0</v>
      </c>
      <c r="V136" s="1">
        <f t="shared" si="40"/>
        <v>0</v>
      </c>
      <c r="W136" s="1">
        <v>1.1319999999999999</v>
      </c>
      <c r="X136" s="1">
        <v>1.8680000000000001</v>
      </c>
      <c r="Y136" s="1">
        <v>5</v>
      </c>
      <c r="Z136" s="1">
        <v>1</v>
      </c>
      <c r="AA136" s="1">
        <f t="shared" si="41"/>
        <v>0.12119914346895072</v>
      </c>
      <c r="AB136" s="1">
        <v>1.349</v>
      </c>
      <c r="AC136" s="1">
        <v>1.651</v>
      </c>
      <c r="AD136" s="1">
        <v>1</v>
      </c>
      <c r="AE136" s="1">
        <v>0</v>
      </c>
      <c r="AF136" s="1">
        <f t="shared" si="36"/>
        <v>0</v>
      </c>
      <c r="AH136" s="1">
        <f t="shared" si="29"/>
        <v>0.13769867428404012</v>
      </c>
      <c r="AI136" s="1">
        <f t="shared" si="30"/>
        <v>1.6417757774140753E-2</v>
      </c>
      <c r="AJ136" s="1">
        <f t="shared" si="31"/>
        <v>0</v>
      </c>
      <c r="AK136" s="1">
        <f t="shared" si="32"/>
        <v>8.174035086217972E-2</v>
      </c>
      <c r="AL136" s="1" t="b">
        <f t="shared" si="33"/>
        <v>0</v>
      </c>
      <c r="AM136" s="1">
        <f t="shared" si="34"/>
        <v>11.039684901927895</v>
      </c>
      <c r="AN136" s="1" t="b">
        <f t="shared" si="35"/>
        <v>1</v>
      </c>
      <c r="AO136" s="1">
        <v>9.4879999999999995</v>
      </c>
    </row>
    <row r="137" spans="1:41">
      <c r="A137" s="7">
        <v>134</v>
      </c>
      <c r="B137" s="9" t="s">
        <v>43</v>
      </c>
      <c r="C137" s="9" t="s">
        <v>44</v>
      </c>
      <c r="D137" s="9" t="s">
        <v>43</v>
      </c>
      <c r="E137" s="9" t="s">
        <v>44</v>
      </c>
      <c r="F137" s="2" t="b">
        <f t="shared" si="42"/>
        <v>0</v>
      </c>
      <c r="G137" s="2" t="b">
        <f t="shared" si="43"/>
        <v>0</v>
      </c>
      <c r="H137" s="2" t="s">
        <v>275</v>
      </c>
      <c r="I137" s="2"/>
      <c r="J137" s="2" t="s">
        <v>92</v>
      </c>
      <c r="L137" s="2"/>
      <c r="M137" s="1">
        <f>PRODUCT(SUM(PRODUCT(R137,overview!$J$2),PRODUCT(W137,overview!$K$2),PRODUCT(AB137,overview!$L$2)),1/SUM(overview!$J$2:$L$2))</f>
        <v>0.38027272727272726</v>
      </c>
      <c r="N137" s="1">
        <f>PRODUCT(SUM(PRODUCT(S137,overview!$J$2),PRODUCT(X137,overview!$K$2),PRODUCT(AC137,overview!$L$2)),1/SUM(overview!$J$2:$L$2))</f>
        <v>2.6197272727272729</v>
      </c>
      <c r="O137" s="1">
        <f t="shared" si="37"/>
        <v>9.5</v>
      </c>
      <c r="P137" s="1">
        <f t="shared" si="38"/>
        <v>3.5</v>
      </c>
      <c r="Q137" s="1">
        <f t="shared" si="39"/>
        <v>5.347903193107869E-2</v>
      </c>
      <c r="R137" s="1">
        <v>0.375</v>
      </c>
      <c r="S137" s="1">
        <v>2.625</v>
      </c>
      <c r="T137" s="1">
        <v>4</v>
      </c>
      <c r="U137" s="1">
        <v>0</v>
      </c>
      <c r="V137" s="1">
        <f t="shared" si="40"/>
        <v>0</v>
      </c>
      <c r="W137" s="1">
        <v>0.38300000000000001</v>
      </c>
      <c r="X137" s="1">
        <v>2.617</v>
      </c>
      <c r="Y137" s="1">
        <v>5.5</v>
      </c>
      <c r="Z137" s="1">
        <v>3.5</v>
      </c>
      <c r="AA137" s="1">
        <f t="shared" si="41"/>
        <v>9.3132316670719417E-2</v>
      </c>
      <c r="AB137" s="1">
        <v>0.375</v>
      </c>
      <c r="AC137" s="1">
        <v>2.625</v>
      </c>
      <c r="AD137" s="1">
        <v>0</v>
      </c>
      <c r="AE137" s="1">
        <v>0</v>
      </c>
      <c r="AF137" s="1" t="e">
        <f t="shared" si="36"/>
        <v>#DIV/0!</v>
      </c>
      <c r="AH137" s="1">
        <f t="shared" si="29"/>
        <v>7.9497885747450467E-2</v>
      </c>
      <c r="AI137" s="1">
        <f t="shared" si="30"/>
        <v>3.0045351473922899E-2</v>
      </c>
      <c r="AJ137" s="1">
        <f t="shared" si="31"/>
        <v>0</v>
      </c>
      <c r="AK137" s="1">
        <f t="shared" si="32"/>
        <v>0.44743149668387988</v>
      </c>
      <c r="AL137" s="1" t="b">
        <f t="shared" si="33"/>
        <v>0</v>
      </c>
      <c r="AM137" s="1">
        <f t="shared" si="34"/>
        <v>6.0231940526789698</v>
      </c>
      <c r="AN137" s="1" t="b">
        <f t="shared" si="35"/>
        <v>0</v>
      </c>
      <c r="AO137" s="1">
        <v>9.4879999999999995</v>
      </c>
    </row>
    <row r="138" spans="1:41">
      <c r="A138" s="7">
        <v>135</v>
      </c>
      <c r="B138" s="9" t="s">
        <v>60</v>
      </c>
      <c r="C138" s="9" t="s">
        <v>61</v>
      </c>
      <c r="D138" s="9" t="s">
        <v>60</v>
      </c>
      <c r="E138" s="9" t="s">
        <v>61</v>
      </c>
      <c r="F138" s="2" t="b">
        <f t="shared" si="42"/>
        <v>0</v>
      </c>
      <c r="G138" s="2" t="b">
        <f t="shared" si="43"/>
        <v>0</v>
      </c>
      <c r="H138" s="2" t="s">
        <v>275</v>
      </c>
      <c r="I138" s="2"/>
      <c r="J138" s="2" t="s">
        <v>92</v>
      </c>
      <c r="K138" s="2"/>
      <c r="L138" s="2"/>
      <c r="M138" s="1">
        <f>PRODUCT(SUM(PRODUCT(R138,overview!$J$2),PRODUCT(W138,overview!$K$2),PRODUCT(AB138,overview!$L$2)),1/SUM(overview!$J$2:$L$2))</f>
        <v>1</v>
      </c>
      <c r="N138" s="1">
        <f>PRODUCT(SUM(PRODUCT(S138,overview!$J$2),PRODUCT(X138,overview!$K$2),PRODUCT(AC138,overview!$L$2)),1/SUM(overview!$J$2:$L$2))</f>
        <v>2</v>
      </c>
      <c r="O138" s="1">
        <f t="shared" si="37"/>
        <v>14</v>
      </c>
      <c r="P138" s="1">
        <f t="shared" si="38"/>
        <v>0</v>
      </c>
      <c r="Q138" s="1">
        <f t="shared" si="39"/>
        <v>0</v>
      </c>
      <c r="R138" s="1">
        <v>1</v>
      </c>
      <c r="S138" s="1">
        <v>2</v>
      </c>
      <c r="T138" s="1">
        <v>7</v>
      </c>
      <c r="U138" s="1">
        <v>0</v>
      </c>
      <c r="V138" s="1">
        <f t="shared" si="40"/>
        <v>0</v>
      </c>
      <c r="W138" s="1">
        <v>1</v>
      </c>
      <c r="X138" s="1">
        <v>2</v>
      </c>
      <c r="Y138" s="1">
        <v>7</v>
      </c>
      <c r="Z138" s="1">
        <v>0</v>
      </c>
      <c r="AA138" s="1">
        <f t="shared" si="41"/>
        <v>0</v>
      </c>
      <c r="AB138" s="1">
        <v>1</v>
      </c>
      <c r="AC138" s="1">
        <v>2</v>
      </c>
      <c r="AD138" s="1">
        <v>0</v>
      </c>
      <c r="AE138" s="1">
        <v>0</v>
      </c>
      <c r="AF138" s="1" t="e">
        <f t="shared" si="36"/>
        <v>#DIV/0!</v>
      </c>
      <c r="AH138" s="1">
        <f t="shared" si="29"/>
        <v>8.9940788794774448E-2</v>
      </c>
      <c r="AI138" s="1">
        <f t="shared" si="30"/>
        <v>2.8461249059443187E-2</v>
      </c>
      <c r="AJ138" s="1">
        <f t="shared" si="31"/>
        <v>0.1285798269925254</v>
      </c>
      <c r="AK138" s="1">
        <f t="shared" si="32"/>
        <v>1.7093986390040405</v>
      </c>
      <c r="AL138" s="1" t="b">
        <f t="shared" si="33"/>
        <v>0</v>
      </c>
      <c r="AM138" s="1">
        <f t="shared" si="34"/>
        <v>3.8080695151493247</v>
      </c>
      <c r="AN138" s="1" t="b">
        <f t="shared" si="35"/>
        <v>0</v>
      </c>
      <c r="AO138" s="1">
        <v>9.4879999999999995</v>
      </c>
    </row>
    <row r="139" spans="1:41">
      <c r="A139" s="7">
        <v>136</v>
      </c>
      <c r="B139" s="9" t="s">
        <v>76</v>
      </c>
      <c r="C139" s="9" t="s">
        <v>46</v>
      </c>
      <c r="D139" s="9" t="s">
        <v>45</v>
      </c>
      <c r="E139" s="9" t="s">
        <v>46</v>
      </c>
      <c r="F139" s="2" t="b">
        <f t="shared" si="42"/>
        <v>0</v>
      </c>
      <c r="G139" s="2" t="b">
        <f t="shared" si="43"/>
        <v>0</v>
      </c>
      <c r="H139" s="2" t="s">
        <v>275</v>
      </c>
      <c r="I139" s="2"/>
      <c r="J139" s="2" t="s">
        <v>92</v>
      </c>
      <c r="K139" s="2"/>
      <c r="L139" s="2"/>
      <c r="M139" s="1">
        <f>PRODUCT(SUM(PRODUCT(R139,overview!$J$2),PRODUCT(W139,overview!$K$2),PRODUCT(AB139,overview!$L$2)),1/SUM(overview!$J$2:$L$2))</f>
        <v>1.0290681818181819</v>
      </c>
      <c r="N139" s="1">
        <f>PRODUCT(SUM(PRODUCT(S139,overview!$J$2),PRODUCT(X139,overview!$K$2),PRODUCT(AC139,overview!$L$2)),1/SUM(overview!$J$2:$L$2))</f>
        <v>1.9709318181818181</v>
      </c>
      <c r="O139" s="1">
        <f t="shared" si="37"/>
        <v>13</v>
      </c>
      <c r="P139" s="1">
        <f t="shared" si="38"/>
        <v>0</v>
      </c>
      <c r="Q139" s="1">
        <f t="shared" si="39"/>
        <v>0</v>
      </c>
      <c r="R139" s="1">
        <v>1.081</v>
      </c>
      <c r="S139" s="1">
        <v>1.919</v>
      </c>
      <c r="T139" s="1">
        <v>8</v>
      </c>
      <c r="U139" s="1">
        <v>0</v>
      </c>
      <c r="V139" s="1">
        <f t="shared" si="40"/>
        <v>0</v>
      </c>
      <c r="W139" s="1">
        <v>1.002</v>
      </c>
      <c r="X139" s="1">
        <v>1.998</v>
      </c>
      <c r="Y139" s="1">
        <v>4</v>
      </c>
      <c r="Z139" s="1">
        <v>0</v>
      </c>
      <c r="AA139" s="1">
        <f t="shared" si="41"/>
        <v>0</v>
      </c>
      <c r="AB139" s="1">
        <v>1.087</v>
      </c>
      <c r="AC139" s="1">
        <v>1.913</v>
      </c>
      <c r="AD139" s="1">
        <v>1</v>
      </c>
      <c r="AE139" s="1">
        <v>0</v>
      </c>
      <c r="AF139" s="1">
        <f t="shared" si="36"/>
        <v>0</v>
      </c>
      <c r="AH139" s="1">
        <f t="shared" ref="AH139:AH202" si="44">(SUM(Z135:Z145)*SUM(W135:W145))/(SUM(Y135:Y145)*SUM(X135:X145))</f>
        <v>0.12860265978026283</v>
      </c>
      <c r="AI139" s="1">
        <f t="shared" ref="AI139:AI202" si="45">(SUM(U135:U145)*SUM(R135:R145))/(SUM(T135:T145)*SUM(S135:S145))</f>
        <v>5.6341408681568499E-2</v>
      </c>
      <c r="AJ139" s="1">
        <f t="shared" ref="AJ139:AJ202" si="46">(SUM(AE135:AE145)*SUM(AB135:AB145))/(SUM(AD135:AD145)*SUM(AC135:AC145))</f>
        <v>0.12582265447816224</v>
      </c>
      <c r="AK139" s="1">
        <f t="shared" ref="AK139:AK202" si="47">(((SUM(AJ137:AJ141))-(SUM(AI137:AI141)))^2)/(AVERAGE(AI137:AI141))</f>
        <v>6.8033226160713802</v>
      </c>
      <c r="AL139" s="1" t="b">
        <f t="shared" ref="AL139:AL202" si="48">IF(AK139&gt;AO139, TRUE, FALSE)</f>
        <v>0</v>
      </c>
      <c r="AM139" s="1">
        <f t="shared" ref="AM139:AM202" si="49">(((SUM(AH137:AH141))-(SUM(AI137:AI141)))^2)/(AVERAGE(AI137:AI141))</f>
        <v>2.229463453617567</v>
      </c>
      <c r="AN139" s="1" t="b">
        <f t="shared" ref="AN139:AN202" si="50">IF(AM139&gt;AO139, TRUE, FALSE)</f>
        <v>0</v>
      </c>
      <c r="AO139" s="1">
        <v>9.4879999999999995</v>
      </c>
    </row>
    <row r="140" spans="1:41">
      <c r="A140" s="7">
        <v>137</v>
      </c>
      <c r="B140" s="9" t="s">
        <v>54</v>
      </c>
      <c r="C140" s="9" t="s">
        <v>55</v>
      </c>
      <c r="D140" s="9" t="s">
        <v>54</v>
      </c>
      <c r="E140" s="9" t="s">
        <v>55</v>
      </c>
      <c r="F140" s="2" t="b">
        <f t="shared" si="42"/>
        <v>0</v>
      </c>
      <c r="G140" s="2" t="b">
        <f t="shared" si="43"/>
        <v>0</v>
      </c>
      <c r="H140" s="2" t="s">
        <v>275</v>
      </c>
      <c r="I140" s="2"/>
      <c r="J140" s="3" t="s">
        <v>276</v>
      </c>
      <c r="K140" s="2"/>
      <c r="L140" s="2"/>
      <c r="M140" s="1">
        <f>PRODUCT(SUM(PRODUCT(R140,overview!$J$2),PRODUCT(W140,overview!$K$2),PRODUCT(AB140,overview!$L$2)),1/SUM(overview!$J$2:$L$2))</f>
        <v>0.375</v>
      </c>
      <c r="N140" s="1">
        <f>PRODUCT(SUM(PRODUCT(S140,overview!$J$2),PRODUCT(X140,overview!$K$2),PRODUCT(AC140,overview!$L$2)),1/SUM(overview!$J$2:$L$2))</f>
        <v>2.625</v>
      </c>
      <c r="O140" s="1">
        <f t="shared" si="37"/>
        <v>6</v>
      </c>
      <c r="P140" s="1">
        <f t="shared" si="38"/>
        <v>0</v>
      </c>
      <c r="Q140" s="1">
        <f t="shared" si="39"/>
        <v>0</v>
      </c>
      <c r="R140" s="1">
        <v>0.375</v>
      </c>
      <c r="S140" s="1">
        <v>2.625</v>
      </c>
      <c r="T140" s="1">
        <v>3</v>
      </c>
      <c r="U140" s="1">
        <v>0</v>
      </c>
      <c r="V140" s="1">
        <f t="shared" si="40"/>
        <v>0</v>
      </c>
      <c r="W140" s="1">
        <v>0.375</v>
      </c>
      <c r="X140" s="1">
        <v>2.625</v>
      </c>
      <c r="Y140" s="1">
        <v>3</v>
      </c>
      <c r="Z140" s="1">
        <v>0</v>
      </c>
      <c r="AA140" s="1">
        <f t="shared" si="41"/>
        <v>0</v>
      </c>
      <c r="AB140" s="1">
        <v>0.375</v>
      </c>
      <c r="AC140" s="1">
        <v>2.625</v>
      </c>
      <c r="AD140" s="1">
        <v>0</v>
      </c>
      <c r="AE140" s="1">
        <v>0</v>
      </c>
      <c r="AF140" s="1" t="e">
        <f t="shared" si="36"/>
        <v>#DIV/0!</v>
      </c>
      <c r="AH140" s="1">
        <f t="shared" si="44"/>
        <v>0.13259033915329418</v>
      </c>
      <c r="AI140" s="1">
        <f t="shared" si="45"/>
        <v>5.7699032987148464E-2</v>
      </c>
      <c r="AJ140" s="1">
        <f t="shared" si="46"/>
        <v>0.18873398171724337</v>
      </c>
      <c r="AK140" s="1">
        <f t="shared" si="47"/>
        <v>15.115375944128818</v>
      </c>
      <c r="AL140" s="1" t="b">
        <f t="shared" si="48"/>
        <v>1</v>
      </c>
      <c r="AM140" s="1">
        <f t="shared" si="49"/>
        <v>1.9134265482063051</v>
      </c>
      <c r="AN140" s="1" t="b">
        <f t="shared" si="50"/>
        <v>0</v>
      </c>
      <c r="AO140" s="1">
        <v>9.4879999999999995</v>
      </c>
    </row>
    <row r="141" spans="1:41">
      <c r="A141" s="7">
        <v>138</v>
      </c>
      <c r="B141" s="9" t="s">
        <v>60</v>
      </c>
      <c r="C141" s="9" t="s">
        <v>61</v>
      </c>
      <c r="D141" s="9" t="s">
        <v>60</v>
      </c>
      <c r="E141" s="9" t="s">
        <v>61</v>
      </c>
      <c r="F141" s="2" t="b">
        <f t="shared" si="42"/>
        <v>0</v>
      </c>
      <c r="G141" s="2" t="b">
        <f t="shared" si="43"/>
        <v>0</v>
      </c>
      <c r="H141" s="2" t="s">
        <v>275</v>
      </c>
      <c r="I141" s="2"/>
      <c r="J141" s="3" t="s">
        <v>276</v>
      </c>
      <c r="L141" s="2"/>
      <c r="M141" s="1">
        <f>PRODUCT(SUM(PRODUCT(R141,overview!$J$2),PRODUCT(W141,overview!$K$2),PRODUCT(AB141,overview!$L$2)),1/SUM(overview!$J$2:$L$2))</f>
        <v>0.99681818181818183</v>
      </c>
      <c r="N141" s="1">
        <f>PRODUCT(SUM(PRODUCT(S141,overview!$J$2),PRODUCT(X141,overview!$K$2),PRODUCT(AC141,overview!$L$2)),1/SUM(overview!$J$2:$L$2))</f>
        <v>2.0031818181818184</v>
      </c>
      <c r="O141" s="1">
        <f t="shared" si="37"/>
        <v>11</v>
      </c>
      <c r="P141" s="1">
        <f t="shared" si="38"/>
        <v>1</v>
      </c>
      <c r="Q141" s="1">
        <f t="shared" si="39"/>
        <v>4.5237947892815149E-2</v>
      </c>
      <c r="R141" s="1">
        <v>0.99</v>
      </c>
      <c r="S141" s="1">
        <v>2.0099999999999998</v>
      </c>
      <c r="T141" s="1">
        <v>8</v>
      </c>
      <c r="U141" s="1">
        <v>1</v>
      </c>
      <c r="V141" s="1">
        <f t="shared" si="40"/>
        <v>6.1567164179104489E-2</v>
      </c>
      <c r="W141" s="1">
        <v>1</v>
      </c>
      <c r="X141" s="1">
        <v>2</v>
      </c>
      <c r="Y141" s="1">
        <v>3</v>
      </c>
      <c r="Z141" s="1">
        <v>0</v>
      </c>
      <c r="AA141" s="1">
        <f t="shared" si="41"/>
        <v>0</v>
      </c>
      <c r="AB141" s="1">
        <v>1</v>
      </c>
      <c r="AC141" s="1">
        <v>2</v>
      </c>
      <c r="AD141" s="1">
        <v>0</v>
      </c>
      <c r="AE141" s="1">
        <v>0</v>
      </c>
      <c r="AF141" s="1" t="e">
        <f t="shared" si="36"/>
        <v>#DIV/0!</v>
      </c>
      <c r="AH141" s="1">
        <f t="shared" si="44"/>
        <v>0.12834603709307527</v>
      </c>
      <c r="AI141" s="1">
        <f t="shared" si="45"/>
        <v>6.2614589699427736E-2</v>
      </c>
      <c r="AJ141" s="1">
        <f t="shared" si="46"/>
        <v>0.35768945939274244</v>
      </c>
      <c r="AK141" s="1">
        <f t="shared" si="47"/>
        <v>34.201901208214402</v>
      </c>
      <c r="AL141" s="1" t="b">
        <f t="shared" si="48"/>
        <v>1</v>
      </c>
      <c r="AM141" s="1">
        <f t="shared" si="49"/>
        <v>1.6619267963725577</v>
      </c>
      <c r="AN141" s="1" t="b">
        <f t="shared" si="50"/>
        <v>0</v>
      </c>
      <c r="AO141" s="1">
        <v>9.4879999999999995</v>
      </c>
    </row>
    <row r="142" spans="1:41">
      <c r="A142" s="7">
        <v>139</v>
      </c>
      <c r="B142" s="9" t="s">
        <v>75</v>
      </c>
      <c r="C142" s="9" t="s">
        <v>1</v>
      </c>
      <c r="D142" s="9" t="s">
        <v>75</v>
      </c>
      <c r="E142" s="9" t="s">
        <v>1</v>
      </c>
      <c r="F142" s="2" t="b">
        <f t="shared" si="42"/>
        <v>0</v>
      </c>
      <c r="G142" s="2" t="b">
        <f t="shared" si="43"/>
        <v>0</v>
      </c>
      <c r="H142" s="2" t="s">
        <v>275</v>
      </c>
      <c r="I142" s="2"/>
      <c r="J142" s="3" t="s">
        <v>80</v>
      </c>
      <c r="M142" s="1">
        <f>PRODUCT(SUM(PRODUCT(R142,overview!$J$2),PRODUCT(W142,overview!$K$2),PRODUCT(AB142,overview!$L$2)),1/SUM(overview!$J$2:$L$2))</f>
        <v>0.98952272727272739</v>
      </c>
      <c r="N142" s="1">
        <f>PRODUCT(SUM(PRODUCT(S142,overview!$J$2),PRODUCT(X142,overview!$K$2),PRODUCT(AC142,overview!$L$2)),1/SUM(overview!$J$2:$L$2))</f>
        <v>2.0104772727272726</v>
      </c>
      <c r="O142" s="1">
        <f t="shared" si="37"/>
        <v>16</v>
      </c>
      <c r="P142" s="1">
        <f t="shared" si="38"/>
        <v>6</v>
      </c>
      <c r="Q142" s="1">
        <f t="shared" si="39"/>
        <v>0.1845686234611863</v>
      </c>
      <c r="R142" s="1">
        <v>1.0229999999999999</v>
      </c>
      <c r="S142" s="1">
        <v>1.9770000000000001</v>
      </c>
      <c r="T142" s="1">
        <v>9</v>
      </c>
      <c r="U142" s="1">
        <v>2</v>
      </c>
      <c r="V142" s="1">
        <f t="shared" si="40"/>
        <v>0.11498904063395717</v>
      </c>
      <c r="W142" s="1">
        <v>0.97299999999999998</v>
      </c>
      <c r="X142" s="1">
        <v>2.0270000000000001</v>
      </c>
      <c r="Y142" s="1">
        <v>7</v>
      </c>
      <c r="Z142" s="1">
        <v>4</v>
      </c>
      <c r="AA142" s="1">
        <f t="shared" si="41"/>
        <v>0.27429699062654161</v>
      </c>
      <c r="AB142" s="1">
        <v>1</v>
      </c>
      <c r="AC142" s="1">
        <v>2</v>
      </c>
      <c r="AD142" s="1">
        <v>0</v>
      </c>
      <c r="AE142" s="1">
        <v>0</v>
      </c>
      <c r="AF142" s="1" t="e">
        <f t="shared" si="36"/>
        <v>#DIV/0!</v>
      </c>
      <c r="AH142" s="1">
        <f t="shared" si="44"/>
        <v>0.11289917911423489</v>
      </c>
      <c r="AI142" s="1">
        <f t="shared" si="45"/>
        <v>6.5471132638631122E-2</v>
      </c>
      <c r="AJ142" s="1">
        <f t="shared" si="46"/>
        <v>0.37419838427583912</v>
      </c>
      <c r="AK142" s="1">
        <f t="shared" si="47"/>
        <v>61.584952266974398</v>
      </c>
      <c r="AL142" s="1" t="b">
        <f t="shared" si="48"/>
        <v>1</v>
      </c>
      <c r="AM142" s="1">
        <f t="shared" si="49"/>
        <v>1.4990182348933256</v>
      </c>
      <c r="AN142" s="1" t="b">
        <f t="shared" si="50"/>
        <v>0</v>
      </c>
      <c r="AO142" s="1">
        <v>9.4879999999999995</v>
      </c>
    </row>
    <row r="143" spans="1:41">
      <c r="A143" s="7">
        <v>140</v>
      </c>
      <c r="B143" s="9" t="s">
        <v>28</v>
      </c>
      <c r="C143" s="9" t="s">
        <v>29</v>
      </c>
      <c r="D143" s="9" t="s">
        <v>28</v>
      </c>
      <c r="E143" s="9" t="s">
        <v>29</v>
      </c>
      <c r="F143" s="2" t="b">
        <f t="shared" si="42"/>
        <v>0</v>
      </c>
      <c r="G143" s="2" t="b">
        <f t="shared" si="43"/>
        <v>0</v>
      </c>
      <c r="H143" s="2" t="s">
        <v>275</v>
      </c>
      <c r="I143" s="2"/>
      <c r="J143" s="3"/>
      <c r="M143" s="1">
        <f>PRODUCT(SUM(PRODUCT(R143,overview!$J$2),PRODUCT(W143,overview!$K$2),PRODUCT(AB143,overview!$L$2)),1/SUM(overview!$J$2:$L$2))</f>
        <v>0.72586363636363649</v>
      </c>
      <c r="N143" s="1">
        <f>PRODUCT(SUM(PRODUCT(S143,overview!$J$2),PRODUCT(X143,overview!$K$2),PRODUCT(AC143,overview!$L$2)),1/SUM(overview!$J$2:$L$2))</f>
        <v>2.2741363636363641</v>
      </c>
      <c r="O143" s="1">
        <f t="shared" si="37"/>
        <v>17</v>
      </c>
      <c r="P143" s="1">
        <f t="shared" si="38"/>
        <v>4</v>
      </c>
      <c r="Q143" s="1">
        <f t="shared" si="39"/>
        <v>7.5101672257318106E-2</v>
      </c>
      <c r="R143" s="1">
        <v>0.85199999999999998</v>
      </c>
      <c r="S143" s="1">
        <v>2.1480000000000001</v>
      </c>
      <c r="T143" s="1">
        <v>10</v>
      </c>
      <c r="U143" s="1">
        <v>3</v>
      </c>
      <c r="V143" s="1">
        <f t="shared" si="40"/>
        <v>0.11899441340782124</v>
      </c>
      <c r="W143" s="1">
        <v>0.66700000000000004</v>
      </c>
      <c r="X143" s="1">
        <v>2.3330000000000002</v>
      </c>
      <c r="Y143" s="1">
        <v>7</v>
      </c>
      <c r="Z143" s="1">
        <v>1</v>
      </c>
      <c r="AA143" s="1">
        <f t="shared" si="41"/>
        <v>4.084256934664135E-2</v>
      </c>
      <c r="AB143" s="1">
        <v>0.66700000000000004</v>
      </c>
      <c r="AC143" s="1">
        <v>2.3330000000000002</v>
      </c>
      <c r="AD143" s="1">
        <v>0</v>
      </c>
      <c r="AE143" s="1">
        <v>0</v>
      </c>
      <c r="AF143" s="1" t="e">
        <f t="shared" si="36"/>
        <v>#DIV/0!</v>
      </c>
      <c r="AH143" s="1">
        <f t="shared" si="44"/>
        <v>0.12916366422410078</v>
      </c>
      <c r="AI143" s="1">
        <f t="shared" si="45"/>
        <v>6.8272022054293224E-2</v>
      </c>
      <c r="AJ143" s="1">
        <f t="shared" si="46"/>
        <v>0.72108843537414968</v>
      </c>
      <c r="AK143" s="1">
        <f t="shared" si="47"/>
        <v>91.659654492795752</v>
      </c>
      <c r="AL143" s="1" t="b">
        <f t="shared" si="48"/>
        <v>1</v>
      </c>
      <c r="AM143" s="1">
        <f t="shared" si="49"/>
        <v>1.4138774995226906</v>
      </c>
      <c r="AN143" s="1" t="b">
        <f t="shared" si="50"/>
        <v>0</v>
      </c>
      <c r="AO143" s="1">
        <v>9.4879999999999995</v>
      </c>
    </row>
    <row r="144" spans="1:41">
      <c r="A144" s="7">
        <v>141</v>
      </c>
      <c r="B144" s="9" t="s">
        <v>30</v>
      </c>
      <c r="C144" s="9" t="s">
        <v>31</v>
      </c>
      <c r="D144" s="9" t="s">
        <v>45</v>
      </c>
      <c r="E144" s="9" t="s">
        <v>46</v>
      </c>
      <c r="F144" s="2" t="b">
        <f t="shared" si="42"/>
        <v>0</v>
      </c>
      <c r="G144" s="2" t="b">
        <f t="shared" si="43"/>
        <v>0</v>
      </c>
      <c r="H144" s="2" t="s">
        <v>275</v>
      </c>
      <c r="I144" s="2"/>
      <c r="J144" s="3"/>
      <c r="M144" s="1">
        <f>PRODUCT(SUM(PRODUCT(R144,overview!$J$2),PRODUCT(W144,overview!$K$2),PRODUCT(AB144,overview!$L$2)),1/SUM(overview!$J$2:$L$2))</f>
        <v>0.97693181818181818</v>
      </c>
      <c r="N144" s="1">
        <f>PRODUCT(SUM(PRODUCT(S144,overview!$J$2),PRODUCT(X144,overview!$K$2),PRODUCT(AC144,overview!$L$2)),1/SUM(overview!$J$2:$L$2))</f>
        <v>2.0230681818181817</v>
      </c>
      <c r="O144" s="1">
        <f t="shared" si="37"/>
        <v>18</v>
      </c>
      <c r="P144" s="1">
        <f t="shared" si="38"/>
        <v>6</v>
      </c>
      <c r="Q144" s="1">
        <f t="shared" si="39"/>
        <v>0.16096538036660488</v>
      </c>
      <c r="R144" s="1">
        <v>1</v>
      </c>
      <c r="S144" s="1">
        <v>2</v>
      </c>
      <c r="T144" s="1">
        <v>10</v>
      </c>
      <c r="U144" s="1">
        <v>0</v>
      </c>
      <c r="V144" s="1">
        <f t="shared" si="40"/>
        <v>0</v>
      </c>
      <c r="W144" s="1">
        <v>0.96499999999999997</v>
      </c>
      <c r="X144" s="1">
        <v>2.0350000000000001</v>
      </c>
      <c r="Y144" s="1">
        <v>8</v>
      </c>
      <c r="Z144" s="1">
        <v>5</v>
      </c>
      <c r="AA144" s="1">
        <f t="shared" si="41"/>
        <v>0.29637592137592134</v>
      </c>
      <c r="AB144" s="1">
        <v>1</v>
      </c>
      <c r="AC144" s="1">
        <v>2</v>
      </c>
      <c r="AD144" s="1">
        <v>0</v>
      </c>
      <c r="AE144" s="1">
        <v>1</v>
      </c>
      <c r="AF144" s="1" t="e">
        <f t="shared" si="36"/>
        <v>#DIV/0!</v>
      </c>
      <c r="AH144" s="1">
        <f t="shared" si="44"/>
        <v>0.11787644764935268</v>
      </c>
      <c r="AI144" s="1">
        <f t="shared" si="45"/>
        <v>5.9980802626083511E-2</v>
      </c>
      <c r="AJ144" s="1">
        <f t="shared" si="46"/>
        <v>0.63904994202087251</v>
      </c>
      <c r="AK144" s="1">
        <f t="shared" si="47"/>
        <v>82.88741850217032</v>
      </c>
      <c r="AL144" s="1" t="b">
        <f t="shared" si="48"/>
        <v>1</v>
      </c>
      <c r="AM144" s="1">
        <f t="shared" si="49"/>
        <v>1.271790099955066</v>
      </c>
      <c r="AN144" s="1" t="b">
        <f t="shared" si="50"/>
        <v>0</v>
      </c>
      <c r="AO144" s="1">
        <v>9.4879999999999995</v>
      </c>
    </row>
    <row r="145" spans="1:41">
      <c r="A145" s="7">
        <v>142</v>
      </c>
      <c r="B145" s="9" t="s">
        <v>47</v>
      </c>
      <c r="C145" s="9" t="s">
        <v>48</v>
      </c>
      <c r="D145" s="9" t="s">
        <v>47</v>
      </c>
      <c r="E145" s="9" t="s">
        <v>48</v>
      </c>
      <c r="F145" s="2" t="b">
        <f t="shared" si="42"/>
        <v>0</v>
      </c>
      <c r="G145" s="2" t="b">
        <f t="shared" si="43"/>
        <v>0</v>
      </c>
      <c r="H145" s="2" t="s">
        <v>275</v>
      </c>
      <c r="I145" s="2"/>
      <c r="J145" s="3"/>
      <c r="M145" s="1">
        <f>PRODUCT(SUM(PRODUCT(R145,overview!$J$2),PRODUCT(W145,overview!$K$2),PRODUCT(AB145,overview!$L$2)),1/SUM(overview!$J$2:$L$2))</f>
        <v>0.9249090909090909</v>
      </c>
      <c r="N145" s="1">
        <f>PRODUCT(SUM(PRODUCT(S145,overview!$J$2),PRODUCT(X145,overview!$K$2),PRODUCT(AC145,overview!$L$2)),1/SUM(overview!$J$2:$L$2))</f>
        <v>2.0750909090909091</v>
      </c>
      <c r="O145" s="1">
        <f t="shared" si="37"/>
        <v>21</v>
      </c>
      <c r="P145" s="1">
        <f t="shared" si="38"/>
        <v>16</v>
      </c>
      <c r="Q145" s="1">
        <f t="shared" si="39"/>
        <v>0.33959603292819801</v>
      </c>
      <c r="R145" s="1">
        <v>0.82599999999999996</v>
      </c>
      <c r="S145" s="1">
        <v>2.1739999999999999</v>
      </c>
      <c r="T145" s="1">
        <v>10</v>
      </c>
      <c r="U145" s="1">
        <v>7</v>
      </c>
      <c r="V145" s="1">
        <f t="shared" si="40"/>
        <v>0.26596136154553818</v>
      </c>
      <c r="W145" s="1">
        <v>0.97499999999999998</v>
      </c>
      <c r="X145" s="1">
        <v>2.0249999999999999</v>
      </c>
      <c r="Y145" s="1">
        <v>11</v>
      </c>
      <c r="Z145" s="1">
        <v>9</v>
      </c>
      <c r="AA145" s="1">
        <f t="shared" si="41"/>
        <v>0.39393939393939398</v>
      </c>
      <c r="AB145" s="1">
        <v>0.85699999999999998</v>
      </c>
      <c r="AC145" s="1">
        <v>2.1429999999999998</v>
      </c>
      <c r="AD145" s="1">
        <v>0</v>
      </c>
      <c r="AE145" s="1">
        <v>0</v>
      </c>
      <c r="AF145" s="1" t="e">
        <f t="shared" si="36"/>
        <v>#DIV/0!</v>
      </c>
      <c r="AH145" s="1">
        <f t="shared" si="44"/>
        <v>0.12916515206591542</v>
      </c>
      <c r="AI145" s="1">
        <f t="shared" si="45"/>
        <v>6.137570501273662E-2</v>
      </c>
      <c r="AJ145" s="1">
        <f t="shared" si="46"/>
        <v>0.63904994202087251</v>
      </c>
      <c r="AK145" s="1">
        <f t="shared" si="47"/>
        <v>70.461807869384842</v>
      </c>
      <c r="AL145" s="1" t="b">
        <f t="shared" si="48"/>
        <v>1</v>
      </c>
      <c r="AM145" s="1">
        <f t="shared" si="49"/>
        <v>0.60005249032486097</v>
      </c>
      <c r="AN145" s="1" t="b">
        <f t="shared" si="50"/>
        <v>0</v>
      </c>
      <c r="AO145" s="1">
        <v>9.4879999999999995</v>
      </c>
    </row>
    <row r="146" spans="1:41">
      <c r="A146" s="7">
        <v>143</v>
      </c>
      <c r="B146" s="9" t="s">
        <v>51</v>
      </c>
      <c r="C146" s="9" t="s">
        <v>52</v>
      </c>
      <c r="D146" s="9" t="s">
        <v>51</v>
      </c>
      <c r="E146" s="9" t="s">
        <v>52</v>
      </c>
      <c r="F146" s="2" t="b">
        <f t="shared" si="42"/>
        <v>0</v>
      </c>
      <c r="G146" s="2" t="b">
        <f t="shared" si="43"/>
        <v>0</v>
      </c>
      <c r="H146" s="2" t="s">
        <v>275</v>
      </c>
      <c r="I146" s="2"/>
      <c r="J146" s="3"/>
      <c r="M146" s="1">
        <f>PRODUCT(SUM(PRODUCT(R146,overview!$J$2),PRODUCT(W146,overview!$K$2),PRODUCT(AB146,overview!$L$2)),1/SUM(overview!$J$2:$L$2))</f>
        <v>0.33300000000000002</v>
      </c>
      <c r="N146" s="1">
        <f>PRODUCT(SUM(PRODUCT(S146,overview!$J$2),PRODUCT(X146,overview!$K$2),PRODUCT(AC146,overview!$L$2)),1/SUM(overview!$J$2:$L$2))</f>
        <v>2.6669999999999998</v>
      </c>
      <c r="O146" s="1">
        <f t="shared" si="37"/>
        <v>8</v>
      </c>
      <c r="P146" s="1">
        <f t="shared" si="38"/>
        <v>0</v>
      </c>
      <c r="Q146" s="1">
        <f t="shared" si="39"/>
        <v>0</v>
      </c>
      <c r="R146" s="1">
        <v>0.33300000000000002</v>
      </c>
      <c r="S146" s="1">
        <v>2.6669999999999998</v>
      </c>
      <c r="T146" s="1">
        <v>4</v>
      </c>
      <c r="U146" s="1">
        <v>0</v>
      </c>
      <c r="V146" s="1">
        <f t="shared" si="40"/>
        <v>0</v>
      </c>
      <c r="W146" s="1">
        <v>0.33300000000000002</v>
      </c>
      <c r="X146" s="1">
        <v>2.6669999999999998</v>
      </c>
      <c r="Y146" s="1">
        <v>4</v>
      </c>
      <c r="Z146" s="1">
        <v>0</v>
      </c>
      <c r="AA146" s="1">
        <f t="shared" si="41"/>
        <v>0</v>
      </c>
      <c r="AB146" s="1">
        <v>0.33300000000000002</v>
      </c>
      <c r="AC146" s="1">
        <v>2.6669999999999998</v>
      </c>
      <c r="AD146" s="1">
        <v>0</v>
      </c>
      <c r="AE146" s="1">
        <v>0</v>
      </c>
      <c r="AF146" s="1" t="e">
        <f t="shared" si="36"/>
        <v>#DIV/0!</v>
      </c>
      <c r="AH146" s="1">
        <f t="shared" si="44"/>
        <v>0.12802582033351262</v>
      </c>
      <c r="AI146" s="1">
        <f t="shared" si="45"/>
        <v>7.3100812231246995E-2</v>
      </c>
      <c r="AJ146" s="1">
        <f t="shared" si="46"/>
        <v>0.28735273464929395</v>
      </c>
      <c r="AK146" s="1">
        <f t="shared" si="47"/>
        <v>41.257219687699376</v>
      </c>
      <c r="AL146" s="1" t="b">
        <f t="shared" si="48"/>
        <v>1</v>
      </c>
      <c r="AM146" s="1">
        <f t="shared" si="49"/>
        <v>0.19145260491327953</v>
      </c>
      <c r="AN146" s="1" t="b">
        <f t="shared" si="50"/>
        <v>0</v>
      </c>
      <c r="AO146" s="1">
        <v>9.4879999999999995</v>
      </c>
    </row>
    <row r="147" spans="1:41">
      <c r="A147" s="7">
        <v>144</v>
      </c>
      <c r="B147" s="9" t="s">
        <v>83</v>
      </c>
      <c r="C147" s="9" t="s">
        <v>61</v>
      </c>
      <c r="D147" s="9" t="s">
        <v>83</v>
      </c>
      <c r="E147" s="9" t="s">
        <v>61</v>
      </c>
      <c r="F147" s="2" t="b">
        <f t="shared" si="42"/>
        <v>0</v>
      </c>
      <c r="G147" s="2" t="b">
        <f t="shared" si="43"/>
        <v>0</v>
      </c>
      <c r="H147" s="2" t="s">
        <v>275</v>
      </c>
      <c r="I147" s="2"/>
      <c r="J147" s="4"/>
      <c r="M147" s="1">
        <f>PRODUCT(SUM(PRODUCT(R147,overview!$J$2),PRODUCT(W147,overview!$K$2),PRODUCT(AB147,overview!$L$2)),1/SUM(overview!$J$2:$L$2))</f>
        <v>0.97297727272727275</v>
      </c>
      <c r="N147" s="1">
        <f>PRODUCT(SUM(PRODUCT(S147,overview!$J$2),PRODUCT(X147,overview!$K$2),PRODUCT(AC147,overview!$L$2)),1/SUM(overview!$J$2:$L$2))</f>
        <v>2.027022727272727</v>
      </c>
      <c r="O147" s="1">
        <f t="shared" si="37"/>
        <v>18.5</v>
      </c>
      <c r="P147" s="1">
        <f t="shared" si="38"/>
        <v>3.5</v>
      </c>
      <c r="Q147" s="1">
        <f t="shared" si="39"/>
        <v>9.0811404751464639E-2</v>
      </c>
      <c r="R147" s="1">
        <v>1</v>
      </c>
      <c r="S147" s="1">
        <v>2</v>
      </c>
      <c r="T147" s="1">
        <v>9</v>
      </c>
      <c r="U147" s="1">
        <v>1</v>
      </c>
      <c r="V147" s="1">
        <f t="shared" si="40"/>
        <v>5.5555555555555552E-2</v>
      </c>
      <c r="W147" s="1">
        <v>0.95899999999999996</v>
      </c>
      <c r="X147" s="1">
        <v>2.0409999999999999</v>
      </c>
      <c r="Y147" s="1">
        <v>9.5</v>
      </c>
      <c r="Z147" s="1">
        <v>2.5</v>
      </c>
      <c r="AA147" s="1">
        <f t="shared" si="41"/>
        <v>0.12364939786998116</v>
      </c>
      <c r="AB147" s="1">
        <v>1</v>
      </c>
      <c r="AC147" s="1">
        <v>2</v>
      </c>
      <c r="AD147" s="1">
        <v>0</v>
      </c>
      <c r="AE147" s="1">
        <v>0</v>
      </c>
      <c r="AF147" s="1" t="e">
        <f t="shared" si="36"/>
        <v>#DIV/0!</v>
      </c>
      <c r="AH147" s="1">
        <f t="shared" si="44"/>
        <v>0.12743553602520521</v>
      </c>
      <c r="AI147" s="1">
        <f t="shared" si="45"/>
        <v>0.14714959700439809</v>
      </c>
      <c r="AJ147" s="1">
        <f t="shared" si="46"/>
        <v>0.52670265303778563</v>
      </c>
      <c r="AK147" s="1">
        <f t="shared" si="47"/>
        <v>19.503386477890423</v>
      </c>
      <c r="AL147" s="1" t="b">
        <f t="shared" si="48"/>
        <v>1</v>
      </c>
      <c r="AM147" s="1">
        <f t="shared" si="49"/>
        <v>2.20861194691978E-2</v>
      </c>
      <c r="AN147" s="1" t="b">
        <f t="shared" si="50"/>
        <v>0</v>
      </c>
      <c r="AO147" s="1">
        <v>9.4879999999999995</v>
      </c>
    </row>
    <row r="148" spans="1:41">
      <c r="A148" s="7">
        <v>145</v>
      </c>
      <c r="B148" s="9" t="s">
        <v>28</v>
      </c>
      <c r="C148" s="9" t="s">
        <v>29</v>
      </c>
      <c r="D148" s="9" t="s">
        <v>28</v>
      </c>
      <c r="E148" s="9" t="s">
        <v>29</v>
      </c>
      <c r="F148" s="2" t="b">
        <f t="shared" si="42"/>
        <v>0</v>
      </c>
      <c r="G148" s="2" t="b">
        <f t="shared" si="43"/>
        <v>0</v>
      </c>
      <c r="H148" s="2" t="s">
        <v>275</v>
      </c>
      <c r="I148" s="2"/>
      <c r="M148" s="1">
        <f>PRODUCT(SUM(PRODUCT(R148,overview!$J$2),PRODUCT(W148,overview!$K$2),PRODUCT(AB148,overview!$L$2)),1/SUM(overview!$J$2:$L$2))</f>
        <v>0.66700000000000004</v>
      </c>
      <c r="N148" s="1">
        <f>PRODUCT(SUM(PRODUCT(S148,overview!$J$2),PRODUCT(X148,overview!$K$2),PRODUCT(AC148,overview!$L$2)),1/SUM(overview!$J$2:$L$2))</f>
        <v>2.3330000000000006</v>
      </c>
      <c r="O148" s="1">
        <f t="shared" si="37"/>
        <v>11</v>
      </c>
      <c r="P148" s="1">
        <f t="shared" si="38"/>
        <v>0</v>
      </c>
      <c r="Q148" s="1">
        <f t="shared" si="39"/>
        <v>0</v>
      </c>
      <c r="R148" s="1">
        <v>0.66700000000000004</v>
      </c>
      <c r="S148" s="1">
        <v>2.3330000000000002</v>
      </c>
      <c r="T148" s="1">
        <v>4</v>
      </c>
      <c r="U148" s="1">
        <v>0</v>
      </c>
      <c r="V148" s="1">
        <f t="shared" si="40"/>
        <v>0</v>
      </c>
      <c r="W148" s="1">
        <v>0.66700000000000004</v>
      </c>
      <c r="X148" s="1">
        <v>2.3330000000000002</v>
      </c>
      <c r="Y148" s="1">
        <v>7</v>
      </c>
      <c r="Z148" s="1">
        <v>0</v>
      </c>
      <c r="AA148" s="1">
        <f t="shared" si="41"/>
        <v>0</v>
      </c>
      <c r="AB148" s="1">
        <v>0.66700000000000004</v>
      </c>
      <c r="AC148" s="1">
        <v>2.3330000000000002</v>
      </c>
      <c r="AD148" s="1">
        <v>0</v>
      </c>
      <c r="AE148" s="1">
        <v>0</v>
      </c>
      <c r="AF148" s="1" t="e">
        <f t="shared" si="36"/>
        <v>#DIV/0!</v>
      </c>
      <c r="AH148" s="1">
        <f t="shared" si="44"/>
        <v>0.15841841829725167</v>
      </c>
      <c r="AI148" s="1">
        <f t="shared" si="45"/>
        <v>0.1782299930537784</v>
      </c>
      <c r="AJ148" s="1">
        <f t="shared" si="46"/>
        <v>0.49876954529966316</v>
      </c>
      <c r="AK148" s="1">
        <f t="shared" si="47"/>
        <v>8.5998944190142925</v>
      </c>
      <c r="AL148" s="1" t="b">
        <f t="shared" si="48"/>
        <v>0</v>
      </c>
      <c r="AM148" s="1">
        <f t="shared" si="49"/>
        <v>1.4196419768064987E-2</v>
      </c>
      <c r="AN148" s="1" t="b">
        <f t="shared" si="50"/>
        <v>0</v>
      </c>
      <c r="AO148" s="1">
        <v>9.4879999999999995</v>
      </c>
    </row>
    <row r="149" spans="1:41">
      <c r="A149" s="7">
        <v>146</v>
      </c>
      <c r="B149" s="9" t="s">
        <v>28</v>
      </c>
      <c r="C149" s="9" t="s">
        <v>29</v>
      </c>
      <c r="D149" s="9" t="s">
        <v>62</v>
      </c>
      <c r="E149" s="9" t="s">
        <v>48</v>
      </c>
      <c r="F149" s="2" t="b">
        <f t="shared" si="42"/>
        <v>1</v>
      </c>
      <c r="G149" s="2" t="b">
        <f t="shared" si="43"/>
        <v>0</v>
      </c>
      <c r="H149" s="2" t="s">
        <v>275</v>
      </c>
      <c r="I149" s="2"/>
      <c r="J149" s="3"/>
      <c r="K149" s="2"/>
      <c r="L149" s="2"/>
      <c r="M149" s="1">
        <f>PRODUCT(SUM(PRODUCT(R149,overview!$J$2),PRODUCT(W149,overview!$K$2),PRODUCT(AB149,overview!$L$2)),1/SUM(overview!$J$2:$L$2))</f>
        <v>0.8825909090909092</v>
      </c>
      <c r="N149" s="1">
        <f>PRODUCT(SUM(PRODUCT(S149,overview!$J$2),PRODUCT(X149,overview!$K$2),PRODUCT(AC149,overview!$L$2)),1/SUM(overview!$J$2:$L$2))</f>
        <v>2.1174090909090912</v>
      </c>
      <c r="O149" s="1">
        <f t="shared" si="37"/>
        <v>18</v>
      </c>
      <c r="P149" s="1">
        <f t="shared" si="38"/>
        <v>6</v>
      </c>
      <c r="Q149" s="1">
        <f t="shared" si="39"/>
        <v>0.13894196022869573</v>
      </c>
      <c r="R149" s="1">
        <v>0.78700000000000003</v>
      </c>
      <c r="S149" s="1">
        <v>2.2130000000000001</v>
      </c>
      <c r="T149" s="1">
        <v>12</v>
      </c>
      <c r="U149" s="1">
        <v>2</v>
      </c>
      <c r="V149" s="1">
        <f t="shared" si="40"/>
        <v>5.9270974544359083E-2</v>
      </c>
      <c r="W149" s="1">
        <v>0.93300000000000005</v>
      </c>
      <c r="X149" s="1">
        <v>2.0670000000000002</v>
      </c>
      <c r="Y149" s="1">
        <v>6</v>
      </c>
      <c r="Z149" s="1">
        <v>3</v>
      </c>
      <c r="AA149" s="1">
        <f t="shared" si="41"/>
        <v>0.22568940493468795</v>
      </c>
      <c r="AB149" s="1">
        <v>0.75900000000000001</v>
      </c>
      <c r="AC149" s="1">
        <v>2.2410000000000001</v>
      </c>
      <c r="AD149" s="1">
        <v>0</v>
      </c>
      <c r="AE149" s="1">
        <v>1</v>
      </c>
      <c r="AF149" s="1" t="e">
        <f t="shared" si="36"/>
        <v>#DIV/0!</v>
      </c>
      <c r="AH149" s="1">
        <f t="shared" si="44"/>
        <v>0.17947729360808504</v>
      </c>
      <c r="AI149" s="1">
        <f t="shared" si="45"/>
        <v>0.20833783098325154</v>
      </c>
      <c r="AJ149" s="1">
        <f t="shared" si="46"/>
        <v>0.33075671277461344</v>
      </c>
      <c r="AK149" s="1">
        <f t="shared" si="47"/>
        <v>5.4951968161614611</v>
      </c>
      <c r="AL149" s="1" t="b">
        <f t="shared" si="48"/>
        <v>0</v>
      </c>
      <c r="AM149" s="1">
        <f t="shared" si="49"/>
        <v>0.12655148478926637</v>
      </c>
      <c r="AN149" s="1" t="b">
        <f t="shared" si="50"/>
        <v>0</v>
      </c>
      <c r="AO149" s="1">
        <v>9.4879999999999995</v>
      </c>
    </row>
    <row r="150" spans="1:41">
      <c r="A150" s="7">
        <v>147</v>
      </c>
      <c r="B150" s="9" t="s">
        <v>64</v>
      </c>
      <c r="C150" s="9" t="s">
        <v>2</v>
      </c>
      <c r="D150" s="9" t="s">
        <v>65</v>
      </c>
      <c r="E150" s="9" t="s">
        <v>2</v>
      </c>
      <c r="F150" s="2" t="b">
        <f t="shared" si="42"/>
        <v>0</v>
      </c>
      <c r="G150" s="2" t="b">
        <f t="shared" si="43"/>
        <v>1</v>
      </c>
      <c r="H150" s="2" t="s">
        <v>275</v>
      </c>
      <c r="I150" s="2"/>
      <c r="J150" s="3"/>
      <c r="M150" s="1">
        <f>PRODUCT(SUM(PRODUCT(R150,overview!$J$2),PRODUCT(W150,overview!$K$2),PRODUCT(AB150,overview!$L$2)),1/SUM(overview!$J$2:$L$2))</f>
        <v>0.33300000000000002</v>
      </c>
      <c r="N150" s="1">
        <f>PRODUCT(SUM(PRODUCT(S150,overview!$J$2),PRODUCT(X150,overview!$K$2),PRODUCT(AC150,overview!$L$2)),1/SUM(overview!$J$2:$L$2))</f>
        <v>2.6669999999999998</v>
      </c>
      <c r="O150" s="1">
        <f t="shared" si="37"/>
        <v>13</v>
      </c>
      <c r="P150" s="1">
        <f t="shared" si="38"/>
        <v>0</v>
      </c>
      <c r="Q150" s="1">
        <f t="shared" si="39"/>
        <v>0</v>
      </c>
      <c r="R150" s="1">
        <v>0.33300000000000002</v>
      </c>
      <c r="S150" s="1">
        <v>2.6669999999999998</v>
      </c>
      <c r="T150" s="1">
        <v>9</v>
      </c>
      <c r="U150" s="1">
        <v>0</v>
      </c>
      <c r="V150" s="1">
        <f t="shared" si="40"/>
        <v>0</v>
      </c>
      <c r="W150" s="1">
        <v>0.33300000000000002</v>
      </c>
      <c r="X150" s="1">
        <v>2.6669999999999998</v>
      </c>
      <c r="Y150" s="1">
        <v>3</v>
      </c>
      <c r="Z150" s="1">
        <v>0</v>
      </c>
      <c r="AA150" s="1">
        <f t="shared" si="41"/>
        <v>0</v>
      </c>
      <c r="AB150" s="1">
        <v>0.33300000000000002</v>
      </c>
      <c r="AC150" s="1">
        <v>2.6669999999999998</v>
      </c>
      <c r="AD150" s="1">
        <v>1</v>
      </c>
      <c r="AE150" s="1">
        <v>0</v>
      </c>
      <c r="AF150" s="1">
        <f t="shared" si="36"/>
        <v>0</v>
      </c>
      <c r="AH150" s="1">
        <f t="shared" si="44"/>
        <v>0.16517446999456506</v>
      </c>
      <c r="AI150" s="1">
        <f t="shared" si="45"/>
        <v>0.19956248290948866</v>
      </c>
      <c r="AJ150" s="1">
        <f t="shared" si="46"/>
        <v>0.34049079754601225</v>
      </c>
      <c r="AK150" s="1">
        <f t="shared" si="47"/>
        <v>2.1681498055788984</v>
      </c>
      <c r="AL150" s="1" t="b">
        <f t="shared" si="48"/>
        <v>0</v>
      </c>
      <c r="AM150" s="1">
        <f t="shared" si="49"/>
        <v>0.13998274337069908</v>
      </c>
      <c r="AN150" s="1" t="b">
        <f t="shared" si="50"/>
        <v>0</v>
      </c>
      <c r="AO150" s="1">
        <v>9.4879999999999995</v>
      </c>
    </row>
    <row r="151" spans="1:41">
      <c r="A151" s="7">
        <v>148</v>
      </c>
      <c r="B151" s="9" t="s">
        <v>43</v>
      </c>
      <c r="C151" s="9" t="s">
        <v>44</v>
      </c>
      <c r="D151" s="9" t="s">
        <v>43</v>
      </c>
      <c r="E151" s="9" t="s">
        <v>44</v>
      </c>
      <c r="F151" s="2" t="b">
        <f t="shared" si="42"/>
        <v>0</v>
      </c>
      <c r="G151" s="2" t="b">
        <f t="shared" si="43"/>
        <v>0</v>
      </c>
      <c r="H151" s="2" t="s">
        <v>275</v>
      </c>
      <c r="I151" s="2"/>
      <c r="M151" s="1">
        <f>PRODUCT(SUM(PRODUCT(R151,overview!$J$2),PRODUCT(W151,overview!$K$2),PRODUCT(AB151,overview!$L$2)),1/SUM(overview!$J$2:$L$2))</f>
        <v>0.41520454545454544</v>
      </c>
      <c r="N151" s="1">
        <f>PRODUCT(SUM(PRODUCT(S151,overview!$J$2),PRODUCT(X151,overview!$K$2),PRODUCT(AC151,overview!$L$2)),1/SUM(overview!$J$2:$L$2))</f>
        <v>2.5847954545454543</v>
      </c>
      <c r="O151" s="1">
        <f t="shared" si="37"/>
        <v>2.5</v>
      </c>
      <c r="P151" s="1">
        <f t="shared" si="38"/>
        <v>1.5</v>
      </c>
      <c r="Q151" s="1">
        <f t="shared" si="39"/>
        <v>9.6380054690453812E-2</v>
      </c>
      <c r="R151" s="1">
        <v>0.375</v>
      </c>
      <c r="S151" s="1">
        <v>2.625</v>
      </c>
      <c r="T151" s="1">
        <v>1</v>
      </c>
      <c r="U151" s="1">
        <v>0</v>
      </c>
      <c r="V151" s="1">
        <f t="shared" si="40"/>
        <v>0</v>
      </c>
      <c r="W151" s="1">
        <v>0.436</v>
      </c>
      <c r="X151" s="1">
        <v>2.5640000000000001</v>
      </c>
      <c r="Y151" s="1">
        <v>1.5</v>
      </c>
      <c r="Z151" s="1">
        <v>1.5</v>
      </c>
      <c r="AA151" s="1">
        <f t="shared" si="41"/>
        <v>0.17004680187207488</v>
      </c>
      <c r="AB151" s="1">
        <v>0.375</v>
      </c>
      <c r="AC151" s="1">
        <v>2.625</v>
      </c>
      <c r="AD151" s="1">
        <v>0</v>
      </c>
      <c r="AE151" s="1">
        <v>0</v>
      </c>
      <c r="AF151" s="1" t="e">
        <f t="shared" si="36"/>
        <v>#DIV/0!</v>
      </c>
      <c r="AH151" s="1">
        <f t="shared" si="44"/>
        <v>0.20468340701369378</v>
      </c>
      <c r="AI151" s="1">
        <f t="shared" si="45"/>
        <v>0.26050626732754972</v>
      </c>
      <c r="AJ151" s="1">
        <f t="shared" si="46"/>
        <v>0.34215503344630177</v>
      </c>
      <c r="AK151" s="1">
        <f t="shared" si="47"/>
        <v>0.79977727435611756</v>
      </c>
      <c r="AL151" s="1" t="b">
        <f t="shared" si="48"/>
        <v>0</v>
      </c>
      <c r="AM151" s="1">
        <f t="shared" si="49"/>
        <v>0.10288605492383947</v>
      </c>
      <c r="AN151" s="1" t="b">
        <f t="shared" si="50"/>
        <v>0</v>
      </c>
      <c r="AO151" s="1">
        <v>9.4879999999999995</v>
      </c>
    </row>
    <row r="152" spans="1:41">
      <c r="A152" s="7">
        <v>149</v>
      </c>
      <c r="B152" s="9" t="s">
        <v>54</v>
      </c>
      <c r="C152" s="9" t="s">
        <v>55</v>
      </c>
      <c r="D152" s="9" t="s">
        <v>94</v>
      </c>
      <c r="E152" s="9" t="s">
        <v>55</v>
      </c>
      <c r="F152" s="2" t="b">
        <f t="shared" si="42"/>
        <v>1</v>
      </c>
      <c r="G152" s="2" t="b">
        <f t="shared" si="43"/>
        <v>1</v>
      </c>
      <c r="H152" s="2" t="s">
        <v>275</v>
      </c>
      <c r="I152" s="2"/>
      <c r="J152" s="3"/>
      <c r="K152" s="3"/>
      <c r="L152" s="3"/>
      <c r="M152" s="1">
        <f>PRODUCT(SUM(PRODUCT(R152,overview!$J$2),PRODUCT(W152,overview!$K$2),PRODUCT(AB152,overview!$L$2)),1/SUM(overview!$J$2:$L$2))</f>
        <v>0.4225454545454545</v>
      </c>
      <c r="N152" s="1">
        <f>PRODUCT(SUM(PRODUCT(S152,overview!$J$2),PRODUCT(X152,overview!$K$2),PRODUCT(AC152,overview!$L$2)),1/SUM(overview!$J$2:$L$2))</f>
        <v>2.5774545454545459</v>
      </c>
      <c r="O152" s="1">
        <f t="shared" si="37"/>
        <v>5.5</v>
      </c>
      <c r="P152" s="1">
        <f t="shared" si="38"/>
        <v>6.5</v>
      </c>
      <c r="Q152" s="1">
        <f t="shared" si="39"/>
        <v>0.19374615226759692</v>
      </c>
      <c r="R152" s="1">
        <v>0.45400000000000001</v>
      </c>
      <c r="S152" s="1">
        <v>2.5459999999999998</v>
      </c>
      <c r="T152" s="1">
        <v>2.5</v>
      </c>
      <c r="U152" s="1">
        <v>4.5</v>
      </c>
      <c r="V152" s="1">
        <f t="shared" si="40"/>
        <v>0.32097407698350361</v>
      </c>
      <c r="W152" s="1">
        <v>0.40899999999999997</v>
      </c>
      <c r="X152" s="1">
        <v>2.5910000000000002</v>
      </c>
      <c r="Y152" s="1">
        <v>2</v>
      </c>
      <c r="Z152" s="1">
        <v>2</v>
      </c>
      <c r="AA152" s="1">
        <f t="shared" si="41"/>
        <v>0.15785411038209182</v>
      </c>
      <c r="AB152" s="1">
        <v>0.375</v>
      </c>
      <c r="AC152" s="1">
        <v>2.625</v>
      </c>
      <c r="AD152" s="1">
        <v>1</v>
      </c>
      <c r="AE152" s="1">
        <v>0</v>
      </c>
      <c r="AF152" s="1">
        <f t="shared" si="36"/>
        <v>0</v>
      </c>
      <c r="AH152" s="1">
        <f t="shared" si="44"/>
        <v>0.23410298501015162</v>
      </c>
      <c r="AI152" s="1">
        <f t="shared" si="45"/>
        <v>0.27220503756076009</v>
      </c>
      <c r="AJ152" s="1">
        <f t="shared" si="46"/>
        <v>0.30320612958417015</v>
      </c>
      <c r="AK152" s="1">
        <f t="shared" si="47"/>
        <v>0.3066037957563531</v>
      </c>
      <c r="AL152" s="1" t="b">
        <f t="shared" si="48"/>
        <v>0</v>
      </c>
      <c r="AM152" s="1">
        <f t="shared" si="49"/>
        <v>0.10821308085544028</v>
      </c>
      <c r="AN152" s="1" t="b">
        <f t="shared" si="50"/>
        <v>0</v>
      </c>
      <c r="AO152" s="1">
        <v>9.4879999999999995</v>
      </c>
    </row>
    <row r="153" spans="1:41">
      <c r="A153" s="7">
        <v>150</v>
      </c>
      <c r="B153" s="9" t="s">
        <v>30</v>
      </c>
      <c r="C153" s="9" t="s">
        <v>31</v>
      </c>
      <c r="D153" s="9" t="s">
        <v>41</v>
      </c>
      <c r="E153" s="9" t="s">
        <v>42</v>
      </c>
      <c r="F153" s="2" t="b">
        <f t="shared" si="42"/>
        <v>0</v>
      </c>
      <c r="G153" s="2" t="b">
        <f t="shared" si="43"/>
        <v>1</v>
      </c>
      <c r="H153" s="2" t="s">
        <v>275</v>
      </c>
      <c r="I153" s="2"/>
      <c r="J153" s="4"/>
      <c r="M153" s="1">
        <f>PRODUCT(SUM(PRODUCT(R153,overview!$J$2),PRODUCT(W153,overview!$K$2),PRODUCT(AB153,overview!$L$2)),1/SUM(overview!$J$2:$L$2))</f>
        <v>0.64234090909090913</v>
      </c>
      <c r="N153" s="1">
        <f>PRODUCT(SUM(PRODUCT(S153,overview!$J$2),PRODUCT(X153,overview!$K$2),PRODUCT(AC153,overview!$L$2)),1/SUM(overview!$J$2:$L$2))</f>
        <v>2.3576590909090909</v>
      </c>
      <c r="O153" s="1">
        <f t="shared" si="37"/>
        <v>9</v>
      </c>
      <c r="P153" s="1">
        <f t="shared" si="38"/>
        <v>27</v>
      </c>
      <c r="Q153" s="1">
        <f t="shared" si="39"/>
        <v>0.81734578790595458</v>
      </c>
      <c r="R153" s="1">
        <v>0.99199999999999999</v>
      </c>
      <c r="S153" s="1">
        <v>2.008</v>
      </c>
      <c r="T153" s="1">
        <v>5</v>
      </c>
      <c r="U153" s="1">
        <v>20</v>
      </c>
      <c r="V153" s="1">
        <f t="shared" si="40"/>
        <v>1.9760956175298805</v>
      </c>
      <c r="W153" s="1">
        <v>0.47799999999999998</v>
      </c>
      <c r="X153" s="1">
        <v>2.5219999999999998</v>
      </c>
      <c r="Y153" s="1">
        <v>4</v>
      </c>
      <c r="Z153" s="1">
        <v>5</v>
      </c>
      <c r="AA153" s="1">
        <f t="shared" si="41"/>
        <v>0.23691514670896113</v>
      </c>
      <c r="AB153" s="1">
        <v>0.51300000000000001</v>
      </c>
      <c r="AC153" s="1">
        <v>2.4870000000000001</v>
      </c>
      <c r="AD153" s="1">
        <v>0</v>
      </c>
      <c r="AE153" s="1">
        <v>2</v>
      </c>
      <c r="AF153" s="1" t="e">
        <f t="shared" si="36"/>
        <v>#DIV/0!</v>
      </c>
      <c r="AH153" s="1">
        <f t="shared" si="44"/>
        <v>0.26117862875487269</v>
      </c>
      <c r="AI153" s="1">
        <f t="shared" si="45"/>
        <v>0.26126708626733885</v>
      </c>
      <c r="AJ153" s="1">
        <f t="shared" si="46"/>
        <v>0.32372989869317964</v>
      </c>
      <c r="AK153" s="1">
        <f t="shared" si="47"/>
        <v>4.2337716847823054E-3</v>
      </c>
      <c r="AL153" s="1" t="b">
        <f t="shared" si="48"/>
        <v>0</v>
      </c>
      <c r="AM153" s="1">
        <f t="shared" si="49"/>
        <v>0.15062954401362849</v>
      </c>
      <c r="AN153" s="1" t="b">
        <f t="shared" si="50"/>
        <v>0</v>
      </c>
      <c r="AO153" s="1">
        <v>9.4879999999999995</v>
      </c>
    </row>
    <row r="154" spans="1:41">
      <c r="A154" s="7">
        <v>151</v>
      </c>
      <c r="B154" s="9" t="s">
        <v>58</v>
      </c>
      <c r="C154" s="9" t="s">
        <v>59</v>
      </c>
      <c r="D154" s="9" t="s">
        <v>58</v>
      </c>
      <c r="E154" s="9" t="s">
        <v>59</v>
      </c>
      <c r="F154" s="2" t="b">
        <f t="shared" si="42"/>
        <v>0</v>
      </c>
      <c r="G154" s="2" t="b">
        <f t="shared" si="43"/>
        <v>0</v>
      </c>
      <c r="H154" s="2" t="s">
        <v>275</v>
      </c>
      <c r="I154" s="2"/>
      <c r="M154" s="1">
        <f>PRODUCT(SUM(PRODUCT(R154,overview!$J$2),PRODUCT(W154,overview!$K$2),PRODUCT(AB154,overview!$L$2)),1/SUM(overview!$J$2:$L$2))</f>
        <v>0.48838636363636367</v>
      </c>
      <c r="N154" s="1">
        <f>PRODUCT(SUM(PRODUCT(S154,overview!$J$2),PRODUCT(X154,overview!$K$2),PRODUCT(AC154,overview!$L$2)),1/SUM(overview!$J$2:$L$2))</f>
        <v>2.5116136363636365</v>
      </c>
      <c r="O154" s="1">
        <f t="shared" si="37"/>
        <v>9</v>
      </c>
      <c r="P154" s="1">
        <f t="shared" si="38"/>
        <v>18</v>
      </c>
      <c r="Q154" s="1">
        <f t="shared" si="39"/>
        <v>0.38890246219833319</v>
      </c>
      <c r="R154" s="1">
        <v>0.48899999999999999</v>
      </c>
      <c r="S154" s="1">
        <v>2.5110000000000001</v>
      </c>
      <c r="T154" s="1">
        <v>1.5</v>
      </c>
      <c r="U154" s="1">
        <v>8.5</v>
      </c>
      <c r="V154" s="1">
        <f t="shared" si="40"/>
        <v>1.1035444046196732</v>
      </c>
      <c r="W154" s="1">
        <v>0.49199999999999999</v>
      </c>
      <c r="X154" s="1">
        <v>2.508</v>
      </c>
      <c r="Y154" s="1">
        <v>7.5</v>
      </c>
      <c r="Z154" s="1">
        <v>9.5</v>
      </c>
      <c r="AA154" s="1">
        <f t="shared" si="41"/>
        <v>0.2484848484848485</v>
      </c>
      <c r="AB154" s="1">
        <v>0.375</v>
      </c>
      <c r="AC154" s="1">
        <v>2.625</v>
      </c>
      <c r="AD154" s="1">
        <v>0</v>
      </c>
      <c r="AE154" s="1">
        <v>0</v>
      </c>
      <c r="AF154" s="1" t="e">
        <f t="shared" si="36"/>
        <v>#DIV/0!</v>
      </c>
      <c r="AH154" s="1">
        <f t="shared" si="44"/>
        <v>0.22901742545339726</v>
      </c>
      <c r="AI154" s="1">
        <f t="shared" si="45"/>
        <v>0.26570179487875739</v>
      </c>
      <c r="AJ154" s="1">
        <f t="shared" si="46"/>
        <v>0.22754156902131456</v>
      </c>
      <c r="AK154" s="1">
        <f t="shared" si="47"/>
        <v>2.689915418900695E-2</v>
      </c>
      <c r="AL154" s="1" t="b">
        <f t="shared" si="48"/>
        <v>0</v>
      </c>
      <c r="AM154" s="1">
        <f t="shared" si="49"/>
        <v>0.11765824758819585</v>
      </c>
      <c r="AN154" s="1" t="b">
        <f t="shared" si="50"/>
        <v>0</v>
      </c>
      <c r="AO154" s="1">
        <v>9.4879999999999995</v>
      </c>
    </row>
    <row r="155" spans="1:41">
      <c r="A155" s="7">
        <v>152</v>
      </c>
      <c r="B155" s="9" t="s">
        <v>54</v>
      </c>
      <c r="C155" s="9" t="s">
        <v>55</v>
      </c>
      <c r="D155" s="9" t="s">
        <v>54</v>
      </c>
      <c r="E155" s="9" t="s">
        <v>55</v>
      </c>
      <c r="F155" s="2" t="b">
        <f t="shared" si="42"/>
        <v>0</v>
      </c>
      <c r="G155" s="2" t="b">
        <f t="shared" si="43"/>
        <v>0</v>
      </c>
      <c r="H155" s="2" t="s">
        <v>275</v>
      </c>
      <c r="I155" s="2"/>
      <c r="J155" s="3"/>
      <c r="M155" s="1">
        <f>PRODUCT(SUM(PRODUCT(R155,overview!$J$2),PRODUCT(W155,overview!$K$2),PRODUCT(AB155,overview!$L$2)),1/SUM(overview!$J$2:$L$2))</f>
        <v>0.46290909090909099</v>
      </c>
      <c r="N155" s="1">
        <f>PRODUCT(SUM(PRODUCT(S155,overview!$J$2),PRODUCT(X155,overview!$K$2),PRODUCT(AC155,overview!$L$2)),1/SUM(overview!$J$2:$L$2))</f>
        <v>2.5370909090909093</v>
      </c>
      <c r="O155" s="1">
        <f t="shared" si="37"/>
        <v>6.8</v>
      </c>
      <c r="P155" s="1">
        <f t="shared" si="38"/>
        <v>18.2</v>
      </c>
      <c r="Q155" s="1">
        <f t="shared" si="39"/>
        <v>0.48833983930393143</v>
      </c>
      <c r="R155" s="1">
        <v>0.35299999999999998</v>
      </c>
      <c r="S155" s="1">
        <v>2.6469999999999998</v>
      </c>
      <c r="T155" s="1">
        <v>1.5</v>
      </c>
      <c r="U155" s="1">
        <v>6.5</v>
      </c>
      <c r="V155" s="1">
        <f t="shared" si="40"/>
        <v>0.57788691600554087</v>
      </c>
      <c r="W155" s="1">
        <v>0.51900000000000002</v>
      </c>
      <c r="X155" s="1">
        <v>2.4809999999999999</v>
      </c>
      <c r="Y155" s="1">
        <v>5.3</v>
      </c>
      <c r="Z155" s="1">
        <v>11.7</v>
      </c>
      <c r="AA155" s="1">
        <f t="shared" si="41"/>
        <v>0.46179644543816034</v>
      </c>
      <c r="AB155" s="1">
        <v>0.375</v>
      </c>
      <c r="AC155" s="1">
        <v>2.625</v>
      </c>
      <c r="AD155" s="1">
        <v>0</v>
      </c>
      <c r="AE155" s="1">
        <v>0</v>
      </c>
      <c r="AF155" s="1" t="e">
        <f t="shared" si="36"/>
        <v>#DIV/0!</v>
      </c>
      <c r="AH155" s="1">
        <f t="shared" si="44"/>
        <v>0.28485624487302103</v>
      </c>
      <c r="AI155" s="1">
        <f t="shared" si="45"/>
        <v>0.36104139145193387</v>
      </c>
      <c r="AJ155" s="1">
        <f t="shared" si="46"/>
        <v>0.25877326823314012</v>
      </c>
      <c r="AK155" s="1">
        <f t="shared" si="47"/>
        <v>5.3813682754258862E-3</v>
      </c>
      <c r="AL155" s="1" t="b">
        <f t="shared" si="48"/>
        <v>0</v>
      </c>
      <c r="AM155" s="1">
        <f t="shared" si="49"/>
        <v>7.9539444532313375E-2</v>
      </c>
      <c r="AN155" s="1" t="b">
        <f t="shared" si="50"/>
        <v>0</v>
      </c>
      <c r="AO155" s="1">
        <v>9.4879999999999995</v>
      </c>
    </row>
    <row r="156" spans="1:41">
      <c r="A156" s="7">
        <v>153</v>
      </c>
      <c r="B156" s="9" t="s">
        <v>32</v>
      </c>
      <c r="C156" s="9" t="s">
        <v>33</v>
      </c>
      <c r="D156" s="9" t="s">
        <v>32</v>
      </c>
      <c r="E156" s="9" t="s">
        <v>33</v>
      </c>
      <c r="F156" s="2" t="b">
        <f t="shared" si="42"/>
        <v>0</v>
      </c>
      <c r="G156" s="2" t="b">
        <f t="shared" si="43"/>
        <v>0</v>
      </c>
      <c r="H156" s="2" t="s">
        <v>275</v>
      </c>
      <c r="I156" s="2"/>
      <c r="J156" s="3"/>
      <c r="K156" s="4"/>
      <c r="L156" s="3"/>
      <c r="M156" s="1">
        <f>PRODUCT(SUM(PRODUCT(R156,overview!$J$2),PRODUCT(W156,overview!$K$2),PRODUCT(AB156,overview!$L$2)),1/SUM(overview!$J$2:$L$2))</f>
        <v>0.94615909090909089</v>
      </c>
      <c r="N156" s="1">
        <f>PRODUCT(SUM(PRODUCT(S156,overview!$J$2),PRODUCT(X156,overview!$K$2),PRODUCT(AC156,overview!$L$2)),1/SUM(overview!$J$2:$L$2))</f>
        <v>2.0538409090909093</v>
      </c>
      <c r="O156" s="1">
        <f t="shared" si="37"/>
        <v>16.7</v>
      </c>
      <c r="P156" s="1">
        <f t="shared" si="38"/>
        <v>6.3</v>
      </c>
      <c r="Q156" s="1">
        <f t="shared" si="39"/>
        <v>0.17378866408205396</v>
      </c>
      <c r="R156" s="1">
        <v>0.98199999999999998</v>
      </c>
      <c r="S156" s="1">
        <v>2.0179999999999998</v>
      </c>
      <c r="T156" s="1">
        <v>8</v>
      </c>
      <c r="U156" s="1">
        <v>2</v>
      </c>
      <c r="V156" s="1">
        <f t="shared" si="40"/>
        <v>0.12165510406342915</v>
      </c>
      <c r="W156" s="1">
        <v>0.92700000000000005</v>
      </c>
      <c r="X156" s="1">
        <v>2.073</v>
      </c>
      <c r="Y156" s="1">
        <v>8.6999999999999993</v>
      </c>
      <c r="Z156" s="1">
        <v>4.3</v>
      </c>
      <c r="AA156" s="1">
        <f t="shared" si="41"/>
        <v>0.22101901292479664</v>
      </c>
      <c r="AB156" s="1">
        <v>1</v>
      </c>
      <c r="AC156" s="1">
        <v>2</v>
      </c>
      <c r="AD156" s="1">
        <v>0</v>
      </c>
      <c r="AE156" s="1">
        <v>0</v>
      </c>
      <c r="AF156" s="1" t="e">
        <f t="shared" si="36"/>
        <v>#DIV/0!</v>
      </c>
      <c r="AH156" s="1">
        <f t="shared" si="44"/>
        <v>0.29581665994397432</v>
      </c>
      <c r="AI156" s="1">
        <f t="shared" si="45"/>
        <v>0.33215439493875354</v>
      </c>
      <c r="AJ156" s="1">
        <f t="shared" si="46"/>
        <v>0.28951584541440351</v>
      </c>
      <c r="AK156" s="1">
        <f t="shared" si="47"/>
        <v>4.4104624780178209E-2</v>
      </c>
      <c r="AL156" s="1" t="b">
        <f t="shared" si="48"/>
        <v>0</v>
      </c>
      <c r="AM156" s="1">
        <f t="shared" si="49"/>
        <v>2.4521552323641758E-3</v>
      </c>
      <c r="AN156" s="1" t="b">
        <f t="shared" si="50"/>
        <v>0</v>
      </c>
      <c r="AO156" s="1">
        <v>9.4879999999999995</v>
      </c>
    </row>
    <row r="157" spans="1:41">
      <c r="A157" s="7">
        <v>154</v>
      </c>
      <c r="B157" s="9" t="s">
        <v>32</v>
      </c>
      <c r="C157" s="9" t="s">
        <v>33</v>
      </c>
      <c r="D157" s="9" t="s">
        <v>47</v>
      </c>
      <c r="E157" s="9" t="s">
        <v>48</v>
      </c>
      <c r="F157" s="2" t="b">
        <f t="shared" si="42"/>
        <v>0</v>
      </c>
      <c r="G157" s="2" t="b">
        <f t="shared" si="43"/>
        <v>1</v>
      </c>
      <c r="H157" s="2" t="s">
        <v>275</v>
      </c>
      <c r="I157" s="2"/>
      <c r="M157" s="1">
        <f>PRODUCT(SUM(PRODUCT(R157,overview!$J$2),PRODUCT(W157,overview!$K$2),PRODUCT(AB157,overview!$L$2)),1/SUM(overview!$J$2:$L$2))</f>
        <v>0.83118181818181824</v>
      </c>
      <c r="N157" s="1">
        <f>PRODUCT(SUM(PRODUCT(S157,overview!$J$2),PRODUCT(X157,overview!$K$2),PRODUCT(AC157,overview!$L$2)),1/SUM(overview!$J$2:$L$2))</f>
        <v>2.1688181818181822</v>
      </c>
      <c r="O157" s="1">
        <f t="shared" si="37"/>
        <v>9</v>
      </c>
      <c r="P157" s="1">
        <f t="shared" si="38"/>
        <v>14</v>
      </c>
      <c r="Q157" s="1">
        <f t="shared" si="39"/>
        <v>0.59615393571884312</v>
      </c>
      <c r="R157" s="1">
        <v>0.91300000000000003</v>
      </c>
      <c r="S157" s="1">
        <v>2.0870000000000002</v>
      </c>
      <c r="T157" s="1">
        <v>2</v>
      </c>
      <c r="U157" s="1">
        <v>6</v>
      </c>
      <c r="V157" s="1">
        <f t="shared" si="40"/>
        <v>1.3124101581217056</v>
      </c>
      <c r="W157" s="1">
        <v>0.78700000000000003</v>
      </c>
      <c r="X157" s="1">
        <v>2.2130000000000001</v>
      </c>
      <c r="Y157" s="1">
        <v>6</v>
      </c>
      <c r="Z157" s="1">
        <v>7</v>
      </c>
      <c r="AA157" s="1">
        <f t="shared" si="41"/>
        <v>0.41489682181051352</v>
      </c>
      <c r="AB157" s="1">
        <v>0.96699999999999997</v>
      </c>
      <c r="AC157" s="1">
        <v>2.0329999999999999</v>
      </c>
      <c r="AD157" s="1">
        <v>1</v>
      </c>
      <c r="AE157" s="1">
        <v>1</v>
      </c>
      <c r="AF157" s="1">
        <f t="shared" si="36"/>
        <v>0.47565174618789968</v>
      </c>
      <c r="AH157" s="1">
        <f t="shared" si="44"/>
        <v>0.31851690101026242</v>
      </c>
      <c r="AI157" s="1">
        <f t="shared" si="45"/>
        <v>0.32605583127471272</v>
      </c>
      <c r="AJ157" s="1">
        <f t="shared" si="46"/>
        <v>0.40586584449978269</v>
      </c>
      <c r="AK157" s="1">
        <f t="shared" si="47"/>
        <v>1.5610037977001275E-2</v>
      </c>
      <c r="AL157" s="1" t="b">
        <f t="shared" si="48"/>
        <v>0</v>
      </c>
      <c r="AM157" s="1">
        <f t="shared" si="49"/>
        <v>0.10893481664371192</v>
      </c>
      <c r="AN157" s="1" t="b">
        <f t="shared" si="50"/>
        <v>0</v>
      </c>
      <c r="AO157" s="1">
        <v>9.4879999999999995</v>
      </c>
    </row>
    <row r="158" spans="1:41">
      <c r="A158" s="7">
        <v>155</v>
      </c>
      <c r="B158" s="9" t="s">
        <v>77</v>
      </c>
      <c r="C158" s="9" t="s">
        <v>78</v>
      </c>
      <c r="D158" s="9" t="s">
        <v>77</v>
      </c>
      <c r="E158" s="9" t="s">
        <v>78</v>
      </c>
      <c r="F158" s="2" t="b">
        <f t="shared" si="42"/>
        <v>0</v>
      </c>
      <c r="G158" s="2" t="b">
        <f t="shared" si="43"/>
        <v>0</v>
      </c>
      <c r="H158" s="2" t="s">
        <v>275</v>
      </c>
      <c r="I158" s="2"/>
      <c r="J158" s="3"/>
      <c r="K158" s="4"/>
      <c r="L158" s="3"/>
      <c r="M158" s="1">
        <f>PRODUCT(SUM(PRODUCT(R158,overview!$J$2),PRODUCT(W158,overview!$K$2),PRODUCT(AB158,overview!$L$2)),1/SUM(overview!$J$2:$L$2))</f>
        <v>0.49890909090909086</v>
      </c>
      <c r="N158" s="1">
        <f>PRODUCT(SUM(PRODUCT(S158,overview!$J$2),PRODUCT(X158,overview!$K$2),PRODUCT(AC158,overview!$L$2)),1/SUM(overview!$J$2:$L$2))</f>
        <v>2.5010909090909093</v>
      </c>
      <c r="O158" s="1">
        <f t="shared" si="37"/>
        <v>5</v>
      </c>
      <c r="P158" s="1">
        <f t="shared" si="38"/>
        <v>9</v>
      </c>
      <c r="Q158" s="1">
        <f t="shared" si="39"/>
        <v>0.35905786565862169</v>
      </c>
      <c r="R158" s="1">
        <v>0.375</v>
      </c>
      <c r="S158" s="1">
        <v>2.625</v>
      </c>
      <c r="T158" s="1">
        <v>0</v>
      </c>
      <c r="U158" s="1">
        <v>0</v>
      </c>
      <c r="V158" s="1" t="e">
        <f t="shared" si="40"/>
        <v>#DIV/0!</v>
      </c>
      <c r="W158" s="1">
        <v>0.56299999999999994</v>
      </c>
      <c r="X158" s="1">
        <v>2.4369999999999998</v>
      </c>
      <c r="Y158" s="1">
        <v>5</v>
      </c>
      <c r="Z158" s="1">
        <v>9</v>
      </c>
      <c r="AA158" s="1">
        <f t="shared" si="41"/>
        <v>0.41583914649158799</v>
      </c>
      <c r="AB158" s="1">
        <v>0.375</v>
      </c>
      <c r="AC158" s="1">
        <v>2.625</v>
      </c>
      <c r="AD158" s="1">
        <v>0</v>
      </c>
      <c r="AE158" s="1">
        <v>0</v>
      </c>
      <c r="AF158" s="1" t="e">
        <f t="shared" si="36"/>
        <v>#DIV/0!</v>
      </c>
      <c r="AH158" s="1">
        <f t="shared" si="44"/>
        <v>0.30763288603975653</v>
      </c>
      <c r="AI158" s="1">
        <f t="shared" si="45"/>
        <v>0.17766945413287391</v>
      </c>
      <c r="AJ158" s="1">
        <f t="shared" si="46"/>
        <v>0.16734074823053591</v>
      </c>
      <c r="AK158" s="1">
        <f t="shared" si="47"/>
        <v>3.0751255644418704E-2</v>
      </c>
      <c r="AL158" s="1" t="b">
        <f t="shared" si="48"/>
        <v>0</v>
      </c>
      <c r="AM158" s="1">
        <f t="shared" si="49"/>
        <v>0.73949367264667987</v>
      </c>
      <c r="AN158" s="1" t="b">
        <f t="shared" si="50"/>
        <v>0</v>
      </c>
      <c r="AO158" s="1">
        <v>9.4879999999999995</v>
      </c>
    </row>
    <row r="159" spans="1:41">
      <c r="A159" s="7">
        <v>156</v>
      </c>
      <c r="B159" s="9" t="s">
        <v>32</v>
      </c>
      <c r="C159" s="9" t="s">
        <v>33</v>
      </c>
      <c r="D159" s="9" t="s">
        <v>32</v>
      </c>
      <c r="E159" s="9" t="s">
        <v>33</v>
      </c>
      <c r="F159" s="2" t="b">
        <f t="shared" si="42"/>
        <v>0</v>
      </c>
      <c r="G159" s="2" t="b">
        <f t="shared" si="43"/>
        <v>0</v>
      </c>
      <c r="H159" s="2" t="s">
        <v>275</v>
      </c>
      <c r="I159" s="2"/>
      <c r="J159" s="3"/>
      <c r="K159" s="4"/>
      <c r="L159" s="3"/>
      <c r="M159" s="1">
        <f>PRODUCT(SUM(PRODUCT(R159,overview!$J$2),PRODUCT(W159,overview!$K$2),PRODUCT(AB159,overview!$L$2)),1/SUM(overview!$J$2:$L$2))</f>
        <v>0.97165909090909097</v>
      </c>
      <c r="N159" s="1">
        <f>PRODUCT(SUM(PRODUCT(S159,overview!$J$2),PRODUCT(X159,overview!$K$2),PRODUCT(AC159,overview!$L$2)),1/SUM(overview!$J$2:$L$2))</f>
        <v>2.0283409090909092</v>
      </c>
      <c r="O159" s="1">
        <f t="shared" si="37"/>
        <v>18</v>
      </c>
      <c r="P159" s="1">
        <f t="shared" si="38"/>
        <v>5</v>
      </c>
      <c r="Q159" s="1">
        <f t="shared" si="39"/>
        <v>0.13306703119806082</v>
      </c>
      <c r="R159" s="1">
        <v>1</v>
      </c>
      <c r="S159" s="1">
        <v>2</v>
      </c>
      <c r="T159" s="1">
        <v>9</v>
      </c>
      <c r="U159" s="1">
        <v>0</v>
      </c>
      <c r="V159" s="1">
        <f t="shared" si="40"/>
        <v>0</v>
      </c>
      <c r="W159" s="1">
        <v>0.95699999999999996</v>
      </c>
      <c r="X159" s="1">
        <v>2.0430000000000001</v>
      </c>
      <c r="Y159" s="1">
        <v>9</v>
      </c>
      <c r="Z159" s="1">
        <v>5</v>
      </c>
      <c r="AA159" s="1">
        <f t="shared" si="41"/>
        <v>0.26023821178006196</v>
      </c>
      <c r="AB159" s="1">
        <v>1</v>
      </c>
      <c r="AC159" s="1">
        <v>2</v>
      </c>
      <c r="AD159" s="1">
        <v>0</v>
      </c>
      <c r="AE159" s="1">
        <v>0</v>
      </c>
      <c r="AF159" s="1" t="e">
        <f t="shared" si="36"/>
        <v>#DIV/0!</v>
      </c>
      <c r="AH159" s="1">
        <f t="shared" si="44"/>
        <v>0.28228558966611894</v>
      </c>
      <c r="AI159" s="1">
        <f t="shared" si="45"/>
        <v>0.12263176381842997</v>
      </c>
      <c r="AJ159" s="1">
        <f t="shared" si="46"/>
        <v>0.13387259858442871</v>
      </c>
      <c r="AK159" s="1">
        <f t="shared" si="47"/>
        <v>0.19916064251863941</v>
      </c>
      <c r="AL159" s="1" t="b">
        <f t="shared" si="48"/>
        <v>0</v>
      </c>
      <c r="AM159" s="1">
        <f t="shared" si="49"/>
        <v>2.2088188917421507</v>
      </c>
      <c r="AN159" s="1" t="b">
        <f t="shared" si="50"/>
        <v>0</v>
      </c>
      <c r="AO159" s="1">
        <v>9.4879999999999995</v>
      </c>
    </row>
    <row r="160" spans="1:41">
      <c r="A160" s="7">
        <v>157</v>
      </c>
      <c r="B160" s="9" t="s">
        <v>41</v>
      </c>
      <c r="C160" s="9" t="s">
        <v>42</v>
      </c>
      <c r="D160" s="9" t="s">
        <v>41</v>
      </c>
      <c r="E160" s="9" t="s">
        <v>42</v>
      </c>
      <c r="F160" s="2" t="b">
        <f t="shared" si="42"/>
        <v>0</v>
      </c>
      <c r="G160" s="2" t="b">
        <f t="shared" si="43"/>
        <v>0</v>
      </c>
      <c r="H160" s="2" t="s">
        <v>275</v>
      </c>
      <c r="I160" s="2"/>
      <c r="J160" s="3" t="s">
        <v>80</v>
      </c>
      <c r="M160" s="1">
        <f>PRODUCT(SUM(PRODUCT(R160,overview!$J$2),PRODUCT(W160,overview!$K$2),PRODUCT(AB160,overview!$L$2)),1/SUM(overview!$J$2:$L$2))</f>
        <v>0.42899999999999994</v>
      </c>
      <c r="N160" s="1">
        <f>PRODUCT(SUM(PRODUCT(S160,overview!$J$2),PRODUCT(X160,overview!$K$2),PRODUCT(AC160,overview!$L$2)),1/SUM(overview!$J$2:$L$2))</f>
        <v>2.5710000000000002</v>
      </c>
      <c r="O160" s="1">
        <f t="shared" si="37"/>
        <v>11</v>
      </c>
      <c r="P160" s="1">
        <f t="shared" si="38"/>
        <v>0</v>
      </c>
      <c r="Q160" s="1">
        <f t="shared" si="39"/>
        <v>0</v>
      </c>
      <c r="R160" s="1">
        <v>0.42899999999999999</v>
      </c>
      <c r="S160" s="1">
        <v>2.5710000000000002</v>
      </c>
      <c r="T160" s="1">
        <v>6</v>
      </c>
      <c r="U160" s="1">
        <v>0</v>
      </c>
      <c r="V160" s="1">
        <f t="shared" si="40"/>
        <v>0</v>
      </c>
      <c r="W160" s="1">
        <v>0.42899999999999999</v>
      </c>
      <c r="X160" s="1">
        <v>2.5710000000000002</v>
      </c>
      <c r="Y160" s="1">
        <v>5</v>
      </c>
      <c r="Z160" s="1">
        <v>0</v>
      </c>
      <c r="AA160" s="1">
        <f t="shared" si="41"/>
        <v>0</v>
      </c>
      <c r="AB160" s="1">
        <v>0.42899999999999999</v>
      </c>
      <c r="AC160" s="1">
        <v>2.5710000000000002</v>
      </c>
      <c r="AD160" s="1">
        <v>0</v>
      </c>
      <c r="AE160" s="1">
        <v>0</v>
      </c>
      <c r="AF160" s="1" t="e">
        <f t="shared" si="36"/>
        <v>#DIV/0!</v>
      </c>
      <c r="AH160" s="1">
        <f t="shared" si="44"/>
        <v>0.23994402247492072</v>
      </c>
      <c r="AI160" s="1">
        <f t="shared" si="45"/>
        <v>9.1592019931153845E-2</v>
      </c>
      <c r="AJ160" s="1">
        <f t="shared" si="46"/>
        <v>0.13387259858442871</v>
      </c>
      <c r="AK160" s="1">
        <f t="shared" si="47"/>
        <v>0.17339041772833108</v>
      </c>
      <c r="AL160" s="1" t="b">
        <f t="shared" si="48"/>
        <v>0</v>
      </c>
      <c r="AM160" s="1">
        <f t="shared" si="49"/>
        <v>6.0093587245304878</v>
      </c>
      <c r="AN160" s="1" t="b">
        <f t="shared" si="50"/>
        <v>0</v>
      </c>
      <c r="AO160" s="1">
        <v>9.4879999999999995</v>
      </c>
    </row>
    <row r="161" spans="1:41">
      <c r="A161" s="7">
        <v>158</v>
      </c>
      <c r="B161" s="9" t="s">
        <v>53</v>
      </c>
      <c r="C161" s="9" t="s">
        <v>33</v>
      </c>
      <c r="D161" s="9" t="s">
        <v>32</v>
      </c>
      <c r="E161" s="9" t="s">
        <v>33</v>
      </c>
      <c r="F161" s="2" t="b">
        <f t="shared" si="42"/>
        <v>1</v>
      </c>
      <c r="G161" s="2" t="b">
        <f t="shared" si="43"/>
        <v>0</v>
      </c>
      <c r="H161" s="2" t="s">
        <v>275</v>
      </c>
      <c r="I161" s="2"/>
      <c r="J161" s="2"/>
      <c r="M161" s="1">
        <f>PRODUCT(SUM(PRODUCT(R161,overview!$J$2),PRODUCT(W161,overview!$K$2),PRODUCT(AB161,overview!$L$2)),1/SUM(overview!$J$2:$L$2))</f>
        <v>0.94443181818181821</v>
      </c>
      <c r="N161" s="1">
        <f>PRODUCT(SUM(PRODUCT(S161,overview!$J$2),PRODUCT(X161,overview!$K$2),PRODUCT(AC161,overview!$L$2)),1/SUM(overview!$J$2:$L$2))</f>
        <v>2.0555681818181819</v>
      </c>
      <c r="O161" s="1">
        <f t="shared" si="37"/>
        <v>11.2</v>
      </c>
      <c r="P161" s="1">
        <f t="shared" si="38"/>
        <v>12.8</v>
      </c>
      <c r="Q161" s="1">
        <f t="shared" si="39"/>
        <v>0.52508627974380651</v>
      </c>
      <c r="R161" s="1">
        <v>0.98899999999999999</v>
      </c>
      <c r="S161" s="1">
        <v>2.0110000000000001</v>
      </c>
      <c r="T161" s="1">
        <v>2</v>
      </c>
      <c r="U161" s="1">
        <v>1</v>
      </c>
      <c r="V161" s="1">
        <f t="shared" si="40"/>
        <v>0.24589756340129287</v>
      </c>
      <c r="W161" s="1">
        <v>0.92100000000000004</v>
      </c>
      <c r="X161" s="1">
        <v>2.0790000000000002</v>
      </c>
      <c r="Y161" s="1">
        <v>8.1999999999999993</v>
      </c>
      <c r="Z161" s="1">
        <v>11.8</v>
      </c>
      <c r="AA161" s="1">
        <f t="shared" si="41"/>
        <v>0.63748988139232043</v>
      </c>
      <c r="AB161" s="1">
        <v>1</v>
      </c>
      <c r="AC161" s="1">
        <v>2</v>
      </c>
      <c r="AD161" s="1">
        <v>1</v>
      </c>
      <c r="AE161" s="1">
        <v>0</v>
      </c>
      <c r="AF161" s="1">
        <f t="shared" si="36"/>
        <v>0</v>
      </c>
      <c r="AH161" s="1">
        <f t="shared" si="44"/>
        <v>0.24155639393044542</v>
      </c>
      <c r="AI161" s="1">
        <f t="shared" si="45"/>
        <v>7.8735886492427604E-2</v>
      </c>
      <c r="AJ161" s="1">
        <f t="shared" si="46"/>
        <v>0.13387259858442871</v>
      </c>
      <c r="AK161" s="1">
        <f t="shared" si="47"/>
        <v>0.29672138720898922</v>
      </c>
      <c r="AL161" s="1" t="b">
        <f t="shared" si="48"/>
        <v>0</v>
      </c>
      <c r="AM161" s="1">
        <f t="shared" si="49"/>
        <v>8.3201763014857999</v>
      </c>
      <c r="AN161" s="1" t="b">
        <f t="shared" si="50"/>
        <v>0</v>
      </c>
      <c r="AO161" s="1">
        <v>9.4879999999999995</v>
      </c>
    </row>
    <row r="162" spans="1:41">
      <c r="A162" s="7">
        <v>159</v>
      </c>
      <c r="B162" s="9" t="s">
        <v>56</v>
      </c>
      <c r="C162" s="9" t="s">
        <v>31</v>
      </c>
      <c r="D162" s="9" t="s">
        <v>69</v>
      </c>
      <c r="E162" s="9" t="s">
        <v>70</v>
      </c>
      <c r="F162" s="2" t="b">
        <f t="shared" si="42"/>
        <v>1</v>
      </c>
      <c r="G162" s="2" t="b">
        <f t="shared" si="43"/>
        <v>0</v>
      </c>
      <c r="H162" s="2" t="s">
        <v>275</v>
      </c>
      <c r="I162" s="2"/>
      <c r="J162" s="3"/>
      <c r="K162" s="4"/>
      <c r="L162" s="3"/>
      <c r="M162" s="1">
        <f>PRODUCT(SUM(PRODUCT(R162,overview!$J$2),PRODUCT(W162,overview!$K$2),PRODUCT(AB162,overview!$L$2)),1/SUM(overview!$J$2:$L$2))</f>
        <v>1.0006590909090909</v>
      </c>
      <c r="N162" s="1">
        <f>PRODUCT(SUM(PRODUCT(S162,overview!$J$2),PRODUCT(X162,overview!$K$2),PRODUCT(AC162,overview!$L$2)),1/SUM(overview!$J$2:$L$2))</f>
        <v>1.9993409090909093</v>
      </c>
      <c r="O162" s="1">
        <f t="shared" si="37"/>
        <v>19</v>
      </c>
      <c r="P162" s="1">
        <f t="shared" si="38"/>
        <v>6</v>
      </c>
      <c r="Q162" s="1">
        <f t="shared" si="39"/>
        <v>0.15805088877973539</v>
      </c>
      <c r="R162" s="1">
        <v>1</v>
      </c>
      <c r="S162" s="1">
        <v>2</v>
      </c>
      <c r="T162" s="1">
        <v>10</v>
      </c>
      <c r="U162" s="1">
        <v>1</v>
      </c>
      <c r="V162" s="1">
        <f t="shared" si="40"/>
        <v>0.05</v>
      </c>
      <c r="W162" s="1">
        <v>1.0009999999999999</v>
      </c>
      <c r="X162" s="1">
        <v>1.9990000000000001</v>
      </c>
      <c r="Y162" s="1">
        <v>8</v>
      </c>
      <c r="Z162" s="1">
        <v>4</v>
      </c>
      <c r="AA162" s="1">
        <f t="shared" si="41"/>
        <v>0.25037518759379684</v>
      </c>
      <c r="AB162" s="1">
        <v>1</v>
      </c>
      <c r="AC162" s="1">
        <v>2</v>
      </c>
      <c r="AD162" s="1">
        <v>1</v>
      </c>
      <c r="AE162" s="1">
        <v>1</v>
      </c>
      <c r="AF162" s="1">
        <f t="shared" si="36"/>
        <v>0.5</v>
      </c>
      <c r="AH162" s="1">
        <f t="shared" si="44"/>
        <v>0.23724605662615242</v>
      </c>
      <c r="AI162" s="1">
        <f t="shared" si="45"/>
        <v>4.8298712883904679E-2</v>
      </c>
      <c r="AJ162" s="1">
        <f t="shared" si="46"/>
        <v>8.4116312975862625E-2</v>
      </c>
      <c r="AK162" s="1">
        <f t="shared" si="47"/>
        <v>0.26049868253778757</v>
      </c>
      <c r="AL162" s="1" t="b">
        <f t="shared" si="48"/>
        <v>0</v>
      </c>
      <c r="AM162" s="1">
        <f t="shared" si="49"/>
        <v>9.4595772280504615</v>
      </c>
      <c r="AN162" s="1" t="b">
        <f t="shared" si="50"/>
        <v>0</v>
      </c>
      <c r="AO162" s="1">
        <v>9.4879999999999995</v>
      </c>
    </row>
    <row r="163" spans="1:41">
      <c r="A163" s="7">
        <v>160</v>
      </c>
      <c r="B163" s="9" t="s">
        <v>28</v>
      </c>
      <c r="C163" s="9" t="s">
        <v>29</v>
      </c>
      <c r="D163" s="9" t="s">
        <v>28</v>
      </c>
      <c r="E163" s="9" t="s">
        <v>29</v>
      </c>
      <c r="F163" s="2" t="b">
        <f t="shared" si="42"/>
        <v>0</v>
      </c>
      <c r="G163" s="2" t="b">
        <f t="shared" si="43"/>
        <v>0</v>
      </c>
      <c r="H163" s="2" t="s">
        <v>275</v>
      </c>
      <c r="I163" s="2"/>
      <c r="J163" s="3"/>
      <c r="K163" s="3"/>
      <c r="L163" s="3"/>
      <c r="M163" s="1">
        <f>PRODUCT(SUM(PRODUCT(R163,overview!$J$2),PRODUCT(W163,overview!$K$2),PRODUCT(AB163,overview!$L$2)),1/SUM(overview!$J$2:$L$2))</f>
        <v>0.74945454545454548</v>
      </c>
      <c r="N163" s="1">
        <f>PRODUCT(SUM(PRODUCT(S163,overview!$J$2),PRODUCT(X163,overview!$K$2),PRODUCT(AC163,overview!$L$2)),1/SUM(overview!$J$2:$L$2))</f>
        <v>2.2505454545454548</v>
      </c>
      <c r="O163" s="1">
        <f t="shared" si="37"/>
        <v>10</v>
      </c>
      <c r="P163" s="1">
        <f t="shared" si="38"/>
        <v>10</v>
      </c>
      <c r="Q163" s="1">
        <f t="shared" si="39"/>
        <v>0.33301017935046046</v>
      </c>
      <c r="R163" s="1">
        <v>0.71899999999999997</v>
      </c>
      <c r="S163" s="1">
        <v>2.2810000000000001</v>
      </c>
      <c r="T163" s="1">
        <v>4</v>
      </c>
      <c r="U163" s="1">
        <v>3</v>
      </c>
      <c r="V163" s="1">
        <f t="shared" si="40"/>
        <v>0.23640946953090747</v>
      </c>
      <c r="W163" s="1">
        <v>0.76700000000000002</v>
      </c>
      <c r="X163" s="1">
        <v>2.2330000000000001</v>
      </c>
      <c r="Y163" s="1">
        <v>6</v>
      </c>
      <c r="Z163" s="1">
        <v>7</v>
      </c>
      <c r="AA163" s="1">
        <f t="shared" si="41"/>
        <v>0.40073145245559028</v>
      </c>
      <c r="AB163" s="1">
        <v>0.66700000000000004</v>
      </c>
      <c r="AC163" s="1">
        <v>2.3330000000000002</v>
      </c>
      <c r="AD163" s="1">
        <v>0</v>
      </c>
      <c r="AE163" s="1">
        <v>0</v>
      </c>
      <c r="AF163" s="1" t="e">
        <f t="shared" si="36"/>
        <v>#DIV/0!</v>
      </c>
      <c r="AH163" s="1">
        <f t="shared" si="44"/>
        <v>0.22850456012665168</v>
      </c>
      <c r="AI163" s="1">
        <f t="shared" si="45"/>
        <v>6.553134548574778E-2</v>
      </c>
      <c r="AJ163" s="1">
        <f t="shared" si="46"/>
        <v>7.6428212430892942E-2</v>
      </c>
      <c r="AK163" s="1">
        <f t="shared" si="47"/>
        <v>0.88093460020278669</v>
      </c>
      <c r="AL163" s="1" t="b">
        <f t="shared" si="48"/>
        <v>0</v>
      </c>
      <c r="AM163" s="1">
        <f t="shared" si="49"/>
        <v>10.567756365326215</v>
      </c>
      <c r="AN163" s="1" t="b">
        <f t="shared" si="50"/>
        <v>1</v>
      </c>
      <c r="AO163" s="1">
        <v>9.4879999999999995</v>
      </c>
    </row>
    <row r="164" spans="1:41">
      <c r="A164" s="7">
        <v>161</v>
      </c>
      <c r="B164" s="9" t="s">
        <v>76</v>
      </c>
      <c r="C164" s="9" t="s">
        <v>46</v>
      </c>
      <c r="D164" s="9" t="s">
        <v>45</v>
      </c>
      <c r="E164" s="9" t="s">
        <v>46</v>
      </c>
      <c r="F164" s="2" t="b">
        <f t="shared" si="42"/>
        <v>0</v>
      </c>
      <c r="G164" s="2" t="b">
        <f t="shared" si="43"/>
        <v>0</v>
      </c>
      <c r="H164" s="2" t="s">
        <v>275</v>
      </c>
      <c r="I164" s="2"/>
      <c r="J164" s="3"/>
      <c r="M164" s="1">
        <f>PRODUCT(SUM(PRODUCT(R164,overview!$J$2),PRODUCT(W164,overview!$K$2),PRODUCT(AB164,overview!$L$2)),1/SUM(overview!$J$2:$L$2))</f>
        <v>1.0323181818181819</v>
      </c>
      <c r="N164" s="1">
        <f>PRODUCT(SUM(PRODUCT(S164,overview!$J$2),PRODUCT(X164,overview!$K$2),PRODUCT(AC164,overview!$L$2)),1/SUM(overview!$J$2:$L$2))</f>
        <v>1.9676818181818183</v>
      </c>
      <c r="O164" s="1">
        <f t="shared" si="37"/>
        <v>18</v>
      </c>
      <c r="P164" s="1">
        <f t="shared" si="38"/>
        <v>0</v>
      </c>
      <c r="Q164" s="1">
        <f t="shared" si="39"/>
        <v>0</v>
      </c>
      <c r="R164" s="1">
        <v>1.056</v>
      </c>
      <c r="S164" s="1">
        <v>1.944</v>
      </c>
      <c r="T164" s="1">
        <v>9</v>
      </c>
      <c r="U164" s="1">
        <v>0</v>
      </c>
      <c r="V164" s="1">
        <f t="shared" si="40"/>
        <v>0</v>
      </c>
      <c r="W164" s="1">
        <v>1.0189999999999999</v>
      </c>
      <c r="X164" s="1">
        <v>1.9810000000000001</v>
      </c>
      <c r="Y164" s="1">
        <v>8</v>
      </c>
      <c r="Z164" s="1">
        <v>0</v>
      </c>
      <c r="AA164" s="1">
        <f t="shared" si="41"/>
        <v>0</v>
      </c>
      <c r="AB164" s="1">
        <v>1.087</v>
      </c>
      <c r="AC164" s="1">
        <v>1.913</v>
      </c>
      <c r="AD164" s="1">
        <v>1</v>
      </c>
      <c r="AE164" s="1">
        <v>0</v>
      </c>
      <c r="AF164" s="1">
        <f t="shared" si="36"/>
        <v>0</v>
      </c>
      <c r="AH164" s="1">
        <f t="shared" si="44"/>
        <v>0.25201030570228666</v>
      </c>
      <c r="AI164" s="1">
        <f t="shared" si="45"/>
        <v>8.2371392722710157E-2</v>
      </c>
      <c r="AJ164" s="1">
        <f t="shared" si="46"/>
        <v>7.6428212430892942E-2</v>
      </c>
      <c r="AK164" s="1">
        <f t="shared" si="47"/>
        <v>2.6544260815464447</v>
      </c>
      <c r="AL164" s="1" t="b">
        <f t="shared" si="48"/>
        <v>0</v>
      </c>
      <c r="AM164" s="1">
        <f t="shared" si="49"/>
        <v>8.5771672437548521</v>
      </c>
      <c r="AN164" s="1" t="b">
        <f t="shared" si="50"/>
        <v>0</v>
      </c>
      <c r="AO164" s="1">
        <v>9.4879999999999995</v>
      </c>
    </row>
    <row r="165" spans="1:41">
      <c r="A165" s="7">
        <v>162</v>
      </c>
      <c r="B165" s="9" t="s">
        <v>43</v>
      </c>
      <c r="C165" s="9" t="s">
        <v>44</v>
      </c>
      <c r="D165" s="9" t="s">
        <v>95</v>
      </c>
      <c r="E165" s="9" t="s">
        <v>44</v>
      </c>
      <c r="F165" s="2" t="b">
        <f t="shared" si="42"/>
        <v>1</v>
      </c>
      <c r="G165" s="2" t="b">
        <f t="shared" si="43"/>
        <v>1</v>
      </c>
      <c r="H165" s="2" t="s">
        <v>275</v>
      </c>
      <c r="I165" s="2"/>
      <c r="J165" s="3" t="s">
        <v>80</v>
      </c>
      <c r="M165" s="1">
        <f>PRODUCT(SUM(PRODUCT(R165,overview!$J$2),PRODUCT(W165,overview!$K$2),PRODUCT(AB165,overview!$L$2)),1/SUM(overview!$J$2:$L$2))</f>
        <v>0.37763636363636366</v>
      </c>
      <c r="N165" s="1">
        <f>PRODUCT(SUM(PRODUCT(S165,overview!$J$2),PRODUCT(X165,overview!$K$2),PRODUCT(AC165,overview!$L$2)),1/SUM(overview!$J$2:$L$2))</f>
        <v>2.6223636363636365</v>
      </c>
      <c r="O165" s="1">
        <f t="shared" si="37"/>
        <v>6</v>
      </c>
      <c r="P165" s="1">
        <f t="shared" si="38"/>
        <v>2</v>
      </c>
      <c r="Q165" s="1">
        <f t="shared" si="39"/>
        <v>4.8002033788624651E-2</v>
      </c>
      <c r="R165" s="1">
        <v>0.375</v>
      </c>
      <c r="S165" s="1">
        <v>2.625</v>
      </c>
      <c r="T165" s="1">
        <v>1</v>
      </c>
      <c r="U165" s="1">
        <v>0</v>
      </c>
      <c r="V165" s="1">
        <f t="shared" si="40"/>
        <v>0</v>
      </c>
      <c r="W165" s="1">
        <v>0.379</v>
      </c>
      <c r="X165" s="1">
        <v>2.621</v>
      </c>
      <c r="Y165" s="1">
        <v>4</v>
      </c>
      <c r="Z165" s="1">
        <v>2</v>
      </c>
      <c r="AA165" s="1">
        <f t="shared" si="41"/>
        <v>7.2300648607401763E-2</v>
      </c>
      <c r="AB165" s="1">
        <v>0.375</v>
      </c>
      <c r="AC165" s="1">
        <v>2.625</v>
      </c>
      <c r="AD165" s="1">
        <v>1</v>
      </c>
      <c r="AE165" s="1">
        <v>0</v>
      </c>
      <c r="AF165" s="1">
        <f t="shared" si="36"/>
        <v>0</v>
      </c>
      <c r="AH165" s="1">
        <f t="shared" si="44"/>
        <v>0.28507603425086253</v>
      </c>
      <c r="AI165" s="1">
        <f t="shared" si="45"/>
        <v>9.0549884313809503E-2</v>
      </c>
      <c r="AJ165" s="1">
        <f t="shared" si="46"/>
        <v>0.24840174822178421</v>
      </c>
      <c r="AK165" s="1">
        <f t="shared" si="47"/>
        <v>4.3609510993273775</v>
      </c>
      <c r="AL165" s="1" t="b">
        <f t="shared" si="48"/>
        <v>0</v>
      </c>
      <c r="AM165" s="1">
        <f t="shared" si="49"/>
        <v>5.3285437267770188</v>
      </c>
      <c r="AN165" s="1" t="b">
        <f t="shared" si="50"/>
        <v>0</v>
      </c>
      <c r="AO165" s="1">
        <v>9.4879999999999995</v>
      </c>
    </row>
    <row r="166" spans="1:41">
      <c r="A166" s="7">
        <v>163</v>
      </c>
      <c r="B166" s="9" t="s">
        <v>54</v>
      </c>
      <c r="C166" s="9" t="s">
        <v>55</v>
      </c>
      <c r="D166" s="9" t="s">
        <v>54</v>
      </c>
      <c r="E166" s="9" t="s">
        <v>55</v>
      </c>
      <c r="F166" s="2" t="b">
        <f t="shared" si="42"/>
        <v>0</v>
      </c>
      <c r="G166" s="2" t="b">
        <f t="shared" si="43"/>
        <v>0</v>
      </c>
      <c r="H166" s="2" t="s">
        <v>275</v>
      </c>
      <c r="I166" s="3" t="s">
        <v>88</v>
      </c>
      <c r="K166" s="4"/>
      <c r="L166" s="3"/>
      <c r="M166" s="1">
        <f>PRODUCT(SUM(PRODUCT(R166,overview!$J$2),PRODUCT(W166,overview!$K$2),PRODUCT(AB166,overview!$L$2)),1/SUM(overview!$J$2:$L$2))</f>
        <v>0.38736363636363641</v>
      </c>
      <c r="N166" s="1">
        <f>PRODUCT(SUM(PRODUCT(S166,overview!$J$2),PRODUCT(X166,overview!$K$2),PRODUCT(AC166,overview!$L$2)),1/SUM(overview!$J$2:$L$2))</f>
        <v>2.6126363636363634</v>
      </c>
      <c r="O166" s="1">
        <f t="shared" si="37"/>
        <v>3</v>
      </c>
      <c r="P166" s="1">
        <f t="shared" si="38"/>
        <v>3</v>
      </c>
      <c r="Q166" s="1">
        <f t="shared" si="39"/>
        <v>0.14826542329239015</v>
      </c>
      <c r="R166" s="1">
        <v>0.41799999999999998</v>
      </c>
      <c r="S166" s="1">
        <v>2.5819999999999999</v>
      </c>
      <c r="T166" s="1">
        <v>0</v>
      </c>
      <c r="U166" s="1">
        <v>1</v>
      </c>
      <c r="V166" s="1" t="e">
        <f t="shared" si="40"/>
        <v>#DIV/0!</v>
      </c>
      <c r="W166" s="1">
        <v>0.373</v>
      </c>
      <c r="X166" s="1">
        <v>2.6269999999999998</v>
      </c>
      <c r="Y166" s="1">
        <v>3</v>
      </c>
      <c r="Z166" s="1">
        <v>2</v>
      </c>
      <c r="AA166" s="1">
        <f t="shared" si="41"/>
        <v>9.4658038320010143E-2</v>
      </c>
      <c r="AB166" s="1">
        <v>0.375</v>
      </c>
      <c r="AC166" s="1">
        <v>2.625</v>
      </c>
      <c r="AD166" s="1">
        <v>0</v>
      </c>
      <c r="AE166" s="1">
        <v>0</v>
      </c>
      <c r="AF166" s="1" t="e">
        <f t="shared" si="36"/>
        <v>#DIV/0!</v>
      </c>
      <c r="AH166" s="1">
        <f t="shared" si="44"/>
        <v>0.22768661506700272</v>
      </c>
      <c r="AI166" s="1">
        <f t="shared" si="45"/>
        <v>0.11431402204466727</v>
      </c>
      <c r="AJ166" s="1">
        <f t="shared" si="46"/>
        <v>0.37712306472478396</v>
      </c>
      <c r="AK166" s="1">
        <f t="shared" si="47"/>
        <v>7.1385670193701793</v>
      </c>
      <c r="AL166" s="1" t="b">
        <f t="shared" si="48"/>
        <v>0</v>
      </c>
      <c r="AM166" s="1">
        <f t="shared" si="49"/>
        <v>3.5104075136539215</v>
      </c>
      <c r="AN166" s="1" t="b">
        <f t="shared" si="50"/>
        <v>0</v>
      </c>
      <c r="AO166" s="1">
        <v>9.4879999999999995</v>
      </c>
    </row>
    <row r="167" spans="1:41">
      <c r="A167" s="7">
        <v>164</v>
      </c>
      <c r="B167" s="9" t="s">
        <v>30</v>
      </c>
      <c r="C167" s="9" t="s">
        <v>31</v>
      </c>
      <c r="D167" s="9" t="s">
        <v>30</v>
      </c>
      <c r="E167" s="9" t="s">
        <v>31</v>
      </c>
      <c r="F167" s="2" t="b">
        <f t="shared" si="42"/>
        <v>0</v>
      </c>
      <c r="G167" s="2" t="b">
        <f t="shared" si="43"/>
        <v>0</v>
      </c>
      <c r="H167" s="2" t="s">
        <v>275</v>
      </c>
      <c r="I167" s="3" t="s">
        <v>88</v>
      </c>
      <c r="M167" s="1">
        <f>PRODUCT(SUM(PRODUCT(R167,overview!$J$2),PRODUCT(W167,overview!$K$2),PRODUCT(AB167,overview!$L$2)),1/SUM(overview!$J$2:$L$2))</f>
        <v>1.0046136363636362</v>
      </c>
      <c r="N167" s="1">
        <f>PRODUCT(SUM(PRODUCT(S167,overview!$J$2),PRODUCT(X167,overview!$K$2),PRODUCT(AC167,overview!$L$2)),1/SUM(overview!$J$2:$L$2))</f>
        <v>1.9953863636363636</v>
      </c>
      <c r="O167" s="1">
        <f t="shared" si="37"/>
        <v>14</v>
      </c>
      <c r="P167" s="1">
        <f t="shared" si="38"/>
        <v>2</v>
      </c>
      <c r="Q167" s="1">
        <f t="shared" si="39"/>
        <v>7.1924032549110839E-2</v>
      </c>
      <c r="R167" s="1">
        <v>1</v>
      </c>
      <c r="S167" s="1">
        <v>2</v>
      </c>
      <c r="T167" s="1">
        <v>8</v>
      </c>
      <c r="U167" s="1">
        <v>0</v>
      </c>
      <c r="V167" s="1">
        <f t="shared" si="40"/>
        <v>0</v>
      </c>
      <c r="W167" s="1">
        <v>1.0069999999999999</v>
      </c>
      <c r="X167" s="1">
        <v>1.9930000000000001</v>
      </c>
      <c r="Y167" s="1">
        <v>6</v>
      </c>
      <c r="Z167" s="1">
        <v>2</v>
      </c>
      <c r="AA167" s="1">
        <f t="shared" si="41"/>
        <v>0.16842281317946142</v>
      </c>
      <c r="AB167" s="1">
        <v>1</v>
      </c>
      <c r="AC167" s="1">
        <v>2</v>
      </c>
      <c r="AD167" s="1">
        <v>0</v>
      </c>
      <c r="AE167" s="1">
        <v>0</v>
      </c>
      <c r="AF167" s="1" t="e">
        <f t="shared" si="36"/>
        <v>#DIV/0!</v>
      </c>
      <c r="AH167" s="1">
        <f t="shared" si="44"/>
        <v>0.23161622587457731</v>
      </c>
      <c r="AI167" s="1">
        <f t="shared" si="45"/>
        <v>0.1443015912807841</v>
      </c>
      <c r="AJ167" s="1">
        <f t="shared" si="46"/>
        <v>0.37712306472478396</v>
      </c>
      <c r="AK167" s="1">
        <f t="shared" si="47"/>
        <v>12.193866975732858</v>
      </c>
      <c r="AL167" s="1" t="b">
        <f t="shared" si="48"/>
        <v>1</v>
      </c>
      <c r="AM167" s="1">
        <f t="shared" si="49"/>
        <v>1.5904508728609776</v>
      </c>
      <c r="AN167" s="1" t="b">
        <f t="shared" si="50"/>
        <v>0</v>
      </c>
      <c r="AO167" s="1">
        <v>9.4879999999999995</v>
      </c>
    </row>
    <row r="168" spans="1:41">
      <c r="A168" s="7">
        <v>165</v>
      </c>
      <c r="B168" s="9" t="s">
        <v>75</v>
      </c>
      <c r="C168" s="9" t="s">
        <v>1</v>
      </c>
      <c r="D168" s="9" t="s">
        <v>75</v>
      </c>
      <c r="E168" s="9" t="s">
        <v>1</v>
      </c>
      <c r="F168" s="2" t="b">
        <f t="shared" si="42"/>
        <v>0</v>
      </c>
      <c r="G168" s="2" t="b">
        <f t="shared" si="43"/>
        <v>0</v>
      </c>
      <c r="H168" s="2" t="s">
        <v>275</v>
      </c>
      <c r="I168" s="3" t="s">
        <v>88</v>
      </c>
      <c r="K168" s="3"/>
      <c r="L168" s="3"/>
      <c r="M168" s="1">
        <f>PRODUCT(SUM(PRODUCT(R168,overview!$J$2),PRODUCT(W168,overview!$K$2),PRODUCT(AB168,overview!$L$2)),1/SUM(overview!$J$2:$L$2))</f>
        <v>1.0335454545454545</v>
      </c>
      <c r="N168" s="1">
        <f>PRODUCT(SUM(PRODUCT(S168,overview!$J$2),PRODUCT(X168,overview!$K$2),PRODUCT(AC168,overview!$L$2)),1/SUM(overview!$J$2:$L$2))</f>
        <v>1.9664545454545455</v>
      </c>
      <c r="O168" s="1">
        <f t="shared" si="37"/>
        <v>13</v>
      </c>
      <c r="P168" s="1">
        <f t="shared" si="38"/>
        <v>6</v>
      </c>
      <c r="Q168" s="1">
        <f t="shared" si="39"/>
        <v>0.24257920434703759</v>
      </c>
      <c r="R168" s="1">
        <v>0.97699999999999998</v>
      </c>
      <c r="S168" s="1">
        <v>2.0230000000000001</v>
      </c>
      <c r="T168" s="1">
        <v>7</v>
      </c>
      <c r="U168" s="1">
        <v>2</v>
      </c>
      <c r="V168" s="1">
        <f t="shared" si="40"/>
        <v>0.13798460560694864</v>
      </c>
      <c r="W168" s="1">
        <v>1.0620000000000001</v>
      </c>
      <c r="X168" s="1">
        <v>1.9379999999999999</v>
      </c>
      <c r="Y168" s="1">
        <v>6</v>
      </c>
      <c r="Z168" s="1">
        <v>4</v>
      </c>
      <c r="AA168" s="1">
        <f t="shared" si="41"/>
        <v>0.3653250773993808</v>
      </c>
      <c r="AB168" s="1">
        <v>1</v>
      </c>
      <c r="AC168" s="1">
        <v>2</v>
      </c>
      <c r="AD168" s="1">
        <v>0</v>
      </c>
      <c r="AE168" s="1">
        <v>0</v>
      </c>
      <c r="AF168" s="1" t="e">
        <f t="shared" si="36"/>
        <v>#DIV/0!</v>
      </c>
      <c r="AH168" s="1">
        <f t="shared" si="44"/>
        <v>0.19983524678243633</v>
      </c>
      <c r="AI168" s="1">
        <f t="shared" si="45"/>
        <v>0.13436359963474781</v>
      </c>
      <c r="AJ168" s="1">
        <f t="shared" si="46"/>
        <v>0.38568129330254042</v>
      </c>
      <c r="AK168" s="1">
        <f t="shared" si="47"/>
        <v>11.990023167361706</v>
      </c>
      <c r="AL168" s="1" t="b">
        <f t="shared" si="48"/>
        <v>1</v>
      </c>
      <c r="AM168" s="1">
        <f t="shared" si="49"/>
        <v>0.2479436927336133</v>
      </c>
      <c r="AN168" s="1" t="b">
        <f t="shared" si="50"/>
        <v>0</v>
      </c>
      <c r="AO168" s="1">
        <v>9.4879999999999995</v>
      </c>
    </row>
    <row r="169" spans="1:41">
      <c r="A169" s="7">
        <v>166</v>
      </c>
      <c r="B169" s="9" t="s">
        <v>74</v>
      </c>
      <c r="C169" s="9" t="s">
        <v>1</v>
      </c>
      <c r="D169" s="9" t="s">
        <v>75</v>
      </c>
      <c r="E169" s="9" t="s">
        <v>1</v>
      </c>
      <c r="F169" s="2" t="b">
        <f t="shared" si="42"/>
        <v>1</v>
      </c>
      <c r="G169" s="2" t="b">
        <f t="shared" si="43"/>
        <v>1</v>
      </c>
      <c r="H169" s="2" t="s">
        <v>275</v>
      </c>
      <c r="I169" s="3" t="s">
        <v>88</v>
      </c>
      <c r="K169" s="2"/>
      <c r="L169" s="2"/>
      <c r="M169" s="1">
        <f>PRODUCT(SUM(PRODUCT(R169,overview!$J$2),PRODUCT(W169,overview!$K$2),PRODUCT(AB169,overview!$L$2)),1/SUM(overview!$J$2:$L$2))</f>
        <v>1.0053181818181818</v>
      </c>
      <c r="N169" s="1">
        <f>PRODUCT(SUM(PRODUCT(S169,overview!$J$2),PRODUCT(X169,overview!$K$2),PRODUCT(AC169,overview!$L$2)),1/SUM(overview!$J$2:$L$2))</f>
        <v>1.994681818181818</v>
      </c>
      <c r="O169" s="1">
        <f t="shared" si="37"/>
        <v>16</v>
      </c>
      <c r="P169" s="1">
        <f t="shared" si="38"/>
        <v>9</v>
      </c>
      <c r="Q169" s="1">
        <f t="shared" si="39"/>
        <v>0.28349958981838069</v>
      </c>
      <c r="R169" s="1">
        <v>1.1459999999999999</v>
      </c>
      <c r="S169" s="1">
        <v>1.8540000000000001</v>
      </c>
      <c r="T169" s="1">
        <v>8</v>
      </c>
      <c r="U169" s="1">
        <v>3</v>
      </c>
      <c r="V169" s="1">
        <f t="shared" si="40"/>
        <v>0.23179611650485432</v>
      </c>
      <c r="W169" s="1">
        <v>0.93100000000000005</v>
      </c>
      <c r="X169" s="1">
        <v>2.069</v>
      </c>
      <c r="Y169" s="1">
        <v>7</v>
      </c>
      <c r="Z169" s="1">
        <v>6</v>
      </c>
      <c r="AA169" s="1">
        <f t="shared" si="41"/>
        <v>0.38569357177380381</v>
      </c>
      <c r="AB169" s="1">
        <v>1.1910000000000001</v>
      </c>
      <c r="AC169" s="1">
        <v>1.8089999999999999</v>
      </c>
      <c r="AD169" s="1">
        <v>1</v>
      </c>
      <c r="AE169" s="1">
        <v>0</v>
      </c>
      <c r="AF169" s="1">
        <f t="shared" si="36"/>
        <v>0</v>
      </c>
      <c r="AH169" s="1">
        <f t="shared" si="44"/>
        <v>0.19832738506523215</v>
      </c>
      <c r="AI169" s="1">
        <f t="shared" si="45"/>
        <v>0.19457809304577203</v>
      </c>
      <c r="AJ169" s="1">
        <f t="shared" si="46"/>
        <v>0.57576004675119941</v>
      </c>
      <c r="AK169" s="1">
        <f t="shared" si="47"/>
        <v>9.6585121387095523</v>
      </c>
      <c r="AL169" s="1" t="b">
        <f t="shared" si="48"/>
        <v>1</v>
      </c>
      <c r="AM169" s="1">
        <f t="shared" si="49"/>
        <v>1.447810362887522E-2</v>
      </c>
      <c r="AN169" s="1" t="b">
        <f t="shared" si="50"/>
        <v>0</v>
      </c>
      <c r="AO169" s="1">
        <v>9.4879999999999995</v>
      </c>
    </row>
    <row r="170" spans="1:41">
      <c r="A170" s="7">
        <v>167</v>
      </c>
      <c r="B170" s="9" t="s">
        <v>32</v>
      </c>
      <c r="C170" s="9" t="s">
        <v>33</v>
      </c>
      <c r="D170" s="9" t="s">
        <v>32</v>
      </c>
      <c r="E170" s="9" t="s">
        <v>33</v>
      </c>
      <c r="F170" s="2" t="b">
        <f t="shared" si="42"/>
        <v>0</v>
      </c>
      <c r="G170" s="2" t="b">
        <f t="shared" si="43"/>
        <v>0</v>
      </c>
      <c r="H170" s="2" t="s">
        <v>275</v>
      </c>
      <c r="I170" s="3"/>
      <c r="M170" s="1">
        <f>PRODUCT(SUM(PRODUCT(R170,overview!$J$2),PRODUCT(W170,overview!$K$2),PRODUCT(AB170,overview!$L$2)),1/SUM(overview!$J$2:$L$2))</f>
        <v>0.82522727272727281</v>
      </c>
      <c r="N170" s="1">
        <f>PRODUCT(SUM(PRODUCT(S170,overview!$J$2),PRODUCT(X170,overview!$K$2),PRODUCT(AC170,overview!$L$2)),1/SUM(overview!$J$2:$L$2))</f>
        <v>2.1747727272727273</v>
      </c>
      <c r="O170" s="1">
        <f t="shared" si="37"/>
        <v>11</v>
      </c>
      <c r="P170" s="1">
        <f t="shared" si="38"/>
        <v>11</v>
      </c>
      <c r="Q170" s="1">
        <f t="shared" si="39"/>
        <v>0.3794544884522939</v>
      </c>
      <c r="R170" s="1">
        <v>0.98099999999999998</v>
      </c>
      <c r="S170" s="1">
        <v>2.0190000000000001</v>
      </c>
      <c r="T170" s="1">
        <v>5</v>
      </c>
      <c r="U170" s="1">
        <v>2</v>
      </c>
      <c r="V170" s="1">
        <f t="shared" si="40"/>
        <v>0.19435364041604752</v>
      </c>
      <c r="W170" s="1">
        <v>0.74399999999999999</v>
      </c>
      <c r="X170" s="1">
        <v>2.2559999999999998</v>
      </c>
      <c r="Y170" s="1">
        <v>6</v>
      </c>
      <c r="Z170" s="1">
        <v>9</v>
      </c>
      <c r="AA170" s="1">
        <f t="shared" si="41"/>
        <v>0.49468085106382986</v>
      </c>
      <c r="AB170" s="1">
        <v>1</v>
      </c>
      <c r="AC170" s="1">
        <v>2</v>
      </c>
      <c r="AD170" s="1">
        <v>0</v>
      </c>
      <c r="AE170" s="1">
        <v>0</v>
      </c>
      <c r="AF170" s="1" t="e">
        <f t="shared" si="36"/>
        <v>#DIV/0!</v>
      </c>
      <c r="AH170" s="1">
        <f t="shared" si="44"/>
        <v>0.2421150278293136</v>
      </c>
      <c r="AI170" s="1">
        <f t="shared" si="45"/>
        <v>0.30199514011873174</v>
      </c>
      <c r="AJ170" s="1">
        <f t="shared" si="46"/>
        <v>0.6343960059130338</v>
      </c>
      <c r="AK170" s="1">
        <f t="shared" si="47"/>
        <v>8.3565033032173552</v>
      </c>
      <c r="AL170" s="1" t="b">
        <f t="shared" si="48"/>
        <v>0</v>
      </c>
      <c r="AM170" s="1">
        <f t="shared" si="49"/>
        <v>5.8366265979852346E-2</v>
      </c>
      <c r="AN170" s="1" t="b">
        <f t="shared" si="50"/>
        <v>0</v>
      </c>
      <c r="AO170" s="1">
        <v>9.4879999999999995</v>
      </c>
    </row>
    <row r="171" spans="1:41">
      <c r="A171" s="7">
        <v>168</v>
      </c>
      <c r="B171" s="9" t="s">
        <v>56</v>
      </c>
      <c r="C171" s="9" t="s">
        <v>31</v>
      </c>
      <c r="D171" s="9" t="s">
        <v>47</v>
      </c>
      <c r="E171" s="9" t="s">
        <v>48</v>
      </c>
      <c r="F171" s="2" t="b">
        <f t="shared" si="42"/>
        <v>0</v>
      </c>
      <c r="G171" s="2" t="b">
        <f t="shared" si="43"/>
        <v>1</v>
      </c>
      <c r="H171" s="2" t="s">
        <v>275</v>
      </c>
      <c r="I171" s="3" t="s">
        <v>88</v>
      </c>
      <c r="M171" s="1">
        <f>PRODUCT(SUM(PRODUCT(R171,overview!$J$2),PRODUCT(W171,overview!$K$2),PRODUCT(AB171,overview!$L$2)),1/SUM(overview!$J$2:$L$2))</f>
        <v>0.95311363636363633</v>
      </c>
      <c r="N171" s="1">
        <f>PRODUCT(SUM(PRODUCT(S171,overview!$J$2),PRODUCT(X171,overview!$K$2),PRODUCT(AC171,overview!$L$2)),1/SUM(overview!$J$2:$L$2))</f>
        <v>2.0468863636363639</v>
      </c>
      <c r="O171" s="1">
        <f t="shared" si="37"/>
        <v>16</v>
      </c>
      <c r="P171" s="1">
        <f t="shared" si="38"/>
        <v>6</v>
      </c>
      <c r="Q171" s="1">
        <f t="shared" si="39"/>
        <v>0.17461526931148194</v>
      </c>
      <c r="R171" s="1">
        <v>1</v>
      </c>
      <c r="S171" s="1">
        <v>2</v>
      </c>
      <c r="T171" s="1">
        <v>10</v>
      </c>
      <c r="U171" s="1">
        <v>1</v>
      </c>
      <c r="V171" s="1">
        <f t="shared" si="40"/>
        <v>0.05</v>
      </c>
      <c r="W171" s="1">
        <v>0.93</v>
      </c>
      <c r="X171" s="1">
        <v>2.0699999999999998</v>
      </c>
      <c r="Y171" s="1">
        <v>6</v>
      </c>
      <c r="Z171" s="1">
        <v>3</v>
      </c>
      <c r="AA171" s="1">
        <f t="shared" si="41"/>
        <v>0.22463768115942032</v>
      </c>
      <c r="AB171" s="1">
        <v>0.96699999999999997</v>
      </c>
      <c r="AC171" s="1">
        <v>2.0329999999999999</v>
      </c>
      <c r="AD171" s="1">
        <v>0</v>
      </c>
      <c r="AE171" s="1">
        <v>2</v>
      </c>
      <c r="AF171" s="1" t="e">
        <f t="shared" si="36"/>
        <v>#DIV/0!</v>
      </c>
      <c r="AH171" s="1">
        <f t="shared" si="44"/>
        <v>0.24951624534397779</v>
      </c>
      <c r="AI171" s="1">
        <f t="shared" si="45"/>
        <v>0.29061710870328955</v>
      </c>
      <c r="AJ171" s="1">
        <f t="shared" si="46"/>
        <v>0.52778735508339436</v>
      </c>
      <c r="AK171" s="1">
        <f t="shared" si="47"/>
        <v>7.7063817372575789</v>
      </c>
      <c r="AL171" s="1" t="b">
        <f t="shared" si="48"/>
        <v>0</v>
      </c>
      <c r="AM171" s="1">
        <f t="shared" si="49"/>
        <v>0.21801911210655045</v>
      </c>
      <c r="AN171" s="1" t="b">
        <f t="shared" si="50"/>
        <v>0</v>
      </c>
      <c r="AO171" s="1">
        <v>9.4879999999999995</v>
      </c>
    </row>
    <row r="172" spans="1:41">
      <c r="A172" s="7">
        <v>169</v>
      </c>
      <c r="B172" s="9" t="s">
        <v>43</v>
      </c>
      <c r="C172" s="9" t="s">
        <v>44</v>
      </c>
      <c r="D172" s="9" t="s">
        <v>58</v>
      </c>
      <c r="E172" s="9" t="s">
        <v>59</v>
      </c>
      <c r="F172" s="2" t="b">
        <f t="shared" si="42"/>
        <v>1</v>
      </c>
      <c r="G172" s="2" t="b">
        <f t="shared" si="43"/>
        <v>1</v>
      </c>
      <c r="H172" s="2" t="s">
        <v>275</v>
      </c>
      <c r="I172" s="3" t="s">
        <v>88</v>
      </c>
      <c r="M172" s="1">
        <f>PRODUCT(SUM(PRODUCT(R172,overview!$J$2),PRODUCT(W172,overview!$K$2),PRODUCT(AB172,overview!$L$2)),1/SUM(overview!$J$2:$L$2))</f>
        <v>0.37627272727272731</v>
      </c>
      <c r="N172" s="1">
        <f>PRODUCT(SUM(PRODUCT(S172,overview!$J$2),PRODUCT(X172,overview!$K$2),PRODUCT(AC172,overview!$L$2)),1/SUM(overview!$J$2:$L$2))</f>
        <v>2.6237272727272725</v>
      </c>
      <c r="O172" s="1">
        <f t="shared" si="37"/>
        <v>11</v>
      </c>
      <c r="P172" s="1">
        <f t="shared" si="38"/>
        <v>12</v>
      </c>
      <c r="Q172" s="1">
        <f t="shared" si="39"/>
        <v>0.15644893549332067</v>
      </c>
      <c r="R172" s="1">
        <v>0.46600000000000003</v>
      </c>
      <c r="S172" s="1">
        <v>2.5339999999999998</v>
      </c>
      <c r="T172" s="1">
        <v>5</v>
      </c>
      <c r="U172" s="1">
        <v>7</v>
      </c>
      <c r="V172" s="1">
        <f t="shared" si="40"/>
        <v>0.25745856353591168</v>
      </c>
      <c r="W172" s="1">
        <v>0.33300000000000002</v>
      </c>
      <c r="X172" s="1">
        <v>2.6669999999999998</v>
      </c>
      <c r="Y172" s="1">
        <v>6</v>
      </c>
      <c r="Z172" s="1">
        <v>4</v>
      </c>
      <c r="AA172" s="1">
        <f t="shared" si="41"/>
        <v>8.3239595050618675E-2</v>
      </c>
      <c r="AB172" s="1">
        <v>0.375</v>
      </c>
      <c r="AC172" s="1">
        <v>2.625</v>
      </c>
      <c r="AD172" s="1">
        <v>0</v>
      </c>
      <c r="AE172" s="1">
        <v>1</v>
      </c>
      <c r="AF172" s="1" t="e">
        <f t="shared" si="36"/>
        <v>#DIV/0!</v>
      </c>
      <c r="AH172" s="1">
        <f t="shared" si="44"/>
        <v>0.25283839250458234</v>
      </c>
      <c r="AI172" s="1">
        <f t="shared" si="45"/>
        <v>0.34255365404604837</v>
      </c>
      <c r="AJ172" s="1">
        <f t="shared" si="46"/>
        <v>0.59399720800372269</v>
      </c>
      <c r="AK172" s="1">
        <f t="shared" si="47"/>
        <v>7.2027804619589402</v>
      </c>
      <c r="AL172" s="1" t="b">
        <f t="shared" si="48"/>
        <v>0</v>
      </c>
      <c r="AM172" s="1">
        <f t="shared" si="49"/>
        <v>0.42147634440335402</v>
      </c>
      <c r="AN172" s="1" t="b">
        <f t="shared" si="50"/>
        <v>0</v>
      </c>
      <c r="AO172" s="1">
        <v>9.4879999999999995</v>
      </c>
    </row>
    <row r="173" spans="1:41">
      <c r="A173" s="7">
        <v>170</v>
      </c>
      <c r="B173" s="9" t="s">
        <v>32</v>
      </c>
      <c r="C173" s="9" t="s">
        <v>33</v>
      </c>
      <c r="D173" s="9" t="s">
        <v>32</v>
      </c>
      <c r="E173" s="9" t="s">
        <v>33</v>
      </c>
      <c r="F173" s="2" t="b">
        <f t="shared" si="42"/>
        <v>0</v>
      </c>
      <c r="G173" s="2" t="b">
        <f t="shared" si="43"/>
        <v>0</v>
      </c>
      <c r="H173" s="2" t="s">
        <v>275</v>
      </c>
      <c r="I173" s="4"/>
      <c r="K173" s="3"/>
      <c r="L173" s="3"/>
      <c r="M173" s="1">
        <f>PRODUCT(SUM(PRODUCT(R173,overview!$J$2),PRODUCT(W173,overview!$K$2),PRODUCT(AB173,overview!$L$2)),1/SUM(overview!$J$2:$L$2))</f>
        <v>0.96918181818181837</v>
      </c>
      <c r="N173" s="1">
        <f>PRODUCT(SUM(PRODUCT(S173,overview!$J$2),PRODUCT(X173,overview!$K$2),PRODUCT(AC173,overview!$L$2)),1/SUM(overview!$J$2:$L$2))</f>
        <v>2.0308181818181819</v>
      </c>
      <c r="O173" s="1">
        <f t="shared" si="37"/>
        <v>13.5</v>
      </c>
      <c r="P173" s="1">
        <f t="shared" si="38"/>
        <v>9.5</v>
      </c>
      <c r="Q173" s="1">
        <f t="shared" si="39"/>
        <v>0.33583352814294221</v>
      </c>
      <c r="R173" s="1">
        <v>0.92800000000000005</v>
      </c>
      <c r="S173" s="1">
        <v>2.0720000000000001</v>
      </c>
      <c r="T173" s="1">
        <v>6</v>
      </c>
      <c r="U173" s="1">
        <v>5</v>
      </c>
      <c r="V173" s="1">
        <f t="shared" si="40"/>
        <v>0.37323037323037317</v>
      </c>
      <c r="W173" s="1">
        <v>0.98799999999999999</v>
      </c>
      <c r="X173" s="1">
        <v>2.012</v>
      </c>
      <c r="Y173" s="1">
        <v>7.5</v>
      </c>
      <c r="Z173" s="1">
        <v>4.5</v>
      </c>
      <c r="AA173" s="1">
        <f t="shared" si="41"/>
        <v>0.29463220675944329</v>
      </c>
      <c r="AB173" s="1">
        <v>1</v>
      </c>
      <c r="AC173" s="1">
        <v>2</v>
      </c>
      <c r="AD173" s="1">
        <v>0</v>
      </c>
      <c r="AE173" s="1">
        <v>0</v>
      </c>
      <c r="AF173" s="1" t="e">
        <f t="shared" si="36"/>
        <v>#DIV/0!</v>
      </c>
      <c r="AH173" s="1">
        <f t="shared" si="44"/>
        <v>0.2909365522666118</v>
      </c>
      <c r="AI173" s="1">
        <f t="shared" si="45"/>
        <v>0.35875251133599967</v>
      </c>
      <c r="AJ173" s="1">
        <f t="shared" si="46"/>
        <v>0.67121243999005398</v>
      </c>
      <c r="AK173" s="1">
        <f t="shared" si="47"/>
        <v>7.8066693754587408</v>
      </c>
      <c r="AL173" s="1" t="b">
        <f t="shared" si="48"/>
        <v>0</v>
      </c>
      <c r="AM173" s="1">
        <f t="shared" si="49"/>
        <v>0.64428278332604938</v>
      </c>
      <c r="AN173" s="1" t="b">
        <f t="shared" si="50"/>
        <v>0</v>
      </c>
      <c r="AO173" s="1">
        <v>9.4879999999999995</v>
      </c>
    </row>
    <row r="174" spans="1:41">
      <c r="A174" s="7">
        <v>171</v>
      </c>
      <c r="B174" s="9" t="s">
        <v>53</v>
      </c>
      <c r="C174" s="9" t="s">
        <v>33</v>
      </c>
      <c r="D174" s="9" t="s">
        <v>49</v>
      </c>
      <c r="E174" s="9" t="s">
        <v>50</v>
      </c>
      <c r="F174" s="2" t="b">
        <f t="shared" si="42"/>
        <v>1</v>
      </c>
      <c r="G174" s="2" t="b">
        <f t="shared" si="43"/>
        <v>0</v>
      </c>
      <c r="H174" s="2" t="s">
        <v>275</v>
      </c>
      <c r="I174" s="3"/>
      <c r="M174" s="1">
        <f>PRODUCT(SUM(PRODUCT(R174,overview!$J$2),PRODUCT(W174,overview!$K$2),PRODUCT(AB174,overview!$L$2)),1/SUM(overview!$J$2:$L$2))</f>
        <v>0.54900000000000004</v>
      </c>
      <c r="N174" s="1">
        <f>PRODUCT(SUM(PRODUCT(S174,overview!$J$2),PRODUCT(X174,overview!$K$2),PRODUCT(AC174,overview!$L$2)),1/SUM(overview!$J$2:$L$2))</f>
        <v>2.4510000000000001</v>
      </c>
      <c r="O174" s="1">
        <f t="shared" si="37"/>
        <v>14</v>
      </c>
      <c r="P174" s="1">
        <f t="shared" si="38"/>
        <v>6</v>
      </c>
      <c r="Q174" s="1">
        <f t="shared" si="39"/>
        <v>9.5995803462143744E-2</v>
      </c>
      <c r="R174" s="1">
        <v>0.93600000000000005</v>
      </c>
      <c r="S174" s="1">
        <v>2.0640000000000001</v>
      </c>
      <c r="T174" s="1">
        <v>8</v>
      </c>
      <c r="U174" s="1">
        <v>2</v>
      </c>
      <c r="V174" s="1">
        <f t="shared" si="40"/>
        <v>0.11337209302325581</v>
      </c>
      <c r="W174" s="1">
        <v>0.35299999999999998</v>
      </c>
      <c r="X174" s="1">
        <v>2.6469999999999998</v>
      </c>
      <c r="Y174" s="1">
        <v>5</v>
      </c>
      <c r="Z174" s="1">
        <v>3</v>
      </c>
      <c r="AA174" s="1">
        <f t="shared" si="41"/>
        <v>8.0015111446921056E-2</v>
      </c>
      <c r="AB174" s="1">
        <v>0.81499999999999995</v>
      </c>
      <c r="AC174" s="1">
        <v>2.1850000000000001</v>
      </c>
      <c r="AD174" s="1">
        <v>1</v>
      </c>
      <c r="AE174" s="1">
        <v>1</v>
      </c>
      <c r="AF174" s="1">
        <f t="shared" si="36"/>
        <v>0.37299771167048051</v>
      </c>
      <c r="AH174" s="1">
        <f t="shared" si="44"/>
        <v>0.27081958692770131</v>
      </c>
      <c r="AI174" s="1">
        <f t="shared" si="45"/>
        <v>0.38894729486888813</v>
      </c>
      <c r="AJ174" s="1">
        <f t="shared" si="46"/>
        <v>0.81247701924255422</v>
      </c>
      <c r="AK174" s="1">
        <f t="shared" si="47"/>
        <v>6.9133592528306478</v>
      </c>
      <c r="AL174" s="1" t="b">
        <f t="shared" si="48"/>
        <v>0</v>
      </c>
      <c r="AM174" s="1">
        <f t="shared" si="49"/>
        <v>0.94886904526300453</v>
      </c>
      <c r="AN174" s="1" t="b">
        <f t="shared" si="50"/>
        <v>0</v>
      </c>
      <c r="AO174" s="1">
        <v>9.4879999999999995</v>
      </c>
    </row>
    <row r="175" spans="1:41">
      <c r="A175" s="7">
        <v>172</v>
      </c>
      <c r="B175" s="9" t="s">
        <v>54</v>
      </c>
      <c r="C175" s="9" t="s">
        <v>55</v>
      </c>
      <c r="D175" s="9" t="s">
        <v>43</v>
      </c>
      <c r="E175" s="9" t="s">
        <v>44</v>
      </c>
      <c r="F175" s="2" t="b">
        <f t="shared" si="42"/>
        <v>1</v>
      </c>
      <c r="G175" s="2" t="b">
        <f t="shared" si="43"/>
        <v>1</v>
      </c>
      <c r="H175" s="2" t="s">
        <v>275</v>
      </c>
      <c r="I175" s="3" t="s">
        <v>88</v>
      </c>
      <c r="M175" s="1">
        <f>PRODUCT(SUM(PRODUCT(R175,overview!$J$2),PRODUCT(W175,overview!$K$2),PRODUCT(AB175,overview!$L$2)),1/SUM(overview!$J$2:$L$2))</f>
        <v>0.89409090909090916</v>
      </c>
      <c r="N175" s="1">
        <f>PRODUCT(SUM(PRODUCT(S175,overview!$J$2),PRODUCT(X175,overview!$K$2),PRODUCT(AC175,overview!$L$2)),1/SUM(overview!$J$2:$L$2))</f>
        <v>2.105909090909091</v>
      </c>
      <c r="O175" s="1">
        <f t="shared" si="37"/>
        <v>19.5</v>
      </c>
      <c r="P175" s="1">
        <f t="shared" si="38"/>
        <v>14.5</v>
      </c>
      <c r="Q175" s="1">
        <f t="shared" si="39"/>
        <v>0.31570063147874505</v>
      </c>
      <c r="R175" s="1">
        <v>0.86299999999999999</v>
      </c>
      <c r="S175" s="1">
        <v>2.137</v>
      </c>
      <c r="T175" s="1">
        <v>5.5</v>
      </c>
      <c r="U175" s="1">
        <v>9.5</v>
      </c>
      <c r="V175" s="1">
        <f t="shared" si="40"/>
        <v>0.69753690390096568</v>
      </c>
      <c r="W175" s="1">
        <v>0.92700000000000005</v>
      </c>
      <c r="X175" s="1">
        <v>2.073</v>
      </c>
      <c r="Y175" s="1">
        <v>14</v>
      </c>
      <c r="Z175" s="1">
        <v>4</v>
      </c>
      <c r="AA175" s="1">
        <f t="shared" si="41"/>
        <v>0.12776514368410172</v>
      </c>
      <c r="AB175" s="1">
        <v>0.375</v>
      </c>
      <c r="AC175" s="1">
        <v>2.625</v>
      </c>
      <c r="AD175" s="1">
        <v>0</v>
      </c>
      <c r="AE175" s="1">
        <v>1</v>
      </c>
      <c r="AF175" s="1" t="e">
        <f t="shared" si="36"/>
        <v>#DIV/0!</v>
      </c>
      <c r="AH175" s="1">
        <f t="shared" si="44"/>
        <v>0.22325295886243213</v>
      </c>
      <c r="AI175" s="1">
        <f t="shared" si="45"/>
        <v>0.38327597870525598</v>
      </c>
      <c r="AJ175" s="1">
        <f t="shared" si="46"/>
        <v>0.81831759748226363</v>
      </c>
      <c r="AK175" s="1">
        <f t="shared" si="47"/>
        <v>6.382436687017667</v>
      </c>
      <c r="AL175" s="1" t="b">
        <f t="shared" si="48"/>
        <v>0</v>
      </c>
      <c r="AM175" s="1">
        <f t="shared" si="49"/>
        <v>0.95404995991668218</v>
      </c>
      <c r="AN175" s="1" t="b">
        <f t="shared" si="50"/>
        <v>0</v>
      </c>
      <c r="AO175" s="1">
        <v>9.4879999999999995</v>
      </c>
    </row>
    <row r="176" spans="1:41">
      <c r="A176" s="7">
        <v>173</v>
      </c>
      <c r="B176" s="9" t="s">
        <v>53</v>
      </c>
      <c r="C176" s="9" t="s">
        <v>33</v>
      </c>
      <c r="D176" s="9" t="s">
        <v>32</v>
      </c>
      <c r="E176" s="9" t="s">
        <v>33</v>
      </c>
      <c r="F176" s="2" t="b">
        <f t="shared" si="42"/>
        <v>1</v>
      </c>
      <c r="G176" s="2" t="b">
        <f t="shared" si="43"/>
        <v>0</v>
      </c>
      <c r="H176" s="2" t="s">
        <v>275</v>
      </c>
      <c r="I176" s="3"/>
      <c r="K176" s="2"/>
      <c r="L176" s="2"/>
      <c r="M176" s="1">
        <f>PRODUCT(SUM(PRODUCT(R176,overview!$J$2),PRODUCT(W176,overview!$K$2),PRODUCT(AB176,overview!$L$2)),1/SUM(overview!$J$2:$L$2))</f>
        <v>0.87349999999999994</v>
      </c>
      <c r="N176" s="1">
        <f>PRODUCT(SUM(PRODUCT(S176,overview!$J$2),PRODUCT(X176,overview!$K$2),PRODUCT(AC176,overview!$L$2)),1/SUM(overview!$J$2:$L$2))</f>
        <v>2.1265000000000001</v>
      </c>
      <c r="O176" s="1">
        <f t="shared" si="37"/>
        <v>16.600000000000001</v>
      </c>
      <c r="P176" s="1">
        <f t="shared" si="38"/>
        <v>29.4</v>
      </c>
      <c r="Q176" s="1">
        <f t="shared" si="39"/>
        <v>0.72750631021617596</v>
      </c>
      <c r="R176" s="1">
        <v>0.90900000000000003</v>
      </c>
      <c r="S176" s="1">
        <v>2.0910000000000002</v>
      </c>
      <c r="T176" s="1">
        <v>7.3</v>
      </c>
      <c r="U176" s="1">
        <v>18.7</v>
      </c>
      <c r="V176" s="1">
        <f t="shared" si="40"/>
        <v>1.113598396257935</v>
      </c>
      <c r="W176" s="1">
        <v>0.85199999999999998</v>
      </c>
      <c r="X176" s="1">
        <v>2.1480000000000001</v>
      </c>
      <c r="Y176" s="1">
        <v>8.3000000000000007</v>
      </c>
      <c r="Z176" s="1">
        <v>10.7</v>
      </c>
      <c r="AA176" s="1">
        <f t="shared" si="41"/>
        <v>0.51134145520629992</v>
      </c>
      <c r="AB176" s="1">
        <v>1</v>
      </c>
      <c r="AC176" s="1">
        <v>2</v>
      </c>
      <c r="AD176" s="1">
        <v>1</v>
      </c>
      <c r="AE176" s="1">
        <v>0</v>
      </c>
      <c r="AF176" s="1">
        <f t="shared" si="36"/>
        <v>0</v>
      </c>
      <c r="AH176" s="1">
        <f t="shared" si="44"/>
        <v>0.22124622512483172</v>
      </c>
      <c r="AI176" s="1">
        <f t="shared" si="45"/>
        <v>0.37839348216124002</v>
      </c>
      <c r="AJ176" s="1">
        <f t="shared" si="46"/>
        <v>0.55610667424151372</v>
      </c>
      <c r="AK176" s="1">
        <f t="shared" si="47"/>
        <v>5.8707502697127527</v>
      </c>
      <c r="AL176" s="1" t="b">
        <f t="shared" si="48"/>
        <v>0</v>
      </c>
      <c r="AM176" s="1">
        <f t="shared" si="49"/>
        <v>1.013831352320171</v>
      </c>
      <c r="AN176" s="1" t="b">
        <f t="shared" si="50"/>
        <v>0</v>
      </c>
      <c r="AO176" s="1">
        <v>9.4879999999999995</v>
      </c>
    </row>
    <row r="177" spans="1:41">
      <c r="A177" s="7">
        <v>174</v>
      </c>
      <c r="B177" s="9" t="s">
        <v>79</v>
      </c>
      <c r="C177" s="9" t="s">
        <v>48</v>
      </c>
      <c r="D177" s="9" t="s">
        <v>62</v>
      </c>
      <c r="E177" s="9" t="s">
        <v>48</v>
      </c>
      <c r="F177" s="2" t="b">
        <f t="shared" si="42"/>
        <v>1</v>
      </c>
      <c r="G177" s="2" t="b">
        <f t="shared" si="43"/>
        <v>1</v>
      </c>
      <c r="H177" s="2" t="s">
        <v>275</v>
      </c>
      <c r="I177" s="3"/>
      <c r="M177" s="1">
        <f>PRODUCT(SUM(PRODUCT(R177,overview!$J$2),PRODUCT(W177,overview!$K$2),PRODUCT(AB177,overview!$L$2)),1/SUM(overview!$J$2:$L$2))</f>
        <v>1.0016363636363637</v>
      </c>
      <c r="N177" s="1">
        <f>PRODUCT(SUM(PRODUCT(S177,overview!$J$2),PRODUCT(X177,overview!$K$2),PRODUCT(AC177,overview!$L$2)),1/SUM(overview!$J$2:$L$2))</f>
        <v>1.9983636363636363</v>
      </c>
      <c r="O177" s="1">
        <f t="shared" si="37"/>
        <v>22</v>
      </c>
      <c r="P177" s="1">
        <f t="shared" si="38"/>
        <v>5</v>
      </c>
      <c r="Q177" s="1">
        <f t="shared" si="39"/>
        <v>0.11391551765494085</v>
      </c>
      <c r="R177" s="1">
        <v>1.1200000000000001</v>
      </c>
      <c r="S177" s="1">
        <v>1.88</v>
      </c>
      <c r="T177" s="1">
        <v>12</v>
      </c>
      <c r="U177" s="1">
        <v>2</v>
      </c>
      <c r="V177" s="1">
        <f t="shared" si="40"/>
        <v>9.9290780141843962E-2</v>
      </c>
      <c r="W177" s="1">
        <v>0.94199999999999995</v>
      </c>
      <c r="X177" s="1">
        <v>2.0579999999999998</v>
      </c>
      <c r="Y177" s="1">
        <v>9</v>
      </c>
      <c r="Z177" s="1">
        <v>3</v>
      </c>
      <c r="AA177" s="1">
        <f t="shared" si="41"/>
        <v>0.15257531584062195</v>
      </c>
      <c r="AB177" s="1">
        <v>1.0740000000000001</v>
      </c>
      <c r="AC177" s="1">
        <v>1.9259999999999999</v>
      </c>
      <c r="AD177" s="1">
        <v>1</v>
      </c>
      <c r="AE177" s="1">
        <v>0</v>
      </c>
      <c r="AF177" s="1">
        <f t="shared" si="36"/>
        <v>0</v>
      </c>
      <c r="AH177" s="1">
        <f t="shared" si="44"/>
        <v>0.28272242094657318</v>
      </c>
      <c r="AI177" s="1">
        <f t="shared" si="45"/>
        <v>0.3800401518327951</v>
      </c>
      <c r="AJ177" s="1">
        <f t="shared" si="46"/>
        <v>0.58429510790974326</v>
      </c>
      <c r="AK177" s="1">
        <f t="shared" si="47"/>
        <v>5.0925202207828537</v>
      </c>
      <c r="AL177" s="1" t="b">
        <f t="shared" si="48"/>
        <v>0</v>
      </c>
      <c r="AM177" s="1">
        <f t="shared" si="49"/>
        <v>0.8309915536912198</v>
      </c>
      <c r="AN177" s="1" t="b">
        <f t="shared" si="50"/>
        <v>0</v>
      </c>
      <c r="AO177" s="1">
        <v>9.4879999999999995</v>
      </c>
    </row>
    <row r="178" spans="1:41">
      <c r="A178" s="7">
        <v>175</v>
      </c>
      <c r="B178" s="9" t="s">
        <v>58</v>
      </c>
      <c r="C178" s="9" t="s">
        <v>59</v>
      </c>
      <c r="D178" s="9" t="s">
        <v>53</v>
      </c>
      <c r="E178" s="9" t="s">
        <v>33</v>
      </c>
      <c r="F178" s="2" t="b">
        <f t="shared" si="42"/>
        <v>0</v>
      </c>
      <c r="G178" s="2" t="b">
        <f t="shared" si="43"/>
        <v>1</v>
      </c>
      <c r="H178" s="2" t="s">
        <v>275</v>
      </c>
      <c r="I178" s="2"/>
      <c r="M178" s="1">
        <f>PRODUCT(SUM(PRODUCT(R178,overview!$J$2),PRODUCT(W178,overview!$K$2),PRODUCT(AB178,overview!$L$2)),1/SUM(overview!$J$2:$L$2))</f>
        <v>0.79188636363636355</v>
      </c>
      <c r="N178" s="1">
        <f>PRODUCT(SUM(PRODUCT(S178,overview!$J$2),PRODUCT(X178,overview!$K$2),PRODUCT(AC178,overview!$L$2)),1/SUM(overview!$J$2:$L$2))</f>
        <v>2.2081136363636369</v>
      </c>
      <c r="O178" s="1">
        <f t="shared" si="37"/>
        <v>11.2</v>
      </c>
      <c r="P178" s="1">
        <f t="shared" si="38"/>
        <v>15.8</v>
      </c>
      <c r="Q178" s="1">
        <f t="shared" si="39"/>
        <v>0.50591843981537965</v>
      </c>
      <c r="R178" s="1">
        <v>0.433</v>
      </c>
      <c r="S178" s="1">
        <v>2.5670000000000002</v>
      </c>
      <c r="T178" s="1">
        <v>2.2000000000000002</v>
      </c>
      <c r="U178" s="1">
        <v>9.8000000000000007</v>
      </c>
      <c r="V178" s="1">
        <f t="shared" si="40"/>
        <v>0.75139002018628043</v>
      </c>
      <c r="W178" s="1">
        <v>0.97299999999999998</v>
      </c>
      <c r="X178" s="1">
        <v>2.0270000000000001</v>
      </c>
      <c r="Y178" s="1">
        <v>9</v>
      </c>
      <c r="Z178" s="1">
        <v>5</v>
      </c>
      <c r="AA178" s="1">
        <f t="shared" si="41"/>
        <v>0.26667762977580439</v>
      </c>
      <c r="AB178" s="1">
        <v>0.56399999999999995</v>
      </c>
      <c r="AC178" s="1">
        <v>2.4359999999999999</v>
      </c>
      <c r="AD178" s="1">
        <v>0</v>
      </c>
      <c r="AE178" s="1">
        <v>1</v>
      </c>
      <c r="AF178" s="1" t="e">
        <f t="shared" si="36"/>
        <v>#DIV/0!</v>
      </c>
      <c r="AH178" s="1">
        <f t="shared" si="44"/>
        <v>0.28544974092885506</v>
      </c>
      <c r="AI178" s="1">
        <f t="shared" si="45"/>
        <v>0.37433946311562039</v>
      </c>
      <c r="AJ178" s="1">
        <f t="shared" si="46"/>
        <v>0.62937731564479504</v>
      </c>
      <c r="AK178" s="1">
        <f t="shared" si="47"/>
        <v>5.4886473647075533</v>
      </c>
      <c r="AL178" s="1" t="b">
        <f t="shared" si="48"/>
        <v>0</v>
      </c>
      <c r="AM178" s="1">
        <f t="shared" si="49"/>
        <v>0.38414516987613201</v>
      </c>
      <c r="AN178" s="1" t="b">
        <f t="shared" si="50"/>
        <v>0</v>
      </c>
      <c r="AO178" s="1">
        <v>9.4879999999999995</v>
      </c>
    </row>
    <row r="179" spans="1:41">
      <c r="A179" s="7">
        <v>176</v>
      </c>
      <c r="B179" s="9" t="s">
        <v>82</v>
      </c>
      <c r="C179" s="9" t="s">
        <v>59</v>
      </c>
      <c r="D179" s="9" t="s">
        <v>96</v>
      </c>
      <c r="E179" s="9" t="s">
        <v>37</v>
      </c>
      <c r="F179" s="2" t="b">
        <f t="shared" si="42"/>
        <v>0</v>
      </c>
      <c r="G179" s="2" t="b">
        <f t="shared" si="43"/>
        <v>1</v>
      </c>
      <c r="H179" s="2" t="s">
        <v>275</v>
      </c>
      <c r="M179" s="1">
        <f>PRODUCT(SUM(PRODUCT(R179,overview!$J$2),PRODUCT(W179,overview!$K$2),PRODUCT(AB179,overview!$L$2)),1/SUM(overview!$J$2:$L$2))</f>
        <v>0.83036363636363641</v>
      </c>
      <c r="N179" s="1">
        <f>PRODUCT(SUM(PRODUCT(S179,overview!$J$2),PRODUCT(X179,overview!$K$2),PRODUCT(AC179,overview!$L$2)),1/SUM(overview!$J$2:$L$2))</f>
        <v>2.1696363636363638</v>
      </c>
      <c r="O179" s="1">
        <f t="shared" si="37"/>
        <v>18</v>
      </c>
      <c r="P179" s="1">
        <f t="shared" si="38"/>
        <v>29</v>
      </c>
      <c r="Q179" s="1">
        <f t="shared" si="39"/>
        <v>0.61660474687374867</v>
      </c>
      <c r="R179" s="1">
        <v>0.48</v>
      </c>
      <c r="S179" s="1">
        <v>2.52</v>
      </c>
      <c r="T179" s="1">
        <v>5.5</v>
      </c>
      <c r="U179" s="1">
        <v>8.5</v>
      </c>
      <c r="V179" s="1">
        <f t="shared" si="40"/>
        <v>0.29437229437229434</v>
      </c>
      <c r="W179" s="1">
        <v>0.998</v>
      </c>
      <c r="X179" s="1">
        <v>2.0019999999999998</v>
      </c>
      <c r="Y179" s="1">
        <v>11</v>
      </c>
      <c r="Z179" s="1">
        <v>17</v>
      </c>
      <c r="AA179" s="1">
        <f t="shared" si="41"/>
        <v>0.77041140677504327</v>
      </c>
      <c r="AB179" s="1">
        <v>0.874</v>
      </c>
      <c r="AC179" s="1">
        <v>2.1259999999999999</v>
      </c>
      <c r="AD179" s="1">
        <v>1.5</v>
      </c>
      <c r="AE179" s="1">
        <v>3.5</v>
      </c>
      <c r="AF179" s="1">
        <f t="shared" si="36"/>
        <v>0.95923486986516149</v>
      </c>
      <c r="AH179" s="1">
        <f t="shared" si="44"/>
        <v>0.29147743114611924</v>
      </c>
      <c r="AI179" s="1">
        <f t="shared" si="45"/>
        <v>0.3441182929507357</v>
      </c>
      <c r="AJ179" s="1">
        <f t="shared" si="46"/>
        <v>0.64851100561070352</v>
      </c>
      <c r="AK179" s="1">
        <f t="shared" si="47"/>
        <v>11.911827674096683</v>
      </c>
      <c r="AL179" s="1" t="b">
        <f t="shared" si="48"/>
        <v>1</v>
      </c>
      <c r="AM179" s="1">
        <f t="shared" si="49"/>
        <v>6.9907026404208164E-2</v>
      </c>
      <c r="AN179" s="1" t="b">
        <f t="shared" si="50"/>
        <v>0</v>
      </c>
      <c r="AO179" s="1">
        <v>9.4879999999999995</v>
      </c>
    </row>
    <row r="180" spans="1:41">
      <c r="A180" s="7">
        <v>177</v>
      </c>
      <c r="B180" s="9" t="s">
        <v>54</v>
      </c>
      <c r="C180" s="9" t="s">
        <v>55</v>
      </c>
      <c r="D180" s="9" t="s">
        <v>67</v>
      </c>
      <c r="E180" s="9" t="s">
        <v>37</v>
      </c>
      <c r="F180" s="2" t="b">
        <f t="shared" si="42"/>
        <v>0</v>
      </c>
      <c r="G180" s="2" t="b">
        <f t="shared" si="43"/>
        <v>1</v>
      </c>
      <c r="H180" s="2" t="s">
        <v>275</v>
      </c>
      <c r="I180" s="2"/>
      <c r="K180" s="2"/>
      <c r="L180" s="2"/>
      <c r="M180" s="1">
        <f>PRODUCT(SUM(PRODUCT(R180,overview!$J$2),PRODUCT(W180,overview!$K$2),PRODUCT(AB180,overview!$L$2)),1/SUM(overview!$J$2:$L$2))</f>
        <v>0.74461363636363631</v>
      </c>
      <c r="N180" s="1">
        <f>PRODUCT(SUM(PRODUCT(S180,overview!$J$2),PRODUCT(X180,overview!$K$2),PRODUCT(AC180,overview!$L$2)),1/SUM(overview!$J$2:$L$2))</f>
        <v>2.2553863636363638</v>
      </c>
      <c r="O180" s="1">
        <f t="shared" si="37"/>
        <v>12.5</v>
      </c>
      <c r="P180" s="1">
        <f t="shared" si="38"/>
        <v>15.5</v>
      </c>
      <c r="Q180" s="1">
        <f t="shared" si="39"/>
        <v>0.40938480607031646</v>
      </c>
      <c r="R180" s="1">
        <v>0.59499999999999997</v>
      </c>
      <c r="S180" s="1">
        <v>2.4049999999999998</v>
      </c>
      <c r="T180" s="1">
        <v>4.5</v>
      </c>
      <c r="U180" s="1">
        <v>11.5</v>
      </c>
      <c r="V180" s="1">
        <f t="shared" si="40"/>
        <v>0.63224763224763225</v>
      </c>
      <c r="W180" s="1">
        <v>0.82599999999999996</v>
      </c>
      <c r="X180" s="1">
        <v>2.1739999999999999</v>
      </c>
      <c r="Y180" s="1">
        <v>8</v>
      </c>
      <c r="Z180" s="1">
        <v>3</v>
      </c>
      <c r="AA180" s="1">
        <f t="shared" si="41"/>
        <v>0.14247930082796686</v>
      </c>
      <c r="AB180" s="1">
        <v>0.47899999999999998</v>
      </c>
      <c r="AC180" s="1">
        <v>2.5209999999999999</v>
      </c>
      <c r="AD180" s="1">
        <v>0</v>
      </c>
      <c r="AE180" s="1">
        <v>1</v>
      </c>
      <c r="AF180" s="1" t="e">
        <f t="shared" si="36"/>
        <v>#DIV/0!</v>
      </c>
      <c r="AH180" s="1">
        <f t="shared" si="44"/>
        <v>0.32880112663498845</v>
      </c>
      <c r="AI180" s="1">
        <f t="shared" si="45"/>
        <v>0.30255272868760247</v>
      </c>
      <c r="AJ180" s="1">
        <f t="shared" si="46"/>
        <v>0.75877637299086664</v>
      </c>
      <c r="AK180" s="1">
        <f t="shared" si="47"/>
        <v>19.479786954582856</v>
      </c>
      <c r="AL180" s="1" t="b">
        <f t="shared" si="48"/>
        <v>1</v>
      </c>
      <c r="AM180" s="1">
        <f t="shared" si="49"/>
        <v>2.1780776493701595E-4</v>
      </c>
      <c r="AN180" s="1" t="b">
        <f t="shared" si="50"/>
        <v>0</v>
      </c>
      <c r="AO180" s="1">
        <v>9.4879999999999995</v>
      </c>
    </row>
    <row r="181" spans="1:41">
      <c r="A181" s="7">
        <v>178</v>
      </c>
      <c r="B181" s="9" t="s">
        <v>45</v>
      </c>
      <c r="C181" s="9" t="s">
        <v>46</v>
      </c>
      <c r="D181" s="9" t="s">
        <v>51</v>
      </c>
      <c r="E181" s="9" t="s">
        <v>52</v>
      </c>
      <c r="F181" s="2" t="b">
        <f t="shared" si="42"/>
        <v>1</v>
      </c>
      <c r="G181" s="2" t="b">
        <f t="shared" si="43"/>
        <v>0</v>
      </c>
      <c r="H181" s="2" t="s">
        <v>275</v>
      </c>
      <c r="I181" s="3"/>
      <c r="M181" s="1">
        <f>PRODUCT(SUM(PRODUCT(R181,overview!$J$2),PRODUCT(W181,overview!$K$2),PRODUCT(AB181,overview!$L$2)),1/SUM(overview!$J$2:$L$2))</f>
        <v>0.54381818181818187</v>
      </c>
      <c r="N181" s="1">
        <f>PRODUCT(SUM(PRODUCT(S181,overview!$J$2),PRODUCT(X181,overview!$K$2),PRODUCT(AC181,overview!$L$2)),1/SUM(overview!$J$2:$L$2))</f>
        <v>2.4561818181818182</v>
      </c>
      <c r="O181" s="1">
        <f t="shared" si="37"/>
        <v>13.5</v>
      </c>
      <c r="P181" s="1">
        <f t="shared" si="38"/>
        <v>5.5</v>
      </c>
      <c r="Q181" s="1">
        <f t="shared" si="39"/>
        <v>9.0203238992934753E-2</v>
      </c>
      <c r="R181" s="1">
        <v>0.98499999999999999</v>
      </c>
      <c r="S181" s="1">
        <v>2.0150000000000001</v>
      </c>
      <c r="T181" s="1">
        <v>7.5</v>
      </c>
      <c r="U181" s="1">
        <v>3.5</v>
      </c>
      <c r="V181" s="1">
        <f t="shared" si="40"/>
        <v>0.22812241521918941</v>
      </c>
      <c r="W181" s="1">
        <v>0.33300000000000002</v>
      </c>
      <c r="X181" s="1">
        <v>2.6669999999999998</v>
      </c>
      <c r="Y181" s="1">
        <v>6</v>
      </c>
      <c r="Z181" s="1">
        <v>1</v>
      </c>
      <c r="AA181" s="1">
        <f t="shared" si="41"/>
        <v>2.0809898762654669E-2</v>
      </c>
      <c r="AB181" s="1">
        <v>0.48099999999999998</v>
      </c>
      <c r="AC181" s="1">
        <v>2.5190000000000001</v>
      </c>
      <c r="AD181" s="1">
        <v>0</v>
      </c>
      <c r="AE181" s="1">
        <v>1</v>
      </c>
      <c r="AF181" s="1" t="e">
        <f t="shared" si="36"/>
        <v>#DIV/0!</v>
      </c>
      <c r="AH181" s="1">
        <f t="shared" si="44"/>
        <v>0.31909642807814509</v>
      </c>
      <c r="AI181" s="1">
        <f t="shared" si="45"/>
        <v>0.25883678405211702</v>
      </c>
      <c r="AJ181" s="1">
        <f t="shared" si="46"/>
        <v>1.0275096717584651</v>
      </c>
      <c r="AK181" s="1">
        <f t="shared" si="47"/>
        <v>30.324876976847797</v>
      </c>
      <c r="AL181" s="1" t="b">
        <f t="shared" si="48"/>
        <v>1</v>
      </c>
      <c r="AM181" s="1">
        <f t="shared" si="49"/>
        <v>0.15109730610792671</v>
      </c>
      <c r="AN181" s="1" t="b">
        <f t="shared" si="50"/>
        <v>0</v>
      </c>
      <c r="AO181" s="1">
        <v>9.4879999999999995</v>
      </c>
    </row>
    <row r="182" spans="1:41">
      <c r="A182" s="7">
        <v>179</v>
      </c>
      <c r="B182" s="9" t="s">
        <v>56</v>
      </c>
      <c r="C182" s="9" t="s">
        <v>31</v>
      </c>
      <c r="D182" s="9" t="s">
        <v>30</v>
      </c>
      <c r="E182" s="9" t="s">
        <v>31</v>
      </c>
      <c r="F182" s="2" t="b">
        <f t="shared" si="42"/>
        <v>0</v>
      </c>
      <c r="G182" s="2" t="b">
        <f t="shared" si="43"/>
        <v>0</v>
      </c>
      <c r="H182" s="2" t="s">
        <v>275</v>
      </c>
      <c r="I182" s="3"/>
      <c r="M182" s="1">
        <f>PRODUCT(SUM(PRODUCT(R182,overview!$J$2),PRODUCT(W182,overview!$K$2),PRODUCT(AB182,overview!$L$2)),1/SUM(overview!$J$2:$L$2))</f>
        <v>1.0079090909090909</v>
      </c>
      <c r="N182" s="1">
        <f>PRODUCT(SUM(PRODUCT(S182,overview!$J$2),PRODUCT(X182,overview!$K$2),PRODUCT(AC182,overview!$L$2)),1/SUM(overview!$J$2:$L$2))</f>
        <v>1.9920909090909091</v>
      </c>
      <c r="O182" s="1">
        <f t="shared" si="37"/>
        <v>19</v>
      </c>
      <c r="P182" s="1">
        <f t="shared" si="38"/>
        <v>3</v>
      </c>
      <c r="Q182" s="1">
        <f t="shared" si="39"/>
        <v>7.9887689835641901E-2</v>
      </c>
      <c r="R182" s="1">
        <v>1</v>
      </c>
      <c r="S182" s="1">
        <v>2</v>
      </c>
      <c r="T182" s="1">
        <v>10</v>
      </c>
      <c r="U182" s="1">
        <v>0</v>
      </c>
      <c r="V182" s="1">
        <f t="shared" si="40"/>
        <v>0</v>
      </c>
      <c r="W182" s="1">
        <v>1.012</v>
      </c>
      <c r="X182" s="1">
        <v>1.988</v>
      </c>
      <c r="Y182" s="1">
        <v>8</v>
      </c>
      <c r="Z182" s="1">
        <v>3</v>
      </c>
      <c r="AA182" s="1">
        <f t="shared" si="41"/>
        <v>0.19089537223340039</v>
      </c>
      <c r="AB182" s="1">
        <v>1</v>
      </c>
      <c r="AC182" s="1">
        <v>2</v>
      </c>
      <c r="AD182" s="1">
        <v>1</v>
      </c>
      <c r="AE182" s="1">
        <v>0</v>
      </c>
      <c r="AF182" s="1">
        <f t="shared" si="36"/>
        <v>0</v>
      </c>
      <c r="AH182" s="1">
        <f t="shared" si="44"/>
        <v>0.34233243622522364</v>
      </c>
      <c r="AI182" s="1">
        <f t="shared" si="45"/>
        <v>0.27906921323204265</v>
      </c>
      <c r="AJ182" s="1">
        <f t="shared" si="46"/>
        <v>0.95918367346938749</v>
      </c>
      <c r="AK182" s="1">
        <f t="shared" si="47"/>
        <v>41.030021277635896</v>
      </c>
      <c r="AL182" s="1" t="b">
        <f t="shared" si="48"/>
        <v>1</v>
      </c>
      <c r="AM182" s="1">
        <f t="shared" si="49"/>
        <v>0.37602588157679612</v>
      </c>
      <c r="AN182" s="1" t="b">
        <f t="shared" si="50"/>
        <v>0</v>
      </c>
      <c r="AO182" s="1">
        <v>9.4879999999999995</v>
      </c>
    </row>
    <row r="183" spans="1:41">
      <c r="A183" s="7">
        <v>180</v>
      </c>
      <c r="B183" s="9" t="s">
        <v>47</v>
      </c>
      <c r="C183" s="9" t="s">
        <v>48</v>
      </c>
      <c r="D183" s="9" t="s">
        <v>32</v>
      </c>
      <c r="E183" s="9" t="s">
        <v>33</v>
      </c>
      <c r="F183" s="2" t="b">
        <f t="shared" si="42"/>
        <v>1</v>
      </c>
      <c r="G183" s="2" t="b">
        <f t="shared" si="43"/>
        <v>0</v>
      </c>
      <c r="H183" s="2" t="s">
        <v>275</v>
      </c>
      <c r="I183" s="4"/>
      <c r="M183" s="1">
        <f>PRODUCT(SUM(PRODUCT(R183,overview!$J$2),PRODUCT(W183,overview!$K$2),PRODUCT(AB183,overview!$L$2)),1/SUM(overview!$J$2:$L$2))</f>
        <v>0.74652272727272728</v>
      </c>
      <c r="N183" s="1">
        <f>PRODUCT(SUM(PRODUCT(S183,overview!$J$2),PRODUCT(X183,overview!$K$2),PRODUCT(AC183,overview!$L$2)),1/SUM(overview!$J$2:$L$2))</f>
        <v>2.2534772727272725</v>
      </c>
      <c r="O183" s="1">
        <f t="shared" si="37"/>
        <v>15.5</v>
      </c>
      <c r="P183" s="1">
        <f t="shared" si="38"/>
        <v>25.5</v>
      </c>
      <c r="Q183" s="1">
        <f t="shared" si="39"/>
        <v>0.54500229850055781</v>
      </c>
      <c r="R183" s="1">
        <v>0.58099999999999996</v>
      </c>
      <c r="S183" s="1">
        <v>2.419</v>
      </c>
      <c r="T183" s="1">
        <v>6</v>
      </c>
      <c r="U183" s="1">
        <v>7</v>
      </c>
      <c r="V183" s="1">
        <f t="shared" si="40"/>
        <v>0.28021220890174997</v>
      </c>
      <c r="W183" s="1">
        <v>0.82099999999999995</v>
      </c>
      <c r="X183" s="1">
        <v>2.1789999999999998</v>
      </c>
      <c r="Y183" s="1">
        <v>9</v>
      </c>
      <c r="Z183" s="1">
        <v>17</v>
      </c>
      <c r="AA183" s="1">
        <f t="shared" si="41"/>
        <v>0.71169241752077905</v>
      </c>
      <c r="AB183" s="1">
        <v>0.90400000000000003</v>
      </c>
      <c r="AC183" s="1">
        <v>2.0960000000000001</v>
      </c>
      <c r="AD183" s="1">
        <v>0.5</v>
      </c>
      <c r="AE183" s="1">
        <v>1.5</v>
      </c>
      <c r="AF183" s="1">
        <f t="shared" si="36"/>
        <v>1.2938931297709924</v>
      </c>
      <c r="AH183" s="1">
        <f t="shared" si="44"/>
        <v>0.34141211159418927</v>
      </c>
      <c r="AI183" s="1">
        <f t="shared" si="45"/>
        <v>0.23166553007721416</v>
      </c>
      <c r="AJ183" s="1">
        <f t="shared" si="46"/>
        <v>0.95304264494489699</v>
      </c>
      <c r="AK183" s="1">
        <f t="shared" si="47"/>
        <v>50.979881745669999</v>
      </c>
      <c r="AL183" s="1" t="b">
        <f t="shared" si="48"/>
        <v>1</v>
      </c>
      <c r="AM183" s="1">
        <f t="shared" si="49"/>
        <v>0.66611102000190747</v>
      </c>
      <c r="AN183" s="1" t="b">
        <f t="shared" si="50"/>
        <v>0</v>
      </c>
      <c r="AO183" s="1">
        <v>9.4879999999999995</v>
      </c>
    </row>
    <row r="184" spans="1:41">
      <c r="A184" s="7">
        <v>181</v>
      </c>
      <c r="B184" s="9" t="s">
        <v>51</v>
      </c>
      <c r="C184" s="9" t="s">
        <v>52</v>
      </c>
      <c r="D184" s="9" t="s">
        <v>49</v>
      </c>
      <c r="E184" s="9" t="s">
        <v>50</v>
      </c>
      <c r="F184" s="2" t="b">
        <f t="shared" si="42"/>
        <v>0</v>
      </c>
      <c r="G184" s="2" t="b">
        <f t="shared" si="43"/>
        <v>1</v>
      </c>
      <c r="H184" s="2" t="s">
        <v>275</v>
      </c>
      <c r="I184" s="3"/>
      <c r="M184" s="1">
        <f>PRODUCT(SUM(PRODUCT(R184,overview!$J$2),PRODUCT(W184,overview!$K$2),PRODUCT(AB184,overview!$L$2)),1/SUM(overview!$J$2:$L$2))</f>
        <v>0.45363636363636356</v>
      </c>
      <c r="N184" s="1">
        <f>PRODUCT(SUM(PRODUCT(S184,overview!$J$2),PRODUCT(X184,overview!$K$2),PRODUCT(AC184,overview!$L$2)),1/SUM(overview!$J$2:$L$2))</f>
        <v>2.5463636363636364</v>
      </c>
      <c r="O184" s="1">
        <f t="shared" si="37"/>
        <v>8.3000000000000007</v>
      </c>
      <c r="P184" s="1">
        <f t="shared" si="38"/>
        <v>17.7</v>
      </c>
      <c r="Q184" s="1">
        <f t="shared" si="39"/>
        <v>0.37991164945393852</v>
      </c>
      <c r="R184" s="1">
        <v>0.44700000000000001</v>
      </c>
      <c r="S184" s="1">
        <v>2.5529999999999999</v>
      </c>
      <c r="T184" s="1">
        <v>1.8</v>
      </c>
      <c r="U184" s="1">
        <v>5.2</v>
      </c>
      <c r="V184" s="1">
        <f t="shared" si="40"/>
        <v>0.50581015798407114</v>
      </c>
      <c r="W184" s="1">
        <v>0.46100000000000002</v>
      </c>
      <c r="X184" s="1">
        <v>2.5390000000000001</v>
      </c>
      <c r="Y184" s="1">
        <v>6.5</v>
      </c>
      <c r="Z184" s="1">
        <v>10.5</v>
      </c>
      <c r="AA184" s="1">
        <f t="shared" si="41"/>
        <v>0.29330142091071587</v>
      </c>
      <c r="AB184" s="1">
        <v>0.33300000000000002</v>
      </c>
      <c r="AC184" s="1">
        <v>2.6669999999999998</v>
      </c>
      <c r="AD184" s="1">
        <v>0</v>
      </c>
      <c r="AE184" s="1">
        <v>2</v>
      </c>
      <c r="AF184" s="1" t="e">
        <f t="shared" si="36"/>
        <v>#DIV/0!</v>
      </c>
      <c r="AH184" s="1">
        <f t="shared" si="44"/>
        <v>0.28735024758260119</v>
      </c>
      <c r="AI184" s="1">
        <f t="shared" si="45"/>
        <v>0.23351404703969666</v>
      </c>
      <c r="AJ184" s="1">
        <f t="shared" si="46"/>
        <v>0.8803618726565996</v>
      </c>
      <c r="AK184" s="1">
        <f t="shared" si="47"/>
        <v>51.510803679045054</v>
      </c>
      <c r="AL184" s="1" t="b">
        <f t="shared" si="48"/>
        <v>1</v>
      </c>
      <c r="AM184" s="1">
        <f t="shared" si="49"/>
        <v>1.1246967286691583</v>
      </c>
      <c r="AN184" s="1" t="b">
        <f t="shared" si="50"/>
        <v>0</v>
      </c>
      <c r="AO184" s="1">
        <v>9.4879999999999995</v>
      </c>
    </row>
    <row r="185" spans="1:41">
      <c r="A185" s="7">
        <v>182</v>
      </c>
      <c r="B185" s="9" t="s">
        <v>41</v>
      </c>
      <c r="C185" s="9" t="s">
        <v>42</v>
      </c>
      <c r="D185" s="9" t="s">
        <v>41</v>
      </c>
      <c r="E185" s="9" t="s">
        <v>42</v>
      </c>
      <c r="F185" s="2" t="b">
        <f t="shared" si="42"/>
        <v>0</v>
      </c>
      <c r="G185" s="2" t="b">
        <f t="shared" si="43"/>
        <v>0</v>
      </c>
      <c r="H185" s="2" t="s">
        <v>275</v>
      </c>
      <c r="I185" s="3"/>
      <c r="M185" s="1">
        <f>PRODUCT(SUM(PRODUCT(R185,overview!$J$2),PRODUCT(W185,overview!$K$2),PRODUCT(AB185,overview!$L$2)),1/SUM(overview!$J$2:$L$2))</f>
        <v>0.44984090909090907</v>
      </c>
      <c r="N185" s="1">
        <f>PRODUCT(SUM(PRODUCT(S185,overview!$J$2),PRODUCT(X185,overview!$K$2),PRODUCT(AC185,overview!$L$2)),1/SUM(overview!$J$2:$L$2))</f>
        <v>2.5501590909090908</v>
      </c>
      <c r="O185" s="1">
        <f t="shared" si="37"/>
        <v>14.5</v>
      </c>
      <c r="P185" s="1">
        <f t="shared" si="38"/>
        <v>6.5</v>
      </c>
      <c r="Q185" s="1">
        <f t="shared" si="39"/>
        <v>7.907460441800454E-2</v>
      </c>
      <c r="R185" s="1">
        <v>0.42199999999999999</v>
      </c>
      <c r="S185" s="1">
        <v>2.5779999999999998</v>
      </c>
      <c r="T185" s="1">
        <v>8</v>
      </c>
      <c r="U185" s="1">
        <v>2</v>
      </c>
      <c r="V185" s="1">
        <f t="shared" si="40"/>
        <v>4.0923196276183085E-2</v>
      </c>
      <c r="W185" s="1">
        <v>0.46400000000000002</v>
      </c>
      <c r="X185" s="1">
        <v>2.536</v>
      </c>
      <c r="Y185" s="1">
        <v>6.5</v>
      </c>
      <c r="Z185" s="1">
        <v>4.5</v>
      </c>
      <c r="AA185" s="1">
        <f t="shared" si="41"/>
        <v>0.12666828439699104</v>
      </c>
      <c r="AB185" s="1">
        <v>0.42899999999999999</v>
      </c>
      <c r="AC185" s="1">
        <v>2.5710000000000002</v>
      </c>
      <c r="AD185" s="1">
        <v>0</v>
      </c>
      <c r="AE185" s="1">
        <v>0</v>
      </c>
      <c r="AF185" s="1" t="e">
        <f t="shared" si="36"/>
        <v>#DIV/0!</v>
      </c>
      <c r="AH185" s="1">
        <f t="shared" si="44"/>
        <v>0.29948788893743022</v>
      </c>
      <c r="AI185" s="1">
        <f t="shared" si="45"/>
        <v>0.18821260361251355</v>
      </c>
      <c r="AJ185" s="1">
        <f t="shared" si="46"/>
        <v>0.85637578390785762</v>
      </c>
      <c r="AK185" s="1">
        <f t="shared" si="47"/>
        <v>55.554588542658962</v>
      </c>
      <c r="AL185" s="1" t="b">
        <f t="shared" si="48"/>
        <v>1</v>
      </c>
      <c r="AM185" s="1">
        <f t="shared" si="49"/>
        <v>1.6380307636356846</v>
      </c>
      <c r="AN185" s="1" t="b">
        <f t="shared" si="50"/>
        <v>0</v>
      </c>
      <c r="AO185" s="1">
        <v>9.4879999999999995</v>
      </c>
    </row>
    <row r="186" spans="1:41">
      <c r="A186" s="7">
        <v>183</v>
      </c>
      <c r="B186" s="9" t="s">
        <v>60</v>
      </c>
      <c r="C186" s="9" t="s">
        <v>61</v>
      </c>
      <c r="D186" s="9" t="s">
        <v>47</v>
      </c>
      <c r="E186" s="9" t="s">
        <v>48</v>
      </c>
      <c r="F186" s="2" t="b">
        <f t="shared" si="42"/>
        <v>0</v>
      </c>
      <c r="G186" s="2" t="b">
        <f t="shared" si="43"/>
        <v>1</v>
      </c>
      <c r="H186" s="2" t="s">
        <v>275</v>
      </c>
      <c r="K186" s="2"/>
      <c r="L186" s="2"/>
      <c r="M186" s="1">
        <f>PRODUCT(SUM(PRODUCT(R186,overview!$J$2),PRODUCT(W186,overview!$K$2),PRODUCT(AB186,overview!$L$2)),1/SUM(overview!$J$2:$L$2))</f>
        <v>0.94247727272727277</v>
      </c>
      <c r="N186" s="1">
        <f>PRODUCT(SUM(PRODUCT(S186,overview!$J$2),PRODUCT(X186,overview!$K$2),PRODUCT(AC186,overview!$L$2)),1/SUM(overview!$J$2:$L$2))</f>
        <v>2.057522727272727</v>
      </c>
      <c r="O186" s="1">
        <f t="shared" si="37"/>
        <v>14.7</v>
      </c>
      <c r="P186" s="1">
        <f t="shared" si="38"/>
        <v>10.3</v>
      </c>
      <c r="Q186" s="1">
        <f t="shared" si="39"/>
        <v>0.32095647020447848</v>
      </c>
      <c r="R186" s="1">
        <v>1</v>
      </c>
      <c r="S186" s="1">
        <v>2</v>
      </c>
      <c r="T186" s="1">
        <v>7</v>
      </c>
      <c r="U186" s="1">
        <v>0</v>
      </c>
      <c r="V186" s="1">
        <f t="shared" si="40"/>
        <v>0</v>
      </c>
      <c r="W186" s="1">
        <v>0.92</v>
      </c>
      <c r="X186" s="1">
        <v>2.08</v>
      </c>
      <c r="Y186" s="1">
        <v>7.7</v>
      </c>
      <c r="Z186" s="1">
        <v>8.3000000000000007</v>
      </c>
      <c r="AA186" s="1">
        <f t="shared" si="41"/>
        <v>0.47677322677322675</v>
      </c>
      <c r="AB186" s="1">
        <v>0.78900000000000003</v>
      </c>
      <c r="AC186" s="1">
        <v>2.2109999999999999</v>
      </c>
      <c r="AD186" s="1">
        <v>0</v>
      </c>
      <c r="AE186" s="1">
        <v>2</v>
      </c>
      <c r="AF186" s="1" t="e">
        <f t="shared" si="36"/>
        <v>#DIV/0!</v>
      </c>
      <c r="AH186" s="1">
        <f t="shared" si="44"/>
        <v>0.35478338789972019</v>
      </c>
      <c r="AI186" s="1">
        <f t="shared" si="45"/>
        <v>0.19034735321506172</v>
      </c>
      <c r="AJ186" s="1">
        <f t="shared" si="46"/>
        <v>0.87492639265104222</v>
      </c>
      <c r="AK186" s="1">
        <f t="shared" si="47"/>
        <v>57.789136010451827</v>
      </c>
      <c r="AL186" s="1" t="b">
        <f t="shared" si="48"/>
        <v>1</v>
      </c>
      <c r="AM186" s="1">
        <f t="shared" si="49"/>
        <v>1.6960616570326958</v>
      </c>
      <c r="AN186" s="1" t="b">
        <f t="shared" si="50"/>
        <v>0</v>
      </c>
      <c r="AO186" s="1">
        <v>9.4879999999999995</v>
      </c>
    </row>
    <row r="187" spans="1:41">
      <c r="A187" s="7">
        <v>184</v>
      </c>
      <c r="B187" s="9" t="s">
        <v>32</v>
      </c>
      <c r="C187" s="9" t="s">
        <v>33</v>
      </c>
      <c r="D187" s="9" t="s">
        <v>30</v>
      </c>
      <c r="E187" s="9" t="s">
        <v>31</v>
      </c>
      <c r="F187" s="2" t="b">
        <f t="shared" si="42"/>
        <v>0</v>
      </c>
      <c r="G187" s="2" t="b">
        <f t="shared" si="43"/>
        <v>0</v>
      </c>
      <c r="H187" s="2" t="s">
        <v>275</v>
      </c>
      <c r="K187" s="2"/>
      <c r="L187" s="2"/>
      <c r="M187" s="1">
        <f>PRODUCT(SUM(PRODUCT(R187,overview!$J$2),PRODUCT(W187,overview!$K$2),PRODUCT(AB187,overview!$L$2)),1/SUM(overview!$J$2:$L$2))</f>
        <v>0.97263636363636385</v>
      </c>
      <c r="N187" s="1">
        <f>PRODUCT(SUM(PRODUCT(S187,overview!$J$2),PRODUCT(X187,overview!$K$2),PRODUCT(AC187,overview!$L$2)),1/SUM(overview!$J$2:$L$2))</f>
        <v>2.0273636363636363</v>
      </c>
      <c r="O187" s="1">
        <f t="shared" si="37"/>
        <v>11.5</v>
      </c>
      <c r="P187" s="1">
        <f t="shared" si="38"/>
        <v>13.5</v>
      </c>
      <c r="Q187" s="1">
        <f t="shared" si="39"/>
        <v>0.56318979651916579</v>
      </c>
      <c r="R187" s="1">
        <v>0.74</v>
      </c>
      <c r="S187" s="1">
        <v>2.2599999999999998</v>
      </c>
      <c r="T187" s="1">
        <v>2.5</v>
      </c>
      <c r="U187" s="1">
        <v>6.5</v>
      </c>
      <c r="V187" s="1">
        <f t="shared" si="40"/>
        <v>0.85132743362831853</v>
      </c>
      <c r="W187" s="1">
        <v>1.0840000000000001</v>
      </c>
      <c r="X187" s="1">
        <v>1.9159999999999999</v>
      </c>
      <c r="Y187" s="1">
        <v>9</v>
      </c>
      <c r="Z187" s="1">
        <v>6</v>
      </c>
      <c r="AA187" s="1">
        <f t="shared" si="41"/>
        <v>0.37717466945024364</v>
      </c>
      <c r="AB187" s="1">
        <v>1</v>
      </c>
      <c r="AC187" s="1">
        <v>2</v>
      </c>
      <c r="AD187" s="1">
        <v>0</v>
      </c>
      <c r="AE187" s="1">
        <v>1</v>
      </c>
      <c r="AF187" s="1" t="e">
        <f t="shared" si="36"/>
        <v>#DIV/0!</v>
      </c>
      <c r="AH187" s="1">
        <f t="shared" si="44"/>
        <v>0.34082417912647195</v>
      </c>
      <c r="AI187" s="1">
        <f t="shared" si="45"/>
        <v>0.19638054983043615</v>
      </c>
      <c r="AJ187" s="1">
        <f t="shared" si="46"/>
        <v>0.87492639265104222</v>
      </c>
      <c r="AK187" s="1">
        <f t="shared" si="47"/>
        <v>56.610140502054811</v>
      </c>
      <c r="AL187" s="1" t="b">
        <f t="shared" si="48"/>
        <v>1</v>
      </c>
      <c r="AM187" s="1">
        <f t="shared" si="49"/>
        <v>2.2636599162618847</v>
      </c>
      <c r="AN187" s="1" t="b">
        <f t="shared" si="50"/>
        <v>0</v>
      </c>
      <c r="AO187" s="1">
        <v>9.4879999999999995</v>
      </c>
    </row>
    <row r="188" spans="1:41">
      <c r="A188" s="7">
        <v>185</v>
      </c>
      <c r="B188" s="9" t="s">
        <v>28</v>
      </c>
      <c r="C188" s="9" t="s">
        <v>29</v>
      </c>
      <c r="D188" s="9" t="s">
        <v>40</v>
      </c>
      <c r="E188" s="9" t="s">
        <v>29</v>
      </c>
      <c r="F188" s="2" t="b">
        <f t="shared" si="42"/>
        <v>1</v>
      </c>
      <c r="G188" s="2" t="b">
        <f t="shared" si="43"/>
        <v>1</v>
      </c>
      <c r="H188" s="2" t="s">
        <v>275</v>
      </c>
      <c r="M188" s="1">
        <f>PRODUCT(SUM(PRODUCT(R188,overview!$J$2),PRODUCT(W188,overview!$K$2),PRODUCT(AB188,overview!$L$2)),1/SUM(overview!$J$2:$L$2))</f>
        <v>0.65527272727272734</v>
      </c>
      <c r="N188" s="1">
        <f>PRODUCT(SUM(PRODUCT(S188,overview!$J$2),PRODUCT(X188,overview!$K$2),PRODUCT(AC188,overview!$L$2)),1/SUM(overview!$J$2:$L$2))</f>
        <v>2.344727272727273</v>
      </c>
      <c r="O188" s="1">
        <f t="shared" si="37"/>
        <v>10.5</v>
      </c>
      <c r="P188" s="1">
        <f t="shared" si="38"/>
        <v>12.5</v>
      </c>
      <c r="Q188" s="1">
        <f t="shared" si="39"/>
        <v>0.3326982157627319</v>
      </c>
      <c r="R188" s="1">
        <v>0.71299999999999997</v>
      </c>
      <c r="S188" s="1">
        <v>2.2869999999999999</v>
      </c>
      <c r="T188" s="1">
        <v>4</v>
      </c>
      <c r="U188" s="1">
        <v>3</v>
      </c>
      <c r="V188" s="1">
        <f t="shared" si="40"/>
        <v>0.23382160034980326</v>
      </c>
      <c r="W188" s="1">
        <v>0.627</v>
      </c>
      <c r="X188" s="1">
        <v>2.3730000000000002</v>
      </c>
      <c r="Y188" s="1">
        <v>5.5</v>
      </c>
      <c r="Z188" s="1">
        <v>9.5</v>
      </c>
      <c r="AA188" s="1">
        <f t="shared" si="41"/>
        <v>0.45638432364096077</v>
      </c>
      <c r="AB188" s="1">
        <v>0.66700000000000004</v>
      </c>
      <c r="AC188" s="1">
        <v>2.3330000000000002</v>
      </c>
      <c r="AD188" s="1">
        <v>1</v>
      </c>
      <c r="AE188" s="1">
        <v>0</v>
      </c>
      <c r="AF188" s="1">
        <f t="shared" si="36"/>
        <v>0</v>
      </c>
      <c r="AH188" s="1">
        <f t="shared" si="44"/>
        <v>0.2956456581466988</v>
      </c>
      <c r="AI188" s="1">
        <f t="shared" si="45"/>
        <v>0.18819417274281944</v>
      </c>
      <c r="AJ188" s="1">
        <f t="shared" si="46"/>
        <v>0.90403733008723886</v>
      </c>
      <c r="AK188" s="1">
        <f t="shared" si="47"/>
        <v>47.362730688871778</v>
      </c>
      <c r="AL188" s="1" t="b">
        <f t="shared" si="48"/>
        <v>1</v>
      </c>
      <c r="AM188" s="1">
        <f t="shared" si="49"/>
        <v>2.1918758489231531</v>
      </c>
      <c r="AN188" s="1" t="b">
        <f t="shared" si="50"/>
        <v>0</v>
      </c>
      <c r="AO188" s="1">
        <v>9.4879999999999995</v>
      </c>
    </row>
    <row r="189" spans="1:41">
      <c r="A189" s="7">
        <v>186</v>
      </c>
      <c r="B189" s="9" t="s">
        <v>32</v>
      </c>
      <c r="C189" s="9" t="s">
        <v>33</v>
      </c>
      <c r="D189" s="9" t="s">
        <v>32</v>
      </c>
      <c r="E189" s="9" t="s">
        <v>33</v>
      </c>
      <c r="F189" s="2" t="b">
        <f t="shared" si="42"/>
        <v>0</v>
      </c>
      <c r="G189" s="2" t="b">
        <f t="shared" si="43"/>
        <v>0</v>
      </c>
      <c r="H189" s="2" t="s">
        <v>275</v>
      </c>
      <c r="I189" s="3"/>
      <c r="M189" s="1">
        <f>PRODUCT(SUM(PRODUCT(R189,overview!$J$2),PRODUCT(W189,overview!$K$2),PRODUCT(AB189,overview!$L$2)),1/SUM(overview!$J$2:$L$2))</f>
        <v>1.0191136363636362</v>
      </c>
      <c r="N189" s="1">
        <f>PRODUCT(SUM(PRODUCT(S189,overview!$J$2),PRODUCT(X189,overview!$K$2),PRODUCT(AC189,overview!$L$2)),1/SUM(overview!$J$2:$L$2))</f>
        <v>1.9808863636363638</v>
      </c>
      <c r="O189" s="1">
        <f t="shared" si="37"/>
        <v>18</v>
      </c>
      <c r="P189" s="1">
        <f t="shared" si="38"/>
        <v>5</v>
      </c>
      <c r="Q189" s="1">
        <f t="shared" si="39"/>
        <v>0.14290931898407888</v>
      </c>
      <c r="R189" s="1">
        <v>1</v>
      </c>
      <c r="S189" s="1">
        <v>2</v>
      </c>
      <c r="T189" s="1">
        <v>8</v>
      </c>
      <c r="U189" s="1">
        <v>0</v>
      </c>
      <c r="V189" s="1">
        <f t="shared" si="40"/>
        <v>0</v>
      </c>
      <c r="W189" s="1">
        <v>1.0289999999999999</v>
      </c>
      <c r="X189" s="1">
        <v>1.9710000000000001</v>
      </c>
      <c r="Y189" s="1">
        <v>10</v>
      </c>
      <c r="Z189" s="1">
        <v>5</v>
      </c>
      <c r="AA189" s="1">
        <f t="shared" si="41"/>
        <v>0.26103500761035003</v>
      </c>
      <c r="AB189" s="1">
        <v>1</v>
      </c>
      <c r="AC189" s="1">
        <v>2</v>
      </c>
      <c r="AD189" s="1">
        <v>0</v>
      </c>
      <c r="AE189" s="1">
        <v>0</v>
      </c>
      <c r="AF189" s="1" t="e">
        <f t="shared" si="36"/>
        <v>#DIV/0!</v>
      </c>
      <c r="AH189" s="1">
        <f t="shared" si="44"/>
        <v>0.32311378371484206</v>
      </c>
      <c r="AI189" s="1">
        <f t="shared" si="45"/>
        <v>0.19284343188444733</v>
      </c>
      <c r="AJ189" s="1">
        <f t="shared" si="46"/>
        <v>0.73563790101964688</v>
      </c>
      <c r="AK189" s="1">
        <f t="shared" si="47"/>
        <v>32.430272766459467</v>
      </c>
      <c r="AL189" s="1" t="b">
        <f t="shared" si="48"/>
        <v>1</v>
      </c>
      <c r="AM189" s="1">
        <f t="shared" si="49"/>
        <v>1.6507840103896925</v>
      </c>
      <c r="AN189" s="1" t="b">
        <f t="shared" si="50"/>
        <v>0</v>
      </c>
      <c r="AO189" s="1">
        <v>9.4879999999999995</v>
      </c>
    </row>
    <row r="190" spans="1:41">
      <c r="A190" s="7">
        <v>187</v>
      </c>
      <c r="B190" s="9" t="s">
        <v>56</v>
      </c>
      <c r="C190" s="9" t="s">
        <v>31</v>
      </c>
      <c r="D190" s="9" t="s">
        <v>32</v>
      </c>
      <c r="E190" s="9" t="s">
        <v>33</v>
      </c>
      <c r="F190" s="2" t="b">
        <f t="shared" si="42"/>
        <v>0</v>
      </c>
      <c r="G190" s="2" t="b">
        <f t="shared" si="43"/>
        <v>0</v>
      </c>
      <c r="H190" s="2" t="s">
        <v>275</v>
      </c>
      <c r="I190" s="3"/>
      <c r="M190" s="1">
        <f>PRODUCT(SUM(PRODUCT(R190,overview!$J$2),PRODUCT(W190,overview!$K$2),PRODUCT(AB190,overview!$L$2)),1/SUM(overview!$J$2:$L$2))</f>
        <v>0.88297727272727278</v>
      </c>
      <c r="N190" s="1">
        <f>PRODUCT(SUM(PRODUCT(S190,overview!$J$2),PRODUCT(X190,overview!$K$2),PRODUCT(AC190,overview!$L$2)),1/SUM(overview!$J$2:$L$2))</f>
        <v>2.1170227272727273</v>
      </c>
      <c r="O190" s="1">
        <f t="shared" si="37"/>
        <v>13.5</v>
      </c>
      <c r="P190" s="1">
        <f t="shared" si="38"/>
        <v>8.5</v>
      </c>
      <c r="Q190" s="1">
        <f t="shared" si="39"/>
        <v>0.26260873161000908</v>
      </c>
      <c r="R190" s="1">
        <v>1.0029999999999999</v>
      </c>
      <c r="S190" s="1">
        <v>1.9970000000000001</v>
      </c>
      <c r="T190" s="1">
        <v>4</v>
      </c>
      <c r="U190" s="1">
        <v>4</v>
      </c>
      <c r="V190" s="1">
        <f t="shared" si="40"/>
        <v>0.50225338007010512</v>
      </c>
      <c r="W190" s="1">
        <v>0.82099999999999995</v>
      </c>
      <c r="X190" s="1">
        <v>2.1789999999999998</v>
      </c>
      <c r="Y190" s="1">
        <v>8.5</v>
      </c>
      <c r="Z190" s="1">
        <v>3.5</v>
      </c>
      <c r="AA190" s="1">
        <f t="shared" si="41"/>
        <v>0.15514402181248818</v>
      </c>
      <c r="AB190" s="1">
        <v>1</v>
      </c>
      <c r="AC190" s="1">
        <v>2</v>
      </c>
      <c r="AD190" s="1">
        <v>1</v>
      </c>
      <c r="AE190" s="1">
        <v>1</v>
      </c>
      <c r="AF190" s="1">
        <f t="shared" si="36"/>
        <v>0.5</v>
      </c>
      <c r="AH190" s="1">
        <f t="shared" si="44"/>
        <v>0.33289170334106</v>
      </c>
      <c r="AI190" s="1">
        <f t="shared" si="45"/>
        <v>0.22109289355219194</v>
      </c>
      <c r="AJ190" s="1">
        <f t="shared" si="46"/>
        <v>0.65988700564971747</v>
      </c>
      <c r="AK190" s="1">
        <f t="shared" si="47"/>
        <v>20.996257078932157</v>
      </c>
      <c r="AL190" s="1" t="b">
        <f t="shared" si="48"/>
        <v>1</v>
      </c>
      <c r="AM190" s="1">
        <f t="shared" si="49"/>
        <v>1.3698971484771052</v>
      </c>
      <c r="AN190" s="1" t="b">
        <f t="shared" si="50"/>
        <v>0</v>
      </c>
      <c r="AO190" s="1">
        <v>9.4879999999999995</v>
      </c>
    </row>
    <row r="191" spans="1:41">
      <c r="A191" s="7">
        <v>188</v>
      </c>
      <c r="B191" s="9" t="s">
        <v>30</v>
      </c>
      <c r="C191" s="9" t="s">
        <v>31</v>
      </c>
      <c r="D191" s="9" t="s">
        <v>30</v>
      </c>
      <c r="E191" s="9" t="s">
        <v>31</v>
      </c>
      <c r="F191" s="2" t="b">
        <f t="shared" si="42"/>
        <v>0</v>
      </c>
      <c r="G191" s="2" t="b">
        <f t="shared" si="43"/>
        <v>0</v>
      </c>
      <c r="H191" s="2" t="s">
        <v>275</v>
      </c>
      <c r="K191" s="2"/>
      <c r="L191" s="2"/>
      <c r="M191" s="1">
        <f>PRODUCT(SUM(PRODUCT(R191,overview!$J$2),PRODUCT(W191,overview!$K$2),PRODUCT(AB191,overview!$L$2)),1/SUM(overview!$J$2:$L$2))</f>
        <v>0.97036363636363632</v>
      </c>
      <c r="N191" s="1">
        <f>PRODUCT(SUM(PRODUCT(S191,overview!$J$2),PRODUCT(X191,overview!$K$2),PRODUCT(AC191,overview!$L$2)),1/SUM(overview!$J$2:$L$2))</f>
        <v>2.0296363636363637</v>
      </c>
      <c r="O191" s="1">
        <f t="shared" si="37"/>
        <v>14</v>
      </c>
      <c r="P191" s="1">
        <f t="shared" si="38"/>
        <v>6</v>
      </c>
      <c r="Q191" s="1">
        <f t="shared" si="39"/>
        <v>0.20489883671824008</v>
      </c>
      <c r="R191" s="1">
        <v>0.88200000000000001</v>
      </c>
      <c r="S191" s="1">
        <v>2.1179999999999999</v>
      </c>
      <c r="T191" s="1">
        <v>7</v>
      </c>
      <c r="U191" s="1">
        <v>3</v>
      </c>
      <c r="V191" s="1">
        <f t="shared" si="40"/>
        <v>0.1784702549575071</v>
      </c>
      <c r="W191" s="1">
        <v>1.012</v>
      </c>
      <c r="X191" s="1">
        <v>1.988</v>
      </c>
      <c r="Y191" s="1">
        <v>7</v>
      </c>
      <c r="Z191" s="1">
        <v>3</v>
      </c>
      <c r="AA191" s="1">
        <f t="shared" si="41"/>
        <v>0.2181661396953147</v>
      </c>
      <c r="AB191" s="1">
        <v>1</v>
      </c>
      <c r="AC191" s="1">
        <v>2</v>
      </c>
      <c r="AD191" s="1">
        <v>0</v>
      </c>
      <c r="AE191" s="1">
        <v>0</v>
      </c>
      <c r="AF191" s="1" t="e">
        <f t="shared" si="36"/>
        <v>#DIV/0!</v>
      </c>
      <c r="AH191" s="1">
        <f t="shared" si="44"/>
        <v>0.3121964771447534</v>
      </c>
      <c r="AI191" s="1">
        <f t="shared" si="45"/>
        <v>0.22488522448790704</v>
      </c>
      <c r="AJ191" s="1">
        <f t="shared" si="46"/>
        <v>0.42530125685656289</v>
      </c>
      <c r="AK191" s="1">
        <f t="shared" si="47"/>
        <v>12.446972820894937</v>
      </c>
      <c r="AL191" s="1" t="b">
        <f t="shared" si="48"/>
        <v>1</v>
      </c>
      <c r="AM191" s="1">
        <f t="shared" si="49"/>
        <v>1.2728390667649274</v>
      </c>
      <c r="AN191" s="1" t="b">
        <f t="shared" si="50"/>
        <v>0</v>
      </c>
      <c r="AO191" s="1">
        <v>9.4879999999999995</v>
      </c>
    </row>
    <row r="192" spans="1:41">
      <c r="A192" s="7">
        <v>189</v>
      </c>
      <c r="B192" s="9" t="s">
        <v>41</v>
      </c>
      <c r="C192" s="9" t="s">
        <v>42</v>
      </c>
      <c r="D192" s="9" t="s">
        <v>75</v>
      </c>
      <c r="E192" s="9" t="s">
        <v>1</v>
      </c>
      <c r="F192" s="2" t="b">
        <f t="shared" si="42"/>
        <v>1</v>
      </c>
      <c r="G192" s="2" t="b">
        <f t="shared" si="43"/>
        <v>0</v>
      </c>
      <c r="H192" s="2" t="s">
        <v>275</v>
      </c>
      <c r="I192" s="3"/>
      <c r="M192" s="1">
        <f>PRODUCT(SUM(PRODUCT(R192,overview!$J$2),PRODUCT(W192,overview!$K$2),PRODUCT(AB192,overview!$L$2)),1/SUM(overview!$J$2:$L$2))</f>
        <v>0.83609090909090922</v>
      </c>
      <c r="N192" s="1">
        <f>PRODUCT(SUM(PRODUCT(S192,overview!$J$2),PRODUCT(X192,overview!$K$2),PRODUCT(AC192,overview!$L$2)),1/SUM(overview!$J$2:$L$2))</f>
        <v>2.1639090909090912</v>
      </c>
      <c r="O192" s="1">
        <f t="shared" si="37"/>
        <v>11.8</v>
      </c>
      <c r="P192" s="1">
        <f t="shared" si="38"/>
        <v>12.2</v>
      </c>
      <c r="Q192" s="1">
        <f t="shared" si="39"/>
        <v>0.39947749073076527</v>
      </c>
      <c r="R192" s="1">
        <v>0.50800000000000001</v>
      </c>
      <c r="S192" s="1">
        <v>2.492</v>
      </c>
      <c r="T192" s="1">
        <v>6.8</v>
      </c>
      <c r="U192" s="1">
        <v>6.2</v>
      </c>
      <c r="V192" s="1">
        <f t="shared" si="40"/>
        <v>0.18586535737890666</v>
      </c>
      <c r="W192" s="1">
        <v>1.002</v>
      </c>
      <c r="X192" s="1">
        <v>1.998</v>
      </c>
      <c r="Y192" s="1">
        <v>5</v>
      </c>
      <c r="Z192" s="1">
        <v>5</v>
      </c>
      <c r="AA192" s="1">
        <f t="shared" si="41"/>
        <v>0.50150150150150152</v>
      </c>
      <c r="AB192" s="1">
        <v>0.61799999999999999</v>
      </c>
      <c r="AC192" s="1">
        <v>2.3820000000000001</v>
      </c>
      <c r="AD192" s="1">
        <v>0</v>
      </c>
      <c r="AE192" s="1">
        <v>1</v>
      </c>
      <c r="AF192" s="1" t="e">
        <f t="shared" si="36"/>
        <v>#DIV/0!</v>
      </c>
      <c r="AH192" s="1">
        <f t="shared" si="44"/>
        <v>0.2846720149798056</v>
      </c>
      <c r="AI192" s="1">
        <f t="shared" si="45"/>
        <v>0.19288961127961524</v>
      </c>
      <c r="AJ192" s="1">
        <f t="shared" si="46"/>
        <v>0.36454393444848243</v>
      </c>
      <c r="AK192" s="1">
        <f t="shared" si="47"/>
        <v>7.8016763649191168</v>
      </c>
      <c r="AL192" s="1" t="b">
        <f t="shared" si="48"/>
        <v>0</v>
      </c>
      <c r="AM192" s="1">
        <f t="shared" si="49"/>
        <v>1.0452004469482687</v>
      </c>
      <c r="AN192" s="1" t="b">
        <f t="shared" si="50"/>
        <v>0</v>
      </c>
      <c r="AO192" s="1">
        <v>9.4879999999999995</v>
      </c>
    </row>
    <row r="193" spans="1:41">
      <c r="A193" s="7">
        <v>190</v>
      </c>
      <c r="B193" s="9" t="s">
        <v>30</v>
      </c>
      <c r="C193" s="9" t="s">
        <v>31</v>
      </c>
      <c r="D193" s="9" t="s">
        <v>56</v>
      </c>
      <c r="E193" s="9" t="s">
        <v>31</v>
      </c>
      <c r="F193" s="2" t="b">
        <f t="shared" si="42"/>
        <v>0</v>
      </c>
      <c r="G193" s="2" t="b">
        <f t="shared" si="43"/>
        <v>0</v>
      </c>
      <c r="H193" s="2" t="s">
        <v>275</v>
      </c>
      <c r="I193" s="3"/>
      <c r="M193" s="1">
        <f>PRODUCT(SUM(PRODUCT(R193,overview!$J$2),PRODUCT(W193,overview!$K$2),PRODUCT(AB193,overview!$L$2)),1/SUM(overview!$J$2:$L$2))</f>
        <v>1.0026363636363635</v>
      </c>
      <c r="N193" s="1">
        <f>PRODUCT(SUM(PRODUCT(S193,overview!$J$2),PRODUCT(X193,overview!$K$2),PRODUCT(AC193,overview!$L$2)),1/SUM(overview!$J$2:$L$2))</f>
        <v>1.9973636363636365</v>
      </c>
      <c r="O193" s="1">
        <f t="shared" si="37"/>
        <v>18</v>
      </c>
      <c r="P193" s="1">
        <f t="shared" si="38"/>
        <v>1</v>
      </c>
      <c r="Q193" s="1">
        <f t="shared" si="39"/>
        <v>2.7887771254026767E-2</v>
      </c>
      <c r="R193" s="1">
        <v>1</v>
      </c>
      <c r="S193" s="1">
        <v>2</v>
      </c>
      <c r="T193" s="1">
        <v>8</v>
      </c>
      <c r="U193" s="1">
        <v>0</v>
      </c>
      <c r="V193" s="1">
        <f t="shared" si="40"/>
        <v>0</v>
      </c>
      <c r="W193" s="1">
        <v>1.004</v>
      </c>
      <c r="X193" s="1">
        <v>1.996</v>
      </c>
      <c r="Y193" s="1">
        <v>9</v>
      </c>
      <c r="Z193" s="1">
        <v>1</v>
      </c>
      <c r="AA193" s="1">
        <f t="shared" si="41"/>
        <v>5.5889556891560888E-2</v>
      </c>
      <c r="AB193" s="1">
        <v>1</v>
      </c>
      <c r="AC193" s="1">
        <v>2</v>
      </c>
      <c r="AD193" s="1">
        <v>1</v>
      </c>
      <c r="AE193" s="1">
        <v>0</v>
      </c>
      <c r="AF193" s="1">
        <f t="shared" si="36"/>
        <v>0</v>
      </c>
      <c r="AH193" s="1">
        <f t="shared" si="44"/>
        <v>0.28299898726441541</v>
      </c>
      <c r="AI193" s="1">
        <f t="shared" si="45"/>
        <v>0.19333520772951943</v>
      </c>
      <c r="AJ193" s="1">
        <f t="shared" si="46"/>
        <v>0.43709445629926391</v>
      </c>
      <c r="AK193" s="1">
        <f t="shared" si="47"/>
        <v>5.6538475552606355</v>
      </c>
      <c r="AL193" s="1" t="b">
        <f t="shared" si="48"/>
        <v>0</v>
      </c>
      <c r="AM193" s="1">
        <f t="shared" si="49"/>
        <v>1.1750609712204261</v>
      </c>
      <c r="AN193" s="1" t="b">
        <f t="shared" si="50"/>
        <v>0</v>
      </c>
      <c r="AO193" s="1">
        <v>9.4879999999999995</v>
      </c>
    </row>
    <row r="194" spans="1:41">
      <c r="A194" s="7">
        <v>191</v>
      </c>
      <c r="B194" s="9" t="s">
        <v>65</v>
      </c>
      <c r="C194" s="9" t="s">
        <v>2</v>
      </c>
      <c r="D194" s="9" t="s">
        <v>83</v>
      </c>
      <c r="E194" s="9" t="s">
        <v>61</v>
      </c>
      <c r="F194" s="2" t="b">
        <f t="shared" si="42"/>
        <v>0</v>
      </c>
      <c r="G194" s="2" t="b">
        <f t="shared" si="43"/>
        <v>0</v>
      </c>
      <c r="H194" s="2" t="s">
        <v>275</v>
      </c>
      <c r="I194" s="3"/>
      <c r="M194" s="1">
        <f>PRODUCT(SUM(PRODUCT(R194,overview!$J$2),PRODUCT(W194,overview!$K$2),PRODUCT(AB194,overview!$L$2)),1/SUM(overview!$J$2:$L$2))</f>
        <v>0.48288636363636367</v>
      </c>
      <c r="N194" s="1">
        <f>PRODUCT(SUM(PRODUCT(S194,overview!$J$2),PRODUCT(X194,overview!$K$2),PRODUCT(AC194,overview!$L$2)),1/SUM(overview!$J$2:$L$2))</f>
        <v>2.5171136363636366</v>
      </c>
      <c r="O194" s="1">
        <f t="shared" si="37"/>
        <v>6.7</v>
      </c>
      <c r="P194" s="1">
        <f t="shared" si="38"/>
        <v>12.3</v>
      </c>
      <c r="Q194" s="1">
        <f t="shared" si="39"/>
        <v>0.35218627547031844</v>
      </c>
      <c r="R194" s="1">
        <v>0.33300000000000002</v>
      </c>
      <c r="S194" s="1">
        <v>2.6669999999999998</v>
      </c>
      <c r="T194" s="1">
        <v>1</v>
      </c>
      <c r="U194" s="1">
        <v>4</v>
      </c>
      <c r="V194" s="1">
        <f t="shared" si="40"/>
        <v>0.49943757030371205</v>
      </c>
      <c r="W194" s="1">
        <v>0.55400000000000005</v>
      </c>
      <c r="X194" s="1">
        <v>2.4460000000000002</v>
      </c>
      <c r="Y194" s="1">
        <v>5.7</v>
      </c>
      <c r="Z194" s="1">
        <v>7.3</v>
      </c>
      <c r="AA194" s="1">
        <f t="shared" si="41"/>
        <v>0.29006899915364864</v>
      </c>
      <c r="AB194" s="1">
        <v>0.51900000000000002</v>
      </c>
      <c r="AC194" s="1">
        <v>2.4809999999999999</v>
      </c>
      <c r="AD194" s="1">
        <v>0</v>
      </c>
      <c r="AE194" s="1">
        <v>1</v>
      </c>
      <c r="AF194" s="1" t="e">
        <f t="shared" si="36"/>
        <v>#DIV/0!</v>
      </c>
      <c r="AH194" s="1">
        <f t="shared" si="44"/>
        <v>0.27224272242722425</v>
      </c>
      <c r="AI194" s="1">
        <f t="shared" si="45"/>
        <v>0.19044215603333431</v>
      </c>
      <c r="AJ194" s="1">
        <f t="shared" si="46"/>
        <v>0.3990164490418856</v>
      </c>
      <c r="AK194" s="1">
        <f t="shared" si="47"/>
        <v>6.6048211456832897</v>
      </c>
      <c r="AL194" s="1" t="b">
        <f t="shared" si="48"/>
        <v>0</v>
      </c>
      <c r="AM194" s="1">
        <f t="shared" si="49"/>
        <v>1.6292288108865285</v>
      </c>
      <c r="AN194" s="1" t="b">
        <f t="shared" si="50"/>
        <v>0</v>
      </c>
      <c r="AO194" s="1">
        <v>9.4879999999999995</v>
      </c>
    </row>
    <row r="195" spans="1:41">
      <c r="A195" s="7">
        <v>192</v>
      </c>
      <c r="B195" s="9" t="s">
        <v>51</v>
      </c>
      <c r="C195" s="9" t="s">
        <v>52</v>
      </c>
      <c r="D195" s="9" t="s">
        <v>60</v>
      </c>
      <c r="E195" s="9" t="s">
        <v>61</v>
      </c>
      <c r="F195" s="2" t="b">
        <f t="shared" si="42"/>
        <v>0</v>
      </c>
      <c r="G195" s="2" t="b">
        <f t="shared" si="43"/>
        <v>1</v>
      </c>
      <c r="H195" s="2" t="s">
        <v>275</v>
      </c>
      <c r="I195" s="4"/>
      <c r="K195" s="2"/>
      <c r="L195" s="2"/>
      <c r="M195" s="1">
        <f>PRODUCT(SUM(PRODUCT(R195,overview!$J$2),PRODUCT(W195,overview!$K$2),PRODUCT(AB195,overview!$L$2)),1/SUM(overview!$J$2:$L$2))</f>
        <v>0.84768181818181809</v>
      </c>
      <c r="N195" s="1">
        <f>PRODUCT(SUM(PRODUCT(S195,overview!$J$2),PRODUCT(X195,overview!$K$2),PRODUCT(AC195,overview!$L$2)),1/SUM(overview!$J$2:$L$2))</f>
        <v>2.152318181818182</v>
      </c>
      <c r="O195" s="1">
        <f t="shared" si="37"/>
        <v>8.5</v>
      </c>
      <c r="P195" s="1">
        <f t="shared" si="38"/>
        <v>17.5</v>
      </c>
      <c r="Q195" s="1">
        <f t="shared" si="39"/>
        <v>0.81085932715254139</v>
      </c>
      <c r="R195" s="1">
        <v>0.50700000000000001</v>
      </c>
      <c r="S195" s="1">
        <v>2.4929999999999999</v>
      </c>
      <c r="T195" s="1">
        <v>4</v>
      </c>
      <c r="U195" s="1">
        <v>7</v>
      </c>
      <c r="V195" s="1">
        <f t="shared" si="40"/>
        <v>0.35589651022864022</v>
      </c>
      <c r="W195" s="1">
        <v>1.012</v>
      </c>
      <c r="X195" s="1">
        <v>1.988</v>
      </c>
      <c r="Y195" s="1">
        <v>3.5</v>
      </c>
      <c r="Z195" s="1">
        <v>8.5</v>
      </c>
      <c r="AA195" s="1">
        <f t="shared" si="41"/>
        <v>1.2362747916067833</v>
      </c>
      <c r="AB195" s="1">
        <v>0.85199999999999998</v>
      </c>
      <c r="AC195" s="1">
        <v>2.1480000000000001</v>
      </c>
      <c r="AD195" s="1">
        <v>1</v>
      </c>
      <c r="AE195" s="1">
        <v>2</v>
      </c>
      <c r="AF195" s="1">
        <f t="shared" ref="AF195:AF258" si="51">PRODUCT(AE195,1/AD195,1/AC195,AB195)</f>
        <v>0.7932960893854748</v>
      </c>
      <c r="AH195" s="1">
        <f t="shared" si="44"/>
        <v>0.27480384350250731</v>
      </c>
      <c r="AI195" s="1">
        <f t="shared" si="45"/>
        <v>0.15197888086157485</v>
      </c>
      <c r="AJ195" s="1">
        <f t="shared" si="46"/>
        <v>0.36595057742456222</v>
      </c>
      <c r="AK195" s="1">
        <f t="shared" si="47"/>
        <v>7.5128778723645304</v>
      </c>
      <c r="AL195" s="1" t="b">
        <f t="shared" si="48"/>
        <v>0</v>
      </c>
      <c r="AM195" s="1">
        <f t="shared" si="49"/>
        <v>2.069991116629375</v>
      </c>
      <c r="AN195" s="1" t="b">
        <f t="shared" si="50"/>
        <v>0</v>
      </c>
      <c r="AO195" s="1">
        <v>9.4879999999999995</v>
      </c>
    </row>
    <row r="196" spans="1:41">
      <c r="A196" s="7">
        <v>193</v>
      </c>
      <c r="B196" s="9" t="s">
        <v>74</v>
      </c>
      <c r="C196" s="9" t="s">
        <v>1</v>
      </c>
      <c r="D196" s="9" t="s">
        <v>75</v>
      </c>
      <c r="E196" s="9" t="s">
        <v>1</v>
      </c>
      <c r="F196" s="2" t="b">
        <f t="shared" si="42"/>
        <v>1</v>
      </c>
      <c r="G196" s="2" t="b">
        <f t="shared" si="43"/>
        <v>1</v>
      </c>
      <c r="H196" s="2" t="s">
        <v>275</v>
      </c>
      <c r="I196" s="3"/>
      <c r="K196" s="2"/>
      <c r="L196" s="2"/>
      <c r="M196" s="1">
        <f>PRODUCT(SUM(PRODUCT(R196,overview!$J$2),PRODUCT(W196,overview!$K$2),PRODUCT(AB196,overview!$L$2)),1/SUM(overview!$J$2:$L$2))</f>
        <v>1.0036818181818183</v>
      </c>
      <c r="N196" s="1">
        <f>PRODUCT(SUM(PRODUCT(S196,overview!$J$2),PRODUCT(X196,overview!$K$2),PRODUCT(AC196,overview!$L$2)),1/SUM(overview!$J$2:$L$2))</f>
        <v>1.9963181818181817</v>
      </c>
      <c r="O196" s="1">
        <f t="shared" ref="O196:O259" si="52">SUM(T196,Y196,AD196)</f>
        <v>15</v>
      </c>
      <c r="P196" s="1">
        <f t="shared" ref="P196:P259" si="53">SUM(U196,Z196,AE196)</f>
        <v>5</v>
      </c>
      <c r="Q196" s="1">
        <f t="shared" ref="Q196:Q259" si="54">PRODUCT(P196,1/O196,1/N196,M196)</f>
        <v>0.16758881881038581</v>
      </c>
      <c r="R196" s="1">
        <v>1</v>
      </c>
      <c r="S196" s="1">
        <v>2</v>
      </c>
      <c r="T196" s="1">
        <v>7</v>
      </c>
      <c r="U196" s="1">
        <v>3</v>
      </c>
      <c r="V196" s="1">
        <f t="shared" ref="V196:V259" si="55">PRODUCT(U196,1/T196,1/S196,R196)</f>
        <v>0.21428571428571427</v>
      </c>
      <c r="W196" s="1">
        <v>0.999</v>
      </c>
      <c r="X196" s="1">
        <v>2.0009999999999999</v>
      </c>
      <c r="Y196" s="1">
        <v>7</v>
      </c>
      <c r="Z196" s="1">
        <v>2</v>
      </c>
      <c r="AA196" s="1">
        <f t="shared" ref="AA196:AA259" si="56">PRODUCT(Z196,1/Y196,1/X196,W196)</f>
        <v>0.14264296423216963</v>
      </c>
      <c r="AB196" s="1">
        <v>1.1910000000000001</v>
      </c>
      <c r="AC196" s="1">
        <v>1.8089999999999999</v>
      </c>
      <c r="AD196" s="1">
        <v>1</v>
      </c>
      <c r="AE196" s="1">
        <v>0</v>
      </c>
      <c r="AF196" s="1">
        <f t="shared" si="51"/>
        <v>0</v>
      </c>
      <c r="AH196" s="1">
        <f t="shared" si="44"/>
        <v>0.26702918926940905</v>
      </c>
      <c r="AI196" s="1">
        <f t="shared" si="45"/>
        <v>0.1255310668826268</v>
      </c>
      <c r="AJ196" s="1">
        <f t="shared" si="46"/>
        <v>0.34980366492146597</v>
      </c>
      <c r="AK196" s="1">
        <f t="shared" si="47"/>
        <v>9.7655154572706895</v>
      </c>
      <c r="AL196" s="1" t="b">
        <f t="shared" si="48"/>
        <v>1</v>
      </c>
      <c r="AM196" s="1">
        <f t="shared" si="49"/>
        <v>2.8695704169798688</v>
      </c>
      <c r="AN196" s="1" t="b">
        <f t="shared" si="50"/>
        <v>0</v>
      </c>
      <c r="AO196" s="1">
        <v>9.4879999999999995</v>
      </c>
    </row>
    <row r="197" spans="1:41">
      <c r="A197" s="7">
        <v>194</v>
      </c>
      <c r="B197" s="9" t="s">
        <v>56</v>
      </c>
      <c r="C197" s="9" t="s">
        <v>31</v>
      </c>
      <c r="D197" s="9" t="s">
        <v>30</v>
      </c>
      <c r="E197" s="9" t="s">
        <v>31</v>
      </c>
      <c r="F197" s="2" t="b">
        <f t="shared" ref="F197:F260" si="57">AND(NOT(B197=D197),OR(B197="CAT",B197="CAC",B197="ATA",B197="ATT",B197="TTA",B197="ATG",B197="CCG",B197="AGA",B197="CGG",B197="AGG",B197="CGA",B197="CGC",B197="TCC",B197="ACG",B197="ACC",B197="GTA",B197="TGG",B197="TAT",D197="GAA",D197="GAT",D197="GAG",D197="AAG",D197="AAA",D197="CTA",D197="CTT",D197="CTC",D197="AAC",D197="CCA",D197="CCT",D197="CAG",D197="CAA",D197="CGT",D197="AGT",D197="AGC",D197="TCA",D197="TCT",D197="GTC"))</f>
        <v>0</v>
      </c>
      <c r="G197" s="2" t="b">
        <f t="shared" ref="G197:G260" si="58">AND(NOT(D197=B197),OR(D197="CAT",D197="CAC",D197="ATA",D197="ATT",D197="TTA",D197="ATG",D197="CCG",D197="AGA",D197="CGG",D197="AGG",D197="CGA",D197="CGC",D197="TCC",D197="ACG",D197="ACC",D197="GTA",D197="TGG",D197="TAT",B197="GAA",B197="GAT",B197="GAG",B197="AAG",B197="AAA",B197="CTA",B197="CTT",B197="CTC",B197="AAC",B197="CCA",B197="CCT",B197="CAG",B197="CAA",B197="CGT",B197="AGT",B197="AGC",B197="TCA",B197="TCT",B197="GTC"))</f>
        <v>0</v>
      </c>
      <c r="H197" s="2" t="s">
        <v>275</v>
      </c>
      <c r="I197" s="3"/>
      <c r="M197" s="1">
        <f>PRODUCT(SUM(PRODUCT(R197,overview!$J$2),PRODUCT(W197,overview!$K$2),PRODUCT(AB197,overview!$L$2)),1/SUM(overview!$J$2:$L$2))</f>
        <v>0.98286363636363627</v>
      </c>
      <c r="N197" s="1">
        <f>PRODUCT(SUM(PRODUCT(S197,overview!$J$2),PRODUCT(X197,overview!$K$2),PRODUCT(AC197,overview!$L$2)),1/SUM(overview!$J$2:$L$2))</f>
        <v>2.0171363636363635</v>
      </c>
      <c r="O197" s="1">
        <f t="shared" si="52"/>
        <v>13</v>
      </c>
      <c r="P197" s="1">
        <f t="shared" si="53"/>
        <v>3</v>
      </c>
      <c r="Q197" s="1">
        <f t="shared" si="54"/>
        <v>0.1124439028533492</v>
      </c>
      <c r="R197" s="1">
        <v>1</v>
      </c>
      <c r="S197" s="1">
        <v>2</v>
      </c>
      <c r="T197" s="1">
        <v>6</v>
      </c>
      <c r="U197" s="1">
        <v>0</v>
      </c>
      <c r="V197" s="1">
        <f t="shared" si="55"/>
        <v>0</v>
      </c>
      <c r="W197" s="1">
        <v>0.97399999999999998</v>
      </c>
      <c r="X197" s="1">
        <v>2.0259999999999998</v>
      </c>
      <c r="Y197" s="1">
        <v>6</v>
      </c>
      <c r="Z197" s="1">
        <v>3</v>
      </c>
      <c r="AA197" s="1">
        <f t="shared" si="56"/>
        <v>0.24037512339585393</v>
      </c>
      <c r="AB197" s="1">
        <v>1</v>
      </c>
      <c r="AC197" s="1">
        <v>2</v>
      </c>
      <c r="AD197" s="1">
        <v>1</v>
      </c>
      <c r="AE197" s="1">
        <v>0</v>
      </c>
      <c r="AF197" s="1">
        <f t="shared" si="51"/>
        <v>0</v>
      </c>
      <c r="AH197" s="1">
        <f t="shared" si="44"/>
        <v>0.25008052575272544</v>
      </c>
      <c r="AI197" s="1">
        <f t="shared" si="45"/>
        <v>0.11790350805795215</v>
      </c>
      <c r="AJ197" s="1">
        <f t="shared" si="46"/>
        <v>0.30935759993351614</v>
      </c>
      <c r="AK197" s="1">
        <f t="shared" si="47"/>
        <v>11.690131647005073</v>
      </c>
      <c r="AL197" s="1" t="b">
        <f t="shared" si="48"/>
        <v>1</v>
      </c>
      <c r="AM197" s="1">
        <f t="shared" si="49"/>
        <v>4.1311670029845518</v>
      </c>
      <c r="AN197" s="1" t="b">
        <f t="shared" si="50"/>
        <v>0</v>
      </c>
      <c r="AO197" s="1">
        <v>9.4879999999999995</v>
      </c>
    </row>
    <row r="198" spans="1:41">
      <c r="A198" s="7">
        <v>195</v>
      </c>
      <c r="B198" s="9" t="s">
        <v>56</v>
      </c>
      <c r="C198" s="9" t="s">
        <v>31</v>
      </c>
      <c r="D198" s="9" t="s">
        <v>32</v>
      </c>
      <c r="E198" s="9" t="s">
        <v>33</v>
      </c>
      <c r="F198" s="2" t="b">
        <f t="shared" si="57"/>
        <v>0</v>
      </c>
      <c r="G198" s="2" t="b">
        <f t="shared" si="58"/>
        <v>0</v>
      </c>
      <c r="H198" s="2" t="s">
        <v>275</v>
      </c>
      <c r="I198" s="3"/>
      <c r="K198" s="2"/>
      <c r="L198" s="2"/>
      <c r="M198" s="1">
        <f>PRODUCT(SUM(PRODUCT(R198,overview!$J$2),PRODUCT(W198,overview!$K$2),PRODUCT(AB198,overview!$L$2)),1/SUM(overview!$J$2:$L$2))</f>
        <v>0.98847727272727282</v>
      </c>
      <c r="N198" s="1">
        <f>PRODUCT(SUM(PRODUCT(S198,overview!$J$2),PRODUCT(X198,overview!$K$2),PRODUCT(AC198,overview!$L$2)),1/SUM(overview!$J$2:$L$2))</f>
        <v>2.0115227272727276</v>
      </c>
      <c r="O198" s="1">
        <f t="shared" si="52"/>
        <v>18.5</v>
      </c>
      <c r="P198" s="1">
        <f t="shared" si="53"/>
        <v>6.5</v>
      </c>
      <c r="Q198" s="1">
        <f t="shared" si="54"/>
        <v>0.1726566748881368</v>
      </c>
      <c r="R198" s="1">
        <v>0.97</v>
      </c>
      <c r="S198" s="1">
        <v>2.0299999999999998</v>
      </c>
      <c r="T198" s="1">
        <v>6</v>
      </c>
      <c r="U198" s="1">
        <v>2</v>
      </c>
      <c r="V198" s="1">
        <f t="shared" si="55"/>
        <v>0.15927750410509034</v>
      </c>
      <c r="W198" s="1">
        <v>0.997</v>
      </c>
      <c r="X198" s="1">
        <v>2.0030000000000001</v>
      </c>
      <c r="Y198" s="1">
        <v>11.5</v>
      </c>
      <c r="Z198" s="1">
        <v>3.5</v>
      </c>
      <c r="AA198" s="1">
        <f t="shared" si="56"/>
        <v>0.15149015607024247</v>
      </c>
      <c r="AB198" s="1">
        <v>1</v>
      </c>
      <c r="AC198" s="1">
        <v>2</v>
      </c>
      <c r="AD198" s="1">
        <v>1</v>
      </c>
      <c r="AE198" s="1">
        <v>1</v>
      </c>
      <c r="AF198" s="1">
        <f t="shared" si="51"/>
        <v>0.5</v>
      </c>
      <c r="AH198" s="1">
        <f t="shared" si="44"/>
        <v>0.26994385654372643</v>
      </c>
      <c r="AI198" s="1">
        <f t="shared" si="45"/>
        <v>0.11433067448043845</v>
      </c>
      <c r="AJ198" s="1">
        <f t="shared" si="46"/>
        <v>0.44547494390426329</v>
      </c>
      <c r="AK198" s="1">
        <f t="shared" si="47"/>
        <v>11.534970565947182</v>
      </c>
      <c r="AL198" s="1" t="b">
        <f t="shared" si="48"/>
        <v>1</v>
      </c>
      <c r="AM198" s="1">
        <f t="shared" si="49"/>
        <v>4.8491900972169146</v>
      </c>
      <c r="AN198" s="1" t="b">
        <f t="shared" si="50"/>
        <v>0</v>
      </c>
      <c r="AO198" s="1">
        <v>9.4879999999999995</v>
      </c>
    </row>
    <row r="199" spans="1:41">
      <c r="A199" s="7">
        <v>196</v>
      </c>
      <c r="B199" s="9" t="s">
        <v>47</v>
      </c>
      <c r="C199" s="9" t="s">
        <v>48</v>
      </c>
      <c r="D199" s="9" t="s">
        <v>47</v>
      </c>
      <c r="E199" s="9" t="s">
        <v>48</v>
      </c>
      <c r="F199" s="2" t="b">
        <f t="shared" si="57"/>
        <v>0</v>
      </c>
      <c r="G199" s="2" t="b">
        <f t="shared" si="58"/>
        <v>0</v>
      </c>
      <c r="H199" s="2" t="s">
        <v>275</v>
      </c>
      <c r="I199" s="3"/>
      <c r="M199" s="1">
        <f>PRODUCT(SUM(PRODUCT(R199,overview!$J$2),PRODUCT(W199,overview!$K$2),PRODUCT(AB199,overview!$L$2)),1/SUM(overview!$J$2:$L$2))</f>
        <v>0.54104545454545461</v>
      </c>
      <c r="N199" s="1">
        <f>PRODUCT(SUM(PRODUCT(S199,overview!$J$2),PRODUCT(X199,overview!$K$2),PRODUCT(AC199,overview!$L$2)),1/SUM(overview!$J$2:$L$2))</f>
        <v>2.4589545454545454</v>
      </c>
      <c r="O199" s="1">
        <f t="shared" si="52"/>
        <v>8</v>
      </c>
      <c r="P199" s="1">
        <f t="shared" si="53"/>
        <v>12</v>
      </c>
      <c r="Q199" s="1">
        <f t="shared" si="54"/>
        <v>0.33004602843041209</v>
      </c>
      <c r="R199" s="1">
        <v>0.93700000000000006</v>
      </c>
      <c r="S199" s="1">
        <v>2.0630000000000002</v>
      </c>
      <c r="T199" s="1">
        <v>6</v>
      </c>
      <c r="U199" s="1">
        <v>3</v>
      </c>
      <c r="V199" s="1">
        <f t="shared" si="55"/>
        <v>0.22709646146388754</v>
      </c>
      <c r="W199" s="1">
        <v>0.33900000000000002</v>
      </c>
      <c r="X199" s="1">
        <v>2.661</v>
      </c>
      <c r="Y199" s="1">
        <v>2</v>
      </c>
      <c r="Z199" s="1">
        <v>9</v>
      </c>
      <c r="AA199" s="1">
        <f t="shared" si="56"/>
        <v>0.57328072153325826</v>
      </c>
      <c r="AB199" s="1">
        <v>0.85699999999999998</v>
      </c>
      <c r="AC199" s="1">
        <v>2.1429999999999998</v>
      </c>
      <c r="AD199" s="1">
        <v>0</v>
      </c>
      <c r="AE199" s="1">
        <v>0</v>
      </c>
      <c r="AF199" s="1" t="e">
        <f t="shared" si="51"/>
        <v>#DIV/0!</v>
      </c>
      <c r="AH199" s="1">
        <f t="shared" si="44"/>
        <v>0.2352702329920745</v>
      </c>
      <c r="AI199" s="1">
        <f t="shared" si="45"/>
        <v>8.587221029490448E-2</v>
      </c>
      <c r="AJ199" s="1">
        <f t="shared" si="46"/>
        <v>0.30510018214936252</v>
      </c>
      <c r="AK199" s="1">
        <f t="shared" si="47"/>
        <v>11.125010400887836</v>
      </c>
      <c r="AL199" s="1" t="b">
        <f t="shared" si="48"/>
        <v>1</v>
      </c>
      <c r="AM199" s="1">
        <f t="shared" si="49"/>
        <v>5.5691092484932678</v>
      </c>
      <c r="AN199" s="1" t="b">
        <f t="shared" si="50"/>
        <v>0</v>
      </c>
      <c r="AO199" s="1">
        <v>9.4879999999999995</v>
      </c>
    </row>
    <row r="200" spans="1:41">
      <c r="A200" s="7">
        <v>197</v>
      </c>
      <c r="B200" s="9" t="s">
        <v>43</v>
      </c>
      <c r="C200" s="9" t="s">
        <v>44</v>
      </c>
      <c r="D200" s="9" t="s">
        <v>43</v>
      </c>
      <c r="E200" s="9" t="s">
        <v>44</v>
      </c>
      <c r="F200" s="2" t="b">
        <f t="shared" si="57"/>
        <v>0</v>
      </c>
      <c r="G200" s="2" t="b">
        <f t="shared" si="58"/>
        <v>0</v>
      </c>
      <c r="H200" s="2" t="s">
        <v>275</v>
      </c>
      <c r="I200" s="3"/>
      <c r="M200" s="1">
        <f>PRODUCT(SUM(PRODUCT(R200,overview!$J$2),PRODUCT(W200,overview!$K$2),PRODUCT(AB200,overview!$L$2)),1/SUM(overview!$J$2:$L$2))</f>
        <v>0.41652272727272727</v>
      </c>
      <c r="N200" s="1">
        <f>PRODUCT(SUM(PRODUCT(S200,overview!$J$2),PRODUCT(X200,overview!$K$2),PRODUCT(AC200,overview!$L$2)),1/SUM(overview!$J$2:$L$2))</f>
        <v>2.583477272727273</v>
      </c>
      <c r="O200" s="1">
        <f t="shared" si="52"/>
        <v>8</v>
      </c>
      <c r="P200" s="1">
        <f t="shared" si="53"/>
        <v>4</v>
      </c>
      <c r="Q200" s="1">
        <f t="shared" si="54"/>
        <v>8.0612810429917386E-2</v>
      </c>
      <c r="R200" s="1">
        <v>0.375</v>
      </c>
      <c r="S200" s="1">
        <v>2.625</v>
      </c>
      <c r="T200" s="1">
        <v>3</v>
      </c>
      <c r="U200" s="1">
        <v>0</v>
      </c>
      <c r="V200" s="1">
        <f t="shared" si="55"/>
        <v>0</v>
      </c>
      <c r="W200" s="1">
        <v>0.438</v>
      </c>
      <c r="X200" s="1">
        <v>2.5619999999999998</v>
      </c>
      <c r="Y200" s="1">
        <v>5</v>
      </c>
      <c r="Z200" s="1">
        <v>4</v>
      </c>
      <c r="AA200" s="1">
        <f t="shared" si="56"/>
        <v>0.13676814988290401</v>
      </c>
      <c r="AB200" s="1">
        <v>0.375</v>
      </c>
      <c r="AC200" s="1">
        <v>2.625</v>
      </c>
      <c r="AD200" s="1">
        <v>0</v>
      </c>
      <c r="AE200" s="1">
        <v>0</v>
      </c>
      <c r="AF200" s="1" t="e">
        <f t="shared" si="51"/>
        <v>#DIV/0!</v>
      </c>
      <c r="AH200" s="1">
        <f t="shared" si="44"/>
        <v>0.19285856488723302</v>
      </c>
      <c r="AI200" s="1">
        <f t="shared" si="45"/>
        <v>6.7482629255551749E-2</v>
      </c>
      <c r="AJ200" s="1">
        <f t="shared" si="46"/>
        <v>0.18727090969676777</v>
      </c>
      <c r="AK200" s="1">
        <f t="shared" si="47"/>
        <v>14.498544589678366</v>
      </c>
      <c r="AL200" s="1" t="b">
        <f t="shared" si="48"/>
        <v>1</v>
      </c>
      <c r="AM200" s="1">
        <f t="shared" si="49"/>
        <v>7.2063067594758614</v>
      </c>
      <c r="AN200" s="1" t="b">
        <f t="shared" si="50"/>
        <v>0</v>
      </c>
      <c r="AO200" s="1">
        <v>9.4879999999999995</v>
      </c>
    </row>
    <row r="201" spans="1:41">
      <c r="A201" s="7">
        <v>198</v>
      </c>
      <c r="B201" s="9" t="s">
        <v>41</v>
      </c>
      <c r="C201" s="9" t="s">
        <v>42</v>
      </c>
      <c r="D201" s="9" t="s">
        <v>41</v>
      </c>
      <c r="E201" s="9" t="s">
        <v>42</v>
      </c>
      <c r="F201" s="2" t="b">
        <f t="shared" si="57"/>
        <v>0</v>
      </c>
      <c r="G201" s="2" t="b">
        <f t="shared" si="58"/>
        <v>0</v>
      </c>
      <c r="H201" s="2" t="s">
        <v>275</v>
      </c>
      <c r="I201" s="3"/>
      <c r="M201" s="1">
        <f>PRODUCT(SUM(PRODUCT(R201,overview!$J$2),PRODUCT(W201,overview!$K$2),PRODUCT(AB201,overview!$L$2)),1/SUM(overview!$J$2:$L$2))</f>
        <v>0.38088636363636358</v>
      </c>
      <c r="N201" s="1">
        <f>PRODUCT(SUM(PRODUCT(S201,overview!$J$2),PRODUCT(X201,overview!$K$2),PRODUCT(AC201,overview!$L$2)),1/SUM(overview!$J$2:$L$2))</f>
        <v>2.6191136363636365</v>
      </c>
      <c r="O201" s="1">
        <f t="shared" si="52"/>
        <v>9</v>
      </c>
      <c r="P201" s="1">
        <f t="shared" si="53"/>
        <v>5</v>
      </c>
      <c r="Q201" s="1">
        <f t="shared" si="54"/>
        <v>8.079204064139979E-2</v>
      </c>
      <c r="R201" s="1">
        <v>0.42899999999999999</v>
      </c>
      <c r="S201" s="1">
        <v>2.5710000000000002</v>
      </c>
      <c r="T201" s="1">
        <v>4</v>
      </c>
      <c r="U201" s="1">
        <v>0</v>
      </c>
      <c r="V201" s="1">
        <f t="shared" si="55"/>
        <v>0</v>
      </c>
      <c r="W201" s="1">
        <v>0.35599999999999998</v>
      </c>
      <c r="X201" s="1">
        <v>2.6440000000000001</v>
      </c>
      <c r="Y201" s="1">
        <v>5</v>
      </c>
      <c r="Z201" s="1">
        <v>5</v>
      </c>
      <c r="AA201" s="1">
        <f t="shared" si="56"/>
        <v>0.13464447806354007</v>
      </c>
      <c r="AB201" s="1">
        <v>0.42899999999999999</v>
      </c>
      <c r="AC201" s="1">
        <v>2.5710000000000002</v>
      </c>
      <c r="AD201" s="1">
        <v>0</v>
      </c>
      <c r="AE201" s="1">
        <v>0</v>
      </c>
      <c r="AF201" s="1" t="e">
        <f t="shared" si="51"/>
        <v>#DIV/0!</v>
      </c>
      <c r="AH201" s="1">
        <f t="shared" si="44"/>
        <v>0.19233455512279946</v>
      </c>
      <c r="AI201" s="1">
        <f t="shared" si="45"/>
        <v>5.4650166430478195E-2</v>
      </c>
      <c r="AJ201" s="1">
        <f t="shared" si="46"/>
        <v>0.18274920345926263</v>
      </c>
      <c r="AK201" s="1">
        <f t="shared" si="47"/>
        <v>13.505495886924868</v>
      </c>
      <c r="AL201" s="1" t="b">
        <f t="shared" si="48"/>
        <v>1</v>
      </c>
      <c r="AM201" s="1">
        <f t="shared" si="49"/>
        <v>9.011965580066871</v>
      </c>
      <c r="AN201" s="1" t="b">
        <f t="shared" si="50"/>
        <v>0</v>
      </c>
      <c r="AO201" s="1">
        <v>9.4879999999999995</v>
      </c>
    </row>
    <row r="202" spans="1:41">
      <c r="A202" s="7">
        <v>199</v>
      </c>
      <c r="B202" s="9" t="s">
        <v>28</v>
      </c>
      <c r="C202" s="9" t="s">
        <v>29</v>
      </c>
      <c r="D202" s="9" t="s">
        <v>47</v>
      </c>
      <c r="E202" s="9" t="s">
        <v>48</v>
      </c>
      <c r="F202" s="2" t="b">
        <f t="shared" si="57"/>
        <v>1</v>
      </c>
      <c r="G202" s="2" t="b">
        <f t="shared" si="58"/>
        <v>1</v>
      </c>
      <c r="H202" s="2" t="s">
        <v>275</v>
      </c>
      <c r="I202" s="2"/>
      <c r="K202" s="2"/>
      <c r="L202" s="2"/>
      <c r="M202" s="1">
        <f>PRODUCT(SUM(PRODUCT(R202,overview!$J$2),PRODUCT(W202,overview!$K$2),PRODUCT(AB202,overview!$L$2)),1/SUM(overview!$J$2:$L$2))</f>
        <v>0.90581818181818174</v>
      </c>
      <c r="N202" s="1">
        <f>PRODUCT(SUM(PRODUCT(S202,overview!$J$2),PRODUCT(X202,overview!$K$2),PRODUCT(AC202,overview!$L$2)),1/SUM(overview!$J$2:$L$2))</f>
        <v>2.0941818181818181</v>
      </c>
      <c r="O202" s="1">
        <f t="shared" si="52"/>
        <v>22.5</v>
      </c>
      <c r="P202" s="1">
        <f t="shared" si="53"/>
        <v>4.5</v>
      </c>
      <c r="Q202" s="1">
        <f t="shared" si="54"/>
        <v>8.650807431845807E-2</v>
      </c>
      <c r="R202" s="1">
        <v>0.85099999999999998</v>
      </c>
      <c r="S202" s="1">
        <v>2.149</v>
      </c>
      <c r="T202" s="1">
        <v>14</v>
      </c>
      <c r="U202" s="1">
        <v>1</v>
      </c>
      <c r="V202" s="1">
        <f t="shared" si="55"/>
        <v>2.8285581333510598E-2</v>
      </c>
      <c r="W202" s="1">
        <v>0.93899999999999995</v>
      </c>
      <c r="X202" s="1">
        <v>2.0609999999999999</v>
      </c>
      <c r="Y202" s="1">
        <v>7.5</v>
      </c>
      <c r="Z202" s="1">
        <v>2.5</v>
      </c>
      <c r="AA202" s="1">
        <f t="shared" si="56"/>
        <v>0.15186802523047063</v>
      </c>
      <c r="AB202" s="1">
        <v>0.71099999999999997</v>
      </c>
      <c r="AC202" s="1">
        <v>2.2890000000000001</v>
      </c>
      <c r="AD202" s="1">
        <v>1</v>
      </c>
      <c r="AE202" s="1">
        <v>1</v>
      </c>
      <c r="AF202" s="1">
        <f t="shared" si="51"/>
        <v>0.31061598951507208</v>
      </c>
      <c r="AH202" s="1">
        <f t="shared" si="44"/>
        <v>0.22369133655604745</v>
      </c>
      <c r="AI202" s="1">
        <f t="shared" si="45"/>
        <v>5.4650166430478195E-2</v>
      </c>
      <c r="AJ202" s="1">
        <f t="shared" si="46"/>
        <v>0.30192837465564737</v>
      </c>
      <c r="AK202" s="1">
        <f t="shared" si="47"/>
        <v>13.566120253103252</v>
      </c>
      <c r="AL202" s="1" t="b">
        <f t="shared" si="48"/>
        <v>1</v>
      </c>
      <c r="AM202" s="1">
        <f t="shared" si="49"/>
        <v>9.4685519525662212</v>
      </c>
      <c r="AN202" s="1" t="b">
        <f t="shared" si="50"/>
        <v>0</v>
      </c>
      <c r="AO202" s="1">
        <v>9.4879999999999995</v>
      </c>
    </row>
    <row r="203" spans="1:41">
      <c r="A203" s="7">
        <v>200</v>
      </c>
      <c r="B203" s="9" t="s">
        <v>75</v>
      </c>
      <c r="C203" s="9" t="s">
        <v>1</v>
      </c>
      <c r="D203" s="9" t="s">
        <v>75</v>
      </c>
      <c r="E203" s="9" t="s">
        <v>1</v>
      </c>
      <c r="F203" s="2" t="b">
        <f t="shared" si="57"/>
        <v>0</v>
      </c>
      <c r="G203" s="2" t="b">
        <f t="shared" si="58"/>
        <v>0</v>
      </c>
      <c r="H203" s="2" t="s">
        <v>275</v>
      </c>
      <c r="I203" s="3"/>
      <c r="M203" s="1">
        <f>PRODUCT(SUM(PRODUCT(R203,overview!$J$2),PRODUCT(W203,overview!$K$2),PRODUCT(AB203,overview!$L$2)),1/SUM(overview!$J$2:$L$2))</f>
        <v>0.68334090909090917</v>
      </c>
      <c r="N203" s="1">
        <f>PRODUCT(SUM(PRODUCT(S203,overview!$J$2),PRODUCT(X203,overview!$K$2),PRODUCT(AC203,overview!$L$2)),1/SUM(overview!$J$2:$L$2))</f>
        <v>2.3166590909090909</v>
      </c>
      <c r="O203" s="1">
        <f t="shared" si="52"/>
        <v>13</v>
      </c>
      <c r="P203" s="1">
        <f t="shared" si="53"/>
        <v>10</v>
      </c>
      <c r="Q203" s="1">
        <f t="shared" si="54"/>
        <v>0.22689866420552263</v>
      </c>
      <c r="R203" s="1">
        <v>1.026</v>
      </c>
      <c r="S203" s="1">
        <v>1.974</v>
      </c>
      <c r="T203" s="1">
        <v>5</v>
      </c>
      <c r="U203" s="1">
        <v>2</v>
      </c>
      <c r="V203" s="1">
        <f t="shared" si="55"/>
        <v>0.20790273556231006</v>
      </c>
      <c r="W203" s="1">
        <v>0.50700000000000001</v>
      </c>
      <c r="X203" s="1">
        <v>2.4929999999999999</v>
      </c>
      <c r="Y203" s="1">
        <v>8</v>
      </c>
      <c r="Z203" s="1">
        <v>8</v>
      </c>
      <c r="AA203" s="1">
        <f t="shared" si="56"/>
        <v>0.20336943441636585</v>
      </c>
      <c r="AB203" s="1">
        <v>1</v>
      </c>
      <c r="AC203" s="1">
        <v>2</v>
      </c>
      <c r="AD203" s="1">
        <v>0</v>
      </c>
      <c r="AE203" s="1">
        <v>0</v>
      </c>
      <c r="AF203" s="1" t="e">
        <f t="shared" si="51"/>
        <v>#DIV/0!</v>
      </c>
      <c r="AH203" s="1">
        <f t="shared" ref="AH203:AH266" si="59">(SUM(Z199:Z209)*SUM(W199:W209))/(SUM(Y199:Y209)*SUM(X199:X209))</f>
        <v>0.24457099246050973</v>
      </c>
      <c r="AI203" s="1">
        <f t="shared" ref="AI203:AI266" si="60">(SUM(U199:U209)*SUM(R199:R209))/(SUM(T199:T209)*SUM(S199:S209))</f>
        <v>6.1593957228678747E-2</v>
      </c>
      <c r="AJ203" s="1">
        <f t="shared" ref="AJ203:AJ266" si="61">(SUM(AE199:AE209)*SUM(AB199:AB209))/(SUM(AD199:AD209)*SUM(AC199:AC209))</f>
        <v>0.28305785123966937</v>
      </c>
      <c r="AK203" s="1">
        <f t="shared" ref="AK203:AK266" si="62">(((SUM(AJ201:AJ205))-(SUM(AI201:AI205)))^2)/(AVERAGE(AI201:AI205))</f>
        <v>16.504115795902816</v>
      </c>
      <c r="AL203" s="1" t="b">
        <f t="shared" ref="AL203:AL266" si="63">IF(AK203&gt;AO203, TRUE, FALSE)</f>
        <v>1</v>
      </c>
      <c r="AM203" s="1">
        <f t="shared" ref="AM203:AM266" si="64">(((SUM(AH201:AH205))-(SUM(AI201:AI205)))^2)/(AVERAGE(AI201:AI205))</f>
        <v>10.361805133889689</v>
      </c>
      <c r="AN203" s="1" t="b">
        <f t="shared" ref="AN203:AN266" si="65">IF(AM203&gt;AO203, TRUE, FALSE)</f>
        <v>1</v>
      </c>
      <c r="AO203" s="1">
        <v>9.4879999999999995</v>
      </c>
    </row>
    <row r="204" spans="1:41">
      <c r="A204" s="7">
        <v>201</v>
      </c>
      <c r="B204" s="9" t="s">
        <v>69</v>
      </c>
      <c r="C204" s="9" t="s">
        <v>70</v>
      </c>
      <c r="D204" s="9" t="s">
        <v>30</v>
      </c>
      <c r="E204" s="9" t="s">
        <v>31</v>
      </c>
      <c r="F204" s="2" t="b">
        <f t="shared" si="57"/>
        <v>0</v>
      </c>
      <c r="G204" s="2" t="b">
        <f t="shared" si="58"/>
        <v>1</v>
      </c>
      <c r="H204" s="2" t="s">
        <v>275</v>
      </c>
      <c r="I204" s="3"/>
      <c r="M204" s="1">
        <f>PRODUCT(SUM(PRODUCT(R204,overview!$J$2),PRODUCT(W204,overview!$K$2),PRODUCT(AB204,overview!$L$2)),1/SUM(overview!$J$2:$L$2))</f>
        <v>1</v>
      </c>
      <c r="N204" s="1">
        <f>PRODUCT(SUM(PRODUCT(S204,overview!$J$2),PRODUCT(X204,overview!$K$2),PRODUCT(AC204,overview!$L$2)),1/SUM(overview!$J$2:$L$2))</f>
        <v>2</v>
      </c>
      <c r="O204" s="1">
        <f t="shared" si="52"/>
        <v>15</v>
      </c>
      <c r="P204" s="1">
        <f t="shared" si="53"/>
        <v>3</v>
      </c>
      <c r="Q204" s="1">
        <f t="shared" si="54"/>
        <v>0.1</v>
      </c>
      <c r="R204" s="1">
        <v>1</v>
      </c>
      <c r="S204" s="1">
        <v>2</v>
      </c>
      <c r="T204" s="1">
        <v>10</v>
      </c>
      <c r="U204" s="1">
        <v>0</v>
      </c>
      <c r="V204" s="1">
        <f t="shared" si="55"/>
        <v>0</v>
      </c>
      <c r="W204" s="1">
        <v>1</v>
      </c>
      <c r="X204" s="1">
        <v>2</v>
      </c>
      <c r="Y204" s="1">
        <v>5</v>
      </c>
      <c r="Z204" s="1">
        <v>2</v>
      </c>
      <c r="AA204" s="1">
        <f t="shared" si="56"/>
        <v>0.2</v>
      </c>
      <c r="AB204" s="1">
        <v>1</v>
      </c>
      <c r="AC204" s="1">
        <v>2</v>
      </c>
      <c r="AD204" s="1">
        <v>0</v>
      </c>
      <c r="AE204" s="1">
        <v>1</v>
      </c>
      <c r="AF204" s="1" t="e">
        <f t="shared" si="51"/>
        <v>#DIV/0!</v>
      </c>
      <c r="AH204" s="1">
        <f t="shared" si="59"/>
        <v>0.23261248327860345</v>
      </c>
      <c r="AI204" s="1">
        <f t="shared" si="60"/>
        <v>7.6048931816681695E-2</v>
      </c>
      <c r="AJ204" s="1">
        <f t="shared" si="61"/>
        <v>0.28305785123966942</v>
      </c>
      <c r="AK204" s="1">
        <f t="shared" si="62"/>
        <v>16.796846436028215</v>
      </c>
      <c r="AL204" s="1" t="b">
        <f t="shared" si="63"/>
        <v>1</v>
      </c>
      <c r="AM204" s="1">
        <f t="shared" si="64"/>
        <v>10.027904820147462</v>
      </c>
      <c r="AN204" s="1" t="b">
        <f t="shared" si="65"/>
        <v>1</v>
      </c>
      <c r="AO204" s="1">
        <v>9.4879999999999995</v>
      </c>
    </row>
    <row r="205" spans="1:41">
      <c r="A205" s="7">
        <v>202</v>
      </c>
      <c r="B205" s="9" t="s">
        <v>97</v>
      </c>
      <c r="C205" s="9" t="s">
        <v>42</v>
      </c>
      <c r="D205" s="9" t="s">
        <v>41</v>
      </c>
      <c r="E205" s="9" t="s">
        <v>42</v>
      </c>
      <c r="F205" s="2" t="b">
        <f t="shared" si="57"/>
        <v>0</v>
      </c>
      <c r="G205" s="2" t="b">
        <f t="shared" si="58"/>
        <v>1</v>
      </c>
      <c r="H205" s="2" t="s">
        <v>275</v>
      </c>
      <c r="I205" s="2"/>
      <c r="M205" s="1">
        <f>PRODUCT(SUM(PRODUCT(R205,overview!$J$2),PRODUCT(W205,overview!$K$2),PRODUCT(AB205,overview!$L$2)),1/SUM(overview!$J$2:$L$2))</f>
        <v>0.42899999999999994</v>
      </c>
      <c r="N205" s="1">
        <f>PRODUCT(SUM(PRODUCT(S205,overview!$J$2),PRODUCT(X205,overview!$K$2),PRODUCT(AC205,overview!$L$2)),1/SUM(overview!$J$2:$L$2))</f>
        <v>2.5710000000000002</v>
      </c>
      <c r="O205" s="1">
        <f t="shared" si="52"/>
        <v>13</v>
      </c>
      <c r="P205" s="1">
        <f t="shared" si="53"/>
        <v>0</v>
      </c>
      <c r="Q205" s="1">
        <f t="shared" si="54"/>
        <v>0</v>
      </c>
      <c r="R205" s="1">
        <v>0.42899999999999999</v>
      </c>
      <c r="S205" s="1">
        <v>2.5710000000000002</v>
      </c>
      <c r="T205" s="1">
        <v>8</v>
      </c>
      <c r="U205" s="1">
        <v>0</v>
      </c>
      <c r="V205" s="1">
        <f t="shared" si="55"/>
        <v>0</v>
      </c>
      <c r="W205" s="1">
        <v>0.42899999999999999</v>
      </c>
      <c r="X205" s="1">
        <v>2.5710000000000002</v>
      </c>
      <c r="Y205" s="1">
        <v>4</v>
      </c>
      <c r="Z205" s="1">
        <v>0</v>
      </c>
      <c r="AA205" s="1">
        <f t="shared" si="56"/>
        <v>0</v>
      </c>
      <c r="AB205" s="1">
        <v>0.42899999999999999</v>
      </c>
      <c r="AC205" s="1">
        <v>2.5710000000000002</v>
      </c>
      <c r="AD205" s="1">
        <v>1</v>
      </c>
      <c r="AE205" s="1">
        <v>0</v>
      </c>
      <c r="AF205" s="1">
        <f t="shared" si="51"/>
        <v>0</v>
      </c>
      <c r="AH205" s="1">
        <f t="shared" si="59"/>
        <v>0.25315023444688806</v>
      </c>
      <c r="AI205" s="1">
        <f t="shared" si="60"/>
        <v>7.8356731735542223E-2</v>
      </c>
      <c r="AJ205" s="1">
        <f t="shared" si="61"/>
        <v>0.31072943899198557</v>
      </c>
      <c r="AK205" s="1">
        <f t="shared" si="62"/>
        <v>13.732218130881913</v>
      </c>
      <c r="AL205" s="1" t="b">
        <f t="shared" si="63"/>
        <v>1</v>
      </c>
      <c r="AM205" s="1">
        <f t="shared" si="64"/>
        <v>8.2716038864214116</v>
      </c>
      <c r="AN205" s="1" t="b">
        <f t="shared" si="65"/>
        <v>0</v>
      </c>
      <c r="AO205" s="1">
        <v>9.4879999999999995</v>
      </c>
    </row>
    <row r="206" spans="1:41">
      <c r="A206" s="7">
        <v>203</v>
      </c>
      <c r="B206" s="9" t="s">
        <v>60</v>
      </c>
      <c r="C206" s="9" t="s">
        <v>61</v>
      </c>
      <c r="D206" s="9" t="s">
        <v>83</v>
      </c>
      <c r="E206" s="9" t="s">
        <v>61</v>
      </c>
      <c r="F206" s="2" t="b">
        <f t="shared" si="57"/>
        <v>0</v>
      </c>
      <c r="G206" s="2" t="b">
        <f t="shared" si="58"/>
        <v>0</v>
      </c>
      <c r="H206" s="2" t="s">
        <v>275</v>
      </c>
      <c r="I206" s="2"/>
      <c r="M206" s="1">
        <f>PRODUCT(SUM(PRODUCT(R206,overview!$J$2),PRODUCT(W206,overview!$K$2),PRODUCT(AB206,overview!$L$2)),1/SUM(overview!$J$2:$L$2))</f>
        <v>0.9387045454545454</v>
      </c>
      <c r="N206" s="1">
        <f>PRODUCT(SUM(PRODUCT(S206,overview!$J$2),PRODUCT(X206,overview!$K$2),PRODUCT(AC206,overview!$L$2)),1/SUM(overview!$J$2:$L$2))</f>
        <v>2.0612954545454545</v>
      </c>
      <c r="O206" s="1">
        <f t="shared" si="52"/>
        <v>19</v>
      </c>
      <c r="P206" s="1">
        <f t="shared" si="53"/>
        <v>7</v>
      </c>
      <c r="Q206" s="1">
        <f t="shared" si="54"/>
        <v>0.16777726646793284</v>
      </c>
      <c r="R206" s="1">
        <v>1</v>
      </c>
      <c r="S206" s="1">
        <v>2</v>
      </c>
      <c r="T206" s="1">
        <v>9</v>
      </c>
      <c r="U206" s="1">
        <v>3</v>
      </c>
      <c r="V206" s="1">
        <f t="shared" si="55"/>
        <v>0.16666666666666666</v>
      </c>
      <c r="W206" s="1">
        <v>0.90700000000000003</v>
      </c>
      <c r="X206" s="1">
        <v>2.093</v>
      </c>
      <c r="Y206" s="1">
        <v>9</v>
      </c>
      <c r="Z206" s="1">
        <v>4</v>
      </c>
      <c r="AA206" s="1">
        <f t="shared" si="56"/>
        <v>0.19259967086054042</v>
      </c>
      <c r="AB206" s="1">
        <v>1</v>
      </c>
      <c r="AC206" s="1">
        <v>2</v>
      </c>
      <c r="AD206" s="1">
        <v>1</v>
      </c>
      <c r="AE206" s="1">
        <v>0</v>
      </c>
      <c r="AF206" s="1">
        <f t="shared" si="51"/>
        <v>0</v>
      </c>
      <c r="AH206" s="1">
        <f t="shared" si="59"/>
        <v>0.22610137492413904</v>
      </c>
      <c r="AI206" s="1">
        <f t="shared" si="60"/>
        <v>7.5849996841957368E-2</v>
      </c>
      <c r="AJ206" s="1">
        <f t="shared" si="61"/>
        <v>0.24662419292769486</v>
      </c>
      <c r="AK206" s="1">
        <f t="shared" si="62"/>
        <v>11.196145877778006</v>
      </c>
      <c r="AL206" s="1" t="b">
        <f t="shared" si="63"/>
        <v>1</v>
      </c>
      <c r="AM206" s="1">
        <f t="shared" si="64"/>
        <v>6.7774483891748396</v>
      </c>
      <c r="AN206" s="1" t="b">
        <f t="shared" si="65"/>
        <v>0</v>
      </c>
      <c r="AO206" s="1">
        <v>9.4879999999999995</v>
      </c>
    </row>
    <row r="207" spans="1:41">
      <c r="A207" s="7">
        <v>204</v>
      </c>
      <c r="B207" s="9" t="s">
        <v>45</v>
      </c>
      <c r="C207" s="9" t="s">
        <v>46</v>
      </c>
      <c r="D207" s="9" t="s">
        <v>76</v>
      </c>
      <c r="E207" s="9" t="s">
        <v>46</v>
      </c>
      <c r="F207" s="2" t="b">
        <f t="shared" si="57"/>
        <v>0</v>
      </c>
      <c r="G207" s="2" t="b">
        <f t="shared" si="58"/>
        <v>0</v>
      </c>
      <c r="H207" s="2" t="s">
        <v>275</v>
      </c>
      <c r="I207" s="3"/>
      <c r="M207" s="1">
        <f>PRODUCT(SUM(PRODUCT(R207,overview!$J$2),PRODUCT(W207,overview!$K$2),PRODUCT(AB207,overview!$L$2)),1/SUM(overview!$J$2:$L$2))</f>
        <v>1.0544545454545455</v>
      </c>
      <c r="N207" s="1">
        <f>PRODUCT(SUM(PRODUCT(S207,overview!$J$2),PRODUCT(X207,overview!$K$2),PRODUCT(AC207,overview!$L$2)),1/SUM(overview!$J$2:$L$2))</f>
        <v>1.9455454545454547</v>
      </c>
      <c r="O207" s="1">
        <f t="shared" si="52"/>
        <v>14</v>
      </c>
      <c r="P207" s="1">
        <f t="shared" si="53"/>
        <v>2</v>
      </c>
      <c r="Q207" s="1">
        <f t="shared" si="54"/>
        <v>7.7426288491191986E-2</v>
      </c>
      <c r="R207" s="1">
        <v>1.028</v>
      </c>
      <c r="S207" s="1">
        <v>1.972</v>
      </c>
      <c r="T207" s="1">
        <v>5</v>
      </c>
      <c r="U207" s="1">
        <v>0</v>
      </c>
      <c r="V207" s="1">
        <f t="shared" si="55"/>
        <v>0</v>
      </c>
      <c r="W207" s="1">
        <v>1.0680000000000001</v>
      </c>
      <c r="X207" s="1">
        <v>1.9319999999999999</v>
      </c>
      <c r="Y207" s="1">
        <v>8</v>
      </c>
      <c r="Z207" s="1">
        <v>2</v>
      </c>
      <c r="AA207" s="1">
        <f t="shared" si="56"/>
        <v>0.13819875776397517</v>
      </c>
      <c r="AB207" s="1">
        <v>1.032</v>
      </c>
      <c r="AC207" s="1">
        <v>1.968</v>
      </c>
      <c r="AD207" s="1">
        <v>1</v>
      </c>
      <c r="AE207" s="1">
        <v>0</v>
      </c>
      <c r="AF207" s="1">
        <f t="shared" si="51"/>
        <v>0</v>
      </c>
      <c r="AH207" s="1">
        <f t="shared" si="59"/>
        <v>0.23050438974005857</v>
      </c>
      <c r="AI207" s="1">
        <f t="shared" si="60"/>
        <v>9.5052365105681574E-2</v>
      </c>
      <c r="AJ207" s="1">
        <f t="shared" si="61"/>
        <v>0.29425973587612342</v>
      </c>
      <c r="AK207" s="1">
        <f t="shared" si="62"/>
        <v>7.7843823328610826</v>
      </c>
      <c r="AL207" s="1" t="b">
        <f t="shared" si="63"/>
        <v>0</v>
      </c>
      <c r="AM207" s="1">
        <f t="shared" si="64"/>
        <v>5.9380189023971353</v>
      </c>
      <c r="AN207" s="1" t="b">
        <f t="shared" si="65"/>
        <v>0</v>
      </c>
      <c r="AO207" s="1">
        <v>9.4879999999999995</v>
      </c>
    </row>
    <row r="208" spans="1:41">
      <c r="A208" s="7">
        <v>205</v>
      </c>
      <c r="B208" s="9" t="s">
        <v>56</v>
      </c>
      <c r="C208" s="9" t="s">
        <v>31</v>
      </c>
      <c r="D208" s="9" t="s">
        <v>74</v>
      </c>
      <c r="E208" s="9" t="s">
        <v>1</v>
      </c>
      <c r="F208" s="2" t="b">
        <f t="shared" si="57"/>
        <v>1</v>
      </c>
      <c r="G208" s="2" t="b">
        <f t="shared" si="58"/>
        <v>0</v>
      </c>
      <c r="H208" s="2" t="s">
        <v>275</v>
      </c>
      <c r="I208" s="3"/>
      <c r="K208" s="2"/>
      <c r="L208" s="2"/>
      <c r="M208" s="1">
        <f>PRODUCT(SUM(PRODUCT(R208,overview!$J$2),PRODUCT(W208,overview!$K$2),PRODUCT(AB208,overview!$L$2)),1/SUM(overview!$J$2:$L$2))</f>
        <v>1.0726363636363636</v>
      </c>
      <c r="N208" s="1">
        <f>PRODUCT(SUM(PRODUCT(S208,overview!$J$2),PRODUCT(X208,overview!$K$2),PRODUCT(AC208,overview!$L$2)),1/SUM(overview!$J$2:$L$2))</f>
        <v>1.9273636363636364</v>
      </c>
      <c r="O208" s="1">
        <f t="shared" si="52"/>
        <v>13.8</v>
      </c>
      <c r="P208" s="1">
        <f t="shared" si="53"/>
        <v>11.2</v>
      </c>
      <c r="Q208" s="1">
        <f t="shared" si="54"/>
        <v>0.45167680769775004</v>
      </c>
      <c r="R208" s="1">
        <v>1</v>
      </c>
      <c r="S208" s="1">
        <v>2</v>
      </c>
      <c r="T208" s="1">
        <v>6</v>
      </c>
      <c r="U208" s="1">
        <v>0</v>
      </c>
      <c r="V208" s="1">
        <f t="shared" si="55"/>
        <v>0</v>
      </c>
      <c r="W208" s="1">
        <v>1.103</v>
      </c>
      <c r="X208" s="1">
        <v>1.897</v>
      </c>
      <c r="Y208" s="1">
        <v>7.8</v>
      </c>
      <c r="Z208" s="1">
        <v>10.199999999999999</v>
      </c>
      <c r="AA208" s="1">
        <f t="shared" si="56"/>
        <v>0.76035035075625479</v>
      </c>
      <c r="AB208" s="1">
        <v>1.2090000000000001</v>
      </c>
      <c r="AC208" s="1">
        <v>1.7909999999999999</v>
      </c>
      <c r="AD208" s="1">
        <v>0</v>
      </c>
      <c r="AE208" s="1">
        <v>1</v>
      </c>
      <c r="AF208" s="1" t="e">
        <f t="shared" si="51"/>
        <v>#DIV/0!</v>
      </c>
      <c r="AH208" s="1">
        <f t="shared" si="59"/>
        <v>0.19467689254068599</v>
      </c>
      <c r="AI208" s="1">
        <f t="shared" si="60"/>
        <v>7.5059572710293523E-2</v>
      </c>
      <c r="AJ208" s="1">
        <f t="shared" si="61"/>
        <v>0.21254103742613265</v>
      </c>
      <c r="AK208" s="1">
        <f t="shared" si="62"/>
        <v>5.1116054553144155</v>
      </c>
      <c r="AL208" s="1" t="b">
        <f t="shared" si="63"/>
        <v>0</v>
      </c>
      <c r="AM208" s="1">
        <f t="shared" si="64"/>
        <v>5.818414993289398</v>
      </c>
      <c r="AN208" s="1" t="b">
        <f t="shared" si="65"/>
        <v>0</v>
      </c>
      <c r="AO208" s="1">
        <v>9.4879999999999995</v>
      </c>
    </row>
    <row r="209" spans="1:41">
      <c r="A209" s="7">
        <v>206</v>
      </c>
      <c r="B209" s="9" t="s">
        <v>30</v>
      </c>
      <c r="C209" s="9" t="s">
        <v>31</v>
      </c>
      <c r="D209" s="9" t="s">
        <v>30</v>
      </c>
      <c r="E209" s="9" t="s">
        <v>31</v>
      </c>
      <c r="F209" s="2" t="b">
        <f t="shared" si="57"/>
        <v>0</v>
      </c>
      <c r="G209" s="2" t="b">
        <f t="shared" si="58"/>
        <v>0</v>
      </c>
      <c r="H209" s="2" t="s">
        <v>275</v>
      </c>
      <c r="I209" s="2"/>
      <c r="M209" s="1">
        <f>PRODUCT(SUM(PRODUCT(R209,overview!$J$2),PRODUCT(W209,overview!$K$2),PRODUCT(AB209,overview!$L$2)),1/SUM(overview!$J$2:$L$2))</f>
        <v>1.0028636363636363</v>
      </c>
      <c r="N209" s="1">
        <f>PRODUCT(SUM(PRODUCT(S209,overview!$J$2),PRODUCT(X209,overview!$K$2),PRODUCT(AC209,overview!$L$2)),1/SUM(overview!$J$2:$L$2))</f>
        <v>1.9971363636363635</v>
      </c>
      <c r="O209" s="1">
        <f t="shared" si="52"/>
        <v>6</v>
      </c>
      <c r="P209" s="1">
        <f t="shared" si="53"/>
        <v>4</v>
      </c>
      <c r="Q209" s="1">
        <f t="shared" si="54"/>
        <v>0.33476720455804143</v>
      </c>
      <c r="R209" s="1">
        <v>1.0089999999999999</v>
      </c>
      <c r="S209" s="1">
        <v>1.9910000000000001</v>
      </c>
      <c r="T209" s="1">
        <v>4</v>
      </c>
      <c r="U209" s="1">
        <v>3</v>
      </c>
      <c r="V209" s="1">
        <f t="shared" si="55"/>
        <v>0.3800853842290306</v>
      </c>
      <c r="W209" s="1">
        <v>1</v>
      </c>
      <c r="X209" s="1">
        <v>2</v>
      </c>
      <c r="Y209" s="1">
        <v>2</v>
      </c>
      <c r="Z209" s="1">
        <v>1</v>
      </c>
      <c r="AA209" s="1">
        <f t="shared" si="56"/>
        <v>0.25</v>
      </c>
      <c r="AB209" s="1">
        <v>1</v>
      </c>
      <c r="AC209" s="1">
        <v>2</v>
      </c>
      <c r="AD209" s="1">
        <v>0</v>
      </c>
      <c r="AE209" s="1">
        <v>0</v>
      </c>
      <c r="AF209" s="1" t="e">
        <f t="shared" si="51"/>
        <v>#DIV/0!</v>
      </c>
      <c r="AH209" s="1">
        <f t="shared" si="59"/>
        <v>0.18044177604946823</v>
      </c>
      <c r="AI209" s="1">
        <f t="shared" si="60"/>
        <v>7.3341911334659018E-2</v>
      </c>
      <c r="AJ209" s="1">
        <f t="shared" si="61"/>
        <v>0.12034058656575214</v>
      </c>
      <c r="AK209" s="1">
        <f t="shared" si="62"/>
        <v>3.651058579892124</v>
      </c>
      <c r="AL209" s="1" t="b">
        <f t="shared" si="63"/>
        <v>0</v>
      </c>
      <c r="AM209" s="1">
        <f t="shared" si="64"/>
        <v>5.6463317491298408</v>
      </c>
      <c r="AN209" s="1" t="b">
        <f t="shared" si="65"/>
        <v>0</v>
      </c>
      <c r="AO209" s="1">
        <v>9.4879999999999995</v>
      </c>
    </row>
    <row r="210" spans="1:41">
      <c r="A210" s="7">
        <v>207</v>
      </c>
      <c r="B210" s="9" t="s">
        <v>47</v>
      </c>
      <c r="C210" s="9" t="s">
        <v>48</v>
      </c>
      <c r="D210" s="9" t="s">
        <v>47</v>
      </c>
      <c r="E210" s="9" t="s">
        <v>48</v>
      </c>
      <c r="F210" s="2" t="b">
        <f t="shared" si="57"/>
        <v>0</v>
      </c>
      <c r="G210" s="2" t="b">
        <f t="shared" si="58"/>
        <v>0</v>
      </c>
      <c r="H210" s="2" t="s">
        <v>275</v>
      </c>
      <c r="I210" s="3"/>
      <c r="M210" s="1">
        <f>PRODUCT(SUM(PRODUCT(R210,overview!$J$2),PRODUCT(W210,overview!$K$2),PRODUCT(AB210,overview!$L$2)),1/SUM(overview!$J$2:$L$2))</f>
        <v>0.83093181818181816</v>
      </c>
      <c r="N210" s="1">
        <f>PRODUCT(SUM(PRODUCT(S210,overview!$J$2),PRODUCT(X210,overview!$K$2),PRODUCT(AC210,overview!$L$2)),1/SUM(overview!$J$2:$L$2))</f>
        <v>2.1690681818181816</v>
      </c>
      <c r="O210" s="1">
        <f t="shared" si="52"/>
        <v>15.5</v>
      </c>
      <c r="P210" s="1">
        <f t="shared" si="53"/>
        <v>13.5</v>
      </c>
      <c r="Q210" s="1">
        <f t="shared" si="54"/>
        <v>0.33365240219305764</v>
      </c>
      <c r="R210" s="1">
        <v>0.77300000000000002</v>
      </c>
      <c r="S210" s="1">
        <v>2.2269999999999999</v>
      </c>
      <c r="T210" s="1">
        <v>7.5</v>
      </c>
      <c r="U210" s="1">
        <v>6.5</v>
      </c>
      <c r="V210" s="1">
        <f t="shared" si="55"/>
        <v>0.30082323005538097</v>
      </c>
      <c r="W210" s="1">
        <v>0.85799999999999998</v>
      </c>
      <c r="X210" s="1">
        <v>2.1419999999999999</v>
      </c>
      <c r="Y210" s="1">
        <v>8</v>
      </c>
      <c r="Z210" s="1">
        <v>7</v>
      </c>
      <c r="AA210" s="1">
        <f t="shared" si="56"/>
        <v>0.35049019607843135</v>
      </c>
      <c r="AB210" s="1">
        <v>0.85699999999999998</v>
      </c>
      <c r="AC210" s="1">
        <v>2.1429999999999998</v>
      </c>
      <c r="AD210" s="1">
        <v>0</v>
      </c>
      <c r="AE210" s="1">
        <v>0</v>
      </c>
      <c r="AF210" s="1" t="e">
        <f t="shared" si="51"/>
        <v>#DIV/0!</v>
      </c>
      <c r="AH210" s="1">
        <f t="shared" si="59"/>
        <v>0.23479211032039737</v>
      </c>
      <c r="AI210" s="1">
        <f t="shared" si="60"/>
        <v>7.2222187497488655E-2</v>
      </c>
      <c r="AJ210" s="1">
        <f t="shared" si="61"/>
        <v>0.15042573320719013</v>
      </c>
      <c r="AK210" s="1">
        <f t="shared" si="62"/>
        <v>5.5388496322606287</v>
      </c>
      <c r="AL210" s="1" t="b">
        <f t="shared" si="63"/>
        <v>0</v>
      </c>
      <c r="AM210" s="1">
        <f t="shared" si="64"/>
        <v>6.376386498562419</v>
      </c>
      <c r="AN210" s="1" t="b">
        <f t="shared" si="65"/>
        <v>0</v>
      </c>
      <c r="AO210" s="1">
        <v>9.4879999999999995</v>
      </c>
    </row>
    <row r="211" spans="1:41">
      <c r="A211" s="7">
        <v>208</v>
      </c>
      <c r="B211" s="9" t="s">
        <v>30</v>
      </c>
      <c r="C211" s="9" t="s">
        <v>31</v>
      </c>
      <c r="D211" s="9" t="s">
        <v>30</v>
      </c>
      <c r="E211" s="9" t="s">
        <v>31</v>
      </c>
      <c r="F211" s="2" t="b">
        <f t="shared" si="57"/>
        <v>0</v>
      </c>
      <c r="G211" s="2" t="b">
        <f t="shared" si="58"/>
        <v>0</v>
      </c>
      <c r="H211" s="2" t="s">
        <v>275</v>
      </c>
      <c r="I211" s="3"/>
      <c r="M211" s="1">
        <f>PRODUCT(SUM(PRODUCT(R211,overview!$J$2),PRODUCT(W211,overview!$K$2),PRODUCT(AB211,overview!$L$2)),1/SUM(overview!$J$2:$L$2))</f>
        <v>0.99143181818181836</v>
      </c>
      <c r="N211" s="1">
        <f>PRODUCT(SUM(PRODUCT(S211,overview!$J$2),PRODUCT(X211,overview!$K$2),PRODUCT(AC211,overview!$L$2)),1/SUM(overview!$J$2:$L$2))</f>
        <v>2.0085681818181818</v>
      </c>
      <c r="O211" s="1">
        <f t="shared" si="52"/>
        <v>13</v>
      </c>
      <c r="P211" s="1">
        <f t="shared" si="53"/>
        <v>4</v>
      </c>
      <c r="Q211" s="1">
        <f t="shared" si="54"/>
        <v>0.1518773158000559</v>
      </c>
      <c r="R211" s="1">
        <v>1</v>
      </c>
      <c r="S211" s="1">
        <v>2</v>
      </c>
      <c r="T211" s="1">
        <v>8</v>
      </c>
      <c r="U211" s="1">
        <v>0</v>
      </c>
      <c r="V211" s="1">
        <f t="shared" si="55"/>
        <v>0</v>
      </c>
      <c r="W211" s="1">
        <v>0.98699999999999999</v>
      </c>
      <c r="X211" s="1">
        <v>2.0129999999999999</v>
      </c>
      <c r="Y211" s="1">
        <v>5</v>
      </c>
      <c r="Z211" s="1">
        <v>4</v>
      </c>
      <c r="AA211" s="1">
        <f t="shared" si="56"/>
        <v>0.39225037257824147</v>
      </c>
      <c r="AB211" s="1">
        <v>1</v>
      </c>
      <c r="AC211" s="1">
        <v>2</v>
      </c>
      <c r="AD211" s="1">
        <v>0</v>
      </c>
      <c r="AE211" s="1">
        <v>0</v>
      </c>
      <c r="AF211" s="1" t="e">
        <f t="shared" si="51"/>
        <v>#DIV/0!</v>
      </c>
      <c r="AH211" s="1">
        <f t="shared" si="59"/>
        <v>0.25015658512880873</v>
      </c>
      <c r="AI211" s="1">
        <f t="shared" si="60"/>
        <v>9.4395724135680356E-2</v>
      </c>
      <c r="AJ211" s="1">
        <f t="shared" si="61"/>
        <v>0.17971505148822117</v>
      </c>
      <c r="AK211" s="1">
        <f t="shared" si="62"/>
        <v>4.4920667626509596</v>
      </c>
      <c r="AL211" s="1" t="b">
        <f t="shared" si="63"/>
        <v>0</v>
      </c>
      <c r="AM211" s="1">
        <f t="shared" si="64"/>
        <v>5.2230516539769791</v>
      </c>
      <c r="AN211" s="1" t="b">
        <f t="shared" si="65"/>
        <v>0</v>
      </c>
      <c r="AO211" s="1">
        <v>9.4879999999999995</v>
      </c>
    </row>
    <row r="212" spans="1:41">
      <c r="A212" s="7">
        <v>209</v>
      </c>
      <c r="B212" s="9" t="s">
        <v>82</v>
      </c>
      <c r="C212" s="9" t="s">
        <v>59</v>
      </c>
      <c r="D212" s="9" t="s">
        <v>58</v>
      </c>
      <c r="E212" s="9" t="s">
        <v>59</v>
      </c>
      <c r="F212" s="2" t="b">
        <f t="shared" si="57"/>
        <v>1</v>
      </c>
      <c r="G212" s="2" t="b">
        <f t="shared" si="58"/>
        <v>1</v>
      </c>
      <c r="H212" s="2" t="s">
        <v>275</v>
      </c>
      <c r="I212" s="3"/>
      <c r="M212" s="1">
        <f>PRODUCT(SUM(PRODUCT(R212,overview!$J$2),PRODUCT(W212,overview!$K$2),PRODUCT(AB212,overview!$L$2)),1/SUM(overview!$J$2:$L$2))</f>
        <v>0.375</v>
      </c>
      <c r="N212" s="1">
        <f>PRODUCT(SUM(PRODUCT(S212,overview!$J$2),PRODUCT(X212,overview!$K$2),PRODUCT(AC212,overview!$L$2)),1/SUM(overview!$J$2:$L$2))</f>
        <v>2.625</v>
      </c>
      <c r="O212" s="1">
        <f t="shared" si="52"/>
        <v>12</v>
      </c>
      <c r="P212" s="1">
        <f t="shared" si="53"/>
        <v>0</v>
      </c>
      <c r="Q212" s="1">
        <f t="shared" si="54"/>
        <v>0</v>
      </c>
      <c r="R212" s="1">
        <v>0.375</v>
      </c>
      <c r="S212" s="1">
        <v>2.625</v>
      </c>
      <c r="T212" s="1">
        <v>6</v>
      </c>
      <c r="U212" s="1">
        <v>0</v>
      </c>
      <c r="V212" s="1">
        <f t="shared" si="55"/>
        <v>0</v>
      </c>
      <c r="W212" s="1">
        <v>0.375</v>
      </c>
      <c r="X212" s="1">
        <v>2.625</v>
      </c>
      <c r="Y212" s="1">
        <v>5</v>
      </c>
      <c r="Z212" s="1">
        <v>0</v>
      </c>
      <c r="AA212" s="1">
        <f t="shared" si="56"/>
        <v>0</v>
      </c>
      <c r="AB212" s="1">
        <v>0.375</v>
      </c>
      <c r="AC212" s="1">
        <v>2.625</v>
      </c>
      <c r="AD212" s="1">
        <v>1</v>
      </c>
      <c r="AE212" s="1">
        <v>0</v>
      </c>
      <c r="AF212" s="1">
        <f t="shared" si="51"/>
        <v>0</v>
      </c>
      <c r="AH212" s="1">
        <f t="shared" si="59"/>
        <v>0.27095124184498648</v>
      </c>
      <c r="AI212" s="1">
        <f t="shared" si="60"/>
        <v>9.3878542599535098E-2</v>
      </c>
      <c r="AJ212" s="1">
        <f t="shared" si="61"/>
        <v>0.41890215537292602</v>
      </c>
      <c r="AK212" s="1">
        <f t="shared" si="62"/>
        <v>6.4726291433434033</v>
      </c>
      <c r="AL212" s="1" t="b">
        <f t="shared" si="63"/>
        <v>0</v>
      </c>
      <c r="AM212" s="1">
        <f t="shared" si="64"/>
        <v>4.1128398328558653</v>
      </c>
      <c r="AN212" s="1" t="b">
        <f t="shared" si="65"/>
        <v>0</v>
      </c>
      <c r="AO212" s="1">
        <v>9.4879999999999995</v>
      </c>
    </row>
    <row r="213" spans="1:41">
      <c r="A213" s="7">
        <v>210</v>
      </c>
      <c r="B213" s="9" t="s">
        <v>41</v>
      </c>
      <c r="C213" s="9" t="s">
        <v>42</v>
      </c>
      <c r="D213" s="9" t="s">
        <v>49</v>
      </c>
      <c r="E213" s="9" t="s">
        <v>50</v>
      </c>
      <c r="F213" s="2" t="b">
        <f t="shared" si="57"/>
        <v>1</v>
      </c>
      <c r="G213" s="2" t="b">
        <f t="shared" si="58"/>
        <v>0</v>
      </c>
      <c r="H213" s="2" t="s">
        <v>275</v>
      </c>
      <c r="I213" s="3"/>
      <c r="K213" s="2"/>
      <c r="L213" s="2"/>
      <c r="M213" s="1">
        <f>PRODUCT(SUM(PRODUCT(R213,overview!$J$2),PRODUCT(W213,overview!$K$2),PRODUCT(AB213,overview!$L$2)),1/SUM(overview!$J$2:$L$2))</f>
        <v>0.36624999999999996</v>
      </c>
      <c r="N213" s="1">
        <f>PRODUCT(SUM(PRODUCT(S213,overview!$J$2),PRODUCT(X213,overview!$K$2),PRODUCT(AC213,overview!$L$2)),1/SUM(overview!$J$2:$L$2))</f>
        <v>2.6337499999999996</v>
      </c>
      <c r="O213" s="1">
        <f t="shared" si="52"/>
        <v>6</v>
      </c>
      <c r="P213" s="1">
        <f t="shared" si="53"/>
        <v>8</v>
      </c>
      <c r="Q213" s="1">
        <f t="shared" si="54"/>
        <v>0.18541370036386648</v>
      </c>
      <c r="R213" s="1">
        <v>0.40600000000000003</v>
      </c>
      <c r="S213" s="1">
        <v>2.5939999999999999</v>
      </c>
      <c r="T213" s="1">
        <v>5</v>
      </c>
      <c r="U213" s="1">
        <v>4</v>
      </c>
      <c r="V213" s="1">
        <f t="shared" si="55"/>
        <v>0.12521202775636084</v>
      </c>
      <c r="W213" s="1">
        <v>0.34599999999999997</v>
      </c>
      <c r="X213" s="1">
        <v>2.6539999999999999</v>
      </c>
      <c r="Y213" s="1">
        <v>1</v>
      </c>
      <c r="Z213" s="1">
        <v>3</v>
      </c>
      <c r="AA213" s="1">
        <f t="shared" si="56"/>
        <v>0.39110776186887714</v>
      </c>
      <c r="AB213" s="1">
        <v>0.39700000000000002</v>
      </c>
      <c r="AC213" s="1">
        <v>2.6030000000000002</v>
      </c>
      <c r="AD213" s="1">
        <v>0</v>
      </c>
      <c r="AE213" s="1">
        <v>1</v>
      </c>
      <c r="AF213" s="1" t="e">
        <f t="shared" si="51"/>
        <v>#DIV/0!</v>
      </c>
      <c r="AH213" s="1">
        <f t="shared" si="59"/>
        <v>0.22276509218410961</v>
      </c>
      <c r="AI213" s="1">
        <f t="shared" si="60"/>
        <v>0.12953517027049449</v>
      </c>
      <c r="AJ213" s="1">
        <f t="shared" si="61"/>
        <v>0.23920390536988362</v>
      </c>
      <c r="AK213" s="1">
        <f t="shared" si="62"/>
        <v>10.944099927600837</v>
      </c>
      <c r="AL213" s="1" t="b">
        <f t="shared" si="63"/>
        <v>1</v>
      </c>
      <c r="AM213" s="1">
        <f t="shared" si="64"/>
        <v>3.1858149281536243</v>
      </c>
      <c r="AN213" s="1" t="b">
        <f t="shared" si="65"/>
        <v>0</v>
      </c>
      <c r="AO213" s="1">
        <v>9.4879999999999995</v>
      </c>
    </row>
    <row r="214" spans="1:41">
      <c r="A214" s="7">
        <v>211</v>
      </c>
      <c r="B214" s="9" t="s">
        <v>98</v>
      </c>
      <c r="C214" s="9" t="s">
        <v>50</v>
      </c>
      <c r="D214" s="9" t="s">
        <v>49</v>
      </c>
      <c r="E214" s="9" t="s">
        <v>50</v>
      </c>
      <c r="F214" s="2" t="b">
        <f t="shared" si="57"/>
        <v>0</v>
      </c>
      <c r="G214" s="2" t="b">
        <f t="shared" si="58"/>
        <v>0</v>
      </c>
      <c r="H214" s="2" t="s">
        <v>275</v>
      </c>
      <c r="I214" s="3"/>
      <c r="M214" s="1">
        <f>PRODUCT(SUM(PRODUCT(R214,overview!$J$2),PRODUCT(W214,overview!$K$2),PRODUCT(AB214,overview!$L$2)),1/SUM(overview!$J$2:$L$2))</f>
        <v>0.33300000000000002</v>
      </c>
      <c r="N214" s="1">
        <f>PRODUCT(SUM(PRODUCT(S214,overview!$J$2),PRODUCT(X214,overview!$K$2),PRODUCT(AC214,overview!$L$2)),1/SUM(overview!$J$2:$L$2))</f>
        <v>2.6669999999999998</v>
      </c>
      <c r="O214" s="1">
        <f t="shared" si="52"/>
        <v>14</v>
      </c>
      <c r="P214" s="1">
        <f t="shared" si="53"/>
        <v>2</v>
      </c>
      <c r="Q214" s="1">
        <f t="shared" si="54"/>
        <v>1.783705608227543E-2</v>
      </c>
      <c r="R214" s="1">
        <v>0.33300000000000002</v>
      </c>
      <c r="S214" s="1">
        <v>2.6669999999999998</v>
      </c>
      <c r="T214" s="1">
        <v>6</v>
      </c>
      <c r="U214" s="1">
        <v>0</v>
      </c>
      <c r="V214" s="1">
        <f t="shared" si="55"/>
        <v>0</v>
      </c>
      <c r="W214" s="1">
        <v>0.33300000000000002</v>
      </c>
      <c r="X214" s="1">
        <v>2.6669999999999998</v>
      </c>
      <c r="Y214" s="1">
        <v>7</v>
      </c>
      <c r="Z214" s="1">
        <v>2</v>
      </c>
      <c r="AA214" s="1">
        <f t="shared" si="56"/>
        <v>3.567411216455086E-2</v>
      </c>
      <c r="AB214" s="1">
        <v>0.33300000000000002</v>
      </c>
      <c r="AC214" s="1">
        <v>2.6669999999999998</v>
      </c>
      <c r="AD214" s="1">
        <v>1</v>
      </c>
      <c r="AE214" s="1">
        <v>0</v>
      </c>
      <c r="AF214" s="1">
        <f t="shared" si="51"/>
        <v>0</v>
      </c>
      <c r="AH214" s="1">
        <f t="shared" si="59"/>
        <v>0.20135388916888666</v>
      </c>
      <c r="AI214" s="1">
        <f t="shared" si="60"/>
        <v>0.13365698503068263</v>
      </c>
      <c r="AJ214" s="1">
        <f t="shared" si="61"/>
        <v>0.3588058580548254</v>
      </c>
      <c r="AK214" s="1">
        <f t="shared" si="62"/>
        <v>18.412211486169525</v>
      </c>
      <c r="AL214" s="1" t="b">
        <f t="shared" si="63"/>
        <v>1</v>
      </c>
      <c r="AM214" s="1">
        <f t="shared" si="64"/>
        <v>2.2444880162748966</v>
      </c>
      <c r="AN214" s="1" t="b">
        <f t="shared" si="65"/>
        <v>0</v>
      </c>
      <c r="AO214" s="1">
        <v>9.4879999999999995</v>
      </c>
    </row>
    <row r="215" spans="1:41">
      <c r="A215" s="7">
        <v>212</v>
      </c>
      <c r="B215" s="9" t="s">
        <v>90</v>
      </c>
      <c r="C215" s="9" t="s">
        <v>91</v>
      </c>
      <c r="D215" s="9" t="s">
        <v>90</v>
      </c>
      <c r="E215" s="9" t="s">
        <v>91</v>
      </c>
      <c r="F215" s="2" t="b">
        <f t="shared" si="57"/>
        <v>0</v>
      </c>
      <c r="G215" s="2" t="b">
        <f t="shared" si="58"/>
        <v>0</v>
      </c>
      <c r="H215" s="2" t="s">
        <v>275</v>
      </c>
      <c r="I215" s="3"/>
      <c r="M215" s="1">
        <f>PRODUCT(SUM(PRODUCT(R215,overview!$J$2),PRODUCT(W215,overview!$K$2),PRODUCT(AB215,overview!$L$2)),1/SUM(overview!$J$2:$L$2))</f>
        <v>3.2954545454545454E-3</v>
      </c>
      <c r="N215" s="1">
        <f>PRODUCT(SUM(PRODUCT(S215,overview!$J$2),PRODUCT(X215,overview!$K$2),PRODUCT(AC215,overview!$L$2)),1/SUM(overview!$J$2:$L$2))</f>
        <v>2.9967045454545458</v>
      </c>
      <c r="O215" s="1">
        <f t="shared" si="52"/>
        <v>0.5</v>
      </c>
      <c r="P215" s="1">
        <f t="shared" si="53"/>
        <v>2.5</v>
      </c>
      <c r="Q215" s="1">
        <f t="shared" si="54"/>
        <v>5.4984642220621133E-3</v>
      </c>
      <c r="R215" s="1">
        <v>0</v>
      </c>
      <c r="S215" s="1">
        <v>3</v>
      </c>
      <c r="T215" s="1">
        <v>0</v>
      </c>
      <c r="U215" s="1">
        <v>0</v>
      </c>
      <c r="V215" s="1" t="e">
        <f t="shared" si="55"/>
        <v>#DIV/0!</v>
      </c>
      <c r="W215" s="1">
        <v>5.0000000000000001E-3</v>
      </c>
      <c r="X215" s="1">
        <v>2.9950000000000001</v>
      </c>
      <c r="Y215" s="1">
        <v>0.5</v>
      </c>
      <c r="Z215" s="1">
        <v>2.5</v>
      </c>
      <c r="AA215" s="1">
        <f t="shared" si="56"/>
        <v>8.3472454090150246E-3</v>
      </c>
      <c r="AB215" s="1">
        <v>0</v>
      </c>
      <c r="AC215" s="1">
        <v>3</v>
      </c>
      <c r="AD215" s="1">
        <v>0</v>
      </c>
      <c r="AE215" s="1">
        <v>0</v>
      </c>
      <c r="AF215" s="1" t="e">
        <f t="shared" si="51"/>
        <v>#DIV/0!</v>
      </c>
      <c r="AH215" s="1">
        <f t="shared" si="59"/>
        <v>0.22853396955176777</v>
      </c>
      <c r="AI215" s="1">
        <f t="shared" si="60"/>
        <v>0.11926254080341084</v>
      </c>
      <c r="AJ215" s="1">
        <f t="shared" si="61"/>
        <v>0.49178842451013699</v>
      </c>
      <c r="AK215" s="1">
        <f t="shared" si="62"/>
        <v>48.917387387430409</v>
      </c>
      <c r="AL215" s="1" t="b">
        <f t="shared" si="63"/>
        <v>1</v>
      </c>
      <c r="AM215" s="1">
        <f t="shared" si="64"/>
        <v>1.3918260746695277</v>
      </c>
      <c r="AN215" s="1" t="b">
        <f t="shared" si="65"/>
        <v>0</v>
      </c>
      <c r="AO215" s="1">
        <v>9.4879999999999995</v>
      </c>
    </row>
    <row r="216" spans="1:41">
      <c r="A216" s="7">
        <v>213</v>
      </c>
      <c r="B216" s="9" t="s">
        <v>41</v>
      </c>
      <c r="C216" s="9" t="s">
        <v>42</v>
      </c>
      <c r="D216" s="9" t="s">
        <v>41</v>
      </c>
      <c r="E216" s="9" t="s">
        <v>42</v>
      </c>
      <c r="F216" s="2" t="b">
        <f t="shared" si="57"/>
        <v>0</v>
      </c>
      <c r="G216" s="2" t="b">
        <f t="shared" si="58"/>
        <v>0</v>
      </c>
      <c r="H216" s="2" t="s">
        <v>275</v>
      </c>
      <c r="I216" s="3"/>
      <c r="K216" s="2"/>
      <c r="L216" s="2"/>
      <c r="M216" s="1">
        <f>PRODUCT(SUM(PRODUCT(R216,overview!$J$2),PRODUCT(W216,overview!$K$2),PRODUCT(AB216,overview!$L$2)),1/SUM(overview!$J$2:$L$2))</f>
        <v>0.58586363636363636</v>
      </c>
      <c r="N216" s="1">
        <f>PRODUCT(SUM(PRODUCT(S216,overview!$J$2),PRODUCT(X216,overview!$K$2),PRODUCT(AC216,overview!$L$2)),1/SUM(overview!$J$2:$L$2))</f>
        <v>2.4141363636363637</v>
      </c>
      <c r="O216" s="1">
        <f t="shared" si="52"/>
        <v>12.5</v>
      </c>
      <c r="P216" s="1">
        <f t="shared" si="53"/>
        <v>8.5</v>
      </c>
      <c r="Q216" s="1">
        <f t="shared" si="54"/>
        <v>0.16502268833198397</v>
      </c>
      <c r="R216" s="1">
        <v>0.42899999999999999</v>
      </c>
      <c r="S216" s="1">
        <v>2.5710000000000002</v>
      </c>
      <c r="T216" s="1">
        <v>9</v>
      </c>
      <c r="U216" s="1">
        <v>0</v>
      </c>
      <c r="V216" s="1">
        <f t="shared" si="55"/>
        <v>0</v>
      </c>
      <c r="W216" s="1">
        <v>0.66700000000000004</v>
      </c>
      <c r="X216" s="1">
        <v>2.3330000000000002</v>
      </c>
      <c r="Y216" s="1">
        <v>3.5</v>
      </c>
      <c r="Z216" s="1">
        <v>8.5</v>
      </c>
      <c r="AA216" s="1">
        <f t="shared" si="56"/>
        <v>0.69432367889290303</v>
      </c>
      <c r="AB216" s="1">
        <v>0.42899999999999999</v>
      </c>
      <c r="AC216" s="1">
        <v>2.5710000000000002</v>
      </c>
      <c r="AD216" s="1">
        <v>0</v>
      </c>
      <c r="AE216" s="1">
        <v>0</v>
      </c>
      <c r="AF216" s="1" t="e">
        <f t="shared" si="51"/>
        <v>#DIV/0!</v>
      </c>
      <c r="AH216" s="1">
        <f t="shared" si="59"/>
        <v>0.19555780318644378</v>
      </c>
      <c r="AI216" s="1">
        <f t="shared" si="60"/>
        <v>0.12379494159011004</v>
      </c>
      <c r="AJ216" s="1">
        <f t="shared" si="61"/>
        <v>0.57801365518785208</v>
      </c>
      <c r="AK216" s="1">
        <f t="shared" si="62"/>
        <v>81.432188252907139</v>
      </c>
      <c r="AL216" s="1" t="b">
        <f t="shared" si="63"/>
        <v>1</v>
      </c>
      <c r="AM216" s="1">
        <f t="shared" si="64"/>
        <v>1.3078162051355644</v>
      </c>
      <c r="AN216" s="1" t="b">
        <f t="shared" si="65"/>
        <v>0</v>
      </c>
      <c r="AO216" s="1">
        <v>9.4879999999999995</v>
      </c>
    </row>
    <row r="217" spans="1:41">
      <c r="A217" s="7">
        <v>214</v>
      </c>
      <c r="B217" s="9" t="s">
        <v>54</v>
      </c>
      <c r="C217" s="9" t="s">
        <v>55</v>
      </c>
      <c r="D217" s="9" t="s">
        <v>54</v>
      </c>
      <c r="E217" s="9" t="s">
        <v>55</v>
      </c>
      <c r="F217" s="2" t="b">
        <f t="shared" si="57"/>
        <v>0</v>
      </c>
      <c r="G217" s="2" t="b">
        <f t="shared" si="58"/>
        <v>0</v>
      </c>
      <c r="H217" s="2" t="s">
        <v>275</v>
      </c>
      <c r="I217" s="3"/>
      <c r="M217" s="1">
        <f>PRODUCT(SUM(PRODUCT(R217,overview!$J$2),PRODUCT(W217,overview!$K$2),PRODUCT(AB217,overview!$L$2)),1/SUM(overview!$J$2:$L$2))</f>
        <v>0.7713181818181819</v>
      </c>
      <c r="N217" s="1">
        <f>PRODUCT(SUM(PRODUCT(S217,overview!$J$2),PRODUCT(X217,overview!$K$2),PRODUCT(AC217,overview!$L$2)),1/SUM(overview!$J$2:$L$2))</f>
        <v>2.2286818181818178</v>
      </c>
      <c r="O217" s="1">
        <f t="shared" si="52"/>
        <v>17</v>
      </c>
      <c r="P217" s="1">
        <f t="shared" si="53"/>
        <v>17</v>
      </c>
      <c r="Q217" s="1">
        <f t="shared" si="54"/>
        <v>0.34608716934184508</v>
      </c>
      <c r="R217" s="1">
        <v>0.58899999999999997</v>
      </c>
      <c r="S217" s="1">
        <v>2.411</v>
      </c>
      <c r="T217" s="1">
        <v>7</v>
      </c>
      <c r="U217" s="1">
        <v>9</v>
      </c>
      <c r="V217" s="1">
        <f t="shared" si="55"/>
        <v>0.31409610712804403</v>
      </c>
      <c r="W217" s="1">
        <v>0.873</v>
      </c>
      <c r="X217" s="1">
        <v>2.1269999999999998</v>
      </c>
      <c r="Y217" s="1">
        <v>10</v>
      </c>
      <c r="Z217" s="1">
        <v>8</v>
      </c>
      <c r="AA217" s="1">
        <f t="shared" si="56"/>
        <v>0.32834978843441476</v>
      </c>
      <c r="AB217" s="1">
        <v>0.375</v>
      </c>
      <c r="AC217" s="1">
        <v>2.625</v>
      </c>
      <c r="AD217" s="1">
        <v>0</v>
      </c>
      <c r="AE217" s="1">
        <v>0</v>
      </c>
      <c r="AF217" s="1" t="e">
        <f t="shared" si="51"/>
        <v>#DIV/0!</v>
      </c>
      <c r="AH217" s="1">
        <f t="shared" si="59"/>
        <v>0.24202786007687405</v>
      </c>
      <c r="AI217" s="1">
        <f t="shared" si="60"/>
        <v>0.15496712744299346</v>
      </c>
      <c r="AJ217" s="1">
        <f t="shared" si="61"/>
        <v>1.5368276807125731</v>
      </c>
      <c r="AK217" s="1">
        <f t="shared" si="62"/>
        <v>269.30125828608476</v>
      </c>
      <c r="AL217" s="1" t="b">
        <f t="shared" si="63"/>
        <v>1</v>
      </c>
      <c r="AM217" s="1">
        <f t="shared" si="64"/>
        <v>1.7497590651567212</v>
      </c>
      <c r="AN217" s="1" t="b">
        <f t="shared" si="65"/>
        <v>0</v>
      </c>
      <c r="AO217" s="1">
        <v>9.4879999999999995</v>
      </c>
    </row>
    <row r="218" spans="1:41">
      <c r="A218" s="7">
        <v>215</v>
      </c>
      <c r="B218" s="9" t="s">
        <v>76</v>
      </c>
      <c r="C218" s="9" t="s">
        <v>46</v>
      </c>
      <c r="D218" s="9" t="s">
        <v>84</v>
      </c>
      <c r="E218" s="9" t="s">
        <v>37</v>
      </c>
      <c r="F218" s="2" t="b">
        <f t="shared" si="57"/>
        <v>0</v>
      </c>
      <c r="G218" s="2" t="b">
        <f t="shared" si="58"/>
        <v>1</v>
      </c>
      <c r="H218" s="2" t="s">
        <v>275</v>
      </c>
      <c r="I218" s="3"/>
      <c r="M218" s="1">
        <f>PRODUCT(SUM(PRODUCT(R218,overview!$J$2),PRODUCT(W218,overview!$K$2),PRODUCT(AB218,overview!$L$2)),1/SUM(overview!$J$2:$L$2))</f>
        <v>0.92647727272727276</v>
      </c>
      <c r="N218" s="1">
        <f>PRODUCT(SUM(PRODUCT(S218,overview!$J$2),PRODUCT(X218,overview!$K$2),PRODUCT(AC218,overview!$L$2)),1/SUM(overview!$J$2:$L$2))</f>
        <v>2.0735227272727275</v>
      </c>
      <c r="O218" s="1">
        <f t="shared" si="52"/>
        <v>16.5</v>
      </c>
      <c r="P218" s="1">
        <f t="shared" si="53"/>
        <v>8.5</v>
      </c>
      <c r="Q218" s="1">
        <f t="shared" si="54"/>
        <v>0.23017648397162835</v>
      </c>
      <c r="R218" s="1">
        <v>1.026</v>
      </c>
      <c r="S218" s="1">
        <v>1.974</v>
      </c>
      <c r="T218" s="1">
        <v>11</v>
      </c>
      <c r="U218" s="1">
        <v>2</v>
      </c>
      <c r="V218" s="1">
        <f t="shared" si="55"/>
        <v>9.450124343741366E-2</v>
      </c>
      <c r="W218" s="1">
        <v>0.86799999999999999</v>
      </c>
      <c r="X218" s="1">
        <v>2.1320000000000001</v>
      </c>
      <c r="Y218" s="1">
        <v>5.5</v>
      </c>
      <c r="Z218" s="1">
        <v>5.5</v>
      </c>
      <c r="AA218" s="1">
        <f t="shared" si="56"/>
        <v>0.40712945590994365</v>
      </c>
      <c r="AB218" s="1">
        <v>1.2290000000000001</v>
      </c>
      <c r="AC218" s="1">
        <v>1.7709999999999999</v>
      </c>
      <c r="AD218" s="1">
        <v>0</v>
      </c>
      <c r="AE218" s="1">
        <v>1</v>
      </c>
      <c r="AF218" s="1" t="e">
        <f t="shared" si="51"/>
        <v>#DIV/0!</v>
      </c>
      <c r="AH218" s="1">
        <f t="shared" si="59"/>
        <v>0.24624381058449094</v>
      </c>
      <c r="AI218" s="1">
        <f t="shared" si="60"/>
        <v>0.15746940660355577</v>
      </c>
      <c r="AJ218" s="1">
        <f t="shared" si="61"/>
        <v>1.0739116186442814</v>
      </c>
      <c r="AK218" s="1">
        <f t="shared" si="62"/>
        <v>551.75123440456366</v>
      </c>
      <c r="AL218" s="1" t="b">
        <f t="shared" si="63"/>
        <v>1</v>
      </c>
      <c r="AM218" s="1">
        <f t="shared" si="64"/>
        <v>1.9165415958742373</v>
      </c>
      <c r="AN218" s="1" t="b">
        <f t="shared" si="65"/>
        <v>0</v>
      </c>
      <c r="AO218" s="1">
        <v>9.4879999999999995</v>
      </c>
    </row>
    <row r="219" spans="1:41">
      <c r="A219" s="7">
        <v>216</v>
      </c>
      <c r="B219" s="9" t="s">
        <v>58</v>
      </c>
      <c r="C219" s="9" t="s">
        <v>59</v>
      </c>
      <c r="D219" s="9" t="s">
        <v>58</v>
      </c>
      <c r="E219" s="9" t="s">
        <v>59</v>
      </c>
      <c r="F219" s="2" t="b">
        <f t="shared" si="57"/>
        <v>0</v>
      </c>
      <c r="G219" s="2" t="b">
        <f t="shared" si="58"/>
        <v>0</v>
      </c>
      <c r="H219" s="2" t="s">
        <v>275</v>
      </c>
      <c r="I219" s="3"/>
      <c r="M219" s="1">
        <f>PRODUCT(SUM(PRODUCT(R219,overview!$J$2),PRODUCT(W219,overview!$K$2),PRODUCT(AB219,overview!$L$2)),1/SUM(overview!$J$2:$L$2))</f>
        <v>0.48693181818181813</v>
      </c>
      <c r="N219" s="1">
        <f>PRODUCT(SUM(PRODUCT(S219,overview!$J$2),PRODUCT(X219,overview!$K$2),PRODUCT(AC219,overview!$L$2)),1/SUM(overview!$J$2:$L$2))</f>
        <v>2.5130681818181824</v>
      </c>
      <c r="O219" s="1">
        <f t="shared" si="52"/>
        <v>9</v>
      </c>
      <c r="P219" s="1">
        <f t="shared" si="53"/>
        <v>15</v>
      </c>
      <c r="Q219" s="1">
        <f t="shared" si="54"/>
        <v>0.32293315246062237</v>
      </c>
      <c r="R219" s="1">
        <v>0.61699999999999999</v>
      </c>
      <c r="S219" s="1">
        <v>2.383</v>
      </c>
      <c r="T219" s="1">
        <v>3.5</v>
      </c>
      <c r="U219" s="1">
        <v>10.5</v>
      </c>
      <c r="V219" s="1">
        <f t="shared" si="55"/>
        <v>0.77675199328577416</v>
      </c>
      <c r="W219" s="1">
        <v>0.42799999999999999</v>
      </c>
      <c r="X219" s="1">
        <v>2.5720000000000001</v>
      </c>
      <c r="Y219" s="1">
        <v>5.5</v>
      </c>
      <c r="Z219" s="1">
        <v>4.5</v>
      </c>
      <c r="AA219" s="1">
        <f t="shared" si="56"/>
        <v>0.13615156227908951</v>
      </c>
      <c r="AB219" s="1">
        <v>0.375</v>
      </c>
      <c r="AC219" s="1">
        <v>2.625</v>
      </c>
      <c r="AD219" s="1">
        <v>0</v>
      </c>
      <c r="AE219" s="1">
        <v>0</v>
      </c>
      <c r="AF219" s="1" t="e">
        <f t="shared" si="51"/>
        <v>#DIV/0!</v>
      </c>
      <c r="AH219" s="1">
        <f t="shared" si="59"/>
        <v>0.31316268350505022</v>
      </c>
      <c r="AI219" s="1">
        <f t="shared" si="60"/>
        <v>0.16714987703608333</v>
      </c>
      <c r="AJ219" s="1">
        <f t="shared" si="61"/>
        <v>3.2808349146110065</v>
      </c>
      <c r="AK219" s="1">
        <f t="shared" si="62"/>
        <v>874.91459492907313</v>
      </c>
      <c r="AL219" s="1" t="b">
        <f t="shared" si="63"/>
        <v>1</v>
      </c>
      <c r="AM219" s="1">
        <f t="shared" si="64"/>
        <v>1.8661371161231042</v>
      </c>
      <c r="AN219" s="1" t="b">
        <f t="shared" si="65"/>
        <v>0</v>
      </c>
      <c r="AO219" s="1">
        <v>9.4879999999999995</v>
      </c>
    </row>
    <row r="220" spans="1:41">
      <c r="A220" s="7">
        <v>217</v>
      </c>
      <c r="B220" s="9" t="s">
        <v>30</v>
      </c>
      <c r="C220" s="9" t="s">
        <v>31</v>
      </c>
      <c r="D220" s="9" t="s">
        <v>69</v>
      </c>
      <c r="E220" s="9" t="s">
        <v>70</v>
      </c>
      <c r="F220" s="2" t="b">
        <f t="shared" si="57"/>
        <v>1</v>
      </c>
      <c r="G220" s="2" t="b">
        <f t="shared" si="58"/>
        <v>0</v>
      </c>
      <c r="H220" s="2" t="s">
        <v>275</v>
      </c>
      <c r="M220" s="1">
        <f>PRODUCT(SUM(PRODUCT(R220,overview!$J$2),PRODUCT(W220,overview!$K$2),PRODUCT(AB220,overview!$L$2)),1/SUM(overview!$J$2:$L$2))</f>
        <v>0.87877272727272726</v>
      </c>
      <c r="N220" s="1">
        <f>PRODUCT(SUM(PRODUCT(S220,overview!$J$2),PRODUCT(X220,overview!$K$2),PRODUCT(AC220,overview!$L$2)),1/SUM(overview!$J$2:$L$2))</f>
        <v>2.121227272727273</v>
      </c>
      <c r="O220" s="1">
        <f t="shared" si="52"/>
        <v>16.3</v>
      </c>
      <c r="P220" s="1">
        <f t="shared" si="53"/>
        <v>11.7</v>
      </c>
      <c r="Q220" s="1">
        <f t="shared" si="54"/>
        <v>0.29736347632573873</v>
      </c>
      <c r="R220" s="1">
        <v>0.73499999999999999</v>
      </c>
      <c r="S220" s="1">
        <v>2.2650000000000001</v>
      </c>
      <c r="T220" s="1">
        <v>6.5</v>
      </c>
      <c r="U220" s="1">
        <v>7.5</v>
      </c>
      <c r="V220" s="1">
        <f t="shared" si="55"/>
        <v>0.37442689760570558</v>
      </c>
      <c r="W220" s="1">
        <v>0.94399999999999995</v>
      </c>
      <c r="X220" s="1">
        <v>2.056</v>
      </c>
      <c r="Y220" s="1">
        <v>9.8000000000000007</v>
      </c>
      <c r="Z220" s="1">
        <v>3.2</v>
      </c>
      <c r="AA220" s="1">
        <f t="shared" si="56"/>
        <v>0.14992456126419437</v>
      </c>
      <c r="AB220" s="1">
        <v>1</v>
      </c>
      <c r="AC220" s="1">
        <v>2</v>
      </c>
      <c r="AD220" s="1">
        <v>0</v>
      </c>
      <c r="AE220" s="1">
        <v>1</v>
      </c>
      <c r="AF220" s="1" t="e">
        <f t="shared" si="51"/>
        <v>#DIV/0!</v>
      </c>
      <c r="AH220" s="1">
        <f t="shared" si="59"/>
        <v>0.31065300516914157</v>
      </c>
      <c r="AI220" s="1">
        <f t="shared" si="60"/>
        <v>0.16245864117737743</v>
      </c>
      <c r="AJ220" s="1">
        <f t="shared" si="61"/>
        <v>3.4892185878464095</v>
      </c>
      <c r="AK220" s="1">
        <f t="shared" si="62"/>
        <v>1211.2099060350233</v>
      </c>
      <c r="AL220" s="1" t="b">
        <f t="shared" si="63"/>
        <v>1</v>
      </c>
      <c r="AM220" s="1">
        <f t="shared" si="64"/>
        <v>1.9139363042860018</v>
      </c>
      <c r="AN220" s="1" t="b">
        <f t="shared" si="65"/>
        <v>0</v>
      </c>
      <c r="AO220" s="1">
        <v>9.4879999999999995</v>
      </c>
    </row>
    <row r="221" spans="1:41">
      <c r="A221" s="7">
        <v>218</v>
      </c>
      <c r="B221" s="9" t="s">
        <v>83</v>
      </c>
      <c r="C221" s="9" t="s">
        <v>61</v>
      </c>
      <c r="D221" s="9" t="s">
        <v>30</v>
      </c>
      <c r="E221" s="9" t="s">
        <v>31</v>
      </c>
      <c r="F221" s="2" t="b">
        <f t="shared" si="57"/>
        <v>0</v>
      </c>
      <c r="G221" s="2" t="b">
        <f t="shared" si="58"/>
        <v>0</v>
      </c>
      <c r="H221" s="2" t="s">
        <v>275</v>
      </c>
      <c r="I221" s="2"/>
      <c r="K221" s="1" t="s">
        <v>34</v>
      </c>
      <c r="L221" s="1" t="s">
        <v>332</v>
      </c>
      <c r="M221" s="1">
        <f>PRODUCT(SUM(PRODUCT(R221,overview!$J$2),PRODUCT(W221,overview!$K$2),PRODUCT(AB221,overview!$L$2)),1/SUM(overview!$J$2:$L$2))</f>
        <v>0.90179545454545462</v>
      </c>
      <c r="N221" s="1">
        <f>PRODUCT(SUM(PRODUCT(S221,overview!$J$2),PRODUCT(X221,overview!$K$2),PRODUCT(AC221,overview!$L$2)),1/SUM(overview!$J$2:$L$2))</f>
        <v>2.0982045454545455</v>
      </c>
      <c r="O221" s="1">
        <f t="shared" si="52"/>
        <v>15.8</v>
      </c>
      <c r="P221" s="1">
        <f t="shared" si="53"/>
        <v>16.2</v>
      </c>
      <c r="Q221" s="1">
        <f t="shared" si="54"/>
        <v>0.44067472888692294</v>
      </c>
      <c r="R221" s="1">
        <v>1</v>
      </c>
      <c r="S221" s="1">
        <v>2</v>
      </c>
      <c r="T221" s="1">
        <v>6</v>
      </c>
      <c r="U221" s="1">
        <v>0</v>
      </c>
      <c r="V221" s="1">
        <f t="shared" si="55"/>
        <v>0</v>
      </c>
      <c r="W221" s="1">
        <v>0.85099999999999998</v>
      </c>
      <c r="X221" s="1">
        <v>2.149</v>
      </c>
      <c r="Y221" s="1">
        <v>9.8000000000000007</v>
      </c>
      <c r="Z221" s="1">
        <v>15.2</v>
      </c>
      <c r="AA221" s="1">
        <f t="shared" si="56"/>
        <v>0.61420119467051582</v>
      </c>
      <c r="AB221" s="1">
        <v>1</v>
      </c>
      <c r="AC221" s="1">
        <v>2</v>
      </c>
      <c r="AD221" s="1">
        <v>0</v>
      </c>
      <c r="AE221" s="1">
        <v>1</v>
      </c>
      <c r="AF221" s="1" t="e">
        <f t="shared" si="51"/>
        <v>#DIV/0!</v>
      </c>
      <c r="AH221" s="1">
        <f t="shared" si="59"/>
        <v>0.26287151155100247</v>
      </c>
      <c r="AI221" s="1">
        <f t="shared" si="60"/>
        <v>0.17925931277808888</v>
      </c>
      <c r="AJ221" s="1">
        <f t="shared" si="61"/>
        <v>3.4285987822157553</v>
      </c>
      <c r="AK221" s="1">
        <f t="shared" si="62"/>
        <v>1527.0842881102017</v>
      </c>
      <c r="AL221" s="1" t="b">
        <f t="shared" si="63"/>
        <v>1</v>
      </c>
      <c r="AM221" s="1">
        <f t="shared" si="64"/>
        <v>1.6821395339845149</v>
      </c>
      <c r="AN221" s="1" t="b">
        <f t="shared" si="65"/>
        <v>0</v>
      </c>
      <c r="AO221" s="1">
        <v>9.4879999999999995</v>
      </c>
    </row>
    <row r="222" spans="1:41">
      <c r="A222" s="7">
        <v>219</v>
      </c>
      <c r="B222" s="9" t="s">
        <v>47</v>
      </c>
      <c r="C222" s="9" t="s">
        <v>48</v>
      </c>
      <c r="D222" s="9" t="s">
        <v>49</v>
      </c>
      <c r="E222" s="9" t="s">
        <v>50</v>
      </c>
      <c r="F222" s="2" t="b">
        <f t="shared" si="57"/>
        <v>1</v>
      </c>
      <c r="G222" s="2" t="b">
        <f t="shared" si="58"/>
        <v>0</v>
      </c>
      <c r="H222" s="2" t="s">
        <v>275</v>
      </c>
      <c r="K222" s="2"/>
      <c r="L222" s="2"/>
      <c r="M222" s="1">
        <f>PRODUCT(SUM(PRODUCT(R222,overview!$J$2),PRODUCT(W222,overview!$K$2),PRODUCT(AB222,overview!$L$2)),1/SUM(overview!$J$2:$L$2))</f>
        <v>0.59131818181818185</v>
      </c>
      <c r="N222" s="1">
        <f>PRODUCT(SUM(PRODUCT(S222,overview!$J$2),PRODUCT(X222,overview!$K$2),PRODUCT(AC222,overview!$L$2)),1/SUM(overview!$J$2:$L$2))</f>
        <v>2.4086818181818184</v>
      </c>
      <c r="O222" s="1">
        <f t="shared" si="52"/>
        <v>15</v>
      </c>
      <c r="P222" s="1">
        <f t="shared" si="53"/>
        <v>5</v>
      </c>
      <c r="Q222" s="1">
        <f t="shared" si="54"/>
        <v>8.1831505979002711E-2</v>
      </c>
      <c r="R222" s="1">
        <v>1.0389999999999999</v>
      </c>
      <c r="S222" s="1">
        <v>1.9610000000000001</v>
      </c>
      <c r="T222" s="1">
        <v>10</v>
      </c>
      <c r="U222" s="1">
        <v>2</v>
      </c>
      <c r="V222" s="1">
        <f t="shared" si="55"/>
        <v>0.10596634370219275</v>
      </c>
      <c r="W222" s="1">
        <v>0.372</v>
      </c>
      <c r="X222" s="1">
        <v>2.6280000000000001</v>
      </c>
      <c r="Y222" s="1">
        <v>5</v>
      </c>
      <c r="Z222" s="1">
        <v>2</v>
      </c>
      <c r="AA222" s="1">
        <f t="shared" si="56"/>
        <v>5.662100456621004E-2</v>
      </c>
      <c r="AB222" s="1">
        <v>0.68400000000000005</v>
      </c>
      <c r="AC222" s="1">
        <v>2.3159999999999998</v>
      </c>
      <c r="AD222" s="1">
        <v>0</v>
      </c>
      <c r="AE222" s="1">
        <v>1</v>
      </c>
      <c r="AF222" s="1" t="e">
        <f t="shared" si="51"/>
        <v>#DIV/0!</v>
      </c>
      <c r="AH222" s="1">
        <f t="shared" si="59"/>
        <v>0.2608021312385479</v>
      </c>
      <c r="AI222" s="1">
        <f t="shared" si="60"/>
        <v>0.16371681415929201</v>
      </c>
      <c r="AJ222" s="1">
        <f t="shared" si="61"/>
        <v>3.7375443798525234</v>
      </c>
      <c r="AK222" s="1">
        <f t="shared" si="62"/>
        <v>1205.4481811591052</v>
      </c>
      <c r="AL222" s="1" t="b">
        <f t="shared" si="63"/>
        <v>1</v>
      </c>
      <c r="AM222" s="1">
        <f t="shared" si="64"/>
        <v>1.7463474186568662</v>
      </c>
      <c r="AN222" s="1" t="b">
        <f t="shared" si="65"/>
        <v>0</v>
      </c>
      <c r="AO222" s="1">
        <v>9.4879999999999995</v>
      </c>
    </row>
    <row r="223" spans="1:41">
      <c r="A223" s="7">
        <v>220</v>
      </c>
      <c r="B223" s="9" t="s">
        <v>32</v>
      </c>
      <c r="C223" s="9" t="s">
        <v>33</v>
      </c>
      <c r="D223" s="9" t="s">
        <v>28</v>
      </c>
      <c r="E223" s="9" t="s">
        <v>29</v>
      </c>
      <c r="F223" s="2" t="b">
        <f t="shared" si="57"/>
        <v>0</v>
      </c>
      <c r="G223" s="2" t="b">
        <f t="shared" si="58"/>
        <v>1</v>
      </c>
      <c r="H223" s="2" t="s">
        <v>275</v>
      </c>
      <c r="I223" s="2"/>
      <c r="K223" s="2"/>
      <c r="L223" s="2"/>
      <c r="M223" s="1">
        <f>PRODUCT(SUM(PRODUCT(R223,overview!$J$2),PRODUCT(W223,overview!$K$2),PRODUCT(AB223,overview!$L$2)),1/SUM(overview!$J$2:$L$2))</f>
        <v>0.82220454545454535</v>
      </c>
      <c r="N223" s="1">
        <f>PRODUCT(SUM(PRODUCT(S223,overview!$J$2),PRODUCT(X223,overview!$K$2),PRODUCT(AC223,overview!$L$2)),1/SUM(overview!$J$2:$L$2))</f>
        <v>2.1777954545454552</v>
      </c>
      <c r="O223" s="1">
        <f t="shared" si="52"/>
        <v>12.5</v>
      </c>
      <c r="P223" s="1">
        <f t="shared" si="53"/>
        <v>14.5</v>
      </c>
      <c r="Q223" s="1">
        <f t="shared" si="54"/>
        <v>0.43794621333082845</v>
      </c>
      <c r="R223" s="1">
        <v>0.94499999999999995</v>
      </c>
      <c r="S223" s="1">
        <v>2.0550000000000002</v>
      </c>
      <c r="T223" s="1">
        <v>7</v>
      </c>
      <c r="U223" s="1">
        <v>5</v>
      </c>
      <c r="V223" s="1">
        <f t="shared" si="55"/>
        <v>0.32846715328467141</v>
      </c>
      <c r="W223" s="1">
        <v>0.76</v>
      </c>
      <c r="X223" s="1">
        <v>2.2400000000000002</v>
      </c>
      <c r="Y223" s="1">
        <v>5.5</v>
      </c>
      <c r="Z223" s="1">
        <v>8.5</v>
      </c>
      <c r="AA223" s="1">
        <f t="shared" si="56"/>
        <v>0.52435064935064923</v>
      </c>
      <c r="AB223" s="1">
        <v>0.90700000000000003</v>
      </c>
      <c r="AC223" s="1">
        <v>2.093</v>
      </c>
      <c r="AD223" s="1">
        <v>0</v>
      </c>
      <c r="AE223" s="1">
        <v>1</v>
      </c>
      <c r="AF223" s="1" t="e">
        <f t="shared" si="51"/>
        <v>#DIV/0!</v>
      </c>
      <c r="AH223" s="1">
        <f t="shared" si="59"/>
        <v>0.25841745618225942</v>
      </c>
      <c r="AI223" s="1">
        <f t="shared" si="60"/>
        <v>0.19352323454345277</v>
      </c>
      <c r="AJ223" s="1">
        <f t="shared" si="61"/>
        <v>3.1941033862516628</v>
      </c>
      <c r="AK223" s="1">
        <f t="shared" si="62"/>
        <v>872.56184924044169</v>
      </c>
      <c r="AL223" s="1" t="b">
        <f t="shared" si="63"/>
        <v>1</v>
      </c>
      <c r="AM223" s="1">
        <f t="shared" si="64"/>
        <v>2.0774918996296532</v>
      </c>
      <c r="AN223" s="1" t="b">
        <f t="shared" si="65"/>
        <v>0</v>
      </c>
      <c r="AO223" s="1">
        <v>9.4879999999999995</v>
      </c>
    </row>
    <row r="224" spans="1:41">
      <c r="A224" s="7">
        <v>221</v>
      </c>
      <c r="B224" s="9" t="s">
        <v>32</v>
      </c>
      <c r="C224" s="9" t="s">
        <v>33</v>
      </c>
      <c r="D224" s="9" t="s">
        <v>90</v>
      </c>
      <c r="E224" s="9" t="s">
        <v>91</v>
      </c>
      <c r="F224" s="2" t="b">
        <f t="shared" si="57"/>
        <v>0</v>
      </c>
      <c r="G224" s="2" t="b">
        <f t="shared" si="58"/>
        <v>1</v>
      </c>
      <c r="H224" s="2" t="s">
        <v>275</v>
      </c>
      <c r="I224" s="2"/>
      <c r="K224" s="2"/>
      <c r="L224" s="2"/>
      <c r="M224" s="1">
        <f>PRODUCT(SUM(PRODUCT(R224,overview!$J$2),PRODUCT(W224,overview!$K$2),PRODUCT(AB224,overview!$L$2)),1/SUM(overview!$J$2:$L$2))</f>
        <v>0.44063636363636377</v>
      </c>
      <c r="N224" s="1">
        <f>PRODUCT(SUM(PRODUCT(S224,overview!$J$2),PRODUCT(X224,overview!$K$2),PRODUCT(AC224,overview!$L$2)),1/SUM(overview!$J$2:$L$2))</f>
        <v>2.5593636363636367</v>
      </c>
      <c r="O224" s="1">
        <f t="shared" si="52"/>
        <v>9.5</v>
      </c>
      <c r="P224" s="1">
        <f t="shared" si="53"/>
        <v>11.5</v>
      </c>
      <c r="Q224" s="1">
        <f t="shared" si="54"/>
        <v>0.20841192955037047</v>
      </c>
      <c r="R224" s="1">
        <v>0.78900000000000003</v>
      </c>
      <c r="S224" s="1">
        <v>2.2109999999999999</v>
      </c>
      <c r="T224" s="1">
        <v>5</v>
      </c>
      <c r="U224" s="1">
        <v>2</v>
      </c>
      <c r="V224" s="1">
        <f t="shared" si="55"/>
        <v>0.14274084124830397</v>
      </c>
      <c r="W224" s="1">
        <v>0.28000000000000003</v>
      </c>
      <c r="X224" s="1">
        <v>2.72</v>
      </c>
      <c r="Y224" s="1">
        <v>4</v>
      </c>
      <c r="Z224" s="1">
        <v>8</v>
      </c>
      <c r="AA224" s="1">
        <f t="shared" si="56"/>
        <v>0.20588235294117646</v>
      </c>
      <c r="AB224" s="1">
        <v>0.222</v>
      </c>
      <c r="AC224" s="1">
        <v>2.778</v>
      </c>
      <c r="AD224" s="1">
        <v>0.5</v>
      </c>
      <c r="AE224" s="1">
        <v>1.5</v>
      </c>
      <c r="AF224" s="1">
        <f t="shared" si="51"/>
        <v>0.23974082073434125</v>
      </c>
      <c r="AH224" s="1">
        <f t="shared" si="59"/>
        <v>0.26710830351431175</v>
      </c>
      <c r="AI224" s="1">
        <f t="shared" si="60"/>
        <v>0.1245775019253957</v>
      </c>
      <c r="AJ224" s="1">
        <f t="shared" si="61"/>
        <v>1.0647011287505541</v>
      </c>
      <c r="AK224" s="1">
        <f t="shared" si="62"/>
        <v>546.15650944245988</v>
      </c>
      <c r="AL224" s="1" t="b">
        <f t="shared" si="63"/>
        <v>1</v>
      </c>
      <c r="AM224" s="1">
        <f t="shared" si="64"/>
        <v>2.6479828994899925</v>
      </c>
      <c r="AN224" s="1" t="b">
        <f t="shared" si="65"/>
        <v>0</v>
      </c>
      <c r="AO224" s="1">
        <v>9.4879999999999995</v>
      </c>
    </row>
    <row r="225" spans="1:41">
      <c r="A225" s="7">
        <v>222</v>
      </c>
      <c r="B225" s="9" t="s">
        <v>41</v>
      </c>
      <c r="C225" s="9" t="s">
        <v>42</v>
      </c>
      <c r="D225" s="9" t="s">
        <v>41</v>
      </c>
      <c r="E225" s="9" t="s">
        <v>42</v>
      </c>
      <c r="F225" s="2" t="b">
        <f t="shared" si="57"/>
        <v>0</v>
      </c>
      <c r="G225" s="2" t="b">
        <f t="shared" si="58"/>
        <v>0</v>
      </c>
      <c r="H225" s="2" t="s">
        <v>275</v>
      </c>
      <c r="I225" s="2"/>
      <c r="M225" s="1">
        <f>PRODUCT(SUM(PRODUCT(R225,overview!$J$2),PRODUCT(W225,overview!$K$2),PRODUCT(AB225,overview!$L$2)),1/SUM(overview!$J$2:$L$2))</f>
        <v>0.78293181818181812</v>
      </c>
      <c r="N225" s="1">
        <f>PRODUCT(SUM(PRODUCT(S225,overview!$J$2),PRODUCT(X225,overview!$K$2),PRODUCT(AC225,overview!$L$2)),1/SUM(overview!$J$2:$L$2))</f>
        <v>2.2170681818181817</v>
      </c>
      <c r="O225" s="1">
        <f t="shared" si="52"/>
        <v>13.8</v>
      </c>
      <c r="P225" s="1">
        <f t="shared" si="53"/>
        <v>15.2</v>
      </c>
      <c r="Q225" s="1">
        <f t="shared" si="54"/>
        <v>0.38896398895917539</v>
      </c>
      <c r="R225" s="1">
        <v>0.42899999999999999</v>
      </c>
      <c r="S225" s="1">
        <v>2.5710000000000002</v>
      </c>
      <c r="T225" s="1">
        <v>3</v>
      </c>
      <c r="U225" s="1">
        <v>0</v>
      </c>
      <c r="V225" s="1">
        <f t="shared" si="55"/>
        <v>0</v>
      </c>
      <c r="W225" s="1">
        <v>0.96599999999999997</v>
      </c>
      <c r="X225" s="1">
        <v>2.0339999999999998</v>
      </c>
      <c r="Y225" s="1">
        <v>10.8</v>
      </c>
      <c r="Z225" s="1">
        <v>15.2</v>
      </c>
      <c r="AA225" s="1">
        <f t="shared" si="56"/>
        <v>0.66841472741177743</v>
      </c>
      <c r="AB225" s="1">
        <v>0.42899999999999999</v>
      </c>
      <c r="AC225" s="1">
        <v>2.5710000000000002</v>
      </c>
      <c r="AD225" s="1">
        <v>0</v>
      </c>
      <c r="AE225" s="1">
        <v>0</v>
      </c>
      <c r="AF225" s="1" t="e">
        <f t="shared" si="51"/>
        <v>#DIV/0!</v>
      </c>
      <c r="AH225" s="1">
        <f t="shared" si="59"/>
        <v>0.26114164853008881</v>
      </c>
      <c r="AI225" s="1">
        <f t="shared" si="60"/>
        <v>9.0459850558723395E-2</v>
      </c>
      <c r="AJ225" s="1">
        <f t="shared" si="61"/>
        <v>0.77877018206801796</v>
      </c>
      <c r="AK225" s="1">
        <f t="shared" si="62"/>
        <v>219.68979496003803</v>
      </c>
      <c r="AL225" s="1" t="b">
        <f t="shared" si="63"/>
        <v>1</v>
      </c>
      <c r="AM225" s="1">
        <f t="shared" si="64"/>
        <v>3.2792873384132002</v>
      </c>
      <c r="AN225" s="1" t="b">
        <f t="shared" si="65"/>
        <v>0</v>
      </c>
      <c r="AO225" s="1">
        <v>9.4879999999999995</v>
      </c>
    </row>
    <row r="226" spans="1:41">
      <c r="A226" s="7">
        <v>223</v>
      </c>
      <c r="B226" s="9" t="s">
        <v>51</v>
      </c>
      <c r="C226" s="9" t="s">
        <v>52</v>
      </c>
      <c r="D226" s="9" t="s">
        <v>51</v>
      </c>
      <c r="E226" s="9" t="s">
        <v>52</v>
      </c>
      <c r="F226" s="2" t="b">
        <f t="shared" si="57"/>
        <v>0</v>
      </c>
      <c r="G226" s="2" t="b">
        <f t="shared" si="58"/>
        <v>0</v>
      </c>
      <c r="H226" s="2" t="s">
        <v>275</v>
      </c>
      <c r="J226" s="3" t="s">
        <v>80</v>
      </c>
      <c r="M226" s="1">
        <f>PRODUCT(SUM(PRODUCT(R226,overview!$J$2),PRODUCT(W226,overview!$K$2),PRODUCT(AB226,overview!$L$2)),1/SUM(overview!$J$2:$L$2))</f>
        <v>0.33300000000000002</v>
      </c>
      <c r="N226" s="1">
        <f>PRODUCT(SUM(PRODUCT(S226,overview!$J$2),PRODUCT(X226,overview!$K$2),PRODUCT(AC226,overview!$L$2)),1/SUM(overview!$J$2:$L$2))</f>
        <v>2.6669999999999998</v>
      </c>
      <c r="O226" s="1">
        <f t="shared" si="52"/>
        <v>9</v>
      </c>
      <c r="P226" s="1">
        <f t="shared" si="53"/>
        <v>0</v>
      </c>
      <c r="Q226" s="1">
        <f t="shared" si="54"/>
        <v>0</v>
      </c>
      <c r="R226" s="1">
        <v>0.33300000000000002</v>
      </c>
      <c r="S226" s="1">
        <v>2.6669999999999998</v>
      </c>
      <c r="T226" s="1">
        <v>6</v>
      </c>
      <c r="U226" s="1">
        <v>0</v>
      </c>
      <c r="V226" s="1">
        <f t="shared" si="55"/>
        <v>0</v>
      </c>
      <c r="W226" s="1">
        <v>0.33300000000000002</v>
      </c>
      <c r="X226" s="1">
        <v>2.6669999999999998</v>
      </c>
      <c r="Y226" s="1">
        <v>3</v>
      </c>
      <c r="Z226" s="1">
        <v>0</v>
      </c>
      <c r="AA226" s="1">
        <f t="shared" si="56"/>
        <v>0</v>
      </c>
      <c r="AB226" s="1">
        <v>0.33300000000000002</v>
      </c>
      <c r="AC226" s="1">
        <v>2.6669999999999998</v>
      </c>
      <c r="AD226" s="1">
        <v>0</v>
      </c>
      <c r="AE226" s="1">
        <v>0</v>
      </c>
      <c r="AF226" s="1" t="e">
        <f t="shared" si="51"/>
        <v>#DIV/0!</v>
      </c>
      <c r="AH226" s="1">
        <f t="shared" si="59"/>
        <v>0.2013694879335024</v>
      </c>
      <c r="AI226" s="1">
        <f t="shared" si="60"/>
        <v>8.6082761015559353E-2</v>
      </c>
      <c r="AJ226" s="1">
        <f t="shared" si="61"/>
        <v>0.363426084965075</v>
      </c>
      <c r="AK226" s="1">
        <f t="shared" si="62"/>
        <v>54.692585946649068</v>
      </c>
      <c r="AL226" s="1" t="b">
        <f t="shared" si="63"/>
        <v>1</v>
      </c>
      <c r="AM226" s="1">
        <f t="shared" si="64"/>
        <v>4.641068549808895</v>
      </c>
      <c r="AN226" s="1" t="b">
        <f t="shared" si="65"/>
        <v>0</v>
      </c>
      <c r="AO226" s="1">
        <v>9.4879999999999995</v>
      </c>
    </row>
    <row r="227" spans="1:41">
      <c r="A227" s="7">
        <v>224</v>
      </c>
      <c r="B227" s="9" t="s">
        <v>51</v>
      </c>
      <c r="C227" s="9" t="s">
        <v>52</v>
      </c>
      <c r="D227" s="9" t="s">
        <v>51</v>
      </c>
      <c r="E227" s="9" t="s">
        <v>52</v>
      </c>
      <c r="F227" s="2" t="b">
        <f t="shared" si="57"/>
        <v>0</v>
      </c>
      <c r="G227" s="2" t="b">
        <f t="shared" si="58"/>
        <v>0</v>
      </c>
      <c r="H227" s="2" t="s">
        <v>275</v>
      </c>
      <c r="J227" s="3" t="s">
        <v>80</v>
      </c>
      <c r="K227" s="4"/>
      <c r="L227" s="3"/>
      <c r="M227" s="1">
        <f>PRODUCT(SUM(PRODUCT(R227,overview!$J$2),PRODUCT(W227,overview!$K$2),PRODUCT(AB227,overview!$L$2)),1/SUM(overview!$J$2:$L$2))</f>
        <v>0.33300000000000002</v>
      </c>
      <c r="N227" s="1">
        <f>PRODUCT(SUM(PRODUCT(S227,overview!$J$2),PRODUCT(X227,overview!$K$2),PRODUCT(AC227,overview!$L$2)),1/SUM(overview!$J$2:$L$2))</f>
        <v>2.6669999999999998</v>
      </c>
      <c r="O227" s="1">
        <f t="shared" si="52"/>
        <v>4</v>
      </c>
      <c r="P227" s="1">
        <f t="shared" si="53"/>
        <v>0</v>
      </c>
      <c r="Q227" s="1">
        <f t="shared" si="54"/>
        <v>0</v>
      </c>
      <c r="R227" s="1">
        <v>0.33300000000000002</v>
      </c>
      <c r="S227" s="1">
        <v>2.6669999999999998</v>
      </c>
      <c r="T227" s="1">
        <v>1</v>
      </c>
      <c r="U227" s="1">
        <v>0</v>
      </c>
      <c r="V227" s="1">
        <f t="shared" si="55"/>
        <v>0</v>
      </c>
      <c r="W227" s="1">
        <v>0.33300000000000002</v>
      </c>
      <c r="X227" s="1">
        <v>2.6669999999999998</v>
      </c>
      <c r="Y227" s="1">
        <v>3</v>
      </c>
      <c r="Z227" s="1">
        <v>0</v>
      </c>
      <c r="AA227" s="1">
        <f t="shared" si="56"/>
        <v>0</v>
      </c>
      <c r="AB227" s="1">
        <v>0.33300000000000002</v>
      </c>
      <c r="AC227" s="1">
        <v>2.6669999999999998</v>
      </c>
      <c r="AD227" s="1">
        <v>0</v>
      </c>
      <c r="AE227" s="1">
        <v>0</v>
      </c>
      <c r="AF227" s="1" t="e">
        <f t="shared" si="51"/>
        <v>#DIV/0!</v>
      </c>
      <c r="AH227" s="1">
        <f t="shared" si="59"/>
        <v>0.25748867572302547</v>
      </c>
      <c r="AI227" s="1">
        <f t="shared" si="60"/>
        <v>0.11734098831777207</v>
      </c>
      <c r="AJ227" s="1">
        <f t="shared" si="61"/>
        <v>0.39647703853482147</v>
      </c>
      <c r="AK227" s="1">
        <f t="shared" si="62"/>
        <v>22.535718027506082</v>
      </c>
      <c r="AL227" s="1" t="b">
        <f t="shared" si="63"/>
        <v>1</v>
      </c>
      <c r="AM227" s="1">
        <f t="shared" si="64"/>
        <v>4.6514176554532938</v>
      </c>
      <c r="AN227" s="1" t="b">
        <f t="shared" si="65"/>
        <v>0</v>
      </c>
      <c r="AO227" s="1">
        <v>9.4879999999999995</v>
      </c>
    </row>
    <row r="228" spans="1:41">
      <c r="A228" s="7">
        <v>225</v>
      </c>
      <c r="B228" s="9" t="s">
        <v>47</v>
      </c>
      <c r="C228" s="9" t="s">
        <v>48</v>
      </c>
      <c r="D228" s="9" t="s">
        <v>47</v>
      </c>
      <c r="E228" s="9" t="s">
        <v>48</v>
      </c>
      <c r="F228" s="2" t="b">
        <f t="shared" si="57"/>
        <v>0</v>
      </c>
      <c r="G228" s="2" t="b">
        <f t="shared" si="58"/>
        <v>0</v>
      </c>
      <c r="H228" s="2" t="s">
        <v>275</v>
      </c>
      <c r="J228" s="3"/>
      <c r="M228" s="1">
        <f>PRODUCT(SUM(PRODUCT(R228,overview!$J$2),PRODUCT(W228,overview!$K$2),PRODUCT(AB228,overview!$L$2)),1/SUM(overview!$J$2:$L$2))</f>
        <v>0.91161363636363635</v>
      </c>
      <c r="N228" s="1">
        <f>PRODUCT(SUM(PRODUCT(S228,overview!$J$2),PRODUCT(X228,overview!$K$2),PRODUCT(AC228,overview!$L$2)),1/SUM(overview!$J$2:$L$2))</f>
        <v>2.0883863636363635</v>
      </c>
      <c r="O228" s="1">
        <f t="shared" si="52"/>
        <v>9</v>
      </c>
      <c r="P228" s="1">
        <f t="shared" si="53"/>
        <v>5</v>
      </c>
      <c r="Q228" s="1">
        <f t="shared" si="54"/>
        <v>0.24250877568467274</v>
      </c>
      <c r="R228" s="1">
        <v>0.89400000000000002</v>
      </c>
      <c r="S228" s="1">
        <v>2.1059999999999999</v>
      </c>
      <c r="T228" s="1">
        <v>3</v>
      </c>
      <c r="U228" s="1">
        <v>2</v>
      </c>
      <c r="V228" s="1">
        <f t="shared" si="55"/>
        <v>0.28300094966761635</v>
      </c>
      <c r="W228" s="1">
        <v>0.92200000000000004</v>
      </c>
      <c r="X228" s="1">
        <v>2.0779999999999998</v>
      </c>
      <c r="Y228" s="1">
        <v>6</v>
      </c>
      <c r="Z228" s="1">
        <v>3</v>
      </c>
      <c r="AA228" s="1">
        <f t="shared" si="56"/>
        <v>0.22184793070259867</v>
      </c>
      <c r="AB228" s="1">
        <v>0.85699999999999998</v>
      </c>
      <c r="AC228" s="1">
        <v>2.1429999999999998</v>
      </c>
      <c r="AD228" s="1">
        <v>0</v>
      </c>
      <c r="AE228" s="1">
        <v>0</v>
      </c>
      <c r="AF228" s="1" t="e">
        <f t="shared" si="51"/>
        <v>#DIV/0!</v>
      </c>
      <c r="AH228" s="1">
        <f t="shared" si="59"/>
        <v>0.22068746432172973</v>
      </c>
      <c r="AI228" s="1">
        <f t="shared" si="60"/>
        <v>9.737576884793106E-2</v>
      </c>
      <c r="AJ228" s="1">
        <f t="shared" si="61"/>
        <v>0.28785513581017791</v>
      </c>
      <c r="AK228" s="1">
        <f t="shared" si="62"/>
        <v>6.4900524121465795</v>
      </c>
      <c r="AL228" s="1" t="b">
        <f t="shared" si="63"/>
        <v>0</v>
      </c>
      <c r="AM228" s="1">
        <f t="shared" si="64"/>
        <v>3.2417096463587236</v>
      </c>
      <c r="AN228" s="1" t="b">
        <f t="shared" si="65"/>
        <v>0</v>
      </c>
      <c r="AO228" s="1">
        <v>9.4879999999999995</v>
      </c>
    </row>
    <row r="229" spans="1:41">
      <c r="A229" s="7">
        <v>226</v>
      </c>
      <c r="B229" s="9" t="s">
        <v>74</v>
      </c>
      <c r="C229" s="9" t="s">
        <v>1</v>
      </c>
      <c r="D229" s="9" t="s">
        <v>74</v>
      </c>
      <c r="E229" s="9" t="s">
        <v>1</v>
      </c>
      <c r="F229" s="2" t="b">
        <f t="shared" si="57"/>
        <v>0</v>
      </c>
      <c r="G229" s="2" t="b">
        <f t="shared" si="58"/>
        <v>0</v>
      </c>
      <c r="H229" s="2" t="s">
        <v>275</v>
      </c>
      <c r="J229" s="3"/>
      <c r="M229" s="1">
        <f>PRODUCT(SUM(PRODUCT(R229,overview!$J$2),PRODUCT(W229,overview!$K$2),PRODUCT(AB229,overview!$L$2)),1/SUM(overview!$J$2:$L$2))</f>
        <v>1.0736590909090908</v>
      </c>
      <c r="N229" s="1">
        <f>PRODUCT(SUM(PRODUCT(S229,overview!$J$2),PRODUCT(X229,overview!$K$2),PRODUCT(AC229,overview!$L$2)),1/SUM(overview!$J$2:$L$2))</f>
        <v>1.9263409090909092</v>
      </c>
      <c r="O229" s="1">
        <f t="shared" si="52"/>
        <v>15</v>
      </c>
      <c r="P229" s="1">
        <f t="shared" si="53"/>
        <v>9</v>
      </c>
      <c r="Q229" s="1">
        <f t="shared" si="54"/>
        <v>0.3344140445262449</v>
      </c>
      <c r="R229" s="1">
        <v>1.0349999999999999</v>
      </c>
      <c r="S229" s="1">
        <v>1.9650000000000001</v>
      </c>
      <c r="T229" s="1">
        <v>10</v>
      </c>
      <c r="U229" s="1">
        <v>7</v>
      </c>
      <c r="V229" s="1">
        <f t="shared" si="55"/>
        <v>0.36870229007633587</v>
      </c>
      <c r="W229" s="1">
        <v>1.085</v>
      </c>
      <c r="X229" s="1">
        <v>1.915</v>
      </c>
      <c r="Y229" s="1">
        <v>5</v>
      </c>
      <c r="Z229" s="1">
        <v>2</v>
      </c>
      <c r="AA229" s="1">
        <f t="shared" si="56"/>
        <v>0.22663185378590076</v>
      </c>
      <c r="AB229" s="1">
        <v>1.286</v>
      </c>
      <c r="AC229" s="1">
        <v>1.714</v>
      </c>
      <c r="AD229" s="1">
        <v>0</v>
      </c>
      <c r="AE229" s="1">
        <v>0</v>
      </c>
      <c r="AF229" s="1" t="e">
        <f t="shared" si="51"/>
        <v>#DIV/0!</v>
      </c>
      <c r="AH229" s="1">
        <f t="shared" si="59"/>
        <v>0.19089547240807744</v>
      </c>
      <c r="AI229" s="1">
        <f t="shared" si="60"/>
        <v>7.8944104001786294E-2</v>
      </c>
      <c r="AJ229" s="1">
        <f t="shared" si="61"/>
        <v>9.9447876093428283E-2</v>
      </c>
      <c r="AK229" s="1">
        <f t="shared" si="62"/>
        <v>2.4234119345622411</v>
      </c>
      <c r="AL229" s="1" t="b">
        <f t="shared" si="63"/>
        <v>0</v>
      </c>
      <c r="AM229" s="1">
        <f t="shared" si="64"/>
        <v>2.2746864761408183</v>
      </c>
      <c r="AN229" s="1" t="b">
        <f t="shared" si="65"/>
        <v>0</v>
      </c>
      <c r="AO229" s="1">
        <v>9.4879999999999995</v>
      </c>
    </row>
    <row r="230" spans="1:41">
      <c r="A230" s="7">
        <v>227</v>
      </c>
      <c r="B230" s="9" t="s">
        <v>94</v>
      </c>
      <c r="C230" s="9" t="s">
        <v>55</v>
      </c>
      <c r="D230" s="9" t="s">
        <v>54</v>
      </c>
      <c r="E230" s="9" t="s">
        <v>55</v>
      </c>
      <c r="F230" s="2" t="b">
        <f t="shared" si="57"/>
        <v>1</v>
      </c>
      <c r="G230" s="2" t="b">
        <f t="shared" si="58"/>
        <v>1</v>
      </c>
      <c r="H230" s="2" t="s">
        <v>275</v>
      </c>
      <c r="J230" s="3" t="s">
        <v>80</v>
      </c>
      <c r="K230" s="3"/>
      <c r="L230" s="3"/>
      <c r="M230" s="1">
        <f>PRODUCT(SUM(PRODUCT(R230,overview!$J$2),PRODUCT(W230,overview!$K$2),PRODUCT(AB230,overview!$L$2)),1/SUM(overview!$J$2:$L$2))</f>
        <v>0.82713636363636367</v>
      </c>
      <c r="N230" s="1">
        <f>PRODUCT(SUM(PRODUCT(S230,overview!$J$2),PRODUCT(X230,overview!$K$2),PRODUCT(AC230,overview!$L$2)),1/SUM(overview!$J$2:$L$2))</f>
        <v>2.1728636363636364</v>
      </c>
      <c r="O230" s="1">
        <f t="shared" si="52"/>
        <v>17</v>
      </c>
      <c r="P230" s="1">
        <f t="shared" si="53"/>
        <v>3</v>
      </c>
      <c r="Q230" s="1">
        <f t="shared" si="54"/>
        <v>6.7176438594181265E-2</v>
      </c>
      <c r="R230" s="1">
        <v>0.375</v>
      </c>
      <c r="S230" s="1">
        <v>2.625</v>
      </c>
      <c r="T230" s="1">
        <v>7</v>
      </c>
      <c r="U230" s="1">
        <v>0</v>
      </c>
      <c r="V230" s="1">
        <f t="shared" si="55"/>
        <v>0</v>
      </c>
      <c r="W230" s="1">
        <v>1.0609999999999999</v>
      </c>
      <c r="X230" s="1">
        <v>1.9390000000000001</v>
      </c>
      <c r="Y230" s="1">
        <v>9</v>
      </c>
      <c r="Z230" s="1">
        <v>3</v>
      </c>
      <c r="AA230" s="1">
        <f t="shared" si="56"/>
        <v>0.18239642427368055</v>
      </c>
      <c r="AB230" s="1">
        <v>0.375</v>
      </c>
      <c r="AC230" s="1">
        <v>2.625</v>
      </c>
      <c r="AD230" s="1">
        <v>1</v>
      </c>
      <c r="AE230" s="1">
        <v>0</v>
      </c>
      <c r="AF230" s="1">
        <f t="shared" si="51"/>
        <v>0</v>
      </c>
      <c r="AH230" s="1">
        <f t="shared" si="59"/>
        <v>0.13170360747160126</v>
      </c>
      <c r="AI230" s="1">
        <f t="shared" si="60"/>
        <v>7.77687079973019E-2</v>
      </c>
      <c r="AJ230" s="1">
        <f t="shared" si="61"/>
        <v>8.0926594464500609E-2</v>
      </c>
      <c r="AK230" s="1">
        <f t="shared" si="62"/>
        <v>0.73085502744483732</v>
      </c>
      <c r="AL230" s="1" t="b">
        <f t="shared" si="63"/>
        <v>0</v>
      </c>
      <c r="AM230" s="1">
        <f t="shared" si="64"/>
        <v>1.3547164443117556</v>
      </c>
      <c r="AN230" s="1" t="b">
        <f t="shared" si="65"/>
        <v>0</v>
      </c>
      <c r="AO230" s="1">
        <v>9.4879999999999995</v>
      </c>
    </row>
    <row r="231" spans="1:41">
      <c r="A231" s="7">
        <v>228</v>
      </c>
      <c r="B231" s="9" t="s">
        <v>43</v>
      </c>
      <c r="C231" s="9" t="s">
        <v>44</v>
      </c>
      <c r="D231" s="9" t="s">
        <v>43</v>
      </c>
      <c r="E231" s="9" t="s">
        <v>44</v>
      </c>
      <c r="F231" s="2" t="b">
        <f t="shared" si="57"/>
        <v>0</v>
      </c>
      <c r="G231" s="2" t="b">
        <f t="shared" si="58"/>
        <v>0</v>
      </c>
      <c r="H231" s="2" t="s">
        <v>275</v>
      </c>
      <c r="I231" s="3"/>
      <c r="K231" s="4"/>
      <c r="L231" s="3"/>
      <c r="M231" s="1">
        <f>PRODUCT(SUM(PRODUCT(R231,overview!$J$2),PRODUCT(W231,overview!$K$2),PRODUCT(AB231,overview!$L$2)),1/SUM(overview!$J$2:$L$2))</f>
        <v>0.35193181818181823</v>
      </c>
      <c r="N231" s="1">
        <f>PRODUCT(SUM(PRODUCT(S231,overview!$J$2),PRODUCT(X231,overview!$K$2),PRODUCT(AC231,overview!$L$2)),1/SUM(overview!$J$2:$L$2))</f>
        <v>2.6480681818181817</v>
      </c>
      <c r="O231" s="1">
        <f t="shared" si="52"/>
        <v>4</v>
      </c>
      <c r="P231" s="1">
        <f t="shared" si="53"/>
        <v>2</v>
      </c>
      <c r="Q231" s="1">
        <f t="shared" si="54"/>
        <v>6.6450671587349283E-2</v>
      </c>
      <c r="R231" s="1">
        <v>0.375</v>
      </c>
      <c r="S231" s="1">
        <v>2.625</v>
      </c>
      <c r="T231" s="1">
        <v>1</v>
      </c>
      <c r="U231" s="1">
        <v>0</v>
      </c>
      <c r="V231" s="1">
        <f t="shared" si="55"/>
        <v>0</v>
      </c>
      <c r="W231" s="1">
        <v>0.34</v>
      </c>
      <c r="X231" s="1">
        <v>2.66</v>
      </c>
      <c r="Y231" s="1">
        <v>3</v>
      </c>
      <c r="Z231" s="1">
        <v>2</v>
      </c>
      <c r="AA231" s="1">
        <f t="shared" si="56"/>
        <v>8.5213032581453629E-2</v>
      </c>
      <c r="AB231" s="1">
        <v>0.375</v>
      </c>
      <c r="AC231" s="1">
        <v>2.625</v>
      </c>
      <c r="AD231" s="1">
        <v>0</v>
      </c>
      <c r="AE231" s="1">
        <v>0</v>
      </c>
      <c r="AF231" s="1" t="e">
        <f t="shared" si="51"/>
        <v>#DIV/0!</v>
      </c>
      <c r="AH231" s="1">
        <f t="shared" si="59"/>
        <v>0.13055053508620623</v>
      </c>
      <c r="AI231" s="1">
        <f t="shared" si="60"/>
        <v>9.7845576580003243E-2</v>
      </c>
      <c r="AJ231" s="1">
        <f t="shared" si="61"/>
        <v>8.1485053037608488E-2</v>
      </c>
      <c r="AK231" s="1">
        <f t="shared" si="62"/>
        <v>0.18481559632709216</v>
      </c>
      <c r="AL231" s="1" t="b">
        <f t="shared" si="63"/>
        <v>0</v>
      </c>
      <c r="AM231" s="1">
        <f t="shared" si="64"/>
        <v>0.62524331100035968</v>
      </c>
      <c r="AN231" s="1" t="b">
        <f t="shared" si="65"/>
        <v>0</v>
      </c>
      <c r="AO231" s="1">
        <v>9.4879999999999995</v>
      </c>
    </row>
    <row r="232" spans="1:41">
      <c r="A232" s="7">
        <v>229</v>
      </c>
      <c r="B232" s="9" t="s">
        <v>56</v>
      </c>
      <c r="C232" s="9" t="s">
        <v>31</v>
      </c>
      <c r="D232" s="9" t="s">
        <v>30</v>
      </c>
      <c r="E232" s="9" t="s">
        <v>31</v>
      </c>
      <c r="F232" s="2" t="b">
        <f t="shared" si="57"/>
        <v>0</v>
      </c>
      <c r="G232" s="2" t="b">
        <f t="shared" si="58"/>
        <v>0</v>
      </c>
      <c r="H232" s="2" t="s">
        <v>275</v>
      </c>
      <c r="I232" s="3"/>
      <c r="M232" s="1">
        <f>PRODUCT(SUM(PRODUCT(R232,overview!$J$2),PRODUCT(W232,overview!$K$2),PRODUCT(AB232,overview!$L$2)),1/SUM(overview!$J$2:$L$2))</f>
        <v>1</v>
      </c>
      <c r="N232" s="1">
        <f>PRODUCT(SUM(PRODUCT(S232,overview!$J$2),PRODUCT(X232,overview!$K$2),PRODUCT(AC232,overview!$L$2)),1/SUM(overview!$J$2:$L$2))</f>
        <v>2</v>
      </c>
      <c r="O232" s="1">
        <f t="shared" si="52"/>
        <v>19</v>
      </c>
      <c r="P232" s="1">
        <f t="shared" si="53"/>
        <v>0</v>
      </c>
      <c r="Q232" s="1">
        <f t="shared" si="54"/>
        <v>0</v>
      </c>
      <c r="R232" s="1">
        <v>1</v>
      </c>
      <c r="S232" s="1">
        <v>2</v>
      </c>
      <c r="T232" s="1">
        <v>9</v>
      </c>
      <c r="U232" s="1">
        <v>0</v>
      </c>
      <c r="V232" s="1">
        <f t="shared" si="55"/>
        <v>0</v>
      </c>
      <c r="W232" s="1">
        <v>1</v>
      </c>
      <c r="X232" s="1">
        <v>2</v>
      </c>
      <c r="Y232" s="1">
        <v>9</v>
      </c>
      <c r="Z232" s="1">
        <v>0</v>
      </c>
      <c r="AA232" s="1">
        <f t="shared" si="56"/>
        <v>0</v>
      </c>
      <c r="AB232" s="1">
        <v>1</v>
      </c>
      <c r="AC232" s="1">
        <v>2</v>
      </c>
      <c r="AD232" s="1">
        <v>1</v>
      </c>
      <c r="AE232" s="1">
        <v>0</v>
      </c>
      <c r="AF232" s="1">
        <f t="shared" si="51"/>
        <v>0</v>
      </c>
      <c r="AH232" s="1">
        <f t="shared" si="59"/>
        <v>0.12781909799446539</v>
      </c>
      <c r="AI232" s="1">
        <f t="shared" si="60"/>
        <v>9.9852621663096136E-2</v>
      </c>
      <c r="AJ232" s="1">
        <f t="shared" si="61"/>
        <v>0.15905096660808435</v>
      </c>
      <c r="AK232" s="1">
        <f t="shared" si="62"/>
        <v>0.41604008437120243</v>
      </c>
      <c r="AL232" s="1" t="b">
        <f t="shared" si="63"/>
        <v>0</v>
      </c>
      <c r="AM232" s="1">
        <f t="shared" si="64"/>
        <v>0.32635830539351335</v>
      </c>
      <c r="AN232" s="1" t="b">
        <f t="shared" si="65"/>
        <v>0</v>
      </c>
      <c r="AO232" s="1">
        <v>9.4879999999999995</v>
      </c>
    </row>
    <row r="233" spans="1:41">
      <c r="A233" s="7">
        <v>230</v>
      </c>
      <c r="B233" s="9" t="s">
        <v>74</v>
      </c>
      <c r="C233" s="9" t="s">
        <v>1</v>
      </c>
      <c r="D233" s="9" t="s">
        <v>47</v>
      </c>
      <c r="E233" s="9" t="s">
        <v>48</v>
      </c>
      <c r="F233" s="2" t="b">
        <f t="shared" si="57"/>
        <v>0</v>
      </c>
      <c r="G233" s="2" t="b">
        <f t="shared" si="58"/>
        <v>1</v>
      </c>
      <c r="H233" s="2" t="s">
        <v>275</v>
      </c>
      <c r="I233" s="3"/>
      <c r="M233" s="1">
        <f>PRODUCT(SUM(PRODUCT(R233,overview!$J$2),PRODUCT(W233,overview!$K$2),PRODUCT(AB233,overview!$L$2)),1/SUM(overview!$J$2:$L$2))</f>
        <v>0.76775000000000004</v>
      </c>
      <c r="N233" s="1">
        <f>PRODUCT(SUM(PRODUCT(S233,overview!$J$2),PRODUCT(X233,overview!$K$2),PRODUCT(AC233,overview!$L$2)),1/SUM(overview!$J$2:$L$2))</f>
        <v>2.2322500000000001</v>
      </c>
      <c r="O233" s="1">
        <f t="shared" si="52"/>
        <v>13.3</v>
      </c>
      <c r="P233" s="1">
        <f t="shared" si="53"/>
        <v>21.7</v>
      </c>
      <c r="Q233" s="1">
        <f t="shared" si="54"/>
        <v>0.56115790652574993</v>
      </c>
      <c r="R233" s="1">
        <v>0.71599999999999997</v>
      </c>
      <c r="S233" s="1">
        <v>2.2839999999999998</v>
      </c>
      <c r="T233" s="1">
        <v>5.8</v>
      </c>
      <c r="U233" s="1">
        <v>8.1999999999999993</v>
      </c>
      <c r="V233" s="1">
        <f t="shared" si="55"/>
        <v>0.44320309197415303</v>
      </c>
      <c r="W233" s="1">
        <v>0.77900000000000003</v>
      </c>
      <c r="X233" s="1">
        <v>2.2210000000000001</v>
      </c>
      <c r="Y233" s="1">
        <v>7.5</v>
      </c>
      <c r="Z233" s="1">
        <v>12.5</v>
      </c>
      <c r="AA233" s="1">
        <f t="shared" si="56"/>
        <v>0.58457151433288312</v>
      </c>
      <c r="AB233" s="1">
        <v>1.1659999999999999</v>
      </c>
      <c r="AC233" s="1">
        <v>1.8340000000000001</v>
      </c>
      <c r="AD233" s="1">
        <v>0</v>
      </c>
      <c r="AE233" s="1">
        <v>1</v>
      </c>
      <c r="AF233" s="1" t="e">
        <f t="shared" si="51"/>
        <v>#DIV/0!</v>
      </c>
      <c r="AH233" s="1">
        <f t="shared" si="59"/>
        <v>0.11152665652162699</v>
      </c>
      <c r="AI233" s="1">
        <f t="shared" si="60"/>
        <v>9.9768348109976646E-2</v>
      </c>
      <c r="AJ233" s="1">
        <f t="shared" si="61"/>
        <v>0.16283694211224037</v>
      </c>
      <c r="AK233" s="1">
        <f t="shared" si="62"/>
        <v>1.1312125025159558</v>
      </c>
      <c r="AL233" s="1" t="b">
        <f t="shared" si="63"/>
        <v>0</v>
      </c>
      <c r="AM233" s="1">
        <f t="shared" si="64"/>
        <v>0.18845484588247988</v>
      </c>
      <c r="AN233" s="1" t="b">
        <f t="shared" si="65"/>
        <v>0</v>
      </c>
      <c r="AO233" s="1">
        <v>9.4879999999999995</v>
      </c>
    </row>
    <row r="234" spans="1:41">
      <c r="A234" s="7">
        <v>231</v>
      </c>
      <c r="B234" s="9" t="s">
        <v>30</v>
      </c>
      <c r="C234" s="9" t="s">
        <v>31</v>
      </c>
      <c r="D234" s="9" t="s">
        <v>30</v>
      </c>
      <c r="E234" s="9" t="s">
        <v>31</v>
      </c>
      <c r="F234" s="2" t="b">
        <f t="shared" si="57"/>
        <v>0</v>
      </c>
      <c r="G234" s="2" t="b">
        <f t="shared" si="58"/>
        <v>0</v>
      </c>
      <c r="H234" s="2" t="s">
        <v>275</v>
      </c>
      <c r="I234" s="3"/>
      <c r="M234" s="1">
        <f>PRODUCT(SUM(PRODUCT(R234,overview!$J$2),PRODUCT(W234,overview!$K$2),PRODUCT(AB234,overview!$L$2)),1/SUM(overview!$J$2:$L$2))</f>
        <v>1</v>
      </c>
      <c r="N234" s="1">
        <f>PRODUCT(SUM(PRODUCT(S234,overview!$J$2),PRODUCT(X234,overview!$K$2),PRODUCT(AC234,overview!$L$2)),1/SUM(overview!$J$2:$L$2))</f>
        <v>2</v>
      </c>
      <c r="O234" s="1">
        <f t="shared" si="52"/>
        <v>15</v>
      </c>
      <c r="P234" s="1">
        <f t="shared" si="53"/>
        <v>2</v>
      </c>
      <c r="Q234" s="1">
        <f t="shared" si="54"/>
        <v>6.6666666666666666E-2</v>
      </c>
      <c r="R234" s="1">
        <v>1</v>
      </c>
      <c r="S234" s="1">
        <v>2</v>
      </c>
      <c r="T234" s="1">
        <v>5</v>
      </c>
      <c r="U234" s="1">
        <v>0</v>
      </c>
      <c r="V234" s="1">
        <f t="shared" si="55"/>
        <v>0</v>
      </c>
      <c r="W234" s="1">
        <v>1</v>
      </c>
      <c r="X234" s="1">
        <v>2</v>
      </c>
      <c r="Y234" s="1">
        <v>10</v>
      </c>
      <c r="Z234" s="1">
        <v>2</v>
      </c>
      <c r="AA234" s="1">
        <f t="shared" si="56"/>
        <v>0.1</v>
      </c>
      <c r="AB234" s="1">
        <v>1</v>
      </c>
      <c r="AC234" s="1">
        <v>2</v>
      </c>
      <c r="AD234" s="1">
        <v>0</v>
      </c>
      <c r="AE234" s="1">
        <v>0</v>
      </c>
      <c r="AF234" s="1" t="e">
        <f t="shared" si="51"/>
        <v>#DIV/0!</v>
      </c>
      <c r="AH234" s="1">
        <f t="shared" si="59"/>
        <v>0.11234089651355837</v>
      </c>
      <c r="AI234" s="1">
        <f t="shared" si="60"/>
        <v>6.8516241065949654E-2</v>
      </c>
      <c r="AJ234" s="1">
        <f t="shared" si="61"/>
        <v>0.15160729800173761</v>
      </c>
      <c r="AK234" s="1">
        <f t="shared" si="62"/>
        <v>2.4100583578649344</v>
      </c>
      <c r="AL234" s="1" t="b">
        <f t="shared" si="63"/>
        <v>0</v>
      </c>
      <c r="AM234" s="1">
        <f t="shared" si="64"/>
        <v>9.5647797472566506E-2</v>
      </c>
      <c r="AN234" s="1" t="b">
        <f t="shared" si="65"/>
        <v>0</v>
      </c>
      <c r="AO234" s="1">
        <v>9.4879999999999995</v>
      </c>
    </row>
    <row r="235" spans="1:41">
      <c r="A235" s="7">
        <v>232</v>
      </c>
      <c r="B235" s="9" t="s">
        <v>97</v>
      </c>
      <c r="C235" s="9" t="s">
        <v>42</v>
      </c>
      <c r="D235" s="9" t="s">
        <v>41</v>
      </c>
      <c r="E235" s="9" t="s">
        <v>42</v>
      </c>
      <c r="F235" s="2" t="b">
        <f t="shared" si="57"/>
        <v>0</v>
      </c>
      <c r="G235" s="2" t="b">
        <f t="shared" si="58"/>
        <v>1</v>
      </c>
      <c r="H235" s="2" t="s">
        <v>275</v>
      </c>
      <c r="I235" s="3"/>
      <c r="M235" s="1">
        <f>PRODUCT(SUM(PRODUCT(R235,overview!$J$2),PRODUCT(W235,overview!$K$2),PRODUCT(AB235,overview!$L$2)),1/SUM(overview!$J$2:$L$2))</f>
        <v>0.42899999999999994</v>
      </c>
      <c r="N235" s="1">
        <f>PRODUCT(SUM(PRODUCT(S235,overview!$J$2),PRODUCT(X235,overview!$K$2),PRODUCT(AC235,overview!$L$2)),1/SUM(overview!$J$2:$L$2))</f>
        <v>2.5710000000000002</v>
      </c>
      <c r="O235" s="1">
        <f t="shared" si="52"/>
        <v>11</v>
      </c>
      <c r="P235" s="1">
        <f t="shared" si="53"/>
        <v>0</v>
      </c>
      <c r="Q235" s="1">
        <f t="shared" si="54"/>
        <v>0</v>
      </c>
      <c r="R235" s="1">
        <v>0.42899999999999999</v>
      </c>
      <c r="S235" s="1">
        <v>2.5710000000000002</v>
      </c>
      <c r="T235" s="1">
        <v>7</v>
      </c>
      <c r="U235" s="1">
        <v>0</v>
      </c>
      <c r="V235" s="1">
        <f t="shared" si="55"/>
        <v>0</v>
      </c>
      <c r="W235" s="1">
        <v>0.42899999999999999</v>
      </c>
      <c r="X235" s="1">
        <v>2.5710000000000002</v>
      </c>
      <c r="Y235" s="1">
        <v>3</v>
      </c>
      <c r="Z235" s="1">
        <v>0</v>
      </c>
      <c r="AA235" s="1">
        <f t="shared" si="56"/>
        <v>0</v>
      </c>
      <c r="AB235" s="1">
        <v>0.42899999999999999</v>
      </c>
      <c r="AC235" s="1">
        <v>2.5710000000000002</v>
      </c>
      <c r="AD235" s="1">
        <v>1</v>
      </c>
      <c r="AE235" s="1">
        <v>0</v>
      </c>
      <c r="AF235" s="1">
        <f t="shared" si="51"/>
        <v>0</v>
      </c>
      <c r="AH235" s="1">
        <f t="shared" si="59"/>
        <v>0.10214451131236736</v>
      </c>
      <c r="AI235" s="1">
        <f t="shared" si="60"/>
        <v>8.7641370448730022E-2</v>
      </c>
      <c r="AJ235" s="1">
        <f t="shared" si="61"/>
        <v>0.21900161030595816</v>
      </c>
      <c r="AK235" s="1">
        <f t="shared" si="62"/>
        <v>3.210392869815208</v>
      </c>
      <c r="AL235" s="1" t="b">
        <f t="shared" si="63"/>
        <v>0</v>
      </c>
      <c r="AM235" s="1">
        <f t="shared" si="64"/>
        <v>6.5447403603820536E-2</v>
      </c>
      <c r="AN235" s="1" t="b">
        <f t="shared" si="65"/>
        <v>0</v>
      </c>
      <c r="AO235" s="1">
        <v>9.4879999999999995</v>
      </c>
    </row>
    <row r="236" spans="1:41">
      <c r="A236" s="7">
        <v>233</v>
      </c>
      <c r="B236" s="9" t="s">
        <v>84</v>
      </c>
      <c r="C236" s="9" t="s">
        <v>37</v>
      </c>
      <c r="D236" s="9" t="s">
        <v>67</v>
      </c>
      <c r="E236" s="9" t="s">
        <v>37</v>
      </c>
      <c r="F236" s="2" t="b">
        <f t="shared" si="57"/>
        <v>1</v>
      </c>
      <c r="G236" s="2" t="b">
        <f t="shared" si="58"/>
        <v>1</v>
      </c>
      <c r="H236" s="2" t="s">
        <v>275</v>
      </c>
      <c r="I236" s="3" t="s">
        <v>88</v>
      </c>
      <c r="K236" s="2"/>
      <c r="L236" s="2"/>
      <c r="M236" s="1">
        <f>PRODUCT(SUM(PRODUCT(R236,overview!$J$2),PRODUCT(W236,overview!$K$2),PRODUCT(AB236,overview!$L$2)),1/SUM(overview!$J$2:$L$2))</f>
        <v>0.96359090909090905</v>
      </c>
      <c r="N236" s="1">
        <f>PRODUCT(SUM(PRODUCT(S236,overview!$J$2),PRODUCT(X236,overview!$K$2),PRODUCT(AC236,overview!$L$2)),1/SUM(overview!$J$2:$L$2))</f>
        <v>2.0364090909090908</v>
      </c>
      <c r="O236" s="1">
        <f t="shared" si="52"/>
        <v>18</v>
      </c>
      <c r="P236" s="1">
        <f t="shared" si="53"/>
        <v>1</v>
      </c>
      <c r="Q236" s="1">
        <f t="shared" si="54"/>
        <v>2.6287855677824649E-2</v>
      </c>
      <c r="R236" s="1">
        <v>1.165</v>
      </c>
      <c r="S236" s="1">
        <v>1.835</v>
      </c>
      <c r="T236" s="1">
        <v>12</v>
      </c>
      <c r="U236" s="1">
        <v>0</v>
      </c>
      <c r="V236" s="1">
        <f t="shared" si="55"/>
        <v>0</v>
      </c>
      <c r="W236" s="1">
        <v>0.86799999999999999</v>
      </c>
      <c r="X236" s="1">
        <v>2.1320000000000001</v>
      </c>
      <c r="Y236" s="1">
        <v>5</v>
      </c>
      <c r="Z236" s="1">
        <v>1</v>
      </c>
      <c r="AA236" s="1">
        <f t="shared" si="56"/>
        <v>8.1425891181988744E-2</v>
      </c>
      <c r="AB236" s="1">
        <v>0.91600000000000004</v>
      </c>
      <c r="AC236" s="1">
        <v>2.0840000000000001</v>
      </c>
      <c r="AD236" s="1">
        <v>1</v>
      </c>
      <c r="AE236" s="1">
        <v>0</v>
      </c>
      <c r="AF236" s="1">
        <f t="shared" si="51"/>
        <v>0</v>
      </c>
      <c r="AH236" s="1">
        <f t="shared" si="59"/>
        <v>9.8624538181380145E-2</v>
      </c>
      <c r="AI236" s="1">
        <f t="shared" si="60"/>
        <v>0.10299598282706166</v>
      </c>
      <c r="AJ236" s="1">
        <f t="shared" si="61"/>
        <v>0.23652735583107534</v>
      </c>
      <c r="AK236" s="1">
        <f t="shared" si="62"/>
        <v>3.0462336347807391</v>
      </c>
      <c r="AL236" s="1" t="b">
        <f t="shared" si="63"/>
        <v>0</v>
      </c>
      <c r="AM236" s="1">
        <f t="shared" si="64"/>
        <v>3.3579433536020553E-2</v>
      </c>
      <c r="AN236" s="1" t="b">
        <f t="shared" si="65"/>
        <v>0</v>
      </c>
      <c r="AO236" s="1">
        <v>9.4879999999999995</v>
      </c>
    </row>
    <row r="237" spans="1:41">
      <c r="A237" s="7">
        <v>234</v>
      </c>
      <c r="B237" s="9" t="s">
        <v>58</v>
      </c>
      <c r="C237" s="9" t="s">
        <v>59</v>
      </c>
      <c r="D237" s="9" t="s">
        <v>58</v>
      </c>
      <c r="E237" s="9" t="s">
        <v>59</v>
      </c>
      <c r="F237" s="2" t="b">
        <f t="shared" si="57"/>
        <v>0</v>
      </c>
      <c r="G237" s="2" t="b">
        <f t="shared" si="58"/>
        <v>0</v>
      </c>
      <c r="H237" s="2" t="s">
        <v>275</v>
      </c>
      <c r="I237" s="3" t="s">
        <v>88</v>
      </c>
      <c r="M237" s="1">
        <f>PRODUCT(SUM(PRODUCT(R237,overview!$J$2),PRODUCT(W237,overview!$K$2),PRODUCT(AB237,overview!$L$2)),1/SUM(overview!$J$2:$L$2))</f>
        <v>0.375</v>
      </c>
      <c r="N237" s="1">
        <f>PRODUCT(SUM(PRODUCT(S237,overview!$J$2),PRODUCT(X237,overview!$K$2),PRODUCT(AC237,overview!$L$2)),1/SUM(overview!$J$2:$L$2))</f>
        <v>2.625</v>
      </c>
      <c r="O237" s="1">
        <f t="shared" si="52"/>
        <v>6</v>
      </c>
      <c r="P237" s="1">
        <f t="shared" si="53"/>
        <v>3</v>
      </c>
      <c r="Q237" s="1">
        <f t="shared" si="54"/>
        <v>7.1428571428571425E-2</v>
      </c>
      <c r="R237" s="1">
        <v>0.375</v>
      </c>
      <c r="S237" s="1">
        <v>2.625</v>
      </c>
      <c r="T237" s="1">
        <v>2</v>
      </c>
      <c r="U237" s="1">
        <v>3</v>
      </c>
      <c r="V237" s="1">
        <f t="shared" si="55"/>
        <v>0.21428571428571427</v>
      </c>
      <c r="W237" s="1">
        <v>0.375</v>
      </c>
      <c r="X237" s="1">
        <v>2.625</v>
      </c>
      <c r="Y237" s="1">
        <v>4</v>
      </c>
      <c r="Z237" s="1">
        <v>0</v>
      </c>
      <c r="AA237" s="1">
        <f t="shared" si="56"/>
        <v>0</v>
      </c>
      <c r="AB237" s="1">
        <v>0.375</v>
      </c>
      <c r="AC237" s="1">
        <v>2.625</v>
      </c>
      <c r="AD237" s="1">
        <v>0</v>
      </c>
      <c r="AE237" s="1">
        <v>0</v>
      </c>
      <c r="AF237" s="1" t="e">
        <f t="shared" si="51"/>
        <v>#DIV/0!</v>
      </c>
      <c r="AH237" s="1">
        <f t="shared" si="59"/>
        <v>0.11828415689062682</v>
      </c>
      <c r="AI237" s="1">
        <f t="shared" si="60"/>
        <v>0.1059895246644309</v>
      </c>
      <c r="AJ237" s="1">
        <f t="shared" si="61"/>
        <v>0.24129866556610263</v>
      </c>
      <c r="AK237" s="1">
        <f t="shared" si="62"/>
        <v>2.1269482144458167</v>
      </c>
      <c r="AL237" s="1" t="b">
        <f t="shared" si="63"/>
        <v>0</v>
      </c>
      <c r="AM237" s="1">
        <f t="shared" si="64"/>
        <v>8.1285442514349279E-4</v>
      </c>
      <c r="AN237" s="1" t="b">
        <f t="shared" si="65"/>
        <v>0</v>
      </c>
      <c r="AO237" s="1">
        <v>9.4879999999999995</v>
      </c>
    </row>
    <row r="238" spans="1:41">
      <c r="A238" s="7">
        <v>235</v>
      </c>
      <c r="B238" s="9" t="s">
        <v>90</v>
      </c>
      <c r="C238" s="9" t="s">
        <v>91</v>
      </c>
      <c r="D238" s="9" t="s">
        <v>28</v>
      </c>
      <c r="E238" s="9" t="s">
        <v>29</v>
      </c>
      <c r="F238" s="2" t="b">
        <f t="shared" si="57"/>
        <v>1</v>
      </c>
      <c r="G238" s="2" t="b">
        <f t="shared" si="58"/>
        <v>1</v>
      </c>
      <c r="H238" s="2" t="s">
        <v>275</v>
      </c>
      <c r="I238" s="3"/>
      <c r="M238" s="1">
        <f>PRODUCT(SUM(PRODUCT(R238,overview!$J$2),PRODUCT(W238,overview!$K$2),PRODUCT(AB238,overview!$L$2)),1/SUM(overview!$J$2:$L$2))</f>
        <v>0.46799999999999997</v>
      </c>
      <c r="N238" s="1">
        <f>PRODUCT(SUM(PRODUCT(S238,overview!$J$2),PRODUCT(X238,overview!$K$2),PRODUCT(AC238,overview!$L$2)),1/SUM(overview!$J$2:$L$2))</f>
        <v>2.5320000000000005</v>
      </c>
      <c r="O238" s="1">
        <f t="shared" si="52"/>
        <v>8</v>
      </c>
      <c r="P238" s="1">
        <f t="shared" si="53"/>
        <v>2</v>
      </c>
      <c r="Q238" s="1">
        <f t="shared" si="54"/>
        <v>4.6208530805687195E-2</v>
      </c>
      <c r="R238" s="1">
        <v>7.5999999999999998E-2</v>
      </c>
      <c r="S238" s="1">
        <v>2.9239999999999999</v>
      </c>
      <c r="T238" s="1">
        <v>0</v>
      </c>
      <c r="U238" s="1">
        <v>1</v>
      </c>
      <c r="V238" s="1" t="e">
        <f t="shared" si="55"/>
        <v>#DIV/0!</v>
      </c>
      <c r="W238" s="1">
        <v>0.66700000000000004</v>
      </c>
      <c r="X238" s="1">
        <v>2.3330000000000002</v>
      </c>
      <c r="Y238" s="1">
        <v>8</v>
      </c>
      <c r="Z238" s="1">
        <v>0</v>
      </c>
      <c r="AA238" s="1">
        <f t="shared" si="56"/>
        <v>0</v>
      </c>
      <c r="AB238" s="1">
        <v>0.185</v>
      </c>
      <c r="AC238" s="1">
        <v>2.8149999999999999</v>
      </c>
      <c r="AD238" s="1">
        <v>0</v>
      </c>
      <c r="AE238" s="1">
        <v>1</v>
      </c>
      <c r="AF238" s="1" t="e">
        <f t="shared" si="51"/>
        <v>#DIV/0!</v>
      </c>
      <c r="AH238" s="1">
        <f t="shared" si="59"/>
        <v>6.8480193967690436E-2</v>
      </c>
      <c r="AI238" s="1">
        <f t="shared" si="60"/>
        <v>8.0051418560735346E-2</v>
      </c>
      <c r="AJ238" s="1">
        <f t="shared" si="61"/>
        <v>0.11756025577963601</v>
      </c>
      <c r="AK238" s="1">
        <f t="shared" si="62"/>
        <v>1.0565492437110864</v>
      </c>
      <c r="AL238" s="1" t="b">
        <f t="shared" si="63"/>
        <v>0</v>
      </c>
      <c r="AM238" s="1">
        <f t="shared" si="64"/>
        <v>1.9086770890337591E-2</v>
      </c>
      <c r="AN238" s="1" t="b">
        <f t="shared" si="65"/>
        <v>0</v>
      </c>
      <c r="AO238" s="1">
        <v>9.4879999999999995</v>
      </c>
    </row>
    <row r="239" spans="1:41">
      <c r="A239" s="7">
        <v>236</v>
      </c>
      <c r="B239" s="9" t="s">
        <v>75</v>
      </c>
      <c r="C239" s="9" t="s">
        <v>1</v>
      </c>
      <c r="D239" s="9" t="s">
        <v>75</v>
      </c>
      <c r="E239" s="9" t="s">
        <v>1</v>
      </c>
      <c r="F239" s="2" t="b">
        <f t="shared" si="57"/>
        <v>0</v>
      </c>
      <c r="G239" s="2" t="b">
        <f t="shared" si="58"/>
        <v>0</v>
      </c>
      <c r="H239" s="2" t="s">
        <v>275</v>
      </c>
      <c r="I239" s="3"/>
      <c r="M239" s="1">
        <f>PRODUCT(SUM(PRODUCT(R239,overview!$J$2),PRODUCT(W239,overview!$K$2),PRODUCT(AB239,overview!$L$2)),1/SUM(overview!$J$2:$L$2))</f>
        <v>0.6594545454545454</v>
      </c>
      <c r="N239" s="1">
        <f>PRODUCT(SUM(PRODUCT(S239,overview!$J$2),PRODUCT(X239,overview!$K$2),PRODUCT(AC239,overview!$L$2)),1/SUM(overview!$J$2:$L$2))</f>
        <v>2.3405454545454547</v>
      </c>
      <c r="O239" s="1">
        <f t="shared" si="52"/>
        <v>9</v>
      </c>
      <c r="P239" s="1">
        <f t="shared" si="53"/>
        <v>3</v>
      </c>
      <c r="Q239" s="1">
        <f t="shared" si="54"/>
        <v>9.3917501747844315E-2</v>
      </c>
      <c r="R239" s="1">
        <v>0.98199999999999998</v>
      </c>
      <c r="S239" s="1">
        <v>2.0179999999999998</v>
      </c>
      <c r="T239" s="1">
        <v>4</v>
      </c>
      <c r="U239" s="1">
        <v>2</v>
      </c>
      <c r="V239" s="1">
        <f t="shared" si="55"/>
        <v>0.2433102081268583</v>
      </c>
      <c r="W239" s="1">
        <v>0.49199999999999999</v>
      </c>
      <c r="X239" s="1">
        <v>2.508</v>
      </c>
      <c r="Y239" s="1">
        <v>5</v>
      </c>
      <c r="Z239" s="1">
        <v>1</v>
      </c>
      <c r="AA239" s="1">
        <f t="shared" si="56"/>
        <v>3.9234449760765552E-2</v>
      </c>
      <c r="AB239" s="1">
        <v>1</v>
      </c>
      <c r="AC239" s="1">
        <v>2</v>
      </c>
      <c r="AD239" s="1">
        <v>0</v>
      </c>
      <c r="AE239" s="1">
        <v>0</v>
      </c>
      <c r="AF239" s="1" t="e">
        <f t="shared" si="51"/>
        <v>#DIV/0!</v>
      </c>
      <c r="AH239" s="1">
        <f t="shared" si="59"/>
        <v>6.3953784558312188E-2</v>
      </c>
      <c r="AI239" s="1">
        <f t="shared" si="60"/>
        <v>8.3457861903745351E-2</v>
      </c>
      <c r="AJ239" s="1">
        <f t="shared" si="61"/>
        <v>8.8170191834727005E-2</v>
      </c>
      <c r="AK239" s="1">
        <f t="shared" si="62"/>
        <v>0.48005593023593279</v>
      </c>
      <c r="AL239" s="1" t="b">
        <f t="shared" si="63"/>
        <v>0</v>
      </c>
      <c r="AM239" s="1">
        <f t="shared" si="64"/>
        <v>6.0870266711092587E-2</v>
      </c>
      <c r="AN239" s="1" t="b">
        <f t="shared" si="65"/>
        <v>0</v>
      </c>
      <c r="AO239" s="1">
        <v>9.4879999999999995</v>
      </c>
    </row>
    <row r="240" spans="1:41">
      <c r="A240" s="7">
        <v>237</v>
      </c>
      <c r="B240" s="9" t="s">
        <v>47</v>
      </c>
      <c r="C240" s="9" t="s">
        <v>48</v>
      </c>
      <c r="D240" s="9" t="s">
        <v>47</v>
      </c>
      <c r="E240" s="9" t="s">
        <v>48</v>
      </c>
      <c r="F240" s="2" t="b">
        <f t="shared" si="57"/>
        <v>0</v>
      </c>
      <c r="G240" s="2" t="b">
        <f t="shared" si="58"/>
        <v>0</v>
      </c>
      <c r="H240" s="2" t="s">
        <v>275</v>
      </c>
      <c r="I240" s="3"/>
      <c r="M240" s="1">
        <f>PRODUCT(SUM(PRODUCT(R240,overview!$J$2),PRODUCT(W240,overview!$K$2),PRODUCT(AB240,overview!$L$2)),1/SUM(overview!$J$2:$L$2))</f>
        <v>1.0007045454545453</v>
      </c>
      <c r="N240" s="1">
        <f>PRODUCT(SUM(PRODUCT(S240,overview!$J$2),PRODUCT(X240,overview!$K$2),PRODUCT(AC240,overview!$L$2)),1/SUM(overview!$J$2:$L$2))</f>
        <v>1.9992954545454549</v>
      </c>
      <c r="O240" s="1">
        <f t="shared" si="52"/>
        <v>15</v>
      </c>
      <c r="P240" s="1">
        <f t="shared" si="53"/>
        <v>3</v>
      </c>
      <c r="Q240" s="1">
        <f t="shared" si="54"/>
        <v>0.10010571906012343</v>
      </c>
      <c r="R240" s="1">
        <v>1.087</v>
      </c>
      <c r="S240" s="1">
        <v>1.913</v>
      </c>
      <c r="T240" s="1">
        <v>9</v>
      </c>
      <c r="U240" s="1">
        <v>0</v>
      </c>
      <c r="V240" s="1">
        <f t="shared" si="55"/>
        <v>0</v>
      </c>
      <c r="W240" s="1">
        <v>0.96399999999999997</v>
      </c>
      <c r="X240" s="1">
        <v>2.036</v>
      </c>
      <c r="Y240" s="1">
        <v>6</v>
      </c>
      <c r="Z240" s="1">
        <v>3</v>
      </c>
      <c r="AA240" s="1">
        <f t="shared" si="56"/>
        <v>0.23673870333988212</v>
      </c>
      <c r="AB240" s="1">
        <v>0.85699999999999998</v>
      </c>
      <c r="AC240" s="1">
        <v>2.1429999999999998</v>
      </c>
      <c r="AD240" s="1">
        <v>0</v>
      </c>
      <c r="AE240" s="1">
        <v>0</v>
      </c>
      <c r="AF240" s="1" t="e">
        <f t="shared" si="51"/>
        <v>#DIV/0!</v>
      </c>
      <c r="AH240" s="1">
        <f t="shared" si="59"/>
        <v>7.4502950342100971E-2</v>
      </c>
      <c r="AI240" s="1">
        <f t="shared" si="60"/>
        <v>9.3528755822863033E-2</v>
      </c>
      <c r="AJ240" s="1">
        <f t="shared" si="61"/>
        <v>9.6274921301154254E-2</v>
      </c>
      <c r="AK240" s="1">
        <f t="shared" si="62"/>
        <v>4.907662077387541E-2</v>
      </c>
      <c r="AL240" s="1" t="b">
        <f t="shared" si="63"/>
        <v>0</v>
      </c>
      <c r="AM240" s="1">
        <f t="shared" si="64"/>
        <v>0.16605147718423233</v>
      </c>
      <c r="AN240" s="1" t="b">
        <f t="shared" si="65"/>
        <v>0</v>
      </c>
      <c r="AO240" s="1">
        <v>9.4879999999999995</v>
      </c>
    </row>
    <row r="241" spans="1:41">
      <c r="A241" s="7">
        <v>238</v>
      </c>
      <c r="B241" s="9" t="s">
        <v>47</v>
      </c>
      <c r="C241" s="9" t="s">
        <v>48</v>
      </c>
      <c r="D241" s="9" t="s">
        <v>47</v>
      </c>
      <c r="E241" s="9" t="s">
        <v>48</v>
      </c>
      <c r="F241" s="2" t="b">
        <f t="shared" si="57"/>
        <v>0</v>
      </c>
      <c r="G241" s="2" t="b">
        <f t="shared" si="58"/>
        <v>0</v>
      </c>
      <c r="H241" s="2" t="s">
        <v>275</v>
      </c>
      <c r="I241" s="2"/>
      <c r="K241" s="2"/>
      <c r="L241" s="2"/>
      <c r="M241" s="1">
        <f>PRODUCT(SUM(PRODUCT(R241,overview!$J$2),PRODUCT(W241,overview!$K$2),PRODUCT(AB241,overview!$L$2)),1/SUM(overview!$J$2:$L$2))</f>
        <v>1.0194090909090909</v>
      </c>
      <c r="N241" s="1">
        <f>PRODUCT(SUM(PRODUCT(S241,overview!$J$2),PRODUCT(X241,overview!$K$2),PRODUCT(AC241,overview!$L$2)),1/SUM(overview!$J$2:$L$2))</f>
        <v>1.9805909090909091</v>
      </c>
      <c r="O241" s="1">
        <f t="shared" si="52"/>
        <v>19</v>
      </c>
      <c r="P241" s="1">
        <f t="shared" si="53"/>
        <v>4</v>
      </c>
      <c r="Q241" s="1">
        <f t="shared" si="54"/>
        <v>0.10835778312740749</v>
      </c>
      <c r="R241" s="1">
        <v>0.89100000000000001</v>
      </c>
      <c r="S241" s="1">
        <v>2.109</v>
      </c>
      <c r="T241" s="1">
        <v>9</v>
      </c>
      <c r="U241" s="1">
        <v>3</v>
      </c>
      <c r="V241" s="1">
        <f t="shared" si="55"/>
        <v>0.14082503556187767</v>
      </c>
      <c r="W241" s="1">
        <v>1.087</v>
      </c>
      <c r="X241" s="1">
        <v>1.913</v>
      </c>
      <c r="Y241" s="1">
        <v>10</v>
      </c>
      <c r="Z241" s="1">
        <v>1</v>
      </c>
      <c r="AA241" s="1">
        <f t="shared" si="56"/>
        <v>5.6821745948771568E-2</v>
      </c>
      <c r="AB241" s="1">
        <v>0.85699999999999998</v>
      </c>
      <c r="AC241" s="1">
        <v>2.1429999999999998</v>
      </c>
      <c r="AD241" s="1">
        <v>0</v>
      </c>
      <c r="AE241" s="1">
        <v>0</v>
      </c>
      <c r="AF241" s="1" t="e">
        <f t="shared" si="51"/>
        <v>#DIV/0!</v>
      </c>
      <c r="AH241" s="1">
        <f t="shared" si="59"/>
        <v>6.413719913401536E-2</v>
      </c>
      <c r="AI241" s="1">
        <f t="shared" si="60"/>
        <v>0.1015344665584693</v>
      </c>
      <c r="AJ241" s="1">
        <f t="shared" si="61"/>
        <v>0.13245257452574527</v>
      </c>
      <c r="AK241" s="1">
        <f t="shared" si="62"/>
        <v>5.9152074645162513E-2</v>
      </c>
      <c r="AL241" s="1" t="b">
        <f t="shared" si="63"/>
        <v>0</v>
      </c>
      <c r="AM241" s="1">
        <f t="shared" si="64"/>
        <v>0.1984125430709551</v>
      </c>
      <c r="AN241" s="1" t="b">
        <f t="shared" si="65"/>
        <v>0</v>
      </c>
      <c r="AO241" s="1">
        <v>9.4879999999999995</v>
      </c>
    </row>
    <row r="242" spans="1:41">
      <c r="A242" s="7">
        <v>239</v>
      </c>
      <c r="B242" s="9" t="s">
        <v>47</v>
      </c>
      <c r="C242" s="9" t="s">
        <v>48</v>
      </c>
      <c r="D242" s="9" t="s">
        <v>47</v>
      </c>
      <c r="E242" s="9" t="s">
        <v>48</v>
      </c>
      <c r="F242" s="2" t="b">
        <f t="shared" si="57"/>
        <v>0</v>
      </c>
      <c r="G242" s="2" t="b">
        <f t="shared" si="58"/>
        <v>0</v>
      </c>
      <c r="H242" s="2" t="s">
        <v>275</v>
      </c>
      <c r="I242" s="3"/>
      <c r="M242" s="1">
        <f>PRODUCT(SUM(PRODUCT(R242,overview!$J$2),PRODUCT(W242,overview!$K$2),PRODUCT(AB242,overview!$L$2)),1/SUM(overview!$J$2:$L$2))</f>
        <v>0.97902272727272721</v>
      </c>
      <c r="N242" s="1">
        <f>PRODUCT(SUM(PRODUCT(S242,overview!$J$2),PRODUCT(X242,overview!$K$2),PRODUCT(AC242,overview!$L$2)),1/SUM(overview!$J$2:$L$2))</f>
        <v>2.020977272727273</v>
      </c>
      <c r="O242" s="1">
        <f t="shared" si="52"/>
        <v>13</v>
      </c>
      <c r="P242" s="1">
        <f t="shared" si="53"/>
        <v>3</v>
      </c>
      <c r="Q242" s="1">
        <f t="shared" si="54"/>
        <v>0.11179161919690241</v>
      </c>
      <c r="R242" s="1">
        <v>0.84899999999999998</v>
      </c>
      <c r="S242" s="1">
        <v>2.1509999999999998</v>
      </c>
      <c r="T242" s="1">
        <v>6</v>
      </c>
      <c r="U242" s="1">
        <v>3</v>
      </c>
      <c r="V242" s="1">
        <f t="shared" si="55"/>
        <v>0.19735006973500699</v>
      </c>
      <c r="W242" s="1">
        <v>1.046</v>
      </c>
      <c r="X242" s="1">
        <v>1.954</v>
      </c>
      <c r="Y242" s="1">
        <v>7</v>
      </c>
      <c r="Z242" s="1">
        <v>0</v>
      </c>
      <c r="AA242" s="1">
        <f t="shared" si="56"/>
        <v>0</v>
      </c>
      <c r="AB242" s="1">
        <v>0.85699999999999998</v>
      </c>
      <c r="AC242" s="1">
        <v>2.1429999999999998</v>
      </c>
      <c r="AD242" s="1">
        <v>0</v>
      </c>
      <c r="AE242" s="1">
        <v>0</v>
      </c>
      <c r="AF242" s="1" t="e">
        <f t="shared" si="51"/>
        <v>#DIV/0!</v>
      </c>
      <c r="AH242" s="1">
        <f t="shared" si="59"/>
        <v>7.9965188273800378E-2</v>
      </c>
      <c r="AI242" s="1">
        <f t="shared" si="60"/>
        <v>0.11831412486850776</v>
      </c>
      <c r="AJ242" s="1">
        <f t="shared" si="61"/>
        <v>0.11084503346017584</v>
      </c>
      <c r="AK242" s="1">
        <f t="shared" si="62"/>
        <v>0.28034278314853422</v>
      </c>
      <c r="AL242" s="1" t="b">
        <f t="shared" si="63"/>
        <v>0</v>
      </c>
      <c r="AM242" s="1">
        <f t="shared" si="64"/>
        <v>0.15445865908134401</v>
      </c>
      <c r="AN242" s="1" t="b">
        <f t="shared" si="65"/>
        <v>0</v>
      </c>
      <c r="AO242" s="1">
        <v>9.4879999999999995</v>
      </c>
    </row>
    <row r="243" spans="1:41">
      <c r="A243" s="7">
        <v>240</v>
      </c>
      <c r="B243" s="9" t="s">
        <v>36</v>
      </c>
      <c r="C243" s="9" t="s">
        <v>37</v>
      </c>
      <c r="D243" s="9" t="s">
        <v>84</v>
      </c>
      <c r="E243" s="9" t="s">
        <v>37</v>
      </c>
      <c r="F243" s="2" t="b">
        <f t="shared" si="57"/>
        <v>0</v>
      </c>
      <c r="G243" s="2" t="b">
        <f t="shared" si="58"/>
        <v>1</v>
      </c>
      <c r="H243" s="2" t="s">
        <v>275</v>
      </c>
      <c r="I243" s="3" t="s">
        <v>88</v>
      </c>
      <c r="K243" s="2"/>
      <c r="L243" s="2"/>
      <c r="M243" s="1">
        <f>PRODUCT(SUM(PRODUCT(R243,overview!$J$2),PRODUCT(W243,overview!$K$2),PRODUCT(AB243,overview!$L$2)),1/SUM(overview!$J$2:$L$2))</f>
        <v>0.97243181818181823</v>
      </c>
      <c r="N243" s="1">
        <f>PRODUCT(SUM(PRODUCT(S243,overview!$J$2),PRODUCT(X243,overview!$K$2),PRODUCT(AC243,overview!$L$2)),1/SUM(overview!$J$2:$L$2))</f>
        <v>2.0275681818181819</v>
      </c>
      <c r="O243" s="1">
        <f t="shared" si="52"/>
        <v>22.5</v>
      </c>
      <c r="P243" s="1">
        <f t="shared" si="53"/>
        <v>5.5</v>
      </c>
      <c r="Q243" s="1">
        <f t="shared" si="54"/>
        <v>0.1172367754076698</v>
      </c>
      <c r="R243" s="1">
        <v>1.2170000000000001</v>
      </c>
      <c r="S243" s="1">
        <v>1.7829999999999999</v>
      </c>
      <c r="T243" s="1">
        <v>14.5</v>
      </c>
      <c r="U243" s="1">
        <v>1.5</v>
      </c>
      <c r="V243" s="1">
        <f t="shared" si="55"/>
        <v>7.0609395246291617E-2</v>
      </c>
      <c r="W243" s="1">
        <v>0.84899999999999998</v>
      </c>
      <c r="X243" s="1">
        <v>2.1509999999999998</v>
      </c>
      <c r="Y243" s="1">
        <v>7</v>
      </c>
      <c r="Z243" s="1">
        <v>4</v>
      </c>
      <c r="AA243" s="1">
        <f t="shared" si="56"/>
        <v>0.22554293684000798</v>
      </c>
      <c r="AB243" s="1">
        <v>1.1279999999999999</v>
      </c>
      <c r="AC243" s="1">
        <v>1.8720000000000001</v>
      </c>
      <c r="AD243" s="1">
        <v>1</v>
      </c>
      <c r="AE243" s="1">
        <v>0</v>
      </c>
      <c r="AF243" s="1">
        <f t="shared" si="51"/>
        <v>0</v>
      </c>
      <c r="AH243" s="1">
        <f t="shared" si="59"/>
        <v>8.0913520910516998E-2</v>
      </c>
      <c r="AI243" s="1">
        <f t="shared" si="60"/>
        <v>0.10820453471570717</v>
      </c>
      <c r="AJ243" s="1">
        <f t="shared" si="61"/>
        <v>0</v>
      </c>
      <c r="AK243" s="1">
        <f t="shared" si="62"/>
        <v>0.67374984315855646</v>
      </c>
      <c r="AL243" s="1" t="b">
        <f t="shared" si="63"/>
        <v>0</v>
      </c>
      <c r="AM243" s="1">
        <f t="shared" si="64"/>
        <v>0.13366231063151487</v>
      </c>
      <c r="AN243" s="1" t="b">
        <f t="shared" si="65"/>
        <v>0</v>
      </c>
      <c r="AO243" s="1">
        <v>9.4879999999999995</v>
      </c>
    </row>
    <row r="244" spans="1:41">
      <c r="A244" s="7">
        <v>241</v>
      </c>
      <c r="B244" s="9" t="s">
        <v>36</v>
      </c>
      <c r="C244" s="9" t="s">
        <v>37</v>
      </c>
      <c r="D244" s="9" t="s">
        <v>36</v>
      </c>
      <c r="E244" s="9" t="s">
        <v>37</v>
      </c>
      <c r="F244" s="2" t="b">
        <f t="shared" si="57"/>
        <v>0</v>
      </c>
      <c r="G244" s="2" t="b">
        <f t="shared" si="58"/>
        <v>0</v>
      </c>
      <c r="H244" s="2" t="s">
        <v>275</v>
      </c>
      <c r="I244" s="3" t="s">
        <v>88</v>
      </c>
      <c r="K244" s="4"/>
      <c r="L244" s="3"/>
      <c r="M244" s="1">
        <f>PRODUCT(SUM(PRODUCT(R244,overview!$J$2),PRODUCT(W244,overview!$K$2),PRODUCT(AB244,overview!$L$2)),1/SUM(overview!$J$2:$L$2))</f>
        <v>0.94090909090909092</v>
      </c>
      <c r="N244" s="1">
        <f>PRODUCT(SUM(PRODUCT(S244,overview!$J$2),PRODUCT(X244,overview!$K$2),PRODUCT(AC244,overview!$L$2)),1/SUM(overview!$J$2:$L$2))</f>
        <v>2.0590909090909091</v>
      </c>
      <c r="O244" s="1">
        <f t="shared" si="52"/>
        <v>13</v>
      </c>
      <c r="P244" s="1">
        <f t="shared" si="53"/>
        <v>4</v>
      </c>
      <c r="Q244" s="1">
        <f t="shared" si="54"/>
        <v>0.14060112073357109</v>
      </c>
      <c r="R244" s="1">
        <v>1.0089999999999999</v>
      </c>
      <c r="S244" s="1">
        <v>1.9910000000000001</v>
      </c>
      <c r="T244" s="1">
        <v>5</v>
      </c>
      <c r="U244" s="1">
        <v>2</v>
      </c>
      <c r="V244" s="1">
        <f t="shared" si="55"/>
        <v>0.20271220492214967</v>
      </c>
      <c r="W244" s="1">
        <v>0.90600000000000003</v>
      </c>
      <c r="X244" s="1">
        <v>2.0939999999999999</v>
      </c>
      <c r="Y244" s="1">
        <v>8</v>
      </c>
      <c r="Z244" s="1">
        <v>2</v>
      </c>
      <c r="AA244" s="1">
        <f t="shared" si="56"/>
        <v>0.10816618911174786</v>
      </c>
      <c r="AB244" s="1">
        <v>1</v>
      </c>
      <c r="AC244" s="1">
        <v>2</v>
      </c>
      <c r="AD244" s="1">
        <v>0</v>
      </c>
      <c r="AE244" s="1">
        <v>0</v>
      </c>
      <c r="AF244" s="1" t="e">
        <f t="shared" si="51"/>
        <v>#DIV/0!</v>
      </c>
      <c r="AH244" s="1">
        <f t="shared" si="59"/>
        <v>8.3568033925568483E-2</v>
      </c>
      <c r="AI244" s="1">
        <f t="shared" si="60"/>
        <v>8.6827135664703917E-2</v>
      </c>
      <c r="AJ244" s="1">
        <f t="shared" si="61"/>
        <v>0</v>
      </c>
      <c r="AK244" s="1">
        <f t="shared" si="62"/>
        <v>1.4016569867544315</v>
      </c>
      <c r="AL244" s="1" t="b">
        <f t="shared" si="63"/>
        <v>0</v>
      </c>
      <c r="AM244" s="1">
        <f t="shared" si="64"/>
        <v>6.1939303494432593E-2</v>
      </c>
      <c r="AN244" s="1" t="b">
        <f t="shared" si="65"/>
        <v>0</v>
      </c>
      <c r="AO244" s="1">
        <v>9.4879999999999995</v>
      </c>
    </row>
    <row r="245" spans="1:41">
      <c r="A245" s="7">
        <v>242</v>
      </c>
      <c r="B245" s="9" t="s">
        <v>89</v>
      </c>
      <c r="C245" s="9" t="s">
        <v>70</v>
      </c>
      <c r="D245" s="9" t="s">
        <v>69</v>
      </c>
      <c r="E245" s="9" t="s">
        <v>70</v>
      </c>
      <c r="F245" s="2" t="b">
        <f t="shared" si="57"/>
        <v>1</v>
      </c>
      <c r="G245" s="2" t="b">
        <f t="shared" si="58"/>
        <v>1</v>
      </c>
      <c r="H245" s="2" t="s">
        <v>275</v>
      </c>
      <c r="I245" s="3" t="s">
        <v>88</v>
      </c>
      <c r="M245" s="1">
        <f>PRODUCT(SUM(PRODUCT(R245,overview!$J$2),PRODUCT(W245,overview!$K$2),PRODUCT(AB245,overview!$L$2)),1/SUM(overview!$J$2:$L$2))</f>
        <v>1</v>
      </c>
      <c r="N245" s="1">
        <f>PRODUCT(SUM(PRODUCT(S245,overview!$J$2),PRODUCT(X245,overview!$K$2),PRODUCT(AC245,overview!$L$2)),1/SUM(overview!$J$2:$L$2))</f>
        <v>2</v>
      </c>
      <c r="O245" s="1">
        <f t="shared" si="52"/>
        <v>7</v>
      </c>
      <c r="P245" s="1">
        <f t="shared" si="53"/>
        <v>0</v>
      </c>
      <c r="Q245" s="1">
        <f t="shared" si="54"/>
        <v>0</v>
      </c>
      <c r="R245" s="1">
        <v>1</v>
      </c>
      <c r="S245" s="1">
        <v>2</v>
      </c>
      <c r="T245" s="1">
        <v>2</v>
      </c>
      <c r="U245" s="1">
        <v>0</v>
      </c>
      <c r="V245" s="1">
        <f t="shared" si="55"/>
        <v>0</v>
      </c>
      <c r="W245" s="1">
        <v>1</v>
      </c>
      <c r="X245" s="1">
        <v>2</v>
      </c>
      <c r="Y245" s="1">
        <v>4</v>
      </c>
      <c r="Z245" s="1">
        <v>0</v>
      </c>
      <c r="AA245" s="1">
        <f t="shared" si="56"/>
        <v>0</v>
      </c>
      <c r="AB245" s="1">
        <v>1</v>
      </c>
      <c r="AC245" s="1">
        <v>2</v>
      </c>
      <c r="AD245" s="1">
        <v>1</v>
      </c>
      <c r="AE245" s="1">
        <v>0</v>
      </c>
      <c r="AF245" s="1">
        <f t="shared" si="51"/>
        <v>0</v>
      </c>
      <c r="AH245" s="1">
        <f t="shared" si="59"/>
        <v>7.9223636750785587E-2</v>
      </c>
      <c r="AI245" s="1">
        <f t="shared" si="60"/>
        <v>8.8985843728749167E-2</v>
      </c>
      <c r="AJ245" s="1">
        <f t="shared" si="61"/>
        <v>0</v>
      </c>
      <c r="AK245" s="1">
        <f t="shared" si="62"/>
        <v>2.0700349412781112</v>
      </c>
      <c r="AL245" s="1" t="b">
        <f t="shared" si="63"/>
        <v>0</v>
      </c>
      <c r="AM245" s="1">
        <f t="shared" si="64"/>
        <v>3.8833882611756174E-3</v>
      </c>
      <c r="AN245" s="1" t="b">
        <f t="shared" si="65"/>
        <v>0</v>
      </c>
      <c r="AO245" s="1">
        <v>9.4879999999999995</v>
      </c>
    </row>
    <row r="246" spans="1:41">
      <c r="A246" s="7">
        <v>243</v>
      </c>
      <c r="B246" s="9" t="s">
        <v>89</v>
      </c>
      <c r="C246" s="9" t="s">
        <v>70</v>
      </c>
      <c r="D246" s="9" t="s">
        <v>69</v>
      </c>
      <c r="E246" s="9" t="s">
        <v>70</v>
      </c>
      <c r="F246" s="2" t="b">
        <f t="shared" si="57"/>
        <v>1</v>
      </c>
      <c r="G246" s="2" t="b">
        <f t="shared" si="58"/>
        <v>1</v>
      </c>
      <c r="H246" s="2" t="s">
        <v>275</v>
      </c>
      <c r="I246" s="3"/>
      <c r="M246" s="1">
        <f>PRODUCT(SUM(PRODUCT(R246,overview!$J$2),PRODUCT(W246,overview!$K$2),PRODUCT(AB246,overview!$L$2)),1/SUM(overview!$J$2:$L$2))</f>
        <v>1</v>
      </c>
      <c r="N246" s="1">
        <f>PRODUCT(SUM(PRODUCT(S246,overview!$J$2),PRODUCT(X246,overview!$K$2),PRODUCT(AC246,overview!$L$2)),1/SUM(overview!$J$2:$L$2))</f>
        <v>2</v>
      </c>
      <c r="O246" s="1">
        <f t="shared" si="52"/>
        <v>10</v>
      </c>
      <c r="P246" s="1">
        <f t="shared" si="53"/>
        <v>1</v>
      </c>
      <c r="Q246" s="1">
        <f t="shared" si="54"/>
        <v>0.05</v>
      </c>
      <c r="R246" s="1">
        <v>1</v>
      </c>
      <c r="S246" s="1">
        <v>2</v>
      </c>
      <c r="T246" s="1">
        <v>5</v>
      </c>
      <c r="U246" s="1">
        <v>0</v>
      </c>
      <c r="V246" s="1">
        <f t="shared" si="55"/>
        <v>0</v>
      </c>
      <c r="W246" s="1">
        <v>1</v>
      </c>
      <c r="X246" s="1">
        <v>2</v>
      </c>
      <c r="Y246" s="1">
        <v>4</v>
      </c>
      <c r="Z246" s="1">
        <v>1</v>
      </c>
      <c r="AA246" s="1">
        <f t="shared" si="56"/>
        <v>0.125</v>
      </c>
      <c r="AB246" s="1">
        <v>1</v>
      </c>
      <c r="AC246" s="1">
        <v>2</v>
      </c>
      <c r="AD246" s="1">
        <v>1</v>
      </c>
      <c r="AE246" s="1">
        <v>0</v>
      </c>
      <c r="AF246" s="1">
        <f t="shared" si="51"/>
        <v>0</v>
      </c>
      <c r="AH246" s="1">
        <f t="shared" si="59"/>
        <v>7.5743539736713786E-2</v>
      </c>
      <c r="AI246" s="1">
        <f t="shared" si="60"/>
        <v>7.3889586262672835E-2</v>
      </c>
      <c r="AJ246" s="1">
        <f t="shared" si="61"/>
        <v>0</v>
      </c>
      <c r="AK246" s="1">
        <f t="shared" si="62"/>
        <v>1.7739717750388697</v>
      </c>
      <c r="AL246" s="1" t="b">
        <f t="shared" si="63"/>
        <v>0</v>
      </c>
      <c r="AM246" s="1">
        <f t="shared" si="64"/>
        <v>5.3535217242288522E-3</v>
      </c>
      <c r="AN246" s="1" t="b">
        <f t="shared" si="65"/>
        <v>0</v>
      </c>
      <c r="AO246" s="1">
        <v>9.4879999999999995</v>
      </c>
    </row>
    <row r="247" spans="1:41">
      <c r="A247" s="7">
        <v>244</v>
      </c>
      <c r="B247" s="9" t="s">
        <v>76</v>
      </c>
      <c r="C247" s="9" t="s">
        <v>46</v>
      </c>
      <c r="D247" s="9" t="s">
        <v>76</v>
      </c>
      <c r="E247" s="9" t="s">
        <v>46</v>
      </c>
      <c r="F247" s="2" t="b">
        <f t="shared" si="57"/>
        <v>0</v>
      </c>
      <c r="G247" s="2" t="b">
        <f t="shared" si="58"/>
        <v>0</v>
      </c>
      <c r="H247" s="2" t="s">
        <v>275</v>
      </c>
      <c r="I247" s="3" t="s">
        <v>88</v>
      </c>
      <c r="M247" s="1">
        <f>PRODUCT(SUM(PRODUCT(R247,overview!$J$2),PRODUCT(W247,overview!$K$2),PRODUCT(AB247,overview!$L$2)),1/SUM(overview!$J$2:$L$2))</f>
        <v>1.0722272727272726</v>
      </c>
      <c r="N247" s="1">
        <f>PRODUCT(SUM(PRODUCT(S247,overview!$J$2),PRODUCT(X247,overview!$K$2),PRODUCT(AC247,overview!$L$2)),1/SUM(overview!$J$2:$L$2))</f>
        <v>1.9277727272727274</v>
      </c>
      <c r="O247" s="1">
        <f t="shared" si="52"/>
        <v>18</v>
      </c>
      <c r="P247" s="1">
        <f t="shared" si="53"/>
        <v>0</v>
      </c>
      <c r="Q247" s="1">
        <f t="shared" si="54"/>
        <v>0</v>
      </c>
      <c r="R247" s="1">
        <v>1.1000000000000001</v>
      </c>
      <c r="S247" s="1">
        <v>1.9</v>
      </c>
      <c r="T247" s="1">
        <v>6</v>
      </c>
      <c r="U247" s="1">
        <v>0</v>
      </c>
      <c r="V247" s="1">
        <f t="shared" si="55"/>
        <v>0</v>
      </c>
      <c r="W247" s="1">
        <v>1.0569999999999999</v>
      </c>
      <c r="X247" s="1">
        <v>1.9430000000000001</v>
      </c>
      <c r="Y247" s="1">
        <v>12</v>
      </c>
      <c r="Z247" s="1">
        <v>0</v>
      </c>
      <c r="AA247" s="1">
        <f t="shared" si="56"/>
        <v>0</v>
      </c>
      <c r="AB247" s="1">
        <v>1.125</v>
      </c>
      <c r="AC247" s="1">
        <v>1.875</v>
      </c>
      <c r="AD247" s="1">
        <v>0</v>
      </c>
      <c r="AE247" s="1">
        <v>0</v>
      </c>
      <c r="AF247" s="1" t="e">
        <f t="shared" si="51"/>
        <v>#DIV/0!</v>
      </c>
      <c r="AH247" s="1">
        <f t="shared" si="59"/>
        <v>7.6626442309771406E-2</v>
      </c>
      <c r="AI247" s="1">
        <f t="shared" si="60"/>
        <v>5.6099887883789119E-2</v>
      </c>
      <c r="AJ247" s="1">
        <f t="shared" si="61"/>
        <v>0</v>
      </c>
      <c r="AK247" s="1">
        <f t="shared" si="62"/>
        <v>0.83720830475160735</v>
      </c>
      <c r="AL247" s="1" t="b">
        <f t="shared" si="63"/>
        <v>0</v>
      </c>
      <c r="AM247" s="1">
        <f t="shared" si="64"/>
        <v>1.7839333809360029E-2</v>
      </c>
      <c r="AN247" s="1" t="b">
        <f t="shared" si="65"/>
        <v>0</v>
      </c>
      <c r="AO247" s="1">
        <v>9.4879999999999995</v>
      </c>
    </row>
    <row r="248" spans="1:41">
      <c r="A248" s="7">
        <v>245</v>
      </c>
      <c r="B248" s="9" t="s">
        <v>36</v>
      </c>
      <c r="C248" s="9" t="s">
        <v>37</v>
      </c>
      <c r="D248" s="9" t="s">
        <v>84</v>
      </c>
      <c r="E248" s="9" t="s">
        <v>37</v>
      </c>
      <c r="F248" s="2" t="b">
        <f t="shared" si="57"/>
        <v>0</v>
      </c>
      <c r="G248" s="2" t="b">
        <f t="shared" si="58"/>
        <v>1</v>
      </c>
      <c r="H248" s="2" t="s">
        <v>275</v>
      </c>
      <c r="I248" s="3" t="s">
        <v>88</v>
      </c>
      <c r="K248" s="4"/>
      <c r="L248" s="3"/>
      <c r="M248" s="1">
        <f>PRODUCT(SUM(PRODUCT(R248,overview!$J$2),PRODUCT(W248,overview!$K$2),PRODUCT(AB248,overview!$L$2)),1/SUM(overview!$J$2:$L$2))</f>
        <v>0.95847727272727279</v>
      </c>
      <c r="N248" s="1">
        <f>PRODUCT(SUM(PRODUCT(S248,overview!$J$2),PRODUCT(X248,overview!$K$2),PRODUCT(AC248,overview!$L$2)),1/SUM(overview!$J$2:$L$2))</f>
        <v>2.0415227272727274</v>
      </c>
      <c r="O248" s="1">
        <f t="shared" si="52"/>
        <v>12</v>
      </c>
      <c r="P248" s="1">
        <f t="shared" si="53"/>
        <v>7</v>
      </c>
      <c r="Q248" s="1">
        <f t="shared" si="54"/>
        <v>0.27386995743670234</v>
      </c>
      <c r="R248" s="1">
        <v>1.024</v>
      </c>
      <c r="S248" s="1">
        <v>1.976</v>
      </c>
      <c r="T248" s="1">
        <v>6</v>
      </c>
      <c r="U248" s="1">
        <v>5</v>
      </c>
      <c r="V248" s="1">
        <f t="shared" si="55"/>
        <v>0.43184885290148445</v>
      </c>
      <c r="W248" s="1">
        <v>0.92100000000000004</v>
      </c>
      <c r="X248" s="1">
        <v>2.0790000000000002</v>
      </c>
      <c r="Y248" s="1">
        <v>5</v>
      </c>
      <c r="Z248" s="1">
        <v>2</v>
      </c>
      <c r="AA248" s="1">
        <f t="shared" si="56"/>
        <v>0.17720057720057722</v>
      </c>
      <c r="AB248" s="1">
        <v>1.1279999999999999</v>
      </c>
      <c r="AC248" s="1">
        <v>1.8720000000000001</v>
      </c>
      <c r="AD248" s="1">
        <v>1</v>
      </c>
      <c r="AE248" s="1">
        <v>0</v>
      </c>
      <c r="AF248" s="1">
        <f t="shared" si="51"/>
        <v>0</v>
      </c>
      <c r="AH248" s="1">
        <f t="shared" si="59"/>
        <v>5.9123209139133708E-2</v>
      </c>
      <c r="AI248" s="1">
        <f t="shared" si="60"/>
        <v>4.899190146785895E-2</v>
      </c>
      <c r="AJ248" s="1">
        <f t="shared" si="61"/>
        <v>0</v>
      </c>
      <c r="AK248" s="1">
        <f t="shared" si="62"/>
        <v>0.12648510477536309</v>
      </c>
      <c r="AL248" s="1" t="b">
        <f t="shared" si="63"/>
        <v>0</v>
      </c>
      <c r="AM248" s="1">
        <f t="shared" si="64"/>
        <v>6.0000520441033378E-2</v>
      </c>
      <c r="AN248" s="1" t="b">
        <f t="shared" si="65"/>
        <v>0</v>
      </c>
      <c r="AO248" s="1">
        <v>9.4879999999999995</v>
      </c>
    </row>
    <row r="249" spans="1:41">
      <c r="A249" s="7">
        <v>246</v>
      </c>
      <c r="B249" s="9" t="s">
        <v>82</v>
      </c>
      <c r="C249" s="9" t="s">
        <v>59</v>
      </c>
      <c r="D249" s="9" t="s">
        <v>58</v>
      </c>
      <c r="E249" s="9" t="s">
        <v>59</v>
      </c>
      <c r="F249" s="2" t="b">
        <f t="shared" si="57"/>
        <v>1</v>
      </c>
      <c r="G249" s="2" t="b">
        <f t="shared" si="58"/>
        <v>1</v>
      </c>
      <c r="H249" s="2" t="s">
        <v>275</v>
      </c>
      <c r="I249" s="3"/>
      <c r="M249" s="1">
        <f>PRODUCT(SUM(PRODUCT(R249,overview!$J$2),PRODUCT(W249,overview!$K$2),PRODUCT(AB249,overview!$L$2)),1/SUM(overview!$J$2:$L$2))</f>
        <v>0.375</v>
      </c>
      <c r="N249" s="1">
        <f>PRODUCT(SUM(PRODUCT(S249,overview!$J$2),PRODUCT(X249,overview!$K$2),PRODUCT(AC249,overview!$L$2)),1/SUM(overview!$J$2:$L$2))</f>
        <v>2.625</v>
      </c>
      <c r="O249" s="1">
        <f t="shared" si="52"/>
        <v>10</v>
      </c>
      <c r="P249" s="1">
        <f t="shared" si="53"/>
        <v>0</v>
      </c>
      <c r="Q249" s="1">
        <f t="shared" si="54"/>
        <v>0</v>
      </c>
      <c r="R249" s="1">
        <v>0.375</v>
      </c>
      <c r="S249" s="1">
        <v>2.625</v>
      </c>
      <c r="T249" s="1">
        <v>5</v>
      </c>
      <c r="U249" s="1">
        <v>0</v>
      </c>
      <c r="V249" s="1">
        <f t="shared" si="55"/>
        <v>0</v>
      </c>
      <c r="W249" s="1">
        <v>0.375</v>
      </c>
      <c r="X249" s="1">
        <v>2.625</v>
      </c>
      <c r="Y249" s="1">
        <v>4</v>
      </c>
      <c r="Z249" s="1">
        <v>0</v>
      </c>
      <c r="AA249" s="1">
        <f t="shared" si="56"/>
        <v>0</v>
      </c>
      <c r="AB249" s="1">
        <v>0.375</v>
      </c>
      <c r="AC249" s="1">
        <v>2.625</v>
      </c>
      <c r="AD249" s="1">
        <v>1</v>
      </c>
      <c r="AE249" s="1">
        <v>0</v>
      </c>
      <c r="AF249" s="1">
        <f t="shared" si="51"/>
        <v>0</v>
      </c>
      <c r="AH249" s="1">
        <f t="shared" si="59"/>
        <v>4.6319272125723732E-2</v>
      </c>
      <c r="AI249" s="1">
        <f t="shared" si="60"/>
        <v>3.6129877627537541E-2</v>
      </c>
      <c r="AJ249" s="1">
        <f t="shared" si="61"/>
        <v>7.8445766358688773E-2</v>
      </c>
      <c r="AK249" s="1">
        <f t="shared" si="62"/>
        <v>6.127068256164693E-2</v>
      </c>
      <c r="AL249" s="1" t="b">
        <f t="shared" si="63"/>
        <v>0</v>
      </c>
      <c r="AM249" s="1">
        <f t="shared" si="64"/>
        <v>0.10493983253650169</v>
      </c>
      <c r="AN249" s="1" t="b">
        <f t="shared" si="65"/>
        <v>0</v>
      </c>
      <c r="AO249" s="1">
        <v>9.4879999999999995</v>
      </c>
    </row>
    <row r="250" spans="1:41">
      <c r="A250" s="7">
        <v>247</v>
      </c>
      <c r="B250" s="9" t="s">
        <v>30</v>
      </c>
      <c r="C250" s="9" t="s">
        <v>31</v>
      </c>
      <c r="D250" s="9" t="s">
        <v>30</v>
      </c>
      <c r="E250" s="9" t="s">
        <v>31</v>
      </c>
      <c r="F250" s="2" t="b">
        <f t="shared" si="57"/>
        <v>0</v>
      </c>
      <c r="G250" s="2" t="b">
        <f t="shared" si="58"/>
        <v>0</v>
      </c>
      <c r="H250" s="2" t="s">
        <v>275</v>
      </c>
      <c r="I250" s="3"/>
      <c r="M250" s="1">
        <f>PRODUCT(SUM(PRODUCT(R250,overview!$J$2),PRODUCT(W250,overview!$K$2),PRODUCT(AB250,overview!$L$2)),1/SUM(overview!$J$2:$L$2))</f>
        <v>1</v>
      </c>
      <c r="N250" s="1">
        <f>PRODUCT(SUM(PRODUCT(S250,overview!$J$2),PRODUCT(X250,overview!$K$2),PRODUCT(AC250,overview!$L$2)),1/SUM(overview!$J$2:$L$2))</f>
        <v>2</v>
      </c>
      <c r="O250" s="1">
        <f t="shared" si="52"/>
        <v>19</v>
      </c>
      <c r="P250" s="1">
        <f t="shared" si="53"/>
        <v>1</v>
      </c>
      <c r="Q250" s="1">
        <f t="shared" si="54"/>
        <v>2.6315789473684209E-2</v>
      </c>
      <c r="R250" s="1">
        <v>1</v>
      </c>
      <c r="S250" s="1">
        <v>2</v>
      </c>
      <c r="T250" s="1">
        <v>11</v>
      </c>
      <c r="U250" s="1">
        <v>0</v>
      </c>
      <c r="V250" s="1">
        <f t="shared" si="55"/>
        <v>0</v>
      </c>
      <c r="W250" s="1">
        <v>1</v>
      </c>
      <c r="X250" s="1">
        <v>2</v>
      </c>
      <c r="Y250" s="1">
        <v>8</v>
      </c>
      <c r="Z250" s="1">
        <v>1</v>
      </c>
      <c r="AA250" s="1">
        <f t="shared" si="56"/>
        <v>6.25E-2</v>
      </c>
      <c r="AB250" s="1">
        <v>1</v>
      </c>
      <c r="AC250" s="1">
        <v>2</v>
      </c>
      <c r="AD250" s="1">
        <v>0</v>
      </c>
      <c r="AE250" s="1">
        <v>0</v>
      </c>
      <c r="AF250" s="1" t="e">
        <f t="shared" si="51"/>
        <v>#DIV/0!</v>
      </c>
      <c r="AH250" s="1">
        <f t="shared" si="59"/>
        <v>4.2339115386163306E-2</v>
      </c>
      <c r="AI250" s="1">
        <f t="shared" si="60"/>
        <v>3.0725778842862039E-2</v>
      </c>
      <c r="AJ250" s="1">
        <f t="shared" si="61"/>
        <v>8.8530980713992638E-2</v>
      </c>
      <c r="AK250" s="1">
        <f t="shared" si="62"/>
        <v>1.4608397074924844</v>
      </c>
      <c r="AL250" s="1" t="b">
        <f t="shared" si="63"/>
        <v>0</v>
      </c>
      <c r="AM250" s="1">
        <f t="shared" si="64"/>
        <v>6.9123043456935082E-2</v>
      </c>
      <c r="AN250" s="1" t="b">
        <f t="shared" si="65"/>
        <v>0</v>
      </c>
      <c r="AO250" s="1">
        <v>9.4879999999999995</v>
      </c>
    </row>
    <row r="251" spans="1:41">
      <c r="A251" s="7">
        <v>248</v>
      </c>
      <c r="B251" s="9" t="s">
        <v>97</v>
      </c>
      <c r="C251" s="9" t="s">
        <v>42</v>
      </c>
      <c r="D251" s="9" t="s">
        <v>41</v>
      </c>
      <c r="E251" s="9" t="s">
        <v>42</v>
      </c>
      <c r="F251" s="2" t="b">
        <f t="shared" si="57"/>
        <v>0</v>
      </c>
      <c r="G251" s="2" t="b">
        <f t="shared" si="58"/>
        <v>1</v>
      </c>
      <c r="H251" s="2" t="s">
        <v>275</v>
      </c>
      <c r="I251" s="3"/>
      <c r="M251" s="1">
        <f>PRODUCT(SUM(PRODUCT(R251,overview!$J$2),PRODUCT(W251,overview!$K$2),PRODUCT(AB251,overview!$L$2)),1/SUM(overview!$J$2:$L$2))</f>
        <v>0.41129545454545452</v>
      </c>
      <c r="N251" s="1">
        <f>PRODUCT(SUM(PRODUCT(S251,overview!$J$2),PRODUCT(X251,overview!$K$2),PRODUCT(AC251,overview!$L$2)),1/SUM(overview!$J$2:$L$2))</f>
        <v>2.5887045454545454</v>
      </c>
      <c r="O251" s="1">
        <f t="shared" si="52"/>
        <v>10</v>
      </c>
      <c r="P251" s="1">
        <f t="shared" si="53"/>
        <v>4</v>
      </c>
      <c r="Q251" s="1">
        <f t="shared" si="54"/>
        <v>6.3552320834394188E-2</v>
      </c>
      <c r="R251" s="1">
        <v>0.42099999999999999</v>
      </c>
      <c r="S251" s="1">
        <v>2.5790000000000002</v>
      </c>
      <c r="T251" s="1">
        <v>5</v>
      </c>
      <c r="U251" s="1">
        <v>1</v>
      </c>
      <c r="V251" s="1">
        <f t="shared" si="55"/>
        <v>3.2648313299728574E-2</v>
      </c>
      <c r="W251" s="1">
        <v>0.40600000000000003</v>
      </c>
      <c r="X251" s="1">
        <v>2.5939999999999999</v>
      </c>
      <c r="Y251" s="1">
        <v>4</v>
      </c>
      <c r="Z251" s="1">
        <v>3</v>
      </c>
      <c r="AA251" s="1">
        <f t="shared" si="56"/>
        <v>0.1173862760215883</v>
      </c>
      <c r="AB251" s="1">
        <v>0.42899999999999999</v>
      </c>
      <c r="AC251" s="1">
        <v>2.5710000000000002</v>
      </c>
      <c r="AD251" s="1">
        <v>1</v>
      </c>
      <c r="AE251" s="1">
        <v>0</v>
      </c>
      <c r="AF251" s="1">
        <f t="shared" si="51"/>
        <v>0</v>
      </c>
      <c r="AH251" s="1">
        <f t="shared" si="59"/>
        <v>3.8572806171648988E-2</v>
      </c>
      <c r="AI251" s="1">
        <f t="shared" si="60"/>
        <v>2.6497009685927816E-2</v>
      </c>
      <c r="AJ251" s="1">
        <f t="shared" si="61"/>
        <v>8.0780642315865459E-2</v>
      </c>
      <c r="AK251" s="1">
        <f t="shared" si="62"/>
        <v>7.1644591653896246</v>
      </c>
      <c r="AL251" s="1" t="b">
        <f t="shared" si="63"/>
        <v>0</v>
      </c>
      <c r="AM251" s="1">
        <f t="shared" si="64"/>
        <v>0.10983530670620613</v>
      </c>
      <c r="AN251" s="1" t="b">
        <f t="shared" si="65"/>
        <v>0</v>
      </c>
      <c r="AO251" s="1">
        <v>9.4879999999999995</v>
      </c>
    </row>
    <row r="252" spans="1:41">
      <c r="A252" s="7">
        <v>249</v>
      </c>
      <c r="B252" s="9" t="s">
        <v>69</v>
      </c>
      <c r="C252" s="9" t="s">
        <v>70</v>
      </c>
      <c r="D252" s="9" t="s">
        <v>69</v>
      </c>
      <c r="E252" s="9" t="s">
        <v>70</v>
      </c>
      <c r="F252" s="2" t="b">
        <f t="shared" si="57"/>
        <v>0</v>
      </c>
      <c r="G252" s="2" t="b">
        <f t="shared" si="58"/>
        <v>0</v>
      </c>
      <c r="H252" s="2" t="s">
        <v>275</v>
      </c>
      <c r="I252" s="3"/>
      <c r="M252" s="1">
        <f>PRODUCT(SUM(PRODUCT(R252,overview!$J$2),PRODUCT(W252,overview!$K$2),PRODUCT(AB252,overview!$L$2)),1/SUM(overview!$J$2:$L$2))</f>
        <v>1</v>
      </c>
      <c r="N252" s="1">
        <f>PRODUCT(SUM(PRODUCT(S252,overview!$J$2),PRODUCT(X252,overview!$K$2),PRODUCT(AC252,overview!$L$2)),1/SUM(overview!$J$2:$L$2))</f>
        <v>2</v>
      </c>
      <c r="O252" s="1">
        <f t="shared" si="52"/>
        <v>15</v>
      </c>
      <c r="P252" s="1">
        <f t="shared" si="53"/>
        <v>0</v>
      </c>
      <c r="Q252" s="1">
        <f t="shared" si="54"/>
        <v>0</v>
      </c>
      <c r="R252" s="1">
        <v>1</v>
      </c>
      <c r="S252" s="1">
        <v>2</v>
      </c>
      <c r="T252" s="1">
        <v>8</v>
      </c>
      <c r="U252" s="1">
        <v>0</v>
      </c>
      <c r="V252" s="1">
        <f t="shared" si="55"/>
        <v>0</v>
      </c>
      <c r="W252" s="1">
        <v>1</v>
      </c>
      <c r="X252" s="1">
        <v>2</v>
      </c>
      <c r="Y252" s="1">
        <v>7</v>
      </c>
      <c r="Z252" s="1">
        <v>0</v>
      </c>
      <c r="AA252" s="1">
        <f t="shared" si="56"/>
        <v>0</v>
      </c>
      <c r="AB252" s="1">
        <v>1</v>
      </c>
      <c r="AC252" s="1">
        <v>2</v>
      </c>
      <c r="AD252" s="1">
        <v>0</v>
      </c>
      <c r="AE252" s="1">
        <v>0</v>
      </c>
      <c r="AF252" s="1" t="e">
        <f t="shared" si="51"/>
        <v>#DIV/0!</v>
      </c>
      <c r="AH252" s="1">
        <f t="shared" si="59"/>
        <v>3.9488998668977218E-2</v>
      </c>
      <c r="AI252" s="1">
        <f t="shared" si="60"/>
        <v>3.4108592955223491E-2</v>
      </c>
      <c r="AJ252" s="1">
        <f t="shared" si="61"/>
        <v>0.15575073523567287</v>
      </c>
      <c r="AK252" s="1">
        <f t="shared" si="62"/>
        <v>21.803006965614777</v>
      </c>
      <c r="AL252" s="1" t="b">
        <f t="shared" si="63"/>
        <v>1</v>
      </c>
      <c r="AM252" s="1">
        <f t="shared" si="64"/>
        <v>0.21056508272916444</v>
      </c>
      <c r="AN252" s="1" t="b">
        <f t="shared" si="65"/>
        <v>0</v>
      </c>
      <c r="AO252" s="1">
        <v>9.4879999999999995</v>
      </c>
    </row>
    <row r="253" spans="1:41">
      <c r="A253" s="7">
        <v>250</v>
      </c>
      <c r="B253" s="9" t="s">
        <v>45</v>
      </c>
      <c r="C253" s="9" t="s">
        <v>46</v>
      </c>
      <c r="D253" s="9" t="s">
        <v>45</v>
      </c>
      <c r="E253" s="9" t="s">
        <v>46</v>
      </c>
      <c r="F253" s="2" t="b">
        <f t="shared" si="57"/>
        <v>0</v>
      </c>
      <c r="G253" s="2" t="b">
        <f t="shared" si="58"/>
        <v>0</v>
      </c>
      <c r="H253" s="2" t="s">
        <v>275</v>
      </c>
      <c r="I253" s="3" t="s">
        <v>88</v>
      </c>
      <c r="M253" s="1">
        <f>PRODUCT(SUM(PRODUCT(R253,overview!$J$2),PRODUCT(W253,overview!$K$2),PRODUCT(AB253,overview!$L$2)),1/SUM(overview!$J$2:$L$2))</f>
        <v>1.0273409090909089</v>
      </c>
      <c r="N253" s="1">
        <f>PRODUCT(SUM(PRODUCT(S253,overview!$J$2),PRODUCT(X253,overview!$K$2),PRODUCT(AC253,overview!$L$2)),1/SUM(overview!$J$2:$L$2))</f>
        <v>1.9726590909090909</v>
      </c>
      <c r="O253" s="1">
        <f t="shared" si="52"/>
        <v>14</v>
      </c>
      <c r="P253" s="1">
        <f t="shared" si="53"/>
        <v>0</v>
      </c>
      <c r="Q253" s="1">
        <f t="shared" si="54"/>
        <v>0</v>
      </c>
      <c r="R253" s="1">
        <v>1.03</v>
      </c>
      <c r="S253" s="1">
        <v>1.97</v>
      </c>
      <c r="T253" s="1">
        <v>8</v>
      </c>
      <c r="U253" s="1">
        <v>0</v>
      </c>
      <c r="V253" s="1">
        <f t="shared" si="55"/>
        <v>0</v>
      </c>
      <c r="W253" s="1">
        <v>1.0269999999999999</v>
      </c>
      <c r="X253" s="1">
        <v>1.9730000000000001</v>
      </c>
      <c r="Y253" s="1">
        <v>6</v>
      </c>
      <c r="Z253" s="1">
        <v>0</v>
      </c>
      <c r="AA253" s="1">
        <f t="shared" si="56"/>
        <v>0</v>
      </c>
      <c r="AB253" s="1">
        <v>1</v>
      </c>
      <c r="AC253" s="1">
        <v>2</v>
      </c>
      <c r="AD253" s="1">
        <v>0</v>
      </c>
      <c r="AE253" s="1">
        <v>0</v>
      </c>
      <c r="AF253" s="1" t="e">
        <f t="shared" si="51"/>
        <v>#DIV/0!</v>
      </c>
      <c r="AH253" s="1">
        <f t="shared" si="59"/>
        <v>2.7128265732494824E-2</v>
      </c>
      <c r="AI253" s="1">
        <f t="shared" si="60"/>
        <v>1.1197329280707732E-2</v>
      </c>
      <c r="AJ253" s="1">
        <f t="shared" si="61"/>
        <v>0.1808889060112237</v>
      </c>
      <c r="AK253" s="1">
        <f t="shared" si="62"/>
        <v>46.771803045541233</v>
      </c>
      <c r="AL253" s="1" t="b">
        <f t="shared" si="63"/>
        <v>1</v>
      </c>
      <c r="AM253" s="1">
        <f t="shared" si="64"/>
        <v>0.33465531851166908</v>
      </c>
      <c r="AN253" s="1" t="b">
        <f t="shared" si="65"/>
        <v>0</v>
      </c>
      <c r="AO253" s="1">
        <v>9.4879999999999995</v>
      </c>
    </row>
    <row r="254" spans="1:41">
      <c r="A254" s="7">
        <v>251</v>
      </c>
      <c r="B254" s="9" t="s">
        <v>51</v>
      </c>
      <c r="C254" s="9" t="s">
        <v>52</v>
      </c>
      <c r="D254" s="9" t="s">
        <v>51</v>
      </c>
      <c r="E254" s="9" t="s">
        <v>52</v>
      </c>
      <c r="F254" s="2" t="b">
        <f t="shared" si="57"/>
        <v>0</v>
      </c>
      <c r="G254" s="2" t="b">
        <f t="shared" si="58"/>
        <v>0</v>
      </c>
      <c r="H254" s="2" t="s">
        <v>275</v>
      </c>
      <c r="I254" s="2"/>
      <c r="K254" s="3"/>
      <c r="L254" s="3"/>
      <c r="M254" s="1">
        <f>PRODUCT(SUM(PRODUCT(R254,overview!$J$2),PRODUCT(W254,overview!$K$2),PRODUCT(AB254,overview!$L$2)),1/SUM(overview!$J$2:$L$2))</f>
        <v>0.3554090909090909</v>
      </c>
      <c r="N254" s="1">
        <f>PRODUCT(SUM(PRODUCT(S254,overview!$J$2),PRODUCT(X254,overview!$K$2),PRODUCT(AC254,overview!$L$2)),1/SUM(overview!$J$2:$L$2))</f>
        <v>2.6445909090909092</v>
      </c>
      <c r="O254" s="1">
        <f t="shared" si="52"/>
        <v>5</v>
      </c>
      <c r="P254" s="1">
        <f t="shared" si="53"/>
        <v>1</v>
      </c>
      <c r="Q254" s="1">
        <f t="shared" si="54"/>
        <v>2.6878190474553545E-2</v>
      </c>
      <c r="R254" s="1">
        <v>0.33300000000000002</v>
      </c>
      <c r="S254" s="1">
        <v>2.6669999999999998</v>
      </c>
      <c r="T254" s="1">
        <v>3</v>
      </c>
      <c r="U254" s="1">
        <v>0</v>
      </c>
      <c r="V254" s="1">
        <f t="shared" si="55"/>
        <v>0</v>
      </c>
      <c r="W254" s="1">
        <v>0.36699999999999999</v>
      </c>
      <c r="X254" s="1">
        <v>2.633</v>
      </c>
      <c r="Y254" s="1">
        <v>2</v>
      </c>
      <c r="Z254" s="1">
        <v>1</v>
      </c>
      <c r="AA254" s="1">
        <f t="shared" si="56"/>
        <v>6.9692366122293958E-2</v>
      </c>
      <c r="AB254" s="1">
        <v>0.33300000000000002</v>
      </c>
      <c r="AC254" s="1">
        <v>2.6669999999999998</v>
      </c>
      <c r="AD254" s="1">
        <v>0</v>
      </c>
      <c r="AE254" s="1">
        <v>0</v>
      </c>
      <c r="AF254" s="1" t="e">
        <f t="shared" si="51"/>
        <v>#DIV/0!</v>
      </c>
      <c r="AH254" s="1">
        <f t="shared" si="59"/>
        <v>3.7184477471101679E-2</v>
      </c>
      <c r="AI254" s="1">
        <f t="shared" si="60"/>
        <v>1.2564969470656507E-2</v>
      </c>
      <c r="AJ254" s="1">
        <f t="shared" si="61"/>
        <v>0.31757566078415717</v>
      </c>
      <c r="AK254" s="1">
        <f t="shared" si="62"/>
        <v>154.30012144432834</v>
      </c>
      <c r="AL254" s="1" t="b">
        <f t="shared" si="63"/>
        <v>1</v>
      </c>
      <c r="AM254" s="1">
        <f t="shared" si="64"/>
        <v>0.41657908754538125</v>
      </c>
      <c r="AN254" s="1" t="b">
        <f t="shared" si="65"/>
        <v>0</v>
      </c>
      <c r="AO254" s="1">
        <v>9.4879999999999995</v>
      </c>
    </row>
    <row r="255" spans="1:41">
      <c r="A255" s="7">
        <v>252</v>
      </c>
      <c r="B255" s="9" t="s">
        <v>32</v>
      </c>
      <c r="C255" s="9" t="s">
        <v>33</v>
      </c>
      <c r="D255" s="9" t="s">
        <v>28</v>
      </c>
      <c r="E255" s="9" t="s">
        <v>29</v>
      </c>
      <c r="F255" s="2" t="b">
        <f t="shared" si="57"/>
        <v>0</v>
      </c>
      <c r="G255" s="2" t="b">
        <f t="shared" si="58"/>
        <v>1</v>
      </c>
      <c r="H255" s="2" t="s">
        <v>275</v>
      </c>
      <c r="K255" s="1" t="s">
        <v>34</v>
      </c>
      <c r="L255" s="1" t="s">
        <v>34</v>
      </c>
      <c r="M255" s="1">
        <f>PRODUCT(SUM(PRODUCT(R255,overview!$J$2),PRODUCT(W255,overview!$K$2),PRODUCT(AB255,overview!$L$2)),1/SUM(overview!$J$2:$L$2))</f>
        <v>0.77840909090909094</v>
      </c>
      <c r="N255" s="1">
        <f>PRODUCT(SUM(PRODUCT(S255,overview!$J$2),PRODUCT(X255,overview!$K$2),PRODUCT(AC255,overview!$L$2)),1/SUM(overview!$J$2:$L$2))</f>
        <v>2.2215909090909096</v>
      </c>
      <c r="O255" s="1">
        <f t="shared" si="52"/>
        <v>13</v>
      </c>
      <c r="P255" s="1">
        <f t="shared" si="53"/>
        <v>1</v>
      </c>
      <c r="Q255" s="1">
        <f t="shared" si="54"/>
        <v>2.6952587054888844E-2</v>
      </c>
      <c r="R255" s="1">
        <v>1</v>
      </c>
      <c r="S255" s="1">
        <v>2</v>
      </c>
      <c r="T255" s="1">
        <v>6</v>
      </c>
      <c r="U255" s="1">
        <v>0</v>
      </c>
      <c r="V255" s="1">
        <f t="shared" si="55"/>
        <v>0</v>
      </c>
      <c r="W255" s="1">
        <v>0.66700000000000004</v>
      </c>
      <c r="X255" s="1">
        <v>2.3330000000000002</v>
      </c>
      <c r="Y255" s="1">
        <v>7</v>
      </c>
      <c r="Z255" s="1">
        <v>0</v>
      </c>
      <c r="AA255" s="1">
        <f t="shared" si="56"/>
        <v>0</v>
      </c>
      <c r="AB255" s="1">
        <v>0.90700000000000003</v>
      </c>
      <c r="AC255" s="1">
        <v>2.093</v>
      </c>
      <c r="AD255" s="1">
        <v>0</v>
      </c>
      <c r="AE255" s="1">
        <v>1</v>
      </c>
      <c r="AF255" s="1" t="e">
        <f t="shared" si="51"/>
        <v>#DIV/0!</v>
      </c>
      <c r="AH255" s="1">
        <f t="shared" si="59"/>
        <v>3.5921756851989416E-2</v>
      </c>
      <c r="AI255" s="1">
        <f t="shared" si="60"/>
        <v>1.3142006867942223E-2</v>
      </c>
      <c r="AJ255" s="1">
        <f t="shared" si="61"/>
        <v>0.31757566078415717</v>
      </c>
      <c r="AK255" s="1">
        <f t="shared" si="62"/>
        <v>370.20835146924503</v>
      </c>
      <c r="AL255" s="1" t="b">
        <f t="shared" si="63"/>
        <v>1</v>
      </c>
      <c r="AM255" s="1">
        <f t="shared" si="64"/>
        <v>0.59843886776646182</v>
      </c>
      <c r="AN255" s="1" t="b">
        <f t="shared" si="65"/>
        <v>0</v>
      </c>
      <c r="AO255" s="1">
        <v>9.4879999999999995</v>
      </c>
    </row>
    <row r="256" spans="1:41">
      <c r="A256" s="7">
        <v>253</v>
      </c>
      <c r="B256" s="9" t="s">
        <v>98</v>
      </c>
      <c r="C256" s="9" t="s">
        <v>50</v>
      </c>
      <c r="D256" s="9" t="s">
        <v>98</v>
      </c>
      <c r="E256" s="9" t="s">
        <v>50</v>
      </c>
      <c r="F256" s="2" t="b">
        <f t="shared" si="57"/>
        <v>0</v>
      </c>
      <c r="G256" s="2" t="b">
        <f t="shared" si="58"/>
        <v>0</v>
      </c>
      <c r="H256" s="2" t="s">
        <v>275</v>
      </c>
      <c r="I256" s="3"/>
      <c r="M256" s="1">
        <f>PRODUCT(SUM(PRODUCT(R256,overview!$J$2),PRODUCT(W256,overview!$K$2),PRODUCT(AB256,overview!$L$2)),1/SUM(overview!$J$2:$L$2))</f>
        <v>0.33300000000000002</v>
      </c>
      <c r="N256" s="1">
        <f>PRODUCT(SUM(PRODUCT(S256,overview!$J$2),PRODUCT(X256,overview!$K$2),PRODUCT(AC256,overview!$L$2)),1/SUM(overview!$J$2:$L$2))</f>
        <v>2.6669999999999998</v>
      </c>
      <c r="O256" s="1">
        <f t="shared" si="52"/>
        <v>9</v>
      </c>
      <c r="P256" s="1">
        <f t="shared" si="53"/>
        <v>0</v>
      </c>
      <c r="Q256" s="1">
        <f t="shared" si="54"/>
        <v>0</v>
      </c>
      <c r="R256" s="1">
        <v>0.33300000000000002</v>
      </c>
      <c r="S256" s="1">
        <v>2.6669999999999998</v>
      </c>
      <c r="T256" s="1">
        <v>6</v>
      </c>
      <c r="U256" s="1">
        <v>0</v>
      </c>
      <c r="V256" s="1">
        <f t="shared" si="55"/>
        <v>0</v>
      </c>
      <c r="W256" s="1">
        <v>0.33300000000000002</v>
      </c>
      <c r="X256" s="1">
        <v>2.6669999999999998</v>
      </c>
      <c r="Y256" s="1">
        <v>3</v>
      </c>
      <c r="Z256" s="1">
        <v>0</v>
      </c>
      <c r="AA256" s="1">
        <f t="shared" si="56"/>
        <v>0</v>
      </c>
      <c r="AB256" s="1">
        <v>0.33300000000000002</v>
      </c>
      <c r="AC256" s="1">
        <v>2.6669999999999998</v>
      </c>
      <c r="AD256" s="1">
        <v>0</v>
      </c>
      <c r="AE256" s="1">
        <v>0</v>
      </c>
      <c r="AF256" s="1" t="e">
        <f t="shared" si="51"/>
        <v>#DIV/0!</v>
      </c>
      <c r="AH256" s="1">
        <f t="shared" si="59"/>
        <v>2.2128941986869006E-2</v>
      </c>
      <c r="AI256" s="1">
        <f t="shared" si="60"/>
        <v>9.1270744815675625E-3</v>
      </c>
      <c r="AJ256" s="1">
        <f t="shared" si="61"/>
        <v>0.68096514745308301</v>
      </c>
      <c r="AK256" s="1">
        <f t="shared" si="62"/>
        <v>516.21168550096229</v>
      </c>
      <c r="AL256" s="1" t="b">
        <f t="shared" si="63"/>
        <v>1</v>
      </c>
      <c r="AM256" s="1">
        <f t="shared" si="64"/>
        <v>0.46061046609536227</v>
      </c>
      <c r="AN256" s="1" t="b">
        <f t="shared" si="65"/>
        <v>0</v>
      </c>
      <c r="AO256" s="1">
        <v>9.4879999999999995</v>
      </c>
    </row>
    <row r="257" spans="1:41">
      <c r="A257" s="7">
        <v>254</v>
      </c>
      <c r="B257" s="9" t="s">
        <v>97</v>
      </c>
      <c r="C257" s="9" t="s">
        <v>42</v>
      </c>
      <c r="D257" s="9" t="s">
        <v>41</v>
      </c>
      <c r="E257" s="9" t="s">
        <v>42</v>
      </c>
      <c r="F257" s="2" t="b">
        <f t="shared" si="57"/>
        <v>0</v>
      </c>
      <c r="G257" s="2" t="b">
        <f t="shared" si="58"/>
        <v>1</v>
      </c>
      <c r="H257" s="2" t="s">
        <v>275</v>
      </c>
      <c r="I257" s="3" t="s">
        <v>88</v>
      </c>
      <c r="M257" s="1">
        <f>PRODUCT(SUM(PRODUCT(R257,overview!$J$2),PRODUCT(W257,overview!$K$2),PRODUCT(AB257,overview!$L$2)),1/SUM(overview!$J$2:$L$2))</f>
        <v>0.37495454545454543</v>
      </c>
      <c r="N257" s="1">
        <f>PRODUCT(SUM(PRODUCT(S257,overview!$J$2),PRODUCT(X257,overview!$K$2),PRODUCT(AC257,overview!$L$2)),1/SUM(overview!$J$2:$L$2))</f>
        <v>2.6250454545454547</v>
      </c>
      <c r="O257" s="1">
        <f t="shared" si="52"/>
        <v>13</v>
      </c>
      <c r="P257" s="1">
        <f t="shared" si="53"/>
        <v>1</v>
      </c>
      <c r="Q257" s="1">
        <f t="shared" si="54"/>
        <v>1.0987488728133911E-2</v>
      </c>
      <c r="R257" s="1">
        <v>0.42899999999999999</v>
      </c>
      <c r="S257" s="1">
        <v>2.5710000000000002</v>
      </c>
      <c r="T257" s="1">
        <v>9</v>
      </c>
      <c r="U257" s="1">
        <v>0</v>
      </c>
      <c r="V257" s="1">
        <f t="shared" si="55"/>
        <v>0</v>
      </c>
      <c r="W257" s="1">
        <v>0.34699999999999998</v>
      </c>
      <c r="X257" s="1">
        <v>2.653</v>
      </c>
      <c r="Y257" s="1">
        <v>3</v>
      </c>
      <c r="Z257" s="1">
        <v>1</v>
      </c>
      <c r="AA257" s="1">
        <f t="shared" si="56"/>
        <v>4.3598442015328559E-2</v>
      </c>
      <c r="AB257" s="1">
        <v>0.42899999999999999</v>
      </c>
      <c r="AC257" s="1">
        <v>2.5710000000000002</v>
      </c>
      <c r="AD257" s="1">
        <v>1</v>
      </c>
      <c r="AE257" s="1">
        <v>0</v>
      </c>
      <c r="AF257" s="1">
        <f t="shared" si="51"/>
        <v>0</v>
      </c>
      <c r="AH257" s="1">
        <f t="shared" si="59"/>
        <v>2.1897938229798415E-2</v>
      </c>
      <c r="AI257" s="1">
        <f t="shared" si="60"/>
        <v>1.3686857755487216E-2</v>
      </c>
      <c r="AJ257" s="1">
        <f t="shared" si="61"/>
        <v>0.66548200799644608</v>
      </c>
      <c r="AK257" s="1">
        <f t="shared" si="62"/>
        <v>478.38201679038275</v>
      </c>
      <c r="AL257" s="1" t="b">
        <f t="shared" si="63"/>
        <v>1</v>
      </c>
      <c r="AM257" s="1">
        <f t="shared" si="64"/>
        <v>0.26968623888484777</v>
      </c>
      <c r="AN257" s="1" t="b">
        <f t="shared" si="65"/>
        <v>0</v>
      </c>
      <c r="AO257" s="1">
        <v>9.4879999999999995</v>
      </c>
    </row>
    <row r="258" spans="1:41">
      <c r="A258" s="7">
        <v>255</v>
      </c>
      <c r="B258" s="9" t="s">
        <v>47</v>
      </c>
      <c r="C258" s="9" t="s">
        <v>48</v>
      </c>
      <c r="D258" s="9" t="s">
        <v>53</v>
      </c>
      <c r="E258" s="9" t="s">
        <v>33</v>
      </c>
      <c r="F258" s="2" t="b">
        <f t="shared" si="57"/>
        <v>1</v>
      </c>
      <c r="G258" s="2" t="b">
        <f t="shared" si="58"/>
        <v>1</v>
      </c>
      <c r="H258" s="2" t="s">
        <v>275</v>
      </c>
      <c r="K258" s="1" t="s">
        <v>34</v>
      </c>
      <c r="L258" s="1" t="s">
        <v>34</v>
      </c>
      <c r="M258" s="1">
        <f>PRODUCT(SUM(PRODUCT(R258,overview!$J$2),PRODUCT(W258,overview!$K$2),PRODUCT(AB258,overview!$L$2)),1/SUM(overview!$J$2:$L$2))</f>
        <v>0.96218181818181836</v>
      </c>
      <c r="N258" s="1">
        <f>PRODUCT(SUM(PRODUCT(S258,overview!$J$2),PRODUCT(X258,overview!$K$2),PRODUCT(AC258,overview!$L$2)),1/SUM(overview!$J$2:$L$2))</f>
        <v>2.037818181818182</v>
      </c>
      <c r="O258" s="1">
        <f t="shared" si="52"/>
        <v>16</v>
      </c>
      <c r="P258" s="1">
        <f t="shared" si="53"/>
        <v>3</v>
      </c>
      <c r="Q258" s="1">
        <f t="shared" si="54"/>
        <v>8.8530513918629553E-2</v>
      </c>
      <c r="R258" s="1">
        <v>0.88800000000000001</v>
      </c>
      <c r="S258" s="1">
        <v>2.1120000000000001</v>
      </c>
      <c r="T258" s="1">
        <v>6</v>
      </c>
      <c r="U258" s="1">
        <v>2</v>
      </c>
      <c r="V258" s="1">
        <f t="shared" si="55"/>
        <v>0.14015151515151514</v>
      </c>
      <c r="W258" s="1">
        <v>1</v>
      </c>
      <c r="X258" s="1">
        <v>2</v>
      </c>
      <c r="Y258" s="1">
        <v>10</v>
      </c>
      <c r="Z258" s="1">
        <v>0</v>
      </c>
      <c r="AA258" s="1">
        <f t="shared" si="56"/>
        <v>0</v>
      </c>
      <c r="AB258" s="1">
        <v>0.90400000000000003</v>
      </c>
      <c r="AC258" s="1">
        <v>2.0960000000000001</v>
      </c>
      <c r="AD258" s="1">
        <v>0</v>
      </c>
      <c r="AE258" s="1">
        <v>1</v>
      </c>
      <c r="AF258" s="1" t="e">
        <f t="shared" si="51"/>
        <v>#DIV/0!</v>
      </c>
      <c r="AH258" s="1">
        <f t="shared" si="59"/>
        <v>1.9648038872514803E-2</v>
      </c>
      <c r="AI258" s="1">
        <f t="shared" si="60"/>
        <v>1.2986275148206983E-2</v>
      </c>
      <c r="AJ258" s="1">
        <f t="shared" si="61"/>
        <v>0.59985818955329717</v>
      </c>
      <c r="AK258" s="1">
        <f t="shared" si="62"/>
        <v>414.15992286556673</v>
      </c>
      <c r="AL258" s="1" t="b">
        <f t="shared" si="63"/>
        <v>1</v>
      </c>
      <c r="AM258" s="1">
        <f t="shared" si="64"/>
        <v>0.41994102420590662</v>
      </c>
      <c r="AN258" s="1" t="b">
        <f t="shared" si="65"/>
        <v>0</v>
      </c>
      <c r="AO258" s="1">
        <v>9.4879999999999995</v>
      </c>
    </row>
    <row r="259" spans="1:41">
      <c r="A259" s="7">
        <v>256</v>
      </c>
      <c r="B259" s="9" t="s">
        <v>100</v>
      </c>
      <c r="C259" s="9" t="s">
        <v>73</v>
      </c>
      <c r="D259" s="9" t="s">
        <v>100</v>
      </c>
      <c r="E259" s="9" t="s">
        <v>73</v>
      </c>
      <c r="F259" s="2" t="b">
        <f t="shared" si="57"/>
        <v>0</v>
      </c>
      <c r="G259" s="2" t="b">
        <f t="shared" si="58"/>
        <v>0</v>
      </c>
      <c r="H259" s="2" t="s">
        <v>275</v>
      </c>
      <c r="M259" s="1">
        <f>PRODUCT(SUM(PRODUCT(R259,overview!$J$2),PRODUCT(W259,overview!$K$2),PRODUCT(AB259,overview!$L$2)),1/SUM(overview!$J$2:$L$2))</f>
        <v>0.33365909090909091</v>
      </c>
      <c r="N259" s="1">
        <f>PRODUCT(SUM(PRODUCT(S259,overview!$J$2),PRODUCT(X259,overview!$K$2),PRODUCT(AC259,overview!$L$2)),1/SUM(overview!$J$2:$L$2))</f>
        <v>2.6663409090909087</v>
      </c>
      <c r="O259" s="1">
        <f t="shared" si="52"/>
        <v>11</v>
      </c>
      <c r="P259" s="1">
        <f t="shared" si="53"/>
        <v>0</v>
      </c>
      <c r="Q259" s="1">
        <f t="shared" si="54"/>
        <v>0</v>
      </c>
      <c r="R259" s="1">
        <v>0.33300000000000002</v>
      </c>
      <c r="S259" s="1">
        <v>2.6669999999999998</v>
      </c>
      <c r="T259" s="1">
        <v>7</v>
      </c>
      <c r="U259" s="1">
        <v>0</v>
      </c>
      <c r="V259" s="1">
        <f t="shared" si="55"/>
        <v>0</v>
      </c>
      <c r="W259" s="1">
        <v>0.33400000000000002</v>
      </c>
      <c r="X259" s="1">
        <v>2.6659999999999999</v>
      </c>
      <c r="Y259" s="1">
        <v>4</v>
      </c>
      <c r="Z259" s="1">
        <v>0</v>
      </c>
      <c r="AA259" s="1">
        <f t="shared" si="56"/>
        <v>0</v>
      </c>
      <c r="AB259" s="1">
        <v>0.33300000000000002</v>
      </c>
      <c r="AC259" s="1">
        <v>2.6669999999999998</v>
      </c>
      <c r="AD259" s="1">
        <v>0</v>
      </c>
      <c r="AE259" s="1">
        <v>0</v>
      </c>
      <c r="AF259" s="1" t="e">
        <f t="shared" ref="AF259:AF322" si="66">PRODUCT(AE259,1/AD259,1/AC259,AB259)</f>
        <v>#DIV/0!</v>
      </c>
      <c r="AH259" s="1">
        <f t="shared" si="59"/>
        <v>2.7191009484012048E-2</v>
      </c>
      <c r="AI259" s="1">
        <f t="shared" si="60"/>
        <v>1.7831996452272954E-2</v>
      </c>
      <c r="AJ259" s="1">
        <f t="shared" si="61"/>
        <v>0.33048421561907837</v>
      </c>
      <c r="AK259" s="1">
        <f t="shared" si="62"/>
        <v>228.93587182152135</v>
      </c>
      <c r="AL259" s="1" t="b">
        <f t="shared" si="63"/>
        <v>1</v>
      </c>
      <c r="AM259" s="1">
        <f t="shared" si="64"/>
        <v>0.67482836223125608</v>
      </c>
      <c r="AN259" s="1" t="b">
        <f t="shared" si="65"/>
        <v>0</v>
      </c>
      <c r="AO259" s="1">
        <v>9.4879999999999995</v>
      </c>
    </row>
    <row r="260" spans="1:41">
      <c r="A260" s="7">
        <v>257</v>
      </c>
      <c r="B260" s="9" t="s">
        <v>74</v>
      </c>
      <c r="C260" s="9" t="s">
        <v>1</v>
      </c>
      <c r="D260" s="9" t="s">
        <v>74</v>
      </c>
      <c r="E260" s="9" t="s">
        <v>1</v>
      </c>
      <c r="F260" s="2" t="b">
        <f t="shared" si="57"/>
        <v>0</v>
      </c>
      <c r="G260" s="2" t="b">
        <f t="shared" si="58"/>
        <v>0</v>
      </c>
      <c r="H260" s="2" t="s">
        <v>275</v>
      </c>
      <c r="I260" s="3" t="s">
        <v>88</v>
      </c>
      <c r="M260" s="1">
        <f>PRODUCT(SUM(PRODUCT(R260,overview!$J$2),PRODUCT(W260,overview!$K$2),PRODUCT(AB260,overview!$L$2)),1/SUM(overview!$J$2:$L$2))</f>
        <v>1.1264772727272727</v>
      </c>
      <c r="N260" s="1">
        <f>PRODUCT(SUM(PRODUCT(S260,overview!$J$2),PRODUCT(X260,overview!$K$2),PRODUCT(AC260,overview!$L$2)),1/SUM(overview!$J$2:$L$2))</f>
        <v>1.8735227272727273</v>
      </c>
      <c r="O260" s="1">
        <f t="shared" ref="O260:O323" si="67">SUM(T260,Y260,AD260)</f>
        <v>17</v>
      </c>
      <c r="P260" s="1">
        <f t="shared" ref="P260:P323" si="68">SUM(U260,Z260,AE260)</f>
        <v>2</v>
      </c>
      <c r="Q260" s="1">
        <f t="shared" ref="Q260:Q323" si="69">PRODUCT(P260,1/O260,1/N260,M260)</f>
        <v>7.0736658829238006E-2</v>
      </c>
      <c r="R260" s="1">
        <v>1.2010000000000001</v>
      </c>
      <c r="S260" s="1">
        <v>1.7989999999999999</v>
      </c>
      <c r="T260" s="1">
        <v>7</v>
      </c>
      <c r="U260" s="1">
        <v>0</v>
      </c>
      <c r="V260" s="1">
        <f t="shared" ref="V260:V323" si="70">PRODUCT(U260,1/T260,1/S260,R260)</f>
        <v>0</v>
      </c>
      <c r="W260" s="1">
        <v>1.085</v>
      </c>
      <c r="X260" s="1">
        <v>1.915</v>
      </c>
      <c r="Y260" s="1">
        <v>10</v>
      </c>
      <c r="Z260" s="1">
        <v>2</v>
      </c>
      <c r="AA260" s="1">
        <f t="shared" ref="AA260:AA323" si="71">PRODUCT(Z260,1/Y260,1/X260,W260)</f>
        <v>0.11331592689295038</v>
      </c>
      <c r="AB260" s="1">
        <v>1.286</v>
      </c>
      <c r="AC260" s="1">
        <v>1.714</v>
      </c>
      <c r="AD260" s="1">
        <v>0</v>
      </c>
      <c r="AE260" s="1">
        <v>0</v>
      </c>
      <c r="AF260" s="1" t="e">
        <f t="shared" si="66"/>
        <v>#DIV/0!</v>
      </c>
      <c r="AH260" s="1">
        <f t="shared" si="59"/>
        <v>5.7727998901976135E-2</v>
      </c>
      <c r="AI260" s="1">
        <f t="shared" si="60"/>
        <v>1.7609096496619545E-2</v>
      </c>
      <c r="AJ260" s="1">
        <f t="shared" si="61"/>
        <v>0.22366113584243899</v>
      </c>
      <c r="AK260" s="1">
        <f t="shared" si="62"/>
        <v>118.72295755267065</v>
      </c>
      <c r="AL260" s="1" t="b">
        <f t="shared" si="63"/>
        <v>1</v>
      </c>
      <c r="AM260" s="1">
        <f t="shared" si="64"/>
        <v>1.119499236359496</v>
      </c>
      <c r="AN260" s="1" t="b">
        <f t="shared" si="65"/>
        <v>0</v>
      </c>
      <c r="AO260" s="1">
        <v>9.4879999999999995</v>
      </c>
    </row>
    <row r="261" spans="1:41">
      <c r="A261" s="7">
        <v>258</v>
      </c>
      <c r="B261" s="9" t="s">
        <v>36</v>
      </c>
      <c r="C261" s="9" t="s">
        <v>37</v>
      </c>
      <c r="D261" s="9" t="s">
        <v>36</v>
      </c>
      <c r="E261" s="9" t="s">
        <v>37</v>
      </c>
      <c r="F261" s="2" t="b">
        <f t="shared" ref="F261:F324" si="72">AND(NOT(B261=D261),OR(B261="CAT",B261="CAC",B261="ATA",B261="ATT",B261="TTA",B261="ATG",B261="CCG",B261="AGA",B261="CGG",B261="AGG",B261="CGA",B261="CGC",B261="TCC",B261="ACG",B261="ACC",B261="GTA",B261="TGG",B261="TAT",D261="GAA",D261="GAT",D261="GAG",D261="AAG",D261="AAA",D261="CTA",D261="CTT",D261="CTC",D261="AAC",D261="CCA",D261="CCT",D261="CAG",D261="CAA",D261="CGT",D261="AGT",D261="AGC",D261="TCA",D261="TCT",D261="GTC"))</f>
        <v>0</v>
      </c>
      <c r="G261" s="2" t="b">
        <f t="shared" ref="G261:G324" si="73">AND(NOT(D261=B261),OR(D261="CAT",D261="CAC",D261="ATA",D261="ATT",D261="TTA",D261="ATG",D261="CCG",D261="AGA",D261="CGG",D261="AGG",D261="CGA",D261="CGC",D261="TCC",D261="ACG",D261="ACC",D261="GTA",D261="TGG",D261="TAT",B261="GAA",B261="GAT",B261="GAG",B261="AAG",B261="AAA",B261="CTA",B261="CTT",B261="CTC",B261="AAC",B261="CCA",B261="CCT",B261="CAG",B261="CAA",B261="CGT",B261="AGT",B261="AGC",B261="TCA",B261="TCT",B261="GTC"))</f>
        <v>0</v>
      </c>
      <c r="H261" s="2" t="s">
        <v>275</v>
      </c>
      <c r="I261" s="2"/>
      <c r="M261" s="1">
        <f>PRODUCT(SUM(PRODUCT(R261,overview!$J$2),PRODUCT(W261,overview!$K$2),PRODUCT(AB261,overview!$L$2)),1/SUM(overview!$J$2:$L$2))</f>
        <v>0.99440909090909091</v>
      </c>
      <c r="N261" s="1">
        <f>PRODUCT(SUM(PRODUCT(S261,overview!$J$2),PRODUCT(X261,overview!$K$2),PRODUCT(AC261,overview!$L$2)),1/SUM(overview!$J$2:$L$2))</f>
        <v>2.005590909090909</v>
      </c>
      <c r="O261" s="1">
        <f t="shared" si="67"/>
        <v>18</v>
      </c>
      <c r="P261" s="1">
        <f t="shared" si="68"/>
        <v>1</v>
      </c>
      <c r="Q261" s="1">
        <f t="shared" si="69"/>
        <v>2.7545472630802276E-2</v>
      </c>
      <c r="R261" s="1">
        <v>1.028</v>
      </c>
      <c r="S261" s="1">
        <v>1.972</v>
      </c>
      <c r="T261" s="1">
        <v>8</v>
      </c>
      <c r="U261" s="1">
        <v>0</v>
      </c>
      <c r="V261" s="1">
        <f t="shared" si="70"/>
        <v>0</v>
      </c>
      <c r="W261" s="1">
        <v>0.97799999999999998</v>
      </c>
      <c r="X261" s="1">
        <v>2.0219999999999998</v>
      </c>
      <c r="Y261" s="1">
        <v>10</v>
      </c>
      <c r="Z261" s="1">
        <v>1</v>
      </c>
      <c r="AA261" s="1">
        <f t="shared" si="71"/>
        <v>4.8367952522255203E-2</v>
      </c>
      <c r="AB261" s="1">
        <v>1</v>
      </c>
      <c r="AC261" s="1">
        <v>2</v>
      </c>
      <c r="AD261" s="1">
        <v>0</v>
      </c>
      <c r="AE261" s="1">
        <v>0</v>
      </c>
      <c r="AF261" s="1" t="e">
        <f t="shared" si="66"/>
        <v>#DIV/0!</v>
      </c>
      <c r="AH261" s="1">
        <f t="shared" si="59"/>
        <v>5.8957155127644011E-2</v>
      </c>
      <c r="AI261" s="1">
        <f t="shared" si="60"/>
        <v>1.8803666938374444E-2</v>
      </c>
      <c r="AJ261" s="1">
        <f t="shared" si="61"/>
        <v>0.18627043214241154</v>
      </c>
      <c r="AK261" s="1">
        <f t="shared" si="62"/>
        <v>37.665834816397989</v>
      </c>
      <c r="AL261" s="1" t="b">
        <f t="shared" si="63"/>
        <v>1</v>
      </c>
      <c r="AM261" s="1">
        <f t="shared" si="64"/>
        <v>1.339001954291978</v>
      </c>
      <c r="AN261" s="1" t="b">
        <f t="shared" si="65"/>
        <v>0</v>
      </c>
      <c r="AO261" s="1">
        <v>9.4879999999999995</v>
      </c>
    </row>
    <row r="262" spans="1:41">
      <c r="A262" s="7">
        <v>259</v>
      </c>
      <c r="B262" s="9" t="s">
        <v>47</v>
      </c>
      <c r="C262" s="9" t="s">
        <v>48</v>
      </c>
      <c r="D262" s="9" t="s">
        <v>47</v>
      </c>
      <c r="E262" s="9" t="s">
        <v>48</v>
      </c>
      <c r="F262" s="2" t="b">
        <f t="shared" si="72"/>
        <v>0</v>
      </c>
      <c r="G262" s="2" t="b">
        <f t="shared" si="73"/>
        <v>0</v>
      </c>
      <c r="H262" s="2" t="s">
        <v>275</v>
      </c>
      <c r="I262" s="3"/>
      <c r="M262" s="1">
        <f>PRODUCT(SUM(PRODUCT(R262,overview!$J$2),PRODUCT(W262,overview!$K$2),PRODUCT(AB262,overview!$L$2)),1/SUM(overview!$J$2:$L$2))</f>
        <v>1.0289318181818183</v>
      </c>
      <c r="N262" s="1">
        <f>PRODUCT(SUM(PRODUCT(S262,overview!$J$2),PRODUCT(X262,overview!$K$2),PRODUCT(AC262,overview!$L$2)),1/SUM(overview!$J$2:$L$2))</f>
        <v>1.9710681818181819</v>
      </c>
      <c r="O262" s="1">
        <f t="shared" si="67"/>
        <v>21</v>
      </c>
      <c r="P262" s="1">
        <f t="shared" si="68"/>
        <v>0</v>
      </c>
      <c r="Q262" s="1">
        <f t="shared" si="69"/>
        <v>0</v>
      </c>
      <c r="R262" s="1">
        <v>0.92300000000000004</v>
      </c>
      <c r="S262" s="1">
        <v>2.077</v>
      </c>
      <c r="T262" s="1">
        <v>8</v>
      </c>
      <c r="U262" s="1">
        <v>0</v>
      </c>
      <c r="V262" s="1">
        <f t="shared" si="70"/>
        <v>0</v>
      </c>
      <c r="W262" s="1">
        <v>1.0860000000000001</v>
      </c>
      <c r="X262" s="1">
        <v>1.9139999999999999</v>
      </c>
      <c r="Y262" s="1">
        <v>13</v>
      </c>
      <c r="Z262" s="1">
        <v>0</v>
      </c>
      <c r="AA262" s="1">
        <f t="shared" si="71"/>
        <v>0</v>
      </c>
      <c r="AB262" s="1">
        <v>0.85699999999999998</v>
      </c>
      <c r="AC262" s="1">
        <v>2.1429999999999998</v>
      </c>
      <c r="AD262" s="1">
        <v>0</v>
      </c>
      <c r="AE262" s="1">
        <v>0</v>
      </c>
      <c r="AF262" s="1" t="e">
        <f t="shared" si="66"/>
        <v>#DIV/0!</v>
      </c>
      <c r="AH262" s="1">
        <f t="shared" si="59"/>
        <v>6.3185028735558799E-2</v>
      </c>
      <c r="AI262" s="1">
        <f t="shared" si="60"/>
        <v>1.9847222940699741E-2</v>
      </c>
      <c r="AJ262" s="1">
        <f t="shared" si="61"/>
        <v>0.18473253932024733</v>
      </c>
      <c r="AK262" s="1">
        <f t="shared" si="62"/>
        <v>14.972906604305352</v>
      </c>
      <c r="AL262" s="1" t="b">
        <f t="shared" si="63"/>
        <v>1</v>
      </c>
      <c r="AM262" s="1">
        <f t="shared" si="64"/>
        <v>1.189114445387041</v>
      </c>
      <c r="AN262" s="1" t="b">
        <f t="shared" si="65"/>
        <v>0</v>
      </c>
      <c r="AO262" s="1">
        <v>9.4879999999999995</v>
      </c>
    </row>
    <row r="263" spans="1:41">
      <c r="A263" s="7">
        <v>260</v>
      </c>
      <c r="B263" s="9" t="s">
        <v>47</v>
      </c>
      <c r="C263" s="9" t="s">
        <v>48</v>
      </c>
      <c r="D263" s="9" t="s">
        <v>47</v>
      </c>
      <c r="E263" s="9" t="s">
        <v>48</v>
      </c>
      <c r="F263" s="2" t="b">
        <f t="shared" si="72"/>
        <v>0</v>
      </c>
      <c r="G263" s="2" t="b">
        <f t="shared" si="73"/>
        <v>0</v>
      </c>
      <c r="H263" s="2" t="s">
        <v>275</v>
      </c>
      <c r="I263" s="3"/>
      <c r="M263" s="1">
        <f>PRODUCT(SUM(PRODUCT(R263,overview!$J$2),PRODUCT(W263,overview!$K$2),PRODUCT(AB263,overview!$L$2)),1/SUM(overview!$J$2:$L$2))</f>
        <v>1.0337272727272726</v>
      </c>
      <c r="N263" s="1">
        <f>PRODUCT(SUM(PRODUCT(S263,overview!$J$2),PRODUCT(X263,overview!$K$2),PRODUCT(AC263,overview!$L$2)),1/SUM(overview!$J$2:$L$2))</f>
        <v>1.9662727272727274</v>
      </c>
      <c r="O263" s="1">
        <f t="shared" si="67"/>
        <v>17</v>
      </c>
      <c r="P263" s="1">
        <f t="shared" si="68"/>
        <v>1</v>
      </c>
      <c r="Q263" s="1">
        <f t="shared" si="69"/>
        <v>3.0925255580062708E-2</v>
      </c>
      <c r="R263" s="1">
        <v>1.081</v>
      </c>
      <c r="S263" s="1">
        <v>1.919</v>
      </c>
      <c r="T263" s="1">
        <v>9</v>
      </c>
      <c r="U263" s="1">
        <v>1</v>
      </c>
      <c r="V263" s="1">
        <f t="shared" si="70"/>
        <v>6.2590469573273119E-2</v>
      </c>
      <c r="W263" s="1">
        <v>1.0169999999999999</v>
      </c>
      <c r="X263" s="1">
        <v>1.9830000000000001</v>
      </c>
      <c r="Y263" s="1">
        <v>8</v>
      </c>
      <c r="Z263" s="1">
        <v>0</v>
      </c>
      <c r="AA263" s="1">
        <f t="shared" si="71"/>
        <v>0</v>
      </c>
      <c r="AB263" s="1">
        <v>0.85699999999999998</v>
      </c>
      <c r="AC263" s="1">
        <v>2.1429999999999998</v>
      </c>
      <c r="AD263" s="1">
        <v>0</v>
      </c>
      <c r="AE263" s="1">
        <v>0</v>
      </c>
      <c r="AF263" s="1" t="e">
        <f t="shared" si="66"/>
        <v>#DIV/0!</v>
      </c>
      <c r="AH263" s="1">
        <f t="shared" si="59"/>
        <v>7.3376474939885569E-2</v>
      </c>
      <c r="AI263" s="1">
        <f t="shared" si="60"/>
        <v>3.523673366411572E-2</v>
      </c>
      <c r="AJ263" s="1">
        <f t="shared" si="61"/>
        <v>9.1699801192842934E-2</v>
      </c>
      <c r="AK263" s="1">
        <f t="shared" si="62"/>
        <v>6.7447673098034242</v>
      </c>
      <c r="AL263" s="1" t="b">
        <f t="shared" si="63"/>
        <v>0</v>
      </c>
      <c r="AM263" s="1">
        <f t="shared" si="64"/>
        <v>0.64755277410057588</v>
      </c>
      <c r="AN263" s="1" t="b">
        <f t="shared" si="65"/>
        <v>0</v>
      </c>
      <c r="AO263" s="1">
        <v>9.4879999999999995</v>
      </c>
    </row>
    <row r="264" spans="1:41">
      <c r="A264" s="7">
        <v>261</v>
      </c>
      <c r="B264" s="9" t="s">
        <v>58</v>
      </c>
      <c r="C264" s="9" t="s">
        <v>59</v>
      </c>
      <c r="D264" s="9" t="s">
        <v>58</v>
      </c>
      <c r="E264" s="9" t="s">
        <v>59</v>
      </c>
      <c r="F264" s="2" t="b">
        <f t="shared" si="72"/>
        <v>0</v>
      </c>
      <c r="G264" s="2" t="b">
        <f t="shared" si="73"/>
        <v>0</v>
      </c>
      <c r="H264" s="2" t="s">
        <v>275</v>
      </c>
      <c r="I264" s="3" t="s">
        <v>88</v>
      </c>
      <c r="M264" s="1">
        <f>PRODUCT(SUM(PRODUCT(R264,overview!$J$2),PRODUCT(W264,overview!$K$2),PRODUCT(AB264,overview!$L$2)),1/SUM(overview!$J$2:$L$2))</f>
        <v>0.375</v>
      </c>
      <c r="N264" s="1">
        <f>PRODUCT(SUM(PRODUCT(S264,overview!$J$2),PRODUCT(X264,overview!$K$2),PRODUCT(AC264,overview!$L$2)),1/SUM(overview!$J$2:$L$2))</f>
        <v>2.625</v>
      </c>
      <c r="O264" s="1">
        <f t="shared" si="67"/>
        <v>10</v>
      </c>
      <c r="P264" s="1">
        <f t="shared" si="68"/>
        <v>0</v>
      </c>
      <c r="Q264" s="1">
        <f t="shared" si="69"/>
        <v>0</v>
      </c>
      <c r="R264" s="1">
        <v>0.375</v>
      </c>
      <c r="S264" s="1">
        <v>2.625</v>
      </c>
      <c r="T264" s="1">
        <v>4</v>
      </c>
      <c r="U264" s="1">
        <v>0</v>
      </c>
      <c r="V264" s="1">
        <f t="shared" si="70"/>
        <v>0</v>
      </c>
      <c r="W264" s="1">
        <v>0.375</v>
      </c>
      <c r="X264" s="1">
        <v>2.625</v>
      </c>
      <c r="Y264" s="1">
        <v>6</v>
      </c>
      <c r="Z264" s="1">
        <v>0</v>
      </c>
      <c r="AA264" s="1">
        <f t="shared" si="71"/>
        <v>0</v>
      </c>
      <c r="AB264" s="1">
        <v>0.375</v>
      </c>
      <c r="AC264" s="1">
        <v>2.625</v>
      </c>
      <c r="AD264" s="1">
        <v>0</v>
      </c>
      <c r="AE264" s="1">
        <v>0</v>
      </c>
      <c r="AF264" s="1" t="e">
        <f t="shared" si="66"/>
        <v>#DIV/0!</v>
      </c>
      <c r="AH264" s="1">
        <f t="shared" si="59"/>
        <v>0.11078554160720006</v>
      </c>
      <c r="AI264" s="1">
        <f t="shared" si="60"/>
        <v>7.4090466495529778E-2</v>
      </c>
      <c r="AJ264" s="1">
        <f t="shared" si="61"/>
        <v>0.18339960238568589</v>
      </c>
      <c r="AK264" s="1">
        <f t="shared" si="62"/>
        <v>1.6598694021965381</v>
      </c>
      <c r="AL264" s="1" t="b">
        <f t="shared" si="63"/>
        <v>0</v>
      </c>
      <c r="AM264" s="1">
        <f t="shared" si="64"/>
        <v>0.27865730210694029</v>
      </c>
      <c r="AN264" s="1" t="b">
        <f t="shared" si="65"/>
        <v>0</v>
      </c>
      <c r="AO264" s="1">
        <v>9.4879999999999995</v>
      </c>
    </row>
    <row r="265" spans="1:41">
      <c r="A265" s="7">
        <v>262</v>
      </c>
      <c r="B265" s="9" t="s">
        <v>84</v>
      </c>
      <c r="C265" s="9" t="s">
        <v>37</v>
      </c>
      <c r="D265" s="9" t="s">
        <v>67</v>
      </c>
      <c r="E265" s="9" t="s">
        <v>37</v>
      </c>
      <c r="F265" s="2" t="b">
        <f t="shared" si="72"/>
        <v>1</v>
      </c>
      <c r="G265" s="2" t="b">
        <f t="shared" si="73"/>
        <v>1</v>
      </c>
      <c r="H265" s="2" t="s">
        <v>275</v>
      </c>
      <c r="I265" s="2"/>
      <c r="J265" s="3"/>
      <c r="M265" s="1">
        <f>PRODUCT(SUM(PRODUCT(R265,overview!$J$2),PRODUCT(W265,overview!$K$2),PRODUCT(AB265,overview!$L$2)),1/SUM(overview!$J$2:$L$2))</f>
        <v>0.83459090909090894</v>
      </c>
      <c r="N265" s="1">
        <f>PRODUCT(SUM(PRODUCT(S265,overview!$J$2),PRODUCT(X265,overview!$K$2),PRODUCT(AC265,overview!$L$2)),1/SUM(overview!$J$2:$L$2))</f>
        <v>2.1654090909090913</v>
      </c>
      <c r="O265" s="1">
        <f t="shared" si="67"/>
        <v>18</v>
      </c>
      <c r="P265" s="1">
        <f t="shared" si="68"/>
        <v>4</v>
      </c>
      <c r="Q265" s="1">
        <f t="shared" si="69"/>
        <v>8.5648779827918742E-2</v>
      </c>
      <c r="R265" s="1">
        <v>1.004</v>
      </c>
      <c r="S265" s="1">
        <v>1.996</v>
      </c>
      <c r="T265" s="1">
        <v>9</v>
      </c>
      <c r="U265" s="1">
        <v>1</v>
      </c>
      <c r="V265" s="1">
        <f t="shared" si="70"/>
        <v>5.5889556891560888E-2</v>
      </c>
      <c r="W265" s="1">
        <v>0.75</v>
      </c>
      <c r="X265" s="1">
        <v>2.25</v>
      </c>
      <c r="Y265" s="1">
        <v>8</v>
      </c>
      <c r="Z265" s="1">
        <v>3</v>
      </c>
      <c r="AA265" s="1">
        <f t="shared" si="71"/>
        <v>0.125</v>
      </c>
      <c r="AB265" s="1">
        <v>0.91600000000000004</v>
      </c>
      <c r="AC265" s="1">
        <v>2.0840000000000001</v>
      </c>
      <c r="AD265" s="1">
        <v>1</v>
      </c>
      <c r="AE265" s="1">
        <v>0</v>
      </c>
      <c r="AF265" s="1">
        <f t="shared" si="66"/>
        <v>0</v>
      </c>
      <c r="AH265" s="1">
        <f t="shared" si="59"/>
        <v>0.16097024489746437</v>
      </c>
      <c r="AI265" s="1">
        <f t="shared" si="60"/>
        <v>0.1296695998671758</v>
      </c>
      <c r="AJ265" s="1">
        <f t="shared" si="61"/>
        <v>0.2435369916904179</v>
      </c>
      <c r="AK265" s="1">
        <f t="shared" si="62"/>
        <v>0.18918347734722293</v>
      </c>
      <c r="AL265" s="1" t="b">
        <f t="shared" si="63"/>
        <v>0</v>
      </c>
      <c r="AM265" s="1">
        <f t="shared" si="64"/>
        <v>0.11912804705051325</v>
      </c>
      <c r="AN265" s="1" t="b">
        <f t="shared" si="65"/>
        <v>0</v>
      </c>
      <c r="AO265" s="1">
        <v>9.4879999999999995</v>
      </c>
    </row>
    <row r="266" spans="1:41">
      <c r="A266" s="7">
        <v>263</v>
      </c>
      <c r="B266" s="9" t="s">
        <v>56</v>
      </c>
      <c r="C266" s="9" t="s">
        <v>31</v>
      </c>
      <c r="D266" s="9" t="s">
        <v>75</v>
      </c>
      <c r="E266" s="9" t="s">
        <v>1</v>
      </c>
      <c r="F266" s="2" t="b">
        <f t="shared" si="72"/>
        <v>1</v>
      </c>
      <c r="G266" s="2" t="b">
        <f t="shared" si="73"/>
        <v>0</v>
      </c>
      <c r="H266" s="2" t="s">
        <v>275</v>
      </c>
      <c r="I266" s="2"/>
      <c r="J266" s="3"/>
      <c r="M266" s="1">
        <f>PRODUCT(SUM(PRODUCT(R266,overview!$J$2),PRODUCT(W266,overview!$K$2),PRODUCT(AB266,overview!$L$2)),1/SUM(overview!$J$2:$L$2))</f>
        <v>0.99011363636363636</v>
      </c>
      <c r="N266" s="1">
        <f>PRODUCT(SUM(PRODUCT(S266,overview!$J$2),PRODUCT(X266,overview!$K$2),PRODUCT(AC266,overview!$L$2)),1/SUM(overview!$J$2:$L$2))</f>
        <v>2.0098863636363635</v>
      </c>
      <c r="O266" s="1">
        <f t="shared" si="67"/>
        <v>13.2</v>
      </c>
      <c r="P266" s="1">
        <f t="shared" si="68"/>
        <v>7.8</v>
      </c>
      <c r="Q266" s="1">
        <f t="shared" si="69"/>
        <v>0.29109464064515805</v>
      </c>
      <c r="R266" s="1">
        <v>1</v>
      </c>
      <c r="S266" s="1">
        <v>2</v>
      </c>
      <c r="T266" s="1">
        <v>7</v>
      </c>
      <c r="U266" s="1">
        <v>0</v>
      </c>
      <c r="V266" s="1">
        <f t="shared" si="70"/>
        <v>0</v>
      </c>
      <c r="W266" s="1">
        <v>0.98499999999999999</v>
      </c>
      <c r="X266" s="1">
        <v>2.0150000000000001</v>
      </c>
      <c r="Y266" s="1">
        <v>5.2</v>
      </c>
      <c r="Z266" s="1">
        <v>6.8</v>
      </c>
      <c r="AA266" s="1">
        <f t="shared" si="71"/>
        <v>0.63924413055926688</v>
      </c>
      <c r="AB266" s="1">
        <v>1</v>
      </c>
      <c r="AC266" s="1">
        <v>2</v>
      </c>
      <c r="AD266" s="1">
        <v>1</v>
      </c>
      <c r="AE266" s="1">
        <v>1</v>
      </c>
      <c r="AF266" s="1">
        <f t="shared" si="66"/>
        <v>0.5</v>
      </c>
      <c r="AH266" s="1">
        <f t="shared" si="59"/>
        <v>0.25097509297398124</v>
      </c>
      <c r="AI266" s="1">
        <f t="shared" si="60"/>
        <v>0.23461373862151128</v>
      </c>
      <c r="AJ266" s="1">
        <f t="shared" si="61"/>
        <v>0.19482959335233432</v>
      </c>
      <c r="AK266" s="1">
        <f t="shared" si="62"/>
        <v>1.5820553865554614E-3</v>
      </c>
      <c r="AL266" s="1" t="b">
        <f t="shared" si="63"/>
        <v>0</v>
      </c>
      <c r="AM266" s="1">
        <f t="shared" si="64"/>
        <v>4.6250546932467433E-2</v>
      </c>
      <c r="AN266" s="1" t="b">
        <f t="shared" si="65"/>
        <v>0</v>
      </c>
      <c r="AO266" s="1">
        <v>9.4879999999999995</v>
      </c>
    </row>
    <row r="267" spans="1:41">
      <c r="A267" s="7">
        <v>264</v>
      </c>
      <c r="B267" s="9" t="s">
        <v>56</v>
      </c>
      <c r="C267" s="9" t="s">
        <v>31</v>
      </c>
      <c r="D267" s="9" t="s">
        <v>30</v>
      </c>
      <c r="E267" s="9" t="s">
        <v>31</v>
      </c>
      <c r="F267" s="2" t="b">
        <f t="shared" si="72"/>
        <v>0</v>
      </c>
      <c r="G267" s="2" t="b">
        <f t="shared" si="73"/>
        <v>0</v>
      </c>
      <c r="H267" s="2" t="s">
        <v>275</v>
      </c>
      <c r="I267" s="2"/>
      <c r="J267" s="3"/>
      <c r="M267" s="1">
        <f>PRODUCT(SUM(PRODUCT(R267,overview!$J$2),PRODUCT(W267,overview!$K$2),PRODUCT(AB267,overview!$L$2)),1/SUM(overview!$J$2:$L$2))</f>
        <v>1</v>
      </c>
      <c r="N267" s="1">
        <f>PRODUCT(SUM(PRODUCT(S267,overview!$J$2),PRODUCT(X267,overview!$K$2),PRODUCT(AC267,overview!$L$2)),1/SUM(overview!$J$2:$L$2))</f>
        <v>2</v>
      </c>
      <c r="O267" s="1">
        <f t="shared" si="67"/>
        <v>20</v>
      </c>
      <c r="P267" s="1">
        <f t="shared" si="68"/>
        <v>0</v>
      </c>
      <c r="Q267" s="1">
        <f t="shared" si="69"/>
        <v>0</v>
      </c>
      <c r="R267" s="1">
        <v>1</v>
      </c>
      <c r="S267" s="1">
        <v>2</v>
      </c>
      <c r="T267" s="1">
        <v>9</v>
      </c>
      <c r="U267" s="1">
        <v>0</v>
      </c>
      <c r="V267" s="1">
        <f t="shared" si="70"/>
        <v>0</v>
      </c>
      <c r="W267" s="1">
        <v>1</v>
      </c>
      <c r="X267" s="1">
        <v>2</v>
      </c>
      <c r="Y267" s="1">
        <v>10</v>
      </c>
      <c r="Z267" s="1">
        <v>0</v>
      </c>
      <c r="AA267" s="1">
        <f t="shared" si="71"/>
        <v>0</v>
      </c>
      <c r="AB267" s="1">
        <v>1</v>
      </c>
      <c r="AC267" s="1">
        <v>2</v>
      </c>
      <c r="AD267" s="1">
        <v>1</v>
      </c>
      <c r="AE267" s="1">
        <v>0</v>
      </c>
      <c r="AF267" s="1">
        <f t="shared" si="66"/>
        <v>0</v>
      </c>
      <c r="AH267" s="1">
        <f t="shared" ref="AH267:AH330" si="74">(SUM(Z263:Z273)*SUM(W263:W273))/(SUM(Y263:Y273)*SUM(X263:X273))</f>
        <v>0.27762008362312124</v>
      </c>
      <c r="AI267" s="1">
        <f t="shared" ref="AI267:AI330" si="75">(SUM(U263:U273)*SUM(R263:R273))/(SUM(T263:T273)*SUM(S263:S273))</f>
        <v>0.26725745680763252</v>
      </c>
      <c r="AJ267" s="1">
        <f t="shared" ref="AJ267:AJ330" si="76">(SUM(AE263:AE273)*SUM(AB263:AB273))/(SUM(AD263:AD273)*SUM(AC263:AC273))</f>
        <v>0.19482959335233432</v>
      </c>
      <c r="AK267" s="1">
        <f t="shared" ref="AK267:AK330" si="77">(((SUM(AJ265:AJ269))-(SUM(AI265:AI269)))^2)/(AVERAGE(AI265:AI269))</f>
        <v>0.15842720761439391</v>
      </c>
      <c r="AL267" s="1" t="b">
        <f t="shared" ref="AL267:AL330" si="78">IF(AK267&gt;AO267, TRUE, FALSE)</f>
        <v>0</v>
      </c>
      <c r="AM267" s="1">
        <f t="shared" ref="AM267:AM330" si="79">(((SUM(AH265:AH269))-(SUM(AI265:AI269)))^2)/(AVERAGE(AI265:AI269))</f>
        <v>2.0584741840217649E-2</v>
      </c>
      <c r="AN267" s="1" t="b">
        <f t="shared" ref="AN267:AN330" si="80">IF(AM267&gt;AO267, TRUE, FALSE)</f>
        <v>0</v>
      </c>
      <c r="AO267" s="1">
        <v>9.4879999999999995</v>
      </c>
    </row>
    <row r="268" spans="1:41">
      <c r="A268" s="7">
        <v>265</v>
      </c>
      <c r="B268" s="9" t="s">
        <v>54</v>
      </c>
      <c r="C268" s="9" t="s">
        <v>55</v>
      </c>
      <c r="D268" s="9" t="s">
        <v>94</v>
      </c>
      <c r="E268" s="9" t="s">
        <v>55</v>
      </c>
      <c r="F268" s="2" t="b">
        <f t="shared" si="72"/>
        <v>1</v>
      </c>
      <c r="G268" s="2" t="b">
        <f t="shared" si="73"/>
        <v>1</v>
      </c>
      <c r="H268" s="2" t="s">
        <v>275</v>
      </c>
      <c r="I268" s="2"/>
      <c r="J268" s="3"/>
      <c r="M268" s="1">
        <f>PRODUCT(SUM(PRODUCT(R268,overview!$J$2),PRODUCT(W268,overview!$K$2),PRODUCT(AB268,overview!$L$2)),1/SUM(overview!$J$2:$L$2))</f>
        <v>0.4026818181818182</v>
      </c>
      <c r="N268" s="1">
        <f>PRODUCT(SUM(PRODUCT(S268,overview!$J$2),PRODUCT(X268,overview!$K$2),PRODUCT(AC268,overview!$L$2)),1/SUM(overview!$J$2:$L$2))</f>
        <v>2.5973181818181823</v>
      </c>
      <c r="O268" s="1">
        <f t="shared" si="67"/>
        <v>9</v>
      </c>
      <c r="P268" s="1">
        <f t="shared" si="68"/>
        <v>2</v>
      </c>
      <c r="Q268" s="1">
        <f t="shared" si="69"/>
        <v>3.4452786382224078E-2</v>
      </c>
      <c r="R268" s="1">
        <v>0.375</v>
      </c>
      <c r="S268" s="1">
        <v>2.625</v>
      </c>
      <c r="T268" s="1">
        <v>4</v>
      </c>
      <c r="U268" s="1">
        <v>0</v>
      </c>
      <c r="V268" s="1">
        <f t="shared" si="70"/>
        <v>0</v>
      </c>
      <c r="W268" s="1">
        <v>0.41699999999999998</v>
      </c>
      <c r="X268" s="1">
        <v>2.5830000000000002</v>
      </c>
      <c r="Y268" s="1">
        <v>4</v>
      </c>
      <c r="Z268" s="1">
        <v>2</v>
      </c>
      <c r="AA268" s="1">
        <f t="shared" si="71"/>
        <v>8.0720092915214856E-2</v>
      </c>
      <c r="AB268" s="1">
        <v>0.375</v>
      </c>
      <c r="AC268" s="1">
        <v>2.625</v>
      </c>
      <c r="AD268" s="1">
        <v>1</v>
      </c>
      <c r="AE268" s="1">
        <v>0</v>
      </c>
      <c r="AF268" s="1">
        <f t="shared" si="66"/>
        <v>0</v>
      </c>
      <c r="AH268" s="1">
        <f t="shared" si="74"/>
        <v>0.29398403218927616</v>
      </c>
      <c r="AI268" s="1">
        <f t="shared" si="75"/>
        <v>0.29261081788512378</v>
      </c>
      <c r="AJ268" s="1">
        <f t="shared" si="76"/>
        <v>0.19941860465116276</v>
      </c>
      <c r="AK268" s="1">
        <f t="shared" si="77"/>
        <v>0.58504004743260518</v>
      </c>
      <c r="AL268" s="1" t="b">
        <f t="shared" si="78"/>
        <v>0</v>
      </c>
      <c r="AM268" s="1">
        <f t="shared" si="79"/>
        <v>1.0450451156954924E-2</v>
      </c>
      <c r="AN268" s="1" t="b">
        <f t="shared" si="80"/>
        <v>0</v>
      </c>
      <c r="AO268" s="1">
        <v>9.4879999999999995</v>
      </c>
    </row>
    <row r="269" spans="1:41">
      <c r="A269" s="7">
        <v>266</v>
      </c>
      <c r="B269" s="9" t="s">
        <v>47</v>
      </c>
      <c r="C269" s="9" t="s">
        <v>48</v>
      </c>
      <c r="D269" s="9" t="s">
        <v>47</v>
      </c>
      <c r="E269" s="9" t="s">
        <v>48</v>
      </c>
      <c r="F269" s="2" t="b">
        <f t="shared" si="72"/>
        <v>0</v>
      </c>
      <c r="G269" s="2" t="b">
        <f t="shared" si="73"/>
        <v>0</v>
      </c>
      <c r="H269" s="2" t="s">
        <v>275</v>
      </c>
      <c r="I269" s="2"/>
      <c r="J269" s="3"/>
      <c r="M269" s="1">
        <f>PRODUCT(SUM(PRODUCT(R269,overview!$J$2),PRODUCT(W269,overview!$K$2),PRODUCT(AB269,overview!$L$2)),1/SUM(overview!$J$2:$L$2))</f>
        <v>0.96363636363636362</v>
      </c>
      <c r="N269" s="1">
        <f>PRODUCT(SUM(PRODUCT(S269,overview!$J$2),PRODUCT(X269,overview!$K$2),PRODUCT(AC269,overview!$L$2)),1/SUM(overview!$J$2:$L$2))</f>
        <v>2.0363636363636362</v>
      </c>
      <c r="O269" s="1">
        <f t="shared" si="67"/>
        <v>13</v>
      </c>
      <c r="P269" s="1">
        <f t="shared" si="68"/>
        <v>7</v>
      </c>
      <c r="Q269" s="1">
        <f t="shared" si="69"/>
        <v>0.25480769230769235</v>
      </c>
      <c r="R269" s="1">
        <v>0.89800000000000002</v>
      </c>
      <c r="S269" s="1">
        <v>2.1019999999999999</v>
      </c>
      <c r="T269" s="1">
        <v>5</v>
      </c>
      <c r="U269" s="1">
        <v>5</v>
      </c>
      <c r="V269" s="1">
        <f t="shared" si="70"/>
        <v>0.42721217887725982</v>
      </c>
      <c r="W269" s="1">
        <v>0.999</v>
      </c>
      <c r="X269" s="1">
        <v>2.0009999999999999</v>
      </c>
      <c r="Y269" s="1">
        <v>8</v>
      </c>
      <c r="Z269" s="1">
        <v>2</v>
      </c>
      <c r="AA269" s="1">
        <f t="shared" si="71"/>
        <v>0.12481259370314843</v>
      </c>
      <c r="AB269" s="1">
        <v>0.85699999999999998</v>
      </c>
      <c r="AC269" s="1">
        <v>2.1429999999999998</v>
      </c>
      <c r="AD269" s="1">
        <v>0</v>
      </c>
      <c r="AE269" s="1">
        <v>0</v>
      </c>
      <c r="AF269" s="1" t="e">
        <f t="shared" si="66"/>
        <v>#DIV/0!</v>
      </c>
      <c r="AH269" s="1">
        <f t="shared" si="74"/>
        <v>0.34013530810020121</v>
      </c>
      <c r="AI269" s="1">
        <f t="shared" si="75"/>
        <v>0.32774191638370437</v>
      </c>
      <c r="AJ269" s="1">
        <f t="shared" si="76"/>
        <v>0.22011349045271919</v>
      </c>
      <c r="AK269" s="1">
        <f t="shared" si="77"/>
        <v>0.85688316509087359</v>
      </c>
      <c r="AL269" s="1" t="b">
        <f t="shared" si="78"/>
        <v>0</v>
      </c>
      <c r="AM269" s="1">
        <f t="shared" si="79"/>
        <v>4.4318652062997664E-3</v>
      </c>
      <c r="AN269" s="1" t="b">
        <f t="shared" si="80"/>
        <v>0</v>
      </c>
      <c r="AO269" s="1">
        <v>9.4879999999999995</v>
      </c>
    </row>
    <row r="270" spans="1:41">
      <c r="A270" s="7">
        <v>267</v>
      </c>
      <c r="B270" s="9" t="s">
        <v>38</v>
      </c>
      <c r="C270" s="9" t="s">
        <v>1</v>
      </c>
      <c r="D270" s="9" t="s">
        <v>65</v>
      </c>
      <c r="E270" s="9" t="s">
        <v>2</v>
      </c>
      <c r="F270" s="2" t="b">
        <f t="shared" si="72"/>
        <v>0</v>
      </c>
      <c r="G270" s="2" t="b">
        <f t="shared" si="73"/>
        <v>1</v>
      </c>
      <c r="H270" s="2" t="s">
        <v>275</v>
      </c>
      <c r="I270" s="2"/>
      <c r="J270" s="3"/>
      <c r="M270" s="1">
        <f>PRODUCT(SUM(PRODUCT(R270,overview!$J$2),PRODUCT(W270,overview!$K$2),PRODUCT(AB270,overview!$L$2)),1/SUM(overview!$J$2:$L$2))</f>
        <v>0.67809090909090897</v>
      </c>
      <c r="N270" s="1">
        <f>PRODUCT(SUM(PRODUCT(S270,overview!$J$2),PRODUCT(X270,overview!$K$2),PRODUCT(AC270,overview!$L$2)),1/SUM(overview!$J$2:$L$2))</f>
        <v>2.3219090909090907</v>
      </c>
      <c r="O270" s="1">
        <f t="shared" si="67"/>
        <v>14.3</v>
      </c>
      <c r="P270" s="1">
        <f t="shared" si="68"/>
        <v>16.7</v>
      </c>
      <c r="Q270" s="1">
        <f t="shared" si="69"/>
        <v>0.34105399709722167</v>
      </c>
      <c r="R270" s="1">
        <v>0.41499999999999998</v>
      </c>
      <c r="S270" s="1">
        <v>2.585</v>
      </c>
      <c r="T270" s="1">
        <v>1.5</v>
      </c>
      <c r="U270" s="1">
        <v>6.5</v>
      </c>
      <c r="V270" s="1">
        <f t="shared" si="70"/>
        <v>0.69568020631850414</v>
      </c>
      <c r="W270" s="1">
        <v>0.81699999999999995</v>
      </c>
      <c r="X270" s="1">
        <v>2.1829999999999998</v>
      </c>
      <c r="Y270" s="1">
        <v>12.8</v>
      </c>
      <c r="Z270" s="1">
        <v>9.1999999999999993</v>
      </c>
      <c r="AA270" s="1">
        <f t="shared" si="71"/>
        <v>0.26899622079706825</v>
      </c>
      <c r="AB270" s="1">
        <v>0.33300000000000002</v>
      </c>
      <c r="AC270" s="1">
        <v>2.6669999999999998</v>
      </c>
      <c r="AD270" s="1">
        <v>0</v>
      </c>
      <c r="AE270" s="1">
        <v>1</v>
      </c>
      <c r="AF270" s="1" t="e">
        <f t="shared" si="66"/>
        <v>#DIV/0!</v>
      </c>
      <c r="AH270" s="1">
        <f t="shared" si="74"/>
        <v>0.33883846141910656</v>
      </c>
      <c r="AI270" s="1">
        <f t="shared" si="75"/>
        <v>0.32434309042017984</v>
      </c>
      <c r="AJ270" s="1">
        <f t="shared" si="76"/>
        <v>0.22596362422826632</v>
      </c>
      <c r="AK270" s="1">
        <f t="shared" si="77"/>
        <v>0.65744696323477203</v>
      </c>
      <c r="AL270" s="1" t="b">
        <f t="shared" si="78"/>
        <v>0</v>
      </c>
      <c r="AM270" s="1">
        <f t="shared" si="79"/>
        <v>3.9369738645789333E-2</v>
      </c>
      <c r="AN270" s="1" t="b">
        <f t="shared" si="80"/>
        <v>0</v>
      </c>
      <c r="AO270" s="1">
        <v>9.4879999999999995</v>
      </c>
    </row>
    <row r="271" spans="1:41">
      <c r="A271" s="7">
        <v>268</v>
      </c>
      <c r="B271" s="9" t="s">
        <v>51</v>
      </c>
      <c r="C271" s="9" t="s">
        <v>52</v>
      </c>
      <c r="D271" s="9" t="s">
        <v>32</v>
      </c>
      <c r="E271" s="9" t="s">
        <v>33</v>
      </c>
      <c r="F271" s="2" t="b">
        <f t="shared" si="72"/>
        <v>0</v>
      </c>
      <c r="G271" s="2" t="b">
        <f t="shared" si="73"/>
        <v>1</v>
      </c>
      <c r="H271" s="2" t="s">
        <v>275</v>
      </c>
      <c r="I271" s="2"/>
      <c r="J271" s="3"/>
      <c r="M271" s="1">
        <f>PRODUCT(SUM(PRODUCT(R271,overview!$J$2),PRODUCT(W271,overview!$K$2),PRODUCT(AB271,overview!$L$2)),1/SUM(overview!$J$2:$L$2))</f>
        <v>0.70945454545454534</v>
      </c>
      <c r="N271" s="1">
        <f>PRODUCT(SUM(PRODUCT(S271,overview!$J$2),PRODUCT(X271,overview!$K$2),PRODUCT(AC271,overview!$L$2)),1/SUM(overview!$J$2:$L$2))</f>
        <v>2.2905454545454544</v>
      </c>
      <c r="O271" s="1">
        <f t="shared" si="67"/>
        <v>12.5</v>
      </c>
      <c r="P271" s="1">
        <f t="shared" si="68"/>
        <v>27.5</v>
      </c>
      <c r="Q271" s="1">
        <f t="shared" si="69"/>
        <v>0.68140974757898087</v>
      </c>
      <c r="R271" s="1">
        <v>0.49199999999999999</v>
      </c>
      <c r="S271" s="1">
        <v>2.508</v>
      </c>
      <c r="T271" s="1">
        <v>2</v>
      </c>
      <c r="U271" s="1">
        <v>11</v>
      </c>
      <c r="V271" s="1">
        <f t="shared" si="70"/>
        <v>1.0789473684210527</v>
      </c>
      <c r="W271" s="1">
        <v>0.82099999999999995</v>
      </c>
      <c r="X271" s="1">
        <v>2.1789999999999998</v>
      </c>
      <c r="Y271" s="1">
        <v>10.5</v>
      </c>
      <c r="Z271" s="1">
        <v>15.5</v>
      </c>
      <c r="AA271" s="1">
        <f t="shared" si="71"/>
        <v>0.55619659520531473</v>
      </c>
      <c r="AB271" s="1">
        <v>0.51900000000000002</v>
      </c>
      <c r="AC271" s="1">
        <v>2.4809999999999999</v>
      </c>
      <c r="AD271" s="1">
        <v>0</v>
      </c>
      <c r="AE271" s="1">
        <v>1</v>
      </c>
      <c r="AF271" s="1" t="e">
        <f t="shared" si="66"/>
        <v>#DIV/0!</v>
      </c>
      <c r="AH271" s="1">
        <f t="shared" si="74"/>
        <v>0.3065896871179738</v>
      </c>
      <c r="AI271" s="1">
        <f t="shared" si="75"/>
        <v>0.30850336907048287</v>
      </c>
      <c r="AJ271" s="1">
        <f t="shared" si="76"/>
        <v>0.16967003530987462</v>
      </c>
      <c r="AK271" s="1">
        <f t="shared" si="77"/>
        <v>0.39980904281876223</v>
      </c>
      <c r="AL271" s="1" t="b">
        <f t="shared" si="78"/>
        <v>0</v>
      </c>
      <c r="AM271" s="1">
        <f t="shared" si="79"/>
        <v>0.12284964959803855</v>
      </c>
      <c r="AN271" s="1" t="b">
        <f t="shared" si="80"/>
        <v>0</v>
      </c>
      <c r="AO271" s="1">
        <v>9.4879999999999995</v>
      </c>
    </row>
    <row r="272" spans="1:41">
      <c r="A272" s="7">
        <v>269</v>
      </c>
      <c r="B272" s="9" t="s">
        <v>53</v>
      </c>
      <c r="C272" s="9" t="s">
        <v>33</v>
      </c>
      <c r="D272" s="9" t="s">
        <v>32</v>
      </c>
      <c r="E272" s="9" t="s">
        <v>33</v>
      </c>
      <c r="F272" s="2" t="b">
        <f t="shared" si="72"/>
        <v>1</v>
      </c>
      <c r="G272" s="2" t="b">
        <f t="shared" si="73"/>
        <v>0</v>
      </c>
      <c r="H272" s="2" t="s">
        <v>275</v>
      </c>
      <c r="I272" s="2"/>
      <c r="J272" s="4"/>
      <c r="M272" s="1">
        <f>PRODUCT(SUM(PRODUCT(R272,overview!$J$2),PRODUCT(W272,overview!$K$2),PRODUCT(AB272,overview!$L$2)),1/SUM(overview!$J$2:$L$2))</f>
        <v>0.63754545454545453</v>
      </c>
      <c r="N272" s="1">
        <f>PRODUCT(SUM(PRODUCT(S272,overview!$J$2),PRODUCT(X272,overview!$K$2),PRODUCT(AC272,overview!$L$2)),1/SUM(overview!$J$2:$L$2))</f>
        <v>2.3624545454545456</v>
      </c>
      <c r="O272" s="1">
        <f t="shared" si="67"/>
        <v>9</v>
      </c>
      <c r="P272" s="1">
        <f t="shared" si="68"/>
        <v>42</v>
      </c>
      <c r="Q272" s="1">
        <f t="shared" si="69"/>
        <v>1.2593732763817802</v>
      </c>
      <c r="R272" s="1">
        <v>0.73499999999999999</v>
      </c>
      <c r="S272" s="1">
        <v>2.2650000000000001</v>
      </c>
      <c r="T272" s="1">
        <v>4.5</v>
      </c>
      <c r="U272" s="1">
        <v>19.5</v>
      </c>
      <c r="V272" s="1">
        <f t="shared" si="70"/>
        <v>1.4061810154525385</v>
      </c>
      <c r="W272" s="1">
        <v>0.57799999999999996</v>
      </c>
      <c r="X272" s="1">
        <v>2.4220000000000002</v>
      </c>
      <c r="Y272" s="1">
        <v>3.5</v>
      </c>
      <c r="Z272" s="1">
        <v>22.5</v>
      </c>
      <c r="AA272" s="1">
        <f t="shared" si="71"/>
        <v>1.5341512327474338</v>
      </c>
      <c r="AB272" s="1">
        <v>1</v>
      </c>
      <c r="AC272" s="1">
        <v>2</v>
      </c>
      <c r="AD272" s="1">
        <v>1</v>
      </c>
      <c r="AE272" s="1">
        <v>0</v>
      </c>
      <c r="AF272" s="1">
        <f t="shared" si="66"/>
        <v>0</v>
      </c>
      <c r="AH272" s="1">
        <f t="shared" si="74"/>
        <v>0.39676655192335536</v>
      </c>
      <c r="AI272" s="1">
        <f t="shared" si="75"/>
        <v>0.31209657348573755</v>
      </c>
      <c r="AJ272" s="1">
        <f t="shared" si="76"/>
        <v>0.29645635263612785</v>
      </c>
      <c r="AK272" s="1">
        <f t="shared" si="77"/>
        <v>0.23354132428460112</v>
      </c>
      <c r="AL272" s="1" t="b">
        <f t="shared" si="78"/>
        <v>0</v>
      </c>
      <c r="AM272" s="1">
        <f t="shared" si="79"/>
        <v>0.39235471988696685</v>
      </c>
      <c r="AN272" s="1" t="b">
        <f t="shared" si="80"/>
        <v>0</v>
      </c>
      <c r="AO272" s="1">
        <v>9.4879999999999995</v>
      </c>
    </row>
    <row r="273" spans="1:41">
      <c r="A273" s="7">
        <v>270</v>
      </c>
      <c r="B273" s="9" t="s">
        <v>47</v>
      </c>
      <c r="C273" s="9" t="s">
        <v>48</v>
      </c>
      <c r="D273" s="9" t="s">
        <v>47</v>
      </c>
      <c r="E273" s="9" t="s">
        <v>48</v>
      </c>
      <c r="F273" s="2" t="b">
        <f t="shared" si="72"/>
        <v>0</v>
      </c>
      <c r="G273" s="2" t="b">
        <f t="shared" si="73"/>
        <v>0</v>
      </c>
      <c r="H273" s="2" t="s">
        <v>275</v>
      </c>
      <c r="I273" s="2"/>
      <c r="J273" s="4"/>
      <c r="M273" s="1">
        <f>PRODUCT(SUM(PRODUCT(R273,overview!$J$2),PRODUCT(W273,overview!$K$2),PRODUCT(AB273,overview!$L$2)),1/SUM(overview!$J$2:$L$2))</f>
        <v>0.89284090909090907</v>
      </c>
      <c r="N273" s="1">
        <f>PRODUCT(SUM(PRODUCT(S273,overview!$J$2),PRODUCT(X273,overview!$K$2),PRODUCT(AC273,overview!$L$2)),1/SUM(overview!$J$2:$L$2))</f>
        <v>2.1071590909090911</v>
      </c>
      <c r="O273" s="1">
        <f t="shared" si="67"/>
        <v>17.2</v>
      </c>
      <c r="P273" s="1">
        <f t="shared" si="68"/>
        <v>11.8</v>
      </c>
      <c r="Q273" s="1">
        <f t="shared" si="69"/>
        <v>0.29069014948284877</v>
      </c>
      <c r="R273" s="1">
        <v>0.92200000000000004</v>
      </c>
      <c r="S273" s="1">
        <v>2.0779999999999998</v>
      </c>
      <c r="T273" s="1">
        <v>5.7</v>
      </c>
      <c r="U273" s="1">
        <v>4.3</v>
      </c>
      <c r="V273" s="1">
        <f t="shared" si="70"/>
        <v>0.33471793053374532</v>
      </c>
      <c r="W273" s="1">
        <v>0.88</v>
      </c>
      <c r="X273" s="1">
        <v>2.12</v>
      </c>
      <c r="Y273" s="1">
        <v>11.5</v>
      </c>
      <c r="Z273" s="1">
        <v>7.5</v>
      </c>
      <c r="AA273" s="1">
        <f t="shared" si="71"/>
        <v>0.27071369975389659</v>
      </c>
      <c r="AB273" s="1">
        <v>0.85699999999999998</v>
      </c>
      <c r="AC273" s="1">
        <v>2.1429999999999998</v>
      </c>
      <c r="AD273" s="1">
        <v>0</v>
      </c>
      <c r="AE273" s="1">
        <v>0</v>
      </c>
      <c r="AF273" s="1" t="e">
        <f t="shared" si="66"/>
        <v>#DIV/0!</v>
      </c>
      <c r="AH273" s="1">
        <f t="shared" si="74"/>
        <v>0.41472263890771655</v>
      </c>
      <c r="AI273" s="1">
        <f t="shared" si="75"/>
        <v>0.3261666113349117</v>
      </c>
      <c r="AJ273" s="1">
        <f t="shared" si="76"/>
        <v>0.32909098231906231</v>
      </c>
      <c r="AK273" s="1">
        <f t="shared" si="77"/>
        <v>8.0919033827255016E-2</v>
      </c>
      <c r="AL273" s="1" t="b">
        <f t="shared" si="78"/>
        <v>0</v>
      </c>
      <c r="AM273" s="1">
        <f t="shared" si="79"/>
        <v>0.87221789343008405</v>
      </c>
      <c r="AN273" s="1" t="b">
        <f t="shared" si="80"/>
        <v>0</v>
      </c>
      <c r="AO273" s="1">
        <v>9.4879999999999995</v>
      </c>
    </row>
    <row r="274" spans="1:41">
      <c r="A274" s="7">
        <v>271</v>
      </c>
      <c r="B274" s="9" t="s">
        <v>45</v>
      </c>
      <c r="C274" s="9" t="s">
        <v>46</v>
      </c>
      <c r="D274" s="9" t="s">
        <v>45</v>
      </c>
      <c r="E274" s="9" t="s">
        <v>46</v>
      </c>
      <c r="F274" s="2" t="b">
        <f t="shared" si="72"/>
        <v>0</v>
      </c>
      <c r="G274" s="2" t="b">
        <f t="shared" si="73"/>
        <v>0</v>
      </c>
      <c r="H274" s="2" t="s">
        <v>275</v>
      </c>
      <c r="I274" s="2"/>
      <c r="J274" s="3"/>
      <c r="M274" s="1">
        <f>PRODUCT(SUM(PRODUCT(R274,overview!$J$2),PRODUCT(W274,overview!$K$2),PRODUCT(AB274,overview!$L$2)),1/SUM(overview!$J$2:$L$2))</f>
        <v>1.0087499999999998</v>
      </c>
      <c r="N274" s="1">
        <f>PRODUCT(SUM(PRODUCT(S274,overview!$J$2),PRODUCT(X274,overview!$K$2),PRODUCT(AC274,overview!$L$2)),1/SUM(overview!$J$2:$L$2))</f>
        <v>1.9912500000000002</v>
      </c>
      <c r="O274" s="1">
        <f t="shared" si="67"/>
        <v>5</v>
      </c>
      <c r="P274" s="1">
        <f t="shared" si="68"/>
        <v>0</v>
      </c>
      <c r="Q274" s="1">
        <f t="shared" si="69"/>
        <v>0</v>
      </c>
      <c r="R274" s="1">
        <v>1.0129999999999999</v>
      </c>
      <c r="S274" s="1">
        <v>1.9870000000000001</v>
      </c>
      <c r="T274" s="1">
        <v>2</v>
      </c>
      <c r="U274" s="1">
        <v>0</v>
      </c>
      <c r="V274" s="1">
        <f t="shared" si="70"/>
        <v>0</v>
      </c>
      <c r="W274" s="1">
        <v>1.0069999999999999</v>
      </c>
      <c r="X274" s="1">
        <v>1.9930000000000001</v>
      </c>
      <c r="Y274" s="1">
        <v>3</v>
      </c>
      <c r="Z274" s="1">
        <v>0</v>
      </c>
      <c r="AA274" s="1">
        <f t="shared" si="71"/>
        <v>0</v>
      </c>
      <c r="AB274" s="1">
        <v>1</v>
      </c>
      <c r="AC274" s="1">
        <v>2</v>
      </c>
      <c r="AD274" s="1">
        <v>0</v>
      </c>
      <c r="AE274" s="1">
        <v>0</v>
      </c>
      <c r="AF274" s="1" t="e">
        <f t="shared" si="66"/>
        <v>#DIV/0!</v>
      </c>
      <c r="AH274" s="1">
        <f t="shared" si="74"/>
        <v>0.43311516627926677</v>
      </c>
      <c r="AI274" s="1">
        <f t="shared" si="75"/>
        <v>0.27105103924693852</v>
      </c>
      <c r="AJ274" s="1">
        <f t="shared" si="76"/>
        <v>0.25259256258608115</v>
      </c>
      <c r="AK274" s="1">
        <f t="shared" si="77"/>
        <v>8.0559342388574848E-3</v>
      </c>
      <c r="AL274" s="1" t="b">
        <f t="shared" si="78"/>
        <v>0</v>
      </c>
      <c r="AM274" s="1">
        <f t="shared" si="79"/>
        <v>1.845039013590307</v>
      </c>
      <c r="AN274" s="1" t="b">
        <f t="shared" si="80"/>
        <v>0</v>
      </c>
      <c r="AO274" s="1">
        <v>9.4879999999999995</v>
      </c>
    </row>
    <row r="275" spans="1:41">
      <c r="A275" s="7">
        <v>272</v>
      </c>
      <c r="B275" s="9" t="s">
        <v>45</v>
      </c>
      <c r="C275" s="9" t="s">
        <v>46</v>
      </c>
      <c r="D275" s="9" t="s">
        <v>45</v>
      </c>
      <c r="E275" s="9" t="s">
        <v>46</v>
      </c>
      <c r="F275" s="2" t="b">
        <f t="shared" si="72"/>
        <v>0</v>
      </c>
      <c r="G275" s="2" t="b">
        <f t="shared" si="73"/>
        <v>0</v>
      </c>
      <c r="H275" s="2" t="s">
        <v>275</v>
      </c>
      <c r="I275" s="2"/>
      <c r="J275" s="3"/>
      <c r="M275" s="1">
        <f>PRODUCT(SUM(PRODUCT(R275,overview!$J$2),PRODUCT(W275,overview!$K$2),PRODUCT(AB275,overview!$L$2)),1/SUM(overview!$J$2:$L$2))</f>
        <v>0.98484090909090904</v>
      </c>
      <c r="N275" s="1">
        <f>PRODUCT(SUM(PRODUCT(S275,overview!$J$2),PRODUCT(X275,overview!$K$2),PRODUCT(AC275,overview!$L$2)),1/SUM(overview!$J$2:$L$2))</f>
        <v>2.0151590909090911</v>
      </c>
      <c r="O275" s="1">
        <f t="shared" si="67"/>
        <v>12.2</v>
      </c>
      <c r="P275" s="1">
        <f t="shared" si="68"/>
        <v>6.8</v>
      </c>
      <c r="Q275" s="1">
        <f t="shared" si="69"/>
        <v>0.27239919780900612</v>
      </c>
      <c r="R275" s="1">
        <v>0.85499999999999998</v>
      </c>
      <c r="S275" s="1">
        <v>2.145</v>
      </c>
      <c r="T275" s="1">
        <v>6.2</v>
      </c>
      <c r="U275" s="1">
        <v>3.8</v>
      </c>
      <c r="V275" s="1">
        <f t="shared" si="70"/>
        <v>0.24430408301376039</v>
      </c>
      <c r="W275" s="1">
        <v>1.0469999999999999</v>
      </c>
      <c r="X275" s="1">
        <v>1.9530000000000001</v>
      </c>
      <c r="Y275" s="1">
        <v>6</v>
      </c>
      <c r="Z275" s="1">
        <v>3</v>
      </c>
      <c r="AA275" s="1">
        <f t="shared" si="71"/>
        <v>0.26804915514592931</v>
      </c>
      <c r="AB275" s="1">
        <v>1</v>
      </c>
      <c r="AC275" s="1">
        <v>2</v>
      </c>
      <c r="AD275" s="1">
        <v>0</v>
      </c>
      <c r="AE275" s="1">
        <v>0</v>
      </c>
      <c r="AF275" s="1" t="e">
        <f t="shared" si="66"/>
        <v>#DIV/0!</v>
      </c>
      <c r="AH275" s="1">
        <f t="shared" si="74"/>
        <v>0.42408898035693543</v>
      </c>
      <c r="AI275" s="1">
        <f t="shared" si="75"/>
        <v>0.25123707101972154</v>
      </c>
      <c r="AJ275" s="1">
        <f t="shared" si="76"/>
        <v>0.26705362646394082</v>
      </c>
      <c r="AK275" s="1">
        <f t="shared" si="77"/>
        <v>1.6848389853771926E-2</v>
      </c>
      <c r="AL275" s="1" t="b">
        <f t="shared" si="78"/>
        <v>0</v>
      </c>
      <c r="AM275" s="1">
        <f t="shared" si="79"/>
        <v>2.9712906596316548</v>
      </c>
      <c r="AN275" s="1" t="b">
        <f t="shared" si="80"/>
        <v>0</v>
      </c>
      <c r="AO275" s="1">
        <v>9.4879999999999995</v>
      </c>
    </row>
    <row r="276" spans="1:41">
      <c r="A276" s="7">
        <v>273</v>
      </c>
      <c r="B276" s="9" t="s">
        <v>76</v>
      </c>
      <c r="C276" s="9" t="s">
        <v>46</v>
      </c>
      <c r="D276" s="9" t="s">
        <v>45</v>
      </c>
      <c r="E276" s="9" t="s">
        <v>46</v>
      </c>
      <c r="F276" s="2" t="b">
        <f t="shared" si="72"/>
        <v>0</v>
      </c>
      <c r="G276" s="2" t="b">
        <f t="shared" si="73"/>
        <v>0</v>
      </c>
      <c r="H276" s="2" t="s">
        <v>275</v>
      </c>
      <c r="I276" s="2"/>
      <c r="J276" s="3"/>
      <c r="M276" s="1">
        <f>PRODUCT(SUM(PRODUCT(R276,overview!$J$2),PRODUCT(W276,overview!$K$2),PRODUCT(AB276,overview!$L$2)),1/SUM(overview!$J$2:$L$2))</f>
        <v>1.030909090909091</v>
      </c>
      <c r="N276" s="1">
        <f>PRODUCT(SUM(PRODUCT(S276,overview!$J$2),PRODUCT(X276,overview!$K$2),PRODUCT(AC276,overview!$L$2)),1/SUM(overview!$J$2:$L$2))</f>
        <v>1.9690909090909092</v>
      </c>
      <c r="O276" s="1">
        <f t="shared" si="67"/>
        <v>18</v>
      </c>
      <c r="P276" s="1">
        <f t="shared" si="68"/>
        <v>0</v>
      </c>
      <c r="Q276" s="1">
        <f t="shared" si="69"/>
        <v>0</v>
      </c>
      <c r="R276" s="1">
        <v>1.0640000000000001</v>
      </c>
      <c r="S276" s="1">
        <v>1.9359999999999999</v>
      </c>
      <c r="T276" s="1">
        <v>9</v>
      </c>
      <c r="U276" s="1">
        <v>0</v>
      </c>
      <c r="V276" s="1">
        <f t="shared" si="70"/>
        <v>0</v>
      </c>
      <c r="W276" s="1">
        <v>1.0129999999999999</v>
      </c>
      <c r="X276" s="1">
        <v>1.9870000000000001</v>
      </c>
      <c r="Y276" s="1">
        <v>8</v>
      </c>
      <c r="Z276" s="1">
        <v>0</v>
      </c>
      <c r="AA276" s="1">
        <f t="shared" si="71"/>
        <v>0</v>
      </c>
      <c r="AB276" s="1">
        <v>1.087</v>
      </c>
      <c r="AC276" s="1">
        <v>1.913</v>
      </c>
      <c r="AD276" s="1">
        <v>1</v>
      </c>
      <c r="AE276" s="1">
        <v>0</v>
      </c>
      <c r="AF276" s="1">
        <f t="shared" si="66"/>
        <v>0</v>
      </c>
      <c r="AH276" s="1">
        <f t="shared" si="74"/>
        <v>0.38094631230693643</v>
      </c>
      <c r="AI276" s="1">
        <f t="shared" si="75"/>
        <v>0.18456204669210932</v>
      </c>
      <c r="AJ276" s="1">
        <f t="shared" si="76"/>
        <v>0.15336631172968893</v>
      </c>
      <c r="AK276" s="1">
        <f t="shared" si="77"/>
        <v>0.13131853732769527</v>
      </c>
      <c r="AL276" s="1" t="b">
        <f t="shared" si="78"/>
        <v>0</v>
      </c>
      <c r="AM276" s="1">
        <f t="shared" si="79"/>
        <v>4.934686427141699</v>
      </c>
      <c r="AN276" s="1" t="b">
        <f t="shared" si="80"/>
        <v>0</v>
      </c>
      <c r="AO276" s="1">
        <v>9.4879999999999995</v>
      </c>
    </row>
    <row r="277" spans="1:41">
      <c r="A277" s="7">
        <v>274</v>
      </c>
      <c r="B277" s="9" t="s">
        <v>38</v>
      </c>
      <c r="C277" s="9" t="s">
        <v>1</v>
      </c>
      <c r="D277" s="9" t="s">
        <v>38</v>
      </c>
      <c r="E277" s="9" t="s">
        <v>1</v>
      </c>
      <c r="F277" s="2" t="b">
        <f t="shared" si="72"/>
        <v>0</v>
      </c>
      <c r="G277" s="2" t="b">
        <f t="shared" si="73"/>
        <v>0</v>
      </c>
      <c r="H277" s="2" t="s">
        <v>275</v>
      </c>
      <c r="I277" s="2"/>
      <c r="J277" s="3"/>
      <c r="M277" s="1">
        <f>PRODUCT(SUM(PRODUCT(R277,overview!$J$2),PRODUCT(W277,overview!$K$2),PRODUCT(AB277,overview!$L$2)),1/SUM(overview!$J$2:$L$2))</f>
        <v>0.48393181818181819</v>
      </c>
      <c r="N277" s="1">
        <f>PRODUCT(SUM(PRODUCT(S277,overview!$J$2),PRODUCT(X277,overview!$K$2),PRODUCT(AC277,overview!$L$2)),1/SUM(overview!$J$2:$L$2))</f>
        <v>2.5160681818181816</v>
      </c>
      <c r="O277" s="1">
        <f t="shared" si="67"/>
        <v>13.8</v>
      </c>
      <c r="P277" s="1">
        <f t="shared" si="68"/>
        <v>8.1999999999999993</v>
      </c>
      <c r="Q277" s="1">
        <f t="shared" si="69"/>
        <v>0.11428692240635714</v>
      </c>
      <c r="R277" s="1">
        <v>0.33300000000000002</v>
      </c>
      <c r="S277" s="1">
        <v>2.6669999999999998</v>
      </c>
      <c r="T277" s="1">
        <v>5</v>
      </c>
      <c r="U277" s="1">
        <v>1</v>
      </c>
      <c r="V277" s="1">
        <f t="shared" si="70"/>
        <v>2.4971878515185605E-2</v>
      </c>
      <c r="W277" s="1">
        <v>0.56200000000000006</v>
      </c>
      <c r="X277" s="1">
        <v>2.4380000000000002</v>
      </c>
      <c r="Y277" s="1">
        <v>8.8000000000000007</v>
      </c>
      <c r="Z277" s="1">
        <v>7.2</v>
      </c>
      <c r="AA277" s="1">
        <f t="shared" si="71"/>
        <v>0.18860466850622715</v>
      </c>
      <c r="AB277" s="1">
        <v>0.33300000000000002</v>
      </c>
      <c r="AC277" s="1">
        <v>2.6669999999999998</v>
      </c>
      <c r="AD277" s="1">
        <v>0</v>
      </c>
      <c r="AE277" s="1">
        <v>0</v>
      </c>
      <c r="AF277" s="1" t="e">
        <f t="shared" si="66"/>
        <v>#DIV/0!</v>
      </c>
      <c r="AH277" s="1">
        <f t="shared" si="74"/>
        <v>0.28674126316053899</v>
      </c>
      <c r="AI277" s="1">
        <f t="shared" si="75"/>
        <v>8.9761987485127079E-2</v>
      </c>
      <c r="AJ277" s="1">
        <f t="shared" si="76"/>
        <v>0.18218464464381695</v>
      </c>
      <c r="AK277" s="1">
        <f t="shared" si="77"/>
        <v>0.50044500746871345</v>
      </c>
      <c r="AL277" s="1" t="b">
        <f t="shared" si="78"/>
        <v>0</v>
      </c>
      <c r="AM277" s="1">
        <f t="shared" si="79"/>
        <v>6.8208403990581772</v>
      </c>
      <c r="AN277" s="1" t="b">
        <f t="shared" si="80"/>
        <v>0</v>
      </c>
      <c r="AO277" s="1">
        <v>9.4879999999999995</v>
      </c>
    </row>
    <row r="278" spans="1:41">
      <c r="A278" s="7">
        <v>275</v>
      </c>
      <c r="B278" s="9" t="s">
        <v>90</v>
      </c>
      <c r="C278" s="9" t="s">
        <v>91</v>
      </c>
      <c r="D278" s="9" t="s">
        <v>40</v>
      </c>
      <c r="E278" s="9" t="s">
        <v>29</v>
      </c>
      <c r="F278" s="2" t="b">
        <f t="shared" si="72"/>
        <v>1</v>
      </c>
      <c r="G278" s="2" t="b">
        <f t="shared" si="73"/>
        <v>1</v>
      </c>
      <c r="H278" s="2" t="s">
        <v>275</v>
      </c>
      <c r="I278" s="2"/>
      <c r="J278" s="3"/>
      <c r="M278" s="1">
        <f>PRODUCT(SUM(PRODUCT(R278,overview!$J$2),PRODUCT(W278,overview!$K$2),PRODUCT(AB278,overview!$L$2)),1/SUM(overview!$J$2:$L$2))</f>
        <v>0.57431818181818184</v>
      </c>
      <c r="N278" s="1">
        <f>PRODUCT(SUM(PRODUCT(S278,overview!$J$2),PRODUCT(X278,overview!$K$2),PRODUCT(AC278,overview!$L$2)),1/SUM(overview!$J$2:$L$2))</f>
        <v>2.4256818181818178</v>
      </c>
      <c r="O278" s="1">
        <f t="shared" si="67"/>
        <v>8</v>
      </c>
      <c r="P278" s="1">
        <f t="shared" si="68"/>
        <v>21</v>
      </c>
      <c r="Q278" s="1">
        <f t="shared" si="69"/>
        <v>0.62150988475592628</v>
      </c>
      <c r="R278" s="1">
        <v>0</v>
      </c>
      <c r="S278" s="1">
        <v>3</v>
      </c>
      <c r="T278" s="1">
        <v>0</v>
      </c>
      <c r="U278" s="1">
        <v>0</v>
      </c>
      <c r="V278" s="1" t="e">
        <f t="shared" si="70"/>
        <v>#DIV/0!</v>
      </c>
      <c r="W278" s="1">
        <v>0.86499999999999999</v>
      </c>
      <c r="X278" s="1">
        <v>2.1349999999999998</v>
      </c>
      <c r="Y278" s="1">
        <v>8</v>
      </c>
      <c r="Z278" s="1">
        <v>20</v>
      </c>
      <c r="AA278" s="1">
        <f t="shared" si="71"/>
        <v>1.0128805620608898</v>
      </c>
      <c r="AB278" s="1">
        <v>0.185</v>
      </c>
      <c r="AC278" s="1">
        <v>2.8149999999999999</v>
      </c>
      <c r="AD278" s="1">
        <v>0</v>
      </c>
      <c r="AE278" s="1">
        <v>1</v>
      </c>
      <c r="AF278" s="1" t="e">
        <f t="shared" si="66"/>
        <v>#DIV/0!</v>
      </c>
      <c r="AH278" s="1">
        <f t="shared" si="74"/>
        <v>0.28709806572155522</v>
      </c>
      <c r="AI278" s="1">
        <f t="shared" si="75"/>
        <v>8.3422986243047115E-2</v>
      </c>
      <c r="AJ278" s="1">
        <f t="shared" si="76"/>
        <v>0.17686753907371708</v>
      </c>
      <c r="AK278" s="1">
        <f t="shared" si="77"/>
        <v>1.2849161823284863</v>
      </c>
      <c r="AL278" s="1" t="b">
        <f t="shared" si="78"/>
        <v>0</v>
      </c>
      <c r="AM278" s="1">
        <f t="shared" si="79"/>
        <v>10.016781789147631</v>
      </c>
      <c r="AN278" s="1" t="b">
        <f t="shared" si="80"/>
        <v>1</v>
      </c>
      <c r="AO278" s="1">
        <v>9.4879999999999995</v>
      </c>
    </row>
    <row r="279" spans="1:41">
      <c r="A279" s="7">
        <v>276</v>
      </c>
      <c r="B279" s="9" t="s">
        <v>60</v>
      </c>
      <c r="C279" s="9" t="s">
        <v>61</v>
      </c>
      <c r="D279" s="9" t="s">
        <v>83</v>
      </c>
      <c r="E279" s="9" t="s">
        <v>61</v>
      </c>
      <c r="F279" s="2" t="b">
        <f t="shared" si="72"/>
        <v>0</v>
      </c>
      <c r="G279" s="2" t="b">
        <f t="shared" si="73"/>
        <v>0</v>
      </c>
      <c r="H279" s="2" t="s">
        <v>275</v>
      </c>
      <c r="I279" s="2"/>
      <c r="J279" s="4"/>
      <c r="M279" s="1">
        <f>PRODUCT(SUM(PRODUCT(R279,overview!$J$2),PRODUCT(W279,overview!$K$2),PRODUCT(AB279,overview!$L$2)),1/SUM(overview!$J$2:$L$2))</f>
        <v>0.96309090909090911</v>
      </c>
      <c r="N279" s="1">
        <f>PRODUCT(SUM(PRODUCT(S279,overview!$J$2),PRODUCT(X279,overview!$K$2),PRODUCT(AC279,overview!$L$2)),1/SUM(overview!$J$2:$L$2))</f>
        <v>2.036909090909091</v>
      </c>
      <c r="O279" s="1">
        <f t="shared" si="67"/>
        <v>14</v>
      </c>
      <c r="P279" s="1">
        <f t="shared" si="68"/>
        <v>1</v>
      </c>
      <c r="Q279" s="1">
        <f t="shared" si="69"/>
        <v>3.3772841458282854E-2</v>
      </c>
      <c r="R279" s="1">
        <v>1</v>
      </c>
      <c r="S279" s="1">
        <v>2</v>
      </c>
      <c r="T279" s="1">
        <v>7</v>
      </c>
      <c r="U279" s="1">
        <v>0</v>
      </c>
      <c r="V279" s="1">
        <f t="shared" si="70"/>
        <v>0</v>
      </c>
      <c r="W279" s="1">
        <v>0.94399999999999995</v>
      </c>
      <c r="X279" s="1">
        <v>2.056</v>
      </c>
      <c r="Y279" s="1">
        <v>6</v>
      </c>
      <c r="Z279" s="1">
        <v>1</v>
      </c>
      <c r="AA279" s="1">
        <f t="shared" si="71"/>
        <v>7.6523994811932547E-2</v>
      </c>
      <c r="AB279" s="1">
        <v>1</v>
      </c>
      <c r="AC279" s="1">
        <v>2</v>
      </c>
      <c r="AD279" s="1">
        <v>1</v>
      </c>
      <c r="AE279" s="1">
        <v>0</v>
      </c>
      <c r="AF279" s="1">
        <f t="shared" si="66"/>
        <v>0</v>
      </c>
      <c r="AH279" s="1">
        <f t="shared" si="74"/>
        <v>0.2621634590096043</v>
      </c>
      <c r="AI279" s="1">
        <f t="shared" si="75"/>
        <v>6.9786970170656409E-2</v>
      </c>
      <c r="AJ279" s="1">
        <f t="shared" si="76"/>
        <v>0.15994720422366215</v>
      </c>
      <c r="AK279" s="1">
        <f t="shared" si="77"/>
        <v>5.6438167361673486</v>
      </c>
      <c r="AL279" s="1" t="b">
        <f t="shared" si="78"/>
        <v>0</v>
      </c>
      <c r="AM279" s="1">
        <f t="shared" si="79"/>
        <v>13.898086629832953</v>
      </c>
      <c r="AN279" s="1" t="b">
        <f t="shared" si="80"/>
        <v>1</v>
      </c>
      <c r="AO279" s="1">
        <v>9.4879999999999995</v>
      </c>
    </row>
    <row r="280" spans="1:41">
      <c r="A280" s="7">
        <v>277</v>
      </c>
      <c r="B280" s="9" t="s">
        <v>56</v>
      </c>
      <c r="C280" s="9" t="s">
        <v>31</v>
      </c>
      <c r="D280" s="9" t="s">
        <v>30</v>
      </c>
      <c r="E280" s="9" t="s">
        <v>31</v>
      </c>
      <c r="F280" s="2" t="b">
        <f t="shared" si="72"/>
        <v>0</v>
      </c>
      <c r="G280" s="2" t="b">
        <f t="shared" si="73"/>
        <v>0</v>
      </c>
      <c r="H280" s="2" t="s">
        <v>275</v>
      </c>
      <c r="I280" s="2"/>
      <c r="J280" s="3"/>
      <c r="M280" s="1">
        <f>PRODUCT(SUM(PRODUCT(R280,overview!$J$2),PRODUCT(W280,overview!$K$2),PRODUCT(AB280,overview!$L$2)),1/SUM(overview!$J$2:$L$2))</f>
        <v>0.94990909090909104</v>
      </c>
      <c r="N280" s="1">
        <f>PRODUCT(SUM(PRODUCT(S280,overview!$J$2),PRODUCT(X280,overview!$K$2),PRODUCT(AC280,overview!$L$2)),1/SUM(overview!$J$2:$L$2))</f>
        <v>2.0500909090909092</v>
      </c>
      <c r="O280" s="1">
        <f t="shared" si="67"/>
        <v>20</v>
      </c>
      <c r="P280" s="1">
        <f t="shared" si="68"/>
        <v>8</v>
      </c>
      <c r="Q280" s="1">
        <f t="shared" si="69"/>
        <v>0.18533989623520025</v>
      </c>
      <c r="R280" s="1">
        <v>1</v>
      </c>
      <c r="S280" s="1">
        <v>2</v>
      </c>
      <c r="T280" s="1">
        <v>10</v>
      </c>
      <c r="U280" s="1">
        <v>0</v>
      </c>
      <c r="V280" s="1">
        <f t="shared" si="70"/>
        <v>0</v>
      </c>
      <c r="W280" s="1">
        <v>0.92400000000000004</v>
      </c>
      <c r="X280" s="1">
        <v>2.0760000000000001</v>
      </c>
      <c r="Y280" s="1">
        <v>9</v>
      </c>
      <c r="Z280" s="1">
        <v>8</v>
      </c>
      <c r="AA280" s="1">
        <f t="shared" si="71"/>
        <v>0.39563262684649964</v>
      </c>
      <c r="AB280" s="1">
        <v>1</v>
      </c>
      <c r="AC280" s="1">
        <v>2</v>
      </c>
      <c r="AD280" s="1">
        <v>1</v>
      </c>
      <c r="AE280" s="1">
        <v>0</v>
      </c>
      <c r="AF280" s="1">
        <f t="shared" si="66"/>
        <v>0</v>
      </c>
      <c r="AH280" s="1">
        <f t="shared" si="74"/>
        <v>0.24529338923544655</v>
      </c>
      <c r="AI280" s="1">
        <f t="shared" si="75"/>
        <v>5.32699484627688E-2</v>
      </c>
      <c r="AJ280" s="1">
        <f t="shared" si="76"/>
        <v>0.15994720422366213</v>
      </c>
      <c r="AK280" s="1">
        <f t="shared" si="77"/>
        <v>9.9202643951765079</v>
      </c>
      <c r="AL280" s="1" t="b">
        <f t="shared" si="78"/>
        <v>1</v>
      </c>
      <c r="AM280" s="1">
        <f t="shared" si="79"/>
        <v>14.444814226317588</v>
      </c>
      <c r="AN280" s="1" t="b">
        <f t="shared" si="80"/>
        <v>1</v>
      </c>
      <c r="AO280" s="1">
        <v>9.4879999999999995</v>
      </c>
    </row>
    <row r="281" spans="1:41">
      <c r="A281" s="7">
        <v>278</v>
      </c>
      <c r="B281" s="9" t="s">
        <v>47</v>
      </c>
      <c r="C281" s="9" t="s">
        <v>48</v>
      </c>
      <c r="D281" s="9" t="s">
        <v>49</v>
      </c>
      <c r="E281" s="9" t="s">
        <v>50</v>
      </c>
      <c r="F281" s="2" t="b">
        <f t="shared" si="72"/>
        <v>1</v>
      </c>
      <c r="G281" s="2" t="b">
        <f t="shared" si="73"/>
        <v>0</v>
      </c>
      <c r="H281" s="2" t="s">
        <v>275</v>
      </c>
      <c r="I281" s="2"/>
      <c r="J281" s="3"/>
      <c r="M281" s="1">
        <f>PRODUCT(SUM(PRODUCT(R281,overview!$J$2),PRODUCT(W281,overview!$K$2),PRODUCT(AB281,overview!$L$2)),1/SUM(overview!$J$2:$L$2))</f>
        <v>0.52309090909090916</v>
      </c>
      <c r="N281" s="1">
        <f>PRODUCT(SUM(PRODUCT(S281,overview!$J$2),PRODUCT(X281,overview!$K$2),PRODUCT(AC281,overview!$L$2)),1/SUM(overview!$J$2:$L$2))</f>
        <v>2.4769090909090909</v>
      </c>
      <c r="O281" s="1">
        <f t="shared" si="67"/>
        <v>10</v>
      </c>
      <c r="P281" s="1">
        <f t="shared" si="68"/>
        <v>8</v>
      </c>
      <c r="Q281" s="1">
        <f t="shared" si="69"/>
        <v>0.16894957057916762</v>
      </c>
      <c r="R281" s="1">
        <v>0.89500000000000002</v>
      </c>
      <c r="S281" s="1">
        <v>2.105</v>
      </c>
      <c r="T281" s="1">
        <v>7</v>
      </c>
      <c r="U281" s="1">
        <v>4</v>
      </c>
      <c r="V281" s="1">
        <f t="shared" si="70"/>
        <v>0.24295894129623347</v>
      </c>
      <c r="W281" s="1">
        <v>0.33800000000000002</v>
      </c>
      <c r="X281" s="1">
        <v>2.6619999999999999</v>
      </c>
      <c r="Y281" s="1">
        <v>3</v>
      </c>
      <c r="Z281" s="1">
        <v>3</v>
      </c>
      <c r="AA281" s="1">
        <f t="shared" si="71"/>
        <v>0.12697220135236664</v>
      </c>
      <c r="AB281" s="1">
        <v>0.68400000000000005</v>
      </c>
      <c r="AC281" s="1">
        <v>2.3159999999999998</v>
      </c>
      <c r="AD281" s="1">
        <v>0</v>
      </c>
      <c r="AE281" s="1">
        <v>1</v>
      </c>
      <c r="AF281" s="1" t="e">
        <f t="shared" si="66"/>
        <v>#DIV/0!</v>
      </c>
      <c r="AH281" s="1">
        <f t="shared" si="74"/>
        <v>0.25299862016471569</v>
      </c>
      <c r="AI281" s="1">
        <f t="shared" si="75"/>
        <v>5.2909556566179676E-2</v>
      </c>
      <c r="AJ281" s="1">
        <f t="shared" si="76"/>
        <v>0.29798615481434865</v>
      </c>
      <c r="AK281" s="1">
        <f t="shared" si="77"/>
        <v>10.703350529534459</v>
      </c>
      <c r="AL281" s="1" t="b">
        <f t="shared" si="78"/>
        <v>1</v>
      </c>
      <c r="AM281" s="1">
        <f t="shared" si="79"/>
        <v>11.798246508423688</v>
      </c>
      <c r="AN281" s="1" t="b">
        <f t="shared" si="80"/>
        <v>1</v>
      </c>
      <c r="AO281" s="1">
        <v>9.4879999999999995</v>
      </c>
    </row>
    <row r="282" spans="1:41">
      <c r="A282" s="7">
        <v>279</v>
      </c>
      <c r="B282" s="9" t="s">
        <v>69</v>
      </c>
      <c r="C282" s="9" t="s">
        <v>70</v>
      </c>
      <c r="D282" s="9" t="s">
        <v>89</v>
      </c>
      <c r="E282" s="9" t="s">
        <v>70</v>
      </c>
      <c r="F282" s="2" t="b">
        <f t="shared" si="72"/>
        <v>1</v>
      </c>
      <c r="G282" s="2" t="b">
        <f t="shared" si="73"/>
        <v>1</v>
      </c>
      <c r="H282" s="2" t="s">
        <v>275</v>
      </c>
      <c r="I282" s="2"/>
      <c r="J282" s="3"/>
      <c r="M282" s="1">
        <f>PRODUCT(SUM(PRODUCT(R282,overview!$J$2),PRODUCT(W282,overview!$K$2),PRODUCT(AB282,overview!$L$2)),1/SUM(overview!$J$2:$L$2))</f>
        <v>1</v>
      </c>
      <c r="N282" s="1">
        <f>PRODUCT(SUM(PRODUCT(S282,overview!$J$2),PRODUCT(X282,overview!$K$2),PRODUCT(AC282,overview!$L$2)),1/SUM(overview!$J$2:$L$2))</f>
        <v>2</v>
      </c>
      <c r="O282" s="1">
        <f t="shared" si="67"/>
        <v>15</v>
      </c>
      <c r="P282" s="1">
        <f t="shared" si="68"/>
        <v>0</v>
      </c>
      <c r="Q282" s="1">
        <f t="shared" si="69"/>
        <v>0</v>
      </c>
      <c r="R282" s="1">
        <v>1</v>
      </c>
      <c r="S282" s="1">
        <v>2</v>
      </c>
      <c r="T282" s="1">
        <v>8</v>
      </c>
      <c r="U282" s="1">
        <v>0</v>
      </c>
      <c r="V282" s="1">
        <f t="shared" si="70"/>
        <v>0</v>
      </c>
      <c r="W282" s="1">
        <v>1</v>
      </c>
      <c r="X282" s="1">
        <v>2</v>
      </c>
      <c r="Y282" s="1">
        <v>6</v>
      </c>
      <c r="Z282" s="1">
        <v>0</v>
      </c>
      <c r="AA282" s="1">
        <f t="shared" si="71"/>
        <v>0</v>
      </c>
      <c r="AB282" s="1">
        <v>1</v>
      </c>
      <c r="AC282" s="1">
        <v>2</v>
      </c>
      <c r="AD282" s="1">
        <v>1</v>
      </c>
      <c r="AE282" s="1">
        <v>0</v>
      </c>
      <c r="AF282" s="1">
        <f t="shared" si="66"/>
        <v>0</v>
      </c>
      <c r="AH282" s="1">
        <f t="shared" si="74"/>
        <v>0.24608665540659916</v>
      </c>
      <c r="AI282" s="1">
        <f t="shared" si="75"/>
        <v>6.5476046820320988E-2</v>
      </c>
      <c r="AJ282" s="1">
        <f t="shared" si="76"/>
        <v>0.33295633558185561</v>
      </c>
      <c r="AK282" s="1">
        <f t="shared" si="77"/>
        <v>12.665900292061618</v>
      </c>
      <c r="AL282" s="1" t="b">
        <f t="shared" si="78"/>
        <v>1</v>
      </c>
      <c r="AM282" s="1">
        <f t="shared" si="79"/>
        <v>9.3027790865186724</v>
      </c>
      <c r="AN282" s="1" t="b">
        <f t="shared" si="80"/>
        <v>0</v>
      </c>
      <c r="AO282" s="1">
        <v>9.4879999999999995</v>
      </c>
    </row>
    <row r="283" spans="1:41">
      <c r="A283" s="7">
        <v>280</v>
      </c>
      <c r="B283" s="9" t="s">
        <v>28</v>
      </c>
      <c r="C283" s="9" t="s">
        <v>29</v>
      </c>
      <c r="D283" s="9" t="s">
        <v>28</v>
      </c>
      <c r="E283" s="9" t="s">
        <v>29</v>
      </c>
      <c r="F283" s="2" t="b">
        <f t="shared" si="72"/>
        <v>0</v>
      </c>
      <c r="G283" s="2" t="b">
        <f t="shared" si="73"/>
        <v>0</v>
      </c>
      <c r="H283" s="2" t="s">
        <v>275</v>
      </c>
      <c r="I283" s="2"/>
      <c r="M283" s="1">
        <f>PRODUCT(SUM(PRODUCT(R283,overview!$J$2),PRODUCT(W283,overview!$K$2),PRODUCT(AB283,overview!$L$2)),1/SUM(overview!$J$2:$L$2))</f>
        <v>0.8503409090909092</v>
      </c>
      <c r="N283" s="1">
        <f>PRODUCT(SUM(PRODUCT(S283,overview!$J$2),PRODUCT(X283,overview!$K$2),PRODUCT(AC283,overview!$L$2)),1/SUM(overview!$J$2:$L$2))</f>
        <v>2.1496590909090911</v>
      </c>
      <c r="O283" s="1">
        <f t="shared" si="67"/>
        <v>13</v>
      </c>
      <c r="P283" s="1">
        <f t="shared" si="68"/>
        <v>8</v>
      </c>
      <c r="Q283" s="1">
        <f t="shared" si="69"/>
        <v>0.24342776745377584</v>
      </c>
      <c r="R283" s="1">
        <v>0.68600000000000005</v>
      </c>
      <c r="S283" s="1">
        <v>2.3140000000000001</v>
      </c>
      <c r="T283" s="1">
        <v>5</v>
      </c>
      <c r="U283" s="1">
        <v>3</v>
      </c>
      <c r="V283" s="1">
        <f t="shared" si="70"/>
        <v>0.17787381158167678</v>
      </c>
      <c r="W283" s="1">
        <v>0.93600000000000005</v>
      </c>
      <c r="X283" s="1">
        <v>2.0640000000000001</v>
      </c>
      <c r="Y283" s="1">
        <v>8</v>
      </c>
      <c r="Z283" s="1">
        <v>5</v>
      </c>
      <c r="AA283" s="1">
        <f t="shared" si="71"/>
        <v>0.28343023255813954</v>
      </c>
      <c r="AB283" s="1">
        <v>0.66700000000000004</v>
      </c>
      <c r="AC283" s="1">
        <v>2.3330000000000002</v>
      </c>
      <c r="AD283" s="1">
        <v>0</v>
      </c>
      <c r="AE283" s="1">
        <v>0</v>
      </c>
      <c r="AF283" s="1" t="e">
        <f t="shared" si="66"/>
        <v>#DIV/0!</v>
      </c>
      <c r="AH283" s="1">
        <f t="shared" si="74"/>
        <v>0.17549486803519063</v>
      </c>
      <c r="AI283" s="1">
        <f t="shared" si="75"/>
        <v>7.562598465183186E-2</v>
      </c>
      <c r="AJ283" s="1">
        <f t="shared" si="76"/>
        <v>0.19008782936010038</v>
      </c>
      <c r="AK283" s="1">
        <f t="shared" si="77"/>
        <v>13.378993239898827</v>
      </c>
      <c r="AL283" s="1" t="b">
        <f t="shared" si="78"/>
        <v>1</v>
      </c>
      <c r="AM283" s="1">
        <f t="shared" si="79"/>
        <v>5.7913384927630762</v>
      </c>
      <c r="AN283" s="1" t="b">
        <f t="shared" si="80"/>
        <v>0</v>
      </c>
      <c r="AO283" s="1">
        <v>9.4879999999999995</v>
      </c>
    </row>
    <row r="284" spans="1:41">
      <c r="A284" s="7">
        <v>281</v>
      </c>
      <c r="B284" s="9" t="s">
        <v>28</v>
      </c>
      <c r="C284" s="9" t="s">
        <v>29</v>
      </c>
      <c r="D284" s="9" t="s">
        <v>28</v>
      </c>
      <c r="E284" s="9" t="s">
        <v>29</v>
      </c>
      <c r="F284" s="2" t="b">
        <f t="shared" si="72"/>
        <v>0</v>
      </c>
      <c r="G284" s="2" t="b">
        <f t="shared" si="73"/>
        <v>0</v>
      </c>
      <c r="H284" s="2" t="s">
        <v>275</v>
      </c>
      <c r="I284" s="2"/>
      <c r="K284" s="3"/>
      <c r="L284" s="3"/>
      <c r="M284" s="1">
        <f>PRODUCT(SUM(PRODUCT(R284,overview!$J$2),PRODUCT(W284,overview!$K$2),PRODUCT(AB284,overview!$L$2)),1/SUM(overview!$J$2:$L$2))</f>
        <v>0.76574999999999993</v>
      </c>
      <c r="N284" s="1">
        <f>PRODUCT(SUM(PRODUCT(S284,overview!$J$2),PRODUCT(X284,overview!$K$2),PRODUCT(AC284,overview!$L$2)),1/SUM(overview!$J$2:$L$2))</f>
        <v>2.2342499999999998</v>
      </c>
      <c r="O284" s="1">
        <f t="shared" si="67"/>
        <v>9</v>
      </c>
      <c r="P284" s="1">
        <f t="shared" si="68"/>
        <v>7</v>
      </c>
      <c r="Q284" s="1">
        <f t="shared" si="69"/>
        <v>0.26656969154451526</v>
      </c>
      <c r="R284" s="1">
        <v>0.82199999999999995</v>
      </c>
      <c r="S284" s="1">
        <v>2.1779999999999999</v>
      </c>
      <c r="T284" s="1">
        <v>4</v>
      </c>
      <c r="U284" s="1">
        <v>3</v>
      </c>
      <c r="V284" s="1">
        <f t="shared" si="70"/>
        <v>0.28305785123966937</v>
      </c>
      <c r="W284" s="1">
        <v>0.74199999999999999</v>
      </c>
      <c r="X284" s="1">
        <v>2.258</v>
      </c>
      <c r="Y284" s="1">
        <v>5</v>
      </c>
      <c r="Z284" s="1">
        <v>4</v>
      </c>
      <c r="AA284" s="1">
        <f t="shared" si="71"/>
        <v>0.26288751107174491</v>
      </c>
      <c r="AB284" s="1">
        <v>0.66700000000000004</v>
      </c>
      <c r="AC284" s="1">
        <v>2.3330000000000002</v>
      </c>
      <c r="AD284" s="1">
        <v>0</v>
      </c>
      <c r="AE284" s="1">
        <v>0</v>
      </c>
      <c r="AF284" s="1" t="e">
        <f t="shared" si="66"/>
        <v>#DIV/0!</v>
      </c>
      <c r="AH284" s="1">
        <f t="shared" si="74"/>
        <v>0.16175863577477079</v>
      </c>
      <c r="AI284" s="1">
        <f t="shared" si="75"/>
        <v>6.8204651868140204E-2</v>
      </c>
      <c r="AJ284" s="1">
        <f t="shared" si="76"/>
        <v>0.22847920142138314</v>
      </c>
      <c r="AK284" s="1">
        <f t="shared" si="77"/>
        <v>7.9905365082296758</v>
      </c>
      <c r="AL284" s="1" t="b">
        <f t="shared" si="78"/>
        <v>0</v>
      </c>
      <c r="AM284" s="1">
        <f t="shared" si="79"/>
        <v>3.4162928061609601</v>
      </c>
      <c r="AN284" s="1" t="b">
        <f t="shared" si="80"/>
        <v>0</v>
      </c>
      <c r="AO284" s="1">
        <v>9.4879999999999995</v>
      </c>
    </row>
    <row r="285" spans="1:41">
      <c r="A285" s="7">
        <v>282</v>
      </c>
      <c r="B285" s="9" t="s">
        <v>58</v>
      </c>
      <c r="C285" s="9" t="s">
        <v>59</v>
      </c>
      <c r="D285" s="9" t="s">
        <v>58</v>
      </c>
      <c r="E285" s="9" t="s">
        <v>59</v>
      </c>
      <c r="F285" s="2" t="b">
        <f t="shared" si="72"/>
        <v>0</v>
      </c>
      <c r="G285" s="2" t="b">
        <f t="shared" si="73"/>
        <v>0</v>
      </c>
      <c r="H285" s="2" t="s">
        <v>275</v>
      </c>
      <c r="I285" s="2"/>
      <c r="J285" s="3" t="s">
        <v>80</v>
      </c>
      <c r="M285" s="1">
        <f>PRODUCT(SUM(PRODUCT(R285,overview!$J$2),PRODUCT(W285,overview!$K$2),PRODUCT(AB285,overview!$L$2)),1/SUM(overview!$J$2:$L$2))</f>
        <v>0.375</v>
      </c>
      <c r="N285" s="1">
        <f>PRODUCT(SUM(PRODUCT(S285,overview!$J$2),PRODUCT(X285,overview!$K$2),PRODUCT(AC285,overview!$L$2)),1/SUM(overview!$J$2:$L$2))</f>
        <v>2.625</v>
      </c>
      <c r="O285" s="1">
        <f t="shared" si="67"/>
        <v>11</v>
      </c>
      <c r="P285" s="1">
        <f t="shared" si="68"/>
        <v>1</v>
      </c>
      <c r="Q285" s="1">
        <f t="shared" si="69"/>
        <v>1.2987012987012988E-2</v>
      </c>
      <c r="R285" s="1">
        <v>0.375</v>
      </c>
      <c r="S285" s="1">
        <v>2.625</v>
      </c>
      <c r="T285" s="1">
        <v>7</v>
      </c>
      <c r="U285" s="1">
        <v>0</v>
      </c>
      <c r="V285" s="1">
        <f t="shared" si="70"/>
        <v>0</v>
      </c>
      <c r="W285" s="1">
        <v>0.375</v>
      </c>
      <c r="X285" s="1">
        <v>2.625</v>
      </c>
      <c r="Y285" s="1">
        <v>4</v>
      </c>
      <c r="Z285" s="1">
        <v>1</v>
      </c>
      <c r="AA285" s="1">
        <f t="shared" si="71"/>
        <v>3.5714285714285712E-2</v>
      </c>
      <c r="AB285" s="1">
        <v>0.375</v>
      </c>
      <c r="AC285" s="1">
        <v>2.625</v>
      </c>
      <c r="AD285" s="1">
        <v>0</v>
      </c>
      <c r="AE285" s="1">
        <v>0</v>
      </c>
      <c r="AF285" s="1" t="e">
        <f t="shared" si="66"/>
        <v>#DIV/0!</v>
      </c>
      <c r="AH285" s="1">
        <f t="shared" si="74"/>
        <v>0.11854194908871818</v>
      </c>
      <c r="AI285" s="1">
        <f t="shared" si="75"/>
        <v>7.1213680627028736E-2</v>
      </c>
      <c r="AJ285" s="1">
        <f t="shared" si="76"/>
        <v>0.22847920142138314</v>
      </c>
      <c r="AK285" s="1">
        <f t="shared" si="77"/>
        <v>4.2511070124995989</v>
      </c>
      <c r="AL285" s="1" t="b">
        <f t="shared" si="78"/>
        <v>0</v>
      </c>
      <c r="AM285" s="1">
        <f t="shared" si="79"/>
        <v>2.0349058651123539</v>
      </c>
      <c r="AN285" s="1" t="b">
        <f t="shared" si="80"/>
        <v>0</v>
      </c>
      <c r="AO285" s="1">
        <v>9.4879999999999995</v>
      </c>
    </row>
    <row r="286" spans="1:41">
      <c r="A286" s="7">
        <v>283</v>
      </c>
      <c r="B286" s="9" t="s">
        <v>60</v>
      </c>
      <c r="C286" s="9" t="s">
        <v>61</v>
      </c>
      <c r="D286" s="9" t="s">
        <v>60</v>
      </c>
      <c r="E286" s="9" t="s">
        <v>61</v>
      </c>
      <c r="F286" s="2" t="b">
        <f t="shared" si="72"/>
        <v>0</v>
      </c>
      <c r="G286" s="2" t="b">
        <f t="shared" si="73"/>
        <v>0</v>
      </c>
      <c r="H286" s="2" t="s">
        <v>275</v>
      </c>
      <c r="I286" s="2"/>
      <c r="J286" s="3"/>
      <c r="M286" s="1">
        <f>PRODUCT(SUM(PRODUCT(R286,overview!$J$2),PRODUCT(W286,overview!$K$2),PRODUCT(AB286,overview!$L$2)),1/SUM(overview!$J$2:$L$2))</f>
        <v>1</v>
      </c>
      <c r="N286" s="1">
        <f>PRODUCT(SUM(PRODUCT(S286,overview!$J$2),PRODUCT(X286,overview!$K$2),PRODUCT(AC286,overview!$L$2)),1/SUM(overview!$J$2:$L$2))</f>
        <v>2</v>
      </c>
      <c r="O286" s="1">
        <f t="shared" si="67"/>
        <v>12</v>
      </c>
      <c r="P286" s="1">
        <f t="shared" si="68"/>
        <v>0</v>
      </c>
      <c r="Q286" s="1">
        <f t="shared" si="69"/>
        <v>0</v>
      </c>
      <c r="R286" s="1">
        <v>1</v>
      </c>
      <c r="S286" s="1">
        <v>2</v>
      </c>
      <c r="T286" s="1">
        <v>6</v>
      </c>
      <c r="U286" s="1">
        <v>0</v>
      </c>
      <c r="V286" s="1">
        <f t="shared" si="70"/>
        <v>0</v>
      </c>
      <c r="W286" s="1">
        <v>1</v>
      </c>
      <c r="X286" s="1">
        <v>2</v>
      </c>
      <c r="Y286" s="1">
        <v>6</v>
      </c>
      <c r="Z286" s="1">
        <v>0</v>
      </c>
      <c r="AA286" s="1">
        <f t="shared" si="71"/>
        <v>0</v>
      </c>
      <c r="AB286" s="1">
        <v>1</v>
      </c>
      <c r="AC286" s="1">
        <v>2</v>
      </c>
      <c r="AD286" s="1">
        <v>0</v>
      </c>
      <c r="AE286" s="1">
        <v>0</v>
      </c>
      <c r="AF286" s="1" t="e">
        <f t="shared" si="66"/>
        <v>#DIV/0!</v>
      </c>
      <c r="AH286" s="1">
        <f t="shared" si="74"/>
        <v>0.1150636593390873</v>
      </c>
      <c r="AI286" s="1">
        <f t="shared" si="75"/>
        <v>5.653429186231973E-2</v>
      </c>
      <c r="AJ286" s="1">
        <f t="shared" si="76"/>
        <v>9.0979541227526356E-2</v>
      </c>
      <c r="AK286" s="1">
        <f t="shared" si="77"/>
        <v>4.0745850443457226</v>
      </c>
      <c r="AL286" s="1" t="b">
        <f t="shared" si="78"/>
        <v>0</v>
      </c>
      <c r="AM286" s="1">
        <f t="shared" si="79"/>
        <v>1.7552717177313233</v>
      </c>
      <c r="AN286" s="1" t="b">
        <f t="shared" si="80"/>
        <v>0</v>
      </c>
      <c r="AO286" s="1">
        <v>9.4879999999999995</v>
      </c>
    </row>
    <row r="287" spans="1:41">
      <c r="A287" s="7">
        <v>284</v>
      </c>
      <c r="B287" s="9" t="s">
        <v>43</v>
      </c>
      <c r="C287" s="9" t="s">
        <v>44</v>
      </c>
      <c r="D287" s="9" t="s">
        <v>79</v>
      </c>
      <c r="E287" s="9" t="s">
        <v>48</v>
      </c>
      <c r="F287" s="2" t="b">
        <f t="shared" si="72"/>
        <v>1</v>
      </c>
      <c r="G287" s="2" t="b">
        <f t="shared" si="73"/>
        <v>1</v>
      </c>
      <c r="H287" s="2" t="s">
        <v>275</v>
      </c>
      <c r="I287" s="2"/>
      <c r="J287" s="3"/>
      <c r="M287" s="1">
        <f>PRODUCT(SUM(PRODUCT(R287,overview!$J$2),PRODUCT(W287,overview!$K$2),PRODUCT(AB287,overview!$L$2)),1/SUM(overview!$J$2:$L$2))</f>
        <v>0.76452272727272741</v>
      </c>
      <c r="N287" s="1">
        <f>PRODUCT(SUM(PRODUCT(S287,overview!$J$2),PRODUCT(X287,overview!$K$2),PRODUCT(AC287,overview!$L$2)),1/SUM(overview!$J$2:$L$2))</f>
        <v>2.2354772727272727</v>
      </c>
      <c r="O287" s="1">
        <f t="shared" si="67"/>
        <v>10</v>
      </c>
      <c r="P287" s="1">
        <f t="shared" si="68"/>
        <v>3</v>
      </c>
      <c r="Q287" s="1">
        <f t="shared" si="69"/>
        <v>0.10259859090493187</v>
      </c>
      <c r="R287" s="1">
        <v>0.375</v>
      </c>
      <c r="S287" s="1">
        <v>2.625</v>
      </c>
      <c r="T287" s="1">
        <v>2</v>
      </c>
      <c r="U287" s="1">
        <v>0</v>
      </c>
      <c r="V287" s="1">
        <f t="shared" si="70"/>
        <v>0</v>
      </c>
      <c r="W287" s="1">
        <v>0.95599999999999996</v>
      </c>
      <c r="X287" s="1">
        <v>2.044</v>
      </c>
      <c r="Y287" s="1">
        <v>8</v>
      </c>
      <c r="Z287" s="1">
        <v>2</v>
      </c>
      <c r="AA287" s="1">
        <f t="shared" si="71"/>
        <v>0.11692759295499021</v>
      </c>
      <c r="AB287" s="1">
        <v>0.66500000000000004</v>
      </c>
      <c r="AC287" s="1">
        <v>2.335</v>
      </c>
      <c r="AD287" s="1">
        <v>0</v>
      </c>
      <c r="AE287" s="1">
        <v>1</v>
      </c>
      <c r="AF287" s="1" t="e">
        <f t="shared" si="66"/>
        <v>#DIV/0!</v>
      </c>
      <c r="AH287" s="1">
        <f t="shared" si="74"/>
        <v>0.12530539372298441</v>
      </c>
      <c r="AI287" s="1">
        <f t="shared" si="75"/>
        <v>5.8221882664180019E-2</v>
      </c>
      <c r="AJ287" s="1">
        <f t="shared" si="76"/>
        <v>0.12130605497003512</v>
      </c>
      <c r="AK287" s="1">
        <f t="shared" si="77"/>
        <v>3.5636004105025414</v>
      </c>
      <c r="AL287" s="1" t="b">
        <f t="shared" si="78"/>
        <v>0</v>
      </c>
      <c r="AM287" s="1">
        <f t="shared" si="79"/>
        <v>1.5215402231405137</v>
      </c>
      <c r="AN287" s="1" t="b">
        <f t="shared" si="80"/>
        <v>0</v>
      </c>
      <c r="AO287" s="1">
        <v>9.4879999999999995</v>
      </c>
    </row>
    <row r="288" spans="1:41">
      <c r="A288" s="7">
        <v>285</v>
      </c>
      <c r="B288" s="9" t="s">
        <v>30</v>
      </c>
      <c r="C288" s="9" t="s">
        <v>31</v>
      </c>
      <c r="D288" s="9" t="s">
        <v>30</v>
      </c>
      <c r="E288" s="9" t="s">
        <v>31</v>
      </c>
      <c r="F288" s="2" t="b">
        <f t="shared" si="72"/>
        <v>0</v>
      </c>
      <c r="G288" s="2" t="b">
        <f t="shared" si="73"/>
        <v>0</v>
      </c>
      <c r="H288" s="2" t="s">
        <v>275</v>
      </c>
      <c r="I288" s="2"/>
      <c r="J288" s="3"/>
      <c r="K288" s="3"/>
      <c r="L288" s="3"/>
      <c r="M288" s="1">
        <f>PRODUCT(SUM(PRODUCT(R288,overview!$J$2),PRODUCT(W288,overview!$K$2),PRODUCT(AB288,overview!$L$2)),1/SUM(overview!$J$2:$L$2))</f>
        <v>0.99818181818181828</v>
      </c>
      <c r="N288" s="1">
        <f>PRODUCT(SUM(PRODUCT(S288,overview!$J$2),PRODUCT(X288,overview!$K$2),PRODUCT(AC288,overview!$L$2)),1/SUM(overview!$J$2:$L$2))</f>
        <v>2.0018181818181819</v>
      </c>
      <c r="O288" s="1">
        <f t="shared" si="67"/>
        <v>17</v>
      </c>
      <c r="P288" s="1">
        <f t="shared" si="68"/>
        <v>5</v>
      </c>
      <c r="Q288" s="1">
        <f t="shared" si="69"/>
        <v>0.14665811828818723</v>
      </c>
      <c r="R288" s="1">
        <v>0.98599999999999999</v>
      </c>
      <c r="S288" s="1">
        <v>2.0139999999999998</v>
      </c>
      <c r="T288" s="1">
        <v>9</v>
      </c>
      <c r="U288" s="1">
        <v>3</v>
      </c>
      <c r="V288" s="1">
        <f t="shared" si="70"/>
        <v>0.16319099635882159</v>
      </c>
      <c r="W288" s="1">
        <v>1.004</v>
      </c>
      <c r="X288" s="1">
        <v>1.996</v>
      </c>
      <c r="Y288" s="1">
        <v>8</v>
      </c>
      <c r="Z288" s="1">
        <v>2</v>
      </c>
      <c r="AA288" s="1">
        <f t="shared" si="71"/>
        <v>0.12575150300601201</v>
      </c>
      <c r="AB288" s="1">
        <v>1</v>
      </c>
      <c r="AC288" s="1">
        <v>2</v>
      </c>
      <c r="AD288" s="1">
        <v>0</v>
      </c>
      <c r="AE288" s="1">
        <v>0</v>
      </c>
      <c r="AF288" s="1" t="e">
        <f t="shared" si="66"/>
        <v>#DIV/0!</v>
      </c>
      <c r="AH288" s="1">
        <f t="shared" si="74"/>
        <v>9.6827177714435886E-2</v>
      </c>
      <c r="AI288" s="1">
        <f t="shared" si="75"/>
        <v>4.1270614997156542E-2</v>
      </c>
      <c r="AJ288" s="1">
        <f t="shared" si="76"/>
        <v>0.11687744716844704</v>
      </c>
      <c r="AK288" s="1">
        <f t="shared" si="77"/>
        <v>3.2780302059684483</v>
      </c>
      <c r="AL288" s="1" t="b">
        <f t="shared" si="78"/>
        <v>0</v>
      </c>
      <c r="AM288" s="1">
        <f t="shared" si="79"/>
        <v>1.9526497392859776</v>
      </c>
      <c r="AN288" s="1" t="b">
        <f t="shared" si="80"/>
        <v>0</v>
      </c>
      <c r="AO288" s="1">
        <v>9.4879999999999995</v>
      </c>
    </row>
    <row r="289" spans="1:41">
      <c r="A289" s="7">
        <v>286</v>
      </c>
      <c r="B289" s="9" t="s">
        <v>45</v>
      </c>
      <c r="C289" s="9" t="s">
        <v>46</v>
      </c>
      <c r="D289" s="9" t="s">
        <v>76</v>
      </c>
      <c r="E289" s="9" t="s">
        <v>46</v>
      </c>
      <c r="F289" s="2" t="b">
        <f t="shared" si="72"/>
        <v>0</v>
      </c>
      <c r="G289" s="2" t="b">
        <f t="shared" si="73"/>
        <v>0</v>
      </c>
      <c r="H289" s="2" t="s">
        <v>275</v>
      </c>
      <c r="I289" s="2"/>
      <c r="J289" s="3"/>
      <c r="M289" s="1">
        <f>PRODUCT(SUM(PRODUCT(R289,overview!$J$2),PRODUCT(W289,overview!$K$2),PRODUCT(AB289,overview!$L$2)),1/SUM(overview!$J$2:$L$2))</f>
        <v>0.98579545454545459</v>
      </c>
      <c r="N289" s="1">
        <f>PRODUCT(SUM(PRODUCT(S289,overview!$J$2),PRODUCT(X289,overview!$K$2),PRODUCT(AC289,overview!$L$2)),1/SUM(overview!$J$2:$L$2))</f>
        <v>2.0142045454545459</v>
      </c>
      <c r="O289" s="1">
        <f t="shared" si="67"/>
        <v>10</v>
      </c>
      <c r="P289" s="1">
        <f t="shared" si="68"/>
        <v>5</v>
      </c>
      <c r="Q289" s="1">
        <f t="shared" si="69"/>
        <v>0.24471086036671363</v>
      </c>
      <c r="R289" s="1">
        <v>1.0089999999999999</v>
      </c>
      <c r="S289" s="1">
        <v>1.9910000000000001</v>
      </c>
      <c r="T289" s="1">
        <v>6</v>
      </c>
      <c r="U289" s="1">
        <v>1</v>
      </c>
      <c r="V289" s="1">
        <f t="shared" si="70"/>
        <v>8.4463418717562355E-2</v>
      </c>
      <c r="W289" s="1">
        <v>0.97299999999999998</v>
      </c>
      <c r="X289" s="1">
        <v>2.0270000000000001</v>
      </c>
      <c r="Y289" s="1">
        <v>3</v>
      </c>
      <c r="Z289" s="1">
        <v>4</v>
      </c>
      <c r="AA289" s="1">
        <f t="shared" si="71"/>
        <v>0.64002631146193045</v>
      </c>
      <c r="AB289" s="1">
        <v>1.032</v>
      </c>
      <c r="AC289" s="1">
        <v>1.968</v>
      </c>
      <c r="AD289" s="1">
        <v>1</v>
      </c>
      <c r="AE289" s="1">
        <v>0</v>
      </c>
      <c r="AF289" s="1">
        <f t="shared" si="66"/>
        <v>0</v>
      </c>
      <c r="AH289" s="1">
        <f t="shared" si="74"/>
        <v>7.2106941083269802E-2</v>
      </c>
      <c r="AI289" s="1">
        <f t="shared" si="75"/>
        <v>2.4064885976258631E-2</v>
      </c>
      <c r="AJ289" s="1">
        <f t="shared" si="76"/>
        <v>0.11687744716844704</v>
      </c>
      <c r="AK289" s="1">
        <f t="shared" si="77"/>
        <v>4.6641608200889459</v>
      </c>
      <c r="AL289" s="1" t="b">
        <f t="shared" si="78"/>
        <v>0</v>
      </c>
      <c r="AM289" s="1">
        <f t="shared" si="79"/>
        <v>2.2072898225117052</v>
      </c>
      <c r="AN289" s="1" t="b">
        <f t="shared" si="80"/>
        <v>0</v>
      </c>
      <c r="AO289" s="1">
        <v>9.4879999999999995</v>
      </c>
    </row>
    <row r="290" spans="1:41">
      <c r="A290" s="7">
        <v>287</v>
      </c>
      <c r="B290" s="9" t="s">
        <v>51</v>
      </c>
      <c r="C290" s="9" t="s">
        <v>52</v>
      </c>
      <c r="D290" s="9" t="s">
        <v>51</v>
      </c>
      <c r="E290" s="9" t="s">
        <v>52</v>
      </c>
      <c r="F290" s="2" t="b">
        <f t="shared" si="72"/>
        <v>0</v>
      </c>
      <c r="G290" s="2" t="b">
        <f t="shared" si="73"/>
        <v>0</v>
      </c>
      <c r="H290" s="2" t="s">
        <v>275</v>
      </c>
      <c r="I290" s="2"/>
      <c r="J290" s="3"/>
      <c r="M290" s="1">
        <f>PRODUCT(SUM(PRODUCT(R290,overview!$J$2),PRODUCT(W290,overview!$K$2),PRODUCT(AB290,overview!$L$2)),1/SUM(overview!$J$2:$L$2))</f>
        <v>0.33300000000000002</v>
      </c>
      <c r="N290" s="1">
        <f>PRODUCT(SUM(PRODUCT(S290,overview!$J$2),PRODUCT(X290,overview!$K$2),PRODUCT(AC290,overview!$L$2)),1/SUM(overview!$J$2:$L$2))</f>
        <v>2.6669999999999998</v>
      </c>
      <c r="O290" s="1">
        <f t="shared" si="67"/>
        <v>10</v>
      </c>
      <c r="P290" s="1">
        <f t="shared" si="68"/>
        <v>0</v>
      </c>
      <c r="Q290" s="1">
        <f t="shared" si="69"/>
        <v>0</v>
      </c>
      <c r="R290" s="1">
        <v>0.33300000000000002</v>
      </c>
      <c r="S290" s="1">
        <v>2.6669999999999998</v>
      </c>
      <c r="T290" s="1">
        <v>7</v>
      </c>
      <c r="U290" s="1">
        <v>0</v>
      </c>
      <c r="V290" s="1">
        <f t="shared" si="70"/>
        <v>0</v>
      </c>
      <c r="W290" s="1">
        <v>0.33300000000000002</v>
      </c>
      <c r="X290" s="1">
        <v>2.6669999999999998</v>
      </c>
      <c r="Y290" s="1">
        <v>3</v>
      </c>
      <c r="Z290" s="1">
        <v>0</v>
      </c>
      <c r="AA290" s="1">
        <f t="shared" si="71"/>
        <v>0</v>
      </c>
      <c r="AB290" s="1">
        <v>0.33300000000000002</v>
      </c>
      <c r="AC290" s="1">
        <v>2.6669999999999998</v>
      </c>
      <c r="AD290" s="1">
        <v>0</v>
      </c>
      <c r="AE290" s="1">
        <v>0</v>
      </c>
      <c r="AF290" s="1" t="e">
        <f t="shared" si="66"/>
        <v>#DIV/0!</v>
      </c>
      <c r="AH290" s="1">
        <f t="shared" si="74"/>
        <v>8.1437891774337981E-2</v>
      </c>
      <c r="AI290" s="1">
        <f t="shared" si="75"/>
        <v>2.656324645363255E-2</v>
      </c>
      <c r="AJ290" s="1">
        <f t="shared" si="76"/>
        <v>0.12869623655913978</v>
      </c>
      <c r="AK290" s="1">
        <f t="shared" si="77"/>
        <v>3.5851372888437969</v>
      </c>
      <c r="AL290" s="1" t="b">
        <f t="shared" si="78"/>
        <v>0</v>
      </c>
      <c r="AM290" s="1">
        <f t="shared" si="79"/>
        <v>2.2507794719150227</v>
      </c>
      <c r="AN290" s="1" t="b">
        <f t="shared" si="80"/>
        <v>0</v>
      </c>
      <c r="AO290" s="1">
        <v>9.4879999999999995</v>
      </c>
    </row>
    <row r="291" spans="1:41">
      <c r="A291" s="7">
        <v>288</v>
      </c>
      <c r="B291" s="9" t="s">
        <v>53</v>
      </c>
      <c r="C291" s="9" t="s">
        <v>33</v>
      </c>
      <c r="D291" s="9" t="s">
        <v>32</v>
      </c>
      <c r="E291" s="9" t="s">
        <v>33</v>
      </c>
      <c r="F291" s="2" t="b">
        <f t="shared" si="72"/>
        <v>1</v>
      </c>
      <c r="G291" s="2" t="b">
        <f t="shared" si="73"/>
        <v>0</v>
      </c>
      <c r="H291" s="2" t="s">
        <v>275</v>
      </c>
      <c r="I291" s="2"/>
      <c r="J291" s="3"/>
      <c r="M291" s="1">
        <f>PRODUCT(SUM(PRODUCT(R291,overview!$J$2),PRODUCT(W291,overview!$K$2),PRODUCT(AB291,overview!$L$2)),1/SUM(overview!$J$2:$L$2))</f>
        <v>1</v>
      </c>
      <c r="N291" s="1">
        <f>PRODUCT(SUM(PRODUCT(S291,overview!$J$2),PRODUCT(X291,overview!$K$2),PRODUCT(AC291,overview!$L$2)),1/SUM(overview!$J$2:$L$2))</f>
        <v>2</v>
      </c>
      <c r="O291" s="1">
        <f t="shared" si="67"/>
        <v>20</v>
      </c>
      <c r="P291" s="1">
        <f t="shared" si="68"/>
        <v>1</v>
      </c>
      <c r="Q291" s="1">
        <f t="shared" si="69"/>
        <v>2.5000000000000001E-2</v>
      </c>
      <c r="R291" s="1">
        <v>1</v>
      </c>
      <c r="S291" s="1">
        <v>2</v>
      </c>
      <c r="T291" s="1">
        <v>7</v>
      </c>
      <c r="U291" s="1">
        <v>0</v>
      </c>
      <c r="V291" s="1">
        <f t="shared" si="70"/>
        <v>0</v>
      </c>
      <c r="W291" s="1">
        <v>1</v>
      </c>
      <c r="X291" s="1">
        <v>2</v>
      </c>
      <c r="Y291" s="1">
        <v>12</v>
      </c>
      <c r="Z291" s="1">
        <v>1</v>
      </c>
      <c r="AA291" s="1">
        <f t="shared" si="71"/>
        <v>4.1666666666666664E-2</v>
      </c>
      <c r="AB291" s="1">
        <v>1</v>
      </c>
      <c r="AC291" s="1">
        <v>2</v>
      </c>
      <c r="AD291" s="1">
        <v>1</v>
      </c>
      <c r="AE291" s="1">
        <v>0</v>
      </c>
      <c r="AF291" s="1">
        <f t="shared" si="66"/>
        <v>0</v>
      </c>
      <c r="AH291" s="1">
        <f t="shared" si="74"/>
        <v>7.8305665167632682E-2</v>
      </c>
      <c r="AI291" s="1">
        <f t="shared" si="75"/>
        <v>2.5456444518064527E-2</v>
      </c>
      <c r="AJ291" s="1">
        <f t="shared" si="76"/>
        <v>9.6522177419354843E-2</v>
      </c>
      <c r="AK291" s="1">
        <f t="shared" si="77"/>
        <v>2.4718036270309964</v>
      </c>
      <c r="AL291" s="1" t="b">
        <f t="shared" si="78"/>
        <v>0</v>
      </c>
      <c r="AM291" s="1">
        <f t="shared" si="79"/>
        <v>2.8007992333385108</v>
      </c>
      <c r="AN291" s="1" t="b">
        <f t="shared" si="80"/>
        <v>0</v>
      </c>
      <c r="AO291" s="1">
        <v>9.4879999999999995</v>
      </c>
    </row>
    <row r="292" spans="1:41">
      <c r="A292" s="7">
        <v>289</v>
      </c>
      <c r="B292" s="9" t="s">
        <v>75</v>
      </c>
      <c r="C292" s="9" t="s">
        <v>1</v>
      </c>
      <c r="D292" s="9" t="s">
        <v>74</v>
      </c>
      <c r="E292" s="9" t="s">
        <v>1</v>
      </c>
      <c r="F292" s="2" t="b">
        <f t="shared" si="72"/>
        <v>1</v>
      </c>
      <c r="G292" s="2" t="b">
        <f t="shared" si="73"/>
        <v>1</v>
      </c>
      <c r="H292" s="2" t="s">
        <v>275</v>
      </c>
      <c r="I292" s="2"/>
      <c r="J292" s="3"/>
      <c r="M292" s="1">
        <f>PRODUCT(SUM(PRODUCT(R292,overview!$J$2),PRODUCT(W292,overview!$K$2),PRODUCT(AB292,overview!$L$2)),1/SUM(overview!$J$2:$L$2))</f>
        <v>1.1541363636363635</v>
      </c>
      <c r="N292" s="1">
        <f>PRODUCT(SUM(PRODUCT(S292,overview!$J$2),PRODUCT(X292,overview!$K$2),PRODUCT(AC292,overview!$L$2)),1/SUM(overview!$J$2:$L$2))</f>
        <v>1.8458636363636365</v>
      </c>
      <c r="O292" s="1">
        <f t="shared" si="67"/>
        <v>13</v>
      </c>
      <c r="P292" s="1">
        <f t="shared" si="68"/>
        <v>1</v>
      </c>
      <c r="Q292" s="1">
        <f t="shared" si="69"/>
        <v>4.8096575787481742E-2</v>
      </c>
      <c r="R292" s="1">
        <v>1.0529999999999999</v>
      </c>
      <c r="S292" s="1">
        <v>1.9470000000000001</v>
      </c>
      <c r="T292" s="1">
        <v>8</v>
      </c>
      <c r="U292" s="1">
        <v>1</v>
      </c>
      <c r="V292" s="1">
        <f t="shared" si="70"/>
        <v>6.7604006163328192E-2</v>
      </c>
      <c r="W292" s="1">
        <v>1.206</v>
      </c>
      <c r="X292" s="1">
        <v>1.794</v>
      </c>
      <c r="Y292" s="1">
        <v>4</v>
      </c>
      <c r="Z292" s="1">
        <v>0</v>
      </c>
      <c r="AA292" s="1">
        <f t="shared" si="71"/>
        <v>0</v>
      </c>
      <c r="AB292" s="1">
        <v>1.0660000000000001</v>
      </c>
      <c r="AC292" s="1">
        <v>1.9339999999999999</v>
      </c>
      <c r="AD292" s="1">
        <v>1</v>
      </c>
      <c r="AE292" s="1">
        <v>0</v>
      </c>
      <c r="AF292" s="1">
        <f t="shared" si="66"/>
        <v>0</v>
      </c>
      <c r="AH292" s="1">
        <f t="shared" si="74"/>
        <v>6.4267397745839214E-2</v>
      </c>
      <c r="AI292" s="1">
        <f t="shared" si="75"/>
        <v>2.3649356018103439E-2</v>
      </c>
      <c r="AJ292" s="1">
        <f t="shared" si="76"/>
        <v>0</v>
      </c>
      <c r="AK292" s="1">
        <f t="shared" si="77"/>
        <v>1.0067622843849333</v>
      </c>
      <c r="AL292" s="1" t="b">
        <f t="shared" si="78"/>
        <v>0</v>
      </c>
      <c r="AM292" s="1">
        <f t="shared" si="79"/>
        <v>3.0279041839837739</v>
      </c>
      <c r="AN292" s="1" t="b">
        <f t="shared" si="80"/>
        <v>0</v>
      </c>
      <c r="AO292" s="1">
        <v>9.4879999999999995</v>
      </c>
    </row>
    <row r="293" spans="1:41">
      <c r="A293" s="7">
        <v>290</v>
      </c>
      <c r="B293" s="9" t="s">
        <v>30</v>
      </c>
      <c r="C293" s="9" t="s">
        <v>31</v>
      </c>
      <c r="D293" s="9" t="s">
        <v>30</v>
      </c>
      <c r="E293" s="9" t="s">
        <v>31</v>
      </c>
      <c r="F293" s="2" t="b">
        <f t="shared" si="72"/>
        <v>0</v>
      </c>
      <c r="G293" s="2" t="b">
        <f t="shared" si="73"/>
        <v>0</v>
      </c>
      <c r="H293" s="2" t="s">
        <v>275</v>
      </c>
      <c r="I293" s="2"/>
      <c r="J293" s="3"/>
      <c r="M293" s="1">
        <f>PRODUCT(SUM(PRODUCT(R293,overview!$J$2),PRODUCT(W293,overview!$K$2),PRODUCT(AB293,overview!$L$2)),1/SUM(overview!$J$2:$L$2))</f>
        <v>1</v>
      </c>
      <c r="N293" s="1">
        <f>PRODUCT(SUM(PRODUCT(S293,overview!$J$2),PRODUCT(X293,overview!$K$2),PRODUCT(AC293,overview!$L$2)),1/SUM(overview!$J$2:$L$2))</f>
        <v>2</v>
      </c>
      <c r="O293" s="1">
        <f t="shared" si="67"/>
        <v>13</v>
      </c>
      <c r="P293" s="1">
        <f t="shared" si="68"/>
        <v>2</v>
      </c>
      <c r="Q293" s="1">
        <f t="shared" si="69"/>
        <v>7.6923076923076927E-2</v>
      </c>
      <c r="R293" s="1">
        <v>1</v>
      </c>
      <c r="S293" s="1">
        <v>2</v>
      </c>
      <c r="T293" s="1">
        <v>6</v>
      </c>
      <c r="U293" s="1">
        <v>0</v>
      </c>
      <c r="V293" s="1">
        <f t="shared" si="70"/>
        <v>0</v>
      </c>
      <c r="W293" s="1">
        <v>1</v>
      </c>
      <c r="X293" s="1">
        <v>2</v>
      </c>
      <c r="Y293" s="1">
        <v>7</v>
      </c>
      <c r="Z293" s="1">
        <v>2</v>
      </c>
      <c r="AA293" s="1">
        <f t="shared" si="71"/>
        <v>0.14285714285714285</v>
      </c>
      <c r="AB293" s="1">
        <v>1</v>
      </c>
      <c r="AC293" s="1">
        <v>2</v>
      </c>
      <c r="AD293" s="1">
        <v>0</v>
      </c>
      <c r="AE293" s="1">
        <v>0</v>
      </c>
      <c r="AF293" s="1" t="e">
        <f t="shared" si="66"/>
        <v>#DIV/0!</v>
      </c>
      <c r="AH293" s="1">
        <f t="shared" si="74"/>
        <v>6.0975879026076638E-2</v>
      </c>
      <c r="AI293" s="1">
        <f t="shared" si="75"/>
        <v>9.7330686079858814E-3</v>
      </c>
      <c r="AJ293" s="1">
        <f t="shared" si="76"/>
        <v>0</v>
      </c>
      <c r="AK293" s="1">
        <f t="shared" si="77"/>
        <v>1.3108324305149171E-2</v>
      </c>
      <c r="AL293" s="1" t="b">
        <f t="shared" si="78"/>
        <v>0</v>
      </c>
      <c r="AM293" s="1">
        <f t="shared" si="79"/>
        <v>3.0316063493709589</v>
      </c>
      <c r="AN293" s="1" t="b">
        <f t="shared" si="80"/>
        <v>0</v>
      </c>
      <c r="AO293" s="1">
        <v>9.4879999999999995</v>
      </c>
    </row>
    <row r="294" spans="1:41">
      <c r="A294" s="7">
        <v>291</v>
      </c>
      <c r="B294" s="9" t="s">
        <v>41</v>
      </c>
      <c r="C294" s="9" t="s">
        <v>42</v>
      </c>
      <c r="D294" s="9" t="s">
        <v>41</v>
      </c>
      <c r="E294" s="9" t="s">
        <v>42</v>
      </c>
      <c r="F294" s="2" t="b">
        <f t="shared" si="72"/>
        <v>0</v>
      </c>
      <c r="G294" s="2" t="b">
        <f t="shared" si="73"/>
        <v>0</v>
      </c>
      <c r="H294" s="2" t="s">
        <v>275</v>
      </c>
      <c r="I294" s="2"/>
      <c r="J294" s="3"/>
      <c r="M294" s="1">
        <f>PRODUCT(SUM(PRODUCT(R294,overview!$J$2),PRODUCT(W294,overview!$K$2),PRODUCT(AB294,overview!$L$2)),1/SUM(overview!$J$2:$L$2))</f>
        <v>0.42768181818181816</v>
      </c>
      <c r="N294" s="1">
        <f>PRODUCT(SUM(PRODUCT(S294,overview!$J$2),PRODUCT(X294,overview!$K$2),PRODUCT(AC294,overview!$L$2)),1/SUM(overview!$J$2:$L$2))</f>
        <v>2.5723181818181819</v>
      </c>
      <c r="O294" s="1">
        <f t="shared" si="67"/>
        <v>10</v>
      </c>
      <c r="P294" s="1">
        <f t="shared" si="68"/>
        <v>1</v>
      </c>
      <c r="Q294" s="1">
        <f t="shared" si="69"/>
        <v>1.6626318672580444E-2</v>
      </c>
      <c r="R294" s="1">
        <v>0.42899999999999999</v>
      </c>
      <c r="S294" s="1">
        <v>2.5710000000000002</v>
      </c>
      <c r="T294" s="1">
        <v>4</v>
      </c>
      <c r="U294" s="1">
        <v>0</v>
      </c>
      <c r="V294" s="1">
        <f t="shared" si="70"/>
        <v>0</v>
      </c>
      <c r="W294" s="1">
        <v>0.42699999999999999</v>
      </c>
      <c r="X294" s="1">
        <v>2.573</v>
      </c>
      <c r="Y294" s="1">
        <v>6</v>
      </c>
      <c r="Z294" s="1">
        <v>1</v>
      </c>
      <c r="AA294" s="1">
        <f t="shared" si="71"/>
        <v>2.7659023189532322E-2</v>
      </c>
      <c r="AB294" s="1">
        <v>0.42899999999999999</v>
      </c>
      <c r="AC294" s="1">
        <v>2.5710000000000002</v>
      </c>
      <c r="AD294" s="1">
        <v>0</v>
      </c>
      <c r="AE294" s="1">
        <v>0</v>
      </c>
      <c r="AF294" s="1" t="e">
        <f t="shared" si="66"/>
        <v>#DIV/0!</v>
      </c>
      <c r="AH294" s="1">
        <f t="shared" si="74"/>
        <v>3.9260717410323706E-2</v>
      </c>
      <c r="AI294" s="1">
        <f t="shared" si="75"/>
        <v>4.9421416335520265E-3</v>
      </c>
      <c r="AJ294" s="1">
        <f t="shared" si="76"/>
        <v>0</v>
      </c>
      <c r="AK294" s="1">
        <f t="shared" si="77"/>
        <v>0.37780367517634006</v>
      </c>
      <c r="AL294" s="1" t="b">
        <f t="shared" si="78"/>
        <v>0</v>
      </c>
      <c r="AM294" s="1">
        <f t="shared" si="79"/>
        <v>2.9287960721957043</v>
      </c>
      <c r="AN294" s="1" t="b">
        <f t="shared" si="80"/>
        <v>0</v>
      </c>
      <c r="AO294" s="1">
        <v>9.4879999999999995</v>
      </c>
    </row>
    <row r="295" spans="1:41">
      <c r="A295" s="7">
        <v>292</v>
      </c>
      <c r="B295" s="9" t="s">
        <v>28</v>
      </c>
      <c r="C295" s="9" t="s">
        <v>29</v>
      </c>
      <c r="D295" s="9" t="s">
        <v>28</v>
      </c>
      <c r="E295" s="9" t="s">
        <v>29</v>
      </c>
      <c r="F295" s="2" t="b">
        <f t="shared" si="72"/>
        <v>0</v>
      </c>
      <c r="G295" s="2" t="b">
        <f t="shared" si="73"/>
        <v>0</v>
      </c>
      <c r="H295" s="2" t="s">
        <v>275</v>
      </c>
      <c r="I295" s="2"/>
      <c r="J295" s="2"/>
      <c r="M295" s="1">
        <f>PRODUCT(SUM(PRODUCT(R295,overview!$J$2),PRODUCT(W295,overview!$K$2),PRODUCT(AB295,overview!$L$2)),1/SUM(overview!$J$2:$L$2))</f>
        <v>0.66700000000000004</v>
      </c>
      <c r="N295" s="1">
        <f>PRODUCT(SUM(PRODUCT(S295,overview!$J$2),PRODUCT(X295,overview!$K$2),PRODUCT(AC295,overview!$L$2)),1/SUM(overview!$J$2:$L$2))</f>
        <v>2.3330000000000006</v>
      </c>
      <c r="O295" s="1">
        <f t="shared" si="67"/>
        <v>13</v>
      </c>
      <c r="P295" s="1">
        <f t="shared" si="68"/>
        <v>0</v>
      </c>
      <c r="Q295" s="1">
        <f t="shared" si="69"/>
        <v>0</v>
      </c>
      <c r="R295" s="1">
        <v>0.66700000000000004</v>
      </c>
      <c r="S295" s="1">
        <v>2.3330000000000002</v>
      </c>
      <c r="T295" s="1">
        <v>7</v>
      </c>
      <c r="U295" s="1">
        <v>0</v>
      </c>
      <c r="V295" s="1">
        <f t="shared" si="70"/>
        <v>0</v>
      </c>
      <c r="W295" s="1">
        <v>0.66700000000000004</v>
      </c>
      <c r="X295" s="1">
        <v>2.3330000000000002</v>
      </c>
      <c r="Y295" s="1">
        <v>6</v>
      </c>
      <c r="Z295" s="1">
        <v>0</v>
      </c>
      <c r="AA295" s="1">
        <f t="shared" si="71"/>
        <v>0</v>
      </c>
      <c r="AB295" s="1">
        <v>0.66700000000000004</v>
      </c>
      <c r="AC295" s="1">
        <v>2.3330000000000002</v>
      </c>
      <c r="AD295" s="1">
        <v>0</v>
      </c>
      <c r="AE295" s="1">
        <v>0</v>
      </c>
      <c r="AF295" s="1" t="e">
        <f t="shared" si="66"/>
        <v>#DIV/0!</v>
      </c>
      <c r="AH295" s="1">
        <f t="shared" si="74"/>
        <v>6.1863369558735413E-2</v>
      </c>
      <c r="AI295" s="1">
        <f t="shared" si="75"/>
        <v>1.8090574245059648E-2</v>
      </c>
      <c r="AJ295" s="1">
        <f t="shared" si="76"/>
        <v>0</v>
      </c>
      <c r="AK295" s="1">
        <f t="shared" si="77"/>
        <v>0.32379524803041326</v>
      </c>
      <c r="AL295" s="1" t="b">
        <f t="shared" si="78"/>
        <v>0</v>
      </c>
      <c r="AM295" s="1">
        <f t="shared" si="79"/>
        <v>3.5538839671952775</v>
      </c>
      <c r="AN295" s="1" t="b">
        <f t="shared" si="80"/>
        <v>0</v>
      </c>
      <c r="AO295" s="1">
        <v>9.4879999999999995</v>
      </c>
    </row>
    <row r="296" spans="1:41">
      <c r="A296" s="7">
        <v>293</v>
      </c>
      <c r="B296" s="9" t="s">
        <v>69</v>
      </c>
      <c r="C296" s="9" t="s">
        <v>70</v>
      </c>
      <c r="D296" s="9" t="s">
        <v>69</v>
      </c>
      <c r="E296" s="9" t="s">
        <v>70</v>
      </c>
      <c r="F296" s="2" t="b">
        <f t="shared" si="72"/>
        <v>0</v>
      </c>
      <c r="G296" s="2" t="b">
        <f t="shared" si="73"/>
        <v>0</v>
      </c>
      <c r="H296" s="2" t="s">
        <v>275</v>
      </c>
      <c r="I296" s="2"/>
      <c r="J296" s="2"/>
      <c r="M296" s="1">
        <f>PRODUCT(SUM(PRODUCT(R296,overview!$J$2),PRODUCT(W296,overview!$K$2),PRODUCT(AB296,overview!$L$2)),1/SUM(overview!$J$2:$L$2))</f>
        <v>0.98879545454545448</v>
      </c>
      <c r="N296" s="1">
        <f>PRODUCT(SUM(PRODUCT(S296,overview!$J$2),PRODUCT(X296,overview!$K$2),PRODUCT(AC296,overview!$L$2)),1/SUM(overview!$J$2:$L$2))</f>
        <v>2.0112045454545453</v>
      </c>
      <c r="O296" s="1">
        <f t="shared" si="67"/>
        <v>19</v>
      </c>
      <c r="P296" s="1">
        <f t="shared" si="68"/>
        <v>3</v>
      </c>
      <c r="Q296" s="1">
        <f t="shared" si="69"/>
        <v>7.7627906340495559E-2</v>
      </c>
      <c r="R296" s="1">
        <v>1</v>
      </c>
      <c r="S296" s="1">
        <v>2</v>
      </c>
      <c r="T296" s="1">
        <v>7</v>
      </c>
      <c r="U296" s="1">
        <v>0</v>
      </c>
      <c r="V296" s="1">
        <f t="shared" si="70"/>
        <v>0</v>
      </c>
      <c r="W296" s="1">
        <v>0.98299999999999998</v>
      </c>
      <c r="X296" s="1">
        <v>2.0169999999999999</v>
      </c>
      <c r="Y296" s="1">
        <v>12</v>
      </c>
      <c r="Z296" s="1">
        <v>3</v>
      </c>
      <c r="AA296" s="1">
        <f t="shared" si="71"/>
        <v>0.12183936539414973</v>
      </c>
      <c r="AB296" s="1">
        <v>1</v>
      </c>
      <c r="AC296" s="1">
        <v>2</v>
      </c>
      <c r="AD296" s="1">
        <v>0</v>
      </c>
      <c r="AE296" s="1">
        <v>0</v>
      </c>
      <c r="AF296" s="1" t="e">
        <f t="shared" si="66"/>
        <v>#DIV/0!</v>
      </c>
      <c r="AH296" s="1">
        <f t="shared" si="74"/>
        <v>5.9574921808359396E-2</v>
      </c>
      <c r="AI296" s="1">
        <f t="shared" si="75"/>
        <v>1.9145594530567026E-2</v>
      </c>
      <c r="AJ296" s="1">
        <f t="shared" si="76"/>
        <v>0</v>
      </c>
      <c r="AK296" s="1">
        <f t="shared" si="77"/>
        <v>0.3358325426720028</v>
      </c>
      <c r="AL296" s="1" t="b">
        <f t="shared" si="78"/>
        <v>0</v>
      </c>
      <c r="AM296" s="1">
        <f t="shared" si="79"/>
        <v>2.9268175565064047</v>
      </c>
      <c r="AN296" s="1" t="b">
        <f t="shared" si="80"/>
        <v>0</v>
      </c>
      <c r="AO296" s="1">
        <v>9.4879999999999995</v>
      </c>
    </row>
    <row r="297" spans="1:41">
      <c r="A297" s="7">
        <v>294</v>
      </c>
      <c r="B297" s="9" t="s">
        <v>60</v>
      </c>
      <c r="C297" s="9" t="s">
        <v>61</v>
      </c>
      <c r="D297" s="9" t="s">
        <v>83</v>
      </c>
      <c r="E297" s="9" t="s">
        <v>61</v>
      </c>
      <c r="F297" s="2" t="b">
        <f t="shared" si="72"/>
        <v>0</v>
      </c>
      <c r="G297" s="2" t="b">
        <f t="shared" si="73"/>
        <v>0</v>
      </c>
      <c r="H297" s="2" t="s">
        <v>275</v>
      </c>
      <c r="I297" s="2"/>
      <c r="J297" s="2"/>
      <c r="K297" s="4"/>
      <c r="L297" s="3"/>
      <c r="M297" s="1">
        <f>PRODUCT(SUM(PRODUCT(R297,overview!$J$2),PRODUCT(W297,overview!$K$2),PRODUCT(AB297,overview!$L$2)),1/SUM(overview!$J$2:$L$2))</f>
        <v>1</v>
      </c>
      <c r="N297" s="1">
        <f>PRODUCT(SUM(PRODUCT(S297,overview!$J$2),PRODUCT(X297,overview!$K$2),PRODUCT(AC297,overview!$L$2)),1/SUM(overview!$J$2:$L$2))</f>
        <v>2</v>
      </c>
      <c r="O297" s="1">
        <f t="shared" si="67"/>
        <v>19</v>
      </c>
      <c r="P297" s="1">
        <f t="shared" si="68"/>
        <v>0</v>
      </c>
      <c r="Q297" s="1">
        <f t="shared" si="69"/>
        <v>0</v>
      </c>
      <c r="R297" s="1">
        <v>1</v>
      </c>
      <c r="S297" s="1">
        <v>2</v>
      </c>
      <c r="T297" s="1">
        <v>9</v>
      </c>
      <c r="U297" s="1">
        <v>0</v>
      </c>
      <c r="V297" s="1">
        <f t="shared" si="70"/>
        <v>0</v>
      </c>
      <c r="W297" s="1">
        <v>1</v>
      </c>
      <c r="X297" s="1">
        <v>2</v>
      </c>
      <c r="Y297" s="1">
        <v>9</v>
      </c>
      <c r="Z297" s="1">
        <v>0</v>
      </c>
      <c r="AA297" s="1">
        <f t="shared" si="71"/>
        <v>0</v>
      </c>
      <c r="AB297" s="1">
        <v>1</v>
      </c>
      <c r="AC297" s="1">
        <v>2</v>
      </c>
      <c r="AD297" s="1">
        <v>1</v>
      </c>
      <c r="AE297" s="1">
        <v>0</v>
      </c>
      <c r="AF297" s="1">
        <f t="shared" si="66"/>
        <v>0</v>
      </c>
      <c r="AH297" s="1">
        <f t="shared" si="74"/>
        <v>5.7628398791540789E-2</v>
      </c>
      <c r="AI297" s="1">
        <f t="shared" si="75"/>
        <v>1.2847670588918069E-2</v>
      </c>
      <c r="AJ297" s="1">
        <f t="shared" si="76"/>
        <v>0</v>
      </c>
      <c r="AK297" s="1">
        <f t="shared" si="77"/>
        <v>0.37480623244852923</v>
      </c>
      <c r="AL297" s="1" t="b">
        <f t="shared" si="78"/>
        <v>0</v>
      </c>
      <c r="AM297" s="1">
        <f t="shared" si="79"/>
        <v>2.6036498050672661</v>
      </c>
      <c r="AN297" s="1" t="b">
        <f t="shared" si="80"/>
        <v>0</v>
      </c>
      <c r="AO297" s="1">
        <v>9.4879999999999995</v>
      </c>
    </row>
    <row r="298" spans="1:41">
      <c r="A298" s="7">
        <v>295</v>
      </c>
      <c r="B298" s="9" t="s">
        <v>64</v>
      </c>
      <c r="C298" s="9" t="s">
        <v>2</v>
      </c>
      <c r="D298" s="9" t="s">
        <v>65</v>
      </c>
      <c r="E298" s="9" t="s">
        <v>2</v>
      </c>
      <c r="F298" s="2" t="b">
        <f t="shared" si="72"/>
        <v>0</v>
      </c>
      <c r="G298" s="2" t="b">
        <f t="shared" si="73"/>
        <v>1</v>
      </c>
      <c r="H298" s="2" t="s">
        <v>275</v>
      </c>
      <c r="I298" s="2"/>
      <c r="J298" s="2"/>
      <c r="M298" s="1">
        <f>PRODUCT(SUM(PRODUCT(R298,overview!$J$2),PRODUCT(W298,overview!$K$2),PRODUCT(AB298,overview!$L$2)),1/SUM(overview!$J$2:$L$2))</f>
        <v>0.33300000000000002</v>
      </c>
      <c r="N298" s="1">
        <f>PRODUCT(SUM(PRODUCT(S298,overview!$J$2),PRODUCT(X298,overview!$K$2),PRODUCT(AC298,overview!$L$2)),1/SUM(overview!$J$2:$L$2))</f>
        <v>2.6669999999999998</v>
      </c>
      <c r="O298" s="1">
        <f t="shared" si="67"/>
        <v>13</v>
      </c>
      <c r="P298" s="1">
        <f t="shared" si="68"/>
        <v>0</v>
      </c>
      <c r="Q298" s="1">
        <f t="shared" si="69"/>
        <v>0</v>
      </c>
      <c r="R298" s="1">
        <v>0.33300000000000002</v>
      </c>
      <c r="S298" s="1">
        <v>2.6669999999999998</v>
      </c>
      <c r="T298" s="1">
        <v>7</v>
      </c>
      <c r="U298" s="1">
        <v>0</v>
      </c>
      <c r="V298" s="1">
        <f t="shared" si="70"/>
        <v>0</v>
      </c>
      <c r="W298" s="1">
        <v>0.33300000000000002</v>
      </c>
      <c r="X298" s="1">
        <v>2.6669999999999998</v>
      </c>
      <c r="Y298" s="1">
        <v>5</v>
      </c>
      <c r="Z298" s="1">
        <v>0</v>
      </c>
      <c r="AA298" s="1">
        <f t="shared" si="71"/>
        <v>0</v>
      </c>
      <c r="AB298" s="1">
        <v>0.33300000000000002</v>
      </c>
      <c r="AC298" s="1">
        <v>2.6669999999999998</v>
      </c>
      <c r="AD298" s="1">
        <v>1</v>
      </c>
      <c r="AE298" s="1">
        <v>0</v>
      </c>
      <c r="AF298" s="1">
        <f t="shared" si="66"/>
        <v>0</v>
      </c>
      <c r="AH298" s="1">
        <f t="shared" si="74"/>
        <v>4.7123803546210569E-2</v>
      </c>
      <c r="AI298" s="1">
        <f t="shared" si="75"/>
        <v>1.2140527536303776E-2</v>
      </c>
      <c r="AJ298" s="1">
        <f t="shared" si="76"/>
        <v>0</v>
      </c>
      <c r="AK298" s="1">
        <f t="shared" si="77"/>
        <v>0.35045303209875983</v>
      </c>
      <c r="AL298" s="1" t="b">
        <f t="shared" si="78"/>
        <v>0</v>
      </c>
      <c r="AM298" s="1">
        <f t="shared" si="79"/>
        <v>2.4817602064461473</v>
      </c>
      <c r="AN298" s="1" t="b">
        <f t="shared" si="80"/>
        <v>0</v>
      </c>
      <c r="AO298" s="1">
        <v>9.4879999999999995</v>
      </c>
    </row>
    <row r="299" spans="1:41">
      <c r="A299" s="7">
        <v>296</v>
      </c>
      <c r="B299" s="9" t="s">
        <v>53</v>
      </c>
      <c r="C299" s="9" t="s">
        <v>33</v>
      </c>
      <c r="D299" s="9" t="s">
        <v>32</v>
      </c>
      <c r="E299" s="9" t="s">
        <v>33</v>
      </c>
      <c r="F299" s="2" t="b">
        <f t="shared" si="72"/>
        <v>1</v>
      </c>
      <c r="G299" s="2" t="b">
        <f t="shared" si="73"/>
        <v>0</v>
      </c>
      <c r="H299" s="2" t="s">
        <v>275</v>
      </c>
      <c r="I299" s="2"/>
      <c r="J299" s="2"/>
      <c r="M299" s="1">
        <f>PRODUCT(SUM(PRODUCT(R299,overview!$J$2),PRODUCT(W299,overview!$K$2),PRODUCT(AB299,overview!$L$2)),1/SUM(overview!$J$2:$L$2))</f>
        <v>1</v>
      </c>
      <c r="N299" s="1">
        <f>PRODUCT(SUM(PRODUCT(S299,overview!$J$2),PRODUCT(X299,overview!$K$2),PRODUCT(AC299,overview!$L$2)),1/SUM(overview!$J$2:$L$2))</f>
        <v>2</v>
      </c>
      <c r="O299" s="1">
        <f t="shared" si="67"/>
        <v>20</v>
      </c>
      <c r="P299" s="1">
        <f t="shared" si="68"/>
        <v>2</v>
      </c>
      <c r="Q299" s="1">
        <f t="shared" si="69"/>
        <v>0.05</v>
      </c>
      <c r="R299" s="1">
        <v>1</v>
      </c>
      <c r="S299" s="1">
        <v>2</v>
      </c>
      <c r="T299" s="1">
        <v>7</v>
      </c>
      <c r="U299" s="1">
        <v>0</v>
      </c>
      <c r="V299" s="1">
        <f t="shared" si="70"/>
        <v>0</v>
      </c>
      <c r="W299" s="1">
        <v>1</v>
      </c>
      <c r="X299" s="1">
        <v>2</v>
      </c>
      <c r="Y299" s="1">
        <v>12</v>
      </c>
      <c r="Z299" s="1">
        <v>2</v>
      </c>
      <c r="AA299" s="1">
        <f t="shared" si="71"/>
        <v>8.3333333333333329E-2</v>
      </c>
      <c r="AB299" s="1">
        <v>1</v>
      </c>
      <c r="AC299" s="1">
        <v>2</v>
      </c>
      <c r="AD299" s="1">
        <v>1</v>
      </c>
      <c r="AE299" s="1">
        <v>0</v>
      </c>
      <c r="AF299" s="1">
        <f t="shared" si="66"/>
        <v>0</v>
      </c>
      <c r="AH299" s="1">
        <f t="shared" si="74"/>
        <v>4.6342428290495861E-2</v>
      </c>
      <c r="AI299" s="1">
        <f t="shared" si="75"/>
        <v>1.2736879588857334E-2</v>
      </c>
      <c r="AJ299" s="1">
        <f t="shared" si="76"/>
        <v>0</v>
      </c>
      <c r="AK299" s="1">
        <f t="shared" si="77"/>
        <v>0.34606014903020194</v>
      </c>
      <c r="AL299" s="1" t="b">
        <f t="shared" si="78"/>
        <v>0</v>
      </c>
      <c r="AM299" s="1">
        <f t="shared" si="79"/>
        <v>2.1677915190736434</v>
      </c>
      <c r="AN299" s="1" t="b">
        <f t="shared" si="80"/>
        <v>0</v>
      </c>
      <c r="AO299" s="1">
        <v>9.4879999999999995</v>
      </c>
    </row>
    <row r="300" spans="1:41">
      <c r="A300" s="7">
        <v>297</v>
      </c>
      <c r="B300" s="9" t="s">
        <v>28</v>
      </c>
      <c r="C300" s="9" t="s">
        <v>29</v>
      </c>
      <c r="D300" s="9" t="s">
        <v>28</v>
      </c>
      <c r="E300" s="9" t="s">
        <v>29</v>
      </c>
      <c r="F300" s="2" t="b">
        <f t="shared" si="72"/>
        <v>0</v>
      </c>
      <c r="G300" s="2" t="b">
        <f t="shared" si="73"/>
        <v>0</v>
      </c>
      <c r="H300" s="2" t="s">
        <v>275</v>
      </c>
      <c r="I300" s="2"/>
      <c r="J300" s="3"/>
      <c r="K300" s="2"/>
      <c r="L300" s="2"/>
      <c r="M300" s="1">
        <f>PRODUCT(SUM(PRODUCT(R300,overview!$J$2),PRODUCT(W300,overview!$K$2),PRODUCT(AB300,overview!$L$2)),1/SUM(overview!$J$2:$L$2))</f>
        <v>0.66700000000000004</v>
      </c>
      <c r="N300" s="1">
        <f>PRODUCT(SUM(PRODUCT(S300,overview!$J$2),PRODUCT(X300,overview!$K$2),PRODUCT(AC300,overview!$L$2)),1/SUM(overview!$J$2:$L$2))</f>
        <v>2.3330000000000006</v>
      </c>
      <c r="O300" s="1">
        <f t="shared" si="67"/>
        <v>6</v>
      </c>
      <c r="P300" s="1">
        <f t="shared" si="68"/>
        <v>0</v>
      </c>
      <c r="Q300" s="1">
        <f t="shared" si="69"/>
        <v>0</v>
      </c>
      <c r="R300" s="1">
        <v>0.66700000000000004</v>
      </c>
      <c r="S300" s="1">
        <v>2.3330000000000002</v>
      </c>
      <c r="T300" s="1">
        <v>1</v>
      </c>
      <c r="U300" s="1">
        <v>0</v>
      </c>
      <c r="V300" s="1">
        <f t="shared" si="70"/>
        <v>0</v>
      </c>
      <c r="W300" s="1">
        <v>0.66700000000000004</v>
      </c>
      <c r="X300" s="1">
        <v>2.3330000000000002</v>
      </c>
      <c r="Y300" s="1">
        <v>5</v>
      </c>
      <c r="Z300" s="1">
        <v>0</v>
      </c>
      <c r="AA300" s="1">
        <f t="shared" si="71"/>
        <v>0</v>
      </c>
      <c r="AB300" s="1">
        <v>0.66700000000000004</v>
      </c>
      <c r="AC300" s="1">
        <v>2.3330000000000002</v>
      </c>
      <c r="AD300" s="1">
        <v>0</v>
      </c>
      <c r="AE300" s="1">
        <v>0</v>
      </c>
      <c r="AF300" s="1" t="e">
        <f t="shared" si="66"/>
        <v>#DIV/0!</v>
      </c>
      <c r="AH300" s="1">
        <f t="shared" si="74"/>
        <v>4.5940799778714812E-2</v>
      </c>
      <c r="AI300" s="1">
        <f t="shared" si="75"/>
        <v>1.321993417510575E-2</v>
      </c>
      <c r="AJ300" s="1">
        <f t="shared" si="76"/>
        <v>0</v>
      </c>
      <c r="AK300" s="1">
        <f t="shared" si="77"/>
        <v>0.37664378419503508</v>
      </c>
      <c r="AL300" s="1" t="b">
        <f t="shared" si="78"/>
        <v>0</v>
      </c>
      <c r="AM300" s="1">
        <f t="shared" si="79"/>
        <v>1.7308898960854182</v>
      </c>
      <c r="AN300" s="1" t="b">
        <f t="shared" si="80"/>
        <v>0</v>
      </c>
      <c r="AO300" s="1">
        <v>9.4879999999999995</v>
      </c>
    </row>
    <row r="301" spans="1:41">
      <c r="A301" s="7">
        <v>298</v>
      </c>
      <c r="B301" s="9" t="s">
        <v>38</v>
      </c>
      <c r="C301" s="9" t="s">
        <v>1</v>
      </c>
      <c r="D301" s="9" t="s">
        <v>38</v>
      </c>
      <c r="E301" s="9" t="s">
        <v>1</v>
      </c>
      <c r="F301" s="2" t="b">
        <f t="shared" si="72"/>
        <v>0</v>
      </c>
      <c r="G301" s="2" t="b">
        <f t="shared" si="73"/>
        <v>0</v>
      </c>
      <c r="H301" s="2" t="s">
        <v>275</v>
      </c>
      <c r="I301" s="3" t="s">
        <v>88</v>
      </c>
      <c r="J301" s="3" t="s">
        <v>80</v>
      </c>
      <c r="M301" s="1">
        <f>PRODUCT(SUM(PRODUCT(R301,overview!$J$2),PRODUCT(W301,overview!$K$2),PRODUCT(AB301,overview!$L$2)),1/SUM(overview!$J$2:$L$2))</f>
        <v>0.63909090909090904</v>
      </c>
      <c r="N301" s="1">
        <f>PRODUCT(SUM(PRODUCT(S301,overview!$J$2),PRODUCT(X301,overview!$K$2),PRODUCT(AC301,overview!$L$2)),1/SUM(overview!$J$2:$L$2))</f>
        <v>2.3609090909090913</v>
      </c>
      <c r="O301" s="1">
        <f t="shared" si="67"/>
        <v>14.8</v>
      </c>
      <c r="P301" s="1">
        <f t="shared" si="68"/>
        <v>8.1999999999999993</v>
      </c>
      <c r="Q301" s="1">
        <f t="shared" si="69"/>
        <v>0.1499807470157874</v>
      </c>
      <c r="R301" s="1">
        <v>1.0920000000000001</v>
      </c>
      <c r="S301" s="1">
        <v>1.9079999999999999</v>
      </c>
      <c r="T301" s="1">
        <v>5.8</v>
      </c>
      <c r="U301" s="1">
        <v>2.2000000000000002</v>
      </c>
      <c r="V301" s="1">
        <f t="shared" si="70"/>
        <v>0.21708956842333557</v>
      </c>
      <c r="W301" s="1">
        <v>0.43099999999999999</v>
      </c>
      <c r="X301" s="1">
        <v>2.569</v>
      </c>
      <c r="Y301" s="1">
        <v>9</v>
      </c>
      <c r="Z301" s="1">
        <v>6</v>
      </c>
      <c r="AA301" s="1">
        <f t="shared" si="71"/>
        <v>0.11184637342675489</v>
      </c>
      <c r="AB301" s="1">
        <v>0.33300000000000002</v>
      </c>
      <c r="AC301" s="1">
        <v>2.6669999999999998</v>
      </c>
      <c r="AD301" s="1">
        <v>0</v>
      </c>
      <c r="AE301" s="1">
        <v>0</v>
      </c>
      <c r="AF301" s="1" t="e">
        <f t="shared" si="66"/>
        <v>#DIV/0!</v>
      </c>
      <c r="AH301" s="1">
        <f t="shared" si="74"/>
        <v>4.5403185829341178E-2</v>
      </c>
      <c r="AI301" s="1">
        <f t="shared" si="75"/>
        <v>1.8267017916855453E-2</v>
      </c>
      <c r="AJ301" s="1">
        <f t="shared" si="76"/>
        <v>0</v>
      </c>
      <c r="AK301" s="1">
        <f t="shared" si="77"/>
        <v>0.49483528783054032</v>
      </c>
      <c r="AL301" s="1" t="b">
        <f t="shared" si="78"/>
        <v>0</v>
      </c>
      <c r="AM301" s="1">
        <f t="shared" si="79"/>
        <v>1.0783006014036753</v>
      </c>
      <c r="AN301" s="1" t="b">
        <f t="shared" si="80"/>
        <v>0</v>
      </c>
      <c r="AO301" s="1">
        <v>9.4879999999999995</v>
      </c>
    </row>
    <row r="302" spans="1:41">
      <c r="A302" s="7">
        <v>299</v>
      </c>
      <c r="B302" s="9" t="s">
        <v>28</v>
      </c>
      <c r="C302" s="9" t="s">
        <v>29</v>
      </c>
      <c r="D302" s="9" t="s">
        <v>28</v>
      </c>
      <c r="E302" s="9" t="s">
        <v>29</v>
      </c>
      <c r="F302" s="2" t="b">
        <f t="shared" si="72"/>
        <v>0</v>
      </c>
      <c r="G302" s="2" t="b">
        <f t="shared" si="73"/>
        <v>0</v>
      </c>
      <c r="H302" s="2" t="s">
        <v>275</v>
      </c>
      <c r="I302" s="2"/>
      <c r="J302" s="2"/>
      <c r="K302" s="2"/>
      <c r="L302" s="2"/>
      <c r="M302" s="1">
        <f>PRODUCT(SUM(PRODUCT(R302,overview!$J$2),PRODUCT(W302,overview!$K$2),PRODUCT(AB302,overview!$L$2)),1/SUM(overview!$J$2:$L$2))</f>
        <v>0.66700000000000004</v>
      </c>
      <c r="N302" s="1">
        <f>PRODUCT(SUM(PRODUCT(S302,overview!$J$2),PRODUCT(X302,overview!$K$2),PRODUCT(AC302,overview!$L$2)),1/SUM(overview!$J$2:$L$2))</f>
        <v>2.3330000000000006</v>
      </c>
      <c r="O302" s="1">
        <f t="shared" si="67"/>
        <v>5</v>
      </c>
      <c r="P302" s="1">
        <f t="shared" si="68"/>
        <v>0</v>
      </c>
      <c r="Q302" s="1">
        <f t="shared" si="69"/>
        <v>0</v>
      </c>
      <c r="R302" s="1">
        <v>0.66700000000000004</v>
      </c>
      <c r="S302" s="1">
        <v>2.3330000000000002</v>
      </c>
      <c r="T302" s="1">
        <v>0</v>
      </c>
      <c r="U302" s="1">
        <v>0</v>
      </c>
      <c r="V302" s="1" t="e">
        <f t="shared" si="70"/>
        <v>#DIV/0!</v>
      </c>
      <c r="W302" s="1">
        <v>0.66700000000000004</v>
      </c>
      <c r="X302" s="1">
        <v>2.3330000000000002</v>
      </c>
      <c r="Y302" s="1">
        <v>5</v>
      </c>
      <c r="Z302" s="1">
        <v>0</v>
      </c>
      <c r="AA302" s="1">
        <f t="shared" si="71"/>
        <v>0</v>
      </c>
      <c r="AB302" s="1">
        <v>0.66700000000000004</v>
      </c>
      <c r="AC302" s="1">
        <v>2.3330000000000002</v>
      </c>
      <c r="AD302" s="1">
        <v>0</v>
      </c>
      <c r="AE302" s="1">
        <v>0</v>
      </c>
      <c r="AF302" s="1" t="e">
        <f t="shared" si="66"/>
        <v>#DIV/0!</v>
      </c>
      <c r="AH302" s="1">
        <f t="shared" si="74"/>
        <v>5.2002770263585262E-2</v>
      </c>
      <c r="AI302" s="1">
        <f t="shared" si="75"/>
        <v>1.8964397621884718E-2</v>
      </c>
      <c r="AJ302" s="1">
        <f t="shared" si="76"/>
        <v>0</v>
      </c>
      <c r="AK302" s="1">
        <f t="shared" si="77"/>
        <v>0.5959557485686634</v>
      </c>
      <c r="AL302" s="1" t="b">
        <f t="shared" si="78"/>
        <v>0</v>
      </c>
      <c r="AM302" s="1">
        <f t="shared" si="79"/>
        <v>0.70148634959891221</v>
      </c>
      <c r="AN302" s="1" t="b">
        <f t="shared" si="80"/>
        <v>0</v>
      </c>
      <c r="AO302" s="1">
        <v>9.4879999999999995</v>
      </c>
    </row>
    <row r="303" spans="1:41">
      <c r="A303" s="7">
        <v>300</v>
      </c>
      <c r="B303" s="9" t="s">
        <v>60</v>
      </c>
      <c r="C303" s="9" t="s">
        <v>61</v>
      </c>
      <c r="D303" s="9" t="s">
        <v>83</v>
      </c>
      <c r="E303" s="9" t="s">
        <v>61</v>
      </c>
      <c r="F303" s="2" t="b">
        <f t="shared" si="72"/>
        <v>0</v>
      </c>
      <c r="G303" s="2" t="b">
        <f t="shared" si="73"/>
        <v>0</v>
      </c>
      <c r="H303" s="2" t="s">
        <v>275</v>
      </c>
      <c r="I303" s="2"/>
      <c r="J303" s="3"/>
      <c r="K303" s="2"/>
      <c r="M303" s="1">
        <f>PRODUCT(SUM(PRODUCT(R303,overview!$J$2),PRODUCT(W303,overview!$K$2),PRODUCT(AB303,overview!$L$2)),1/SUM(overview!$J$2:$L$2))</f>
        <v>1</v>
      </c>
      <c r="N303" s="1">
        <f>PRODUCT(SUM(PRODUCT(S303,overview!$J$2),PRODUCT(X303,overview!$K$2),PRODUCT(AC303,overview!$L$2)),1/SUM(overview!$J$2:$L$2))</f>
        <v>2</v>
      </c>
      <c r="O303" s="1">
        <f t="shared" si="67"/>
        <v>14</v>
      </c>
      <c r="P303" s="1">
        <f t="shared" si="68"/>
        <v>0</v>
      </c>
      <c r="Q303" s="1">
        <f t="shared" si="69"/>
        <v>0</v>
      </c>
      <c r="R303" s="1">
        <v>1</v>
      </c>
      <c r="S303" s="1">
        <v>2</v>
      </c>
      <c r="T303" s="1">
        <v>9</v>
      </c>
      <c r="U303" s="1">
        <v>0</v>
      </c>
      <c r="V303" s="1">
        <f t="shared" si="70"/>
        <v>0</v>
      </c>
      <c r="W303" s="1">
        <v>1</v>
      </c>
      <c r="X303" s="1">
        <v>2</v>
      </c>
      <c r="Y303" s="1">
        <v>4</v>
      </c>
      <c r="Z303" s="1">
        <v>0</v>
      </c>
      <c r="AA303" s="1">
        <f t="shared" si="71"/>
        <v>0</v>
      </c>
      <c r="AB303" s="1">
        <v>1</v>
      </c>
      <c r="AC303" s="1">
        <v>2</v>
      </c>
      <c r="AD303" s="1">
        <v>1</v>
      </c>
      <c r="AE303" s="1">
        <v>0</v>
      </c>
      <c r="AF303" s="1">
        <f t="shared" si="66"/>
        <v>0</v>
      </c>
      <c r="AH303" s="1">
        <f t="shared" si="74"/>
        <v>5.537115709126883E-2</v>
      </c>
      <c r="AI303" s="1">
        <f t="shared" si="75"/>
        <v>3.5778828263404817E-2</v>
      </c>
      <c r="AJ303" s="1">
        <f t="shared" si="76"/>
        <v>0</v>
      </c>
      <c r="AK303" s="1">
        <f t="shared" si="77"/>
        <v>0.89729266259551566</v>
      </c>
      <c r="AL303" s="1" t="b">
        <f t="shared" si="78"/>
        <v>0</v>
      </c>
      <c r="AM303" s="1">
        <f t="shared" si="79"/>
        <v>0.40770603033096697</v>
      </c>
      <c r="AN303" s="1" t="b">
        <f t="shared" si="80"/>
        <v>0</v>
      </c>
      <c r="AO303" s="1">
        <v>9.4879999999999995</v>
      </c>
    </row>
    <row r="304" spans="1:41">
      <c r="A304" s="7">
        <v>301</v>
      </c>
      <c r="B304" s="9" t="s">
        <v>51</v>
      </c>
      <c r="C304" s="9" t="s">
        <v>52</v>
      </c>
      <c r="D304" s="9" t="s">
        <v>51</v>
      </c>
      <c r="E304" s="9" t="s">
        <v>52</v>
      </c>
      <c r="F304" s="2" t="b">
        <f t="shared" si="72"/>
        <v>0</v>
      </c>
      <c r="G304" s="2" t="b">
        <f t="shared" si="73"/>
        <v>0</v>
      </c>
      <c r="H304" s="2" t="s">
        <v>275</v>
      </c>
      <c r="I304" s="3" t="s">
        <v>88</v>
      </c>
      <c r="M304" s="1">
        <f>PRODUCT(SUM(PRODUCT(R304,overview!$J$2),PRODUCT(W304,overview!$K$2),PRODUCT(AB304,overview!$L$2)),1/SUM(overview!$J$2:$L$2))</f>
        <v>0.33300000000000002</v>
      </c>
      <c r="N304" s="1">
        <f>PRODUCT(SUM(PRODUCT(S304,overview!$J$2),PRODUCT(X304,overview!$K$2),PRODUCT(AC304,overview!$L$2)),1/SUM(overview!$J$2:$L$2))</f>
        <v>2.6669999999999998</v>
      </c>
      <c r="O304" s="1">
        <f t="shared" si="67"/>
        <v>5</v>
      </c>
      <c r="P304" s="1">
        <f t="shared" si="68"/>
        <v>0</v>
      </c>
      <c r="Q304" s="1">
        <f t="shared" si="69"/>
        <v>0</v>
      </c>
      <c r="R304" s="1">
        <v>0.33300000000000002</v>
      </c>
      <c r="S304" s="1">
        <v>2.6669999999999998</v>
      </c>
      <c r="T304" s="1">
        <v>3</v>
      </c>
      <c r="U304" s="1">
        <v>0</v>
      </c>
      <c r="V304" s="1">
        <f t="shared" si="70"/>
        <v>0</v>
      </c>
      <c r="W304" s="1">
        <v>0.33300000000000002</v>
      </c>
      <c r="X304" s="1">
        <v>2.6669999999999998</v>
      </c>
      <c r="Y304" s="1">
        <v>2</v>
      </c>
      <c r="Z304" s="1">
        <v>0</v>
      </c>
      <c r="AA304" s="1">
        <f t="shared" si="71"/>
        <v>0</v>
      </c>
      <c r="AB304" s="1">
        <v>0.33300000000000002</v>
      </c>
      <c r="AC304" s="1">
        <v>2.6669999999999998</v>
      </c>
      <c r="AD304" s="1">
        <v>0</v>
      </c>
      <c r="AE304" s="1">
        <v>0</v>
      </c>
      <c r="AF304" s="1" t="e">
        <f t="shared" si="66"/>
        <v>#DIV/0!</v>
      </c>
      <c r="AH304" s="1">
        <f t="shared" si="74"/>
        <v>4.9787554996857331E-2</v>
      </c>
      <c r="AI304" s="1">
        <f t="shared" si="75"/>
        <v>3.2960971736481944E-2</v>
      </c>
      <c r="AJ304" s="1">
        <f t="shared" si="76"/>
        <v>0</v>
      </c>
      <c r="AK304" s="1">
        <f t="shared" si="77"/>
        <v>1.0645540406420579</v>
      </c>
      <c r="AL304" s="1" t="b">
        <f t="shared" si="78"/>
        <v>0</v>
      </c>
      <c r="AM304" s="1">
        <f t="shared" si="79"/>
        <v>0.33978514546255029</v>
      </c>
      <c r="AN304" s="1" t="b">
        <f t="shared" si="80"/>
        <v>0</v>
      </c>
      <c r="AO304" s="1">
        <v>9.4879999999999995</v>
      </c>
    </row>
    <row r="305" spans="1:41">
      <c r="A305" s="7">
        <v>302</v>
      </c>
      <c r="B305" s="9" t="s">
        <v>45</v>
      </c>
      <c r="C305" s="9" t="s">
        <v>46</v>
      </c>
      <c r="D305" s="9" t="s">
        <v>45</v>
      </c>
      <c r="E305" s="9" t="s">
        <v>46</v>
      </c>
      <c r="F305" s="2" t="b">
        <f t="shared" si="72"/>
        <v>0</v>
      </c>
      <c r="G305" s="2" t="b">
        <f t="shared" si="73"/>
        <v>0</v>
      </c>
      <c r="H305" s="2" t="s">
        <v>275</v>
      </c>
      <c r="I305" s="3"/>
      <c r="M305" s="1">
        <f>PRODUCT(SUM(PRODUCT(R305,overview!$J$2),PRODUCT(W305,overview!$K$2),PRODUCT(AB305,overview!$L$2)),1/SUM(overview!$J$2:$L$2))</f>
        <v>1.0140454545454547</v>
      </c>
      <c r="N305" s="1">
        <f>PRODUCT(SUM(PRODUCT(S305,overview!$J$2),PRODUCT(X305,overview!$K$2),PRODUCT(AC305,overview!$L$2)),1/SUM(overview!$J$2:$L$2))</f>
        <v>1.9859545454545455</v>
      </c>
      <c r="O305" s="1">
        <f t="shared" si="67"/>
        <v>15</v>
      </c>
      <c r="P305" s="1">
        <f t="shared" si="68"/>
        <v>0</v>
      </c>
      <c r="Q305" s="1">
        <f t="shared" si="69"/>
        <v>0</v>
      </c>
      <c r="R305" s="1">
        <v>1.04</v>
      </c>
      <c r="S305" s="1">
        <v>1.96</v>
      </c>
      <c r="T305" s="1">
        <v>7</v>
      </c>
      <c r="U305" s="1">
        <v>0</v>
      </c>
      <c r="V305" s="1">
        <f t="shared" si="70"/>
        <v>0</v>
      </c>
      <c r="W305" s="1">
        <v>1.002</v>
      </c>
      <c r="X305" s="1">
        <v>1.998</v>
      </c>
      <c r="Y305" s="1">
        <v>8</v>
      </c>
      <c r="Z305" s="1">
        <v>0</v>
      </c>
      <c r="AA305" s="1">
        <f t="shared" si="71"/>
        <v>0</v>
      </c>
      <c r="AB305" s="1">
        <v>1</v>
      </c>
      <c r="AC305" s="1">
        <v>2</v>
      </c>
      <c r="AD305" s="1">
        <v>0</v>
      </c>
      <c r="AE305" s="1">
        <v>0</v>
      </c>
      <c r="AF305" s="1" t="e">
        <f t="shared" si="66"/>
        <v>#DIV/0!</v>
      </c>
      <c r="AH305" s="1">
        <f t="shared" si="74"/>
        <v>9.7861898051411628E-2</v>
      </c>
      <c r="AI305" s="1">
        <f t="shared" si="75"/>
        <v>7.3487316980476211E-2</v>
      </c>
      <c r="AJ305" s="1">
        <f t="shared" si="76"/>
        <v>0</v>
      </c>
      <c r="AK305" s="1">
        <f t="shared" si="77"/>
        <v>1.2780248266154859</v>
      </c>
      <c r="AL305" s="1" t="b">
        <f t="shared" si="78"/>
        <v>0</v>
      </c>
      <c r="AM305" s="1">
        <f t="shared" si="79"/>
        <v>0.21672530547239768</v>
      </c>
      <c r="AN305" s="1" t="b">
        <f t="shared" si="80"/>
        <v>0</v>
      </c>
      <c r="AO305" s="1">
        <v>9.4879999999999995</v>
      </c>
    </row>
    <row r="306" spans="1:41">
      <c r="A306" s="7">
        <v>303</v>
      </c>
      <c r="B306" s="9" t="s">
        <v>43</v>
      </c>
      <c r="C306" s="9" t="s">
        <v>44</v>
      </c>
      <c r="D306" s="9" t="s">
        <v>95</v>
      </c>
      <c r="E306" s="9" t="s">
        <v>44</v>
      </c>
      <c r="F306" s="2" t="b">
        <f t="shared" si="72"/>
        <v>1</v>
      </c>
      <c r="G306" s="2" t="b">
        <f t="shared" si="73"/>
        <v>1</v>
      </c>
      <c r="H306" s="2" t="s">
        <v>275</v>
      </c>
      <c r="I306" s="3"/>
      <c r="M306" s="1">
        <f>PRODUCT(SUM(PRODUCT(R306,overview!$J$2),PRODUCT(W306,overview!$K$2),PRODUCT(AB306,overview!$L$2)),1/SUM(overview!$J$2:$L$2))</f>
        <v>0.375</v>
      </c>
      <c r="N306" s="1">
        <f>PRODUCT(SUM(PRODUCT(S306,overview!$J$2),PRODUCT(X306,overview!$K$2),PRODUCT(AC306,overview!$L$2)),1/SUM(overview!$J$2:$L$2))</f>
        <v>2.625</v>
      </c>
      <c r="O306" s="1">
        <f t="shared" si="67"/>
        <v>6</v>
      </c>
      <c r="P306" s="1">
        <f t="shared" si="68"/>
        <v>0</v>
      </c>
      <c r="Q306" s="1">
        <f t="shared" si="69"/>
        <v>0</v>
      </c>
      <c r="R306" s="1">
        <v>0.375</v>
      </c>
      <c r="S306" s="1">
        <v>2.625</v>
      </c>
      <c r="T306" s="1">
        <v>2</v>
      </c>
      <c r="U306" s="1">
        <v>0</v>
      </c>
      <c r="V306" s="1">
        <f t="shared" si="70"/>
        <v>0</v>
      </c>
      <c r="W306" s="1">
        <v>0.375</v>
      </c>
      <c r="X306" s="1">
        <v>2.625</v>
      </c>
      <c r="Y306" s="1">
        <v>3</v>
      </c>
      <c r="Z306" s="1">
        <v>0</v>
      </c>
      <c r="AA306" s="1">
        <f t="shared" si="71"/>
        <v>0</v>
      </c>
      <c r="AB306" s="1">
        <v>0.375</v>
      </c>
      <c r="AC306" s="1">
        <v>2.625</v>
      </c>
      <c r="AD306" s="1">
        <v>1</v>
      </c>
      <c r="AE306" s="1">
        <v>0</v>
      </c>
      <c r="AF306" s="1">
        <f t="shared" si="66"/>
        <v>0</v>
      </c>
      <c r="AH306" s="1">
        <f t="shared" si="74"/>
        <v>7.8173694531155788E-2</v>
      </c>
      <c r="AI306" s="1">
        <f t="shared" si="75"/>
        <v>5.1719293526163904E-2</v>
      </c>
      <c r="AJ306" s="1">
        <f t="shared" si="76"/>
        <v>0</v>
      </c>
      <c r="AK306" s="1">
        <f t="shared" si="77"/>
        <v>1.4035027564409648</v>
      </c>
      <c r="AL306" s="1" t="b">
        <f t="shared" si="78"/>
        <v>0</v>
      </c>
      <c r="AM306" s="1">
        <f t="shared" si="79"/>
        <v>0.1603907283859404</v>
      </c>
      <c r="AN306" s="1" t="b">
        <f t="shared" si="80"/>
        <v>0</v>
      </c>
      <c r="AO306" s="1">
        <v>9.4879999999999995</v>
      </c>
    </row>
    <row r="307" spans="1:41">
      <c r="A307" s="7">
        <v>304</v>
      </c>
      <c r="B307" s="9" t="s">
        <v>101</v>
      </c>
      <c r="C307" s="9" t="s">
        <v>29</v>
      </c>
      <c r="D307" s="9" t="s">
        <v>40</v>
      </c>
      <c r="E307" s="9" t="s">
        <v>29</v>
      </c>
      <c r="F307" s="2" t="b">
        <f t="shared" si="72"/>
        <v>0</v>
      </c>
      <c r="G307" s="2" t="b">
        <f t="shared" si="73"/>
        <v>1</v>
      </c>
      <c r="H307" s="2" t="s">
        <v>275</v>
      </c>
      <c r="I307" s="3"/>
      <c r="M307" s="1">
        <f>PRODUCT(SUM(PRODUCT(R307,overview!$J$2),PRODUCT(W307,overview!$K$2),PRODUCT(AB307,overview!$L$2)),1/SUM(overview!$J$2:$L$2))</f>
        <v>0.71463636363636374</v>
      </c>
      <c r="N307" s="1">
        <f>PRODUCT(SUM(PRODUCT(S307,overview!$J$2),PRODUCT(X307,overview!$K$2),PRODUCT(AC307,overview!$L$2)),1/SUM(overview!$J$2:$L$2))</f>
        <v>2.2853636363636363</v>
      </c>
      <c r="O307" s="1">
        <f t="shared" si="67"/>
        <v>14.5</v>
      </c>
      <c r="P307" s="1">
        <f t="shared" si="68"/>
        <v>3.5</v>
      </c>
      <c r="Q307" s="1">
        <f t="shared" si="69"/>
        <v>7.5479643526818491E-2</v>
      </c>
      <c r="R307" s="1">
        <v>0.68</v>
      </c>
      <c r="S307" s="1">
        <v>2.3199999999999998</v>
      </c>
      <c r="T307" s="1">
        <v>7</v>
      </c>
      <c r="U307" s="1">
        <v>1</v>
      </c>
      <c r="V307" s="1">
        <f t="shared" si="70"/>
        <v>4.1871921182266014E-2</v>
      </c>
      <c r="W307" s="1">
        <v>0.73299999999999998</v>
      </c>
      <c r="X307" s="1">
        <v>2.2669999999999999</v>
      </c>
      <c r="Y307" s="1">
        <v>6.5</v>
      </c>
      <c r="Z307" s="1">
        <v>2.5</v>
      </c>
      <c r="AA307" s="1">
        <f t="shared" si="71"/>
        <v>0.12435953988666826</v>
      </c>
      <c r="AB307" s="1">
        <v>0.66700000000000004</v>
      </c>
      <c r="AC307" s="1">
        <v>2.3330000000000002</v>
      </c>
      <c r="AD307" s="1">
        <v>1</v>
      </c>
      <c r="AE307" s="1">
        <v>0</v>
      </c>
      <c r="AF307" s="1">
        <f t="shared" si="66"/>
        <v>0</v>
      </c>
      <c r="AH307" s="1">
        <f t="shared" si="74"/>
        <v>7.9668500445845933E-2</v>
      </c>
      <c r="AI307" s="1">
        <f t="shared" si="75"/>
        <v>6.165855481657026E-2</v>
      </c>
      <c r="AJ307" s="1">
        <f t="shared" si="76"/>
        <v>0</v>
      </c>
      <c r="AK307" s="1">
        <f t="shared" si="77"/>
        <v>1.532538063325193</v>
      </c>
      <c r="AL307" s="1" t="b">
        <f t="shared" si="78"/>
        <v>0</v>
      </c>
      <c r="AM307" s="1">
        <f t="shared" si="79"/>
        <v>0.16833287769538507</v>
      </c>
      <c r="AN307" s="1" t="b">
        <f t="shared" si="80"/>
        <v>0</v>
      </c>
      <c r="AO307" s="1">
        <v>9.4879999999999995</v>
      </c>
    </row>
    <row r="308" spans="1:41">
      <c r="A308" s="7">
        <v>305</v>
      </c>
      <c r="B308" s="9" t="s">
        <v>98</v>
      </c>
      <c r="C308" s="9" t="s">
        <v>50</v>
      </c>
      <c r="D308" s="9" t="s">
        <v>98</v>
      </c>
      <c r="E308" s="9" t="s">
        <v>50</v>
      </c>
      <c r="F308" s="2" t="b">
        <f t="shared" si="72"/>
        <v>0</v>
      </c>
      <c r="G308" s="2" t="b">
        <f t="shared" si="73"/>
        <v>0</v>
      </c>
      <c r="H308" s="2" t="s">
        <v>275</v>
      </c>
      <c r="I308" s="3"/>
      <c r="K308" s="2"/>
      <c r="L308" s="2"/>
      <c r="M308" s="1">
        <f>PRODUCT(SUM(PRODUCT(R308,overview!$J$2),PRODUCT(W308,overview!$K$2),PRODUCT(AB308,overview!$L$2)),1/SUM(overview!$J$2:$L$2))</f>
        <v>0.34750000000000003</v>
      </c>
      <c r="N308" s="1">
        <f>PRODUCT(SUM(PRODUCT(S308,overview!$J$2),PRODUCT(X308,overview!$K$2),PRODUCT(AC308,overview!$L$2)),1/SUM(overview!$J$2:$L$2))</f>
        <v>2.6524999999999999</v>
      </c>
      <c r="O308" s="1">
        <f t="shared" si="67"/>
        <v>5</v>
      </c>
      <c r="P308" s="1">
        <f t="shared" si="68"/>
        <v>2</v>
      </c>
      <c r="Q308" s="1">
        <f t="shared" si="69"/>
        <v>5.2403393025447699E-2</v>
      </c>
      <c r="R308" s="1">
        <v>0.33300000000000002</v>
      </c>
      <c r="S308" s="1">
        <v>2.6669999999999998</v>
      </c>
      <c r="T308" s="1">
        <v>1</v>
      </c>
      <c r="U308" s="1">
        <v>0</v>
      </c>
      <c r="V308" s="1">
        <f t="shared" si="70"/>
        <v>0</v>
      </c>
      <c r="W308" s="1">
        <v>0.35499999999999998</v>
      </c>
      <c r="X308" s="1">
        <v>2.645</v>
      </c>
      <c r="Y308" s="1">
        <v>4</v>
      </c>
      <c r="Z308" s="1">
        <v>2</v>
      </c>
      <c r="AA308" s="1">
        <f t="shared" si="71"/>
        <v>6.7107750472589794E-2</v>
      </c>
      <c r="AB308" s="1">
        <v>0.33300000000000002</v>
      </c>
      <c r="AC308" s="1">
        <v>2.6669999999999998</v>
      </c>
      <c r="AD308" s="1">
        <v>0</v>
      </c>
      <c r="AE308" s="1">
        <v>0</v>
      </c>
      <c r="AF308" s="1" t="e">
        <f t="shared" si="66"/>
        <v>#DIV/0!</v>
      </c>
      <c r="AH308" s="1">
        <f t="shared" si="74"/>
        <v>7.0100173545755221E-2</v>
      </c>
      <c r="AI308" s="1">
        <f t="shared" si="75"/>
        <v>6.0874414228500623E-2</v>
      </c>
      <c r="AJ308" s="1">
        <f t="shared" si="76"/>
        <v>0</v>
      </c>
      <c r="AK308" s="1">
        <f t="shared" si="77"/>
        <v>1.624699243201513</v>
      </c>
      <c r="AL308" s="1" t="b">
        <f t="shared" si="78"/>
        <v>0</v>
      </c>
      <c r="AM308" s="1">
        <f t="shared" si="79"/>
        <v>0.21471567259514279</v>
      </c>
      <c r="AN308" s="1" t="b">
        <f t="shared" si="80"/>
        <v>0</v>
      </c>
      <c r="AO308" s="1">
        <v>9.4879999999999995</v>
      </c>
    </row>
    <row r="309" spans="1:41">
      <c r="A309" s="7">
        <v>306</v>
      </c>
      <c r="B309" s="9" t="s">
        <v>47</v>
      </c>
      <c r="C309" s="9" t="s">
        <v>48</v>
      </c>
      <c r="D309" s="9" t="s">
        <v>47</v>
      </c>
      <c r="E309" s="9" t="s">
        <v>48</v>
      </c>
      <c r="F309" s="2" t="b">
        <f t="shared" si="72"/>
        <v>0</v>
      </c>
      <c r="G309" s="2" t="b">
        <f t="shared" si="73"/>
        <v>0</v>
      </c>
      <c r="H309" s="2" t="s">
        <v>275</v>
      </c>
      <c r="I309" s="3"/>
      <c r="K309" s="2"/>
      <c r="L309" s="2"/>
      <c r="M309" s="1">
        <f>PRODUCT(SUM(PRODUCT(R309,overview!$J$2),PRODUCT(W309,overview!$K$2),PRODUCT(AB309,overview!$L$2)),1/SUM(overview!$J$2:$L$2))</f>
        <v>0.91374999999999995</v>
      </c>
      <c r="N309" s="1">
        <f>PRODUCT(SUM(PRODUCT(S309,overview!$J$2),PRODUCT(X309,overview!$K$2),PRODUCT(AC309,overview!$L$2)),1/SUM(overview!$J$2:$L$2))</f>
        <v>2.0862499999999997</v>
      </c>
      <c r="O309" s="1">
        <f t="shared" si="67"/>
        <v>12</v>
      </c>
      <c r="P309" s="1">
        <f t="shared" si="68"/>
        <v>2</v>
      </c>
      <c r="Q309" s="1">
        <f t="shared" si="69"/>
        <v>7.2997803075694034E-2</v>
      </c>
      <c r="R309" s="1">
        <v>0.85099999999999998</v>
      </c>
      <c r="S309" s="1">
        <v>2.149</v>
      </c>
      <c r="T309" s="1">
        <v>4</v>
      </c>
      <c r="U309" s="1">
        <v>2</v>
      </c>
      <c r="V309" s="1">
        <f t="shared" si="70"/>
        <v>0.1979990693345742</v>
      </c>
      <c r="W309" s="1">
        <v>0.94599999999999995</v>
      </c>
      <c r="X309" s="1">
        <v>2.0539999999999998</v>
      </c>
      <c r="Y309" s="1">
        <v>8</v>
      </c>
      <c r="Z309" s="1">
        <v>0</v>
      </c>
      <c r="AA309" s="1">
        <f t="shared" si="71"/>
        <v>0</v>
      </c>
      <c r="AB309" s="1">
        <v>0.85699999999999998</v>
      </c>
      <c r="AC309" s="1">
        <v>2.1429999999999998</v>
      </c>
      <c r="AD309" s="1">
        <v>0</v>
      </c>
      <c r="AE309" s="1">
        <v>0</v>
      </c>
      <c r="AF309" s="1" t="e">
        <f t="shared" si="66"/>
        <v>#DIV/0!</v>
      </c>
      <c r="AH309" s="1">
        <f t="shared" si="74"/>
        <v>8.2286128564523914E-2</v>
      </c>
      <c r="AI309" s="1">
        <f t="shared" si="75"/>
        <v>5.8768033113327602E-2</v>
      </c>
      <c r="AJ309" s="1">
        <f t="shared" si="76"/>
        <v>0</v>
      </c>
      <c r="AK309" s="1">
        <f t="shared" si="77"/>
        <v>1.870448097724944</v>
      </c>
      <c r="AL309" s="1" t="b">
        <f t="shared" si="78"/>
        <v>0</v>
      </c>
      <c r="AM309" s="1">
        <f t="shared" si="79"/>
        <v>0.23182505834714334</v>
      </c>
      <c r="AN309" s="1" t="b">
        <f t="shared" si="80"/>
        <v>0</v>
      </c>
      <c r="AO309" s="1">
        <v>9.4879999999999995</v>
      </c>
    </row>
    <row r="310" spans="1:41">
      <c r="A310" s="7">
        <v>307</v>
      </c>
      <c r="B310" s="9" t="s">
        <v>74</v>
      </c>
      <c r="C310" s="9" t="s">
        <v>1</v>
      </c>
      <c r="D310" s="9" t="s">
        <v>75</v>
      </c>
      <c r="E310" s="9" t="s">
        <v>1</v>
      </c>
      <c r="F310" s="2" t="b">
        <f t="shared" si="72"/>
        <v>1</v>
      </c>
      <c r="G310" s="2" t="b">
        <f t="shared" si="73"/>
        <v>1</v>
      </c>
      <c r="H310" s="2" t="s">
        <v>275</v>
      </c>
      <c r="I310" s="3"/>
      <c r="M310" s="1">
        <f>PRODUCT(SUM(PRODUCT(R310,overview!$J$2),PRODUCT(W310,overview!$K$2),PRODUCT(AB310,overview!$L$2)),1/SUM(overview!$J$2:$L$2))</f>
        <v>1.0652727272727274</v>
      </c>
      <c r="N310" s="1">
        <f>PRODUCT(SUM(PRODUCT(S310,overview!$J$2),PRODUCT(X310,overview!$K$2),PRODUCT(AC310,overview!$L$2)),1/SUM(overview!$J$2:$L$2))</f>
        <v>1.9347272727272729</v>
      </c>
      <c r="O310" s="1">
        <f t="shared" si="67"/>
        <v>21</v>
      </c>
      <c r="P310" s="1">
        <f t="shared" si="68"/>
        <v>0</v>
      </c>
      <c r="Q310" s="1">
        <f t="shared" si="69"/>
        <v>0</v>
      </c>
      <c r="R310" s="1">
        <v>1.119</v>
      </c>
      <c r="S310" s="1">
        <v>1.881</v>
      </c>
      <c r="T310" s="1">
        <v>12</v>
      </c>
      <c r="U310" s="1">
        <v>0</v>
      </c>
      <c r="V310" s="1">
        <f t="shared" si="70"/>
        <v>0</v>
      </c>
      <c r="W310" s="1">
        <v>1.0349999999999999</v>
      </c>
      <c r="X310" s="1">
        <v>1.9650000000000001</v>
      </c>
      <c r="Y310" s="1">
        <v>8</v>
      </c>
      <c r="Z310" s="1">
        <v>0</v>
      </c>
      <c r="AA310" s="1">
        <f t="shared" si="71"/>
        <v>0</v>
      </c>
      <c r="AB310" s="1">
        <v>1.1910000000000001</v>
      </c>
      <c r="AC310" s="1">
        <v>1.8089999999999999</v>
      </c>
      <c r="AD310" s="1">
        <v>1</v>
      </c>
      <c r="AE310" s="1">
        <v>0</v>
      </c>
      <c r="AF310" s="1">
        <f t="shared" si="66"/>
        <v>0</v>
      </c>
      <c r="AH310" s="1">
        <f t="shared" si="74"/>
        <v>0.13283812934177414</v>
      </c>
      <c r="AI310" s="1">
        <f t="shared" si="75"/>
        <v>9.1919552955740183E-2</v>
      </c>
      <c r="AJ310" s="1">
        <f t="shared" si="76"/>
        <v>0</v>
      </c>
      <c r="AK310" s="1">
        <f t="shared" si="77"/>
        <v>2.1038906890782529</v>
      </c>
      <c r="AL310" s="1" t="b">
        <f t="shared" si="78"/>
        <v>0</v>
      </c>
      <c r="AM310" s="1">
        <f t="shared" si="79"/>
        <v>0.26086683900914842</v>
      </c>
      <c r="AN310" s="1" t="b">
        <f t="shared" si="80"/>
        <v>0</v>
      </c>
      <c r="AO310" s="1">
        <v>9.4879999999999995</v>
      </c>
    </row>
    <row r="311" spans="1:41">
      <c r="A311" s="7">
        <v>308</v>
      </c>
      <c r="B311" s="9" t="s">
        <v>54</v>
      </c>
      <c r="C311" s="9" t="s">
        <v>55</v>
      </c>
      <c r="D311" s="9" t="s">
        <v>54</v>
      </c>
      <c r="E311" s="9" t="s">
        <v>55</v>
      </c>
      <c r="F311" s="2" t="b">
        <f t="shared" si="72"/>
        <v>0</v>
      </c>
      <c r="G311" s="2" t="b">
        <f t="shared" si="73"/>
        <v>0</v>
      </c>
      <c r="H311" s="2" t="s">
        <v>275</v>
      </c>
      <c r="I311" s="3"/>
      <c r="J311" s="3" t="s">
        <v>80</v>
      </c>
      <c r="M311" s="1">
        <f>PRODUCT(SUM(PRODUCT(R311,overview!$J$2),PRODUCT(W311,overview!$K$2),PRODUCT(AB311,overview!$L$2)),1/SUM(overview!$J$2:$L$2))</f>
        <v>0.81504545454545463</v>
      </c>
      <c r="N311" s="1">
        <f>PRODUCT(SUM(PRODUCT(S311,overview!$J$2),PRODUCT(X311,overview!$K$2),PRODUCT(AC311,overview!$L$2)),1/SUM(overview!$J$2:$L$2))</f>
        <v>2.1849545454545458</v>
      </c>
      <c r="O311" s="1">
        <f t="shared" si="67"/>
        <v>11.8</v>
      </c>
      <c r="P311" s="1">
        <f t="shared" si="68"/>
        <v>17.2</v>
      </c>
      <c r="Q311" s="1">
        <f t="shared" si="69"/>
        <v>0.5437332140133303</v>
      </c>
      <c r="R311" s="1">
        <v>0.88800000000000001</v>
      </c>
      <c r="S311" s="1">
        <v>2.1120000000000001</v>
      </c>
      <c r="T311" s="1">
        <v>4.3</v>
      </c>
      <c r="U311" s="1">
        <v>6.7</v>
      </c>
      <c r="V311" s="1">
        <f t="shared" si="70"/>
        <v>0.65512684989429182</v>
      </c>
      <c r="W311" s="1">
        <v>0.79500000000000004</v>
      </c>
      <c r="X311" s="1">
        <v>2.2050000000000001</v>
      </c>
      <c r="Y311" s="1">
        <v>7.5</v>
      </c>
      <c r="Z311" s="1">
        <v>10.5</v>
      </c>
      <c r="AA311" s="1">
        <f t="shared" si="71"/>
        <v>0.50476190476190474</v>
      </c>
      <c r="AB311" s="1">
        <v>0.375</v>
      </c>
      <c r="AC311" s="1">
        <v>2.625</v>
      </c>
      <c r="AD311" s="1">
        <v>0</v>
      </c>
      <c r="AE311" s="1">
        <v>0</v>
      </c>
      <c r="AF311" s="1" t="e">
        <f t="shared" si="66"/>
        <v>#DIV/0!</v>
      </c>
      <c r="AH311" s="1">
        <f t="shared" si="74"/>
        <v>0.14089585080166517</v>
      </c>
      <c r="AI311" s="1">
        <f t="shared" si="75"/>
        <v>0.1008690644308501</v>
      </c>
      <c r="AJ311" s="1">
        <f t="shared" si="76"/>
        <v>0</v>
      </c>
      <c r="AK311" s="1">
        <f t="shared" si="77"/>
        <v>1.5977700549260652</v>
      </c>
      <c r="AL311" s="1" t="b">
        <f t="shared" si="78"/>
        <v>0</v>
      </c>
      <c r="AM311" s="1">
        <f t="shared" si="79"/>
        <v>0.38333671307948569</v>
      </c>
      <c r="AN311" s="1" t="b">
        <f t="shared" si="80"/>
        <v>0</v>
      </c>
      <c r="AO311" s="1">
        <v>9.4879999999999995</v>
      </c>
    </row>
    <row r="312" spans="1:41">
      <c r="A312" s="7">
        <v>309</v>
      </c>
      <c r="B312" s="9" t="s">
        <v>93</v>
      </c>
      <c r="C312" s="9" t="s">
        <v>52</v>
      </c>
      <c r="D312" s="9" t="s">
        <v>51</v>
      </c>
      <c r="E312" s="9" t="s">
        <v>52</v>
      </c>
      <c r="F312" s="2" t="b">
        <f t="shared" si="72"/>
        <v>1</v>
      </c>
      <c r="G312" s="2" t="b">
        <f t="shared" si="73"/>
        <v>0</v>
      </c>
      <c r="H312" s="2" t="s">
        <v>275</v>
      </c>
      <c r="I312" s="3"/>
      <c r="M312" s="1">
        <f>PRODUCT(SUM(PRODUCT(R312,overview!$J$2),PRODUCT(W312,overview!$K$2),PRODUCT(AB312,overview!$L$2)),1/SUM(overview!$J$2:$L$2))</f>
        <v>0.33497727272727273</v>
      </c>
      <c r="N312" s="1">
        <f>PRODUCT(SUM(PRODUCT(S312,overview!$J$2),PRODUCT(X312,overview!$K$2),PRODUCT(AC312,overview!$L$2)),1/SUM(overview!$J$2:$L$2))</f>
        <v>2.6650227272727274</v>
      </c>
      <c r="O312" s="1">
        <f t="shared" si="67"/>
        <v>13</v>
      </c>
      <c r="P312" s="1">
        <f t="shared" si="68"/>
        <v>1</v>
      </c>
      <c r="Q312" s="1">
        <f t="shared" si="69"/>
        <v>9.6687665188701349E-3</v>
      </c>
      <c r="R312" s="1">
        <v>0.33300000000000002</v>
      </c>
      <c r="S312" s="1">
        <v>2.6669999999999998</v>
      </c>
      <c r="T312" s="1">
        <v>7</v>
      </c>
      <c r="U312" s="1">
        <v>0</v>
      </c>
      <c r="V312" s="1">
        <f t="shared" si="70"/>
        <v>0</v>
      </c>
      <c r="W312" s="1">
        <v>0.33600000000000002</v>
      </c>
      <c r="X312" s="1">
        <v>2.6640000000000001</v>
      </c>
      <c r="Y312" s="1">
        <v>5</v>
      </c>
      <c r="Z312" s="1">
        <v>1</v>
      </c>
      <c r="AA312" s="1">
        <f t="shared" si="71"/>
        <v>2.5225225225225228E-2</v>
      </c>
      <c r="AB312" s="1">
        <v>0.33300000000000002</v>
      </c>
      <c r="AC312" s="1">
        <v>2.6669999999999998</v>
      </c>
      <c r="AD312" s="1">
        <v>1</v>
      </c>
      <c r="AE312" s="1">
        <v>0</v>
      </c>
      <c r="AF312" s="1">
        <f t="shared" si="66"/>
        <v>0</v>
      </c>
      <c r="AH312" s="1">
        <f t="shared" si="74"/>
        <v>0.14282469580368423</v>
      </c>
      <c r="AI312" s="1">
        <f t="shared" si="75"/>
        <v>0.10834707308723204</v>
      </c>
      <c r="AJ312" s="1">
        <f t="shared" si="76"/>
        <v>0</v>
      </c>
      <c r="AK312" s="1">
        <f t="shared" si="77"/>
        <v>1.1670547805792422</v>
      </c>
      <c r="AL312" s="1" t="b">
        <f t="shared" si="78"/>
        <v>0</v>
      </c>
      <c r="AM312" s="1">
        <f t="shared" si="79"/>
        <v>0.54086021608575918</v>
      </c>
      <c r="AN312" s="1" t="b">
        <f t="shared" si="80"/>
        <v>0</v>
      </c>
      <c r="AO312" s="1">
        <v>9.4879999999999995</v>
      </c>
    </row>
    <row r="313" spans="1:41">
      <c r="A313" s="7">
        <v>310</v>
      </c>
      <c r="B313" s="9" t="s">
        <v>47</v>
      </c>
      <c r="C313" s="9" t="s">
        <v>48</v>
      </c>
      <c r="D313" s="9" t="s">
        <v>47</v>
      </c>
      <c r="E313" s="9" t="s">
        <v>48</v>
      </c>
      <c r="F313" s="2" t="b">
        <f t="shared" si="72"/>
        <v>0</v>
      </c>
      <c r="G313" s="2" t="b">
        <f t="shared" si="73"/>
        <v>0</v>
      </c>
      <c r="H313" s="2" t="s">
        <v>275</v>
      </c>
      <c r="I313" s="3"/>
      <c r="K313" s="3"/>
      <c r="L313" s="3"/>
      <c r="M313" s="1">
        <f>PRODUCT(SUM(PRODUCT(R313,overview!$J$2),PRODUCT(W313,overview!$K$2),PRODUCT(AB313,overview!$L$2)),1/SUM(overview!$J$2:$L$2))</f>
        <v>1.0703636363636364</v>
      </c>
      <c r="N313" s="1">
        <f>PRODUCT(SUM(PRODUCT(S313,overview!$J$2),PRODUCT(X313,overview!$K$2),PRODUCT(AC313,overview!$L$2)),1/SUM(overview!$J$2:$L$2))</f>
        <v>1.9296363636363636</v>
      </c>
      <c r="O313" s="1">
        <f t="shared" si="67"/>
        <v>14.5</v>
      </c>
      <c r="P313" s="1">
        <f t="shared" si="68"/>
        <v>2.5</v>
      </c>
      <c r="Q313" s="1">
        <f t="shared" si="69"/>
        <v>9.5637425798548961E-2</v>
      </c>
      <c r="R313" s="1">
        <v>0.90200000000000002</v>
      </c>
      <c r="S313" s="1">
        <v>2.0979999999999999</v>
      </c>
      <c r="T313" s="1">
        <v>5.5</v>
      </c>
      <c r="U313" s="1">
        <v>2.5</v>
      </c>
      <c r="V313" s="1">
        <f t="shared" si="70"/>
        <v>0.19542421353670164</v>
      </c>
      <c r="W313" s="1">
        <v>1.159</v>
      </c>
      <c r="X313" s="1">
        <v>1.841</v>
      </c>
      <c r="Y313" s="1">
        <v>9</v>
      </c>
      <c r="Z313" s="1">
        <v>0</v>
      </c>
      <c r="AA313" s="1">
        <f t="shared" si="71"/>
        <v>0</v>
      </c>
      <c r="AB313" s="1">
        <v>0.85699999999999998</v>
      </c>
      <c r="AC313" s="1">
        <v>2.1429999999999998</v>
      </c>
      <c r="AD313" s="1">
        <v>0</v>
      </c>
      <c r="AE313" s="1">
        <v>0</v>
      </c>
      <c r="AF313" s="1" t="e">
        <f t="shared" si="66"/>
        <v>#DIV/0!</v>
      </c>
      <c r="AH313" s="1">
        <f t="shared" si="74"/>
        <v>0.15714204538536156</v>
      </c>
      <c r="AI313" s="1">
        <f t="shared" si="75"/>
        <v>0.10690363551828659</v>
      </c>
      <c r="AJ313" s="1">
        <f t="shared" si="76"/>
        <v>8.0581824010258055E-2</v>
      </c>
      <c r="AK313" s="1">
        <f t="shared" si="77"/>
        <v>0.58526522637137823</v>
      </c>
      <c r="AL313" s="1" t="b">
        <f t="shared" si="78"/>
        <v>0</v>
      </c>
      <c r="AM313" s="1">
        <f t="shared" si="79"/>
        <v>0.65575548683621387</v>
      </c>
      <c r="AN313" s="1" t="b">
        <f t="shared" si="80"/>
        <v>0</v>
      </c>
      <c r="AO313" s="1">
        <v>9.4879999999999995</v>
      </c>
    </row>
    <row r="314" spans="1:41">
      <c r="A314" s="7">
        <v>311</v>
      </c>
      <c r="B314" s="9" t="s">
        <v>49</v>
      </c>
      <c r="C314" s="9" t="s">
        <v>50</v>
      </c>
      <c r="D314" s="9" t="s">
        <v>49</v>
      </c>
      <c r="E314" s="9" t="s">
        <v>50</v>
      </c>
      <c r="F314" s="2" t="b">
        <f t="shared" si="72"/>
        <v>0</v>
      </c>
      <c r="G314" s="2" t="b">
        <f t="shared" si="73"/>
        <v>0</v>
      </c>
      <c r="H314" s="2" t="s">
        <v>275</v>
      </c>
      <c r="J314" s="3" t="s">
        <v>80</v>
      </c>
      <c r="M314" s="1">
        <f>PRODUCT(SUM(PRODUCT(R314,overview!$J$2),PRODUCT(W314,overview!$K$2),PRODUCT(AB314,overview!$L$2)),1/SUM(overview!$J$2:$L$2))</f>
        <v>0.33300000000000002</v>
      </c>
      <c r="N314" s="1">
        <f>PRODUCT(SUM(PRODUCT(S314,overview!$J$2),PRODUCT(X314,overview!$K$2),PRODUCT(AC314,overview!$L$2)),1/SUM(overview!$J$2:$L$2))</f>
        <v>2.6669999999999998</v>
      </c>
      <c r="O314" s="1">
        <f t="shared" si="67"/>
        <v>8</v>
      </c>
      <c r="P314" s="1">
        <f t="shared" si="68"/>
        <v>0</v>
      </c>
      <c r="Q314" s="1">
        <f t="shared" si="69"/>
        <v>0</v>
      </c>
      <c r="R314" s="1">
        <v>0.33300000000000002</v>
      </c>
      <c r="S314" s="1">
        <v>2.6669999999999998</v>
      </c>
      <c r="T314" s="1">
        <v>3</v>
      </c>
      <c r="U314" s="1">
        <v>0</v>
      </c>
      <c r="V314" s="1">
        <f t="shared" si="70"/>
        <v>0</v>
      </c>
      <c r="W314" s="1">
        <v>0.33300000000000002</v>
      </c>
      <c r="X314" s="1">
        <v>2.6669999999999998</v>
      </c>
      <c r="Y314" s="1">
        <v>5</v>
      </c>
      <c r="Z314" s="1">
        <v>0</v>
      </c>
      <c r="AA314" s="1">
        <f t="shared" si="71"/>
        <v>0</v>
      </c>
      <c r="AB314" s="1">
        <v>0.33300000000000002</v>
      </c>
      <c r="AC314" s="1">
        <v>2.6669999999999998</v>
      </c>
      <c r="AD314" s="1">
        <v>0</v>
      </c>
      <c r="AE314" s="1">
        <v>0</v>
      </c>
      <c r="AF314" s="1" t="e">
        <f t="shared" si="66"/>
        <v>#DIV/0!</v>
      </c>
      <c r="AH314" s="1">
        <f t="shared" si="74"/>
        <v>0.16762288615728854</v>
      </c>
      <c r="AI314" s="1">
        <f t="shared" si="75"/>
        <v>9.9072215979874062E-2</v>
      </c>
      <c r="AJ314" s="1">
        <f t="shared" si="76"/>
        <v>8.24870027808004E-2</v>
      </c>
      <c r="AK314" s="1">
        <f t="shared" si="77"/>
        <v>9.3554050427648444E-2</v>
      </c>
      <c r="AL314" s="1" t="b">
        <f t="shared" si="78"/>
        <v>0</v>
      </c>
      <c r="AM314" s="1">
        <f t="shared" si="79"/>
        <v>1.0607036154434353</v>
      </c>
      <c r="AN314" s="1" t="b">
        <f t="shared" si="80"/>
        <v>0</v>
      </c>
      <c r="AO314" s="1">
        <v>9.4879999999999995</v>
      </c>
    </row>
    <row r="315" spans="1:41">
      <c r="A315" s="7">
        <v>312</v>
      </c>
      <c r="B315" s="9" t="s">
        <v>64</v>
      </c>
      <c r="C315" s="9" t="s">
        <v>2</v>
      </c>
      <c r="D315" s="9" t="s">
        <v>65</v>
      </c>
      <c r="E315" s="9" t="s">
        <v>2</v>
      </c>
      <c r="F315" s="2" t="b">
        <f t="shared" si="72"/>
        <v>0</v>
      </c>
      <c r="G315" s="2" t="b">
        <f t="shared" si="73"/>
        <v>1</v>
      </c>
      <c r="H315" s="2" t="s">
        <v>275</v>
      </c>
      <c r="I315" s="3" t="s">
        <v>88</v>
      </c>
      <c r="M315" s="1">
        <f>PRODUCT(SUM(PRODUCT(R315,overview!$J$2),PRODUCT(W315,overview!$K$2),PRODUCT(AB315,overview!$L$2)),1/SUM(overview!$J$2:$L$2))</f>
        <v>0.84050000000000002</v>
      </c>
      <c r="N315" s="1">
        <f>PRODUCT(SUM(PRODUCT(S315,overview!$J$2),PRODUCT(X315,overview!$K$2),PRODUCT(AC315,overview!$L$2)),1/SUM(overview!$J$2:$L$2))</f>
        <v>2.1595</v>
      </c>
      <c r="O315" s="1">
        <f t="shared" si="67"/>
        <v>14</v>
      </c>
      <c r="P315" s="1">
        <f t="shared" si="68"/>
        <v>2</v>
      </c>
      <c r="Q315" s="1">
        <f t="shared" si="69"/>
        <v>5.5601495055072274E-2</v>
      </c>
      <c r="R315" s="1">
        <v>0.33300000000000002</v>
      </c>
      <c r="S315" s="1">
        <v>2.6669999999999998</v>
      </c>
      <c r="T315" s="1">
        <v>5</v>
      </c>
      <c r="U315" s="1">
        <v>0</v>
      </c>
      <c r="V315" s="1">
        <f t="shared" si="70"/>
        <v>0</v>
      </c>
      <c r="W315" s="1">
        <v>1.103</v>
      </c>
      <c r="X315" s="1">
        <v>1.897</v>
      </c>
      <c r="Y315" s="1">
        <v>8</v>
      </c>
      <c r="Z315" s="1">
        <v>2</v>
      </c>
      <c r="AA315" s="1">
        <f t="shared" si="71"/>
        <v>0.14536109646810755</v>
      </c>
      <c r="AB315" s="1">
        <v>0.33300000000000002</v>
      </c>
      <c r="AC315" s="1">
        <v>2.6669999999999998</v>
      </c>
      <c r="AD315" s="1">
        <v>1</v>
      </c>
      <c r="AE315" s="1">
        <v>0</v>
      </c>
      <c r="AF315" s="1">
        <f t="shared" si="66"/>
        <v>0</v>
      </c>
      <c r="AH315" s="1">
        <f t="shared" si="74"/>
        <v>0.16671639778048047</v>
      </c>
      <c r="AI315" s="1">
        <f t="shared" si="75"/>
        <v>0.10005705082070056</v>
      </c>
      <c r="AJ315" s="1">
        <f t="shared" si="76"/>
        <v>0.10659627792886471</v>
      </c>
      <c r="AK315" s="1">
        <f t="shared" si="77"/>
        <v>0.14471603756762028</v>
      </c>
      <c r="AL315" s="1" t="b">
        <f t="shared" si="78"/>
        <v>0</v>
      </c>
      <c r="AM315" s="1">
        <f t="shared" si="79"/>
        <v>1.5679094429541702</v>
      </c>
      <c r="AN315" s="1" t="b">
        <f t="shared" si="80"/>
        <v>0</v>
      </c>
      <c r="AO315" s="1">
        <v>9.4879999999999995</v>
      </c>
    </row>
    <row r="316" spans="1:41">
      <c r="A316" s="7">
        <v>313</v>
      </c>
      <c r="B316" s="9" t="s">
        <v>74</v>
      </c>
      <c r="C316" s="9" t="s">
        <v>1</v>
      </c>
      <c r="D316" s="9" t="s">
        <v>74</v>
      </c>
      <c r="E316" s="9" t="s">
        <v>1</v>
      </c>
      <c r="F316" s="2" t="b">
        <f t="shared" si="72"/>
        <v>0</v>
      </c>
      <c r="G316" s="2" t="b">
        <f t="shared" si="73"/>
        <v>0</v>
      </c>
      <c r="H316" s="2" t="s">
        <v>275</v>
      </c>
      <c r="I316" s="3" t="s">
        <v>88</v>
      </c>
      <c r="M316" s="1">
        <f>PRODUCT(SUM(PRODUCT(R316,overview!$J$2),PRODUCT(W316,overview!$K$2),PRODUCT(AB316,overview!$L$2)),1/SUM(overview!$J$2:$L$2))</f>
        <v>1.0158863636363635</v>
      </c>
      <c r="N316" s="1">
        <f>PRODUCT(SUM(PRODUCT(S316,overview!$J$2),PRODUCT(X316,overview!$K$2),PRODUCT(AC316,overview!$L$2)),1/SUM(overview!$J$2:$L$2))</f>
        <v>1.9841136363636365</v>
      </c>
      <c r="O316" s="1">
        <f t="shared" si="67"/>
        <v>13.7</v>
      </c>
      <c r="P316" s="1">
        <f t="shared" si="68"/>
        <v>17.3</v>
      </c>
      <c r="Q316" s="1">
        <f t="shared" si="69"/>
        <v>0.6465529905469265</v>
      </c>
      <c r="R316" s="1">
        <v>1.1020000000000001</v>
      </c>
      <c r="S316" s="1">
        <v>1.8979999999999999</v>
      </c>
      <c r="T316" s="1">
        <v>8</v>
      </c>
      <c r="U316" s="1">
        <v>7</v>
      </c>
      <c r="V316" s="1">
        <f t="shared" si="70"/>
        <v>0.50803477344573245</v>
      </c>
      <c r="W316" s="1">
        <v>0.96499999999999997</v>
      </c>
      <c r="X316" s="1">
        <v>2.0350000000000001</v>
      </c>
      <c r="Y316" s="1">
        <v>5.7</v>
      </c>
      <c r="Z316" s="1">
        <v>10.3</v>
      </c>
      <c r="AA316" s="1">
        <f t="shared" si="71"/>
        <v>0.85689038320617261</v>
      </c>
      <c r="AB316" s="1">
        <v>1.286</v>
      </c>
      <c r="AC316" s="1">
        <v>1.714</v>
      </c>
      <c r="AD316" s="1">
        <v>0</v>
      </c>
      <c r="AE316" s="1">
        <v>0</v>
      </c>
      <c r="AF316" s="1" t="e">
        <f t="shared" si="66"/>
        <v>#DIV/0!</v>
      </c>
      <c r="AH316" s="1">
        <f t="shared" si="74"/>
        <v>0.15921873832300407</v>
      </c>
      <c r="AI316" s="1">
        <f t="shared" si="75"/>
        <v>6.143473627809596E-2</v>
      </c>
      <c r="AJ316" s="1">
        <f t="shared" si="76"/>
        <v>0.11179453976475667</v>
      </c>
      <c r="AK316" s="1">
        <f t="shared" si="77"/>
        <v>0.5031431925907065</v>
      </c>
      <c r="AL316" s="1" t="b">
        <f t="shared" si="78"/>
        <v>0</v>
      </c>
      <c r="AM316" s="1">
        <f t="shared" si="79"/>
        <v>2.4129416300002329</v>
      </c>
      <c r="AN316" s="1" t="b">
        <f t="shared" si="80"/>
        <v>0</v>
      </c>
      <c r="AO316" s="1">
        <v>9.4879999999999995</v>
      </c>
    </row>
    <row r="317" spans="1:41">
      <c r="A317" s="7">
        <v>314</v>
      </c>
      <c r="B317" s="9" t="s">
        <v>45</v>
      </c>
      <c r="C317" s="9" t="s">
        <v>46</v>
      </c>
      <c r="D317" s="9" t="s">
        <v>45</v>
      </c>
      <c r="E317" s="9" t="s">
        <v>46</v>
      </c>
      <c r="F317" s="2" t="b">
        <f t="shared" si="72"/>
        <v>0</v>
      </c>
      <c r="G317" s="2" t="b">
        <f t="shared" si="73"/>
        <v>0</v>
      </c>
      <c r="H317" s="2" t="s">
        <v>275</v>
      </c>
      <c r="I317" s="2"/>
      <c r="J317" s="3"/>
      <c r="M317" s="1">
        <f>PRODUCT(SUM(PRODUCT(R317,overview!$J$2),PRODUCT(W317,overview!$K$2),PRODUCT(AB317,overview!$L$2)),1/SUM(overview!$J$2:$L$2))</f>
        <v>1.0113636363636365</v>
      </c>
      <c r="N317" s="1">
        <f>PRODUCT(SUM(PRODUCT(S317,overview!$J$2),PRODUCT(X317,overview!$K$2),PRODUCT(AC317,overview!$L$2)),1/SUM(overview!$J$2:$L$2))</f>
        <v>1.9886363636363638</v>
      </c>
      <c r="O317" s="1">
        <f t="shared" si="67"/>
        <v>9</v>
      </c>
      <c r="P317" s="1">
        <f t="shared" si="68"/>
        <v>0</v>
      </c>
      <c r="Q317" s="1">
        <f t="shared" si="69"/>
        <v>0</v>
      </c>
      <c r="R317" s="1">
        <v>1.0149999999999999</v>
      </c>
      <c r="S317" s="1">
        <v>1.9850000000000001</v>
      </c>
      <c r="T317" s="1">
        <v>3</v>
      </c>
      <c r="U317" s="1">
        <v>0</v>
      </c>
      <c r="V317" s="1">
        <f t="shared" si="70"/>
        <v>0</v>
      </c>
      <c r="W317" s="1">
        <v>1.01</v>
      </c>
      <c r="X317" s="1">
        <v>1.99</v>
      </c>
      <c r="Y317" s="1">
        <v>6</v>
      </c>
      <c r="Z317" s="1">
        <v>0</v>
      </c>
      <c r="AA317" s="1">
        <f t="shared" si="71"/>
        <v>0</v>
      </c>
      <c r="AB317" s="1">
        <v>1</v>
      </c>
      <c r="AC317" s="1">
        <v>2</v>
      </c>
      <c r="AD317" s="1">
        <v>0</v>
      </c>
      <c r="AE317" s="1">
        <v>0</v>
      </c>
      <c r="AF317" s="1" t="e">
        <f t="shared" si="66"/>
        <v>#DIV/0!</v>
      </c>
      <c r="AH317" s="1">
        <f t="shared" si="74"/>
        <v>0.15608832331248071</v>
      </c>
      <c r="AI317" s="1">
        <f t="shared" si="75"/>
        <v>6.9255333363424362E-2</v>
      </c>
      <c r="AJ317" s="1">
        <f t="shared" si="76"/>
        <v>0.16769180964713498</v>
      </c>
      <c r="AK317" s="1">
        <f t="shared" si="77"/>
        <v>0.88394752426809198</v>
      </c>
      <c r="AL317" s="1" t="b">
        <f t="shared" si="78"/>
        <v>0</v>
      </c>
      <c r="AM317" s="1">
        <f t="shared" si="79"/>
        <v>3.363600450754491</v>
      </c>
      <c r="AN317" s="1" t="b">
        <f t="shared" si="80"/>
        <v>0</v>
      </c>
      <c r="AO317" s="1">
        <v>9.4879999999999995</v>
      </c>
    </row>
    <row r="318" spans="1:41">
      <c r="A318" s="7">
        <v>315</v>
      </c>
      <c r="B318" s="9" t="s">
        <v>28</v>
      </c>
      <c r="C318" s="9" t="s">
        <v>29</v>
      </c>
      <c r="D318" s="9" t="s">
        <v>28</v>
      </c>
      <c r="E318" s="9" t="s">
        <v>29</v>
      </c>
      <c r="F318" s="2" t="b">
        <f t="shared" si="72"/>
        <v>0</v>
      </c>
      <c r="G318" s="2" t="b">
        <f t="shared" si="73"/>
        <v>0</v>
      </c>
      <c r="H318" s="2" t="s">
        <v>275</v>
      </c>
      <c r="I318" s="2"/>
      <c r="J318" s="3"/>
      <c r="M318" s="1">
        <f>PRODUCT(SUM(PRODUCT(R318,overview!$J$2),PRODUCT(W318,overview!$K$2),PRODUCT(AB318,overview!$L$2)),1/SUM(overview!$J$2:$L$2))</f>
        <v>0.69318181818181823</v>
      </c>
      <c r="N318" s="1">
        <f>PRODUCT(SUM(PRODUCT(S318,overview!$J$2),PRODUCT(X318,overview!$K$2),PRODUCT(AC318,overview!$L$2)),1/SUM(overview!$J$2:$L$2))</f>
        <v>2.3068181818181821</v>
      </c>
      <c r="O318" s="1">
        <f t="shared" si="67"/>
        <v>16.5</v>
      </c>
      <c r="P318" s="1">
        <f t="shared" si="68"/>
        <v>6.5</v>
      </c>
      <c r="Q318" s="1">
        <f t="shared" si="69"/>
        <v>0.11837587699656665</v>
      </c>
      <c r="R318" s="1">
        <v>0.71199999999999997</v>
      </c>
      <c r="S318" s="1">
        <v>2.2879999999999998</v>
      </c>
      <c r="T318" s="1">
        <v>9</v>
      </c>
      <c r="U318" s="1">
        <v>3</v>
      </c>
      <c r="V318" s="1">
        <f t="shared" si="70"/>
        <v>0.10372960372960373</v>
      </c>
      <c r="W318" s="1">
        <v>0.68500000000000005</v>
      </c>
      <c r="X318" s="1">
        <v>2.3149999999999999</v>
      </c>
      <c r="Y318" s="1">
        <v>7.5</v>
      </c>
      <c r="Z318" s="1">
        <v>3.5</v>
      </c>
      <c r="AA318" s="1">
        <f t="shared" si="71"/>
        <v>0.13808495320374373</v>
      </c>
      <c r="AB318" s="1">
        <v>0.66700000000000004</v>
      </c>
      <c r="AC318" s="1">
        <v>2.3330000000000002</v>
      </c>
      <c r="AD318" s="1">
        <v>0</v>
      </c>
      <c r="AE318" s="1">
        <v>0</v>
      </c>
      <c r="AF318" s="1" t="e">
        <f t="shared" si="66"/>
        <v>#DIV/0!</v>
      </c>
      <c r="AH318" s="1">
        <f t="shared" si="74"/>
        <v>0.16779227476362232</v>
      </c>
      <c r="AI318" s="1">
        <f t="shared" si="75"/>
        <v>5.6076759061833702E-2</v>
      </c>
      <c r="AJ318" s="1">
        <f t="shared" si="76"/>
        <v>0.11438533653520018</v>
      </c>
      <c r="AK318" s="1">
        <f t="shared" si="77"/>
        <v>1.1469054093040119</v>
      </c>
      <c r="AL318" s="1" t="b">
        <f t="shared" si="78"/>
        <v>0</v>
      </c>
      <c r="AM318" s="1">
        <f t="shared" si="79"/>
        <v>4.3104462217294799</v>
      </c>
      <c r="AN318" s="1" t="b">
        <f t="shared" si="80"/>
        <v>0</v>
      </c>
      <c r="AO318" s="1">
        <v>9.4879999999999995</v>
      </c>
    </row>
    <row r="319" spans="1:41">
      <c r="A319" s="7">
        <v>316</v>
      </c>
      <c r="B319" s="9" t="s">
        <v>84</v>
      </c>
      <c r="C319" s="9" t="s">
        <v>37</v>
      </c>
      <c r="D319" s="9" t="s">
        <v>54</v>
      </c>
      <c r="E319" s="9" t="s">
        <v>55</v>
      </c>
      <c r="F319" s="2" t="b">
        <f t="shared" si="72"/>
        <v>1</v>
      </c>
      <c r="G319" s="2" t="b">
        <f t="shared" si="73"/>
        <v>0</v>
      </c>
      <c r="H319" s="2" t="s">
        <v>275</v>
      </c>
      <c r="I319" s="3" t="s">
        <v>88</v>
      </c>
      <c r="J319" s="3" t="s">
        <v>80</v>
      </c>
      <c r="M319" s="1">
        <f>PRODUCT(SUM(PRODUCT(R319,overview!$J$2),PRODUCT(W319,overview!$K$2),PRODUCT(AB319,overview!$L$2)),1/SUM(overview!$J$2:$L$2))</f>
        <v>0.65815909090909097</v>
      </c>
      <c r="N319" s="1">
        <f>PRODUCT(SUM(PRODUCT(S319,overview!$J$2),PRODUCT(X319,overview!$K$2),PRODUCT(AC319,overview!$L$2)),1/SUM(overview!$J$2:$L$2))</f>
        <v>2.3418409090909096</v>
      </c>
      <c r="O319" s="1">
        <f t="shared" si="67"/>
        <v>15.5</v>
      </c>
      <c r="P319" s="1">
        <f t="shared" si="68"/>
        <v>5.5</v>
      </c>
      <c r="Q319" s="1">
        <f t="shared" si="69"/>
        <v>9.9725101595950993E-2</v>
      </c>
      <c r="R319" s="1">
        <v>1.1839999999999999</v>
      </c>
      <c r="S319" s="1">
        <v>1.8160000000000001</v>
      </c>
      <c r="T319" s="1">
        <v>11</v>
      </c>
      <c r="U319" s="1">
        <v>0</v>
      </c>
      <c r="V319" s="1">
        <f t="shared" si="70"/>
        <v>0</v>
      </c>
      <c r="W319" s="1">
        <v>0.39900000000000002</v>
      </c>
      <c r="X319" s="1">
        <v>2.601</v>
      </c>
      <c r="Y319" s="1">
        <v>3.5</v>
      </c>
      <c r="Z319" s="1">
        <v>4.5</v>
      </c>
      <c r="AA319" s="1">
        <f t="shared" si="71"/>
        <v>0.1972318339100346</v>
      </c>
      <c r="AB319" s="1">
        <v>0.81200000000000006</v>
      </c>
      <c r="AC319" s="1">
        <v>2.1880000000000002</v>
      </c>
      <c r="AD319" s="1">
        <v>1</v>
      </c>
      <c r="AE319" s="1">
        <v>1</v>
      </c>
      <c r="AF319" s="1">
        <f t="shared" si="66"/>
        <v>0.37111517367458863</v>
      </c>
      <c r="AH319" s="1">
        <f t="shared" si="74"/>
        <v>0.18209524302646257</v>
      </c>
      <c r="AI319" s="1">
        <f t="shared" si="75"/>
        <v>6.1214671133250839E-2</v>
      </c>
      <c r="AJ319" s="1">
        <f t="shared" si="76"/>
        <v>9.5622119815668191E-2</v>
      </c>
      <c r="AK319" s="1">
        <f t="shared" si="77"/>
        <v>1.2377440768916643</v>
      </c>
      <c r="AL319" s="1" t="b">
        <f t="shared" si="78"/>
        <v>0</v>
      </c>
      <c r="AM319" s="1">
        <f t="shared" si="79"/>
        <v>4.4549182042339863</v>
      </c>
      <c r="AN319" s="1" t="b">
        <f t="shared" si="80"/>
        <v>0</v>
      </c>
      <c r="AO319" s="1">
        <v>9.4879999999999995</v>
      </c>
    </row>
    <row r="320" spans="1:41">
      <c r="A320" s="7">
        <v>317</v>
      </c>
      <c r="B320" s="9" t="s">
        <v>89</v>
      </c>
      <c r="C320" s="9" t="s">
        <v>70</v>
      </c>
      <c r="D320" s="9" t="s">
        <v>89</v>
      </c>
      <c r="E320" s="9" t="s">
        <v>70</v>
      </c>
      <c r="F320" s="2" t="b">
        <f t="shared" si="72"/>
        <v>0</v>
      </c>
      <c r="G320" s="2" t="b">
        <f t="shared" si="73"/>
        <v>0</v>
      </c>
      <c r="H320" s="2" t="s">
        <v>275</v>
      </c>
      <c r="I320" s="2"/>
      <c r="J320" s="3" t="s">
        <v>80</v>
      </c>
      <c r="M320" s="1">
        <f>PRODUCT(SUM(PRODUCT(R320,overview!$J$2),PRODUCT(W320,overview!$K$2),PRODUCT(AB320,overview!$L$2)),1/SUM(overview!$J$2:$L$2))</f>
        <v>1</v>
      </c>
      <c r="N320" s="1">
        <f>PRODUCT(SUM(PRODUCT(S320,overview!$J$2),PRODUCT(X320,overview!$K$2),PRODUCT(AC320,overview!$L$2)),1/SUM(overview!$J$2:$L$2))</f>
        <v>2</v>
      </c>
      <c r="O320" s="1">
        <f t="shared" si="67"/>
        <v>8</v>
      </c>
      <c r="P320" s="1">
        <f t="shared" si="68"/>
        <v>0</v>
      </c>
      <c r="Q320" s="1">
        <f t="shared" si="69"/>
        <v>0</v>
      </c>
      <c r="R320" s="1">
        <v>1</v>
      </c>
      <c r="S320" s="1">
        <v>2</v>
      </c>
      <c r="T320" s="1">
        <v>4</v>
      </c>
      <c r="U320" s="1">
        <v>0</v>
      </c>
      <c r="V320" s="1">
        <f t="shared" si="70"/>
        <v>0</v>
      </c>
      <c r="W320" s="1">
        <v>1</v>
      </c>
      <c r="X320" s="1">
        <v>2</v>
      </c>
      <c r="Y320" s="1">
        <v>4</v>
      </c>
      <c r="Z320" s="1">
        <v>0</v>
      </c>
      <c r="AA320" s="1">
        <f t="shared" si="71"/>
        <v>0</v>
      </c>
      <c r="AB320" s="1">
        <v>1</v>
      </c>
      <c r="AC320" s="1">
        <v>2</v>
      </c>
      <c r="AD320" s="1">
        <v>0</v>
      </c>
      <c r="AE320" s="1">
        <v>0</v>
      </c>
      <c r="AF320" s="1" t="e">
        <f t="shared" si="66"/>
        <v>#DIV/0!</v>
      </c>
      <c r="AH320" s="1">
        <f t="shared" si="74"/>
        <v>0.17887667887667894</v>
      </c>
      <c r="AI320" s="1">
        <f t="shared" si="75"/>
        <v>7.1381159588254514E-2</v>
      </c>
      <c r="AJ320" s="1">
        <f t="shared" si="76"/>
        <v>0.10052685248130523</v>
      </c>
      <c r="AK320" s="1">
        <f t="shared" si="77"/>
        <v>0.82775303904929554</v>
      </c>
      <c r="AL320" s="1" t="b">
        <f t="shared" si="78"/>
        <v>0</v>
      </c>
      <c r="AM320" s="1">
        <f t="shared" si="79"/>
        <v>4.9529741869529431</v>
      </c>
      <c r="AN320" s="1" t="b">
        <f t="shared" si="80"/>
        <v>0</v>
      </c>
      <c r="AO320" s="1">
        <v>9.4879999999999995</v>
      </c>
    </row>
    <row r="321" spans="1:41">
      <c r="A321" s="7">
        <v>318</v>
      </c>
      <c r="B321" s="9" t="s">
        <v>30</v>
      </c>
      <c r="C321" s="9" t="s">
        <v>31</v>
      </c>
      <c r="D321" s="9" t="s">
        <v>30</v>
      </c>
      <c r="E321" s="9" t="s">
        <v>31</v>
      </c>
      <c r="F321" s="2" t="b">
        <f t="shared" si="72"/>
        <v>0</v>
      </c>
      <c r="G321" s="2" t="b">
        <f t="shared" si="73"/>
        <v>0</v>
      </c>
      <c r="H321" s="2" t="s">
        <v>275</v>
      </c>
      <c r="I321" s="2"/>
      <c r="J321" s="3"/>
      <c r="M321" s="1">
        <f>PRODUCT(SUM(PRODUCT(R321,overview!$J$2),PRODUCT(W321,overview!$K$2),PRODUCT(AB321,overview!$L$2)),1/SUM(overview!$J$2:$L$2))</f>
        <v>1</v>
      </c>
      <c r="N321" s="1">
        <f>PRODUCT(SUM(PRODUCT(S321,overview!$J$2),PRODUCT(X321,overview!$K$2),PRODUCT(AC321,overview!$L$2)),1/SUM(overview!$J$2:$L$2))</f>
        <v>2</v>
      </c>
      <c r="O321" s="1">
        <f t="shared" si="67"/>
        <v>18</v>
      </c>
      <c r="P321" s="1">
        <f t="shared" si="68"/>
        <v>0</v>
      </c>
      <c r="Q321" s="1">
        <f t="shared" si="69"/>
        <v>0</v>
      </c>
      <c r="R321" s="1">
        <v>1</v>
      </c>
      <c r="S321" s="1">
        <v>2</v>
      </c>
      <c r="T321" s="1">
        <v>10</v>
      </c>
      <c r="U321" s="1">
        <v>0</v>
      </c>
      <c r="V321" s="1">
        <f t="shared" si="70"/>
        <v>0</v>
      </c>
      <c r="W321" s="1">
        <v>1</v>
      </c>
      <c r="X321" s="1">
        <v>2</v>
      </c>
      <c r="Y321" s="1">
        <v>8</v>
      </c>
      <c r="Z321" s="1">
        <v>0</v>
      </c>
      <c r="AA321" s="1">
        <f t="shared" si="71"/>
        <v>0</v>
      </c>
      <c r="AB321" s="1">
        <v>1</v>
      </c>
      <c r="AC321" s="1">
        <v>2</v>
      </c>
      <c r="AD321" s="1">
        <v>0</v>
      </c>
      <c r="AE321" s="1">
        <v>0</v>
      </c>
      <c r="AF321" s="1" t="e">
        <f t="shared" si="66"/>
        <v>#DIV/0!</v>
      </c>
      <c r="AH321" s="1">
        <f t="shared" si="74"/>
        <v>0.11293127034414692</v>
      </c>
      <c r="AI321" s="1">
        <f t="shared" si="75"/>
        <v>3.1788424536085318E-2</v>
      </c>
      <c r="AJ321" s="1">
        <f t="shared" si="76"/>
        <v>7.9294147518090649E-2</v>
      </c>
      <c r="AK321" s="1">
        <f t="shared" si="77"/>
        <v>1.7288624167083124</v>
      </c>
      <c r="AL321" s="1" t="b">
        <f t="shared" si="78"/>
        <v>0</v>
      </c>
      <c r="AM321" s="1">
        <f t="shared" si="79"/>
        <v>5.3901285116922848</v>
      </c>
      <c r="AN321" s="1" t="b">
        <f t="shared" si="80"/>
        <v>0</v>
      </c>
      <c r="AO321" s="1">
        <v>9.4879999999999995</v>
      </c>
    </row>
    <row r="322" spans="1:41">
      <c r="A322" s="7">
        <v>319</v>
      </c>
      <c r="B322" s="9" t="s">
        <v>28</v>
      </c>
      <c r="C322" s="9" t="s">
        <v>29</v>
      </c>
      <c r="D322" s="9" t="s">
        <v>28</v>
      </c>
      <c r="E322" s="9" t="s">
        <v>29</v>
      </c>
      <c r="F322" s="2" t="b">
        <f t="shared" si="72"/>
        <v>0</v>
      </c>
      <c r="G322" s="2" t="b">
        <f t="shared" si="73"/>
        <v>0</v>
      </c>
      <c r="H322" s="2" t="s">
        <v>275</v>
      </c>
      <c r="I322" s="2"/>
      <c r="J322" s="4"/>
      <c r="M322" s="1">
        <f>PRODUCT(SUM(PRODUCT(R322,overview!$J$2),PRODUCT(W322,overview!$K$2),PRODUCT(AB322,overview!$L$2)),1/SUM(overview!$J$2:$L$2))</f>
        <v>0.68347727272727277</v>
      </c>
      <c r="N322" s="1">
        <f>PRODUCT(SUM(PRODUCT(S322,overview!$J$2),PRODUCT(X322,overview!$K$2),PRODUCT(AC322,overview!$L$2)),1/SUM(overview!$J$2:$L$2))</f>
        <v>2.3165227272727273</v>
      </c>
      <c r="O322" s="1">
        <f t="shared" si="67"/>
        <v>10</v>
      </c>
      <c r="P322" s="1">
        <f t="shared" si="68"/>
        <v>8</v>
      </c>
      <c r="Q322" s="1">
        <f t="shared" si="69"/>
        <v>0.23603559410166103</v>
      </c>
      <c r="R322" s="1">
        <v>0.66700000000000004</v>
      </c>
      <c r="S322" s="1">
        <v>2.3330000000000002</v>
      </c>
      <c r="T322" s="1">
        <v>6</v>
      </c>
      <c r="U322" s="1">
        <v>0</v>
      </c>
      <c r="V322" s="1">
        <f t="shared" si="70"/>
        <v>0</v>
      </c>
      <c r="W322" s="1">
        <v>0.69199999999999995</v>
      </c>
      <c r="X322" s="1">
        <v>2.3079999999999998</v>
      </c>
      <c r="Y322" s="1">
        <v>4</v>
      </c>
      <c r="Z322" s="1">
        <v>8</v>
      </c>
      <c r="AA322" s="1">
        <f t="shared" si="71"/>
        <v>0.59965337954939335</v>
      </c>
      <c r="AB322" s="1">
        <v>0.66700000000000004</v>
      </c>
      <c r="AC322" s="1">
        <v>2.3330000000000002</v>
      </c>
      <c r="AD322" s="1">
        <v>0</v>
      </c>
      <c r="AE322" s="1">
        <v>0</v>
      </c>
      <c r="AF322" s="1" t="e">
        <f t="shared" si="66"/>
        <v>#DIV/0!</v>
      </c>
      <c r="AH322" s="1">
        <f t="shared" si="74"/>
        <v>0.10944570135746606</v>
      </c>
      <c r="AI322" s="1">
        <f t="shared" si="75"/>
        <v>3.1293654857026357E-2</v>
      </c>
      <c r="AJ322" s="1">
        <f t="shared" si="76"/>
        <v>6.6078456265075525E-2</v>
      </c>
      <c r="AK322" s="1">
        <f t="shared" si="77"/>
        <v>2.8347452032017997</v>
      </c>
      <c r="AL322" s="1" t="b">
        <f t="shared" si="78"/>
        <v>0</v>
      </c>
      <c r="AM322" s="1">
        <f t="shared" si="79"/>
        <v>5.3232259377624862</v>
      </c>
      <c r="AN322" s="1" t="b">
        <f t="shared" si="80"/>
        <v>0</v>
      </c>
      <c r="AO322" s="1">
        <v>9.4879999999999995</v>
      </c>
    </row>
    <row r="323" spans="1:41">
      <c r="A323" s="7">
        <v>320</v>
      </c>
      <c r="B323" s="9" t="s">
        <v>51</v>
      </c>
      <c r="C323" s="9" t="s">
        <v>52</v>
      </c>
      <c r="D323" s="9" t="s">
        <v>51</v>
      </c>
      <c r="E323" s="9" t="s">
        <v>52</v>
      </c>
      <c r="F323" s="2" t="b">
        <f t="shared" si="72"/>
        <v>0</v>
      </c>
      <c r="G323" s="2" t="b">
        <f t="shared" si="73"/>
        <v>0</v>
      </c>
      <c r="H323" s="2" t="s">
        <v>275</v>
      </c>
      <c r="I323" s="2"/>
      <c r="J323" s="4"/>
      <c r="M323" s="1">
        <f>PRODUCT(SUM(PRODUCT(R323,overview!$J$2),PRODUCT(W323,overview!$K$2),PRODUCT(AB323,overview!$L$2)),1/SUM(overview!$J$2:$L$2))</f>
        <v>0.33300000000000002</v>
      </c>
      <c r="N323" s="1">
        <f>PRODUCT(SUM(PRODUCT(S323,overview!$J$2),PRODUCT(X323,overview!$K$2),PRODUCT(AC323,overview!$L$2)),1/SUM(overview!$J$2:$L$2))</f>
        <v>2.6669999999999998</v>
      </c>
      <c r="O323" s="1">
        <f t="shared" si="67"/>
        <v>8</v>
      </c>
      <c r="P323" s="1">
        <f t="shared" si="68"/>
        <v>1</v>
      </c>
      <c r="Q323" s="1">
        <f t="shared" si="69"/>
        <v>1.5607424071991002E-2</v>
      </c>
      <c r="R323" s="1">
        <v>0.33300000000000002</v>
      </c>
      <c r="S323" s="1">
        <v>2.6669999999999998</v>
      </c>
      <c r="T323" s="1">
        <v>4</v>
      </c>
      <c r="U323" s="1">
        <v>1</v>
      </c>
      <c r="V323" s="1">
        <f t="shared" si="70"/>
        <v>3.1214848143982003E-2</v>
      </c>
      <c r="W323" s="1">
        <v>0.33300000000000002</v>
      </c>
      <c r="X323" s="1">
        <v>2.6669999999999998</v>
      </c>
      <c r="Y323" s="1">
        <v>4</v>
      </c>
      <c r="Z323" s="1">
        <v>0</v>
      </c>
      <c r="AA323" s="1">
        <f t="shared" si="71"/>
        <v>0</v>
      </c>
      <c r="AB323" s="1">
        <v>0.33300000000000002</v>
      </c>
      <c r="AC323" s="1">
        <v>2.6669999999999998</v>
      </c>
      <c r="AD323" s="1">
        <v>0</v>
      </c>
      <c r="AE323" s="1">
        <v>0</v>
      </c>
      <c r="AF323" s="1" t="e">
        <f t="shared" ref="AF323:AF386" si="81">PRODUCT(AE323,1/AD323,1/AC323,AB323)</f>
        <v>#DIV/0!</v>
      </c>
      <c r="AH323" s="1">
        <f t="shared" si="74"/>
        <v>0.10357490855852991</v>
      </c>
      <c r="AI323" s="1">
        <f t="shared" si="75"/>
        <v>1.4849284917620404E-2</v>
      </c>
      <c r="AJ323" s="1">
        <f t="shared" si="76"/>
        <v>0.13881019830028327</v>
      </c>
      <c r="AK323" s="1">
        <f t="shared" si="77"/>
        <v>5.1274116402911343</v>
      </c>
      <c r="AL323" s="1" t="b">
        <f t="shared" si="78"/>
        <v>0</v>
      </c>
      <c r="AM323" s="1">
        <f t="shared" si="79"/>
        <v>6.3243724377433459</v>
      </c>
      <c r="AN323" s="1" t="b">
        <f t="shared" si="80"/>
        <v>0</v>
      </c>
      <c r="AO323" s="1">
        <v>9.4879999999999995</v>
      </c>
    </row>
    <row r="324" spans="1:41">
      <c r="A324" s="7">
        <v>321</v>
      </c>
      <c r="B324" s="9" t="s">
        <v>53</v>
      </c>
      <c r="C324" s="9" t="s">
        <v>33</v>
      </c>
      <c r="D324" s="9" t="s">
        <v>32</v>
      </c>
      <c r="E324" s="9" t="s">
        <v>33</v>
      </c>
      <c r="F324" s="2" t="b">
        <f t="shared" si="72"/>
        <v>1</v>
      </c>
      <c r="G324" s="2" t="b">
        <f t="shared" si="73"/>
        <v>0</v>
      </c>
      <c r="H324" s="2" t="s">
        <v>275</v>
      </c>
      <c r="I324" s="2"/>
      <c r="J324" s="3"/>
      <c r="M324" s="1">
        <f>PRODUCT(SUM(PRODUCT(R324,overview!$J$2),PRODUCT(W324,overview!$K$2),PRODUCT(AB324,overview!$L$2)),1/SUM(overview!$J$2:$L$2))</f>
        <v>0.99011363636363636</v>
      </c>
      <c r="N324" s="1">
        <f>PRODUCT(SUM(PRODUCT(S324,overview!$J$2),PRODUCT(X324,overview!$K$2),PRODUCT(AC324,overview!$L$2)),1/SUM(overview!$J$2:$L$2))</f>
        <v>2.0098863636363635</v>
      </c>
      <c r="O324" s="1">
        <f t="shared" ref="O324:O387" si="82">SUM(T324,Y324,AD324)</f>
        <v>15</v>
      </c>
      <c r="P324" s="1">
        <f t="shared" ref="P324:P387" si="83">SUM(U324,Z324,AE324)</f>
        <v>2</v>
      </c>
      <c r="Q324" s="1">
        <f t="shared" ref="Q324:Q387" si="84">PRODUCT(P324,1/O324,1/N324,M324)</f>
        <v>6.5682893273779241E-2</v>
      </c>
      <c r="R324" s="1">
        <v>1</v>
      </c>
      <c r="S324" s="1">
        <v>2</v>
      </c>
      <c r="T324" s="1">
        <v>7</v>
      </c>
      <c r="U324" s="1">
        <v>0</v>
      </c>
      <c r="V324" s="1">
        <f t="shared" ref="V324:V387" si="85">PRODUCT(U324,1/T324,1/S324,R324)</f>
        <v>0</v>
      </c>
      <c r="W324" s="1">
        <v>0.98499999999999999</v>
      </c>
      <c r="X324" s="1">
        <v>2.0150000000000001</v>
      </c>
      <c r="Y324" s="1">
        <v>7</v>
      </c>
      <c r="Z324" s="1">
        <v>2</v>
      </c>
      <c r="AA324" s="1">
        <f t="shared" ref="AA324:AA387" si="86">PRODUCT(Z324,1/Y324,1/X324,W324)</f>
        <v>0.13966678482807512</v>
      </c>
      <c r="AB324" s="1">
        <v>1</v>
      </c>
      <c r="AC324" s="1">
        <v>2</v>
      </c>
      <c r="AD324" s="1">
        <v>1</v>
      </c>
      <c r="AE324" s="1">
        <v>0</v>
      </c>
      <c r="AF324" s="1">
        <f t="shared" si="81"/>
        <v>0</v>
      </c>
      <c r="AH324" s="1">
        <f t="shared" si="74"/>
        <v>7.8645064019653627E-2</v>
      </c>
      <c r="AI324" s="1">
        <f t="shared" si="75"/>
        <v>1.5400243066262769E-2</v>
      </c>
      <c r="AJ324" s="1">
        <f t="shared" si="76"/>
        <v>8.559065339679793E-2</v>
      </c>
      <c r="AK324" s="1">
        <f t="shared" si="77"/>
        <v>6.3489696783876841</v>
      </c>
      <c r="AL324" s="1" t="b">
        <f t="shared" si="78"/>
        <v>0</v>
      </c>
      <c r="AM324" s="1">
        <f t="shared" si="79"/>
        <v>6.7477027292720857</v>
      </c>
      <c r="AN324" s="1" t="b">
        <f t="shared" si="80"/>
        <v>0</v>
      </c>
      <c r="AO324" s="1">
        <v>9.4879999999999995</v>
      </c>
    </row>
    <row r="325" spans="1:41">
      <c r="A325" s="7">
        <v>322</v>
      </c>
      <c r="B325" s="9" t="s">
        <v>45</v>
      </c>
      <c r="C325" s="9" t="s">
        <v>46</v>
      </c>
      <c r="D325" s="9" t="s">
        <v>76</v>
      </c>
      <c r="E325" s="9" t="s">
        <v>46</v>
      </c>
      <c r="F325" s="2" t="b">
        <f t="shared" ref="F325:F388" si="87">AND(NOT(B325=D325),OR(B325="CAT",B325="CAC",B325="ATA",B325="ATT",B325="TTA",B325="ATG",B325="CCG",B325="AGA",B325="CGG",B325="AGG",B325="CGA",B325="CGC",B325="TCC",B325="ACG",B325="ACC",B325="GTA",B325="TGG",B325="TAT",D325="GAA",D325="GAT",D325="GAG",D325="AAG",D325="AAA",D325="CTA",D325="CTT",D325="CTC",D325="AAC",D325="CCA",D325="CCT",D325="CAG",D325="CAA",D325="CGT",D325="AGT",D325="AGC",D325="TCA",D325="TCT",D325="GTC"))</f>
        <v>0</v>
      </c>
      <c r="G325" s="2" t="b">
        <f t="shared" ref="G325:G388" si="88">AND(NOT(D325=B325),OR(D325="CAT",D325="CAC",D325="ATA",D325="ATT",D325="TTA",D325="ATG",D325="CCG",D325="AGA",D325="CGG",D325="AGG",D325="CGA",D325="CGC",D325="TCC",D325="ACG",D325="ACC",D325="GTA",D325="TGG",D325="TAT",B325="GAA",B325="GAT",B325="GAG",B325="AAG",B325="AAA",B325="CTA",B325="CTT",B325="CTC",B325="AAC",B325="CCA",B325="CCT",B325="CAG",B325="CAA",B325="CGT",B325="AGT",B325="AGC",B325="TCA",B325="TCT",B325="GTC"))</f>
        <v>0</v>
      </c>
      <c r="H325" s="2" t="s">
        <v>275</v>
      </c>
      <c r="I325" s="2"/>
      <c r="J325" s="3"/>
      <c r="M325" s="1">
        <f>PRODUCT(SUM(PRODUCT(R325,overview!$J$2),PRODUCT(W325,overview!$K$2),PRODUCT(AB325,overview!$L$2)),1/SUM(overview!$J$2:$L$2))</f>
        <v>1.0448863636363634</v>
      </c>
      <c r="N325" s="1">
        <f>PRODUCT(SUM(PRODUCT(S325,overview!$J$2),PRODUCT(X325,overview!$K$2),PRODUCT(AC325,overview!$L$2)),1/SUM(overview!$J$2:$L$2))</f>
        <v>1.9551136363636366</v>
      </c>
      <c r="O325" s="1">
        <f t="shared" si="82"/>
        <v>12</v>
      </c>
      <c r="P325" s="1">
        <f t="shared" si="83"/>
        <v>0</v>
      </c>
      <c r="Q325" s="1">
        <f t="shared" si="84"/>
        <v>0</v>
      </c>
      <c r="R325" s="1">
        <v>1</v>
      </c>
      <c r="S325" s="1">
        <v>2</v>
      </c>
      <c r="T325" s="1">
        <v>4</v>
      </c>
      <c r="U325" s="1">
        <v>0</v>
      </c>
      <c r="V325" s="1">
        <f t="shared" si="85"/>
        <v>0</v>
      </c>
      <c r="W325" s="1">
        <v>1.0669999999999999</v>
      </c>
      <c r="X325" s="1">
        <v>1.9330000000000001</v>
      </c>
      <c r="Y325" s="1">
        <v>7</v>
      </c>
      <c r="Z325" s="1">
        <v>0</v>
      </c>
      <c r="AA325" s="1">
        <f t="shared" si="86"/>
        <v>0</v>
      </c>
      <c r="AB325" s="1">
        <v>1.032</v>
      </c>
      <c r="AC325" s="1">
        <v>1.968</v>
      </c>
      <c r="AD325" s="1">
        <v>1</v>
      </c>
      <c r="AE325" s="1">
        <v>0</v>
      </c>
      <c r="AF325" s="1">
        <f t="shared" si="81"/>
        <v>0</v>
      </c>
      <c r="AH325" s="1">
        <f t="shared" si="74"/>
        <v>7.3331208342649987E-2</v>
      </c>
      <c r="AI325" s="1">
        <f t="shared" si="75"/>
        <v>1.4788312878199348E-2</v>
      </c>
      <c r="AJ325" s="1">
        <f t="shared" si="76"/>
        <v>7.1325544497331611E-2</v>
      </c>
      <c r="AK325" s="1">
        <f t="shared" si="77"/>
        <v>8.2361986908414675</v>
      </c>
      <c r="AL325" s="1" t="b">
        <f t="shared" si="78"/>
        <v>0</v>
      </c>
      <c r="AM325" s="1">
        <f t="shared" si="79"/>
        <v>5.823739083222506</v>
      </c>
      <c r="AN325" s="1" t="b">
        <f t="shared" si="80"/>
        <v>0</v>
      </c>
      <c r="AO325" s="1">
        <v>9.4879999999999995</v>
      </c>
    </row>
    <row r="326" spans="1:41">
      <c r="A326" s="7">
        <v>323</v>
      </c>
      <c r="B326" s="9" t="s">
        <v>28</v>
      </c>
      <c r="C326" s="9" t="s">
        <v>29</v>
      </c>
      <c r="D326" s="9" t="s">
        <v>40</v>
      </c>
      <c r="E326" s="9" t="s">
        <v>29</v>
      </c>
      <c r="F326" s="2" t="b">
        <f t="shared" si="87"/>
        <v>1</v>
      </c>
      <c r="G326" s="2" t="b">
        <f t="shared" si="88"/>
        <v>1</v>
      </c>
      <c r="H326" s="2" t="s">
        <v>275</v>
      </c>
      <c r="I326" s="2"/>
      <c r="J326" s="3"/>
      <c r="M326" s="1">
        <f>PRODUCT(SUM(PRODUCT(R326,overview!$J$2),PRODUCT(W326,overview!$K$2),PRODUCT(AB326,overview!$L$2)),1/SUM(overview!$J$2:$L$2))</f>
        <v>0.97920454545454572</v>
      </c>
      <c r="N326" s="1">
        <f>PRODUCT(SUM(PRODUCT(S326,overview!$J$2),PRODUCT(X326,overview!$K$2),PRODUCT(AC326,overview!$L$2)),1/SUM(overview!$J$2:$L$2))</f>
        <v>2.0207954545454543</v>
      </c>
      <c r="O326" s="1">
        <f t="shared" si="82"/>
        <v>15.5</v>
      </c>
      <c r="P326" s="1">
        <f t="shared" si="83"/>
        <v>2.5</v>
      </c>
      <c r="Q326" s="1">
        <f t="shared" si="84"/>
        <v>7.8155469250262594E-2</v>
      </c>
      <c r="R326" s="1">
        <v>0.74299999999999999</v>
      </c>
      <c r="S326" s="1">
        <v>2.2570000000000001</v>
      </c>
      <c r="T326" s="1">
        <v>7.5</v>
      </c>
      <c r="U326" s="1">
        <v>1.5</v>
      </c>
      <c r="V326" s="1">
        <f t="shared" si="85"/>
        <v>6.5839610101905172E-2</v>
      </c>
      <c r="W326" s="1">
        <v>1.1040000000000001</v>
      </c>
      <c r="X326" s="1">
        <v>1.8959999999999999</v>
      </c>
      <c r="Y326" s="1">
        <v>7</v>
      </c>
      <c r="Z326" s="1">
        <v>1</v>
      </c>
      <c r="AA326" s="1">
        <f t="shared" si="86"/>
        <v>8.3182640144665462E-2</v>
      </c>
      <c r="AB326" s="1">
        <v>0.66700000000000004</v>
      </c>
      <c r="AC326" s="1">
        <v>2.3330000000000002</v>
      </c>
      <c r="AD326" s="1">
        <v>1</v>
      </c>
      <c r="AE326" s="1">
        <v>0</v>
      </c>
      <c r="AF326" s="1">
        <f t="shared" si="81"/>
        <v>0</v>
      </c>
      <c r="AH326" s="1">
        <f t="shared" si="74"/>
        <v>7.8689528475199014E-2</v>
      </c>
      <c r="AI326" s="1">
        <f t="shared" si="75"/>
        <v>1.5437444690683831E-2</v>
      </c>
      <c r="AJ326" s="1">
        <f t="shared" si="76"/>
        <v>7.1325544497331611E-2</v>
      </c>
      <c r="AK326" s="1">
        <f t="shared" si="77"/>
        <v>5.9465738209098467</v>
      </c>
      <c r="AL326" s="1" t="b">
        <f t="shared" si="78"/>
        <v>0</v>
      </c>
      <c r="AM326" s="1">
        <f t="shared" si="79"/>
        <v>4.5989526299376688</v>
      </c>
      <c r="AN326" s="1" t="b">
        <f t="shared" si="80"/>
        <v>0</v>
      </c>
      <c r="AO326" s="1">
        <v>9.4879999999999995</v>
      </c>
    </row>
    <row r="327" spans="1:41">
      <c r="A327" s="7">
        <v>324</v>
      </c>
      <c r="B327" s="9" t="s">
        <v>74</v>
      </c>
      <c r="C327" s="9" t="s">
        <v>1</v>
      </c>
      <c r="D327" s="9" t="s">
        <v>75</v>
      </c>
      <c r="E327" s="9" t="s">
        <v>1</v>
      </c>
      <c r="F327" s="2" t="b">
        <f t="shared" si="87"/>
        <v>1</v>
      </c>
      <c r="G327" s="2" t="b">
        <f t="shared" si="88"/>
        <v>1</v>
      </c>
      <c r="H327" s="2" t="s">
        <v>275</v>
      </c>
      <c r="I327" s="2"/>
      <c r="J327" s="3"/>
      <c r="M327" s="1">
        <f>PRODUCT(SUM(PRODUCT(R327,overview!$J$2),PRODUCT(W327,overview!$K$2),PRODUCT(AB327,overview!$L$2)),1/SUM(overview!$J$2:$L$2))</f>
        <v>1.0783636363636364</v>
      </c>
      <c r="N327" s="1">
        <f>PRODUCT(SUM(PRODUCT(S327,overview!$J$2),PRODUCT(X327,overview!$K$2),PRODUCT(AC327,overview!$L$2)),1/SUM(overview!$J$2:$L$2))</f>
        <v>1.9216363636363638</v>
      </c>
      <c r="O327" s="1">
        <f t="shared" si="82"/>
        <v>17</v>
      </c>
      <c r="P327" s="1">
        <f t="shared" si="83"/>
        <v>0</v>
      </c>
      <c r="Q327" s="1">
        <f t="shared" si="84"/>
        <v>0</v>
      </c>
      <c r="R327" s="1">
        <v>1.1850000000000001</v>
      </c>
      <c r="S327" s="1">
        <v>1.8149999999999999</v>
      </c>
      <c r="T327" s="1">
        <v>8</v>
      </c>
      <c r="U327" s="1">
        <v>0</v>
      </c>
      <c r="V327" s="1">
        <f t="shared" si="85"/>
        <v>0</v>
      </c>
      <c r="W327" s="1">
        <v>1.0229999999999999</v>
      </c>
      <c r="X327" s="1">
        <v>1.9770000000000001</v>
      </c>
      <c r="Y327" s="1">
        <v>8</v>
      </c>
      <c r="Z327" s="1">
        <v>0</v>
      </c>
      <c r="AA327" s="1">
        <f t="shared" si="86"/>
        <v>0</v>
      </c>
      <c r="AB327" s="1">
        <v>1.1910000000000001</v>
      </c>
      <c r="AC327" s="1">
        <v>1.8089999999999999</v>
      </c>
      <c r="AD327" s="1">
        <v>1</v>
      </c>
      <c r="AE327" s="1">
        <v>0</v>
      </c>
      <c r="AF327" s="1">
        <f t="shared" si="81"/>
        <v>0</v>
      </c>
      <c r="AH327" s="1">
        <f t="shared" si="74"/>
        <v>4.1016620428913339E-2</v>
      </c>
      <c r="AI327" s="1">
        <f t="shared" si="75"/>
        <v>1.6111388064358058E-2</v>
      </c>
      <c r="AJ327" s="1">
        <f t="shared" si="76"/>
        <v>6.4720053844266781E-2</v>
      </c>
      <c r="AK327" s="1">
        <f t="shared" si="77"/>
        <v>6.0434960156166948</v>
      </c>
      <c r="AL327" s="1" t="b">
        <f t="shared" si="78"/>
        <v>0</v>
      </c>
      <c r="AM327" s="1">
        <f t="shared" si="79"/>
        <v>4.2023361550658302</v>
      </c>
      <c r="AN327" s="1" t="b">
        <f t="shared" si="80"/>
        <v>0</v>
      </c>
      <c r="AO327" s="1">
        <v>9.4879999999999995</v>
      </c>
    </row>
    <row r="328" spans="1:41">
      <c r="A328" s="7">
        <v>325</v>
      </c>
      <c r="B328" s="9" t="s">
        <v>53</v>
      </c>
      <c r="C328" s="9" t="s">
        <v>33</v>
      </c>
      <c r="D328" s="9" t="s">
        <v>32</v>
      </c>
      <c r="E328" s="9" t="s">
        <v>33</v>
      </c>
      <c r="F328" s="2" t="b">
        <f t="shared" si="87"/>
        <v>1</v>
      </c>
      <c r="G328" s="2" t="b">
        <f t="shared" si="88"/>
        <v>0</v>
      </c>
      <c r="H328" s="2" t="s">
        <v>275</v>
      </c>
      <c r="I328" s="2"/>
      <c r="J328" s="4"/>
      <c r="M328" s="1">
        <f>PRODUCT(SUM(PRODUCT(R328,overview!$J$2),PRODUCT(W328,overview!$K$2),PRODUCT(AB328,overview!$L$2)),1/SUM(overview!$J$2:$L$2))</f>
        <v>1</v>
      </c>
      <c r="N328" s="1">
        <f>PRODUCT(SUM(PRODUCT(S328,overview!$J$2),PRODUCT(X328,overview!$K$2),PRODUCT(AC328,overview!$L$2)),1/SUM(overview!$J$2:$L$2))</f>
        <v>2</v>
      </c>
      <c r="O328" s="1">
        <f t="shared" si="82"/>
        <v>13</v>
      </c>
      <c r="P328" s="1">
        <f t="shared" si="83"/>
        <v>0</v>
      </c>
      <c r="Q328" s="1">
        <f t="shared" si="84"/>
        <v>0</v>
      </c>
      <c r="R328" s="1">
        <v>1</v>
      </c>
      <c r="S328" s="1">
        <v>2</v>
      </c>
      <c r="T328" s="1">
        <v>4</v>
      </c>
      <c r="U328" s="1">
        <v>0</v>
      </c>
      <c r="V328" s="1">
        <f t="shared" si="85"/>
        <v>0</v>
      </c>
      <c r="W328" s="1">
        <v>1</v>
      </c>
      <c r="X328" s="1">
        <v>2</v>
      </c>
      <c r="Y328" s="1">
        <v>8</v>
      </c>
      <c r="Z328" s="1">
        <v>0</v>
      </c>
      <c r="AA328" s="1">
        <f t="shared" si="86"/>
        <v>0</v>
      </c>
      <c r="AB328" s="1">
        <v>1</v>
      </c>
      <c r="AC328" s="1">
        <v>2</v>
      </c>
      <c r="AD328" s="1">
        <v>1</v>
      </c>
      <c r="AE328" s="1">
        <v>0</v>
      </c>
      <c r="AF328" s="1">
        <f t="shared" si="81"/>
        <v>0</v>
      </c>
      <c r="AH328" s="1">
        <f t="shared" si="74"/>
        <v>5.7048796911441338E-2</v>
      </c>
      <c r="AI328" s="1">
        <f t="shared" si="75"/>
        <v>1.0043563086297669E-2</v>
      </c>
      <c r="AJ328" s="1">
        <f t="shared" si="76"/>
        <v>7.1000855431993165E-2</v>
      </c>
      <c r="AK328" s="1">
        <f t="shared" si="77"/>
        <v>7.004099034988621</v>
      </c>
      <c r="AL328" s="1" t="b">
        <f t="shared" si="78"/>
        <v>0</v>
      </c>
      <c r="AM328" s="1">
        <f t="shared" si="79"/>
        <v>3.8720775254250892</v>
      </c>
      <c r="AN328" s="1" t="b">
        <f t="shared" si="80"/>
        <v>0</v>
      </c>
      <c r="AO328" s="1">
        <v>9.4879999999999995</v>
      </c>
    </row>
    <row r="329" spans="1:41">
      <c r="A329" s="7">
        <v>326</v>
      </c>
      <c r="B329" s="9" t="s">
        <v>75</v>
      </c>
      <c r="C329" s="9" t="s">
        <v>1</v>
      </c>
      <c r="D329" s="9" t="s">
        <v>83</v>
      </c>
      <c r="E329" s="9" t="s">
        <v>61</v>
      </c>
      <c r="F329" s="2" t="b">
        <f t="shared" si="87"/>
        <v>0</v>
      </c>
      <c r="G329" s="2" t="b">
        <f t="shared" si="88"/>
        <v>1</v>
      </c>
      <c r="H329" s="2" t="s">
        <v>275</v>
      </c>
      <c r="I329" s="2"/>
      <c r="J329" s="3"/>
      <c r="M329" s="1">
        <f>PRODUCT(SUM(PRODUCT(R329,overview!$J$2),PRODUCT(W329,overview!$K$2),PRODUCT(AB329,overview!$L$2)),1/SUM(overview!$J$2:$L$2))</f>
        <v>1.0413181818181818</v>
      </c>
      <c r="N329" s="1">
        <f>PRODUCT(SUM(PRODUCT(S329,overview!$J$2),PRODUCT(X329,overview!$K$2),PRODUCT(AC329,overview!$L$2)),1/SUM(overview!$J$2:$L$2))</f>
        <v>1.9586818181818182</v>
      </c>
      <c r="O329" s="1">
        <f t="shared" si="82"/>
        <v>15</v>
      </c>
      <c r="P329" s="1">
        <f t="shared" si="83"/>
        <v>2</v>
      </c>
      <c r="Q329" s="1">
        <f t="shared" si="84"/>
        <v>7.0885645107640421E-2</v>
      </c>
      <c r="R329" s="1">
        <v>1.105</v>
      </c>
      <c r="S329" s="1">
        <v>1.895</v>
      </c>
      <c r="T329" s="1">
        <v>10</v>
      </c>
      <c r="U329" s="1">
        <v>0</v>
      </c>
      <c r="V329" s="1">
        <f t="shared" si="85"/>
        <v>0</v>
      </c>
      <c r="W329" s="1">
        <v>1.012</v>
      </c>
      <c r="X329" s="1">
        <v>1.988</v>
      </c>
      <c r="Y329" s="1">
        <v>5</v>
      </c>
      <c r="Z329" s="1">
        <v>1</v>
      </c>
      <c r="AA329" s="1">
        <f t="shared" si="86"/>
        <v>0.10181086519114688</v>
      </c>
      <c r="AB329" s="1">
        <v>1</v>
      </c>
      <c r="AC329" s="1">
        <v>2</v>
      </c>
      <c r="AD329" s="1">
        <v>0</v>
      </c>
      <c r="AE329" s="1">
        <v>1</v>
      </c>
      <c r="AF329" s="1" t="e">
        <f t="shared" si="81"/>
        <v>#DIV/0!</v>
      </c>
      <c r="AH329" s="1">
        <f t="shared" si="74"/>
        <v>5.2260786316642917E-2</v>
      </c>
      <c r="AI329" s="1">
        <f t="shared" si="75"/>
        <v>9.9156196074913338E-3</v>
      </c>
      <c r="AJ329" s="1">
        <f t="shared" si="76"/>
        <v>7.1000855431993165E-2</v>
      </c>
      <c r="AK329" s="1">
        <f t="shared" si="77"/>
        <v>10.347294956471236</v>
      </c>
      <c r="AL329" s="1" t="b">
        <f t="shared" si="78"/>
        <v>1</v>
      </c>
      <c r="AM329" s="1">
        <f t="shared" si="79"/>
        <v>2.2738951588163312</v>
      </c>
      <c r="AN329" s="1" t="b">
        <f t="shared" si="80"/>
        <v>0</v>
      </c>
      <c r="AO329" s="1">
        <v>9.4879999999999995</v>
      </c>
    </row>
    <row r="330" spans="1:41">
      <c r="A330" s="7">
        <v>327</v>
      </c>
      <c r="B330" s="9" t="s">
        <v>36</v>
      </c>
      <c r="C330" s="9" t="s">
        <v>37</v>
      </c>
      <c r="D330" s="9" t="s">
        <v>36</v>
      </c>
      <c r="E330" s="9" t="s">
        <v>37</v>
      </c>
      <c r="F330" s="2" t="b">
        <f t="shared" si="87"/>
        <v>0</v>
      </c>
      <c r="G330" s="2" t="b">
        <f t="shared" si="88"/>
        <v>0</v>
      </c>
      <c r="H330" s="2" t="s">
        <v>275</v>
      </c>
      <c r="I330" s="3" t="s">
        <v>88</v>
      </c>
      <c r="J330" s="3" t="s">
        <v>80</v>
      </c>
      <c r="M330" s="1">
        <f>PRODUCT(SUM(PRODUCT(R330,overview!$J$2),PRODUCT(W330,overview!$K$2),PRODUCT(AB330,overview!$L$2)),1/SUM(overview!$J$2:$L$2))</f>
        <v>1.0888636363636364</v>
      </c>
      <c r="N330" s="1">
        <f>PRODUCT(SUM(PRODUCT(S330,overview!$J$2),PRODUCT(X330,overview!$K$2),PRODUCT(AC330,overview!$L$2)),1/SUM(overview!$J$2:$L$2))</f>
        <v>1.9111363636363639</v>
      </c>
      <c r="O330" s="1">
        <f t="shared" si="82"/>
        <v>15</v>
      </c>
      <c r="P330" s="1">
        <f t="shared" si="83"/>
        <v>0</v>
      </c>
      <c r="Q330" s="1">
        <f t="shared" si="84"/>
        <v>0</v>
      </c>
      <c r="R330" s="1">
        <v>1.155</v>
      </c>
      <c r="S330" s="1">
        <v>1.845</v>
      </c>
      <c r="T330" s="1">
        <v>8</v>
      </c>
      <c r="U330" s="1">
        <v>0</v>
      </c>
      <c r="V330" s="1">
        <f t="shared" si="85"/>
        <v>0</v>
      </c>
      <c r="W330" s="1">
        <v>1.06</v>
      </c>
      <c r="X330" s="1">
        <v>1.94</v>
      </c>
      <c r="Y330" s="1">
        <v>7</v>
      </c>
      <c r="Z330" s="1">
        <v>0</v>
      </c>
      <c r="AA330" s="1">
        <f t="shared" si="86"/>
        <v>0</v>
      </c>
      <c r="AB330" s="1">
        <v>1</v>
      </c>
      <c r="AC330" s="1">
        <v>2</v>
      </c>
      <c r="AD330" s="1">
        <v>0</v>
      </c>
      <c r="AE330" s="1">
        <v>0</v>
      </c>
      <c r="AF330" s="1" t="e">
        <f t="shared" si="81"/>
        <v>#DIV/0!</v>
      </c>
      <c r="AH330" s="1">
        <f t="shared" si="74"/>
        <v>4.9610847283967745E-2</v>
      </c>
      <c r="AI330" s="1">
        <f t="shared" si="75"/>
        <v>9.5928323552930232E-3</v>
      </c>
      <c r="AJ330" s="1">
        <f t="shared" si="76"/>
        <v>7.5613409100920653E-2</v>
      </c>
      <c r="AK330" s="1">
        <f t="shared" si="77"/>
        <v>23.088513122159359</v>
      </c>
      <c r="AL330" s="1" t="b">
        <f t="shared" si="78"/>
        <v>1</v>
      </c>
      <c r="AM330" s="1">
        <f t="shared" si="79"/>
        <v>2.3487901043761878</v>
      </c>
      <c r="AN330" s="1" t="b">
        <f t="shared" si="80"/>
        <v>0</v>
      </c>
      <c r="AO330" s="1">
        <v>9.4879999999999995</v>
      </c>
    </row>
    <row r="331" spans="1:41">
      <c r="A331" s="7">
        <v>328</v>
      </c>
      <c r="B331" s="9" t="s">
        <v>53</v>
      </c>
      <c r="C331" s="9" t="s">
        <v>33</v>
      </c>
      <c r="D331" s="9" t="s">
        <v>32</v>
      </c>
      <c r="E331" s="9" t="s">
        <v>33</v>
      </c>
      <c r="F331" s="2" t="b">
        <f t="shared" si="87"/>
        <v>1</v>
      </c>
      <c r="G331" s="2" t="b">
        <f t="shared" si="88"/>
        <v>0</v>
      </c>
      <c r="H331" s="2" t="s">
        <v>275</v>
      </c>
      <c r="I331" s="2"/>
      <c r="J331" s="3"/>
      <c r="M331" s="1">
        <f>PRODUCT(SUM(PRODUCT(R331,overview!$J$2),PRODUCT(W331,overview!$K$2),PRODUCT(AB331,overview!$L$2)),1/SUM(overview!$J$2:$L$2))</f>
        <v>1</v>
      </c>
      <c r="N331" s="1">
        <f>PRODUCT(SUM(PRODUCT(S331,overview!$J$2),PRODUCT(X331,overview!$K$2),PRODUCT(AC331,overview!$L$2)),1/SUM(overview!$J$2:$L$2))</f>
        <v>2</v>
      </c>
      <c r="O331" s="1">
        <f t="shared" si="82"/>
        <v>17</v>
      </c>
      <c r="P331" s="1">
        <f t="shared" si="83"/>
        <v>0</v>
      </c>
      <c r="Q331" s="1">
        <f t="shared" si="84"/>
        <v>0</v>
      </c>
      <c r="R331" s="1">
        <v>1</v>
      </c>
      <c r="S331" s="1">
        <v>2</v>
      </c>
      <c r="T331" s="1">
        <v>7</v>
      </c>
      <c r="U331" s="1">
        <v>0</v>
      </c>
      <c r="V331" s="1">
        <f t="shared" si="85"/>
        <v>0</v>
      </c>
      <c r="W331" s="1">
        <v>1</v>
      </c>
      <c r="X331" s="1">
        <v>2</v>
      </c>
      <c r="Y331" s="1">
        <v>9</v>
      </c>
      <c r="Z331" s="1">
        <v>0</v>
      </c>
      <c r="AA331" s="1">
        <f t="shared" si="86"/>
        <v>0</v>
      </c>
      <c r="AB331" s="1">
        <v>1</v>
      </c>
      <c r="AC331" s="1">
        <v>2</v>
      </c>
      <c r="AD331" s="1">
        <v>1</v>
      </c>
      <c r="AE331" s="1">
        <v>0</v>
      </c>
      <c r="AF331" s="1">
        <f t="shared" si="81"/>
        <v>0</v>
      </c>
      <c r="AH331" s="1">
        <f t="shared" ref="AH331:AH394" si="89">(SUM(Z327:Z337)*SUM(W327:W337))/(SUM(Y327:Y337)*SUM(X327:X337))</f>
        <v>5.3962820005728385E-2</v>
      </c>
      <c r="AI331" s="1">
        <f t="shared" ref="AI331:AI394" si="90">(SUM(U327:U337)*SUM(R327:R337))/(SUM(T327:T337)*SUM(S327:S337))</f>
        <v>2.6756408658440315E-2</v>
      </c>
      <c r="AJ331" s="1">
        <f t="shared" ref="AJ331:AJ394" si="91">(SUM(AE327:AE337)*SUM(AB327:AB337))/(SUM(AD327:AD337)*SUM(AC327:AC337))</f>
        <v>0.17721488816172537</v>
      </c>
      <c r="AK331" s="1">
        <f t="shared" ref="AK331:AK394" si="92">(((SUM(AJ329:AJ333))-(SUM(AI329:AI333)))^2)/(AVERAGE(AI329:AI333))</f>
        <v>37.942290089886697</v>
      </c>
      <c r="AL331" s="1" t="b">
        <f t="shared" ref="AL331:AL394" si="93">IF(AK331&gt;AO331, TRUE, FALSE)</f>
        <v>1</v>
      </c>
      <c r="AM331" s="1">
        <f t="shared" ref="AM331:AM394" si="94">(((SUM(AH329:AH333))-(SUM(AI329:AI333)))^2)/(AVERAGE(AI329:AI333))</f>
        <v>2.0050780103450219</v>
      </c>
      <c r="AN331" s="1" t="b">
        <f t="shared" ref="AN331:AN394" si="95">IF(AM331&gt;AO331, TRUE, FALSE)</f>
        <v>0</v>
      </c>
      <c r="AO331" s="1">
        <v>9.4879999999999995</v>
      </c>
    </row>
    <row r="332" spans="1:41">
      <c r="A332" s="7">
        <v>329</v>
      </c>
      <c r="B332" s="9" t="s">
        <v>45</v>
      </c>
      <c r="C332" s="9" t="s">
        <v>46</v>
      </c>
      <c r="D332" s="9" t="s">
        <v>45</v>
      </c>
      <c r="E332" s="9" t="s">
        <v>46</v>
      </c>
      <c r="F332" s="2" t="b">
        <f t="shared" si="87"/>
        <v>0</v>
      </c>
      <c r="G332" s="2" t="b">
        <f t="shared" si="88"/>
        <v>0</v>
      </c>
      <c r="H332" s="2" t="s">
        <v>275</v>
      </c>
      <c r="I332" s="2"/>
      <c r="M332" s="1">
        <f>PRODUCT(SUM(PRODUCT(R332,overview!$J$2),PRODUCT(W332,overview!$K$2),PRODUCT(AB332,overview!$L$2)),1/SUM(overview!$J$2:$L$2))</f>
        <v>1.0080454545454545</v>
      </c>
      <c r="N332" s="1">
        <f>PRODUCT(SUM(PRODUCT(S332,overview!$J$2),PRODUCT(X332,overview!$K$2),PRODUCT(AC332,overview!$L$2)),1/SUM(overview!$J$2:$L$2))</f>
        <v>1.9919545454545455</v>
      </c>
      <c r="O332" s="1">
        <f t="shared" si="82"/>
        <v>10</v>
      </c>
      <c r="P332" s="1">
        <f t="shared" si="83"/>
        <v>0</v>
      </c>
      <c r="Q332" s="1">
        <f t="shared" si="84"/>
        <v>0</v>
      </c>
      <c r="R332" s="1">
        <v>1.0169999999999999</v>
      </c>
      <c r="S332" s="1">
        <v>1.9830000000000001</v>
      </c>
      <c r="T332" s="1">
        <v>7</v>
      </c>
      <c r="U332" s="1">
        <v>0</v>
      </c>
      <c r="V332" s="1">
        <f t="shared" si="85"/>
        <v>0</v>
      </c>
      <c r="W332" s="1">
        <v>1.004</v>
      </c>
      <c r="X332" s="1">
        <v>1.996</v>
      </c>
      <c r="Y332" s="1">
        <v>3</v>
      </c>
      <c r="Z332" s="1">
        <v>0</v>
      </c>
      <c r="AA332" s="1">
        <f t="shared" si="86"/>
        <v>0</v>
      </c>
      <c r="AB332" s="1">
        <v>1</v>
      </c>
      <c r="AC332" s="1">
        <v>2</v>
      </c>
      <c r="AD332" s="1">
        <v>0</v>
      </c>
      <c r="AE332" s="1">
        <v>0</v>
      </c>
      <c r="AF332" s="1" t="e">
        <f t="shared" si="81"/>
        <v>#DIV/0!</v>
      </c>
      <c r="AH332" s="1">
        <f t="shared" si="89"/>
        <v>8.0324243414582969E-2</v>
      </c>
      <c r="AI332" s="1">
        <f t="shared" si="90"/>
        <v>3.2568880394967352E-2</v>
      </c>
      <c r="AJ332" s="1">
        <f t="shared" si="91"/>
        <v>0.3346789845508889</v>
      </c>
      <c r="AK332" s="1">
        <f t="shared" si="92"/>
        <v>41.118927230525657</v>
      </c>
      <c r="AL332" s="1" t="b">
        <f t="shared" si="93"/>
        <v>1</v>
      </c>
      <c r="AM332" s="1">
        <f t="shared" si="94"/>
        <v>1.5084027599817433</v>
      </c>
      <c r="AN332" s="1" t="b">
        <f t="shared" si="95"/>
        <v>0</v>
      </c>
      <c r="AO332" s="1">
        <v>9.4879999999999995</v>
      </c>
    </row>
    <row r="333" spans="1:41">
      <c r="A333" s="7">
        <v>330</v>
      </c>
      <c r="B333" s="9" t="s">
        <v>75</v>
      </c>
      <c r="C333" s="9" t="s">
        <v>1</v>
      </c>
      <c r="D333" s="9" t="s">
        <v>74</v>
      </c>
      <c r="E333" s="9" t="s">
        <v>1</v>
      </c>
      <c r="F333" s="2" t="b">
        <f t="shared" si="87"/>
        <v>1</v>
      </c>
      <c r="G333" s="2" t="b">
        <f t="shared" si="88"/>
        <v>1</v>
      </c>
      <c r="H333" s="2" t="s">
        <v>275</v>
      </c>
      <c r="I333" s="2"/>
      <c r="M333" s="1">
        <f>PRODUCT(SUM(PRODUCT(R333,overview!$J$2),PRODUCT(W333,overview!$K$2),PRODUCT(AB333,overview!$L$2)),1/SUM(overview!$J$2:$L$2))</f>
        <v>1.115068181818182</v>
      </c>
      <c r="N333" s="1">
        <f>PRODUCT(SUM(PRODUCT(S333,overview!$J$2),PRODUCT(X333,overview!$K$2),PRODUCT(AC333,overview!$L$2)),1/SUM(overview!$J$2:$L$2))</f>
        <v>1.8849318181818182</v>
      </c>
      <c r="O333" s="1">
        <f t="shared" si="82"/>
        <v>15.8</v>
      </c>
      <c r="P333" s="1">
        <f t="shared" si="83"/>
        <v>2.2000000000000002</v>
      </c>
      <c r="Q333" s="1">
        <f t="shared" si="84"/>
        <v>8.2370437344313374E-2</v>
      </c>
      <c r="R333" s="1">
        <v>1.069</v>
      </c>
      <c r="S333" s="1">
        <v>1.931</v>
      </c>
      <c r="T333" s="1">
        <v>7</v>
      </c>
      <c r="U333" s="1">
        <v>0</v>
      </c>
      <c r="V333" s="1">
        <f t="shared" si="85"/>
        <v>0</v>
      </c>
      <c r="W333" s="1">
        <v>1.139</v>
      </c>
      <c r="X333" s="1">
        <v>1.861</v>
      </c>
      <c r="Y333" s="1">
        <v>7.8</v>
      </c>
      <c r="Z333" s="1">
        <v>2.2000000000000002</v>
      </c>
      <c r="AA333" s="1">
        <f t="shared" si="86"/>
        <v>0.17262569062676536</v>
      </c>
      <c r="AB333" s="1">
        <v>1.0660000000000001</v>
      </c>
      <c r="AC333" s="1">
        <v>1.9339999999999999</v>
      </c>
      <c r="AD333" s="1">
        <v>1</v>
      </c>
      <c r="AE333" s="1">
        <v>0</v>
      </c>
      <c r="AF333" s="1">
        <f t="shared" si="81"/>
        <v>0</v>
      </c>
      <c r="AH333" s="1">
        <f t="shared" si="89"/>
        <v>9.6966819055067779E-2</v>
      </c>
      <c r="AI333" s="1">
        <f t="shared" si="90"/>
        <v>3.791601001205154E-2</v>
      </c>
      <c r="AJ333" s="1">
        <f t="shared" si="91"/>
        <v>0.39949109414758283</v>
      </c>
      <c r="AK333" s="1">
        <f t="shared" si="92"/>
        <v>44.482447250933298</v>
      </c>
      <c r="AL333" s="1" t="b">
        <f t="shared" si="93"/>
        <v>1</v>
      </c>
      <c r="AM333" s="1">
        <f t="shared" si="94"/>
        <v>1.5265698525812692</v>
      </c>
      <c r="AN333" s="1" t="b">
        <f t="shared" si="95"/>
        <v>0</v>
      </c>
      <c r="AO333" s="1">
        <v>9.4879999999999995</v>
      </c>
    </row>
    <row r="334" spans="1:41">
      <c r="A334" s="7">
        <v>331</v>
      </c>
      <c r="B334" s="9" t="s">
        <v>30</v>
      </c>
      <c r="C334" s="9" t="s">
        <v>31</v>
      </c>
      <c r="D334" s="9" t="s">
        <v>30</v>
      </c>
      <c r="E334" s="9" t="s">
        <v>31</v>
      </c>
      <c r="F334" s="2" t="b">
        <f t="shared" si="87"/>
        <v>0</v>
      </c>
      <c r="G334" s="2" t="b">
        <f t="shared" si="88"/>
        <v>0</v>
      </c>
      <c r="H334" s="2" t="s">
        <v>275</v>
      </c>
      <c r="I334" s="2"/>
      <c r="J334" s="2"/>
      <c r="K334" s="3"/>
      <c r="L334" s="3"/>
      <c r="M334" s="1">
        <f>PRODUCT(SUM(PRODUCT(R334,overview!$J$2),PRODUCT(W334,overview!$K$2),PRODUCT(AB334,overview!$L$2)),1/SUM(overview!$J$2:$L$2))</f>
        <v>1</v>
      </c>
      <c r="N334" s="1">
        <f>PRODUCT(SUM(PRODUCT(S334,overview!$J$2),PRODUCT(X334,overview!$K$2),PRODUCT(AC334,overview!$L$2)),1/SUM(overview!$J$2:$L$2))</f>
        <v>2</v>
      </c>
      <c r="O334" s="1">
        <f t="shared" si="82"/>
        <v>15</v>
      </c>
      <c r="P334" s="1">
        <f t="shared" si="83"/>
        <v>2</v>
      </c>
      <c r="Q334" s="1">
        <f t="shared" si="84"/>
        <v>6.6666666666666666E-2</v>
      </c>
      <c r="R334" s="1">
        <v>1</v>
      </c>
      <c r="S334" s="1">
        <v>2</v>
      </c>
      <c r="T334" s="1">
        <v>8</v>
      </c>
      <c r="U334" s="1">
        <v>0</v>
      </c>
      <c r="V334" s="1">
        <f t="shared" si="85"/>
        <v>0</v>
      </c>
      <c r="W334" s="1">
        <v>1</v>
      </c>
      <c r="X334" s="1">
        <v>2</v>
      </c>
      <c r="Y334" s="1">
        <v>7</v>
      </c>
      <c r="Z334" s="1">
        <v>2</v>
      </c>
      <c r="AA334" s="1">
        <f t="shared" si="86"/>
        <v>0.14285714285714285</v>
      </c>
      <c r="AB334" s="1">
        <v>1</v>
      </c>
      <c r="AC334" s="1">
        <v>2</v>
      </c>
      <c r="AD334" s="1">
        <v>0</v>
      </c>
      <c r="AE334" s="1">
        <v>0</v>
      </c>
      <c r="AF334" s="1" t="e">
        <f t="shared" si="81"/>
        <v>#DIV/0!</v>
      </c>
      <c r="AH334" s="1">
        <f t="shared" si="89"/>
        <v>8.4265090782888422E-2</v>
      </c>
      <c r="AI334" s="1">
        <f t="shared" si="90"/>
        <v>4.4574098388214037E-2</v>
      </c>
      <c r="AJ334" s="1">
        <f t="shared" si="91"/>
        <v>0.28027220948294995</v>
      </c>
      <c r="AK334" s="1">
        <f t="shared" si="92"/>
        <v>45.048185850272596</v>
      </c>
      <c r="AL334" s="1" t="b">
        <f t="shared" si="93"/>
        <v>1</v>
      </c>
      <c r="AM334" s="1">
        <f t="shared" si="94"/>
        <v>2.2045167403276418</v>
      </c>
      <c r="AN334" s="1" t="b">
        <f t="shared" si="95"/>
        <v>0</v>
      </c>
      <c r="AO334" s="1">
        <v>9.4879999999999995</v>
      </c>
    </row>
    <row r="335" spans="1:41">
      <c r="A335" s="7">
        <v>332</v>
      </c>
      <c r="B335" s="9" t="s">
        <v>56</v>
      </c>
      <c r="C335" s="9" t="s">
        <v>31</v>
      </c>
      <c r="D335" s="9" t="s">
        <v>30</v>
      </c>
      <c r="E335" s="9" t="s">
        <v>31</v>
      </c>
      <c r="F335" s="2" t="b">
        <f t="shared" si="87"/>
        <v>0</v>
      </c>
      <c r="G335" s="2" t="b">
        <f t="shared" si="88"/>
        <v>0</v>
      </c>
      <c r="H335" s="2" t="s">
        <v>275</v>
      </c>
      <c r="I335" s="2"/>
      <c r="K335" s="2"/>
      <c r="L335" s="2"/>
      <c r="M335" s="1">
        <f>PRODUCT(SUM(PRODUCT(R335,overview!$J$2),PRODUCT(W335,overview!$K$2),PRODUCT(AB335,overview!$L$2)),1/SUM(overview!$J$2:$L$2))</f>
        <v>1</v>
      </c>
      <c r="N335" s="1">
        <f>PRODUCT(SUM(PRODUCT(S335,overview!$J$2),PRODUCT(X335,overview!$K$2),PRODUCT(AC335,overview!$L$2)),1/SUM(overview!$J$2:$L$2))</f>
        <v>2</v>
      </c>
      <c r="O335" s="1">
        <f t="shared" si="82"/>
        <v>13</v>
      </c>
      <c r="P335" s="1">
        <f t="shared" si="83"/>
        <v>1</v>
      </c>
      <c r="Q335" s="1">
        <f t="shared" si="84"/>
        <v>3.8461538461538464E-2</v>
      </c>
      <c r="R335" s="1">
        <v>1</v>
      </c>
      <c r="S335" s="1">
        <v>2</v>
      </c>
      <c r="T335" s="1">
        <v>8</v>
      </c>
      <c r="U335" s="1">
        <v>0</v>
      </c>
      <c r="V335" s="1">
        <f t="shared" si="85"/>
        <v>0</v>
      </c>
      <c r="W335" s="1">
        <v>1</v>
      </c>
      <c r="X335" s="1">
        <v>2</v>
      </c>
      <c r="Y335" s="1">
        <v>4</v>
      </c>
      <c r="Z335" s="1">
        <v>1</v>
      </c>
      <c r="AA335" s="1">
        <f t="shared" si="86"/>
        <v>0.125</v>
      </c>
      <c r="AB335" s="1">
        <v>1</v>
      </c>
      <c r="AC335" s="1">
        <v>2</v>
      </c>
      <c r="AD335" s="1">
        <v>1</v>
      </c>
      <c r="AE335" s="1">
        <v>0</v>
      </c>
      <c r="AF335" s="1">
        <f t="shared" si="81"/>
        <v>0</v>
      </c>
      <c r="AH335" s="1">
        <f t="shared" si="89"/>
        <v>9.8631049796982354E-2</v>
      </c>
      <c r="AI335" s="1">
        <f t="shared" si="90"/>
        <v>3.8016232991167347E-2</v>
      </c>
      <c r="AJ335" s="1">
        <f t="shared" si="91"/>
        <v>0.25303421038394258</v>
      </c>
      <c r="AK335" s="1">
        <f t="shared" si="92"/>
        <v>34.712378098205441</v>
      </c>
      <c r="AL335" s="1" t="b">
        <f t="shared" si="93"/>
        <v>1</v>
      </c>
      <c r="AM335" s="1">
        <f t="shared" si="94"/>
        <v>2.439613821190235</v>
      </c>
      <c r="AN335" s="1" t="b">
        <f t="shared" si="95"/>
        <v>0</v>
      </c>
      <c r="AO335" s="1">
        <v>9.4879999999999995</v>
      </c>
    </row>
    <row r="336" spans="1:41">
      <c r="A336" s="7">
        <v>333</v>
      </c>
      <c r="B336" s="9" t="s">
        <v>43</v>
      </c>
      <c r="C336" s="9" t="s">
        <v>44</v>
      </c>
      <c r="D336" s="9" t="s">
        <v>43</v>
      </c>
      <c r="E336" s="9" t="s">
        <v>44</v>
      </c>
      <c r="F336" s="2" t="b">
        <f t="shared" si="87"/>
        <v>0</v>
      </c>
      <c r="G336" s="2" t="b">
        <f t="shared" si="88"/>
        <v>0</v>
      </c>
      <c r="H336" s="2" t="s">
        <v>275</v>
      </c>
      <c r="I336" s="2"/>
      <c r="M336" s="1">
        <f>PRODUCT(SUM(PRODUCT(R336,overview!$J$2),PRODUCT(W336,overview!$K$2),PRODUCT(AB336,overview!$L$2)),1/SUM(overview!$J$2:$L$2))</f>
        <v>0.375</v>
      </c>
      <c r="N336" s="1">
        <f>PRODUCT(SUM(PRODUCT(S336,overview!$J$2),PRODUCT(X336,overview!$K$2),PRODUCT(AC336,overview!$L$2)),1/SUM(overview!$J$2:$L$2))</f>
        <v>2.625</v>
      </c>
      <c r="O336" s="1">
        <f t="shared" si="82"/>
        <v>4</v>
      </c>
      <c r="P336" s="1">
        <f t="shared" si="83"/>
        <v>0</v>
      </c>
      <c r="Q336" s="1">
        <f t="shared" si="84"/>
        <v>0</v>
      </c>
      <c r="R336" s="1">
        <v>0.375</v>
      </c>
      <c r="S336" s="1">
        <v>2.625</v>
      </c>
      <c r="T336" s="1">
        <v>0</v>
      </c>
      <c r="U336" s="1">
        <v>0</v>
      </c>
      <c r="V336" s="1" t="e">
        <f t="shared" si="85"/>
        <v>#DIV/0!</v>
      </c>
      <c r="W336" s="1">
        <v>0.375</v>
      </c>
      <c r="X336" s="1">
        <v>2.625</v>
      </c>
      <c r="Y336" s="1">
        <v>4</v>
      </c>
      <c r="Z336" s="1">
        <v>0</v>
      </c>
      <c r="AA336" s="1">
        <f t="shared" si="86"/>
        <v>0</v>
      </c>
      <c r="AB336" s="1">
        <v>0.375</v>
      </c>
      <c r="AC336" s="1">
        <v>2.625</v>
      </c>
      <c r="AD336" s="1">
        <v>0</v>
      </c>
      <c r="AE336" s="1">
        <v>0</v>
      </c>
      <c r="AF336" s="1" t="e">
        <f t="shared" si="81"/>
        <v>#DIV/0!</v>
      </c>
      <c r="AH336" s="1">
        <f t="shared" si="89"/>
        <v>0.14027405815208618</v>
      </c>
      <c r="AI336" s="1">
        <f t="shared" si="90"/>
        <v>4.8940819812315094E-2</v>
      </c>
      <c r="AJ336" s="1">
        <f t="shared" si="91"/>
        <v>0.28364711373891394</v>
      </c>
      <c r="AK336" s="1">
        <f t="shared" si="92"/>
        <v>24.40986220561496</v>
      </c>
      <c r="AL336" s="1" t="b">
        <f t="shared" si="93"/>
        <v>1</v>
      </c>
      <c r="AM336" s="1">
        <f t="shared" si="94"/>
        <v>2.8510591661656393</v>
      </c>
      <c r="AN336" s="1" t="b">
        <f t="shared" si="95"/>
        <v>0</v>
      </c>
      <c r="AO336" s="1">
        <v>9.4879999999999995</v>
      </c>
    </row>
    <row r="337" spans="1:41">
      <c r="A337" s="7">
        <v>334</v>
      </c>
      <c r="B337" s="9" t="s">
        <v>28</v>
      </c>
      <c r="C337" s="9" t="s">
        <v>29</v>
      </c>
      <c r="D337" s="9" t="s">
        <v>102</v>
      </c>
      <c r="E337" s="9" t="s">
        <v>48</v>
      </c>
      <c r="F337" s="2" t="b">
        <f t="shared" si="87"/>
        <v>1</v>
      </c>
      <c r="G337" s="2" t="b">
        <f t="shared" si="88"/>
        <v>0</v>
      </c>
      <c r="H337" s="2" t="s">
        <v>275</v>
      </c>
      <c r="I337" s="2"/>
      <c r="M337" s="1">
        <f>PRODUCT(SUM(PRODUCT(R337,overview!$J$2),PRODUCT(W337,overview!$K$2),PRODUCT(AB337,overview!$L$2)),1/SUM(overview!$J$2:$L$2))</f>
        <v>0.27113636363636362</v>
      </c>
      <c r="N337" s="1">
        <f>PRODUCT(SUM(PRODUCT(S337,overview!$J$2),PRODUCT(X337,overview!$K$2),PRODUCT(AC337,overview!$L$2)),1/SUM(overview!$J$2:$L$2))</f>
        <v>2.7288636363636365</v>
      </c>
      <c r="O337" s="1">
        <f t="shared" si="82"/>
        <v>5.5</v>
      </c>
      <c r="P337" s="1">
        <f t="shared" si="83"/>
        <v>7.5</v>
      </c>
      <c r="Q337" s="1">
        <f t="shared" si="84"/>
        <v>0.13548914648273355</v>
      </c>
      <c r="R337" s="1">
        <v>0.72</v>
      </c>
      <c r="S337" s="1">
        <v>2.2799999999999998</v>
      </c>
      <c r="T337" s="1">
        <v>4</v>
      </c>
      <c r="U337" s="1">
        <v>4</v>
      </c>
      <c r="V337" s="1">
        <f t="shared" si="85"/>
        <v>0.31578947368421056</v>
      </c>
      <c r="W337" s="1">
        <v>3.6999999999999998E-2</v>
      </c>
      <c r="X337" s="1">
        <v>2.9630000000000001</v>
      </c>
      <c r="Y337" s="1">
        <v>0</v>
      </c>
      <c r="Z337" s="1">
        <v>2</v>
      </c>
      <c r="AA337" s="1" t="e">
        <f t="shared" si="86"/>
        <v>#DIV/0!</v>
      </c>
      <c r="AB337" s="1">
        <v>0.77700000000000002</v>
      </c>
      <c r="AC337" s="1">
        <v>2.2229999999999999</v>
      </c>
      <c r="AD337" s="1">
        <v>1.5</v>
      </c>
      <c r="AE337" s="1">
        <v>1.5</v>
      </c>
      <c r="AF337" s="1">
        <f t="shared" si="81"/>
        <v>0.34952766531713902</v>
      </c>
      <c r="AH337" s="1">
        <f t="shared" si="89"/>
        <v>0.12776836577488651</v>
      </c>
      <c r="AI337" s="1">
        <f t="shared" si="90"/>
        <v>5.0709306114581271E-2</v>
      </c>
      <c r="AJ337" s="1">
        <f t="shared" si="91"/>
        <v>0.24000909624061956</v>
      </c>
      <c r="AK337" s="1">
        <f t="shared" si="92"/>
        <v>21.270280928279117</v>
      </c>
      <c r="AL337" s="1" t="b">
        <f t="shared" si="93"/>
        <v>1</v>
      </c>
      <c r="AM337" s="1">
        <f t="shared" si="94"/>
        <v>3.7472962411926694</v>
      </c>
      <c r="AN337" s="1" t="b">
        <f t="shared" si="95"/>
        <v>0</v>
      </c>
      <c r="AO337" s="1">
        <v>9.4879999999999995</v>
      </c>
    </row>
    <row r="338" spans="1:41">
      <c r="A338" s="7">
        <v>335</v>
      </c>
      <c r="B338" s="9" t="s">
        <v>54</v>
      </c>
      <c r="C338" s="9" t="s">
        <v>55</v>
      </c>
      <c r="D338" s="9" t="s">
        <v>51</v>
      </c>
      <c r="E338" s="9" t="s">
        <v>52</v>
      </c>
      <c r="F338" s="2" t="b">
        <f t="shared" si="87"/>
        <v>1</v>
      </c>
      <c r="G338" s="2" t="b">
        <f t="shared" si="88"/>
        <v>1</v>
      </c>
      <c r="H338" s="2" t="s">
        <v>275</v>
      </c>
      <c r="I338" s="2"/>
      <c r="M338" s="1">
        <f>PRODUCT(SUM(PRODUCT(R338,overview!$J$2),PRODUCT(W338,overview!$K$2),PRODUCT(AB338,overview!$L$2)),1/SUM(overview!$J$2:$L$2))</f>
        <v>0.37404545454545451</v>
      </c>
      <c r="N338" s="1">
        <f>PRODUCT(SUM(PRODUCT(S338,overview!$J$2),PRODUCT(X338,overview!$K$2),PRODUCT(AC338,overview!$L$2)),1/SUM(overview!$J$2:$L$2))</f>
        <v>2.6259545454545457</v>
      </c>
      <c r="O338" s="1">
        <f t="shared" si="82"/>
        <v>6.5</v>
      </c>
      <c r="P338" s="1">
        <f t="shared" si="83"/>
        <v>7.5</v>
      </c>
      <c r="Q338" s="1">
        <f t="shared" si="84"/>
        <v>0.1643558186633432</v>
      </c>
      <c r="R338" s="1">
        <v>0.375</v>
      </c>
      <c r="S338" s="1">
        <v>2.625</v>
      </c>
      <c r="T338" s="1">
        <v>2</v>
      </c>
      <c r="U338" s="1">
        <v>1</v>
      </c>
      <c r="V338" s="1">
        <f t="shared" si="85"/>
        <v>7.1428571428571425E-2</v>
      </c>
      <c r="W338" s="1">
        <v>0.374</v>
      </c>
      <c r="X338" s="1">
        <v>2.6259999999999999</v>
      </c>
      <c r="Y338" s="1">
        <v>4.5</v>
      </c>
      <c r="Z338" s="1">
        <v>4.5</v>
      </c>
      <c r="AA338" s="1">
        <f t="shared" si="86"/>
        <v>0.14242193450114243</v>
      </c>
      <c r="AB338" s="1">
        <v>0.36199999999999999</v>
      </c>
      <c r="AC338" s="1">
        <v>2.6379999999999999</v>
      </c>
      <c r="AD338" s="1">
        <v>0</v>
      </c>
      <c r="AE338" s="1">
        <v>2</v>
      </c>
      <c r="AF338" s="1" t="e">
        <f t="shared" si="81"/>
        <v>#DIV/0!</v>
      </c>
      <c r="AH338" s="1">
        <f t="shared" si="89"/>
        <v>0.14366451453533488</v>
      </c>
      <c r="AI338" s="1">
        <f t="shared" si="90"/>
        <v>4.9135988316239651E-2</v>
      </c>
      <c r="AJ338" s="1">
        <f t="shared" si="91"/>
        <v>0.23722773695614544</v>
      </c>
      <c r="AK338" s="1">
        <f t="shared" si="92"/>
        <v>19.93012365411651</v>
      </c>
      <c r="AL338" s="1" t="b">
        <f t="shared" si="93"/>
        <v>1</v>
      </c>
      <c r="AM338" s="1">
        <f t="shared" si="94"/>
        <v>3.7920291321317396</v>
      </c>
      <c r="AN338" s="1" t="b">
        <f t="shared" si="95"/>
        <v>0</v>
      </c>
      <c r="AO338" s="1">
        <v>9.4879999999999995</v>
      </c>
    </row>
    <row r="339" spans="1:41">
      <c r="A339" s="7">
        <v>336</v>
      </c>
      <c r="B339" s="9" t="s">
        <v>30</v>
      </c>
      <c r="C339" s="9" t="s">
        <v>31</v>
      </c>
      <c r="D339" s="9" t="s">
        <v>58</v>
      </c>
      <c r="E339" s="9" t="s">
        <v>59</v>
      </c>
      <c r="F339" s="2" t="b">
        <f t="shared" si="87"/>
        <v>1</v>
      </c>
      <c r="G339" s="2" t="b">
        <f t="shared" si="88"/>
        <v>0</v>
      </c>
      <c r="H339" s="2" t="s">
        <v>275</v>
      </c>
      <c r="I339" s="2"/>
      <c r="M339" s="1">
        <f>PRODUCT(SUM(PRODUCT(R339,overview!$J$2),PRODUCT(W339,overview!$K$2),PRODUCT(AB339,overview!$L$2)),1/SUM(overview!$J$2:$L$2))</f>
        <v>0.96604545454545454</v>
      </c>
      <c r="N339" s="1">
        <f>PRODUCT(SUM(PRODUCT(S339,overview!$J$2),PRODUCT(X339,overview!$K$2),PRODUCT(AC339,overview!$L$2)),1/SUM(overview!$J$2:$L$2))</f>
        <v>2.0339545454545456</v>
      </c>
      <c r="O339" s="1">
        <f t="shared" si="82"/>
        <v>16</v>
      </c>
      <c r="P339" s="1">
        <f t="shared" si="83"/>
        <v>5</v>
      </c>
      <c r="Q339" s="1">
        <f t="shared" si="84"/>
        <v>0.14842475473216082</v>
      </c>
      <c r="R339" s="1">
        <v>1</v>
      </c>
      <c r="S339" s="1">
        <v>2</v>
      </c>
      <c r="T339" s="1">
        <v>6</v>
      </c>
      <c r="U339" s="1">
        <v>1</v>
      </c>
      <c r="V339" s="1">
        <f t="shared" si="85"/>
        <v>8.3333333333333329E-2</v>
      </c>
      <c r="W339" s="1">
        <v>0.95399999999999996</v>
      </c>
      <c r="X339" s="1">
        <v>2.0459999999999998</v>
      </c>
      <c r="Y339" s="1">
        <v>9</v>
      </c>
      <c r="Z339" s="1">
        <v>3</v>
      </c>
      <c r="AA339" s="1">
        <f t="shared" si="86"/>
        <v>0.15542521994134897</v>
      </c>
      <c r="AB339" s="1">
        <v>0.84</v>
      </c>
      <c r="AC339" s="1">
        <v>2.16</v>
      </c>
      <c r="AD339" s="1">
        <v>1</v>
      </c>
      <c r="AE339" s="1">
        <v>1</v>
      </c>
      <c r="AF339" s="1">
        <f t="shared" si="81"/>
        <v>0.38888888888888884</v>
      </c>
      <c r="AH339" s="1">
        <f t="shared" si="89"/>
        <v>0.15420598470057795</v>
      </c>
      <c r="AI339" s="1">
        <f t="shared" si="90"/>
        <v>5.342749785842224E-2</v>
      </c>
      <c r="AJ339" s="1">
        <f t="shared" si="91"/>
        <v>0.23722773695614544</v>
      </c>
      <c r="AK339" s="1">
        <f t="shared" si="92"/>
        <v>20.121502227639304</v>
      </c>
      <c r="AL339" s="1" t="b">
        <f t="shared" si="93"/>
        <v>1</v>
      </c>
      <c r="AM339" s="1">
        <f t="shared" si="94"/>
        <v>3.4792803662954523</v>
      </c>
      <c r="AN339" s="1" t="b">
        <f t="shared" si="95"/>
        <v>0</v>
      </c>
      <c r="AO339" s="1">
        <v>9.4879999999999995</v>
      </c>
    </row>
    <row r="340" spans="1:41">
      <c r="A340" s="7">
        <v>337</v>
      </c>
      <c r="B340" s="9" t="s">
        <v>90</v>
      </c>
      <c r="C340" s="9" t="s">
        <v>91</v>
      </c>
      <c r="D340" s="9" t="s">
        <v>90</v>
      </c>
      <c r="E340" s="9" t="s">
        <v>91</v>
      </c>
      <c r="F340" s="2" t="b">
        <f t="shared" si="87"/>
        <v>0</v>
      </c>
      <c r="G340" s="2" t="b">
        <f t="shared" si="88"/>
        <v>0</v>
      </c>
      <c r="H340" s="2" t="s">
        <v>275</v>
      </c>
      <c r="I340" s="2"/>
      <c r="M340" s="1">
        <f>PRODUCT(SUM(PRODUCT(R340,overview!$J$2),PRODUCT(W340,overview!$K$2),PRODUCT(AB340,overview!$L$2)),1/SUM(overview!$J$2:$L$2))</f>
        <v>2.4500000000000001E-2</v>
      </c>
      <c r="N340" s="1">
        <f>PRODUCT(SUM(PRODUCT(S340,overview!$J$2),PRODUCT(X340,overview!$K$2),PRODUCT(AC340,overview!$L$2)),1/SUM(overview!$J$2:$L$2))</f>
        <v>2.9754999999999998</v>
      </c>
      <c r="O340" s="1">
        <f t="shared" si="82"/>
        <v>0</v>
      </c>
      <c r="P340" s="1">
        <f t="shared" si="83"/>
        <v>1</v>
      </c>
      <c r="Q340" s="1" t="e">
        <f t="shared" si="84"/>
        <v>#DIV/0!</v>
      </c>
      <c r="R340" s="1">
        <v>7.6999999999999999E-2</v>
      </c>
      <c r="S340" s="1">
        <v>2.923</v>
      </c>
      <c r="T340" s="1">
        <v>0</v>
      </c>
      <c r="U340" s="1">
        <v>1</v>
      </c>
      <c r="V340" s="1" t="e">
        <f t="shared" si="85"/>
        <v>#DIV/0!</v>
      </c>
      <c r="W340" s="1">
        <v>0</v>
      </c>
      <c r="X340" s="1">
        <v>3</v>
      </c>
      <c r="Y340" s="1">
        <v>0</v>
      </c>
      <c r="Z340" s="1">
        <v>0</v>
      </c>
      <c r="AA340" s="1" t="e">
        <f t="shared" si="86"/>
        <v>#DIV/0!</v>
      </c>
      <c r="AB340" s="1">
        <v>0</v>
      </c>
      <c r="AC340" s="1">
        <v>3</v>
      </c>
      <c r="AD340" s="1">
        <v>0</v>
      </c>
      <c r="AE340" s="1">
        <v>0</v>
      </c>
      <c r="AF340" s="1" t="e">
        <f t="shared" si="81"/>
        <v>#DIV/0!</v>
      </c>
      <c r="AH340" s="1">
        <f t="shared" si="89"/>
        <v>0.15462758501890783</v>
      </c>
      <c r="AI340" s="1">
        <f t="shared" si="90"/>
        <v>6.671276025635918E-2</v>
      </c>
      <c r="AJ340" s="1">
        <f t="shared" si="91"/>
        <v>0.30616350456106273</v>
      </c>
      <c r="AK340" s="1">
        <f t="shared" si="92"/>
        <v>25.327710166338804</v>
      </c>
      <c r="AL340" s="1" t="b">
        <f t="shared" si="93"/>
        <v>1</v>
      </c>
      <c r="AM340" s="1">
        <f t="shared" si="94"/>
        <v>3.9756446277135624</v>
      </c>
      <c r="AN340" s="1" t="b">
        <f t="shared" si="95"/>
        <v>0</v>
      </c>
      <c r="AO340" s="1">
        <v>9.4879999999999995</v>
      </c>
    </row>
    <row r="341" spans="1:41">
      <c r="A341" s="7">
        <v>338</v>
      </c>
      <c r="B341" s="9" t="s">
        <v>54</v>
      </c>
      <c r="C341" s="9" t="s">
        <v>55</v>
      </c>
      <c r="D341" s="9" t="s">
        <v>54</v>
      </c>
      <c r="E341" s="9" t="s">
        <v>55</v>
      </c>
      <c r="F341" s="2" t="b">
        <f t="shared" si="87"/>
        <v>0</v>
      </c>
      <c r="G341" s="2" t="b">
        <f t="shared" si="88"/>
        <v>0</v>
      </c>
      <c r="H341" s="2" t="s">
        <v>275</v>
      </c>
      <c r="I341" s="2"/>
      <c r="M341" s="1">
        <f>PRODUCT(SUM(PRODUCT(R341,overview!$J$2),PRODUCT(W341,overview!$K$2),PRODUCT(AB341,overview!$L$2)),1/SUM(overview!$J$2:$L$2))</f>
        <v>0.43365909090909099</v>
      </c>
      <c r="N341" s="1">
        <f>PRODUCT(SUM(PRODUCT(S341,overview!$J$2),PRODUCT(X341,overview!$K$2),PRODUCT(AC341,overview!$L$2)),1/SUM(overview!$J$2:$L$2))</f>
        <v>2.5663409090909091</v>
      </c>
      <c r="O341" s="1">
        <f t="shared" si="82"/>
        <v>16</v>
      </c>
      <c r="P341" s="1">
        <f t="shared" si="83"/>
        <v>4</v>
      </c>
      <c r="Q341" s="1">
        <f t="shared" si="84"/>
        <v>4.2244883500562359E-2</v>
      </c>
      <c r="R341" s="1">
        <v>0.375</v>
      </c>
      <c r="S341" s="1">
        <v>2.625</v>
      </c>
      <c r="T341" s="1">
        <v>10</v>
      </c>
      <c r="U341" s="1">
        <v>0</v>
      </c>
      <c r="V341" s="1">
        <f t="shared" si="85"/>
        <v>0</v>
      </c>
      <c r="W341" s="1">
        <v>0.46400000000000002</v>
      </c>
      <c r="X341" s="1">
        <v>2.536</v>
      </c>
      <c r="Y341" s="1">
        <v>6</v>
      </c>
      <c r="Z341" s="1">
        <v>4</v>
      </c>
      <c r="AA341" s="1">
        <f t="shared" si="86"/>
        <v>0.12197686645636172</v>
      </c>
      <c r="AB341" s="1">
        <v>0.375</v>
      </c>
      <c r="AC341" s="1">
        <v>2.625</v>
      </c>
      <c r="AD341" s="1">
        <v>0</v>
      </c>
      <c r="AE341" s="1">
        <v>0</v>
      </c>
      <c r="AF341" s="1" t="e">
        <f t="shared" si="81"/>
        <v>#DIV/0!</v>
      </c>
      <c r="AH341" s="1">
        <f t="shared" si="89"/>
        <v>0.17390144232759283</v>
      </c>
      <c r="AI341" s="1">
        <f t="shared" si="90"/>
        <v>7.8464791107306392E-2</v>
      </c>
      <c r="AJ341" s="1">
        <f t="shared" si="91"/>
        <v>0.37374829332668796</v>
      </c>
      <c r="AK341" s="1">
        <f t="shared" si="92"/>
        <v>25.166122300129739</v>
      </c>
      <c r="AL341" s="1" t="b">
        <f t="shared" si="93"/>
        <v>1</v>
      </c>
      <c r="AM341" s="1">
        <f t="shared" si="94"/>
        <v>3.7011832491680567</v>
      </c>
      <c r="AN341" s="1" t="b">
        <f t="shared" si="95"/>
        <v>0</v>
      </c>
      <c r="AO341" s="1">
        <v>9.4879999999999995</v>
      </c>
    </row>
    <row r="342" spans="1:41">
      <c r="A342" s="7">
        <v>339</v>
      </c>
      <c r="B342" s="9" t="s">
        <v>43</v>
      </c>
      <c r="C342" s="9" t="s">
        <v>44</v>
      </c>
      <c r="D342" s="9" t="s">
        <v>47</v>
      </c>
      <c r="E342" s="9" t="s">
        <v>48</v>
      </c>
      <c r="F342" s="2" t="b">
        <f t="shared" si="87"/>
        <v>0</v>
      </c>
      <c r="G342" s="2" t="b">
        <f t="shared" si="88"/>
        <v>1</v>
      </c>
      <c r="H342" s="2" t="s">
        <v>275</v>
      </c>
      <c r="I342" s="2"/>
      <c r="M342" s="1">
        <f>PRODUCT(SUM(PRODUCT(R342,overview!$J$2),PRODUCT(W342,overview!$K$2),PRODUCT(AB342,overview!$L$2)),1/SUM(overview!$J$2:$L$2))</f>
        <v>0.6064772727272727</v>
      </c>
      <c r="N342" s="1">
        <f>PRODUCT(SUM(PRODUCT(S342,overview!$J$2),PRODUCT(X342,overview!$K$2),PRODUCT(AC342,overview!$L$2)),1/SUM(overview!$J$2:$L$2))</f>
        <v>2.3935227272727273</v>
      </c>
      <c r="O342" s="1">
        <f t="shared" si="82"/>
        <v>8.1999999999999993</v>
      </c>
      <c r="P342" s="1">
        <f t="shared" si="83"/>
        <v>10.8</v>
      </c>
      <c r="Q342" s="1">
        <f t="shared" si="84"/>
        <v>0.33372356797204211</v>
      </c>
      <c r="R342" s="1">
        <v>0.375</v>
      </c>
      <c r="S342" s="1">
        <v>2.625</v>
      </c>
      <c r="T342" s="1">
        <v>1</v>
      </c>
      <c r="U342" s="1">
        <v>2</v>
      </c>
      <c r="V342" s="1">
        <f t="shared" si="85"/>
        <v>0.2857142857142857</v>
      </c>
      <c r="W342" s="1">
        <v>0.72199999999999998</v>
      </c>
      <c r="X342" s="1">
        <v>2.278</v>
      </c>
      <c r="Y342" s="1">
        <v>6.2</v>
      </c>
      <c r="Z342" s="1">
        <v>7.8</v>
      </c>
      <c r="AA342" s="1">
        <f t="shared" si="86"/>
        <v>0.39873686595485563</v>
      </c>
      <c r="AB342" s="1">
        <v>0.497</v>
      </c>
      <c r="AC342" s="1">
        <v>2.5030000000000001</v>
      </c>
      <c r="AD342" s="1">
        <v>1</v>
      </c>
      <c r="AE342" s="1">
        <v>1</v>
      </c>
      <c r="AF342" s="1">
        <f t="shared" si="81"/>
        <v>0.19856172592888532</v>
      </c>
      <c r="AH342" s="1">
        <f t="shared" si="89"/>
        <v>0.16410500166957195</v>
      </c>
      <c r="AI342" s="1">
        <f t="shared" si="90"/>
        <v>5.3417293810474595E-2</v>
      </c>
      <c r="AJ342" s="1">
        <f t="shared" si="91"/>
        <v>0.38191461050070336</v>
      </c>
      <c r="AK342" s="1">
        <f t="shared" si="92"/>
        <v>25.386518719334042</v>
      </c>
      <c r="AL342" s="1" t="b">
        <f t="shared" si="93"/>
        <v>1</v>
      </c>
      <c r="AM342" s="1">
        <f t="shared" si="94"/>
        <v>3.6559875616704804</v>
      </c>
      <c r="AN342" s="1" t="b">
        <f t="shared" si="95"/>
        <v>0</v>
      </c>
      <c r="AO342" s="1">
        <v>9.4879999999999995</v>
      </c>
    </row>
    <row r="343" spans="1:41">
      <c r="A343" s="7">
        <v>340</v>
      </c>
      <c r="B343" s="9" t="s">
        <v>53</v>
      </c>
      <c r="C343" s="9" t="s">
        <v>33</v>
      </c>
      <c r="D343" s="9" t="s">
        <v>32</v>
      </c>
      <c r="E343" s="9" t="s">
        <v>33</v>
      </c>
      <c r="F343" s="2" t="b">
        <f t="shared" si="87"/>
        <v>1</v>
      </c>
      <c r="G343" s="2" t="b">
        <f t="shared" si="88"/>
        <v>0</v>
      </c>
      <c r="H343" s="2" t="s">
        <v>275</v>
      </c>
      <c r="I343" s="2"/>
      <c r="J343" s="3"/>
      <c r="M343" s="1">
        <f>PRODUCT(SUM(PRODUCT(R343,overview!$J$2),PRODUCT(W343,overview!$K$2),PRODUCT(AB343,overview!$L$2)),1/SUM(overview!$J$2:$L$2))</f>
        <v>1</v>
      </c>
      <c r="N343" s="1">
        <f>PRODUCT(SUM(PRODUCT(S343,overview!$J$2),PRODUCT(X343,overview!$K$2),PRODUCT(AC343,overview!$L$2)),1/SUM(overview!$J$2:$L$2))</f>
        <v>2</v>
      </c>
      <c r="O343" s="1">
        <f t="shared" si="82"/>
        <v>14</v>
      </c>
      <c r="P343" s="1">
        <f t="shared" si="83"/>
        <v>0</v>
      </c>
      <c r="Q343" s="1">
        <f t="shared" si="84"/>
        <v>0</v>
      </c>
      <c r="R343" s="1">
        <v>1</v>
      </c>
      <c r="S343" s="1">
        <v>2</v>
      </c>
      <c r="T343" s="1">
        <v>5</v>
      </c>
      <c r="U343" s="1">
        <v>0</v>
      </c>
      <c r="V343" s="1">
        <f t="shared" si="85"/>
        <v>0</v>
      </c>
      <c r="W343" s="1">
        <v>1</v>
      </c>
      <c r="X343" s="1">
        <v>2</v>
      </c>
      <c r="Y343" s="1">
        <v>8</v>
      </c>
      <c r="Z343" s="1">
        <v>0</v>
      </c>
      <c r="AA343" s="1">
        <f t="shared" si="86"/>
        <v>0</v>
      </c>
      <c r="AB343" s="1">
        <v>1</v>
      </c>
      <c r="AC343" s="1">
        <v>2</v>
      </c>
      <c r="AD343" s="1">
        <v>1</v>
      </c>
      <c r="AE343" s="1">
        <v>0</v>
      </c>
      <c r="AF343" s="1">
        <f t="shared" si="81"/>
        <v>0</v>
      </c>
      <c r="AH343" s="1">
        <f t="shared" si="89"/>
        <v>0.15314774399196485</v>
      </c>
      <c r="AI343" s="1">
        <f t="shared" si="90"/>
        <v>6.4170493347462623E-2</v>
      </c>
      <c r="AJ343" s="1">
        <f t="shared" si="91"/>
        <v>0.2786732796032238</v>
      </c>
      <c r="AK343" s="1">
        <f t="shared" si="92"/>
        <v>20.970350457687548</v>
      </c>
      <c r="AL343" s="1" t="b">
        <f t="shared" si="93"/>
        <v>1</v>
      </c>
      <c r="AM343" s="1">
        <f t="shared" si="94"/>
        <v>3.9723818034107548</v>
      </c>
      <c r="AN343" s="1" t="b">
        <f t="shared" si="95"/>
        <v>0</v>
      </c>
      <c r="AO343" s="1">
        <v>9.4879999999999995</v>
      </c>
    </row>
    <row r="344" spans="1:41">
      <c r="A344" s="7">
        <v>341</v>
      </c>
      <c r="B344" s="9" t="s">
        <v>30</v>
      </c>
      <c r="C344" s="9" t="s">
        <v>31</v>
      </c>
      <c r="D344" s="9" t="s">
        <v>56</v>
      </c>
      <c r="E344" s="9" t="s">
        <v>31</v>
      </c>
      <c r="F344" s="2" t="b">
        <f t="shared" si="87"/>
        <v>0</v>
      </c>
      <c r="G344" s="2" t="b">
        <f t="shared" si="88"/>
        <v>0</v>
      </c>
      <c r="H344" s="2" t="s">
        <v>275</v>
      </c>
      <c r="I344" s="2"/>
      <c r="J344" s="3"/>
      <c r="M344" s="1">
        <f>PRODUCT(SUM(PRODUCT(R344,overview!$J$2),PRODUCT(W344,overview!$K$2),PRODUCT(AB344,overview!$L$2)),1/SUM(overview!$J$2:$L$2))</f>
        <v>1.0349318181818181</v>
      </c>
      <c r="N344" s="1">
        <f>PRODUCT(SUM(PRODUCT(S344,overview!$J$2),PRODUCT(X344,overview!$K$2),PRODUCT(AC344,overview!$L$2)),1/SUM(overview!$J$2:$L$2))</f>
        <v>1.9650681818181817</v>
      </c>
      <c r="O344" s="1">
        <f t="shared" si="82"/>
        <v>15</v>
      </c>
      <c r="P344" s="1">
        <f t="shared" si="83"/>
        <v>5</v>
      </c>
      <c r="Q344" s="1">
        <f t="shared" si="84"/>
        <v>0.17555486161710787</v>
      </c>
      <c r="R344" s="1">
        <v>1</v>
      </c>
      <c r="S344" s="1">
        <v>2</v>
      </c>
      <c r="T344" s="1">
        <v>8</v>
      </c>
      <c r="U344" s="1">
        <v>0</v>
      </c>
      <c r="V344" s="1">
        <f t="shared" si="85"/>
        <v>0</v>
      </c>
      <c r="W344" s="1">
        <v>1.0529999999999999</v>
      </c>
      <c r="X344" s="1">
        <v>1.9470000000000001</v>
      </c>
      <c r="Y344" s="1">
        <v>6</v>
      </c>
      <c r="Z344" s="1">
        <v>5</v>
      </c>
      <c r="AA344" s="1">
        <f t="shared" si="86"/>
        <v>0.45069337442218788</v>
      </c>
      <c r="AB344" s="1">
        <v>1</v>
      </c>
      <c r="AC344" s="1">
        <v>2</v>
      </c>
      <c r="AD344" s="1">
        <v>1</v>
      </c>
      <c r="AE344" s="1">
        <v>0</v>
      </c>
      <c r="AF344" s="1">
        <f t="shared" si="81"/>
        <v>0</v>
      </c>
      <c r="AH344" s="1">
        <f t="shared" si="89"/>
        <v>0.15904583738127168</v>
      </c>
      <c r="AI344" s="1">
        <f t="shared" si="90"/>
        <v>5.7866701691402886E-2</v>
      </c>
      <c r="AJ344" s="1">
        <f t="shared" si="91"/>
        <v>0.2560423248201576</v>
      </c>
      <c r="AK344" s="1">
        <f t="shared" si="92"/>
        <v>14.644026201436915</v>
      </c>
      <c r="AL344" s="1" t="b">
        <f t="shared" si="93"/>
        <v>1</v>
      </c>
      <c r="AM344" s="1">
        <f t="shared" si="94"/>
        <v>4.1845395683145101</v>
      </c>
      <c r="AN344" s="1" t="b">
        <f t="shared" si="95"/>
        <v>0</v>
      </c>
      <c r="AO344" s="1">
        <v>9.4879999999999995</v>
      </c>
    </row>
    <row r="345" spans="1:41">
      <c r="A345" s="7">
        <v>342</v>
      </c>
      <c r="B345" s="9" t="s">
        <v>45</v>
      </c>
      <c r="C345" s="9" t="s">
        <v>46</v>
      </c>
      <c r="D345" s="9" t="s">
        <v>45</v>
      </c>
      <c r="E345" s="9" t="s">
        <v>46</v>
      </c>
      <c r="F345" s="2" t="b">
        <f t="shared" si="87"/>
        <v>0</v>
      </c>
      <c r="G345" s="2" t="b">
        <f t="shared" si="88"/>
        <v>0</v>
      </c>
      <c r="H345" s="2" t="s">
        <v>275</v>
      </c>
      <c r="I345" s="2"/>
      <c r="J345" s="3"/>
      <c r="K345" s="2"/>
      <c r="L345" s="2"/>
      <c r="M345" s="1">
        <f>PRODUCT(SUM(PRODUCT(R345,overview!$J$2),PRODUCT(W345,overview!$K$2),PRODUCT(AB345,overview!$L$2)),1/SUM(overview!$J$2:$L$2))</f>
        <v>1.0066818181818182</v>
      </c>
      <c r="N345" s="1">
        <f>PRODUCT(SUM(PRODUCT(S345,overview!$J$2),PRODUCT(X345,overview!$K$2),PRODUCT(AC345,overview!$L$2)),1/SUM(overview!$J$2:$L$2))</f>
        <v>1.993318181818182</v>
      </c>
      <c r="O345" s="1">
        <f t="shared" si="82"/>
        <v>9</v>
      </c>
      <c r="P345" s="1">
        <f t="shared" si="83"/>
        <v>3</v>
      </c>
      <c r="Q345" s="1">
        <f t="shared" si="84"/>
        <v>0.16834272075646667</v>
      </c>
      <c r="R345" s="1">
        <v>1.0209999999999999</v>
      </c>
      <c r="S345" s="1">
        <v>1.9790000000000001</v>
      </c>
      <c r="T345" s="1">
        <v>4</v>
      </c>
      <c r="U345" s="1">
        <v>0</v>
      </c>
      <c r="V345" s="1">
        <f t="shared" si="85"/>
        <v>0</v>
      </c>
      <c r="W345" s="1">
        <v>1</v>
      </c>
      <c r="X345" s="1">
        <v>2</v>
      </c>
      <c r="Y345" s="1">
        <v>5</v>
      </c>
      <c r="Z345" s="1">
        <v>3</v>
      </c>
      <c r="AA345" s="1">
        <f t="shared" si="86"/>
        <v>0.30000000000000004</v>
      </c>
      <c r="AB345" s="1">
        <v>1</v>
      </c>
      <c r="AC345" s="1">
        <v>2</v>
      </c>
      <c r="AD345" s="1">
        <v>0</v>
      </c>
      <c r="AE345" s="1">
        <v>0</v>
      </c>
      <c r="AF345" s="1" t="e">
        <f t="shared" si="81"/>
        <v>#DIV/0!</v>
      </c>
      <c r="AH345" s="1">
        <f t="shared" si="89"/>
        <v>0.17400073340667399</v>
      </c>
      <c r="AI345" s="1">
        <f t="shared" si="90"/>
        <v>6.6072937926484845E-2</v>
      </c>
      <c r="AJ345" s="1">
        <f t="shared" si="91"/>
        <v>0.18809106830122593</v>
      </c>
      <c r="AK345" s="1">
        <f t="shared" si="92"/>
        <v>7.8316144910475334</v>
      </c>
      <c r="AL345" s="1" t="b">
        <f t="shared" si="93"/>
        <v>0</v>
      </c>
      <c r="AM345" s="1">
        <f t="shared" si="94"/>
        <v>3.5722496352511763</v>
      </c>
      <c r="AN345" s="1" t="b">
        <f t="shared" si="95"/>
        <v>0</v>
      </c>
      <c r="AO345" s="1">
        <v>9.4879999999999995</v>
      </c>
    </row>
    <row r="346" spans="1:41">
      <c r="A346" s="7">
        <v>343</v>
      </c>
      <c r="B346" s="9" t="s">
        <v>54</v>
      </c>
      <c r="C346" s="9" t="s">
        <v>55</v>
      </c>
      <c r="D346" s="9" t="s">
        <v>60</v>
      </c>
      <c r="E346" s="9" t="s">
        <v>61</v>
      </c>
      <c r="F346" s="2" t="b">
        <f t="shared" si="87"/>
        <v>0</v>
      </c>
      <c r="G346" s="2" t="b">
        <f t="shared" si="88"/>
        <v>1</v>
      </c>
      <c r="H346" s="2" t="s">
        <v>275</v>
      </c>
      <c r="I346" s="2"/>
      <c r="J346" s="3"/>
      <c r="K346" s="2"/>
      <c r="L346" s="2"/>
      <c r="M346" s="1">
        <f>PRODUCT(SUM(PRODUCT(R346,overview!$J$2),PRODUCT(W346,overview!$K$2),PRODUCT(AB346,overview!$L$2)),1/SUM(overview!$J$2:$L$2))</f>
        <v>0.82856818181818181</v>
      </c>
      <c r="N346" s="1">
        <f>PRODUCT(SUM(PRODUCT(S346,overview!$J$2),PRODUCT(X346,overview!$K$2),PRODUCT(AC346,overview!$L$2)),1/SUM(overview!$J$2:$L$2))</f>
        <v>2.1714318181818184</v>
      </c>
      <c r="O346" s="1">
        <f t="shared" si="82"/>
        <v>15.5</v>
      </c>
      <c r="P346" s="1">
        <f t="shared" si="83"/>
        <v>8.5</v>
      </c>
      <c r="Q346" s="1">
        <f t="shared" si="84"/>
        <v>0.20925183830418526</v>
      </c>
      <c r="R346" s="1">
        <v>0.45300000000000001</v>
      </c>
      <c r="S346" s="1">
        <v>2.5470000000000002</v>
      </c>
      <c r="T346" s="1">
        <v>4.5</v>
      </c>
      <c r="U346" s="1">
        <v>2.5</v>
      </c>
      <c r="V346" s="1">
        <f t="shared" si="85"/>
        <v>9.8809056406229556E-2</v>
      </c>
      <c r="W346" s="1">
        <v>1.0189999999999999</v>
      </c>
      <c r="X346" s="1">
        <v>1.9810000000000001</v>
      </c>
      <c r="Y346" s="1">
        <v>11</v>
      </c>
      <c r="Z346" s="1">
        <v>5</v>
      </c>
      <c r="AA346" s="1">
        <f t="shared" si="86"/>
        <v>0.23381212427148823</v>
      </c>
      <c r="AB346" s="1">
        <v>0.56399999999999995</v>
      </c>
      <c r="AC346" s="1">
        <v>2.4359999999999999</v>
      </c>
      <c r="AD346" s="1">
        <v>0</v>
      </c>
      <c r="AE346" s="1">
        <v>1</v>
      </c>
      <c r="AF346" s="1" t="e">
        <f t="shared" si="81"/>
        <v>#DIV/0!</v>
      </c>
      <c r="AH346" s="1">
        <f t="shared" si="89"/>
        <v>0.18009528099782871</v>
      </c>
      <c r="AI346" s="1">
        <f t="shared" si="90"/>
        <v>7.4547026203768213E-2</v>
      </c>
      <c r="AJ346" s="1">
        <f t="shared" si="91"/>
        <v>0.17349687742356834</v>
      </c>
      <c r="AK346" s="1">
        <f t="shared" si="92"/>
        <v>5.8454801133980965</v>
      </c>
      <c r="AL346" s="1" t="b">
        <f t="shared" si="93"/>
        <v>0</v>
      </c>
      <c r="AM346" s="1">
        <f t="shared" si="94"/>
        <v>3.8791983899985958</v>
      </c>
      <c r="AN346" s="1" t="b">
        <f t="shared" si="95"/>
        <v>0</v>
      </c>
      <c r="AO346" s="1">
        <v>9.4879999999999995</v>
      </c>
    </row>
    <row r="347" spans="1:41">
      <c r="A347" s="7">
        <v>344</v>
      </c>
      <c r="B347" s="9" t="s">
        <v>47</v>
      </c>
      <c r="C347" s="9" t="s">
        <v>48</v>
      </c>
      <c r="D347" s="9" t="s">
        <v>49</v>
      </c>
      <c r="E347" s="9" t="s">
        <v>50</v>
      </c>
      <c r="F347" s="2" t="b">
        <f t="shared" si="87"/>
        <v>1</v>
      </c>
      <c r="G347" s="2" t="b">
        <f t="shared" si="88"/>
        <v>0</v>
      </c>
      <c r="H347" s="2" t="s">
        <v>275</v>
      </c>
      <c r="I347" s="2"/>
      <c r="J347" s="3"/>
      <c r="M347" s="1">
        <f>PRODUCT(SUM(PRODUCT(R347,overview!$J$2),PRODUCT(W347,overview!$K$2),PRODUCT(AB347,overview!$L$2)),1/SUM(overview!$J$2:$L$2))</f>
        <v>0.6376590909090909</v>
      </c>
      <c r="N347" s="1">
        <f>PRODUCT(SUM(PRODUCT(S347,overview!$J$2),PRODUCT(X347,overview!$K$2),PRODUCT(AC347,overview!$L$2)),1/SUM(overview!$J$2:$L$2))</f>
        <v>2.3623409090909093</v>
      </c>
      <c r="O347" s="1">
        <f t="shared" si="82"/>
        <v>13</v>
      </c>
      <c r="P347" s="1">
        <f t="shared" si="83"/>
        <v>8</v>
      </c>
      <c r="Q347" s="1">
        <f t="shared" si="84"/>
        <v>0.16610879187483671</v>
      </c>
      <c r="R347" s="1">
        <v>0.90500000000000003</v>
      </c>
      <c r="S347" s="1">
        <v>2.0950000000000002</v>
      </c>
      <c r="T347" s="1">
        <v>8</v>
      </c>
      <c r="U347" s="1">
        <v>3</v>
      </c>
      <c r="V347" s="1">
        <f t="shared" si="85"/>
        <v>0.16199284009546538</v>
      </c>
      <c r="W347" s="1">
        <v>0.50700000000000001</v>
      </c>
      <c r="X347" s="1">
        <v>2.4929999999999999</v>
      </c>
      <c r="Y347" s="1">
        <v>5</v>
      </c>
      <c r="Z347" s="1">
        <v>4</v>
      </c>
      <c r="AA347" s="1">
        <f t="shared" si="86"/>
        <v>0.16269554753309268</v>
      </c>
      <c r="AB347" s="1">
        <v>0.68400000000000005</v>
      </c>
      <c r="AC347" s="1">
        <v>2.3159999999999998</v>
      </c>
      <c r="AD347" s="1">
        <v>0</v>
      </c>
      <c r="AE347" s="1">
        <v>1</v>
      </c>
      <c r="AF347" s="1" t="e">
        <f t="shared" si="81"/>
        <v>#DIV/0!</v>
      </c>
      <c r="AH347" s="1">
        <f t="shared" si="89"/>
        <v>0.13555695646002616</v>
      </c>
      <c r="AI347" s="1">
        <f t="shared" si="90"/>
        <v>5.9462216195476286E-2</v>
      </c>
      <c r="AJ347" s="1">
        <f t="shared" si="91"/>
        <v>0.13612769586937984</v>
      </c>
      <c r="AK347" s="1">
        <f t="shared" si="92"/>
        <v>4.6105024623081183</v>
      </c>
      <c r="AL347" s="1" t="b">
        <f t="shared" si="93"/>
        <v>0</v>
      </c>
      <c r="AM347" s="1">
        <f t="shared" si="94"/>
        <v>4.5295069957308955</v>
      </c>
      <c r="AN347" s="1" t="b">
        <f t="shared" si="95"/>
        <v>0</v>
      </c>
      <c r="AO347" s="1">
        <v>9.4879999999999995</v>
      </c>
    </row>
    <row r="348" spans="1:41">
      <c r="A348" s="7">
        <v>345</v>
      </c>
      <c r="B348" s="9" t="s">
        <v>94</v>
      </c>
      <c r="C348" s="9" t="s">
        <v>55</v>
      </c>
      <c r="D348" s="9" t="s">
        <v>94</v>
      </c>
      <c r="E348" s="9" t="s">
        <v>55</v>
      </c>
      <c r="F348" s="2" t="b">
        <f t="shared" si="87"/>
        <v>0</v>
      </c>
      <c r="G348" s="2" t="b">
        <f t="shared" si="88"/>
        <v>0</v>
      </c>
      <c r="H348" s="2" t="s">
        <v>275</v>
      </c>
      <c r="I348" s="2"/>
      <c r="K348" s="2"/>
      <c r="L348" s="2"/>
      <c r="M348" s="1">
        <f>PRODUCT(SUM(PRODUCT(R348,overview!$J$2),PRODUCT(W348,overview!$K$2),PRODUCT(AB348,overview!$L$2)),1/SUM(overview!$J$2:$L$2))</f>
        <v>0.375</v>
      </c>
      <c r="N348" s="1">
        <f>PRODUCT(SUM(PRODUCT(S348,overview!$J$2),PRODUCT(X348,overview!$K$2),PRODUCT(AC348,overview!$L$2)),1/SUM(overview!$J$2:$L$2))</f>
        <v>2.625</v>
      </c>
      <c r="O348" s="1">
        <f t="shared" si="82"/>
        <v>8</v>
      </c>
      <c r="P348" s="1">
        <f t="shared" si="83"/>
        <v>0</v>
      </c>
      <c r="Q348" s="1">
        <f t="shared" si="84"/>
        <v>0</v>
      </c>
      <c r="R348" s="1">
        <v>0.375</v>
      </c>
      <c r="S348" s="1">
        <v>2.625</v>
      </c>
      <c r="T348" s="1">
        <v>4</v>
      </c>
      <c r="U348" s="1">
        <v>0</v>
      </c>
      <c r="V348" s="1">
        <f t="shared" si="85"/>
        <v>0</v>
      </c>
      <c r="W348" s="1">
        <v>0.375</v>
      </c>
      <c r="X348" s="1">
        <v>2.625</v>
      </c>
      <c r="Y348" s="1">
        <v>4</v>
      </c>
      <c r="Z348" s="1">
        <v>0</v>
      </c>
      <c r="AA348" s="1">
        <f t="shared" si="86"/>
        <v>0</v>
      </c>
      <c r="AB348" s="1">
        <v>0.375</v>
      </c>
      <c r="AC348" s="1">
        <v>2.625</v>
      </c>
      <c r="AD348" s="1">
        <v>0</v>
      </c>
      <c r="AE348" s="1">
        <v>0</v>
      </c>
      <c r="AF348" s="1" t="e">
        <f t="shared" si="81"/>
        <v>#DIV/0!</v>
      </c>
      <c r="AH348" s="1">
        <f t="shared" si="89"/>
        <v>0.14647565889021488</v>
      </c>
      <c r="AI348" s="1">
        <f t="shared" si="90"/>
        <v>4.9126186872161817E-2</v>
      </c>
      <c r="AJ348" s="1">
        <f t="shared" si="91"/>
        <v>0.15248339133185704</v>
      </c>
      <c r="AK348" s="1">
        <f t="shared" si="92"/>
        <v>4.0153045324904433</v>
      </c>
      <c r="AL348" s="1" t="b">
        <f t="shared" si="93"/>
        <v>0</v>
      </c>
      <c r="AM348" s="1">
        <f t="shared" si="94"/>
        <v>4.9581007124513059</v>
      </c>
      <c r="AN348" s="1" t="b">
        <f t="shared" si="95"/>
        <v>0</v>
      </c>
      <c r="AO348" s="1">
        <v>9.4879999999999995</v>
      </c>
    </row>
    <row r="349" spans="1:41">
      <c r="A349" s="7">
        <v>346</v>
      </c>
      <c r="B349" s="9" t="s">
        <v>47</v>
      </c>
      <c r="C349" s="9" t="s">
        <v>48</v>
      </c>
      <c r="D349" s="9" t="s">
        <v>47</v>
      </c>
      <c r="E349" s="9" t="s">
        <v>48</v>
      </c>
      <c r="F349" s="2" t="b">
        <f t="shared" si="87"/>
        <v>0</v>
      </c>
      <c r="G349" s="2" t="b">
        <f t="shared" si="88"/>
        <v>0</v>
      </c>
      <c r="H349" s="2" t="s">
        <v>275</v>
      </c>
      <c r="I349" s="2"/>
      <c r="J349" s="2"/>
      <c r="M349" s="1">
        <f>PRODUCT(SUM(PRODUCT(R349,overview!$J$2),PRODUCT(W349,overview!$K$2),PRODUCT(AB349,overview!$L$2)),1/SUM(overview!$J$2:$L$2))</f>
        <v>1.0205</v>
      </c>
      <c r="N349" s="1">
        <f>PRODUCT(SUM(PRODUCT(S349,overview!$J$2),PRODUCT(X349,overview!$K$2),PRODUCT(AC349,overview!$L$2)),1/SUM(overview!$J$2:$L$2))</f>
        <v>1.9795</v>
      </c>
      <c r="O349" s="1">
        <f t="shared" si="82"/>
        <v>15</v>
      </c>
      <c r="P349" s="1">
        <f t="shared" si="83"/>
        <v>3</v>
      </c>
      <c r="Q349" s="1">
        <f t="shared" si="84"/>
        <v>0.10310684516291993</v>
      </c>
      <c r="R349" s="1">
        <v>0.94</v>
      </c>
      <c r="S349" s="1">
        <v>2.06</v>
      </c>
      <c r="T349" s="1">
        <v>7</v>
      </c>
      <c r="U349" s="1">
        <v>3</v>
      </c>
      <c r="V349" s="1">
        <f t="shared" si="85"/>
        <v>0.19556171983356446</v>
      </c>
      <c r="W349" s="1">
        <v>1.0649999999999999</v>
      </c>
      <c r="X349" s="1">
        <v>1.9350000000000001</v>
      </c>
      <c r="Y349" s="1">
        <v>8</v>
      </c>
      <c r="Z349" s="1">
        <v>0</v>
      </c>
      <c r="AA349" s="1">
        <f t="shared" si="86"/>
        <v>0</v>
      </c>
      <c r="AB349" s="1">
        <v>0.85699999999999998</v>
      </c>
      <c r="AC349" s="1">
        <v>2.1429999999999998</v>
      </c>
      <c r="AD349" s="1">
        <v>0</v>
      </c>
      <c r="AE349" s="1">
        <v>0</v>
      </c>
      <c r="AF349" s="1" t="e">
        <f t="shared" si="81"/>
        <v>#DIV/0!</v>
      </c>
      <c r="AH349" s="1">
        <f t="shared" si="89"/>
        <v>0.2126283994680527</v>
      </c>
      <c r="AI349" s="1">
        <f t="shared" si="90"/>
        <v>6.5557358969756716E-2</v>
      </c>
      <c r="AJ349" s="1">
        <f t="shared" si="91"/>
        <v>0.20331118844247606</v>
      </c>
      <c r="AK349" s="1">
        <f t="shared" si="92"/>
        <v>2.7838714914487812</v>
      </c>
      <c r="AL349" s="1" t="b">
        <f t="shared" si="93"/>
        <v>0</v>
      </c>
      <c r="AM349" s="1">
        <f t="shared" si="94"/>
        <v>4.9008453435030344</v>
      </c>
      <c r="AN349" s="1" t="b">
        <f t="shared" si="95"/>
        <v>0</v>
      </c>
      <c r="AO349" s="1">
        <v>9.4879999999999995</v>
      </c>
    </row>
    <row r="350" spans="1:41">
      <c r="A350" s="7">
        <v>347</v>
      </c>
      <c r="B350" s="9" t="s">
        <v>58</v>
      </c>
      <c r="C350" s="9" t="s">
        <v>59</v>
      </c>
      <c r="D350" s="9" t="s">
        <v>58</v>
      </c>
      <c r="E350" s="9" t="s">
        <v>59</v>
      </c>
      <c r="F350" s="2" t="b">
        <f t="shared" si="87"/>
        <v>0</v>
      </c>
      <c r="G350" s="2" t="b">
        <f t="shared" si="88"/>
        <v>0</v>
      </c>
      <c r="H350" s="2" t="s">
        <v>275</v>
      </c>
      <c r="I350" s="2"/>
      <c r="K350" s="2"/>
      <c r="L350" s="2"/>
      <c r="M350" s="1">
        <f>PRODUCT(SUM(PRODUCT(R350,overview!$J$2),PRODUCT(W350,overview!$K$2),PRODUCT(AB350,overview!$L$2)),1/SUM(overview!$J$2:$L$2))</f>
        <v>0.433</v>
      </c>
      <c r="N350" s="1">
        <f>PRODUCT(SUM(PRODUCT(S350,overview!$J$2),PRODUCT(X350,overview!$K$2),PRODUCT(AC350,overview!$L$2)),1/SUM(overview!$J$2:$L$2))</f>
        <v>2.5669999999999997</v>
      </c>
      <c r="O350" s="1">
        <f t="shared" si="82"/>
        <v>6.7</v>
      </c>
      <c r="P350" s="1">
        <f t="shared" si="83"/>
        <v>5.3</v>
      </c>
      <c r="Q350" s="1">
        <f t="shared" si="84"/>
        <v>0.13343295210740222</v>
      </c>
      <c r="R350" s="1">
        <v>0.375</v>
      </c>
      <c r="S350" s="1">
        <v>2.625</v>
      </c>
      <c r="T350" s="1">
        <v>1</v>
      </c>
      <c r="U350" s="1">
        <v>0</v>
      </c>
      <c r="V350" s="1">
        <f t="shared" si="85"/>
        <v>0</v>
      </c>
      <c r="W350" s="1">
        <v>0.46300000000000002</v>
      </c>
      <c r="X350" s="1">
        <v>2.5369999999999999</v>
      </c>
      <c r="Y350" s="1">
        <v>5.7</v>
      </c>
      <c r="Z350" s="1">
        <v>5.3</v>
      </c>
      <c r="AA350" s="1">
        <f t="shared" si="86"/>
        <v>0.16969206619228402</v>
      </c>
      <c r="AB350" s="1">
        <v>0.375</v>
      </c>
      <c r="AC350" s="1">
        <v>2.625</v>
      </c>
      <c r="AD350" s="1">
        <v>0</v>
      </c>
      <c r="AE350" s="1">
        <v>0</v>
      </c>
      <c r="AF350" s="1" t="e">
        <f t="shared" si="81"/>
        <v>#DIV/0!</v>
      </c>
      <c r="AH350" s="1">
        <f t="shared" si="89"/>
        <v>0.18256286404398145</v>
      </c>
      <c r="AI350" s="1">
        <f t="shared" si="90"/>
        <v>5.7554131327474382E-2</v>
      </c>
      <c r="AJ350" s="1">
        <f t="shared" si="91"/>
        <v>0.13674603480878325</v>
      </c>
      <c r="AK350" s="1">
        <f t="shared" si="92"/>
        <v>1.1719815520571615</v>
      </c>
      <c r="AL350" s="1" t="b">
        <f t="shared" si="93"/>
        <v>0</v>
      </c>
      <c r="AM350" s="1">
        <f t="shared" si="94"/>
        <v>4.916988461272199</v>
      </c>
      <c r="AN350" s="1" t="b">
        <f t="shared" si="95"/>
        <v>0</v>
      </c>
      <c r="AO350" s="1">
        <v>9.4879999999999995</v>
      </c>
    </row>
    <row r="351" spans="1:41">
      <c r="A351" s="7">
        <v>348</v>
      </c>
      <c r="B351" s="9" t="s">
        <v>47</v>
      </c>
      <c r="C351" s="9" t="s">
        <v>48</v>
      </c>
      <c r="D351" s="9" t="s">
        <v>62</v>
      </c>
      <c r="E351" s="9" t="s">
        <v>48</v>
      </c>
      <c r="F351" s="2" t="b">
        <f t="shared" si="87"/>
        <v>1</v>
      </c>
      <c r="G351" s="2" t="b">
        <f t="shared" si="88"/>
        <v>0</v>
      </c>
      <c r="H351" s="2" t="s">
        <v>275</v>
      </c>
      <c r="I351" s="2"/>
      <c r="M351" s="1">
        <f>PRODUCT(SUM(PRODUCT(R351,overview!$J$2),PRODUCT(W351,overview!$K$2),PRODUCT(AB351,overview!$L$2)),1/SUM(overview!$J$2:$L$2))</f>
        <v>1.0236136363636363</v>
      </c>
      <c r="N351" s="1">
        <f>PRODUCT(SUM(PRODUCT(S351,overview!$J$2),PRODUCT(X351,overview!$K$2),PRODUCT(AC351,overview!$L$2)),1/SUM(overview!$J$2:$L$2))</f>
        <v>1.9763863636363637</v>
      </c>
      <c r="O351" s="1">
        <f t="shared" si="82"/>
        <v>15</v>
      </c>
      <c r="P351" s="1">
        <f t="shared" si="83"/>
        <v>3</v>
      </c>
      <c r="Q351" s="1">
        <f t="shared" si="84"/>
        <v>0.10358436540518162</v>
      </c>
      <c r="R351" s="1">
        <v>0.873</v>
      </c>
      <c r="S351" s="1">
        <v>2.1269999999999998</v>
      </c>
      <c r="T351" s="1">
        <v>5</v>
      </c>
      <c r="U351" s="1">
        <v>2</v>
      </c>
      <c r="V351" s="1">
        <f t="shared" si="85"/>
        <v>0.16417489421720738</v>
      </c>
      <c r="W351" s="1">
        <v>1.0920000000000001</v>
      </c>
      <c r="X351" s="1">
        <v>1.9079999999999999</v>
      </c>
      <c r="Y351" s="1">
        <v>8</v>
      </c>
      <c r="Z351" s="1">
        <v>1</v>
      </c>
      <c r="AA351" s="1">
        <f t="shared" si="86"/>
        <v>7.1540880503144666E-2</v>
      </c>
      <c r="AB351" s="1">
        <v>1.149</v>
      </c>
      <c r="AC351" s="1">
        <v>1.851</v>
      </c>
      <c r="AD351" s="1">
        <v>2</v>
      </c>
      <c r="AE351" s="1">
        <v>0</v>
      </c>
      <c r="AF351" s="1">
        <f t="shared" si="81"/>
        <v>0</v>
      </c>
      <c r="AH351" s="1">
        <f t="shared" si="89"/>
        <v>0.15596344042617227</v>
      </c>
      <c r="AI351" s="1">
        <f t="shared" si="90"/>
        <v>6.3541177850774289E-2</v>
      </c>
      <c r="AJ351" s="1">
        <f t="shared" si="91"/>
        <v>7.2014051522248254E-2</v>
      </c>
      <c r="AK351" s="1">
        <f t="shared" si="92"/>
        <v>0.13842033094515288</v>
      </c>
      <c r="AL351" s="1" t="b">
        <f t="shared" si="93"/>
        <v>0</v>
      </c>
      <c r="AM351" s="1">
        <f t="shared" si="94"/>
        <v>4.6704208462632888</v>
      </c>
      <c r="AN351" s="1" t="b">
        <f t="shared" si="95"/>
        <v>0</v>
      </c>
      <c r="AO351" s="1">
        <v>9.4879999999999995</v>
      </c>
    </row>
    <row r="352" spans="1:41">
      <c r="A352" s="7">
        <v>349</v>
      </c>
      <c r="B352" s="9" t="s">
        <v>56</v>
      </c>
      <c r="C352" s="9" t="s">
        <v>31</v>
      </c>
      <c r="D352" s="9" t="s">
        <v>30</v>
      </c>
      <c r="E352" s="9" t="s">
        <v>31</v>
      </c>
      <c r="F352" s="2" t="b">
        <f t="shared" si="87"/>
        <v>0</v>
      </c>
      <c r="G352" s="2" t="b">
        <f t="shared" si="88"/>
        <v>0</v>
      </c>
      <c r="H352" s="2" t="s">
        <v>275</v>
      </c>
      <c r="I352" s="2"/>
      <c r="M352" s="1">
        <f>PRODUCT(SUM(PRODUCT(R352,overview!$J$2),PRODUCT(W352,overview!$K$2),PRODUCT(AB352,overview!$L$2)),1/SUM(overview!$J$2:$L$2))</f>
        <v>1</v>
      </c>
      <c r="N352" s="1">
        <f>PRODUCT(SUM(PRODUCT(S352,overview!$J$2),PRODUCT(X352,overview!$K$2),PRODUCT(AC352,overview!$L$2)),1/SUM(overview!$J$2:$L$2))</f>
        <v>2</v>
      </c>
      <c r="O352" s="1">
        <f t="shared" si="82"/>
        <v>13</v>
      </c>
      <c r="P352" s="1">
        <f t="shared" si="83"/>
        <v>1</v>
      </c>
      <c r="Q352" s="1">
        <f t="shared" si="84"/>
        <v>3.8461538461538464E-2</v>
      </c>
      <c r="R352" s="1">
        <v>1</v>
      </c>
      <c r="S352" s="1">
        <v>2</v>
      </c>
      <c r="T352" s="1">
        <v>9</v>
      </c>
      <c r="U352" s="1">
        <v>0</v>
      </c>
      <c r="V352" s="1">
        <f t="shared" si="85"/>
        <v>0</v>
      </c>
      <c r="W352" s="1">
        <v>1</v>
      </c>
      <c r="X352" s="1">
        <v>2</v>
      </c>
      <c r="Y352" s="1">
        <v>3</v>
      </c>
      <c r="Z352" s="1">
        <v>1</v>
      </c>
      <c r="AA352" s="1">
        <f t="shared" si="86"/>
        <v>0.16666666666666666</v>
      </c>
      <c r="AB352" s="1">
        <v>1</v>
      </c>
      <c r="AC352" s="1">
        <v>2</v>
      </c>
      <c r="AD352" s="1">
        <v>1</v>
      </c>
      <c r="AE352" s="1">
        <v>0</v>
      </c>
      <c r="AF352" s="1">
        <f t="shared" si="81"/>
        <v>0</v>
      </c>
      <c r="AH352" s="1">
        <f t="shared" si="89"/>
        <v>0.144703968094168</v>
      </c>
      <c r="AI352" s="1">
        <f t="shared" si="90"/>
        <v>6.3789536539675923E-2</v>
      </c>
      <c r="AJ352" s="1">
        <f t="shared" si="91"/>
        <v>0</v>
      </c>
      <c r="AK352" s="1">
        <f t="shared" si="92"/>
        <v>0.1399543688967386</v>
      </c>
      <c r="AL352" s="1" t="b">
        <f t="shared" si="93"/>
        <v>0</v>
      </c>
      <c r="AM352" s="1">
        <f t="shared" si="94"/>
        <v>4.2735755344075441</v>
      </c>
      <c r="AN352" s="1" t="b">
        <f t="shared" si="95"/>
        <v>0</v>
      </c>
      <c r="AO352" s="1">
        <v>9.4879999999999995</v>
      </c>
    </row>
    <row r="353" spans="1:41">
      <c r="A353" s="7">
        <v>350</v>
      </c>
      <c r="B353" s="9" t="s">
        <v>43</v>
      </c>
      <c r="C353" s="9" t="s">
        <v>44</v>
      </c>
      <c r="D353" s="9" t="s">
        <v>43</v>
      </c>
      <c r="E353" s="9" t="s">
        <v>44</v>
      </c>
      <c r="F353" s="2" t="b">
        <f t="shared" si="87"/>
        <v>0</v>
      </c>
      <c r="G353" s="2" t="b">
        <f t="shared" si="88"/>
        <v>0</v>
      </c>
      <c r="H353" s="2" t="s">
        <v>275</v>
      </c>
      <c r="I353" s="2"/>
      <c r="M353" s="1">
        <f>PRODUCT(SUM(PRODUCT(R353,overview!$J$2),PRODUCT(W353,overview!$K$2),PRODUCT(AB353,overview!$L$2)),1/SUM(overview!$J$2:$L$2))</f>
        <v>0.375</v>
      </c>
      <c r="N353" s="1">
        <f>PRODUCT(SUM(PRODUCT(S353,overview!$J$2),PRODUCT(X353,overview!$K$2),PRODUCT(AC353,overview!$L$2)),1/SUM(overview!$J$2:$L$2))</f>
        <v>2.625</v>
      </c>
      <c r="O353" s="1">
        <f t="shared" si="82"/>
        <v>7</v>
      </c>
      <c r="P353" s="1">
        <f t="shared" si="83"/>
        <v>0</v>
      </c>
      <c r="Q353" s="1">
        <f t="shared" si="84"/>
        <v>0</v>
      </c>
      <c r="R353" s="1">
        <v>0.375</v>
      </c>
      <c r="S353" s="1">
        <v>2.625</v>
      </c>
      <c r="T353" s="1">
        <v>4</v>
      </c>
      <c r="U353" s="1">
        <v>0</v>
      </c>
      <c r="V353" s="1">
        <f t="shared" si="85"/>
        <v>0</v>
      </c>
      <c r="W353" s="1">
        <v>0.375</v>
      </c>
      <c r="X353" s="1">
        <v>2.625</v>
      </c>
      <c r="Y353" s="1">
        <v>3</v>
      </c>
      <c r="Z353" s="1">
        <v>0</v>
      </c>
      <c r="AA353" s="1">
        <f t="shared" si="86"/>
        <v>0</v>
      </c>
      <c r="AB353" s="1">
        <v>0.375</v>
      </c>
      <c r="AC353" s="1">
        <v>2.625</v>
      </c>
      <c r="AD353" s="1">
        <v>0</v>
      </c>
      <c r="AE353" s="1">
        <v>0</v>
      </c>
      <c r="AF353" s="1" t="e">
        <f t="shared" si="81"/>
        <v>#DIV/0!</v>
      </c>
      <c r="AH353" s="1">
        <f t="shared" si="89"/>
        <v>0.1675489887294119</v>
      </c>
      <c r="AI353" s="1">
        <f t="shared" si="90"/>
        <v>6.7770544567037974E-2</v>
      </c>
      <c r="AJ353" s="1">
        <f t="shared" si="91"/>
        <v>0</v>
      </c>
      <c r="AK353" s="1">
        <f t="shared" si="92"/>
        <v>0.85184715744663142</v>
      </c>
      <c r="AL353" s="1" t="b">
        <f t="shared" si="93"/>
        <v>0</v>
      </c>
      <c r="AM353" s="1">
        <f t="shared" si="94"/>
        <v>4.0107642820342448</v>
      </c>
      <c r="AN353" s="1" t="b">
        <f t="shared" si="95"/>
        <v>0</v>
      </c>
      <c r="AO353" s="1">
        <v>9.4879999999999995</v>
      </c>
    </row>
    <row r="354" spans="1:41">
      <c r="A354" s="7">
        <v>351</v>
      </c>
      <c r="B354" s="9" t="s">
        <v>49</v>
      </c>
      <c r="C354" s="9" t="s">
        <v>50</v>
      </c>
      <c r="D354" s="9" t="s">
        <v>49</v>
      </c>
      <c r="E354" s="9" t="s">
        <v>50</v>
      </c>
      <c r="F354" s="2" t="b">
        <f t="shared" si="87"/>
        <v>0</v>
      </c>
      <c r="G354" s="2" t="b">
        <f t="shared" si="88"/>
        <v>0</v>
      </c>
      <c r="H354" s="2" t="s">
        <v>275</v>
      </c>
      <c r="I354" s="2"/>
      <c r="M354" s="1">
        <f>PRODUCT(SUM(PRODUCT(R354,overview!$J$2),PRODUCT(W354,overview!$K$2),PRODUCT(AB354,overview!$L$2)),1/SUM(overview!$J$2:$L$2))</f>
        <v>0.34947727272727275</v>
      </c>
      <c r="N354" s="1">
        <f>PRODUCT(SUM(PRODUCT(S354,overview!$J$2),PRODUCT(X354,overview!$K$2),PRODUCT(AC354,overview!$L$2)),1/SUM(overview!$J$2:$L$2))</f>
        <v>2.650522727272727</v>
      </c>
      <c r="O354" s="1">
        <f t="shared" si="82"/>
        <v>14</v>
      </c>
      <c r="P354" s="1">
        <f t="shared" si="83"/>
        <v>3</v>
      </c>
      <c r="Q354" s="1">
        <f t="shared" si="84"/>
        <v>2.8254044472972133E-2</v>
      </c>
      <c r="R354" s="1">
        <v>0.33300000000000002</v>
      </c>
      <c r="S354" s="1">
        <v>2.6669999999999998</v>
      </c>
      <c r="T354" s="1">
        <v>10</v>
      </c>
      <c r="U354" s="1">
        <v>0</v>
      </c>
      <c r="V354" s="1">
        <f t="shared" si="85"/>
        <v>0</v>
      </c>
      <c r="W354" s="1">
        <v>0.35799999999999998</v>
      </c>
      <c r="X354" s="1">
        <v>2.6419999999999999</v>
      </c>
      <c r="Y354" s="1">
        <v>4</v>
      </c>
      <c r="Z354" s="1">
        <v>3</v>
      </c>
      <c r="AA354" s="1">
        <f t="shared" si="86"/>
        <v>0.10162755488266466</v>
      </c>
      <c r="AB354" s="1">
        <v>0.33300000000000002</v>
      </c>
      <c r="AC354" s="1">
        <v>2.6669999999999998</v>
      </c>
      <c r="AD354" s="1">
        <v>0</v>
      </c>
      <c r="AE354" s="1">
        <v>0</v>
      </c>
      <c r="AF354" s="1" t="e">
        <f t="shared" si="81"/>
        <v>#DIV/0!</v>
      </c>
      <c r="AH354" s="1">
        <f t="shared" si="89"/>
        <v>0.15645770416040494</v>
      </c>
      <c r="AI354" s="1">
        <f t="shared" si="90"/>
        <v>4.7812741181705525E-2</v>
      </c>
      <c r="AJ354" s="1">
        <f t="shared" si="91"/>
        <v>0</v>
      </c>
      <c r="AK354" s="1">
        <f t="shared" si="92"/>
        <v>1.4083165425215745</v>
      </c>
      <c r="AL354" s="1" t="b">
        <f t="shared" si="93"/>
        <v>0</v>
      </c>
      <c r="AM354" s="1">
        <f t="shared" si="94"/>
        <v>4.2481263339398687</v>
      </c>
      <c r="AN354" s="1" t="b">
        <f t="shared" si="95"/>
        <v>0</v>
      </c>
      <c r="AO354" s="1">
        <v>9.4879999999999995</v>
      </c>
    </row>
    <row r="355" spans="1:41">
      <c r="A355" s="7">
        <v>352</v>
      </c>
      <c r="B355" s="9" t="s">
        <v>30</v>
      </c>
      <c r="C355" s="9" t="s">
        <v>31</v>
      </c>
      <c r="D355" s="9" t="s">
        <v>30</v>
      </c>
      <c r="E355" s="9" t="s">
        <v>31</v>
      </c>
      <c r="F355" s="2" t="b">
        <f t="shared" si="87"/>
        <v>0</v>
      </c>
      <c r="G355" s="2" t="b">
        <f t="shared" si="88"/>
        <v>0</v>
      </c>
      <c r="H355" s="2" t="s">
        <v>275</v>
      </c>
      <c r="I355" s="2"/>
      <c r="M355" s="1">
        <f>PRODUCT(SUM(PRODUCT(R355,overview!$J$2),PRODUCT(W355,overview!$K$2),PRODUCT(AB355,overview!$L$2)),1/SUM(overview!$J$2:$L$2))</f>
        <v>0.90479545454545451</v>
      </c>
      <c r="N355" s="1">
        <f>PRODUCT(SUM(PRODUCT(S355,overview!$J$2),PRODUCT(X355,overview!$K$2),PRODUCT(AC355,overview!$L$2)),1/SUM(overview!$J$2:$L$2))</f>
        <v>2.0952045454545458</v>
      </c>
      <c r="O355" s="1">
        <f t="shared" si="82"/>
        <v>6.5</v>
      </c>
      <c r="P355" s="1">
        <f t="shared" si="83"/>
        <v>18.5</v>
      </c>
      <c r="Q355" s="1">
        <f t="shared" si="84"/>
        <v>1.2290862333817563</v>
      </c>
      <c r="R355" s="1">
        <v>0.93899999999999995</v>
      </c>
      <c r="S355" s="1">
        <v>2.0609999999999999</v>
      </c>
      <c r="T355" s="1">
        <v>5</v>
      </c>
      <c r="U355" s="1">
        <v>3</v>
      </c>
      <c r="V355" s="1">
        <f t="shared" si="85"/>
        <v>0.27336244541484717</v>
      </c>
      <c r="W355" s="1">
        <v>0.88500000000000001</v>
      </c>
      <c r="X355" s="1">
        <v>2.1150000000000002</v>
      </c>
      <c r="Y355" s="1">
        <v>1.5</v>
      </c>
      <c r="Z355" s="1">
        <v>15.5</v>
      </c>
      <c r="AA355" s="1">
        <f t="shared" si="86"/>
        <v>4.3238770685579189</v>
      </c>
      <c r="AB355" s="1">
        <v>1</v>
      </c>
      <c r="AC355" s="1">
        <v>2</v>
      </c>
      <c r="AD355" s="1">
        <v>0</v>
      </c>
      <c r="AE355" s="1">
        <v>0</v>
      </c>
      <c r="AF355" s="1" t="e">
        <f t="shared" si="81"/>
        <v>#DIV/0!</v>
      </c>
      <c r="AH355" s="1">
        <f t="shared" si="89"/>
        <v>0.16030009544343171</v>
      </c>
      <c r="AI355" s="1">
        <f t="shared" si="90"/>
        <v>5.4018187659770615E-2</v>
      </c>
      <c r="AJ355" s="1">
        <f t="shared" si="91"/>
        <v>0</v>
      </c>
      <c r="AK355" s="1">
        <f t="shared" si="92"/>
        <v>1.3250475756466988</v>
      </c>
      <c r="AL355" s="1" t="b">
        <f t="shared" si="93"/>
        <v>0</v>
      </c>
      <c r="AM355" s="1">
        <f t="shared" si="94"/>
        <v>4.2565192553405584</v>
      </c>
      <c r="AN355" s="1" t="b">
        <f t="shared" si="95"/>
        <v>0</v>
      </c>
      <c r="AO355" s="1">
        <v>9.4879999999999995</v>
      </c>
    </row>
    <row r="356" spans="1:41">
      <c r="A356" s="7">
        <v>353</v>
      </c>
      <c r="B356" s="9" t="s">
        <v>82</v>
      </c>
      <c r="C356" s="9" t="s">
        <v>59</v>
      </c>
      <c r="D356" s="9" t="s">
        <v>58</v>
      </c>
      <c r="E356" s="9" t="s">
        <v>59</v>
      </c>
      <c r="F356" s="2" t="b">
        <f t="shared" si="87"/>
        <v>1</v>
      </c>
      <c r="G356" s="2" t="b">
        <f t="shared" si="88"/>
        <v>1</v>
      </c>
      <c r="H356" s="2" t="s">
        <v>275</v>
      </c>
      <c r="I356" s="2"/>
      <c r="M356" s="1">
        <f>PRODUCT(SUM(PRODUCT(R356,overview!$J$2),PRODUCT(W356,overview!$K$2),PRODUCT(AB356,overview!$L$2)),1/SUM(overview!$J$2:$L$2))</f>
        <v>0.375</v>
      </c>
      <c r="N356" s="1">
        <f>PRODUCT(SUM(PRODUCT(S356,overview!$J$2),PRODUCT(X356,overview!$K$2),PRODUCT(AC356,overview!$L$2)),1/SUM(overview!$J$2:$L$2))</f>
        <v>2.625</v>
      </c>
      <c r="O356" s="1">
        <f t="shared" si="82"/>
        <v>9</v>
      </c>
      <c r="P356" s="1">
        <f t="shared" si="83"/>
        <v>0</v>
      </c>
      <c r="Q356" s="1">
        <f t="shared" si="84"/>
        <v>0</v>
      </c>
      <c r="R356" s="1">
        <v>0.375</v>
      </c>
      <c r="S356" s="1">
        <v>2.625</v>
      </c>
      <c r="T356" s="1">
        <v>5</v>
      </c>
      <c r="U356" s="1">
        <v>0</v>
      </c>
      <c r="V356" s="1">
        <f t="shared" si="85"/>
        <v>0</v>
      </c>
      <c r="W356" s="1">
        <v>0.375</v>
      </c>
      <c r="X356" s="1">
        <v>2.625</v>
      </c>
      <c r="Y356" s="1">
        <v>3</v>
      </c>
      <c r="Z356" s="1">
        <v>0</v>
      </c>
      <c r="AA356" s="1">
        <f t="shared" si="86"/>
        <v>0</v>
      </c>
      <c r="AB356" s="1">
        <v>0.375</v>
      </c>
      <c r="AC356" s="1">
        <v>2.625</v>
      </c>
      <c r="AD356" s="1">
        <v>1</v>
      </c>
      <c r="AE356" s="1">
        <v>0</v>
      </c>
      <c r="AF356" s="1">
        <f t="shared" si="81"/>
        <v>0</v>
      </c>
      <c r="AH356" s="1">
        <f t="shared" si="89"/>
        <v>0.14184399071044787</v>
      </c>
      <c r="AI356" s="1">
        <f t="shared" si="90"/>
        <v>4.8272298556124832E-2</v>
      </c>
      <c r="AJ356" s="1">
        <f t="shared" si="91"/>
        <v>0</v>
      </c>
      <c r="AK356" s="1">
        <f t="shared" si="92"/>
        <v>1.2796394617763762</v>
      </c>
      <c r="AL356" s="1" t="b">
        <f t="shared" si="93"/>
        <v>0</v>
      </c>
      <c r="AM356" s="1">
        <f t="shared" si="94"/>
        <v>3.9953217686181235</v>
      </c>
      <c r="AN356" s="1" t="b">
        <f t="shared" si="95"/>
        <v>0</v>
      </c>
      <c r="AO356" s="1">
        <v>9.4879999999999995</v>
      </c>
    </row>
    <row r="357" spans="1:41">
      <c r="A357" s="7">
        <v>354</v>
      </c>
      <c r="B357" s="9" t="s">
        <v>47</v>
      </c>
      <c r="C357" s="9" t="s">
        <v>48</v>
      </c>
      <c r="D357" s="9" t="s">
        <v>47</v>
      </c>
      <c r="E357" s="9" t="s">
        <v>48</v>
      </c>
      <c r="F357" s="2" t="b">
        <f t="shared" si="87"/>
        <v>0</v>
      </c>
      <c r="G357" s="2" t="b">
        <f t="shared" si="88"/>
        <v>0</v>
      </c>
      <c r="H357" s="2" t="s">
        <v>275</v>
      </c>
      <c r="I357" s="2"/>
      <c r="M357" s="1">
        <f>PRODUCT(SUM(PRODUCT(R357,overview!$J$2),PRODUCT(W357,overview!$K$2),PRODUCT(AB357,overview!$L$2)),1/SUM(overview!$J$2:$L$2))</f>
        <v>1.0482045454545454</v>
      </c>
      <c r="N357" s="1">
        <f>PRODUCT(SUM(PRODUCT(S357,overview!$J$2),PRODUCT(X357,overview!$K$2),PRODUCT(AC357,overview!$L$2)),1/SUM(overview!$J$2:$L$2))</f>
        <v>1.9517954545454543</v>
      </c>
      <c r="O357" s="1">
        <f t="shared" si="82"/>
        <v>18</v>
      </c>
      <c r="P357" s="1">
        <f t="shared" si="83"/>
        <v>3</v>
      </c>
      <c r="Q357" s="1">
        <f t="shared" si="84"/>
        <v>8.9507718223702348E-2</v>
      </c>
      <c r="R357" s="1">
        <v>0.93799999999999994</v>
      </c>
      <c r="S357" s="1">
        <v>2.0619999999999998</v>
      </c>
      <c r="T357" s="1">
        <v>6</v>
      </c>
      <c r="U357" s="1">
        <v>3</v>
      </c>
      <c r="V357" s="1">
        <f t="shared" si="85"/>
        <v>0.2274490785645005</v>
      </c>
      <c r="W357" s="1">
        <v>1.1080000000000001</v>
      </c>
      <c r="X357" s="1">
        <v>1.8919999999999999</v>
      </c>
      <c r="Y357" s="1">
        <v>12</v>
      </c>
      <c r="Z357" s="1">
        <v>0</v>
      </c>
      <c r="AA357" s="1">
        <f t="shared" si="86"/>
        <v>0</v>
      </c>
      <c r="AB357" s="1">
        <v>0.85699999999999998</v>
      </c>
      <c r="AC357" s="1">
        <v>2.1429999999999998</v>
      </c>
      <c r="AD357" s="1">
        <v>0</v>
      </c>
      <c r="AE357" s="1">
        <v>0</v>
      </c>
      <c r="AF357" s="1" t="e">
        <f t="shared" si="81"/>
        <v>#DIV/0!</v>
      </c>
      <c r="AH357" s="1">
        <f t="shared" si="89"/>
        <v>0.11383623113072444</v>
      </c>
      <c r="AI357" s="1">
        <f t="shared" si="90"/>
        <v>4.7135743164700816E-2</v>
      </c>
      <c r="AJ357" s="1">
        <f t="shared" si="91"/>
        <v>0</v>
      </c>
      <c r="AK357" s="1">
        <f t="shared" si="92"/>
        <v>1.4009892205301582</v>
      </c>
      <c r="AL357" s="1" t="b">
        <f t="shared" si="93"/>
        <v>0</v>
      </c>
      <c r="AM357" s="1">
        <f t="shared" si="94"/>
        <v>3.3213700723149442</v>
      </c>
      <c r="AN357" s="1" t="b">
        <f t="shared" si="95"/>
        <v>0</v>
      </c>
      <c r="AO357" s="1">
        <v>9.4879999999999995</v>
      </c>
    </row>
    <row r="358" spans="1:41">
      <c r="A358" s="7">
        <v>355</v>
      </c>
      <c r="B358" s="9" t="s">
        <v>43</v>
      </c>
      <c r="C358" s="9" t="s">
        <v>44</v>
      </c>
      <c r="D358" s="9" t="s">
        <v>43</v>
      </c>
      <c r="E358" s="9" t="s">
        <v>44</v>
      </c>
      <c r="F358" s="2" t="b">
        <f t="shared" si="87"/>
        <v>0</v>
      </c>
      <c r="G358" s="2" t="b">
        <f t="shared" si="88"/>
        <v>0</v>
      </c>
      <c r="H358" s="2" t="s">
        <v>275</v>
      </c>
      <c r="I358" s="2"/>
      <c r="M358" s="1">
        <f>PRODUCT(SUM(PRODUCT(R358,overview!$J$2),PRODUCT(W358,overview!$K$2),PRODUCT(AB358,overview!$L$2)),1/SUM(overview!$J$2:$L$2))</f>
        <v>0.375</v>
      </c>
      <c r="N358" s="1">
        <f>PRODUCT(SUM(PRODUCT(S358,overview!$J$2),PRODUCT(X358,overview!$K$2),PRODUCT(AC358,overview!$L$2)),1/SUM(overview!$J$2:$L$2))</f>
        <v>2.625</v>
      </c>
      <c r="O358" s="1">
        <f t="shared" si="82"/>
        <v>4</v>
      </c>
      <c r="P358" s="1">
        <f t="shared" si="83"/>
        <v>4</v>
      </c>
      <c r="Q358" s="1">
        <f t="shared" si="84"/>
        <v>0.14285714285714285</v>
      </c>
      <c r="R358" s="1">
        <v>0.375</v>
      </c>
      <c r="S358" s="1">
        <v>2.625</v>
      </c>
      <c r="T358" s="1">
        <v>2</v>
      </c>
      <c r="U358" s="1">
        <v>3</v>
      </c>
      <c r="V358" s="1">
        <f t="shared" si="85"/>
        <v>0.21428571428571427</v>
      </c>
      <c r="W358" s="1">
        <v>0.375</v>
      </c>
      <c r="X358" s="1">
        <v>2.625</v>
      </c>
      <c r="Y358" s="1">
        <v>2</v>
      </c>
      <c r="Z358" s="1">
        <v>1</v>
      </c>
      <c r="AA358" s="1">
        <f t="shared" si="86"/>
        <v>7.1428571428571425E-2</v>
      </c>
      <c r="AB358" s="1">
        <v>0.375</v>
      </c>
      <c r="AC358" s="1">
        <v>2.625</v>
      </c>
      <c r="AD358" s="1">
        <v>0</v>
      </c>
      <c r="AE358" s="1">
        <v>0</v>
      </c>
      <c r="AF358" s="1" t="e">
        <f t="shared" si="81"/>
        <v>#DIV/0!</v>
      </c>
      <c r="AH358" s="1">
        <f t="shared" si="89"/>
        <v>0.13570979075537601</v>
      </c>
      <c r="AI358" s="1">
        <f t="shared" si="90"/>
        <v>5.868892179297349E-2</v>
      </c>
      <c r="AJ358" s="1">
        <f t="shared" si="91"/>
        <v>0</v>
      </c>
      <c r="AK358" s="1">
        <f t="shared" si="92"/>
        <v>1.4072955740780351</v>
      </c>
      <c r="AL358" s="1" t="b">
        <f t="shared" si="93"/>
        <v>0</v>
      </c>
      <c r="AM358" s="1">
        <f t="shared" si="94"/>
        <v>2.0328916772762988</v>
      </c>
      <c r="AN358" s="1" t="b">
        <f t="shared" si="95"/>
        <v>0</v>
      </c>
      <c r="AO358" s="1">
        <v>9.4879999999999995</v>
      </c>
    </row>
    <row r="359" spans="1:41">
      <c r="A359" s="7">
        <v>356</v>
      </c>
      <c r="B359" s="9" t="s">
        <v>30</v>
      </c>
      <c r="C359" s="9" t="s">
        <v>31</v>
      </c>
      <c r="D359" s="9" t="s">
        <v>30</v>
      </c>
      <c r="E359" s="9" t="s">
        <v>31</v>
      </c>
      <c r="F359" s="2" t="b">
        <f t="shared" si="87"/>
        <v>0</v>
      </c>
      <c r="G359" s="2" t="b">
        <f t="shared" si="88"/>
        <v>0</v>
      </c>
      <c r="H359" s="2" t="s">
        <v>275</v>
      </c>
      <c r="I359" s="2"/>
      <c r="M359" s="1">
        <f>PRODUCT(SUM(PRODUCT(R359,overview!$J$2),PRODUCT(W359,overview!$K$2),PRODUCT(AB359,overview!$L$2)),1/SUM(overview!$J$2:$L$2))</f>
        <v>1.0230681818181819</v>
      </c>
      <c r="N359" s="1">
        <f>PRODUCT(SUM(PRODUCT(S359,overview!$J$2),PRODUCT(X359,overview!$K$2),PRODUCT(AC359,overview!$L$2)),1/SUM(overview!$J$2:$L$2))</f>
        <v>1.9769318181818183</v>
      </c>
      <c r="O359" s="1">
        <f t="shared" si="82"/>
        <v>13</v>
      </c>
      <c r="P359" s="1">
        <f t="shared" si="83"/>
        <v>2</v>
      </c>
      <c r="Q359" s="1">
        <f t="shared" si="84"/>
        <v>7.9615848886412779E-2</v>
      </c>
      <c r="R359" s="1">
        <v>1</v>
      </c>
      <c r="S359" s="1">
        <v>2</v>
      </c>
      <c r="T359" s="1">
        <v>7</v>
      </c>
      <c r="U359" s="1">
        <v>0</v>
      </c>
      <c r="V359" s="1">
        <f t="shared" si="85"/>
        <v>0</v>
      </c>
      <c r="W359" s="1">
        <v>1.0349999999999999</v>
      </c>
      <c r="X359" s="1">
        <v>1.9650000000000001</v>
      </c>
      <c r="Y359" s="1">
        <v>6</v>
      </c>
      <c r="Z359" s="1">
        <v>2</v>
      </c>
      <c r="AA359" s="1">
        <f t="shared" si="86"/>
        <v>0.17557251908396945</v>
      </c>
      <c r="AB359" s="1">
        <v>1</v>
      </c>
      <c r="AC359" s="1">
        <v>2</v>
      </c>
      <c r="AD359" s="1">
        <v>0</v>
      </c>
      <c r="AE359" s="1">
        <v>0</v>
      </c>
      <c r="AF359" s="1" t="e">
        <f t="shared" si="81"/>
        <v>#DIV/0!</v>
      </c>
      <c r="AH359" s="1">
        <f t="shared" si="89"/>
        <v>0.15993345012142457</v>
      </c>
      <c r="AI359" s="1">
        <f t="shared" si="90"/>
        <v>7.2082692932461875E-2</v>
      </c>
      <c r="AJ359" s="1">
        <f t="shared" si="91"/>
        <v>0</v>
      </c>
      <c r="AK359" s="1">
        <f t="shared" si="92"/>
        <v>1.5185621584763864</v>
      </c>
      <c r="AL359" s="1" t="b">
        <f t="shared" si="93"/>
        <v>0</v>
      </c>
      <c r="AM359" s="1">
        <f t="shared" si="94"/>
        <v>1.085499215777292</v>
      </c>
      <c r="AN359" s="1" t="b">
        <f t="shared" si="95"/>
        <v>0</v>
      </c>
      <c r="AO359" s="1">
        <v>9.4879999999999995</v>
      </c>
    </row>
    <row r="360" spans="1:41">
      <c r="A360" s="7">
        <v>357</v>
      </c>
      <c r="B360" s="9" t="s">
        <v>49</v>
      </c>
      <c r="C360" s="9" t="s">
        <v>50</v>
      </c>
      <c r="D360" s="9" t="s">
        <v>49</v>
      </c>
      <c r="E360" s="9" t="s">
        <v>50</v>
      </c>
      <c r="F360" s="2" t="b">
        <f t="shared" si="87"/>
        <v>0</v>
      </c>
      <c r="G360" s="2" t="b">
        <f t="shared" si="88"/>
        <v>0</v>
      </c>
      <c r="H360" s="2" t="s">
        <v>275</v>
      </c>
      <c r="I360" s="2"/>
      <c r="M360" s="1">
        <f>PRODUCT(SUM(PRODUCT(R360,overview!$J$2),PRODUCT(W360,overview!$K$2),PRODUCT(AB360,overview!$L$2)),1/SUM(overview!$J$2:$L$2))</f>
        <v>0.33300000000000002</v>
      </c>
      <c r="N360" s="1">
        <f>PRODUCT(SUM(PRODUCT(S360,overview!$J$2),PRODUCT(X360,overview!$K$2),PRODUCT(AC360,overview!$L$2)),1/SUM(overview!$J$2:$L$2))</f>
        <v>2.6669999999999998</v>
      </c>
      <c r="O360" s="1">
        <f t="shared" si="82"/>
        <v>12</v>
      </c>
      <c r="P360" s="1">
        <f t="shared" si="83"/>
        <v>0</v>
      </c>
      <c r="Q360" s="1">
        <f t="shared" si="84"/>
        <v>0</v>
      </c>
      <c r="R360" s="1">
        <v>0.33300000000000002</v>
      </c>
      <c r="S360" s="1">
        <v>2.6669999999999998</v>
      </c>
      <c r="T360" s="1">
        <v>7</v>
      </c>
      <c r="U360" s="1">
        <v>0</v>
      </c>
      <c r="V360" s="1">
        <f t="shared" si="85"/>
        <v>0</v>
      </c>
      <c r="W360" s="1">
        <v>0.33300000000000002</v>
      </c>
      <c r="X360" s="1">
        <v>2.6669999999999998</v>
      </c>
      <c r="Y360" s="1">
        <v>5</v>
      </c>
      <c r="Z360" s="1">
        <v>0</v>
      </c>
      <c r="AA360" s="1">
        <f t="shared" si="86"/>
        <v>0</v>
      </c>
      <c r="AB360" s="1">
        <v>0.33300000000000002</v>
      </c>
      <c r="AC360" s="1">
        <v>2.6669999999999998</v>
      </c>
      <c r="AD360" s="1">
        <v>0</v>
      </c>
      <c r="AE360" s="1">
        <v>0</v>
      </c>
      <c r="AF360" s="1" t="e">
        <f t="shared" si="81"/>
        <v>#DIV/0!</v>
      </c>
      <c r="AH360" s="1">
        <f t="shared" si="89"/>
        <v>6.8418342166813292E-2</v>
      </c>
      <c r="AI360" s="1">
        <f t="shared" si="90"/>
        <v>5.5279458369346016E-2</v>
      </c>
      <c r="AJ360" s="1">
        <f t="shared" si="91"/>
        <v>0</v>
      </c>
      <c r="AK360" s="1">
        <f t="shared" si="92"/>
        <v>0.39291397625713365</v>
      </c>
      <c r="AL360" s="1" t="b">
        <f t="shared" si="93"/>
        <v>0</v>
      </c>
      <c r="AM360" s="1">
        <f t="shared" si="94"/>
        <v>0.89111424206665169</v>
      </c>
      <c r="AN360" s="1" t="b">
        <f t="shared" si="95"/>
        <v>0</v>
      </c>
      <c r="AO360" s="1">
        <v>9.4879999999999995</v>
      </c>
    </row>
    <row r="361" spans="1:41">
      <c r="A361" s="7">
        <v>358</v>
      </c>
      <c r="B361" s="9" t="s">
        <v>74</v>
      </c>
      <c r="C361" s="9" t="s">
        <v>1</v>
      </c>
      <c r="D361" s="9" t="s">
        <v>74</v>
      </c>
      <c r="E361" s="9" t="s">
        <v>1</v>
      </c>
      <c r="F361" s="2" t="b">
        <f t="shared" si="87"/>
        <v>0</v>
      </c>
      <c r="G361" s="2" t="b">
        <f t="shared" si="88"/>
        <v>0</v>
      </c>
      <c r="H361" s="2" t="s">
        <v>275</v>
      </c>
      <c r="I361" s="2"/>
      <c r="M361" s="1">
        <f>PRODUCT(SUM(PRODUCT(R361,overview!$J$2),PRODUCT(W361,overview!$K$2),PRODUCT(AB361,overview!$L$2)),1/SUM(overview!$J$2:$L$2))</f>
        <v>1.0797727272727273</v>
      </c>
      <c r="N361" s="1">
        <f>PRODUCT(SUM(PRODUCT(S361,overview!$J$2),PRODUCT(X361,overview!$K$2),PRODUCT(AC361,overview!$L$2)),1/SUM(overview!$J$2:$L$2))</f>
        <v>1.9202272727272727</v>
      </c>
      <c r="O361" s="1">
        <f t="shared" si="82"/>
        <v>13</v>
      </c>
      <c r="P361" s="1">
        <f t="shared" si="83"/>
        <v>4</v>
      </c>
      <c r="Q361" s="1">
        <f t="shared" si="84"/>
        <v>0.17302002057594437</v>
      </c>
      <c r="R361" s="1">
        <v>1.1930000000000001</v>
      </c>
      <c r="S361" s="1">
        <v>1.8069999999999999</v>
      </c>
      <c r="T361" s="1">
        <v>8</v>
      </c>
      <c r="U361" s="1">
        <v>1</v>
      </c>
      <c r="V361" s="1">
        <f t="shared" si="85"/>
        <v>8.2526286662977316E-2</v>
      </c>
      <c r="W361" s="1">
        <v>1.018</v>
      </c>
      <c r="X361" s="1">
        <v>1.982</v>
      </c>
      <c r="Y361" s="1">
        <v>5</v>
      </c>
      <c r="Z361" s="1">
        <v>3</v>
      </c>
      <c r="AA361" s="1">
        <f t="shared" si="86"/>
        <v>0.30817356205852681</v>
      </c>
      <c r="AB361" s="1">
        <v>1.286</v>
      </c>
      <c r="AC361" s="1">
        <v>1.714</v>
      </c>
      <c r="AD361" s="1">
        <v>0</v>
      </c>
      <c r="AE361" s="1">
        <v>0</v>
      </c>
      <c r="AF361" s="1" t="e">
        <f t="shared" si="81"/>
        <v>#DIV/0!</v>
      </c>
      <c r="AH361" s="1">
        <f t="shared" si="89"/>
        <v>8.2594525779758121E-2</v>
      </c>
      <c r="AI361" s="1">
        <f t="shared" si="90"/>
        <v>7.0525615435795094E-2</v>
      </c>
      <c r="AJ361" s="1">
        <f t="shared" si="91"/>
        <v>0</v>
      </c>
      <c r="AK361" s="1">
        <f t="shared" si="92"/>
        <v>0.25355043159713064</v>
      </c>
      <c r="AL361" s="1" t="b">
        <f t="shared" si="93"/>
        <v>0</v>
      </c>
      <c r="AM361" s="1">
        <f t="shared" si="94"/>
        <v>0.6896194252604696</v>
      </c>
      <c r="AN361" s="1" t="b">
        <f t="shared" si="95"/>
        <v>0</v>
      </c>
      <c r="AO361" s="1">
        <v>9.4879999999999995</v>
      </c>
    </row>
    <row r="362" spans="1:41">
      <c r="A362" s="7">
        <v>359</v>
      </c>
      <c r="B362" s="9" t="s">
        <v>43</v>
      </c>
      <c r="C362" s="9" t="s">
        <v>44</v>
      </c>
      <c r="D362" s="9" t="s">
        <v>43</v>
      </c>
      <c r="E362" s="9" t="s">
        <v>44</v>
      </c>
      <c r="F362" s="2" t="b">
        <f t="shared" si="87"/>
        <v>0</v>
      </c>
      <c r="G362" s="2" t="b">
        <f t="shared" si="88"/>
        <v>0</v>
      </c>
      <c r="H362" s="2" t="s">
        <v>275</v>
      </c>
      <c r="I362" s="2"/>
      <c r="M362" s="1">
        <f>PRODUCT(SUM(PRODUCT(R362,overview!$J$2),PRODUCT(W362,overview!$K$2),PRODUCT(AB362,overview!$L$2)),1/SUM(overview!$J$2:$L$2))</f>
        <v>0.375</v>
      </c>
      <c r="N362" s="1">
        <f>PRODUCT(SUM(PRODUCT(S362,overview!$J$2),PRODUCT(X362,overview!$K$2),PRODUCT(AC362,overview!$L$2)),1/SUM(overview!$J$2:$L$2))</f>
        <v>2.625</v>
      </c>
      <c r="O362" s="1">
        <f t="shared" si="82"/>
        <v>7</v>
      </c>
      <c r="P362" s="1">
        <f t="shared" si="83"/>
        <v>1</v>
      </c>
      <c r="Q362" s="1">
        <f t="shared" si="84"/>
        <v>2.0408163265306117E-2</v>
      </c>
      <c r="R362" s="1">
        <v>0.375</v>
      </c>
      <c r="S362" s="1">
        <v>2.625</v>
      </c>
      <c r="T362" s="1">
        <v>1</v>
      </c>
      <c r="U362" s="1">
        <v>1</v>
      </c>
      <c r="V362" s="1">
        <f t="shared" si="85"/>
        <v>0.14285714285714285</v>
      </c>
      <c r="W362" s="1">
        <v>0.375</v>
      </c>
      <c r="X362" s="1">
        <v>2.625</v>
      </c>
      <c r="Y362" s="1">
        <v>6</v>
      </c>
      <c r="Z362" s="1">
        <v>0</v>
      </c>
      <c r="AA362" s="1">
        <f t="shared" si="86"/>
        <v>0</v>
      </c>
      <c r="AB362" s="1">
        <v>0.375</v>
      </c>
      <c r="AC362" s="1">
        <v>2.625</v>
      </c>
      <c r="AD362" s="1">
        <v>0</v>
      </c>
      <c r="AE362" s="1">
        <v>0</v>
      </c>
      <c r="AF362" s="1" t="e">
        <f t="shared" si="81"/>
        <v>#DIV/0!</v>
      </c>
      <c r="AH362" s="1">
        <f t="shared" si="89"/>
        <v>9.0514719848053177E-2</v>
      </c>
      <c r="AI362" s="1">
        <f t="shared" si="90"/>
        <v>4.77164945104918E-2</v>
      </c>
      <c r="AJ362" s="1">
        <f t="shared" si="91"/>
        <v>0.14965745334278288</v>
      </c>
      <c r="AK362" s="1">
        <f t="shared" si="92"/>
        <v>4.4514329307349012</v>
      </c>
      <c r="AL362" s="1" t="b">
        <f t="shared" si="93"/>
        <v>0</v>
      </c>
      <c r="AM362" s="1">
        <f t="shared" si="94"/>
        <v>0.42947232696293292</v>
      </c>
      <c r="AN362" s="1" t="b">
        <f t="shared" si="95"/>
        <v>0</v>
      </c>
      <c r="AO362" s="1">
        <v>9.4879999999999995</v>
      </c>
    </row>
    <row r="363" spans="1:41">
      <c r="A363" s="7">
        <v>360</v>
      </c>
      <c r="B363" s="9" t="s">
        <v>49</v>
      </c>
      <c r="C363" s="9" t="s">
        <v>50</v>
      </c>
      <c r="D363" s="9" t="s">
        <v>49</v>
      </c>
      <c r="E363" s="9" t="s">
        <v>50</v>
      </c>
      <c r="F363" s="2" t="b">
        <f t="shared" si="87"/>
        <v>0</v>
      </c>
      <c r="G363" s="2" t="b">
        <f t="shared" si="88"/>
        <v>0</v>
      </c>
      <c r="H363" s="2" t="s">
        <v>275</v>
      </c>
      <c r="I363" s="2"/>
      <c r="M363" s="1">
        <f>PRODUCT(SUM(PRODUCT(R363,overview!$J$2),PRODUCT(W363,overview!$K$2),PRODUCT(AB363,overview!$L$2)),1/SUM(overview!$J$2:$L$2))</f>
        <v>0.33300000000000002</v>
      </c>
      <c r="N363" s="1">
        <f>PRODUCT(SUM(PRODUCT(S363,overview!$J$2),PRODUCT(X363,overview!$K$2),PRODUCT(AC363,overview!$L$2)),1/SUM(overview!$J$2:$L$2))</f>
        <v>2.6669999999999998</v>
      </c>
      <c r="O363" s="1">
        <f t="shared" si="82"/>
        <v>9</v>
      </c>
      <c r="P363" s="1">
        <f t="shared" si="83"/>
        <v>0</v>
      </c>
      <c r="Q363" s="1">
        <f t="shared" si="84"/>
        <v>0</v>
      </c>
      <c r="R363" s="1">
        <v>0.33300000000000002</v>
      </c>
      <c r="S363" s="1">
        <v>2.6669999999999998</v>
      </c>
      <c r="T363" s="1">
        <v>3</v>
      </c>
      <c r="U363" s="1">
        <v>0</v>
      </c>
      <c r="V363" s="1">
        <f t="shared" si="85"/>
        <v>0</v>
      </c>
      <c r="W363" s="1">
        <v>0.33300000000000002</v>
      </c>
      <c r="X363" s="1">
        <v>2.6669999999999998</v>
      </c>
      <c r="Y363" s="1">
        <v>6</v>
      </c>
      <c r="Z363" s="1">
        <v>0</v>
      </c>
      <c r="AA363" s="1">
        <f t="shared" si="86"/>
        <v>0</v>
      </c>
      <c r="AB363" s="1">
        <v>0.33300000000000002</v>
      </c>
      <c r="AC363" s="1">
        <v>2.6669999999999998</v>
      </c>
      <c r="AD363" s="1">
        <v>0</v>
      </c>
      <c r="AE363" s="1">
        <v>0</v>
      </c>
      <c r="AF363" s="1" t="e">
        <f t="shared" si="81"/>
        <v>#DIV/0!</v>
      </c>
      <c r="AH363" s="1">
        <f t="shared" si="89"/>
        <v>0.13038082899271128</v>
      </c>
      <c r="AI363" s="1">
        <f t="shared" si="90"/>
        <v>7.5718876163796647E-2</v>
      </c>
      <c r="AJ363" s="1">
        <f t="shared" si="91"/>
        <v>0.29931490668556576</v>
      </c>
      <c r="AK363" s="1">
        <f t="shared" si="92"/>
        <v>9.5216534953851415</v>
      </c>
      <c r="AL363" s="1" t="b">
        <f t="shared" si="93"/>
        <v>1</v>
      </c>
      <c r="AM363" s="1">
        <f t="shared" si="94"/>
        <v>0.60561951164467498</v>
      </c>
      <c r="AN363" s="1" t="b">
        <f t="shared" si="95"/>
        <v>0</v>
      </c>
      <c r="AO363" s="1">
        <v>9.4879999999999995</v>
      </c>
    </row>
    <row r="364" spans="1:41">
      <c r="A364" s="7">
        <v>361</v>
      </c>
      <c r="B364" s="9" t="s">
        <v>30</v>
      </c>
      <c r="C364" s="9" t="s">
        <v>31</v>
      </c>
      <c r="D364" s="9" t="s">
        <v>30</v>
      </c>
      <c r="E364" s="9" t="s">
        <v>31</v>
      </c>
      <c r="F364" s="2" t="b">
        <f t="shared" si="87"/>
        <v>0</v>
      </c>
      <c r="G364" s="2" t="b">
        <f t="shared" si="88"/>
        <v>0</v>
      </c>
      <c r="H364" s="2" t="s">
        <v>275</v>
      </c>
      <c r="I364" s="2"/>
      <c r="M364" s="1">
        <f>PRODUCT(SUM(PRODUCT(R364,overview!$J$2),PRODUCT(W364,overview!$K$2),PRODUCT(AB364,overview!$L$2)),1/SUM(overview!$J$2:$L$2))</f>
        <v>1</v>
      </c>
      <c r="N364" s="1">
        <f>PRODUCT(SUM(PRODUCT(S364,overview!$J$2),PRODUCT(X364,overview!$K$2),PRODUCT(AC364,overview!$L$2)),1/SUM(overview!$J$2:$L$2))</f>
        <v>2</v>
      </c>
      <c r="O364" s="1">
        <f t="shared" si="82"/>
        <v>9</v>
      </c>
      <c r="P364" s="1">
        <f t="shared" si="83"/>
        <v>4</v>
      </c>
      <c r="Q364" s="1">
        <f t="shared" si="84"/>
        <v>0.22222222222222221</v>
      </c>
      <c r="R364" s="1">
        <v>1</v>
      </c>
      <c r="S364" s="1">
        <v>2</v>
      </c>
      <c r="T364" s="1">
        <v>3</v>
      </c>
      <c r="U364" s="1">
        <v>1</v>
      </c>
      <c r="V364" s="1">
        <f t="shared" si="85"/>
        <v>0.16666666666666666</v>
      </c>
      <c r="W364" s="1">
        <v>1</v>
      </c>
      <c r="X364" s="1">
        <v>2</v>
      </c>
      <c r="Y364" s="1">
        <v>6</v>
      </c>
      <c r="Z364" s="1">
        <v>3</v>
      </c>
      <c r="AA364" s="1">
        <f t="shared" si="86"/>
        <v>0.25</v>
      </c>
      <c r="AB364" s="1">
        <v>1</v>
      </c>
      <c r="AC364" s="1">
        <v>2</v>
      </c>
      <c r="AD364" s="1">
        <v>0</v>
      </c>
      <c r="AE364" s="1">
        <v>0</v>
      </c>
      <c r="AF364" s="1" t="e">
        <f t="shared" si="81"/>
        <v>#DIV/0!</v>
      </c>
      <c r="AH364" s="1">
        <f t="shared" si="89"/>
        <v>0.11976252370044355</v>
      </c>
      <c r="AI364" s="1">
        <f t="shared" si="90"/>
        <v>7.5434218734609454E-2</v>
      </c>
      <c r="AJ364" s="1">
        <f t="shared" si="91"/>
        <v>0.41333926017548606</v>
      </c>
      <c r="AK364" s="1">
        <f t="shared" si="92"/>
        <v>15.566452104005279</v>
      </c>
      <c r="AL364" s="1" t="b">
        <f t="shared" si="93"/>
        <v>1</v>
      </c>
      <c r="AM364" s="1">
        <f t="shared" si="94"/>
        <v>0.7033698197765913</v>
      </c>
      <c r="AN364" s="1" t="b">
        <f t="shared" si="95"/>
        <v>0</v>
      </c>
      <c r="AO364" s="1">
        <v>9.4879999999999995</v>
      </c>
    </row>
    <row r="365" spans="1:41">
      <c r="A365" s="7">
        <v>362</v>
      </c>
      <c r="B365" s="9" t="s">
        <v>74</v>
      </c>
      <c r="C365" s="9" t="s">
        <v>1</v>
      </c>
      <c r="D365" s="9" t="s">
        <v>75</v>
      </c>
      <c r="E365" s="9" t="s">
        <v>1</v>
      </c>
      <c r="F365" s="2" t="b">
        <f t="shared" si="87"/>
        <v>1</v>
      </c>
      <c r="G365" s="2" t="b">
        <f t="shared" si="88"/>
        <v>1</v>
      </c>
      <c r="H365" s="2" t="s">
        <v>275</v>
      </c>
      <c r="I365" s="2"/>
      <c r="M365" s="1">
        <f>PRODUCT(SUM(PRODUCT(R365,overview!$J$2),PRODUCT(W365,overview!$K$2),PRODUCT(AB365,overview!$L$2)),1/SUM(overview!$J$2:$L$2))</f>
        <v>1.0387045454545456</v>
      </c>
      <c r="N365" s="1">
        <f>PRODUCT(SUM(PRODUCT(S365,overview!$J$2),PRODUCT(X365,overview!$K$2),PRODUCT(AC365,overview!$L$2)),1/SUM(overview!$J$2:$L$2))</f>
        <v>1.9612954545454546</v>
      </c>
      <c r="O365" s="1">
        <f t="shared" si="82"/>
        <v>10</v>
      </c>
      <c r="P365" s="1">
        <f t="shared" si="83"/>
        <v>4</v>
      </c>
      <c r="Q365" s="1">
        <f t="shared" si="84"/>
        <v>0.21184050430490056</v>
      </c>
      <c r="R365" s="1">
        <v>1.1080000000000001</v>
      </c>
      <c r="S365" s="1">
        <v>1.8919999999999999</v>
      </c>
      <c r="T365" s="1">
        <v>6</v>
      </c>
      <c r="U365" s="1">
        <v>0</v>
      </c>
      <c r="V365" s="1">
        <f t="shared" si="85"/>
        <v>0</v>
      </c>
      <c r="W365" s="1">
        <v>1</v>
      </c>
      <c r="X365" s="1">
        <v>2</v>
      </c>
      <c r="Y365" s="1">
        <v>3</v>
      </c>
      <c r="Z365" s="1">
        <v>4</v>
      </c>
      <c r="AA365" s="1">
        <f t="shared" si="86"/>
        <v>0.66666666666666663</v>
      </c>
      <c r="AB365" s="1">
        <v>1.1910000000000001</v>
      </c>
      <c r="AC365" s="1">
        <v>1.8089999999999999</v>
      </c>
      <c r="AD365" s="1">
        <v>1</v>
      </c>
      <c r="AE365" s="1">
        <v>0</v>
      </c>
      <c r="AF365" s="1">
        <f t="shared" si="81"/>
        <v>0</v>
      </c>
      <c r="AH365" s="1">
        <f t="shared" si="89"/>
        <v>0.13576603940067533</v>
      </c>
      <c r="AI365" s="1">
        <f t="shared" si="90"/>
        <v>8.30182662961782E-2</v>
      </c>
      <c r="AJ365" s="1">
        <f t="shared" si="91"/>
        <v>0.30931598159022383</v>
      </c>
      <c r="AK365" s="1">
        <f t="shared" si="92"/>
        <v>13.70801475400539</v>
      </c>
      <c r="AL365" s="1" t="b">
        <f t="shared" si="93"/>
        <v>1</v>
      </c>
      <c r="AM365" s="1">
        <f t="shared" si="94"/>
        <v>0.60401903210969621</v>
      </c>
      <c r="AN365" s="1" t="b">
        <f t="shared" si="95"/>
        <v>0</v>
      </c>
      <c r="AO365" s="1">
        <v>9.4879999999999995</v>
      </c>
    </row>
    <row r="366" spans="1:41">
      <c r="A366" s="7">
        <v>363</v>
      </c>
      <c r="B366" s="9" t="s">
        <v>51</v>
      </c>
      <c r="C366" s="9" t="s">
        <v>52</v>
      </c>
      <c r="D366" s="9" t="s">
        <v>51</v>
      </c>
      <c r="E366" s="9" t="s">
        <v>52</v>
      </c>
      <c r="F366" s="2" t="b">
        <f t="shared" si="87"/>
        <v>0</v>
      </c>
      <c r="G366" s="2" t="b">
        <f t="shared" si="88"/>
        <v>0</v>
      </c>
      <c r="H366" s="2" t="s">
        <v>275</v>
      </c>
      <c r="I366" s="2"/>
      <c r="M366" s="1">
        <f>PRODUCT(SUM(PRODUCT(R366,overview!$J$2),PRODUCT(W366,overview!$K$2),PRODUCT(AB366,overview!$L$2)),1/SUM(overview!$J$2:$L$2))</f>
        <v>0.33656818181818182</v>
      </c>
      <c r="N366" s="1">
        <f>PRODUCT(SUM(PRODUCT(S366,overview!$J$2),PRODUCT(X366,overview!$K$2),PRODUCT(AC366,overview!$L$2)),1/SUM(overview!$J$2:$L$2))</f>
        <v>2.6634318181818184</v>
      </c>
      <c r="O366" s="1">
        <f t="shared" si="82"/>
        <v>8</v>
      </c>
      <c r="P366" s="1">
        <f t="shared" si="83"/>
        <v>2</v>
      </c>
      <c r="Q366" s="1">
        <f t="shared" si="84"/>
        <v>3.1591589797851372E-2</v>
      </c>
      <c r="R366" s="1">
        <v>0.33800000000000002</v>
      </c>
      <c r="S366" s="1">
        <v>2.6619999999999999</v>
      </c>
      <c r="T366" s="1">
        <v>4</v>
      </c>
      <c r="U366" s="1">
        <v>1</v>
      </c>
      <c r="V366" s="1">
        <f t="shared" si="85"/>
        <v>3.1743050338091661E-2</v>
      </c>
      <c r="W366" s="1">
        <v>0.33600000000000002</v>
      </c>
      <c r="X366" s="1">
        <v>2.6640000000000001</v>
      </c>
      <c r="Y366" s="1">
        <v>4</v>
      </c>
      <c r="Z366" s="1">
        <v>1</v>
      </c>
      <c r="AA366" s="1">
        <f t="shared" si="86"/>
        <v>3.1531531531531529E-2</v>
      </c>
      <c r="AB366" s="1">
        <v>0.33300000000000002</v>
      </c>
      <c r="AC366" s="1">
        <v>2.6669999999999998</v>
      </c>
      <c r="AD366" s="1">
        <v>0</v>
      </c>
      <c r="AE366" s="1">
        <v>0</v>
      </c>
      <c r="AF366" s="1" t="e">
        <f t="shared" si="81"/>
        <v>#DIV/0!</v>
      </c>
      <c r="AH366" s="1">
        <f t="shared" si="89"/>
        <v>0.11744853475760347</v>
      </c>
      <c r="AI366" s="1">
        <f t="shared" si="90"/>
        <v>8.4849572036287235E-2</v>
      </c>
      <c r="AJ366" s="1">
        <f t="shared" si="91"/>
        <v>0.26364158529580706</v>
      </c>
      <c r="AK366" s="1">
        <f t="shared" si="92"/>
        <v>8.8808924308677906</v>
      </c>
      <c r="AL366" s="1" t="b">
        <f t="shared" si="93"/>
        <v>0</v>
      </c>
      <c r="AM366" s="1">
        <f t="shared" si="94"/>
        <v>0.52410834669448003</v>
      </c>
      <c r="AN366" s="1" t="b">
        <f t="shared" si="95"/>
        <v>0</v>
      </c>
      <c r="AO366" s="1">
        <v>9.4879999999999995</v>
      </c>
    </row>
    <row r="367" spans="1:41">
      <c r="A367" s="7">
        <v>364</v>
      </c>
      <c r="B367" s="9" t="s">
        <v>47</v>
      </c>
      <c r="C367" s="9" t="s">
        <v>48</v>
      </c>
      <c r="D367" s="9" t="s">
        <v>47</v>
      </c>
      <c r="E367" s="9" t="s">
        <v>48</v>
      </c>
      <c r="F367" s="2" t="b">
        <f t="shared" si="87"/>
        <v>0</v>
      </c>
      <c r="G367" s="2" t="b">
        <f t="shared" si="88"/>
        <v>0</v>
      </c>
      <c r="H367" s="2" t="s">
        <v>275</v>
      </c>
      <c r="I367" s="2"/>
      <c r="M367" s="1">
        <f>PRODUCT(SUM(PRODUCT(R367,overview!$J$2),PRODUCT(W367,overview!$K$2),PRODUCT(AB367,overview!$L$2)),1/SUM(overview!$J$2:$L$2))</f>
        <v>0.95077272727272721</v>
      </c>
      <c r="N367" s="1">
        <f>PRODUCT(SUM(PRODUCT(S367,overview!$J$2),PRODUCT(X367,overview!$K$2),PRODUCT(AC367,overview!$L$2)),1/SUM(overview!$J$2:$L$2))</f>
        <v>2.0492272727272729</v>
      </c>
      <c r="O367" s="1">
        <f t="shared" si="82"/>
        <v>14.5</v>
      </c>
      <c r="P367" s="1">
        <f t="shared" si="83"/>
        <v>4.5</v>
      </c>
      <c r="Q367" s="1">
        <f t="shared" si="84"/>
        <v>0.14398959161148744</v>
      </c>
      <c r="R367" s="1">
        <v>0.95699999999999996</v>
      </c>
      <c r="S367" s="1">
        <v>2.0430000000000001</v>
      </c>
      <c r="T367" s="1">
        <v>7</v>
      </c>
      <c r="U367" s="1">
        <v>2</v>
      </c>
      <c r="V367" s="1">
        <f t="shared" si="85"/>
        <v>0.13383679462974615</v>
      </c>
      <c r="W367" s="1">
        <v>0.95099999999999996</v>
      </c>
      <c r="X367" s="1">
        <v>2.0489999999999999</v>
      </c>
      <c r="Y367" s="1">
        <v>7.5</v>
      </c>
      <c r="Z367" s="1">
        <v>2.5</v>
      </c>
      <c r="AA367" s="1">
        <f t="shared" si="86"/>
        <v>0.15470961444607123</v>
      </c>
      <c r="AB367" s="1">
        <v>0.85699999999999998</v>
      </c>
      <c r="AC367" s="1">
        <v>2.1429999999999998</v>
      </c>
      <c r="AD367" s="1">
        <v>0</v>
      </c>
      <c r="AE367" s="1">
        <v>0</v>
      </c>
      <c r="AF367" s="1" t="e">
        <f t="shared" si="81"/>
        <v>#DIV/0!</v>
      </c>
      <c r="AH367" s="1">
        <f t="shared" si="89"/>
        <v>0.17219569957146078</v>
      </c>
      <c r="AI367" s="1">
        <f t="shared" si="90"/>
        <v>0.12494514552242086</v>
      </c>
      <c r="AJ367" s="1">
        <f t="shared" si="91"/>
        <v>0.26161257024888179</v>
      </c>
      <c r="AK367" s="1">
        <f t="shared" si="92"/>
        <v>4.2724840943930404</v>
      </c>
      <c r="AL367" s="1" t="b">
        <f t="shared" si="93"/>
        <v>0</v>
      </c>
      <c r="AM367" s="1">
        <f t="shared" si="94"/>
        <v>0.4983745705852401</v>
      </c>
      <c r="AN367" s="1" t="b">
        <f t="shared" si="95"/>
        <v>0</v>
      </c>
      <c r="AO367" s="1">
        <v>9.4879999999999995</v>
      </c>
    </row>
    <row r="368" spans="1:41">
      <c r="A368" s="7">
        <v>365</v>
      </c>
      <c r="B368" s="9" t="s">
        <v>93</v>
      </c>
      <c r="C368" s="9" t="s">
        <v>52</v>
      </c>
      <c r="D368" s="9" t="s">
        <v>45</v>
      </c>
      <c r="E368" s="9" t="s">
        <v>46</v>
      </c>
      <c r="F368" s="2" t="b">
        <f t="shared" si="87"/>
        <v>0</v>
      </c>
      <c r="G368" s="2" t="b">
        <f t="shared" si="88"/>
        <v>0</v>
      </c>
      <c r="H368" s="2" t="s">
        <v>275</v>
      </c>
      <c r="I368" s="2"/>
      <c r="M368" s="1">
        <f>PRODUCT(SUM(PRODUCT(R368,overview!$J$2),PRODUCT(W368,overview!$K$2),PRODUCT(AB368,overview!$L$2)),1/SUM(overview!$J$2:$L$2))</f>
        <v>0.75838636363636369</v>
      </c>
      <c r="N368" s="1">
        <f>PRODUCT(SUM(PRODUCT(S368,overview!$J$2),PRODUCT(X368,overview!$K$2),PRODUCT(AC368,overview!$L$2)),1/SUM(overview!$J$2:$L$2))</f>
        <v>2.2416136363636361</v>
      </c>
      <c r="O368" s="1">
        <f t="shared" si="82"/>
        <v>19</v>
      </c>
      <c r="P368" s="1">
        <f t="shared" si="83"/>
        <v>3</v>
      </c>
      <c r="Q368" s="1">
        <f t="shared" si="84"/>
        <v>5.3419203634599781E-2</v>
      </c>
      <c r="R368" s="1">
        <v>0.33300000000000002</v>
      </c>
      <c r="S368" s="1">
        <v>2.6669999999999998</v>
      </c>
      <c r="T368" s="1">
        <v>6</v>
      </c>
      <c r="U368" s="1">
        <v>0</v>
      </c>
      <c r="V368" s="1">
        <f t="shared" si="85"/>
        <v>0</v>
      </c>
      <c r="W368" s="1">
        <v>0.97199999999999998</v>
      </c>
      <c r="X368" s="1">
        <v>2.028</v>
      </c>
      <c r="Y368" s="1">
        <v>12</v>
      </c>
      <c r="Z368" s="1">
        <v>2</v>
      </c>
      <c r="AA368" s="1">
        <f t="shared" si="86"/>
        <v>7.9881656804733719E-2</v>
      </c>
      <c r="AB368" s="1">
        <v>0.51900000000000002</v>
      </c>
      <c r="AC368" s="1">
        <v>2.4809999999999999</v>
      </c>
      <c r="AD368" s="1">
        <v>1</v>
      </c>
      <c r="AE368" s="1">
        <v>1</v>
      </c>
      <c r="AF368" s="1">
        <f t="shared" si="81"/>
        <v>0.20918984280532046</v>
      </c>
      <c r="AH368" s="1">
        <f t="shared" si="89"/>
        <v>0.19853208379610907</v>
      </c>
      <c r="AI368" s="1">
        <f t="shared" si="90"/>
        <v>0.14378528124850129</v>
      </c>
      <c r="AJ368" s="1">
        <f t="shared" si="91"/>
        <v>0.2177797763353406</v>
      </c>
      <c r="AK368" s="1">
        <f t="shared" si="92"/>
        <v>3.1023678031597131</v>
      </c>
      <c r="AL368" s="1" t="b">
        <f t="shared" si="93"/>
        <v>0</v>
      </c>
      <c r="AM368" s="1">
        <f t="shared" si="94"/>
        <v>0.54385386867364516</v>
      </c>
      <c r="AN368" s="1" t="b">
        <f t="shared" si="95"/>
        <v>0</v>
      </c>
      <c r="AO368" s="1">
        <v>9.4879999999999995</v>
      </c>
    </row>
    <row r="369" spans="1:41">
      <c r="A369" s="7">
        <v>366</v>
      </c>
      <c r="B369" s="9" t="s">
        <v>54</v>
      </c>
      <c r="C369" s="9" t="s">
        <v>55</v>
      </c>
      <c r="D369" s="9" t="s">
        <v>58</v>
      </c>
      <c r="E369" s="9" t="s">
        <v>59</v>
      </c>
      <c r="F369" s="2" t="b">
        <f t="shared" si="87"/>
        <v>1</v>
      </c>
      <c r="G369" s="2" t="b">
        <f t="shared" si="88"/>
        <v>1</v>
      </c>
      <c r="H369" s="2" t="s">
        <v>275</v>
      </c>
      <c r="I369" s="2"/>
      <c r="M369" s="1">
        <f>PRODUCT(SUM(PRODUCT(R369,overview!$J$2),PRODUCT(W369,overview!$K$2),PRODUCT(AB369,overview!$L$2)),1/SUM(overview!$J$2:$L$2))</f>
        <v>0.41545454545454547</v>
      </c>
      <c r="N369" s="1">
        <f>PRODUCT(SUM(PRODUCT(S369,overview!$J$2),PRODUCT(X369,overview!$K$2),PRODUCT(AC369,overview!$L$2)),1/SUM(overview!$J$2:$L$2))</f>
        <v>2.5845454545454549</v>
      </c>
      <c r="O369" s="1">
        <f t="shared" si="82"/>
        <v>8</v>
      </c>
      <c r="P369" s="1">
        <f t="shared" si="83"/>
        <v>20</v>
      </c>
      <c r="Q369" s="1">
        <f t="shared" si="84"/>
        <v>0.40186422792824478</v>
      </c>
      <c r="R369" s="1">
        <v>0.38200000000000001</v>
      </c>
      <c r="S369" s="1">
        <v>2.6179999999999999</v>
      </c>
      <c r="T369" s="1">
        <v>1</v>
      </c>
      <c r="U369" s="1">
        <v>8</v>
      </c>
      <c r="V369" s="1">
        <f t="shared" si="85"/>
        <v>1.167303284950344</v>
      </c>
      <c r="W369" s="1">
        <v>0.433</v>
      </c>
      <c r="X369" s="1">
        <v>2.5670000000000002</v>
      </c>
      <c r="Y369" s="1">
        <v>7</v>
      </c>
      <c r="Z369" s="1">
        <v>11</v>
      </c>
      <c r="AA369" s="1">
        <f t="shared" si="86"/>
        <v>0.26506761645055371</v>
      </c>
      <c r="AB369" s="1">
        <v>0.375</v>
      </c>
      <c r="AC369" s="1">
        <v>2.625</v>
      </c>
      <c r="AD369" s="1">
        <v>0</v>
      </c>
      <c r="AE369" s="1">
        <v>1</v>
      </c>
      <c r="AF369" s="1" t="e">
        <f t="shared" si="81"/>
        <v>#DIV/0!</v>
      </c>
      <c r="AH369" s="1">
        <f t="shared" si="89"/>
        <v>0.18205342330620006</v>
      </c>
      <c r="AI369" s="1">
        <f t="shared" si="90"/>
        <v>0.13144801623912036</v>
      </c>
      <c r="AJ369" s="1">
        <f t="shared" si="91"/>
        <v>0.21239841350079716</v>
      </c>
      <c r="AK369" s="1">
        <f t="shared" si="92"/>
        <v>2.1859549796211937</v>
      </c>
      <c r="AL369" s="1" t="b">
        <f t="shared" si="93"/>
        <v>0</v>
      </c>
      <c r="AM369" s="1">
        <f t="shared" si="94"/>
        <v>0.85975686392445738</v>
      </c>
      <c r="AN369" s="1" t="b">
        <f t="shared" si="95"/>
        <v>0</v>
      </c>
      <c r="AO369" s="1">
        <v>9.4879999999999995</v>
      </c>
    </row>
    <row r="370" spans="1:41">
      <c r="A370" s="7">
        <v>367</v>
      </c>
      <c r="B370" s="9" t="s">
        <v>56</v>
      </c>
      <c r="C370" s="9" t="s">
        <v>31</v>
      </c>
      <c r="D370" s="9" t="s">
        <v>58</v>
      </c>
      <c r="E370" s="9" t="s">
        <v>59</v>
      </c>
      <c r="F370" s="2" t="b">
        <f t="shared" si="87"/>
        <v>1</v>
      </c>
      <c r="G370" s="2" t="b">
        <f t="shared" si="88"/>
        <v>0</v>
      </c>
      <c r="H370" s="2" t="s">
        <v>275</v>
      </c>
      <c r="I370" s="2"/>
      <c r="K370" s="3"/>
      <c r="L370" s="3"/>
      <c r="M370" s="1">
        <f>PRODUCT(SUM(PRODUCT(R370,overview!$J$2),PRODUCT(W370,overview!$K$2),PRODUCT(AB370,overview!$L$2)),1/SUM(overview!$J$2:$L$2))</f>
        <v>0.55886363636363634</v>
      </c>
      <c r="N370" s="1">
        <f>PRODUCT(SUM(PRODUCT(S370,overview!$J$2),PRODUCT(X370,overview!$K$2),PRODUCT(AC370,overview!$L$2)),1/SUM(overview!$J$2:$L$2))</f>
        <v>2.4411363636363634</v>
      </c>
      <c r="O370" s="1">
        <f t="shared" si="82"/>
        <v>17</v>
      </c>
      <c r="P370" s="1">
        <f t="shared" si="83"/>
        <v>5</v>
      </c>
      <c r="Q370" s="1">
        <f t="shared" si="84"/>
        <v>6.7334074491913892E-2</v>
      </c>
      <c r="R370" s="1">
        <v>1</v>
      </c>
      <c r="S370" s="1">
        <v>2</v>
      </c>
      <c r="T370" s="1">
        <v>11</v>
      </c>
      <c r="U370" s="1">
        <v>1</v>
      </c>
      <c r="V370" s="1">
        <f t="shared" si="85"/>
        <v>4.5454545454545456E-2</v>
      </c>
      <c r="W370" s="1">
        <v>0.34699999999999998</v>
      </c>
      <c r="X370" s="1">
        <v>2.653</v>
      </c>
      <c r="Y370" s="1">
        <v>6</v>
      </c>
      <c r="Z370" s="1">
        <v>3</v>
      </c>
      <c r="AA370" s="1">
        <f t="shared" si="86"/>
        <v>6.5397663022992839E-2</v>
      </c>
      <c r="AB370" s="1">
        <v>0.52700000000000002</v>
      </c>
      <c r="AC370" s="1">
        <v>2.4729999999999999</v>
      </c>
      <c r="AD370" s="1">
        <v>0</v>
      </c>
      <c r="AE370" s="1">
        <v>1</v>
      </c>
      <c r="AF370" s="1" t="e">
        <f t="shared" si="81"/>
        <v>#DIV/0!</v>
      </c>
      <c r="AH370" s="1">
        <f t="shared" si="89"/>
        <v>0.20054092738093476</v>
      </c>
      <c r="AI370" s="1">
        <f t="shared" si="90"/>
        <v>0.12760257015623902</v>
      </c>
      <c r="AJ370" s="1">
        <f t="shared" si="91"/>
        <v>0.27373784159333031</v>
      </c>
      <c r="AK370" s="1">
        <f t="shared" si="92"/>
        <v>1.6602504106975333</v>
      </c>
      <c r="AL370" s="1" t="b">
        <f t="shared" si="93"/>
        <v>0</v>
      </c>
      <c r="AM370" s="1">
        <f t="shared" si="94"/>
        <v>1.2208894616877599</v>
      </c>
      <c r="AN370" s="1" t="b">
        <f t="shared" si="95"/>
        <v>0</v>
      </c>
      <c r="AO370" s="1">
        <v>9.4879999999999995</v>
      </c>
    </row>
    <row r="371" spans="1:41">
      <c r="A371" s="7">
        <v>368</v>
      </c>
      <c r="B371" s="9" t="s">
        <v>60</v>
      </c>
      <c r="C371" s="9" t="s">
        <v>61</v>
      </c>
      <c r="D371" s="9" t="s">
        <v>83</v>
      </c>
      <c r="E371" s="9" t="s">
        <v>61</v>
      </c>
      <c r="F371" s="2" t="b">
        <f t="shared" si="87"/>
        <v>0</v>
      </c>
      <c r="G371" s="2" t="b">
        <f t="shared" si="88"/>
        <v>0</v>
      </c>
      <c r="H371" s="2" t="s">
        <v>275</v>
      </c>
      <c r="I371" s="2"/>
      <c r="K371" s="2"/>
      <c r="L371" s="2"/>
      <c r="M371" s="1">
        <f>PRODUCT(SUM(PRODUCT(R371,overview!$J$2),PRODUCT(W371,overview!$K$2),PRODUCT(AB371,overview!$L$2)),1/SUM(overview!$J$2:$L$2))</f>
        <v>0.98549999999999993</v>
      </c>
      <c r="N371" s="1">
        <f>PRODUCT(SUM(PRODUCT(S371,overview!$J$2),PRODUCT(X371,overview!$K$2),PRODUCT(AC371,overview!$L$2)),1/SUM(overview!$J$2:$L$2))</f>
        <v>2.0145</v>
      </c>
      <c r="O371" s="1">
        <f t="shared" si="82"/>
        <v>16.5</v>
      </c>
      <c r="P371" s="1">
        <f t="shared" si="83"/>
        <v>1.5</v>
      </c>
      <c r="Q371" s="1">
        <f t="shared" si="84"/>
        <v>4.4473025113382518E-2</v>
      </c>
      <c r="R371" s="1">
        <v>1</v>
      </c>
      <c r="S371" s="1">
        <v>2</v>
      </c>
      <c r="T371" s="1">
        <v>8</v>
      </c>
      <c r="U371" s="1">
        <v>0</v>
      </c>
      <c r="V371" s="1">
        <f t="shared" si="85"/>
        <v>0</v>
      </c>
      <c r="W371" s="1">
        <v>0.97799999999999998</v>
      </c>
      <c r="X371" s="1">
        <v>2.0219999999999998</v>
      </c>
      <c r="Y371" s="1">
        <v>7.5</v>
      </c>
      <c r="Z371" s="1">
        <v>1.5</v>
      </c>
      <c r="AA371" s="1">
        <f t="shared" si="86"/>
        <v>9.6735905044510406E-2</v>
      </c>
      <c r="AB371" s="1">
        <v>1</v>
      </c>
      <c r="AC371" s="1">
        <v>2</v>
      </c>
      <c r="AD371" s="1">
        <v>1</v>
      </c>
      <c r="AE371" s="1">
        <v>0</v>
      </c>
      <c r="AF371" s="1">
        <f t="shared" si="81"/>
        <v>0</v>
      </c>
      <c r="AH371" s="1">
        <f t="shared" si="89"/>
        <v>0.23968500925676428</v>
      </c>
      <c r="AI371" s="1">
        <f t="shared" si="90"/>
        <v>0.1291345705586745</v>
      </c>
      <c r="AJ371" s="1">
        <f t="shared" si="91"/>
        <v>0.22729516288252719</v>
      </c>
      <c r="AK371" s="1">
        <f t="shared" si="92"/>
        <v>1.9570360426266669</v>
      </c>
      <c r="AL371" s="1" t="b">
        <f t="shared" si="93"/>
        <v>0</v>
      </c>
      <c r="AM371" s="1">
        <f t="shared" si="94"/>
        <v>1.6491550933655392</v>
      </c>
      <c r="AN371" s="1" t="b">
        <f t="shared" si="95"/>
        <v>0</v>
      </c>
      <c r="AO371" s="1">
        <v>9.4879999999999995</v>
      </c>
    </row>
    <row r="372" spans="1:41">
      <c r="A372" s="7">
        <v>369</v>
      </c>
      <c r="B372" s="9" t="s">
        <v>54</v>
      </c>
      <c r="C372" s="9" t="s">
        <v>55</v>
      </c>
      <c r="D372" s="9" t="s">
        <v>54</v>
      </c>
      <c r="E372" s="9" t="s">
        <v>55</v>
      </c>
      <c r="F372" s="2" t="b">
        <f t="shared" si="87"/>
        <v>0</v>
      </c>
      <c r="G372" s="2" t="b">
        <f t="shared" si="88"/>
        <v>0</v>
      </c>
      <c r="H372" s="2" t="s">
        <v>275</v>
      </c>
      <c r="I372" s="2"/>
      <c r="M372" s="1">
        <f>PRODUCT(SUM(PRODUCT(R372,overview!$J$2),PRODUCT(W372,overview!$K$2),PRODUCT(AB372,overview!$L$2)),1/SUM(overview!$J$2:$L$2))</f>
        <v>0.48052272727272732</v>
      </c>
      <c r="N372" s="1">
        <f>PRODUCT(SUM(PRODUCT(S372,overview!$J$2),PRODUCT(X372,overview!$K$2),PRODUCT(AC372,overview!$L$2)),1/SUM(overview!$J$2:$L$2))</f>
        <v>2.519477272727273</v>
      </c>
      <c r="O372" s="1">
        <f t="shared" si="82"/>
        <v>15</v>
      </c>
      <c r="P372" s="1">
        <f t="shared" si="83"/>
        <v>6</v>
      </c>
      <c r="Q372" s="1">
        <f t="shared" si="84"/>
        <v>7.6289273568651519E-2</v>
      </c>
      <c r="R372" s="1">
        <v>0.39800000000000002</v>
      </c>
      <c r="S372" s="1">
        <v>2.6019999999999999</v>
      </c>
      <c r="T372" s="1">
        <v>4.5</v>
      </c>
      <c r="U372" s="1">
        <v>2.5</v>
      </c>
      <c r="V372" s="1">
        <f t="shared" si="85"/>
        <v>8.4977367836706827E-2</v>
      </c>
      <c r="W372" s="1">
        <v>0.52400000000000002</v>
      </c>
      <c r="X372" s="1">
        <v>2.476</v>
      </c>
      <c r="Y372" s="1">
        <v>10.5</v>
      </c>
      <c r="Z372" s="1">
        <v>3.5</v>
      </c>
      <c r="AA372" s="1">
        <f t="shared" si="86"/>
        <v>7.0543887991383961E-2</v>
      </c>
      <c r="AB372" s="1">
        <v>0.375</v>
      </c>
      <c r="AC372" s="1">
        <v>2.625</v>
      </c>
      <c r="AD372" s="1">
        <v>0</v>
      </c>
      <c r="AE372" s="1">
        <v>0</v>
      </c>
      <c r="AF372" s="1" t="e">
        <f t="shared" si="81"/>
        <v>#DIV/0!</v>
      </c>
      <c r="AH372" s="1">
        <f t="shared" si="89"/>
        <v>0.23300390559988288</v>
      </c>
      <c r="AI372" s="1">
        <f t="shared" si="90"/>
        <v>0.12218284226986185</v>
      </c>
      <c r="AJ372" s="1">
        <f t="shared" si="91"/>
        <v>0.18900179318589361</v>
      </c>
      <c r="AK372" s="1">
        <f t="shared" si="92"/>
        <v>2.39432153410818</v>
      </c>
      <c r="AL372" s="1" t="b">
        <f t="shared" si="93"/>
        <v>0</v>
      </c>
      <c r="AM372" s="1">
        <f t="shared" si="94"/>
        <v>2.3020064850385782</v>
      </c>
      <c r="AN372" s="1" t="b">
        <f t="shared" si="95"/>
        <v>0</v>
      </c>
      <c r="AO372" s="1">
        <v>9.4879999999999995</v>
      </c>
    </row>
    <row r="373" spans="1:41">
      <c r="A373" s="7">
        <v>370</v>
      </c>
      <c r="B373" s="9" t="s">
        <v>65</v>
      </c>
      <c r="C373" s="9" t="s">
        <v>2</v>
      </c>
      <c r="D373" s="9" t="s">
        <v>65</v>
      </c>
      <c r="E373" s="9" t="s">
        <v>2</v>
      </c>
      <c r="F373" s="2" t="b">
        <f t="shared" si="87"/>
        <v>0</v>
      </c>
      <c r="G373" s="2" t="b">
        <f t="shared" si="88"/>
        <v>0</v>
      </c>
      <c r="H373" s="2" t="s">
        <v>275</v>
      </c>
      <c r="I373" s="2"/>
      <c r="M373" s="1">
        <f>PRODUCT(SUM(PRODUCT(R373,overview!$J$2),PRODUCT(W373,overview!$K$2),PRODUCT(AB373,overview!$L$2)),1/SUM(overview!$J$2:$L$2))</f>
        <v>0.54843181818181819</v>
      </c>
      <c r="N373" s="1">
        <f>PRODUCT(SUM(PRODUCT(S373,overview!$J$2),PRODUCT(X373,overview!$K$2),PRODUCT(AC373,overview!$L$2)),1/SUM(overview!$J$2:$L$2))</f>
        <v>2.4515681818181818</v>
      </c>
      <c r="O373" s="1">
        <f t="shared" si="82"/>
        <v>9.5</v>
      </c>
      <c r="P373" s="1">
        <f t="shared" si="83"/>
        <v>22.5</v>
      </c>
      <c r="Q373" s="1">
        <f t="shared" si="84"/>
        <v>0.5298312621888831</v>
      </c>
      <c r="R373" s="1">
        <v>0.34100000000000003</v>
      </c>
      <c r="S373" s="1">
        <v>2.6589999999999998</v>
      </c>
      <c r="T373" s="1">
        <v>3.8</v>
      </c>
      <c r="U373" s="1">
        <v>10.199999999999999</v>
      </c>
      <c r="V373" s="1">
        <f t="shared" si="85"/>
        <v>0.34423309118980228</v>
      </c>
      <c r="W373" s="1">
        <v>0.65600000000000003</v>
      </c>
      <c r="X373" s="1">
        <v>2.3439999999999999</v>
      </c>
      <c r="Y373" s="1">
        <v>5.7</v>
      </c>
      <c r="Z373" s="1">
        <v>12.3</v>
      </c>
      <c r="AA373" s="1">
        <f t="shared" si="86"/>
        <v>0.60391593317765402</v>
      </c>
      <c r="AB373" s="1">
        <v>0.33300000000000002</v>
      </c>
      <c r="AC373" s="1">
        <v>2.6669999999999998</v>
      </c>
      <c r="AD373" s="1">
        <v>0</v>
      </c>
      <c r="AE373" s="1">
        <v>0</v>
      </c>
      <c r="AF373" s="1" t="e">
        <f t="shared" si="81"/>
        <v>#DIV/0!</v>
      </c>
      <c r="AH373" s="1">
        <f t="shared" si="89"/>
        <v>0.32166217586145412</v>
      </c>
      <c r="AI373" s="1">
        <f t="shared" si="90"/>
        <v>0.18698520208341746</v>
      </c>
      <c r="AJ373" s="1">
        <f t="shared" si="91"/>
        <v>0.31736526946107785</v>
      </c>
      <c r="AK373" s="1">
        <f t="shared" si="92"/>
        <v>1.2227753384151854</v>
      </c>
      <c r="AL373" s="1" t="b">
        <f t="shared" si="93"/>
        <v>0</v>
      </c>
      <c r="AM373" s="1">
        <f t="shared" si="94"/>
        <v>2.8356710665891276</v>
      </c>
      <c r="AN373" s="1" t="b">
        <f t="shared" si="95"/>
        <v>0</v>
      </c>
      <c r="AO373" s="1">
        <v>9.4879999999999995</v>
      </c>
    </row>
    <row r="374" spans="1:41">
      <c r="A374" s="7">
        <v>371</v>
      </c>
      <c r="B374" s="9" t="s">
        <v>84</v>
      </c>
      <c r="C374" s="9" t="s">
        <v>37</v>
      </c>
      <c r="D374" s="9" t="s">
        <v>67</v>
      </c>
      <c r="E374" s="9" t="s">
        <v>37</v>
      </c>
      <c r="F374" s="2" t="b">
        <f t="shared" si="87"/>
        <v>1</v>
      </c>
      <c r="G374" s="2" t="b">
        <f t="shared" si="88"/>
        <v>1</v>
      </c>
      <c r="H374" s="2" t="s">
        <v>275</v>
      </c>
      <c r="I374" s="2"/>
      <c r="M374" s="1">
        <f>PRODUCT(SUM(PRODUCT(R374,overview!$J$2),PRODUCT(W374,overview!$K$2),PRODUCT(AB374,overview!$L$2)),1/SUM(overview!$J$2:$L$2))</f>
        <v>0.74834090909090911</v>
      </c>
      <c r="N374" s="1">
        <f>PRODUCT(SUM(PRODUCT(S374,overview!$J$2),PRODUCT(X374,overview!$K$2),PRODUCT(AC374,overview!$L$2)),1/SUM(overview!$J$2:$L$2))</f>
        <v>2.251659090909091</v>
      </c>
      <c r="O374" s="1">
        <f t="shared" si="82"/>
        <v>12.7</v>
      </c>
      <c r="P374" s="1">
        <f t="shared" si="83"/>
        <v>7.3</v>
      </c>
      <c r="Q374" s="1">
        <f t="shared" si="84"/>
        <v>0.19103633994212968</v>
      </c>
      <c r="R374" s="1">
        <v>0.503</v>
      </c>
      <c r="S374" s="1">
        <v>2.4969999999999999</v>
      </c>
      <c r="T374" s="1">
        <v>1</v>
      </c>
      <c r="U374" s="1">
        <v>2</v>
      </c>
      <c r="V374" s="1">
        <f t="shared" si="85"/>
        <v>0.40288346015218263</v>
      </c>
      <c r="W374" s="1">
        <v>0.86099999999999999</v>
      </c>
      <c r="X374" s="1">
        <v>2.1389999999999998</v>
      </c>
      <c r="Y374" s="1">
        <v>10.7</v>
      </c>
      <c r="Z374" s="1">
        <v>5.3</v>
      </c>
      <c r="AA374" s="1">
        <f t="shared" si="86"/>
        <v>0.1993813162758386</v>
      </c>
      <c r="AB374" s="1">
        <v>0.91600000000000004</v>
      </c>
      <c r="AC374" s="1">
        <v>2.0840000000000001</v>
      </c>
      <c r="AD374" s="1">
        <v>1</v>
      </c>
      <c r="AE374" s="1">
        <v>0</v>
      </c>
      <c r="AF374" s="1">
        <f t="shared" si="81"/>
        <v>0</v>
      </c>
      <c r="AH374" s="1">
        <f t="shared" si="89"/>
        <v>0.28872886549983129</v>
      </c>
      <c r="AI374" s="1">
        <f t="shared" si="90"/>
        <v>0.14543702752112259</v>
      </c>
      <c r="AJ374" s="1">
        <f t="shared" si="91"/>
        <v>0.28758278451122543</v>
      </c>
      <c r="AK374" s="1">
        <f t="shared" si="92"/>
        <v>0.63416690761240446</v>
      </c>
      <c r="AL374" s="1" t="b">
        <f t="shared" si="93"/>
        <v>0</v>
      </c>
      <c r="AM374" s="1">
        <f t="shared" si="94"/>
        <v>2.7303345313927436</v>
      </c>
      <c r="AN374" s="1" t="b">
        <f t="shared" si="95"/>
        <v>0</v>
      </c>
      <c r="AO374" s="1">
        <v>9.4879999999999995</v>
      </c>
    </row>
    <row r="375" spans="1:41">
      <c r="A375" s="7">
        <v>372</v>
      </c>
      <c r="B375" s="9" t="s">
        <v>47</v>
      </c>
      <c r="C375" s="9" t="s">
        <v>48</v>
      </c>
      <c r="D375" s="9" t="s">
        <v>47</v>
      </c>
      <c r="E375" s="9" t="s">
        <v>48</v>
      </c>
      <c r="F375" s="2" t="b">
        <f t="shared" si="87"/>
        <v>0</v>
      </c>
      <c r="G375" s="2" t="b">
        <f t="shared" si="88"/>
        <v>0</v>
      </c>
      <c r="H375" s="2" t="s">
        <v>275</v>
      </c>
      <c r="I375" s="2"/>
      <c r="M375" s="1">
        <f>PRODUCT(SUM(PRODUCT(R375,overview!$J$2),PRODUCT(W375,overview!$K$2),PRODUCT(AB375,overview!$L$2)),1/SUM(overview!$J$2:$L$2))</f>
        <v>1.0444090909090908</v>
      </c>
      <c r="N375" s="1">
        <f>PRODUCT(SUM(PRODUCT(S375,overview!$J$2),PRODUCT(X375,overview!$K$2),PRODUCT(AC375,overview!$L$2)),1/SUM(overview!$J$2:$L$2))</f>
        <v>1.9555909090909089</v>
      </c>
      <c r="O375" s="1">
        <f t="shared" si="82"/>
        <v>17</v>
      </c>
      <c r="P375" s="1">
        <f t="shared" si="83"/>
        <v>1</v>
      </c>
      <c r="Q375" s="1">
        <f t="shared" si="84"/>
        <v>3.1415480912398423E-2</v>
      </c>
      <c r="R375" s="1">
        <v>0.98199999999999998</v>
      </c>
      <c r="S375" s="1">
        <v>2.0179999999999998</v>
      </c>
      <c r="T375" s="1">
        <v>8</v>
      </c>
      <c r="U375" s="1">
        <v>1</v>
      </c>
      <c r="V375" s="1">
        <f t="shared" si="85"/>
        <v>6.0827552031714575E-2</v>
      </c>
      <c r="W375" s="1">
        <v>1.081</v>
      </c>
      <c r="X375" s="1">
        <v>1.919</v>
      </c>
      <c r="Y375" s="1">
        <v>9</v>
      </c>
      <c r="Z375" s="1">
        <v>0</v>
      </c>
      <c r="AA375" s="1">
        <f t="shared" si="86"/>
        <v>0</v>
      </c>
      <c r="AB375" s="1">
        <v>0.85699999999999998</v>
      </c>
      <c r="AC375" s="1">
        <v>2.1429999999999998</v>
      </c>
      <c r="AD375" s="1">
        <v>0</v>
      </c>
      <c r="AE375" s="1">
        <v>0</v>
      </c>
      <c r="AF375" s="1" t="e">
        <f t="shared" si="81"/>
        <v>#DIV/0!</v>
      </c>
      <c r="AH375" s="1">
        <f t="shared" si="89"/>
        <v>0.3181569907513504</v>
      </c>
      <c r="AI375" s="1">
        <f t="shared" si="90"/>
        <v>0.16559676473683418</v>
      </c>
      <c r="AJ375" s="1">
        <f t="shared" si="91"/>
        <v>0.15617318344203732</v>
      </c>
      <c r="AK375" s="1">
        <f t="shared" si="92"/>
        <v>0.37664948849314039</v>
      </c>
      <c r="AL375" s="1" t="b">
        <f t="shared" si="93"/>
        <v>0</v>
      </c>
      <c r="AM375" s="1">
        <f t="shared" si="94"/>
        <v>2.9091081853673768</v>
      </c>
      <c r="AN375" s="1" t="b">
        <f t="shared" si="95"/>
        <v>0</v>
      </c>
      <c r="AO375" s="1">
        <v>9.4879999999999995</v>
      </c>
    </row>
    <row r="376" spans="1:41">
      <c r="A376" s="7">
        <v>373</v>
      </c>
      <c r="B376" s="9" t="s">
        <v>30</v>
      </c>
      <c r="C376" s="9" t="s">
        <v>31</v>
      </c>
      <c r="D376" s="9" t="s">
        <v>30</v>
      </c>
      <c r="E376" s="9" t="s">
        <v>31</v>
      </c>
      <c r="F376" s="2" t="b">
        <f t="shared" si="87"/>
        <v>0</v>
      </c>
      <c r="G376" s="2" t="b">
        <f t="shared" si="88"/>
        <v>0</v>
      </c>
      <c r="H376" s="2" t="s">
        <v>275</v>
      </c>
      <c r="I376" s="2"/>
      <c r="M376" s="1">
        <f>PRODUCT(SUM(PRODUCT(R376,overview!$J$2),PRODUCT(W376,overview!$K$2),PRODUCT(AB376,overview!$L$2)),1/SUM(overview!$J$2:$L$2))</f>
        <v>0.96856818181818194</v>
      </c>
      <c r="N376" s="1">
        <f>PRODUCT(SUM(PRODUCT(S376,overview!$J$2),PRODUCT(X376,overview!$K$2),PRODUCT(AC376,overview!$L$2)),1/SUM(overview!$J$2:$L$2))</f>
        <v>2.0314318181818183</v>
      </c>
      <c r="O376" s="1">
        <f t="shared" si="82"/>
        <v>13</v>
      </c>
      <c r="P376" s="1">
        <f t="shared" si="83"/>
        <v>11</v>
      </c>
      <c r="Q376" s="1">
        <f t="shared" si="84"/>
        <v>0.4034384442403865</v>
      </c>
      <c r="R376" s="1">
        <v>0.92400000000000004</v>
      </c>
      <c r="S376" s="1">
        <v>2.0760000000000001</v>
      </c>
      <c r="T376" s="1">
        <v>8</v>
      </c>
      <c r="U376" s="1">
        <v>1</v>
      </c>
      <c r="V376" s="1">
        <f t="shared" si="85"/>
        <v>5.5635838150289017E-2</v>
      </c>
      <c r="W376" s="1">
        <v>0.98899999999999999</v>
      </c>
      <c r="X376" s="1">
        <v>2.0110000000000001</v>
      </c>
      <c r="Y376" s="1">
        <v>5</v>
      </c>
      <c r="Z376" s="1">
        <v>10</v>
      </c>
      <c r="AA376" s="1">
        <f t="shared" si="86"/>
        <v>0.98359025360517149</v>
      </c>
      <c r="AB376" s="1">
        <v>1</v>
      </c>
      <c r="AC376" s="1">
        <v>2</v>
      </c>
      <c r="AD376" s="1">
        <v>0</v>
      </c>
      <c r="AE376" s="1">
        <v>0</v>
      </c>
      <c r="AF376" s="1" t="e">
        <f t="shared" si="81"/>
        <v>#DIV/0!</v>
      </c>
      <c r="AH376" s="1">
        <f t="shared" si="89"/>
        <v>0.31842281177689868</v>
      </c>
      <c r="AI376" s="1">
        <f t="shared" si="90"/>
        <v>0.19327855942671279</v>
      </c>
      <c r="AJ376" s="1">
        <f t="shared" si="91"/>
        <v>0.18456830770422594</v>
      </c>
      <c r="AK376" s="1">
        <f t="shared" si="92"/>
        <v>0.10632562662687949</v>
      </c>
      <c r="AL376" s="1" t="b">
        <f t="shared" si="93"/>
        <v>0</v>
      </c>
      <c r="AM376" s="1">
        <f t="shared" si="94"/>
        <v>3.0451823459029685</v>
      </c>
      <c r="AN376" s="1" t="b">
        <f t="shared" si="95"/>
        <v>0</v>
      </c>
      <c r="AO376" s="1">
        <v>9.4879999999999995</v>
      </c>
    </row>
    <row r="377" spans="1:41">
      <c r="A377" s="7">
        <v>374</v>
      </c>
      <c r="B377" s="9" t="s">
        <v>84</v>
      </c>
      <c r="C377" s="9" t="s">
        <v>37</v>
      </c>
      <c r="D377" s="9" t="s">
        <v>67</v>
      </c>
      <c r="E377" s="9" t="s">
        <v>37</v>
      </c>
      <c r="F377" s="2" t="b">
        <f t="shared" si="87"/>
        <v>1</v>
      </c>
      <c r="G377" s="2" t="b">
        <f t="shared" si="88"/>
        <v>1</v>
      </c>
      <c r="H377" s="2" t="s">
        <v>275</v>
      </c>
      <c r="I377" s="2"/>
      <c r="M377" s="1">
        <f>PRODUCT(SUM(PRODUCT(R377,overview!$J$2),PRODUCT(W377,overview!$K$2),PRODUCT(AB377,overview!$L$2)),1/SUM(overview!$J$2:$L$2))</f>
        <v>0.83259090909090916</v>
      </c>
      <c r="N377" s="1">
        <f>PRODUCT(SUM(PRODUCT(S377,overview!$J$2),PRODUCT(X377,overview!$K$2),PRODUCT(AC377,overview!$L$2)),1/SUM(overview!$J$2:$L$2))</f>
        <v>2.1674090909090911</v>
      </c>
      <c r="O377" s="1">
        <f t="shared" si="82"/>
        <v>13.5</v>
      </c>
      <c r="P377" s="1">
        <f t="shared" si="83"/>
        <v>6.5</v>
      </c>
      <c r="Q377" s="1">
        <f t="shared" si="84"/>
        <v>0.18495682520597059</v>
      </c>
      <c r="R377" s="1">
        <v>1.238</v>
      </c>
      <c r="S377" s="1">
        <v>1.762</v>
      </c>
      <c r="T377" s="1">
        <v>11</v>
      </c>
      <c r="U377" s="1">
        <v>0</v>
      </c>
      <c r="V377" s="1">
        <f t="shared" si="85"/>
        <v>0</v>
      </c>
      <c r="W377" s="1">
        <v>0.63400000000000001</v>
      </c>
      <c r="X377" s="1">
        <v>2.3660000000000001</v>
      </c>
      <c r="Y377" s="1">
        <v>1.5</v>
      </c>
      <c r="Z377" s="1">
        <v>6.5</v>
      </c>
      <c r="AA377" s="1">
        <f t="shared" si="86"/>
        <v>1.161172161172161</v>
      </c>
      <c r="AB377" s="1">
        <v>0.91600000000000004</v>
      </c>
      <c r="AC377" s="1">
        <v>2.0840000000000001</v>
      </c>
      <c r="AD377" s="1">
        <v>1</v>
      </c>
      <c r="AE377" s="1">
        <v>0</v>
      </c>
      <c r="AF377" s="1">
        <f t="shared" si="81"/>
        <v>0</v>
      </c>
      <c r="AH377" s="1">
        <f t="shared" si="89"/>
        <v>0.3397219471496854</v>
      </c>
      <c r="AI377" s="1">
        <f t="shared" si="90"/>
        <v>0.18241298303725142</v>
      </c>
      <c r="AJ377" s="1">
        <f t="shared" si="91"/>
        <v>0.18456830770422594</v>
      </c>
      <c r="AK377" s="1">
        <f t="shared" si="92"/>
        <v>1.1080360869463247E-2</v>
      </c>
      <c r="AL377" s="1" t="b">
        <f t="shared" si="93"/>
        <v>0</v>
      </c>
      <c r="AM377" s="1">
        <f t="shared" si="94"/>
        <v>2.9724273110087829</v>
      </c>
      <c r="AN377" s="1" t="b">
        <f t="shared" si="95"/>
        <v>0</v>
      </c>
      <c r="AO377" s="1">
        <v>9.4879999999999995</v>
      </c>
    </row>
    <row r="378" spans="1:41">
      <c r="A378" s="7">
        <v>375</v>
      </c>
      <c r="B378" s="9" t="s">
        <v>76</v>
      </c>
      <c r="C378" s="9" t="s">
        <v>46</v>
      </c>
      <c r="D378" s="9" t="s">
        <v>45</v>
      </c>
      <c r="E378" s="9" t="s">
        <v>46</v>
      </c>
      <c r="F378" s="2" t="b">
        <f t="shared" si="87"/>
        <v>0</v>
      </c>
      <c r="G378" s="2" t="b">
        <f t="shared" si="88"/>
        <v>0</v>
      </c>
      <c r="H378" s="2" t="s">
        <v>275</v>
      </c>
      <c r="I378" s="2"/>
      <c r="M378" s="1">
        <f>PRODUCT(SUM(PRODUCT(R378,overview!$J$2),PRODUCT(W378,overview!$K$2),PRODUCT(AB378,overview!$L$2)),1/SUM(overview!$J$2:$L$2))</f>
        <v>1.0357045454545455</v>
      </c>
      <c r="N378" s="1">
        <f>PRODUCT(SUM(PRODUCT(S378,overview!$J$2),PRODUCT(X378,overview!$K$2),PRODUCT(AC378,overview!$L$2)),1/SUM(overview!$J$2:$L$2))</f>
        <v>1.9642954545454547</v>
      </c>
      <c r="O378" s="1">
        <f t="shared" si="82"/>
        <v>15</v>
      </c>
      <c r="P378" s="1">
        <f t="shared" si="83"/>
        <v>0</v>
      </c>
      <c r="Q378" s="1">
        <f t="shared" si="84"/>
        <v>0</v>
      </c>
      <c r="R378" s="1">
        <v>1.077</v>
      </c>
      <c r="S378" s="1">
        <v>1.923</v>
      </c>
      <c r="T378" s="1">
        <v>7</v>
      </c>
      <c r="U378" s="1">
        <v>0</v>
      </c>
      <c r="V378" s="1">
        <f t="shared" si="85"/>
        <v>0</v>
      </c>
      <c r="W378" s="1">
        <v>1.014</v>
      </c>
      <c r="X378" s="1">
        <v>1.986</v>
      </c>
      <c r="Y378" s="1">
        <v>7</v>
      </c>
      <c r="Z378" s="1">
        <v>0</v>
      </c>
      <c r="AA378" s="1">
        <f t="shared" si="86"/>
        <v>0</v>
      </c>
      <c r="AB378" s="1">
        <v>1.087</v>
      </c>
      <c r="AC378" s="1">
        <v>1.913</v>
      </c>
      <c r="AD378" s="1">
        <v>1</v>
      </c>
      <c r="AE378" s="1">
        <v>0</v>
      </c>
      <c r="AF378" s="1">
        <f t="shared" si="81"/>
        <v>0</v>
      </c>
      <c r="AH378" s="1">
        <f t="shared" si="89"/>
        <v>0.30984343100567657</v>
      </c>
      <c r="AI378" s="1">
        <f t="shared" si="90"/>
        <v>0.16705148025105809</v>
      </c>
      <c r="AJ378" s="1">
        <f t="shared" si="91"/>
        <v>0.17562721276538862</v>
      </c>
      <c r="AK378" s="1">
        <f t="shared" si="92"/>
        <v>3.1251342820953432E-2</v>
      </c>
      <c r="AL378" s="1" t="b">
        <f t="shared" si="93"/>
        <v>0</v>
      </c>
      <c r="AM378" s="1">
        <f t="shared" si="94"/>
        <v>3.0477330480644103</v>
      </c>
      <c r="AN378" s="1" t="b">
        <f t="shared" si="95"/>
        <v>0</v>
      </c>
      <c r="AO378" s="1">
        <v>9.4879999999999995</v>
      </c>
    </row>
    <row r="379" spans="1:41">
      <c r="A379" s="7">
        <v>376</v>
      </c>
      <c r="B379" s="9" t="s">
        <v>43</v>
      </c>
      <c r="C379" s="9" t="s">
        <v>44</v>
      </c>
      <c r="D379" s="9" t="s">
        <v>32</v>
      </c>
      <c r="E379" s="9" t="s">
        <v>33</v>
      </c>
      <c r="F379" s="2" t="b">
        <f t="shared" si="87"/>
        <v>0</v>
      </c>
      <c r="G379" s="2" t="b">
        <f t="shared" si="88"/>
        <v>1</v>
      </c>
      <c r="H379" s="2" t="s">
        <v>275</v>
      </c>
      <c r="I379" s="2"/>
      <c r="M379" s="1">
        <f>PRODUCT(SUM(PRODUCT(R379,overview!$J$2),PRODUCT(W379,overview!$K$2),PRODUCT(AB379,overview!$L$2)),1/SUM(overview!$J$2:$L$2))</f>
        <v>0.66486363636363655</v>
      </c>
      <c r="N379" s="1">
        <f>PRODUCT(SUM(PRODUCT(S379,overview!$J$2),PRODUCT(X379,overview!$K$2),PRODUCT(AC379,overview!$L$2)),1/SUM(overview!$J$2:$L$2))</f>
        <v>2.335136363636364</v>
      </c>
      <c r="O379" s="1">
        <f t="shared" si="82"/>
        <v>10.1</v>
      </c>
      <c r="P379" s="1">
        <f t="shared" si="83"/>
        <v>34.900000000000006</v>
      </c>
      <c r="Q379" s="1">
        <f t="shared" si="84"/>
        <v>0.98383979873081262</v>
      </c>
      <c r="R379" s="1">
        <v>0.38800000000000001</v>
      </c>
      <c r="S379" s="1">
        <v>2.6120000000000001</v>
      </c>
      <c r="T379" s="1">
        <v>0.7</v>
      </c>
      <c r="U379" s="1">
        <v>10.3</v>
      </c>
      <c r="V379" s="1">
        <f t="shared" si="85"/>
        <v>2.1857361627652594</v>
      </c>
      <c r="W379" s="1">
        <v>0.80200000000000005</v>
      </c>
      <c r="X379" s="1">
        <v>2.198</v>
      </c>
      <c r="Y379" s="1">
        <v>8.9</v>
      </c>
      <c r="Z379" s="1">
        <v>22.1</v>
      </c>
      <c r="AA379" s="1">
        <f t="shared" si="86"/>
        <v>0.90604328756479346</v>
      </c>
      <c r="AB379" s="1">
        <v>0.56399999999999995</v>
      </c>
      <c r="AC379" s="1">
        <v>2.4359999999999999</v>
      </c>
      <c r="AD379" s="1">
        <v>0.5</v>
      </c>
      <c r="AE379" s="1">
        <v>2.5</v>
      </c>
      <c r="AF379" s="1">
        <f t="shared" si="81"/>
        <v>1.1576354679802954</v>
      </c>
      <c r="AH379" s="1">
        <f t="shared" si="89"/>
        <v>0.30271840250045495</v>
      </c>
      <c r="AI379" s="1">
        <f t="shared" si="90"/>
        <v>0.16144495232183717</v>
      </c>
      <c r="AJ379" s="1">
        <f t="shared" si="91"/>
        <v>0.21275109658313077</v>
      </c>
      <c r="AK379" s="1">
        <f t="shared" si="92"/>
        <v>2.9231565998247742E-2</v>
      </c>
      <c r="AL379" s="1" t="b">
        <f t="shared" si="93"/>
        <v>0</v>
      </c>
      <c r="AM379" s="1">
        <f t="shared" si="94"/>
        <v>2.983311467575632</v>
      </c>
      <c r="AN379" s="1" t="b">
        <f t="shared" si="95"/>
        <v>0</v>
      </c>
      <c r="AO379" s="1">
        <v>9.4879999999999995</v>
      </c>
    </row>
    <row r="380" spans="1:41">
      <c r="A380" s="7">
        <v>377</v>
      </c>
      <c r="B380" s="9" t="s">
        <v>103</v>
      </c>
      <c r="C380" s="9" t="s">
        <v>37</v>
      </c>
      <c r="D380" s="9" t="s">
        <v>103</v>
      </c>
      <c r="E380" s="9" t="s">
        <v>37</v>
      </c>
      <c r="F380" s="2" t="b">
        <f t="shared" si="87"/>
        <v>0</v>
      </c>
      <c r="G380" s="2" t="b">
        <f t="shared" si="88"/>
        <v>0</v>
      </c>
      <c r="H380" s="2" t="s">
        <v>275</v>
      </c>
      <c r="I380" s="2"/>
      <c r="M380" s="1">
        <f>PRODUCT(SUM(PRODUCT(R380,overview!$J$2),PRODUCT(W380,overview!$K$2),PRODUCT(AB380,overview!$L$2)),1/SUM(overview!$J$2:$L$2))</f>
        <v>1.1341818181818182</v>
      </c>
      <c r="N380" s="1">
        <f>PRODUCT(SUM(PRODUCT(S380,overview!$J$2),PRODUCT(X380,overview!$K$2),PRODUCT(AC380,overview!$L$2)),1/SUM(overview!$J$2:$L$2))</f>
        <v>1.865818181818182</v>
      </c>
      <c r="O380" s="1">
        <f t="shared" si="82"/>
        <v>27</v>
      </c>
      <c r="P380" s="1">
        <f t="shared" si="83"/>
        <v>4</v>
      </c>
      <c r="Q380" s="1">
        <f t="shared" si="84"/>
        <v>9.0055364270916774E-2</v>
      </c>
      <c r="R380" s="1">
        <v>1.081</v>
      </c>
      <c r="S380" s="1">
        <v>1.919</v>
      </c>
      <c r="T380" s="1">
        <v>11</v>
      </c>
      <c r="U380" s="1">
        <v>1</v>
      </c>
      <c r="V380" s="1">
        <f t="shared" si="85"/>
        <v>5.1210384196314372E-2</v>
      </c>
      <c r="W380" s="1">
        <v>1.153</v>
      </c>
      <c r="X380" s="1">
        <v>1.847</v>
      </c>
      <c r="Y380" s="1">
        <v>16</v>
      </c>
      <c r="Z380" s="1">
        <v>3</v>
      </c>
      <c r="AA380" s="1">
        <f t="shared" si="86"/>
        <v>0.11704791553871144</v>
      </c>
      <c r="AB380" s="1">
        <v>1.333</v>
      </c>
      <c r="AC380" s="1">
        <v>1.667</v>
      </c>
      <c r="AD380" s="1">
        <v>0</v>
      </c>
      <c r="AE380" s="1">
        <v>0</v>
      </c>
      <c r="AF380" s="1" t="e">
        <f t="shared" si="81"/>
        <v>#DIV/0!</v>
      </c>
      <c r="AH380" s="1">
        <f t="shared" si="89"/>
        <v>0.29397445210871537</v>
      </c>
      <c r="AI380" s="1">
        <f t="shared" si="90"/>
        <v>0.14221564577971818</v>
      </c>
      <c r="AJ380" s="1">
        <f t="shared" si="91"/>
        <v>0.16162280046604727</v>
      </c>
      <c r="AK380" s="1">
        <f t="shared" si="92"/>
        <v>1.8043391604134023E-2</v>
      </c>
      <c r="AL380" s="1" t="b">
        <f t="shared" si="93"/>
        <v>0</v>
      </c>
      <c r="AM380" s="1">
        <f t="shared" si="94"/>
        <v>1.5316611497617414</v>
      </c>
      <c r="AN380" s="1" t="b">
        <f t="shared" si="95"/>
        <v>0</v>
      </c>
      <c r="AO380" s="1">
        <v>9.4879999999999995</v>
      </c>
    </row>
    <row r="381" spans="1:41">
      <c r="A381" s="7">
        <v>378</v>
      </c>
      <c r="B381" s="9" t="s">
        <v>47</v>
      </c>
      <c r="C381" s="9" t="s">
        <v>48</v>
      </c>
      <c r="D381" s="9" t="s">
        <v>62</v>
      </c>
      <c r="E381" s="9" t="s">
        <v>48</v>
      </c>
      <c r="F381" s="2" t="b">
        <f t="shared" si="87"/>
        <v>1</v>
      </c>
      <c r="G381" s="2" t="b">
        <f t="shared" si="88"/>
        <v>0</v>
      </c>
      <c r="H381" s="2" t="s">
        <v>275</v>
      </c>
      <c r="I381" s="2"/>
      <c r="M381" s="1">
        <f>PRODUCT(SUM(PRODUCT(R381,overview!$J$2),PRODUCT(W381,overview!$K$2),PRODUCT(AB381,overview!$L$2)),1/SUM(overview!$J$2:$L$2))</f>
        <v>0.97970454545454544</v>
      </c>
      <c r="N381" s="1">
        <f>PRODUCT(SUM(PRODUCT(S381,overview!$J$2),PRODUCT(X381,overview!$K$2),PRODUCT(AC381,overview!$L$2)),1/SUM(overview!$J$2:$L$2))</f>
        <v>2.0202954545454546</v>
      </c>
      <c r="O381" s="1">
        <f t="shared" si="82"/>
        <v>10</v>
      </c>
      <c r="P381" s="1">
        <f t="shared" si="83"/>
        <v>4</v>
      </c>
      <c r="Q381" s="1">
        <f t="shared" si="84"/>
        <v>0.19397252877054436</v>
      </c>
      <c r="R381" s="1">
        <v>0.88</v>
      </c>
      <c r="S381" s="1">
        <v>2.12</v>
      </c>
      <c r="T381" s="1">
        <v>3</v>
      </c>
      <c r="U381" s="1">
        <v>2</v>
      </c>
      <c r="V381" s="1">
        <f t="shared" si="85"/>
        <v>0.27672955974842761</v>
      </c>
      <c r="W381" s="1">
        <v>1.022</v>
      </c>
      <c r="X381" s="1">
        <v>1.978</v>
      </c>
      <c r="Y381" s="1">
        <v>5</v>
      </c>
      <c r="Z381" s="1">
        <v>2</v>
      </c>
      <c r="AA381" s="1">
        <f t="shared" si="86"/>
        <v>0.20667340748230539</v>
      </c>
      <c r="AB381" s="1">
        <v>1.149</v>
      </c>
      <c r="AC381" s="1">
        <v>1.851</v>
      </c>
      <c r="AD381" s="1">
        <v>2</v>
      </c>
      <c r="AE381" s="1">
        <v>0</v>
      </c>
      <c r="AF381" s="1">
        <f t="shared" si="81"/>
        <v>0</v>
      </c>
      <c r="AH381" s="1">
        <f t="shared" si="89"/>
        <v>0.23073598587897043</v>
      </c>
      <c r="AI381" s="1">
        <f t="shared" si="90"/>
        <v>0.13717835951955804</v>
      </c>
      <c r="AJ381" s="1">
        <f t="shared" si="91"/>
        <v>0.12370724313533396</v>
      </c>
      <c r="AK381" s="1">
        <f t="shared" si="92"/>
        <v>0.10566778080936122</v>
      </c>
      <c r="AL381" s="1" t="b">
        <f t="shared" si="93"/>
        <v>0</v>
      </c>
      <c r="AM381" s="1">
        <f t="shared" si="94"/>
        <v>0.87157392027290559</v>
      </c>
      <c r="AN381" s="1" t="b">
        <f t="shared" si="95"/>
        <v>0</v>
      </c>
      <c r="AO381" s="1">
        <v>9.4879999999999995</v>
      </c>
    </row>
    <row r="382" spans="1:41">
      <c r="A382" s="7">
        <v>379</v>
      </c>
      <c r="B382" s="9" t="s">
        <v>36</v>
      </c>
      <c r="C382" s="9" t="s">
        <v>37</v>
      </c>
      <c r="D382" s="9" t="s">
        <v>36</v>
      </c>
      <c r="E382" s="9" t="s">
        <v>37</v>
      </c>
      <c r="F382" s="2" t="b">
        <f t="shared" si="87"/>
        <v>0</v>
      </c>
      <c r="G382" s="2" t="b">
        <f t="shared" si="88"/>
        <v>0</v>
      </c>
      <c r="H382" s="2" t="s">
        <v>275</v>
      </c>
      <c r="I382" s="2"/>
      <c r="M382" s="1">
        <f>PRODUCT(SUM(PRODUCT(R382,overview!$J$2),PRODUCT(W382,overview!$K$2),PRODUCT(AB382,overview!$L$2)),1/SUM(overview!$J$2:$L$2))</f>
        <v>1.0117727272727273</v>
      </c>
      <c r="N382" s="1">
        <f>PRODUCT(SUM(PRODUCT(S382,overview!$J$2),PRODUCT(X382,overview!$K$2),PRODUCT(AC382,overview!$L$2)),1/SUM(overview!$J$2:$L$2))</f>
        <v>1.9882272727272727</v>
      </c>
      <c r="O382" s="1">
        <f t="shared" si="82"/>
        <v>18</v>
      </c>
      <c r="P382" s="1">
        <f t="shared" si="83"/>
        <v>9</v>
      </c>
      <c r="Q382" s="1">
        <f t="shared" si="84"/>
        <v>0.25444091355936077</v>
      </c>
      <c r="R382" s="1">
        <v>0.97899999999999998</v>
      </c>
      <c r="S382" s="1">
        <v>2.0209999999999999</v>
      </c>
      <c r="T382" s="1">
        <v>4</v>
      </c>
      <c r="U382" s="1">
        <v>3</v>
      </c>
      <c r="V382" s="1">
        <f t="shared" si="85"/>
        <v>0.3633102424542306</v>
      </c>
      <c r="W382" s="1">
        <v>1.028</v>
      </c>
      <c r="X382" s="1">
        <v>1.972</v>
      </c>
      <c r="Y382" s="1">
        <v>14</v>
      </c>
      <c r="Z382" s="1">
        <v>6</v>
      </c>
      <c r="AA382" s="1">
        <f t="shared" si="86"/>
        <v>0.22341350333236745</v>
      </c>
      <c r="AB382" s="1">
        <v>1</v>
      </c>
      <c r="AC382" s="1">
        <v>2</v>
      </c>
      <c r="AD382" s="1">
        <v>0</v>
      </c>
      <c r="AE382" s="1">
        <v>0</v>
      </c>
      <c r="AF382" s="1" t="e">
        <f t="shared" si="81"/>
        <v>#DIV/0!</v>
      </c>
      <c r="AH382" s="1">
        <f t="shared" si="89"/>
        <v>0.22907071146098548</v>
      </c>
      <c r="AI382" s="1">
        <f t="shared" si="90"/>
        <v>0.24677676033738852</v>
      </c>
      <c r="AJ382" s="1">
        <f t="shared" si="91"/>
        <v>0.12542310010664443</v>
      </c>
      <c r="AK382" s="1">
        <f t="shared" si="92"/>
        <v>0.49970019324817516</v>
      </c>
      <c r="AL382" s="1" t="b">
        <f t="shared" si="93"/>
        <v>0</v>
      </c>
      <c r="AM382" s="1">
        <f t="shared" si="94"/>
        <v>0.28575240368422533</v>
      </c>
      <c r="AN382" s="1" t="b">
        <f t="shared" si="95"/>
        <v>0</v>
      </c>
      <c r="AO382" s="1">
        <v>9.4879999999999995</v>
      </c>
    </row>
    <row r="383" spans="1:41">
      <c r="A383" s="7">
        <v>380</v>
      </c>
      <c r="B383" s="9" t="s">
        <v>58</v>
      </c>
      <c r="C383" s="9" t="s">
        <v>59</v>
      </c>
      <c r="D383" s="9" t="s">
        <v>58</v>
      </c>
      <c r="E383" s="9" t="s">
        <v>59</v>
      </c>
      <c r="F383" s="2" t="b">
        <f t="shared" si="87"/>
        <v>0</v>
      </c>
      <c r="G383" s="2" t="b">
        <f t="shared" si="88"/>
        <v>0</v>
      </c>
      <c r="H383" s="2" t="s">
        <v>275</v>
      </c>
      <c r="I383" s="2"/>
      <c r="M383" s="1">
        <f>PRODUCT(SUM(PRODUCT(R383,overview!$J$2),PRODUCT(W383,overview!$K$2),PRODUCT(AB383,overview!$L$2)),1/SUM(overview!$J$2:$L$2))</f>
        <v>0.41915909090909087</v>
      </c>
      <c r="N383" s="1">
        <f>PRODUCT(SUM(PRODUCT(S383,overview!$J$2),PRODUCT(X383,overview!$K$2),PRODUCT(AC383,overview!$L$2)),1/SUM(overview!$J$2:$L$2))</f>
        <v>2.580840909090909</v>
      </c>
      <c r="O383" s="1">
        <f t="shared" si="82"/>
        <v>6</v>
      </c>
      <c r="P383" s="1">
        <f t="shared" si="83"/>
        <v>3</v>
      </c>
      <c r="Q383" s="1">
        <f t="shared" si="84"/>
        <v>8.1205914210484592E-2</v>
      </c>
      <c r="R383" s="1">
        <v>0.375</v>
      </c>
      <c r="S383" s="1">
        <v>2.625</v>
      </c>
      <c r="T383" s="1">
        <v>3</v>
      </c>
      <c r="U383" s="1">
        <v>0</v>
      </c>
      <c r="V383" s="1">
        <f t="shared" si="85"/>
        <v>0</v>
      </c>
      <c r="W383" s="1">
        <v>0.442</v>
      </c>
      <c r="X383" s="1">
        <v>2.5579999999999998</v>
      </c>
      <c r="Y383" s="1">
        <v>3</v>
      </c>
      <c r="Z383" s="1">
        <v>3</v>
      </c>
      <c r="AA383" s="1">
        <f t="shared" si="86"/>
        <v>0.17279124315871774</v>
      </c>
      <c r="AB383" s="1">
        <v>0.375</v>
      </c>
      <c r="AC383" s="1">
        <v>2.625</v>
      </c>
      <c r="AD383" s="1">
        <v>0</v>
      </c>
      <c r="AE383" s="1">
        <v>0</v>
      </c>
      <c r="AF383" s="1" t="e">
        <f t="shared" si="81"/>
        <v>#DIV/0!</v>
      </c>
      <c r="AH383" s="1">
        <f t="shared" si="89"/>
        <v>0.28287291434579626</v>
      </c>
      <c r="AI383" s="1">
        <f t="shared" si="90"/>
        <v>0.24792653032059617</v>
      </c>
      <c r="AJ383" s="1">
        <f t="shared" si="91"/>
        <v>0.17142742998681632</v>
      </c>
      <c r="AK383" s="1">
        <f t="shared" si="92"/>
        <v>1.1462389259333048</v>
      </c>
      <c r="AL383" s="1" t="b">
        <f t="shared" si="93"/>
        <v>0</v>
      </c>
      <c r="AM383" s="1">
        <f t="shared" si="94"/>
        <v>2.0375213978912801E-2</v>
      </c>
      <c r="AN383" s="1" t="b">
        <f t="shared" si="95"/>
        <v>0</v>
      </c>
      <c r="AO383" s="1">
        <v>9.4879999999999995</v>
      </c>
    </row>
    <row r="384" spans="1:41">
      <c r="A384" s="7">
        <v>381</v>
      </c>
      <c r="B384" s="9" t="s">
        <v>90</v>
      </c>
      <c r="C384" s="9" t="s">
        <v>91</v>
      </c>
      <c r="D384" s="9" t="s">
        <v>90</v>
      </c>
      <c r="E384" s="9" t="s">
        <v>91</v>
      </c>
      <c r="F384" s="2" t="b">
        <f t="shared" si="87"/>
        <v>0</v>
      </c>
      <c r="G384" s="2" t="b">
        <f t="shared" si="88"/>
        <v>0</v>
      </c>
      <c r="H384" s="2" t="s">
        <v>275</v>
      </c>
      <c r="I384" s="2"/>
      <c r="M384" s="1">
        <f>PRODUCT(SUM(PRODUCT(R384,overview!$J$2),PRODUCT(W384,overview!$K$2),PRODUCT(AB384,overview!$L$2)),1/SUM(overview!$J$2:$L$2))</f>
        <v>0.50663636363636366</v>
      </c>
      <c r="N384" s="1">
        <f>PRODUCT(SUM(PRODUCT(S384,overview!$J$2),PRODUCT(X384,overview!$K$2),PRODUCT(AC384,overview!$L$2)),1/SUM(overview!$J$2:$L$2))</f>
        <v>2.4933636363636364</v>
      </c>
      <c r="O384" s="1">
        <f t="shared" si="82"/>
        <v>9.5</v>
      </c>
      <c r="P384" s="1">
        <f t="shared" si="83"/>
        <v>13.5</v>
      </c>
      <c r="Q384" s="1">
        <f t="shared" si="84"/>
        <v>0.28874927319026772</v>
      </c>
      <c r="R384" s="1">
        <v>0.65600000000000003</v>
      </c>
      <c r="S384" s="1">
        <v>2.3439999999999999</v>
      </c>
      <c r="T384" s="1">
        <v>6.5</v>
      </c>
      <c r="U384" s="1">
        <v>7.5</v>
      </c>
      <c r="V384" s="1">
        <f t="shared" si="85"/>
        <v>0.32291940141769498</v>
      </c>
      <c r="W384" s="1">
        <v>0.45200000000000001</v>
      </c>
      <c r="X384" s="1">
        <v>2.548</v>
      </c>
      <c r="Y384" s="1">
        <v>3</v>
      </c>
      <c r="Z384" s="1">
        <v>6</v>
      </c>
      <c r="AA384" s="1">
        <f t="shared" si="86"/>
        <v>0.35478806907378341</v>
      </c>
      <c r="AB384" s="1">
        <v>0</v>
      </c>
      <c r="AC384" s="1">
        <v>3</v>
      </c>
      <c r="AD384" s="1">
        <v>0</v>
      </c>
      <c r="AE384" s="1">
        <v>0</v>
      </c>
      <c r="AF384" s="1" t="e">
        <f t="shared" si="81"/>
        <v>#DIV/0!</v>
      </c>
      <c r="AH384" s="1">
        <f t="shared" si="89"/>
        <v>0.21864687015048265</v>
      </c>
      <c r="AI384" s="1">
        <f t="shared" si="90"/>
        <v>0.24041370576233026</v>
      </c>
      <c r="AJ384" s="1">
        <f t="shared" si="91"/>
        <v>0.11391204174290168</v>
      </c>
      <c r="AK384" s="1">
        <f t="shared" si="92"/>
        <v>1.5841037106460825</v>
      </c>
      <c r="AL384" s="1" t="b">
        <f t="shared" si="93"/>
        <v>0</v>
      </c>
      <c r="AM384" s="1">
        <f t="shared" si="94"/>
        <v>2.3089564576340466E-3</v>
      </c>
      <c r="AN384" s="1" t="b">
        <f t="shared" si="95"/>
        <v>0</v>
      </c>
      <c r="AO384" s="1">
        <v>9.4879999999999995</v>
      </c>
    </row>
    <row r="385" spans="1:41">
      <c r="A385" s="7">
        <v>382</v>
      </c>
      <c r="B385" s="9" t="s">
        <v>47</v>
      </c>
      <c r="C385" s="9" t="s">
        <v>48</v>
      </c>
      <c r="D385" s="9" t="s">
        <v>47</v>
      </c>
      <c r="E385" s="9" t="s">
        <v>48</v>
      </c>
      <c r="F385" s="2" t="b">
        <f t="shared" si="87"/>
        <v>0</v>
      </c>
      <c r="G385" s="2" t="b">
        <f t="shared" si="88"/>
        <v>0</v>
      </c>
      <c r="H385" s="2" t="s">
        <v>275</v>
      </c>
      <c r="I385" s="2"/>
      <c r="M385" s="1">
        <f>PRODUCT(SUM(PRODUCT(R385,overview!$J$2),PRODUCT(W385,overview!$K$2),PRODUCT(AB385,overview!$L$2)),1/SUM(overview!$J$2:$L$2))</f>
        <v>0.99229545454545465</v>
      </c>
      <c r="N385" s="1">
        <f>PRODUCT(SUM(PRODUCT(S385,overview!$J$2),PRODUCT(X385,overview!$K$2),PRODUCT(AC385,overview!$L$2)),1/SUM(overview!$J$2:$L$2))</f>
        <v>2.0077045454545455</v>
      </c>
      <c r="O385" s="1">
        <f t="shared" si="82"/>
        <v>23</v>
      </c>
      <c r="P385" s="1">
        <f t="shared" si="83"/>
        <v>7</v>
      </c>
      <c r="Q385" s="1">
        <f t="shared" si="84"/>
        <v>0.15042201558521845</v>
      </c>
      <c r="R385" s="1">
        <v>0.92800000000000005</v>
      </c>
      <c r="S385" s="1">
        <v>2.0720000000000001</v>
      </c>
      <c r="T385" s="1">
        <v>10</v>
      </c>
      <c r="U385" s="1">
        <v>3</v>
      </c>
      <c r="V385" s="1">
        <f t="shared" si="85"/>
        <v>0.13436293436293439</v>
      </c>
      <c r="W385" s="1">
        <v>1.028</v>
      </c>
      <c r="X385" s="1">
        <v>1.972</v>
      </c>
      <c r="Y385" s="1">
        <v>13</v>
      </c>
      <c r="Z385" s="1">
        <v>4</v>
      </c>
      <c r="AA385" s="1">
        <f t="shared" si="86"/>
        <v>0.16039943828990486</v>
      </c>
      <c r="AB385" s="1">
        <v>0.85699999999999998</v>
      </c>
      <c r="AC385" s="1">
        <v>2.1429999999999998</v>
      </c>
      <c r="AD385" s="1">
        <v>0</v>
      </c>
      <c r="AE385" s="1">
        <v>0</v>
      </c>
      <c r="AF385" s="1" t="e">
        <f t="shared" si="81"/>
        <v>#DIV/0!</v>
      </c>
      <c r="AH385" s="1">
        <f t="shared" si="89"/>
        <v>0.26489646652696719</v>
      </c>
      <c r="AI385" s="1">
        <f t="shared" si="90"/>
        <v>0.28524692319675965</v>
      </c>
      <c r="AJ385" s="1">
        <f t="shared" si="91"/>
        <v>0.10793752674368846</v>
      </c>
      <c r="AK385" s="1">
        <f t="shared" si="92"/>
        <v>1.4462575892267755</v>
      </c>
      <c r="AL385" s="1" t="b">
        <f t="shared" si="93"/>
        <v>0</v>
      </c>
      <c r="AM385" s="1">
        <f t="shared" si="94"/>
        <v>6.106423262709347E-3</v>
      </c>
      <c r="AN385" s="1" t="b">
        <f t="shared" si="95"/>
        <v>0</v>
      </c>
      <c r="AO385" s="1">
        <v>9.4879999999999995</v>
      </c>
    </row>
    <row r="386" spans="1:41">
      <c r="A386" s="7">
        <v>383</v>
      </c>
      <c r="B386" s="9" t="s">
        <v>94</v>
      </c>
      <c r="C386" s="9" t="s">
        <v>55</v>
      </c>
      <c r="D386" s="9" t="s">
        <v>54</v>
      </c>
      <c r="E386" s="9" t="s">
        <v>55</v>
      </c>
      <c r="F386" s="2" t="b">
        <f t="shared" si="87"/>
        <v>1</v>
      </c>
      <c r="G386" s="2" t="b">
        <f t="shared" si="88"/>
        <v>1</v>
      </c>
      <c r="H386" s="2" t="s">
        <v>275</v>
      </c>
      <c r="I386" s="2"/>
      <c r="M386" s="1">
        <f>PRODUCT(SUM(PRODUCT(R386,overview!$J$2),PRODUCT(W386,overview!$K$2),PRODUCT(AB386,overview!$L$2)),1/SUM(overview!$J$2:$L$2))</f>
        <v>0.37631818181818183</v>
      </c>
      <c r="N386" s="1">
        <f>PRODUCT(SUM(PRODUCT(S386,overview!$J$2),PRODUCT(X386,overview!$K$2),PRODUCT(AC386,overview!$L$2)),1/SUM(overview!$J$2:$L$2))</f>
        <v>2.6236818181818182</v>
      </c>
      <c r="O386" s="1">
        <f t="shared" si="82"/>
        <v>13</v>
      </c>
      <c r="P386" s="1">
        <f t="shared" si="83"/>
        <v>1</v>
      </c>
      <c r="Q386" s="1">
        <f t="shared" si="84"/>
        <v>1.10331794987293E-2</v>
      </c>
      <c r="R386" s="1">
        <v>0.375</v>
      </c>
      <c r="S386" s="1">
        <v>2.625</v>
      </c>
      <c r="T386" s="1">
        <v>8</v>
      </c>
      <c r="U386" s="1">
        <v>0</v>
      </c>
      <c r="V386" s="1">
        <f t="shared" si="85"/>
        <v>0</v>
      </c>
      <c r="W386" s="1">
        <v>0.377</v>
      </c>
      <c r="X386" s="1">
        <v>2.6230000000000002</v>
      </c>
      <c r="Y386" s="1">
        <v>4</v>
      </c>
      <c r="Z386" s="1">
        <v>1</v>
      </c>
      <c r="AA386" s="1">
        <f t="shared" si="86"/>
        <v>3.5932138772398016E-2</v>
      </c>
      <c r="AB386" s="1">
        <v>0.375</v>
      </c>
      <c r="AC386" s="1">
        <v>2.625</v>
      </c>
      <c r="AD386" s="1">
        <v>1</v>
      </c>
      <c r="AE386" s="1">
        <v>0</v>
      </c>
      <c r="AF386" s="1">
        <f t="shared" si="81"/>
        <v>0</v>
      </c>
      <c r="AH386" s="1">
        <f t="shared" si="89"/>
        <v>0.26269435940234076</v>
      </c>
      <c r="AI386" s="1">
        <f t="shared" si="90"/>
        <v>0.26215370167475344</v>
      </c>
      <c r="AJ386" s="1">
        <f t="shared" si="91"/>
        <v>0.12637875343940663</v>
      </c>
      <c r="AK386" s="1">
        <f t="shared" si="92"/>
        <v>1.3370465264962215</v>
      </c>
      <c r="AL386" s="1" t="b">
        <f t="shared" si="93"/>
        <v>0</v>
      </c>
      <c r="AM386" s="1">
        <f t="shared" si="94"/>
        <v>8.8498295170846408E-3</v>
      </c>
      <c r="AN386" s="1" t="b">
        <f t="shared" si="95"/>
        <v>0</v>
      </c>
      <c r="AO386" s="1">
        <v>9.4879999999999995</v>
      </c>
    </row>
    <row r="387" spans="1:41">
      <c r="A387" s="7">
        <v>384</v>
      </c>
      <c r="B387" s="9" t="s">
        <v>43</v>
      </c>
      <c r="C387" s="9" t="s">
        <v>44</v>
      </c>
      <c r="D387" s="9" t="s">
        <v>95</v>
      </c>
      <c r="E387" s="9" t="s">
        <v>44</v>
      </c>
      <c r="F387" s="2" t="b">
        <f t="shared" si="87"/>
        <v>1</v>
      </c>
      <c r="G387" s="2" t="b">
        <f t="shared" si="88"/>
        <v>1</v>
      </c>
      <c r="H387" s="2" t="s">
        <v>275</v>
      </c>
      <c r="I387" s="2"/>
      <c r="M387" s="1">
        <f>PRODUCT(SUM(PRODUCT(R387,overview!$J$2),PRODUCT(W387,overview!$K$2),PRODUCT(AB387,overview!$L$2)),1/SUM(overview!$J$2:$L$2))</f>
        <v>0.375</v>
      </c>
      <c r="N387" s="1">
        <f>PRODUCT(SUM(PRODUCT(S387,overview!$J$2),PRODUCT(X387,overview!$K$2),PRODUCT(AC387,overview!$L$2)),1/SUM(overview!$J$2:$L$2))</f>
        <v>2.625</v>
      </c>
      <c r="O387" s="1">
        <f t="shared" si="82"/>
        <v>6</v>
      </c>
      <c r="P387" s="1">
        <f t="shared" si="83"/>
        <v>0</v>
      </c>
      <c r="Q387" s="1">
        <f t="shared" si="84"/>
        <v>0</v>
      </c>
      <c r="R387" s="1">
        <v>0.375</v>
      </c>
      <c r="S387" s="1">
        <v>2.625</v>
      </c>
      <c r="T387" s="1">
        <v>2</v>
      </c>
      <c r="U387" s="1">
        <v>0</v>
      </c>
      <c r="V387" s="1">
        <f t="shared" si="85"/>
        <v>0</v>
      </c>
      <c r="W387" s="1">
        <v>0.375</v>
      </c>
      <c r="X387" s="1">
        <v>2.625</v>
      </c>
      <c r="Y387" s="1">
        <v>3</v>
      </c>
      <c r="Z387" s="1">
        <v>0</v>
      </c>
      <c r="AA387" s="1">
        <f t="shared" si="86"/>
        <v>0</v>
      </c>
      <c r="AB387" s="1">
        <v>0.375</v>
      </c>
      <c r="AC387" s="1">
        <v>2.625</v>
      </c>
      <c r="AD387" s="1">
        <v>1</v>
      </c>
      <c r="AE387" s="1">
        <v>0</v>
      </c>
      <c r="AF387" s="1">
        <f t="shared" ref="AF387:AF428" si="96">PRODUCT(AE387,1/AD387,1/AC387,AB387)</f>
        <v>0</v>
      </c>
      <c r="AH387" s="1">
        <f t="shared" si="89"/>
        <v>0.30606973184668401</v>
      </c>
      <c r="AI387" s="1">
        <f t="shared" si="90"/>
        <v>0.25966438179820595</v>
      </c>
      <c r="AJ387" s="1">
        <f t="shared" si="91"/>
        <v>0.1636237417563346</v>
      </c>
      <c r="AK387" s="1">
        <f t="shared" si="92"/>
        <v>0.81380278596994227</v>
      </c>
      <c r="AL387" s="1" t="b">
        <f t="shared" si="93"/>
        <v>0</v>
      </c>
      <c r="AM387" s="1">
        <f t="shared" si="94"/>
        <v>3.6110545272068112E-2</v>
      </c>
      <c r="AN387" s="1" t="b">
        <f t="shared" si="95"/>
        <v>0</v>
      </c>
      <c r="AO387" s="1">
        <v>9.4879999999999995</v>
      </c>
    </row>
    <row r="388" spans="1:41">
      <c r="A388" s="7">
        <v>385</v>
      </c>
      <c r="B388" s="9" t="s">
        <v>53</v>
      </c>
      <c r="C388" s="9" t="s">
        <v>33</v>
      </c>
      <c r="D388" s="9" t="s">
        <v>32</v>
      </c>
      <c r="E388" s="9" t="s">
        <v>33</v>
      </c>
      <c r="F388" s="2" t="b">
        <f t="shared" si="87"/>
        <v>1</v>
      </c>
      <c r="G388" s="2" t="b">
        <f t="shared" si="88"/>
        <v>0</v>
      </c>
      <c r="H388" s="2" t="s">
        <v>275</v>
      </c>
      <c r="I388" s="2"/>
      <c r="M388" s="1">
        <f>PRODUCT(SUM(PRODUCT(R388,overview!$J$2),PRODUCT(W388,overview!$K$2),PRODUCT(AB388,overview!$L$2)),1/SUM(overview!$J$2:$L$2))</f>
        <v>0.57690909090909093</v>
      </c>
      <c r="N388" s="1">
        <f>PRODUCT(SUM(PRODUCT(S388,overview!$J$2),PRODUCT(X388,overview!$K$2),PRODUCT(AC388,overview!$L$2)),1/SUM(overview!$J$2:$L$2))</f>
        <v>2.423090909090909</v>
      </c>
      <c r="O388" s="1">
        <f t="shared" ref="O388:O428" si="97">SUM(T388,Y388,AD388)</f>
        <v>10.199999999999999</v>
      </c>
      <c r="P388" s="1">
        <f t="shared" ref="P388:P428" si="98">SUM(U388,Z388,AE388)</f>
        <v>29.8</v>
      </c>
      <c r="Q388" s="1">
        <f t="shared" ref="Q388:Q428" si="99">PRODUCT(P388,1/O388,1/N388,M388)</f>
        <v>0.69559069970000464</v>
      </c>
      <c r="R388" s="1">
        <v>0.76400000000000001</v>
      </c>
      <c r="S388" s="1">
        <v>2.2360000000000002</v>
      </c>
      <c r="T388" s="1">
        <v>3</v>
      </c>
      <c r="U388" s="1">
        <v>19</v>
      </c>
      <c r="V388" s="1">
        <f t="shared" ref="V388:V428" si="100">PRODUCT(U388,1/T388,1/S388,R388)</f>
        <v>2.163983303518187</v>
      </c>
      <c r="W388" s="1">
        <v>0.47199999999999998</v>
      </c>
      <c r="X388" s="1">
        <v>2.528</v>
      </c>
      <c r="Y388" s="1">
        <v>6.2</v>
      </c>
      <c r="Z388" s="1">
        <v>10.8</v>
      </c>
      <c r="AA388" s="1">
        <f t="shared" ref="AA388:AA428" si="101">PRODUCT(Z388,1/Y388,1/X388,W388)</f>
        <v>0.32523478971008574</v>
      </c>
      <c r="AB388" s="1">
        <v>1</v>
      </c>
      <c r="AC388" s="1">
        <v>2</v>
      </c>
      <c r="AD388" s="1">
        <v>1</v>
      </c>
      <c r="AE388" s="1">
        <v>0</v>
      </c>
      <c r="AF388" s="1">
        <f t="shared" si="96"/>
        <v>0</v>
      </c>
      <c r="AH388" s="1">
        <f t="shared" si="89"/>
        <v>0.35442862672267761</v>
      </c>
      <c r="AI388" s="1">
        <f t="shared" si="90"/>
        <v>0.31023583213773315</v>
      </c>
      <c r="AJ388" s="1">
        <f t="shared" si="91"/>
        <v>0.24331331014859309</v>
      </c>
      <c r="AK388" s="1">
        <f t="shared" si="92"/>
        <v>0.18633255227766204</v>
      </c>
      <c r="AL388" s="1" t="b">
        <f t="shared" si="93"/>
        <v>0</v>
      </c>
      <c r="AM388" s="1">
        <f t="shared" si="94"/>
        <v>0.25294013571081519</v>
      </c>
      <c r="AN388" s="1" t="b">
        <f t="shared" si="95"/>
        <v>0</v>
      </c>
      <c r="AO388" s="1">
        <v>9.4879999999999995</v>
      </c>
    </row>
    <row r="389" spans="1:41">
      <c r="A389" s="7">
        <v>386</v>
      </c>
      <c r="B389" s="9" t="s">
        <v>84</v>
      </c>
      <c r="C389" s="9" t="s">
        <v>37</v>
      </c>
      <c r="D389" s="9" t="s">
        <v>77</v>
      </c>
      <c r="E389" s="9" t="s">
        <v>78</v>
      </c>
      <c r="F389" s="2" t="b">
        <f t="shared" ref="F389:F428" si="102">AND(NOT(B389=D389),OR(B389="CAT",B389="CAC",B389="ATA",B389="ATT",B389="TTA",B389="ATG",B389="CCG",B389="AGA",B389="CGG",B389="AGG",B389="CGA",B389="CGC",B389="TCC",B389="ACG",B389="ACC",B389="GTA",B389="TGG",B389="TAT",D389="GAA",D389="GAT",D389="GAG",D389="AAG",D389="AAA",D389="CTA",D389="CTT",D389="CTC",D389="AAC",D389="CCA",D389="CCT",D389="CAG",D389="CAA",D389="CGT",D389="AGT",D389="AGC",D389="TCA",D389="TCT",D389="GTC"))</f>
        <v>1</v>
      </c>
      <c r="G389" s="2" t="b">
        <f t="shared" ref="G389:G428" si="103">AND(NOT(D389=B389),OR(D389="CAT",D389="CAC",D389="ATA",D389="ATT",D389="TTA",D389="ATG",D389="CCG",D389="AGA",D389="CGG",D389="AGG",D389="CGA",D389="CGC",D389="TCC",D389="ACG",D389="ACC",D389="GTA",D389="TGG",D389="TAT",B389="GAA",B389="GAT",B389="GAG",B389="AAG",B389="AAA",B389="CTA",B389="CTT",B389="CTC",B389="AAC",B389="CCA",B389="CCT",B389="CAG",B389="CAA",B389="CGT",B389="AGT",B389="AGC",B389="TCA",B389="TCT",B389="GTC"))</f>
        <v>0</v>
      </c>
      <c r="H389" s="2" t="s">
        <v>275</v>
      </c>
      <c r="I389" s="2"/>
      <c r="M389" s="1">
        <f>PRODUCT(SUM(PRODUCT(R389,overview!$J$2),PRODUCT(W389,overview!$K$2),PRODUCT(AB389,overview!$L$2)),1/SUM(overview!$J$2:$L$2))</f>
        <v>0.54981818181818176</v>
      </c>
      <c r="N389" s="1">
        <f>PRODUCT(SUM(PRODUCT(S389,overview!$J$2),PRODUCT(X389,overview!$K$2),PRODUCT(AC389,overview!$L$2)),1/SUM(overview!$J$2:$L$2))</f>
        <v>2.450181818181818</v>
      </c>
      <c r="O389" s="1">
        <f t="shared" si="97"/>
        <v>8.5</v>
      </c>
      <c r="P389" s="1">
        <f t="shared" si="98"/>
        <v>19.5</v>
      </c>
      <c r="Q389" s="1">
        <f t="shared" si="99"/>
        <v>0.51479754858310189</v>
      </c>
      <c r="R389" s="1">
        <v>0.42</v>
      </c>
      <c r="S389" s="1">
        <v>2.58</v>
      </c>
      <c r="T389" s="1">
        <v>4.5</v>
      </c>
      <c r="U389" s="1">
        <v>3.5</v>
      </c>
      <c r="V389" s="1">
        <f t="shared" si="100"/>
        <v>0.12661498708010333</v>
      </c>
      <c r="W389" s="1">
        <v>0.59899999999999998</v>
      </c>
      <c r="X389" s="1">
        <v>2.4009999999999998</v>
      </c>
      <c r="Y389" s="1">
        <v>3</v>
      </c>
      <c r="Z389" s="1">
        <v>15</v>
      </c>
      <c r="AA389" s="1">
        <f t="shared" si="101"/>
        <v>1.2473969179508537</v>
      </c>
      <c r="AB389" s="1">
        <v>0.94099999999999995</v>
      </c>
      <c r="AC389" s="1">
        <v>2.0590000000000002</v>
      </c>
      <c r="AD389" s="1">
        <v>1</v>
      </c>
      <c r="AE389" s="1">
        <v>1</v>
      </c>
      <c r="AF389" s="1">
        <f t="shared" si="96"/>
        <v>0.45701796988829524</v>
      </c>
      <c r="AH389" s="1">
        <f t="shared" si="89"/>
        <v>0.33147928010391231</v>
      </c>
      <c r="AI389" s="1">
        <f t="shared" si="90"/>
        <v>0.30105726608933636</v>
      </c>
      <c r="AJ389" s="1">
        <f t="shared" si="91"/>
        <v>0.2966333840106285</v>
      </c>
      <c r="AK389" s="1">
        <f t="shared" si="92"/>
        <v>1.8414211681828049E-2</v>
      </c>
      <c r="AL389" s="1" t="b">
        <f t="shared" si="93"/>
        <v>0</v>
      </c>
      <c r="AM389" s="1">
        <f t="shared" si="94"/>
        <v>0.69780254590929713</v>
      </c>
      <c r="AN389" s="1" t="b">
        <f t="shared" si="95"/>
        <v>0</v>
      </c>
      <c r="AO389" s="1">
        <v>9.4879999999999995</v>
      </c>
    </row>
    <row r="390" spans="1:41">
      <c r="A390" s="7">
        <v>387</v>
      </c>
      <c r="B390" s="9" t="s">
        <v>83</v>
      </c>
      <c r="C390" s="9" t="s">
        <v>61</v>
      </c>
      <c r="D390" s="9" t="s">
        <v>30</v>
      </c>
      <c r="E390" s="9" t="s">
        <v>31</v>
      </c>
      <c r="F390" s="2" t="b">
        <f t="shared" si="102"/>
        <v>0</v>
      </c>
      <c r="G390" s="2" t="b">
        <f t="shared" si="103"/>
        <v>0</v>
      </c>
      <c r="H390" s="2" t="s">
        <v>275</v>
      </c>
      <c r="I390" s="2"/>
      <c r="M390" s="1">
        <f>PRODUCT(SUM(PRODUCT(R390,overview!$J$2),PRODUCT(W390,overview!$K$2),PRODUCT(AB390,overview!$L$2)),1/SUM(overview!$J$2:$L$2))</f>
        <v>0.9073863636363636</v>
      </c>
      <c r="N390" s="1">
        <f>PRODUCT(SUM(PRODUCT(S390,overview!$J$2),PRODUCT(X390,overview!$K$2),PRODUCT(AC390,overview!$L$2)),1/SUM(overview!$J$2:$L$2))</f>
        <v>2.0926136363636365</v>
      </c>
      <c r="O390" s="1">
        <f t="shared" si="97"/>
        <v>12</v>
      </c>
      <c r="P390" s="1">
        <f t="shared" si="98"/>
        <v>14</v>
      </c>
      <c r="Q390" s="1">
        <f t="shared" si="99"/>
        <v>0.50588288532898895</v>
      </c>
      <c r="R390" s="1">
        <v>0.53700000000000003</v>
      </c>
      <c r="S390" s="1">
        <v>2.4630000000000001</v>
      </c>
      <c r="T390" s="1">
        <v>6</v>
      </c>
      <c r="U390" s="1">
        <v>12</v>
      </c>
      <c r="V390" s="1">
        <f t="shared" si="100"/>
        <v>0.43605359317904996</v>
      </c>
      <c r="W390" s="1">
        <v>1.083</v>
      </c>
      <c r="X390" s="1">
        <v>1.917</v>
      </c>
      <c r="Y390" s="1">
        <v>6</v>
      </c>
      <c r="Z390" s="1">
        <v>1</v>
      </c>
      <c r="AA390" s="1">
        <f t="shared" si="101"/>
        <v>9.415753781950964E-2</v>
      </c>
      <c r="AB390" s="1">
        <v>1</v>
      </c>
      <c r="AC390" s="1">
        <v>2</v>
      </c>
      <c r="AD390" s="1">
        <v>0</v>
      </c>
      <c r="AE390" s="1">
        <v>1</v>
      </c>
      <c r="AF390" s="1" t="e">
        <f t="shared" si="96"/>
        <v>#DIV/0!</v>
      </c>
      <c r="AH390" s="1">
        <f t="shared" si="89"/>
        <v>0.47032286732088641</v>
      </c>
      <c r="AI390" s="1">
        <f t="shared" si="90"/>
        <v>0.32069182206722624</v>
      </c>
      <c r="AJ390" s="1">
        <f t="shared" si="91"/>
        <v>0.39109177962101277</v>
      </c>
      <c r="AK390" s="1">
        <f t="shared" si="92"/>
        <v>0.73381281836553347</v>
      </c>
      <c r="AL390" s="1" t="b">
        <f t="shared" si="93"/>
        <v>0</v>
      </c>
      <c r="AM390" s="1">
        <f t="shared" si="94"/>
        <v>1.3030614931719076</v>
      </c>
      <c r="AN390" s="1" t="b">
        <f t="shared" si="95"/>
        <v>0</v>
      </c>
      <c r="AO390" s="1">
        <v>9.4879999999999995</v>
      </c>
    </row>
    <row r="391" spans="1:41">
      <c r="A391" s="7">
        <v>388</v>
      </c>
      <c r="B391" s="9" t="s">
        <v>75</v>
      </c>
      <c r="C391" s="9" t="s">
        <v>1</v>
      </c>
      <c r="D391" s="9" t="s">
        <v>75</v>
      </c>
      <c r="E391" s="9" t="s">
        <v>1</v>
      </c>
      <c r="F391" s="2" t="b">
        <f t="shared" si="102"/>
        <v>0</v>
      </c>
      <c r="G391" s="2" t="b">
        <f t="shared" si="103"/>
        <v>0</v>
      </c>
      <c r="H391" s="2" t="s">
        <v>275</v>
      </c>
      <c r="I391" s="2"/>
      <c r="M391" s="1">
        <f>PRODUCT(SUM(PRODUCT(R391,overview!$J$2),PRODUCT(W391,overview!$K$2),PRODUCT(AB391,overview!$L$2)),1/SUM(overview!$J$2:$L$2))</f>
        <v>0.88590909090909098</v>
      </c>
      <c r="N391" s="1">
        <f>PRODUCT(SUM(PRODUCT(S391,overview!$J$2),PRODUCT(X391,overview!$K$2),PRODUCT(AC391,overview!$L$2)),1/SUM(overview!$J$2:$L$2))</f>
        <v>2.1140909090909092</v>
      </c>
      <c r="O391" s="1">
        <f t="shared" si="97"/>
        <v>11.5</v>
      </c>
      <c r="P391" s="1">
        <f t="shared" si="98"/>
        <v>14.5</v>
      </c>
      <c r="Q391" s="1">
        <f t="shared" si="99"/>
        <v>0.5283669711048582</v>
      </c>
      <c r="R391" s="1">
        <v>1.0349999999999999</v>
      </c>
      <c r="S391" s="1">
        <v>1.9650000000000001</v>
      </c>
      <c r="T391" s="1">
        <v>6</v>
      </c>
      <c r="U391" s="1">
        <v>6</v>
      </c>
      <c r="V391" s="1">
        <f t="shared" si="100"/>
        <v>0.52671755725190839</v>
      </c>
      <c r="W391" s="1">
        <v>0.81</v>
      </c>
      <c r="X391" s="1">
        <v>2.19</v>
      </c>
      <c r="Y391" s="1">
        <v>5.5</v>
      </c>
      <c r="Z391" s="1">
        <v>8.5</v>
      </c>
      <c r="AA391" s="1">
        <f t="shared" si="101"/>
        <v>0.57160647571606482</v>
      </c>
      <c r="AB391" s="1">
        <v>1</v>
      </c>
      <c r="AC391" s="1">
        <v>2</v>
      </c>
      <c r="AD391" s="1">
        <v>0</v>
      </c>
      <c r="AE391" s="1">
        <v>0</v>
      </c>
      <c r="AF391" s="1" t="e">
        <f t="shared" si="96"/>
        <v>#DIV/0!</v>
      </c>
      <c r="AH391" s="1">
        <f t="shared" si="89"/>
        <v>0.55893254262416614</v>
      </c>
      <c r="AI391" s="1">
        <f t="shared" si="90"/>
        <v>0.36368350177862219</v>
      </c>
      <c r="AJ391" s="1">
        <f t="shared" si="91"/>
        <v>0.53635444062310333</v>
      </c>
      <c r="AK391" s="1">
        <f t="shared" si="92"/>
        <v>2.7687917554753585</v>
      </c>
      <c r="AL391" s="1" t="b">
        <f t="shared" si="93"/>
        <v>0</v>
      </c>
      <c r="AM391" s="1">
        <f t="shared" si="94"/>
        <v>2.5343027285705091</v>
      </c>
      <c r="AN391" s="1" t="b">
        <f t="shared" si="95"/>
        <v>0</v>
      </c>
      <c r="AO391" s="1">
        <v>9.4879999999999995</v>
      </c>
    </row>
    <row r="392" spans="1:41">
      <c r="A392" s="7">
        <v>389</v>
      </c>
      <c r="B392" s="9" t="s">
        <v>69</v>
      </c>
      <c r="C392" s="9" t="s">
        <v>70</v>
      </c>
      <c r="D392" s="9" t="s">
        <v>89</v>
      </c>
      <c r="E392" s="9" t="s">
        <v>70</v>
      </c>
      <c r="F392" s="2" t="b">
        <f t="shared" si="102"/>
        <v>1</v>
      </c>
      <c r="G392" s="2" t="b">
        <f t="shared" si="103"/>
        <v>1</v>
      </c>
      <c r="H392" s="2" t="s">
        <v>275</v>
      </c>
      <c r="I392" s="2"/>
      <c r="M392" s="1">
        <f>PRODUCT(SUM(PRODUCT(R392,overview!$J$2),PRODUCT(W392,overview!$K$2),PRODUCT(AB392,overview!$L$2)),1/SUM(overview!$J$2:$L$2))</f>
        <v>1</v>
      </c>
      <c r="N392" s="1">
        <f>PRODUCT(SUM(PRODUCT(S392,overview!$J$2),PRODUCT(X392,overview!$K$2),PRODUCT(AC392,overview!$L$2)),1/SUM(overview!$J$2:$L$2))</f>
        <v>2</v>
      </c>
      <c r="O392" s="1">
        <f t="shared" si="97"/>
        <v>11</v>
      </c>
      <c r="P392" s="1">
        <f t="shared" si="98"/>
        <v>0</v>
      </c>
      <c r="Q392" s="1">
        <f t="shared" si="99"/>
        <v>0</v>
      </c>
      <c r="R392" s="1">
        <v>1</v>
      </c>
      <c r="S392" s="1">
        <v>2</v>
      </c>
      <c r="T392" s="1">
        <v>7</v>
      </c>
      <c r="U392" s="1">
        <v>0</v>
      </c>
      <c r="V392" s="1">
        <f t="shared" si="100"/>
        <v>0</v>
      </c>
      <c r="W392" s="1">
        <v>1</v>
      </c>
      <c r="X392" s="1">
        <v>2</v>
      </c>
      <c r="Y392" s="1">
        <v>3</v>
      </c>
      <c r="Z392" s="1">
        <v>0</v>
      </c>
      <c r="AA392" s="1">
        <f t="shared" si="101"/>
        <v>0</v>
      </c>
      <c r="AB392" s="1">
        <v>1</v>
      </c>
      <c r="AC392" s="1">
        <v>2</v>
      </c>
      <c r="AD392" s="1">
        <v>1</v>
      </c>
      <c r="AE392" s="1">
        <v>0</v>
      </c>
      <c r="AF392" s="1">
        <f t="shared" si="96"/>
        <v>0</v>
      </c>
      <c r="AH392" s="1">
        <f t="shared" si="89"/>
        <v>0.58614466586574421</v>
      </c>
      <c r="AI392" s="1">
        <f t="shared" si="90"/>
        <v>0.35062484821386009</v>
      </c>
      <c r="AJ392" s="1">
        <f t="shared" si="91"/>
        <v>0.67044305077887911</v>
      </c>
      <c r="AK392" s="1">
        <f t="shared" si="92"/>
        <v>6.4639254730428313</v>
      </c>
      <c r="AL392" s="1" t="b">
        <f t="shared" si="93"/>
        <v>0</v>
      </c>
      <c r="AM392" s="1">
        <f t="shared" si="94"/>
        <v>3.7680601047219344</v>
      </c>
      <c r="AN392" s="1" t="b">
        <f t="shared" si="95"/>
        <v>0</v>
      </c>
      <c r="AO392" s="1">
        <v>9.4879999999999995</v>
      </c>
    </row>
    <row r="393" spans="1:41">
      <c r="A393" s="7">
        <v>390</v>
      </c>
      <c r="B393" s="9" t="s">
        <v>28</v>
      </c>
      <c r="C393" s="9" t="s">
        <v>29</v>
      </c>
      <c r="D393" s="9" t="s">
        <v>90</v>
      </c>
      <c r="E393" s="9" t="s">
        <v>91</v>
      </c>
      <c r="F393" s="2" t="b">
        <f t="shared" si="102"/>
        <v>1</v>
      </c>
      <c r="G393" s="2" t="b">
        <f t="shared" si="103"/>
        <v>1</v>
      </c>
      <c r="H393" s="2" t="s">
        <v>275</v>
      </c>
      <c r="I393" s="2"/>
      <c r="M393" s="1">
        <f>PRODUCT(SUM(PRODUCT(R393,overview!$J$2),PRODUCT(W393,overview!$K$2),PRODUCT(AB393,overview!$L$2)),1/SUM(overview!$J$2:$L$2))</f>
        <v>0.46770454545454548</v>
      </c>
      <c r="N393" s="1">
        <f>PRODUCT(SUM(PRODUCT(S393,overview!$J$2),PRODUCT(X393,overview!$K$2),PRODUCT(AC393,overview!$L$2)),1/SUM(overview!$J$2:$L$2))</f>
        <v>2.5322954545454546</v>
      </c>
      <c r="O393" s="1">
        <f t="shared" si="97"/>
        <v>7</v>
      </c>
      <c r="P393" s="1">
        <f t="shared" si="98"/>
        <v>16</v>
      </c>
      <c r="Q393" s="1">
        <f t="shared" si="99"/>
        <v>0.42216201870127074</v>
      </c>
      <c r="R393" s="1">
        <v>0.81100000000000005</v>
      </c>
      <c r="S393" s="1">
        <v>2.1890000000000001</v>
      </c>
      <c r="T393" s="1">
        <v>5</v>
      </c>
      <c r="U393" s="1">
        <v>5</v>
      </c>
      <c r="V393" s="1">
        <f t="shared" si="100"/>
        <v>0.37048880767473735</v>
      </c>
      <c r="W393" s="1">
        <v>0.313</v>
      </c>
      <c r="X393" s="1">
        <v>2.6869999999999998</v>
      </c>
      <c r="Y393" s="1">
        <v>2</v>
      </c>
      <c r="Z393" s="1">
        <v>10</v>
      </c>
      <c r="AA393" s="1">
        <f t="shared" si="101"/>
        <v>0.58243394119836245</v>
      </c>
      <c r="AB393" s="1">
        <v>0.14799999999999999</v>
      </c>
      <c r="AC393" s="1">
        <v>2.8519999999999999</v>
      </c>
      <c r="AD393" s="1">
        <v>0</v>
      </c>
      <c r="AE393" s="1">
        <v>1</v>
      </c>
      <c r="AF393" s="1" t="e">
        <f t="shared" si="96"/>
        <v>#DIV/0!</v>
      </c>
      <c r="AH393" s="1">
        <f t="shared" si="89"/>
        <v>0.5771135957742628</v>
      </c>
      <c r="AI393" s="1">
        <f t="shared" si="90"/>
        <v>0.28225433874752154</v>
      </c>
      <c r="AJ393" s="1">
        <f t="shared" si="91"/>
        <v>0.67044305077887922</v>
      </c>
      <c r="AK393" s="1">
        <f t="shared" si="92"/>
        <v>9.3523836189092808</v>
      </c>
      <c r="AL393" s="1" t="b">
        <f t="shared" si="93"/>
        <v>0</v>
      </c>
      <c r="AM393" s="1">
        <f t="shared" si="94"/>
        <v>4.4262314297004535</v>
      </c>
      <c r="AN393" s="1" t="b">
        <f t="shared" si="95"/>
        <v>0</v>
      </c>
      <c r="AO393" s="1">
        <v>9.4879999999999995</v>
      </c>
    </row>
    <row r="394" spans="1:41">
      <c r="A394" s="7">
        <v>391</v>
      </c>
      <c r="B394" s="9" t="s">
        <v>69</v>
      </c>
      <c r="C394" s="9" t="s">
        <v>70</v>
      </c>
      <c r="D394" s="9" t="s">
        <v>75</v>
      </c>
      <c r="E394" s="9" t="s">
        <v>1</v>
      </c>
      <c r="F394" s="2" t="b">
        <f t="shared" si="102"/>
        <v>1</v>
      </c>
      <c r="G394" s="2" t="b">
        <f t="shared" si="103"/>
        <v>1</v>
      </c>
      <c r="H394" s="2" t="s">
        <v>275</v>
      </c>
      <c r="I394" s="2"/>
      <c r="M394" s="1">
        <f>PRODUCT(SUM(PRODUCT(R394,overview!$J$2),PRODUCT(W394,overview!$K$2),PRODUCT(AB394,overview!$L$2)),1/SUM(overview!$J$2:$L$2))</f>
        <v>0.92972727272727274</v>
      </c>
      <c r="N394" s="1">
        <f>PRODUCT(SUM(PRODUCT(S394,overview!$J$2),PRODUCT(X394,overview!$K$2),PRODUCT(AC394,overview!$L$2)),1/SUM(overview!$J$2:$L$2))</f>
        <v>2.0702727272727275</v>
      </c>
      <c r="O394" s="1">
        <f t="shared" si="97"/>
        <v>11.2</v>
      </c>
      <c r="P394" s="1">
        <f t="shared" si="98"/>
        <v>17.8</v>
      </c>
      <c r="Q394" s="1">
        <f t="shared" si="99"/>
        <v>0.71372348834145694</v>
      </c>
      <c r="R394" s="1">
        <v>1.0069999999999999</v>
      </c>
      <c r="S394" s="1">
        <v>1.9930000000000001</v>
      </c>
      <c r="T394" s="1">
        <v>6</v>
      </c>
      <c r="U394" s="1">
        <v>7</v>
      </c>
      <c r="V394" s="1">
        <f t="shared" si="100"/>
        <v>0.58947984612811488</v>
      </c>
      <c r="W394" s="1">
        <v>0.89</v>
      </c>
      <c r="X394" s="1">
        <v>2.11</v>
      </c>
      <c r="Y394" s="1">
        <v>5.2</v>
      </c>
      <c r="Z394" s="1">
        <v>9.8000000000000007</v>
      </c>
      <c r="AA394" s="1">
        <f t="shared" si="101"/>
        <v>0.79493255559606268</v>
      </c>
      <c r="AB394" s="1">
        <v>1</v>
      </c>
      <c r="AC394" s="1">
        <v>2</v>
      </c>
      <c r="AD394" s="1">
        <v>0</v>
      </c>
      <c r="AE394" s="1">
        <v>1</v>
      </c>
      <c r="AF394" s="1" t="e">
        <f t="shared" si="96"/>
        <v>#DIV/0!</v>
      </c>
      <c r="AH394" s="1">
        <f t="shared" si="89"/>
        <v>0.52387756968441967</v>
      </c>
      <c r="AI394" s="1">
        <f t="shared" si="90"/>
        <v>0.29638609702495905</v>
      </c>
      <c r="AJ394" s="1">
        <f t="shared" si="91"/>
        <v>0.78963876270819822</v>
      </c>
      <c r="AK394" s="1">
        <f t="shared" si="92"/>
        <v>11.332853625498892</v>
      </c>
      <c r="AL394" s="1" t="b">
        <f t="shared" si="93"/>
        <v>1</v>
      </c>
      <c r="AM394" s="1">
        <f t="shared" si="94"/>
        <v>4.871378876916082</v>
      </c>
      <c r="AN394" s="1" t="b">
        <f t="shared" si="95"/>
        <v>0</v>
      </c>
      <c r="AO394" s="1">
        <v>9.4879999999999995</v>
      </c>
    </row>
    <row r="395" spans="1:41">
      <c r="A395" s="7">
        <v>392</v>
      </c>
      <c r="B395" s="9" t="s">
        <v>32</v>
      </c>
      <c r="C395" s="9" t="s">
        <v>33</v>
      </c>
      <c r="D395" s="9" t="s">
        <v>47</v>
      </c>
      <c r="E395" s="9" t="s">
        <v>48</v>
      </c>
      <c r="F395" s="2" t="b">
        <f t="shared" si="102"/>
        <v>0</v>
      </c>
      <c r="G395" s="2" t="b">
        <f t="shared" si="103"/>
        <v>1</v>
      </c>
      <c r="H395" s="2" t="s">
        <v>275</v>
      </c>
      <c r="I395" s="2"/>
      <c r="M395" s="1">
        <f>PRODUCT(SUM(PRODUCT(R395,overview!$J$2),PRODUCT(W395,overview!$K$2),PRODUCT(AB395,overview!$L$2)),1/SUM(overview!$J$2:$L$2))</f>
        <v>1.0251590909090909</v>
      </c>
      <c r="N395" s="1">
        <f>PRODUCT(SUM(PRODUCT(S395,overview!$J$2),PRODUCT(X395,overview!$K$2),PRODUCT(AC395,overview!$L$2)),1/SUM(overview!$J$2:$L$2))</f>
        <v>1.9748409090909089</v>
      </c>
      <c r="O395" s="1">
        <f t="shared" si="97"/>
        <v>16</v>
      </c>
      <c r="P395" s="1">
        <f t="shared" si="98"/>
        <v>5</v>
      </c>
      <c r="Q395" s="1">
        <f t="shared" si="99"/>
        <v>0.16222178426340444</v>
      </c>
      <c r="R395" s="1">
        <v>0.98199999999999998</v>
      </c>
      <c r="S395" s="1">
        <v>2.0179999999999998</v>
      </c>
      <c r="T395" s="1">
        <v>6</v>
      </c>
      <c r="U395" s="1">
        <v>2</v>
      </c>
      <c r="V395" s="1">
        <f t="shared" si="100"/>
        <v>0.16220680541790553</v>
      </c>
      <c r="W395" s="1">
        <v>1.048</v>
      </c>
      <c r="X395" s="1">
        <v>1.952</v>
      </c>
      <c r="Y395" s="1">
        <v>9</v>
      </c>
      <c r="Z395" s="1">
        <v>2</v>
      </c>
      <c r="AA395" s="1">
        <f t="shared" si="101"/>
        <v>0.11930783242258651</v>
      </c>
      <c r="AB395" s="1">
        <v>0.96699999999999997</v>
      </c>
      <c r="AC395" s="1">
        <v>2.0329999999999999</v>
      </c>
      <c r="AD395" s="1">
        <v>1</v>
      </c>
      <c r="AE395" s="1">
        <v>1</v>
      </c>
      <c r="AF395" s="1">
        <f t="shared" si="96"/>
        <v>0.47565174618789968</v>
      </c>
      <c r="AH395" s="1">
        <f t="shared" ref="AH395:AH421" si="104">(SUM(Z391:Z401)*SUM(W391:W401))/(SUM(Y391:Y401)*SUM(X391:X401))</f>
        <v>0.52453987730061358</v>
      </c>
      <c r="AI395" s="1">
        <f t="shared" ref="AI395:AI421" si="105">(SUM(U391:U401)*SUM(R391:R401))/(SUM(T391:T401)*SUM(S391:S401))</f>
        <v>0.29283494081455486</v>
      </c>
      <c r="AJ395" s="1">
        <f t="shared" ref="AJ395:AJ421" si="106">(SUM(AE391:AE401)*SUM(AB391:AB401))/(SUM(AD391:AD401)*SUM(AC391:AC401))</f>
        <v>0.64116211132898493</v>
      </c>
      <c r="AK395" s="1">
        <f t="shared" ref="AK395:AK421" si="107">(((SUM(AJ393:AJ397))-(SUM(AI393:AI397)))^2)/(AVERAGE(AI393:AI397))</f>
        <v>14.985445106133861</v>
      </c>
      <c r="AL395" s="1" t="b">
        <f t="shared" ref="AL395:AL421" si="108">IF(AK395&gt;AO395, TRUE, FALSE)</f>
        <v>1</v>
      </c>
      <c r="AM395" s="1">
        <f t="shared" ref="AM395:AM421" si="109">(((SUM(AH393:AH397))-(SUM(AI393:AI397)))^2)/(AVERAGE(AI393:AI397))</f>
        <v>5.0020439089167512</v>
      </c>
      <c r="AN395" s="1" t="b">
        <f t="shared" ref="AN395:AN421" si="110">IF(AM395&gt;AO395, TRUE, FALSE)</f>
        <v>0</v>
      </c>
      <c r="AO395" s="1">
        <v>9.4879999999999995</v>
      </c>
    </row>
    <row r="396" spans="1:41">
      <c r="A396" s="7">
        <v>393</v>
      </c>
      <c r="B396" s="9" t="s">
        <v>58</v>
      </c>
      <c r="C396" s="9" t="s">
        <v>59</v>
      </c>
      <c r="D396" s="9" t="s">
        <v>67</v>
      </c>
      <c r="E396" s="9" t="s">
        <v>37</v>
      </c>
      <c r="F396" s="2" t="b">
        <f t="shared" si="102"/>
        <v>0</v>
      </c>
      <c r="G396" s="2" t="b">
        <f t="shared" si="103"/>
        <v>1</v>
      </c>
      <c r="H396" s="2" t="s">
        <v>275</v>
      </c>
      <c r="I396" s="2"/>
      <c r="M396" s="1">
        <f>PRODUCT(SUM(PRODUCT(R396,overview!$J$2),PRODUCT(W396,overview!$K$2),PRODUCT(AB396,overview!$L$2)),1/SUM(overview!$J$2:$L$2))</f>
        <v>0.5606363636363636</v>
      </c>
      <c r="N396" s="1">
        <f>PRODUCT(SUM(PRODUCT(S396,overview!$J$2),PRODUCT(X396,overview!$K$2),PRODUCT(AC396,overview!$L$2)),1/SUM(overview!$J$2:$L$2))</f>
        <v>2.4393636363636366</v>
      </c>
      <c r="O396" s="1">
        <f t="shared" si="97"/>
        <v>6.8</v>
      </c>
      <c r="P396" s="1">
        <f t="shared" si="98"/>
        <v>28.2</v>
      </c>
      <c r="Q396" s="1">
        <f t="shared" si="99"/>
        <v>0.95311414171750752</v>
      </c>
      <c r="R396" s="1">
        <v>0.4</v>
      </c>
      <c r="S396" s="1">
        <v>2.6</v>
      </c>
      <c r="T396" s="1">
        <v>3.5</v>
      </c>
      <c r="U396" s="1">
        <v>5.5</v>
      </c>
      <c r="V396" s="1">
        <f t="shared" si="100"/>
        <v>0.24175824175824176</v>
      </c>
      <c r="W396" s="1">
        <v>0.64100000000000001</v>
      </c>
      <c r="X396" s="1">
        <v>2.359</v>
      </c>
      <c r="Y396" s="1">
        <v>3.3</v>
      </c>
      <c r="Z396" s="1">
        <v>20.7</v>
      </c>
      <c r="AA396" s="1">
        <f t="shared" si="101"/>
        <v>1.7044587460017726</v>
      </c>
      <c r="AB396" s="1">
        <v>0.47899999999999998</v>
      </c>
      <c r="AC396" s="1">
        <v>2.5209999999999999</v>
      </c>
      <c r="AD396" s="1">
        <v>0</v>
      </c>
      <c r="AE396" s="1">
        <v>2</v>
      </c>
      <c r="AF396" s="1" t="e">
        <f t="shared" si="96"/>
        <v>#DIV/0!</v>
      </c>
      <c r="AH396" s="1">
        <f t="shared" si="104"/>
        <v>0.46456536944989513</v>
      </c>
      <c r="AI396" s="1">
        <f t="shared" si="105"/>
        <v>0.25465484303270502</v>
      </c>
      <c r="AJ396" s="1">
        <f t="shared" si="106"/>
        <v>0.53459530026109658</v>
      </c>
      <c r="AK396" s="1">
        <f t="shared" si="107"/>
        <v>18.95091627378444</v>
      </c>
      <c r="AL396" s="1" t="b">
        <f t="shared" si="108"/>
        <v>1</v>
      </c>
      <c r="AM396" s="1">
        <f t="shared" si="109"/>
        <v>4.2002009650861973</v>
      </c>
      <c r="AN396" s="1" t="b">
        <f t="shared" si="110"/>
        <v>0</v>
      </c>
      <c r="AO396" s="1">
        <v>9.4879999999999995</v>
      </c>
    </row>
    <row r="397" spans="1:41">
      <c r="A397" s="7">
        <v>394</v>
      </c>
      <c r="B397" s="9" t="s">
        <v>58</v>
      </c>
      <c r="C397" s="9" t="s">
        <v>59</v>
      </c>
      <c r="D397" s="9" t="s">
        <v>54</v>
      </c>
      <c r="E397" s="9" t="s">
        <v>55</v>
      </c>
      <c r="F397" s="2" t="b">
        <f t="shared" si="102"/>
        <v>1</v>
      </c>
      <c r="G397" s="2" t="b">
        <f t="shared" si="103"/>
        <v>1</v>
      </c>
      <c r="H397" s="2" t="s">
        <v>275</v>
      </c>
      <c r="I397" s="2"/>
      <c r="M397" s="1">
        <f>PRODUCT(SUM(PRODUCT(R397,overview!$J$2),PRODUCT(W397,overview!$K$2),PRODUCT(AB397,overview!$L$2)),1/SUM(overview!$J$2:$L$2))</f>
        <v>0.63422727272727275</v>
      </c>
      <c r="N397" s="1">
        <f>PRODUCT(SUM(PRODUCT(S397,overview!$J$2),PRODUCT(X397,overview!$K$2),PRODUCT(AC397,overview!$L$2)),1/SUM(overview!$J$2:$L$2))</f>
        <v>2.3657727272727271</v>
      </c>
      <c r="O397" s="1">
        <f t="shared" si="97"/>
        <v>11.7</v>
      </c>
      <c r="P397" s="1">
        <f t="shared" si="98"/>
        <v>20.3</v>
      </c>
      <c r="Q397" s="1">
        <f t="shared" si="99"/>
        <v>0.46513826506909689</v>
      </c>
      <c r="R397" s="1">
        <v>0.35699999999999998</v>
      </c>
      <c r="S397" s="1">
        <v>2.6429999999999998</v>
      </c>
      <c r="T397" s="1">
        <v>4.7</v>
      </c>
      <c r="U397" s="1">
        <v>4.3</v>
      </c>
      <c r="V397" s="1">
        <f t="shared" si="100"/>
        <v>0.12357813896201127</v>
      </c>
      <c r="W397" s="1">
        <v>0.77700000000000002</v>
      </c>
      <c r="X397" s="1">
        <v>2.2229999999999999</v>
      </c>
      <c r="Y397" s="1">
        <v>7</v>
      </c>
      <c r="Z397" s="1">
        <v>15</v>
      </c>
      <c r="AA397" s="1">
        <f t="shared" si="101"/>
        <v>0.74898785425101222</v>
      </c>
      <c r="AB397" s="1">
        <v>0.375</v>
      </c>
      <c r="AC397" s="1">
        <v>2.625</v>
      </c>
      <c r="AD397" s="1">
        <v>0</v>
      </c>
      <c r="AE397" s="1">
        <v>1</v>
      </c>
      <c r="AF397" s="1" t="e">
        <f t="shared" si="96"/>
        <v>#DIV/0!</v>
      </c>
      <c r="AH397" s="1">
        <f t="shared" si="104"/>
        <v>0.45250413203081763</v>
      </c>
      <c r="AI397" s="1">
        <f t="shared" si="105"/>
        <v>0.2451950280218016</v>
      </c>
      <c r="AJ397" s="1">
        <f t="shared" si="106"/>
        <v>0.76279553130683286</v>
      </c>
      <c r="AK397" s="1">
        <f t="shared" si="107"/>
        <v>23.465430722517269</v>
      </c>
      <c r="AL397" s="1" t="b">
        <f t="shared" si="108"/>
        <v>1</v>
      </c>
      <c r="AM397" s="1">
        <f t="shared" si="109"/>
        <v>4.2321080236048205</v>
      </c>
      <c r="AN397" s="1" t="b">
        <f t="shared" si="110"/>
        <v>0</v>
      </c>
      <c r="AO397" s="1">
        <v>9.4879999999999995</v>
      </c>
    </row>
    <row r="398" spans="1:41">
      <c r="A398" s="7">
        <v>395</v>
      </c>
      <c r="B398" s="9" t="s">
        <v>43</v>
      </c>
      <c r="C398" s="9" t="s">
        <v>44</v>
      </c>
      <c r="D398" s="9" t="s">
        <v>43</v>
      </c>
      <c r="E398" s="9" t="s">
        <v>44</v>
      </c>
      <c r="F398" s="2" t="b">
        <f t="shared" si="102"/>
        <v>0</v>
      </c>
      <c r="G398" s="2" t="b">
        <f t="shared" si="103"/>
        <v>0</v>
      </c>
      <c r="H398" s="2" t="s">
        <v>275</v>
      </c>
      <c r="I398" s="2"/>
      <c r="M398" s="1">
        <f>PRODUCT(SUM(PRODUCT(R398,overview!$J$2),PRODUCT(W398,overview!$K$2),PRODUCT(AB398,overview!$L$2)),1/SUM(overview!$J$2:$L$2))</f>
        <v>0.41322727272727278</v>
      </c>
      <c r="N398" s="1">
        <f>PRODUCT(SUM(PRODUCT(S398,overview!$J$2),PRODUCT(X398,overview!$K$2),PRODUCT(AC398,overview!$L$2)),1/SUM(overview!$J$2:$L$2))</f>
        <v>2.5867727272727277</v>
      </c>
      <c r="O398" s="1">
        <f t="shared" si="97"/>
        <v>7.5</v>
      </c>
      <c r="P398" s="1">
        <f t="shared" si="98"/>
        <v>4.5</v>
      </c>
      <c r="Q398" s="1">
        <f t="shared" si="99"/>
        <v>9.5847756945298623E-2</v>
      </c>
      <c r="R398" s="1">
        <v>0.375</v>
      </c>
      <c r="S398" s="1">
        <v>2.625</v>
      </c>
      <c r="T398" s="1">
        <v>4</v>
      </c>
      <c r="U398" s="1">
        <v>0</v>
      </c>
      <c r="V398" s="1">
        <f t="shared" si="100"/>
        <v>0</v>
      </c>
      <c r="W398" s="1">
        <v>0.433</v>
      </c>
      <c r="X398" s="1">
        <v>2.5670000000000002</v>
      </c>
      <c r="Y398" s="1">
        <v>3.5</v>
      </c>
      <c r="Z398" s="1">
        <v>4.5</v>
      </c>
      <c r="AA398" s="1">
        <f t="shared" si="101"/>
        <v>0.21687350436863484</v>
      </c>
      <c r="AB398" s="1">
        <v>0.375</v>
      </c>
      <c r="AC398" s="1">
        <v>2.625</v>
      </c>
      <c r="AD398" s="1">
        <v>0</v>
      </c>
      <c r="AE398" s="1">
        <v>0</v>
      </c>
      <c r="AF398" s="1" t="e">
        <f t="shared" si="96"/>
        <v>#DIV/0!</v>
      </c>
      <c r="AH398" s="1">
        <f t="shared" si="104"/>
        <v>0.43579443028269205</v>
      </c>
      <c r="AI398" s="1">
        <f t="shared" si="105"/>
        <v>0.25115333867919665</v>
      </c>
      <c r="AJ398" s="1">
        <f t="shared" si="106"/>
        <v>0.86585052502954896</v>
      </c>
      <c r="AK398" s="1">
        <f t="shared" si="107"/>
        <v>36.878953071584412</v>
      </c>
      <c r="AL398" s="1" t="b">
        <f t="shared" si="108"/>
        <v>1</v>
      </c>
      <c r="AM398" s="1">
        <f t="shared" si="109"/>
        <v>4.0806810805974427</v>
      </c>
      <c r="AN398" s="1" t="b">
        <f t="shared" si="110"/>
        <v>0</v>
      </c>
      <c r="AO398" s="1">
        <v>9.4879999999999995</v>
      </c>
    </row>
    <row r="399" spans="1:41">
      <c r="A399" s="7">
        <v>396</v>
      </c>
      <c r="B399" s="9" t="s">
        <v>53</v>
      </c>
      <c r="C399" s="9" t="s">
        <v>33</v>
      </c>
      <c r="D399" s="9" t="s">
        <v>32</v>
      </c>
      <c r="E399" s="9" t="s">
        <v>33</v>
      </c>
      <c r="F399" s="2" t="b">
        <f t="shared" si="102"/>
        <v>1</v>
      </c>
      <c r="G399" s="2" t="b">
        <f t="shared" si="103"/>
        <v>0</v>
      </c>
      <c r="H399" s="2" t="s">
        <v>275</v>
      </c>
      <c r="I399" s="2"/>
      <c r="M399" s="1">
        <f>PRODUCT(SUM(PRODUCT(R399,overview!$J$2),PRODUCT(W399,overview!$K$2),PRODUCT(AB399,overview!$L$2)),1/SUM(overview!$J$2:$L$2))</f>
        <v>0.8724772727272726</v>
      </c>
      <c r="N399" s="1">
        <f>PRODUCT(SUM(PRODUCT(S399,overview!$J$2),PRODUCT(X399,overview!$K$2),PRODUCT(AC399,overview!$L$2)),1/SUM(overview!$J$2:$L$2))</f>
        <v>2.1275227272727273</v>
      </c>
      <c r="O399" s="1">
        <f t="shared" si="97"/>
        <v>14.5</v>
      </c>
      <c r="P399" s="1">
        <f t="shared" si="98"/>
        <v>14.5</v>
      </c>
      <c r="Q399" s="1">
        <f t="shared" si="99"/>
        <v>0.41009069446966695</v>
      </c>
      <c r="R399" s="1">
        <v>0.91200000000000003</v>
      </c>
      <c r="S399" s="1">
        <v>2.0880000000000001</v>
      </c>
      <c r="T399" s="1">
        <v>5</v>
      </c>
      <c r="U399" s="1">
        <v>7</v>
      </c>
      <c r="V399" s="1">
        <f t="shared" si="100"/>
        <v>0.61149425287356318</v>
      </c>
      <c r="W399" s="1">
        <v>0.84899999999999998</v>
      </c>
      <c r="X399" s="1">
        <v>2.1509999999999998</v>
      </c>
      <c r="Y399" s="1">
        <v>8.5</v>
      </c>
      <c r="Z399" s="1">
        <v>7.5</v>
      </c>
      <c r="AA399" s="1">
        <f t="shared" si="101"/>
        <v>0.34826482894412997</v>
      </c>
      <c r="AB399" s="1">
        <v>1</v>
      </c>
      <c r="AC399" s="1">
        <v>2</v>
      </c>
      <c r="AD399" s="1">
        <v>1</v>
      </c>
      <c r="AE399" s="1">
        <v>0</v>
      </c>
      <c r="AF399" s="1">
        <f t="shared" si="96"/>
        <v>0</v>
      </c>
      <c r="AH399" s="1">
        <f t="shared" si="104"/>
        <v>0.39990842610992988</v>
      </c>
      <c r="AI399" s="1">
        <f t="shared" si="105"/>
        <v>0.20524640748343365</v>
      </c>
      <c r="AJ399" s="1">
        <f t="shared" si="106"/>
        <v>0.86585052502954896</v>
      </c>
      <c r="AK399" s="1">
        <f t="shared" si="107"/>
        <v>52.847484553077621</v>
      </c>
      <c r="AL399" s="1" t="b">
        <f t="shared" si="108"/>
        <v>1</v>
      </c>
      <c r="AM399" s="1">
        <f t="shared" si="109"/>
        <v>3.4737765845713189</v>
      </c>
      <c r="AN399" s="1" t="b">
        <f t="shared" si="110"/>
        <v>0</v>
      </c>
      <c r="AO399" s="1">
        <v>9.4879999999999995</v>
      </c>
    </row>
    <row r="400" spans="1:41">
      <c r="A400" s="7">
        <v>397</v>
      </c>
      <c r="B400" s="9" t="s">
        <v>30</v>
      </c>
      <c r="C400" s="9" t="s">
        <v>31</v>
      </c>
      <c r="D400" s="9" t="s">
        <v>30</v>
      </c>
      <c r="E400" s="9" t="s">
        <v>31</v>
      </c>
      <c r="F400" s="2" t="b">
        <f t="shared" si="102"/>
        <v>0</v>
      </c>
      <c r="G400" s="2" t="b">
        <f t="shared" si="103"/>
        <v>0</v>
      </c>
      <c r="H400" s="2" t="s">
        <v>275</v>
      </c>
      <c r="I400" s="2"/>
      <c r="M400" s="1">
        <f>PRODUCT(SUM(PRODUCT(R400,overview!$J$2),PRODUCT(W400,overview!$K$2),PRODUCT(AB400,overview!$L$2)),1/SUM(overview!$J$2:$L$2))</f>
        <v>0.98597727272727287</v>
      </c>
      <c r="N400" s="1">
        <f>PRODUCT(SUM(PRODUCT(S400,overview!$J$2),PRODUCT(X400,overview!$K$2),PRODUCT(AC400,overview!$L$2)),1/SUM(overview!$J$2:$L$2))</f>
        <v>2.0140227272727276</v>
      </c>
      <c r="O400" s="1">
        <f t="shared" si="97"/>
        <v>13.5</v>
      </c>
      <c r="P400" s="1">
        <f t="shared" si="98"/>
        <v>10.5</v>
      </c>
      <c r="Q400" s="1">
        <f t="shared" si="99"/>
        <v>0.38076591775092061</v>
      </c>
      <c r="R400" s="1">
        <v>0.98699999999999999</v>
      </c>
      <c r="S400" s="1">
        <v>2.0129999999999999</v>
      </c>
      <c r="T400" s="1">
        <v>5.7</v>
      </c>
      <c r="U400" s="1">
        <v>2.2999999999999998</v>
      </c>
      <c r="V400" s="1">
        <f t="shared" si="100"/>
        <v>0.19784558266007787</v>
      </c>
      <c r="W400" s="1">
        <v>0.98499999999999999</v>
      </c>
      <c r="X400" s="1">
        <v>2.0150000000000001</v>
      </c>
      <c r="Y400" s="1">
        <v>7.8</v>
      </c>
      <c r="Z400" s="1">
        <v>8.1999999999999993</v>
      </c>
      <c r="AA400" s="1">
        <f t="shared" si="101"/>
        <v>0.51390214417509705</v>
      </c>
      <c r="AB400" s="1">
        <v>1</v>
      </c>
      <c r="AC400" s="1">
        <v>2</v>
      </c>
      <c r="AD400" s="1">
        <v>0</v>
      </c>
      <c r="AE400" s="1">
        <v>0</v>
      </c>
      <c r="AF400" s="1" t="e">
        <f t="shared" si="96"/>
        <v>#DIV/0!</v>
      </c>
      <c r="AH400" s="1">
        <f t="shared" si="104"/>
        <v>0.40945046920751832</v>
      </c>
      <c r="AI400" s="1">
        <f t="shared" si="105"/>
        <v>0.22436943675279725</v>
      </c>
      <c r="AJ400" s="1">
        <f t="shared" si="106"/>
        <v>1.1024590484381718</v>
      </c>
      <c r="AK400" s="1">
        <f t="shared" si="107"/>
        <v>64.56497642910395</v>
      </c>
      <c r="AL400" s="1" t="b">
        <f t="shared" si="108"/>
        <v>1</v>
      </c>
      <c r="AM400" s="1">
        <f t="shared" si="109"/>
        <v>2.7317526817403985</v>
      </c>
      <c r="AN400" s="1" t="b">
        <f t="shared" si="110"/>
        <v>0</v>
      </c>
      <c r="AO400" s="1">
        <v>9.4879999999999995</v>
      </c>
    </row>
    <row r="401" spans="1:41">
      <c r="A401" s="7">
        <v>398</v>
      </c>
      <c r="B401" s="9" t="s">
        <v>28</v>
      </c>
      <c r="C401" s="9" t="s">
        <v>29</v>
      </c>
      <c r="D401" s="9" t="s">
        <v>28</v>
      </c>
      <c r="E401" s="9" t="s">
        <v>29</v>
      </c>
      <c r="F401" s="2" t="b">
        <f t="shared" si="102"/>
        <v>0</v>
      </c>
      <c r="G401" s="2" t="b">
        <f t="shared" si="103"/>
        <v>0</v>
      </c>
      <c r="H401" s="2" t="s">
        <v>275</v>
      </c>
      <c r="I401" s="2"/>
      <c r="M401" s="1">
        <f>PRODUCT(SUM(PRODUCT(R401,overview!$J$2),PRODUCT(W401,overview!$K$2),PRODUCT(AB401,overview!$L$2)),1/SUM(overview!$J$2:$L$2))</f>
        <v>0.78243181818181839</v>
      </c>
      <c r="N401" s="1">
        <f>PRODUCT(SUM(PRODUCT(S401,overview!$J$2),PRODUCT(X401,overview!$K$2),PRODUCT(AC401,overview!$L$2)),1/SUM(overview!$J$2:$L$2))</f>
        <v>2.2175681818181823</v>
      </c>
      <c r="O401" s="1">
        <f t="shared" si="97"/>
        <v>10.5</v>
      </c>
      <c r="P401" s="1">
        <f t="shared" si="98"/>
        <v>13.5</v>
      </c>
      <c r="Q401" s="1">
        <f t="shared" si="99"/>
        <v>0.45364276710038343</v>
      </c>
      <c r="R401" s="1">
        <v>0.746</v>
      </c>
      <c r="S401" s="1">
        <v>2.254</v>
      </c>
      <c r="T401" s="1">
        <v>4.5</v>
      </c>
      <c r="U401" s="1">
        <v>8.5</v>
      </c>
      <c r="V401" s="1">
        <f t="shared" si="100"/>
        <v>0.62516020901114067</v>
      </c>
      <c r="W401" s="1">
        <v>0.80400000000000005</v>
      </c>
      <c r="X401" s="1">
        <v>2.1960000000000002</v>
      </c>
      <c r="Y401" s="1">
        <v>6</v>
      </c>
      <c r="Z401" s="1">
        <v>5</v>
      </c>
      <c r="AA401" s="1">
        <f t="shared" si="101"/>
        <v>0.30510018214936246</v>
      </c>
      <c r="AB401" s="1">
        <v>0.66700000000000004</v>
      </c>
      <c r="AC401" s="1">
        <v>2.3330000000000002</v>
      </c>
      <c r="AD401" s="1">
        <v>0</v>
      </c>
      <c r="AE401" s="1">
        <v>0</v>
      </c>
      <c r="AF401" s="1" t="e">
        <f t="shared" si="96"/>
        <v>#DIV/0!</v>
      </c>
      <c r="AH401" s="1">
        <f t="shared" si="104"/>
        <v>0.30327870227667997</v>
      </c>
      <c r="AI401" s="1">
        <f t="shared" si="105"/>
        <v>0.19319043405047082</v>
      </c>
      <c r="AJ401" s="1">
        <f t="shared" si="106"/>
        <v>0.96151603498542282</v>
      </c>
      <c r="AK401" s="1">
        <f t="shared" si="107"/>
        <v>76.900506047809031</v>
      </c>
      <c r="AL401" s="1" t="b">
        <f t="shared" si="108"/>
        <v>1</v>
      </c>
      <c r="AM401" s="1">
        <f t="shared" si="109"/>
        <v>1.9506533069024841</v>
      </c>
      <c r="AN401" s="1" t="b">
        <f t="shared" si="110"/>
        <v>0</v>
      </c>
      <c r="AO401" s="1">
        <v>9.4879999999999995</v>
      </c>
    </row>
    <row r="402" spans="1:41">
      <c r="A402" s="7">
        <v>399</v>
      </c>
      <c r="B402" s="9" t="s">
        <v>28</v>
      </c>
      <c r="C402" s="9" t="s">
        <v>29</v>
      </c>
      <c r="D402" s="9" t="s">
        <v>47</v>
      </c>
      <c r="E402" s="9" t="s">
        <v>48</v>
      </c>
      <c r="F402" s="2" t="b">
        <f t="shared" si="102"/>
        <v>1</v>
      </c>
      <c r="G402" s="2" t="b">
        <f t="shared" si="103"/>
        <v>1</v>
      </c>
      <c r="H402" s="2" t="s">
        <v>275</v>
      </c>
      <c r="I402" s="2"/>
      <c r="M402" s="1">
        <f>PRODUCT(SUM(PRODUCT(R402,overview!$J$2),PRODUCT(W402,overview!$K$2),PRODUCT(AB402,overview!$L$2)),1/SUM(overview!$J$2:$L$2))</f>
        <v>0.97777272727272724</v>
      </c>
      <c r="N402" s="1">
        <f>PRODUCT(SUM(PRODUCT(S402,overview!$J$2),PRODUCT(X402,overview!$K$2),PRODUCT(AC402,overview!$L$2)),1/SUM(overview!$J$2:$L$2))</f>
        <v>2.0222272727272728</v>
      </c>
      <c r="O402" s="1">
        <f t="shared" si="97"/>
        <v>15</v>
      </c>
      <c r="P402" s="1">
        <f t="shared" si="98"/>
        <v>2</v>
      </c>
      <c r="Q402" s="1">
        <f t="shared" si="99"/>
        <v>6.4468370458615226E-2</v>
      </c>
      <c r="R402" s="1">
        <v>0.66700000000000004</v>
      </c>
      <c r="S402" s="1">
        <v>2.3330000000000002</v>
      </c>
      <c r="T402" s="1">
        <v>3</v>
      </c>
      <c r="U402" s="1">
        <v>0</v>
      </c>
      <c r="V402" s="1">
        <f t="shared" si="100"/>
        <v>0</v>
      </c>
      <c r="W402" s="1">
        <v>1.137</v>
      </c>
      <c r="X402" s="1">
        <v>1.863</v>
      </c>
      <c r="Y402" s="1">
        <v>11</v>
      </c>
      <c r="Z402" s="1">
        <v>1</v>
      </c>
      <c r="AA402" s="1">
        <f t="shared" si="101"/>
        <v>5.5482359830185922E-2</v>
      </c>
      <c r="AB402" s="1">
        <v>0.71099999999999997</v>
      </c>
      <c r="AC402" s="1">
        <v>2.2890000000000001</v>
      </c>
      <c r="AD402" s="1">
        <v>1</v>
      </c>
      <c r="AE402" s="1">
        <v>1</v>
      </c>
      <c r="AF402" s="1">
        <f t="shared" si="96"/>
        <v>0.31061598951507208</v>
      </c>
      <c r="AH402" s="1">
        <f t="shared" si="104"/>
        <v>0.26277921373448421</v>
      </c>
      <c r="AI402" s="1">
        <f t="shared" si="105"/>
        <v>0.17883542308156244</v>
      </c>
      <c r="AJ402" s="1">
        <f t="shared" si="106"/>
        <v>0.94422310756972105</v>
      </c>
      <c r="AK402" s="1">
        <f t="shared" si="107"/>
        <v>117.79364641323082</v>
      </c>
      <c r="AL402" s="1" t="b">
        <f t="shared" si="108"/>
        <v>1</v>
      </c>
      <c r="AM402" s="1">
        <f t="shared" si="109"/>
        <v>1.2576719625891826</v>
      </c>
      <c r="AN402" s="1" t="b">
        <f t="shared" si="110"/>
        <v>0</v>
      </c>
      <c r="AO402" s="1">
        <v>9.4879999999999995</v>
      </c>
    </row>
    <row r="403" spans="1:41">
      <c r="A403" s="7">
        <v>400</v>
      </c>
      <c r="B403" s="9" t="s">
        <v>41</v>
      </c>
      <c r="C403" s="9" t="s">
        <v>42</v>
      </c>
      <c r="D403" s="9" t="s">
        <v>75</v>
      </c>
      <c r="E403" s="9" t="s">
        <v>1</v>
      </c>
      <c r="F403" s="2" t="b">
        <f t="shared" si="102"/>
        <v>1</v>
      </c>
      <c r="G403" s="2" t="b">
        <f t="shared" si="103"/>
        <v>0</v>
      </c>
      <c r="H403" s="2" t="s">
        <v>275</v>
      </c>
      <c r="I403" s="2"/>
      <c r="M403" s="1">
        <f>PRODUCT(SUM(PRODUCT(R403,overview!$J$2),PRODUCT(W403,overview!$K$2),PRODUCT(AB403,overview!$L$2)),1/SUM(overview!$J$2:$L$2))</f>
        <v>0.94870454545454552</v>
      </c>
      <c r="N403" s="1">
        <f>PRODUCT(SUM(PRODUCT(S403,overview!$J$2),PRODUCT(X403,overview!$K$2),PRODUCT(AC403,overview!$L$2)),1/SUM(overview!$J$2:$L$2))</f>
        <v>2.0512954545454547</v>
      </c>
      <c r="O403" s="1">
        <f t="shared" si="97"/>
        <v>11</v>
      </c>
      <c r="P403" s="1">
        <f t="shared" si="98"/>
        <v>1</v>
      </c>
      <c r="Q403" s="1">
        <f t="shared" si="99"/>
        <v>4.204458581404414E-2</v>
      </c>
      <c r="R403" s="1">
        <v>0.42899999999999999</v>
      </c>
      <c r="S403" s="1">
        <v>2.5710000000000002</v>
      </c>
      <c r="T403" s="1">
        <v>4</v>
      </c>
      <c r="U403" s="1">
        <v>0</v>
      </c>
      <c r="V403" s="1">
        <f t="shared" si="100"/>
        <v>0</v>
      </c>
      <c r="W403" s="1">
        <v>1.2110000000000001</v>
      </c>
      <c r="X403" s="1">
        <v>1.7889999999999999</v>
      </c>
      <c r="Y403" s="1">
        <v>7</v>
      </c>
      <c r="Z403" s="1">
        <v>0</v>
      </c>
      <c r="AA403" s="1">
        <f t="shared" si="101"/>
        <v>0</v>
      </c>
      <c r="AB403" s="1">
        <v>0.61799999999999999</v>
      </c>
      <c r="AC403" s="1">
        <v>2.3820000000000001</v>
      </c>
      <c r="AD403" s="1">
        <v>0</v>
      </c>
      <c r="AE403" s="1">
        <v>1</v>
      </c>
      <c r="AF403" s="1" t="e">
        <f t="shared" si="96"/>
        <v>#DIV/0!</v>
      </c>
      <c r="AH403" s="1">
        <f t="shared" si="104"/>
        <v>0.2608739702243521</v>
      </c>
      <c r="AI403" s="1">
        <f t="shared" si="105"/>
        <v>0.20726824968543725</v>
      </c>
      <c r="AJ403" s="1">
        <f t="shared" si="106"/>
        <v>1.0740409921046334</v>
      </c>
      <c r="AK403" s="1">
        <f t="shared" si="107"/>
        <v>151.82423615299592</v>
      </c>
      <c r="AL403" s="1" t="b">
        <f t="shared" si="108"/>
        <v>1</v>
      </c>
      <c r="AM403" s="1">
        <f t="shared" si="109"/>
        <v>1.0316020396175927</v>
      </c>
      <c r="AN403" s="1" t="b">
        <f t="shared" si="110"/>
        <v>0</v>
      </c>
      <c r="AO403" s="1">
        <v>9.4879999999999995</v>
      </c>
    </row>
    <row r="404" spans="1:41">
      <c r="A404" s="7">
        <v>401</v>
      </c>
      <c r="B404" s="9" t="s">
        <v>83</v>
      </c>
      <c r="C404" s="9" t="s">
        <v>61</v>
      </c>
      <c r="D404" s="9" t="s">
        <v>47</v>
      </c>
      <c r="E404" s="9" t="s">
        <v>48</v>
      </c>
      <c r="F404" s="2" t="b">
        <f t="shared" si="102"/>
        <v>0</v>
      </c>
      <c r="G404" s="2" t="b">
        <f t="shared" si="103"/>
        <v>1</v>
      </c>
      <c r="H404" s="2" t="s">
        <v>275</v>
      </c>
      <c r="I404" s="2"/>
      <c r="M404" s="1">
        <f>PRODUCT(SUM(PRODUCT(R404,overview!$J$2),PRODUCT(W404,overview!$K$2),PRODUCT(AB404,overview!$L$2)),1/SUM(overview!$J$2:$L$2))</f>
        <v>0.89288636363636364</v>
      </c>
      <c r="N404" s="1">
        <f>PRODUCT(SUM(PRODUCT(S404,overview!$J$2),PRODUCT(X404,overview!$K$2),PRODUCT(AC404,overview!$L$2)),1/SUM(overview!$J$2:$L$2))</f>
        <v>2.1071136363636365</v>
      </c>
      <c r="O404" s="1">
        <f t="shared" si="97"/>
        <v>17</v>
      </c>
      <c r="P404" s="1">
        <f t="shared" si="98"/>
        <v>17</v>
      </c>
      <c r="Q404" s="1">
        <f t="shared" si="99"/>
        <v>0.42374855737598821</v>
      </c>
      <c r="R404" s="1">
        <v>0.98499999999999999</v>
      </c>
      <c r="S404" s="1">
        <v>2.0150000000000001</v>
      </c>
      <c r="T404" s="1">
        <v>9</v>
      </c>
      <c r="U404" s="1">
        <v>8</v>
      </c>
      <c r="V404" s="1">
        <f t="shared" si="100"/>
        <v>0.43451888613178929</v>
      </c>
      <c r="W404" s="1">
        <v>0.85199999999999998</v>
      </c>
      <c r="X404" s="1">
        <v>2.1480000000000001</v>
      </c>
      <c r="Y404" s="1">
        <v>7.5</v>
      </c>
      <c r="Z404" s="1">
        <v>6.5</v>
      </c>
      <c r="AA404" s="1">
        <f t="shared" si="101"/>
        <v>0.34376163873370574</v>
      </c>
      <c r="AB404" s="1">
        <v>0.78900000000000003</v>
      </c>
      <c r="AC404" s="1">
        <v>2.2109999999999999</v>
      </c>
      <c r="AD404" s="1">
        <v>0.5</v>
      </c>
      <c r="AE404" s="1">
        <v>2.5</v>
      </c>
      <c r="AF404" s="1">
        <f t="shared" si="96"/>
        <v>1.7842605156037996</v>
      </c>
      <c r="AH404" s="1">
        <f t="shared" si="104"/>
        <v>0.25650531476475041</v>
      </c>
      <c r="AI404" s="1">
        <f t="shared" si="105"/>
        <v>0.18942759242773854</v>
      </c>
      <c r="AJ404" s="1">
        <f t="shared" si="106"/>
        <v>1.7477895404623132</v>
      </c>
      <c r="AK404" s="1">
        <f t="shared" si="107"/>
        <v>199.9047436908138</v>
      </c>
      <c r="AL404" s="1" t="b">
        <f t="shared" si="108"/>
        <v>1</v>
      </c>
      <c r="AM404" s="1">
        <f t="shared" si="109"/>
        <v>1.4301665661915888</v>
      </c>
      <c r="AN404" s="1" t="b">
        <f t="shared" si="110"/>
        <v>0</v>
      </c>
      <c r="AO404" s="1">
        <v>9.4879999999999995</v>
      </c>
    </row>
    <row r="405" spans="1:41">
      <c r="A405" s="7">
        <v>402</v>
      </c>
      <c r="B405" s="9" t="s">
        <v>45</v>
      </c>
      <c r="C405" s="9" t="s">
        <v>46</v>
      </c>
      <c r="D405" s="9" t="s">
        <v>30</v>
      </c>
      <c r="E405" s="9" t="s">
        <v>31</v>
      </c>
      <c r="F405" s="2" t="b">
        <f t="shared" si="102"/>
        <v>0</v>
      </c>
      <c r="G405" s="2" t="b">
        <f t="shared" si="103"/>
        <v>0</v>
      </c>
      <c r="H405" s="2" t="s">
        <v>275</v>
      </c>
      <c r="I405" s="2"/>
      <c r="M405" s="1">
        <f>PRODUCT(SUM(PRODUCT(R405,overview!$J$2),PRODUCT(W405,overview!$K$2),PRODUCT(AB405,overview!$L$2)),1/SUM(overview!$J$2:$L$2))</f>
        <v>0.99731818181818177</v>
      </c>
      <c r="N405" s="1">
        <f>PRODUCT(SUM(PRODUCT(S405,overview!$J$2),PRODUCT(X405,overview!$K$2),PRODUCT(AC405,overview!$L$2)),1/SUM(overview!$J$2:$L$2))</f>
        <v>2.0026818181818182</v>
      </c>
      <c r="O405" s="1">
        <f t="shared" si="97"/>
        <v>14</v>
      </c>
      <c r="P405" s="1">
        <f t="shared" si="98"/>
        <v>4</v>
      </c>
      <c r="Q405" s="1">
        <f t="shared" si="99"/>
        <v>0.14228323708793078</v>
      </c>
      <c r="R405" s="1">
        <v>1.0329999999999999</v>
      </c>
      <c r="S405" s="1">
        <v>1.9670000000000001</v>
      </c>
      <c r="T405" s="1">
        <v>8</v>
      </c>
      <c r="U405" s="1">
        <v>0</v>
      </c>
      <c r="V405" s="1">
        <f t="shared" si="100"/>
        <v>0</v>
      </c>
      <c r="W405" s="1">
        <v>0.98</v>
      </c>
      <c r="X405" s="1">
        <v>2.02</v>
      </c>
      <c r="Y405" s="1">
        <v>6</v>
      </c>
      <c r="Z405" s="1">
        <v>3</v>
      </c>
      <c r="AA405" s="1">
        <f t="shared" si="101"/>
        <v>0.24257425742574257</v>
      </c>
      <c r="AB405" s="1">
        <v>1</v>
      </c>
      <c r="AC405" s="1">
        <v>2</v>
      </c>
      <c r="AD405" s="1">
        <v>0</v>
      </c>
      <c r="AE405" s="1">
        <v>1</v>
      </c>
      <c r="AF405" s="1" t="e">
        <f t="shared" si="96"/>
        <v>#DIV/0!</v>
      </c>
      <c r="AH405" s="1">
        <f t="shared" si="104"/>
        <v>0.29751778237576726</v>
      </c>
      <c r="AI405" s="1">
        <f t="shared" si="105"/>
        <v>0.17173806121302951</v>
      </c>
      <c r="AJ405" s="1">
        <f t="shared" si="106"/>
        <v>1.5567573135558301</v>
      </c>
      <c r="AK405" s="1">
        <f t="shared" si="107"/>
        <v>497.21979734815983</v>
      </c>
      <c r="AL405" s="1" t="b">
        <f t="shared" si="108"/>
        <v>1</v>
      </c>
      <c r="AM405" s="1">
        <f t="shared" si="109"/>
        <v>2.025110982131078</v>
      </c>
      <c r="AN405" s="1" t="b">
        <f t="shared" si="110"/>
        <v>0</v>
      </c>
      <c r="AO405" s="1">
        <v>9.4879999999999995</v>
      </c>
    </row>
    <row r="406" spans="1:41">
      <c r="A406" s="7">
        <v>403</v>
      </c>
      <c r="B406" s="9" t="s">
        <v>28</v>
      </c>
      <c r="C406" s="9" t="s">
        <v>29</v>
      </c>
      <c r="D406" s="9" t="s">
        <v>65</v>
      </c>
      <c r="E406" s="9" t="s">
        <v>2</v>
      </c>
      <c r="F406" s="2" t="b">
        <f t="shared" si="102"/>
        <v>1</v>
      </c>
      <c r="G406" s="2" t="b">
        <f t="shared" si="103"/>
        <v>0</v>
      </c>
      <c r="H406" s="2" t="s">
        <v>275</v>
      </c>
      <c r="I406" s="2"/>
      <c r="M406" s="1">
        <f>PRODUCT(SUM(PRODUCT(R406,overview!$J$2),PRODUCT(W406,overview!$K$2),PRODUCT(AB406,overview!$L$2)),1/SUM(overview!$J$2:$L$2))</f>
        <v>0.53593181818181823</v>
      </c>
      <c r="N406" s="1">
        <f>PRODUCT(SUM(PRODUCT(S406,overview!$J$2),PRODUCT(X406,overview!$K$2),PRODUCT(AC406,overview!$L$2)),1/SUM(overview!$J$2:$L$2))</f>
        <v>2.464068181818182</v>
      </c>
      <c r="O406" s="1">
        <f t="shared" si="97"/>
        <v>11</v>
      </c>
      <c r="P406" s="1">
        <f t="shared" si="98"/>
        <v>15</v>
      </c>
      <c r="Q406" s="1">
        <f t="shared" si="99"/>
        <v>0.29658924257656955</v>
      </c>
      <c r="R406" s="1">
        <v>0.80600000000000005</v>
      </c>
      <c r="S406" s="1">
        <v>2.194</v>
      </c>
      <c r="T406" s="1">
        <v>5</v>
      </c>
      <c r="U406" s="1">
        <v>6</v>
      </c>
      <c r="V406" s="1">
        <f t="shared" si="100"/>
        <v>0.44083865086599833</v>
      </c>
      <c r="W406" s="1">
        <v>0.41</v>
      </c>
      <c r="X406" s="1">
        <v>2.59</v>
      </c>
      <c r="Y406" s="1">
        <v>6</v>
      </c>
      <c r="Z406" s="1">
        <v>8</v>
      </c>
      <c r="AA406" s="1">
        <f t="shared" si="101"/>
        <v>0.21106821106821105</v>
      </c>
      <c r="AB406" s="1">
        <v>0.40699999999999997</v>
      </c>
      <c r="AC406" s="1">
        <v>2.593</v>
      </c>
      <c r="AD406" s="1">
        <v>0</v>
      </c>
      <c r="AE406" s="1">
        <v>1</v>
      </c>
      <c r="AF406" s="1" t="e">
        <f t="shared" si="96"/>
        <v>#DIV/0!</v>
      </c>
      <c r="AH406" s="1">
        <f t="shared" si="104"/>
        <v>0.36483232162404222</v>
      </c>
      <c r="AI406" s="1">
        <f t="shared" si="105"/>
        <v>0.18018353639906304</v>
      </c>
      <c r="AJ406" s="1">
        <f t="shared" si="106"/>
        <v>1.6940134173196091</v>
      </c>
      <c r="AK406" s="1">
        <f t="shared" si="107"/>
        <v>496.51745701802537</v>
      </c>
      <c r="AL406" s="1" t="b">
        <f t="shared" si="108"/>
        <v>1</v>
      </c>
      <c r="AM406" s="1">
        <f t="shared" si="109"/>
        <v>2.5933187319615443</v>
      </c>
      <c r="AN406" s="1" t="b">
        <f t="shared" si="110"/>
        <v>0</v>
      </c>
      <c r="AO406" s="1">
        <v>9.4879999999999995</v>
      </c>
    </row>
    <row r="407" spans="1:41">
      <c r="A407" s="7">
        <v>404</v>
      </c>
      <c r="B407" s="9" t="s">
        <v>65</v>
      </c>
      <c r="C407" s="9" t="s">
        <v>2</v>
      </c>
      <c r="D407" s="9" t="s">
        <v>72</v>
      </c>
      <c r="E407" s="9" t="s">
        <v>73</v>
      </c>
      <c r="F407" s="2" t="b">
        <f t="shared" si="102"/>
        <v>0</v>
      </c>
      <c r="G407" s="2" t="b">
        <f t="shared" si="103"/>
        <v>1</v>
      </c>
      <c r="H407" s="2" t="s">
        <v>275</v>
      </c>
      <c r="I407" s="2"/>
      <c r="M407" s="1">
        <f>PRODUCT(SUM(PRODUCT(R407,overview!$J$2),PRODUCT(W407,overview!$K$2),PRODUCT(AB407,overview!$L$2)),1/SUM(overview!$J$2:$L$2))</f>
        <v>0.44138636363636363</v>
      </c>
      <c r="N407" s="1">
        <f>PRODUCT(SUM(PRODUCT(S407,overview!$J$2),PRODUCT(X407,overview!$K$2),PRODUCT(AC407,overview!$L$2)),1/SUM(overview!$J$2:$L$2))</f>
        <v>2.5586136363636367</v>
      </c>
      <c r="O407" s="1">
        <f t="shared" si="97"/>
        <v>12</v>
      </c>
      <c r="P407" s="1">
        <f t="shared" si="98"/>
        <v>6</v>
      </c>
      <c r="Q407" s="1">
        <f t="shared" si="99"/>
        <v>8.6254985388038607E-2</v>
      </c>
      <c r="R407" s="1">
        <v>0.33600000000000002</v>
      </c>
      <c r="S407" s="1">
        <v>2.6640000000000001</v>
      </c>
      <c r="T407" s="1">
        <v>8</v>
      </c>
      <c r="U407" s="1">
        <v>3</v>
      </c>
      <c r="V407" s="1">
        <f t="shared" si="100"/>
        <v>4.72972972972973E-2</v>
      </c>
      <c r="W407" s="1">
        <v>0.496</v>
      </c>
      <c r="X407" s="1">
        <v>2.504</v>
      </c>
      <c r="Y407" s="1">
        <v>4</v>
      </c>
      <c r="Z407" s="1">
        <v>2</v>
      </c>
      <c r="AA407" s="1">
        <f t="shared" si="101"/>
        <v>9.9041533546325888E-2</v>
      </c>
      <c r="AB407" s="1">
        <v>0.33300000000000002</v>
      </c>
      <c r="AC407" s="1">
        <v>2.6669999999999998</v>
      </c>
      <c r="AD407" s="1">
        <v>0</v>
      </c>
      <c r="AE407" s="1">
        <v>1</v>
      </c>
      <c r="AF407" s="1" t="e">
        <f t="shared" si="96"/>
        <v>#DIV/0!</v>
      </c>
      <c r="AH407" s="1">
        <f t="shared" si="104"/>
        <v>0.40611511684405788</v>
      </c>
      <c r="AI407" s="1">
        <f t="shared" si="105"/>
        <v>0.21311069693154172</v>
      </c>
      <c r="AJ407" s="1">
        <f t="shared" si="106"/>
        <v>4.6685979142526079</v>
      </c>
      <c r="AK407" s="1">
        <f t="shared" si="107"/>
        <v>437.69111369818791</v>
      </c>
      <c r="AL407" s="1" t="b">
        <f t="shared" si="108"/>
        <v>1</v>
      </c>
      <c r="AM407" s="1">
        <f t="shared" si="109"/>
        <v>3.3741163803658827</v>
      </c>
      <c r="AN407" s="1" t="b">
        <f t="shared" si="110"/>
        <v>0</v>
      </c>
      <c r="AO407" s="1">
        <v>9.4879999999999995</v>
      </c>
    </row>
    <row r="408" spans="1:41">
      <c r="A408" s="7">
        <v>405</v>
      </c>
      <c r="B408" s="9" t="s">
        <v>45</v>
      </c>
      <c r="C408" s="9" t="s">
        <v>46</v>
      </c>
      <c r="D408" s="9" t="s">
        <v>45</v>
      </c>
      <c r="E408" s="9" t="s">
        <v>46</v>
      </c>
      <c r="F408" s="2" t="b">
        <f t="shared" si="102"/>
        <v>0</v>
      </c>
      <c r="G408" s="2" t="b">
        <f t="shared" si="103"/>
        <v>0</v>
      </c>
      <c r="H408" s="2" t="s">
        <v>275</v>
      </c>
      <c r="I408" s="2"/>
      <c r="M408" s="1">
        <f>PRODUCT(SUM(PRODUCT(R408,overview!$J$2),PRODUCT(W408,overview!$K$2),PRODUCT(AB408,overview!$L$2)),1/SUM(overview!$J$2:$L$2))</f>
        <v>0.6407272727272727</v>
      </c>
      <c r="N408" s="1">
        <f>PRODUCT(SUM(PRODUCT(S408,overview!$J$2),PRODUCT(X408,overview!$K$2),PRODUCT(AC408,overview!$L$2)),1/SUM(overview!$J$2:$L$2))</f>
        <v>2.3592727272727272</v>
      </c>
      <c r="O408" s="1">
        <f t="shared" si="97"/>
        <v>14.5</v>
      </c>
      <c r="P408" s="1">
        <f t="shared" si="98"/>
        <v>8.5</v>
      </c>
      <c r="Q408" s="1">
        <f t="shared" si="99"/>
        <v>0.15920107147412729</v>
      </c>
      <c r="R408" s="1">
        <v>1.006</v>
      </c>
      <c r="S408" s="1">
        <v>1.994</v>
      </c>
      <c r="T408" s="1">
        <v>9</v>
      </c>
      <c r="U408" s="1">
        <v>0</v>
      </c>
      <c r="V408" s="1">
        <f t="shared" si="100"/>
        <v>0</v>
      </c>
      <c r="W408" s="1">
        <v>0.45200000000000001</v>
      </c>
      <c r="X408" s="1">
        <v>2.548</v>
      </c>
      <c r="Y408" s="1">
        <v>5.5</v>
      </c>
      <c r="Z408" s="1">
        <v>8.5</v>
      </c>
      <c r="AA408" s="1">
        <f t="shared" si="101"/>
        <v>0.2741544170115599</v>
      </c>
      <c r="AB408" s="1">
        <v>1</v>
      </c>
      <c r="AC408" s="1">
        <v>2</v>
      </c>
      <c r="AD408" s="1">
        <v>0</v>
      </c>
      <c r="AE408" s="1">
        <v>0</v>
      </c>
      <c r="AF408" s="1" t="e">
        <f t="shared" si="96"/>
        <v>#DIV/0!</v>
      </c>
      <c r="AH408" s="1">
        <f t="shared" si="104"/>
        <v>0.43415476103127443</v>
      </c>
      <c r="AI408" s="1">
        <f t="shared" si="105"/>
        <v>0.27422582581807148</v>
      </c>
      <c r="AJ408" s="1">
        <f t="shared" si="106"/>
        <v>1.4685588834875334</v>
      </c>
      <c r="AK408" s="1">
        <f t="shared" si="107"/>
        <v>326.53162664834457</v>
      </c>
      <c r="AL408" s="1" t="b">
        <f t="shared" si="108"/>
        <v>1</v>
      </c>
      <c r="AM408" s="1">
        <f t="shared" si="109"/>
        <v>3.2717061864242227</v>
      </c>
      <c r="AN408" s="1" t="b">
        <f t="shared" si="110"/>
        <v>0</v>
      </c>
      <c r="AO408" s="1">
        <v>9.4879999999999995</v>
      </c>
    </row>
    <row r="409" spans="1:41">
      <c r="A409" s="7">
        <v>406</v>
      </c>
      <c r="B409" s="9" t="s">
        <v>41</v>
      </c>
      <c r="C409" s="9" t="s">
        <v>42</v>
      </c>
      <c r="D409" s="9" t="s">
        <v>49</v>
      </c>
      <c r="E409" s="9" t="s">
        <v>50</v>
      </c>
      <c r="F409" s="2" t="b">
        <f t="shared" si="102"/>
        <v>1</v>
      </c>
      <c r="G409" s="2" t="b">
        <f t="shared" si="103"/>
        <v>0</v>
      </c>
      <c r="H409" s="2" t="s">
        <v>275</v>
      </c>
      <c r="I409" s="2"/>
      <c r="M409" s="1">
        <f>PRODUCT(SUM(PRODUCT(R409,overview!$J$2),PRODUCT(W409,overview!$K$2),PRODUCT(AB409,overview!$L$2)),1/SUM(overview!$J$2:$L$2))</f>
        <v>0.69127272727272726</v>
      </c>
      <c r="N409" s="1">
        <f>PRODUCT(SUM(PRODUCT(S409,overview!$J$2),PRODUCT(X409,overview!$K$2),PRODUCT(AC409,overview!$L$2)),1/SUM(overview!$J$2:$L$2))</f>
        <v>2.3087272727272725</v>
      </c>
      <c r="O409" s="1">
        <f t="shared" si="97"/>
        <v>16</v>
      </c>
      <c r="P409" s="1">
        <f t="shared" si="98"/>
        <v>13</v>
      </c>
      <c r="Q409" s="1">
        <f t="shared" si="99"/>
        <v>0.24327650023625771</v>
      </c>
      <c r="R409" s="1">
        <v>0.39800000000000002</v>
      </c>
      <c r="S409" s="1">
        <v>2.6019999999999999</v>
      </c>
      <c r="T409" s="1">
        <v>5</v>
      </c>
      <c r="U409" s="1">
        <v>6</v>
      </c>
      <c r="V409" s="1">
        <f t="shared" si="100"/>
        <v>0.18355111452728676</v>
      </c>
      <c r="W409" s="1">
        <v>0.84299999999999997</v>
      </c>
      <c r="X409" s="1">
        <v>2.157</v>
      </c>
      <c r="Y409" s="1">
        <v>11</v>
      </c>
      <c r="Z409" s="1">
        <v>6</v>
      </c>
      <c r="AA409" s="1">
        <f t="shared" si="101"/>
        <v>0.21317486407889741</v>
      </c>
      <c r="AB409" s="1">
        <v>0.39700000000000002</v>
      </c>
      <c r="AC409" s="1">
        <v>2.6030000000000002</v>
      </c>
      <c r="AD409" s="1">
        <v>0</v>
      </c>
      <c r="AE409" s="1">
        <v>1</v>
      </c>
      <c r="AF409" s="1" t="e">
        <f t="shared" si="96"/>
        <v>#DIV/0!</v>
      </c>
      <c r="AH409" s="1">
        <f t="shared" si="104"/>
        <v>0.45833719465024486</v>
      </c>
      <c r="AI409" s="1">
        <f t="shared" si="105"/>
        <v>0.26030038410755008</v>
      </c>
      <c r="AJ409" s="1">
        <f t="shared" si="106"/>
        <v>1.5225125508953632</v>
      </c>
      <c r="AK409" s="1">
        <f t="shared" si="107"/>
        <v>227.13653093754175</v>
      </c>
      <c r="AL409" s="1" t="b">
        <f t="shared" si="108"/>
        <v>1</v>
      </c>
      <c r="AM409" s="1">
        <f t="shared" si="109"/>
        <v>2.9726963095066941</v>
      </c>
      <c r="AN409" s="1" t="b">
        <f t="shared" si="110"/>
        <v>0</v>
      </c>
      <c r="AO409" s="1">
        <v>9.4879999999999995</v>
      </c>
    </row>
    <row r="410" spans="1:41">
      <c r="A410" s="7">
        <v>407</v>
      </c>
      <c r="B410" s="9" t="s">
        <v>47</v>
      </c>
      <c r="C410" s="9" t="s">
        <v>48</v>
      </c>
      <c r="D410" s="9" t="s">
        <v>47</v>
      </c>
      <c r="E410" s="9" t="s">
        <v>48</v>
      </c>
      <c r="F410" s="2" t="b">
        <f t="shared" si="102"/>
        <v>0</v>
      </c>
      <c r="G410" s="2" t="b">
        <f t="shared" si="103"/>
        <v>0</v>
      </c>
      <c r="H410" s="2" t="s">
        <v>275</v>
      </c>
      <c r="I410" s="2"/>
      <c r="K410" s="2"/>
      <c r="L410" s="2"/>
      <c r="M410" s="1">
        <f>PRODUCT(SUM(PRODUCT(R410,overview!$J$2),PRODUCT(W410,overview!$K$2),PRODUCT(AB410,overview!$L$2)),1/SUM(overview!$J$2:$L$2))</f>
        <v>0.76927272727272722</v>
      </c>
      <c r="N410" s="1">
        <f>PRODUCT(SUM(PRODUCT(S410,overview!$J$2),PRODUCT(X410,overview!$K$2),PRODUCT(AC410,overview!$L$2)),1/SUM(overview!$J$2:$L$2))</f>
        <v>2.2307272727272727</v>
      </c>
      <c r="O410" s="1">
        <f t="shared" si="97"/>
        <v>13.5</v>
      </c>
      <c r="P410" s="1">
        <f t="shared" si="98"/>
        <v>11.5</v>
      </c>
      <c r="Q410" s="1">
        <f t="shared" si="99"/>
        <v>0.29376356550535376</v>
      </c>
      <c r="R410" s="1">
        <v>0.86299999999999999</v>
      </c>
      <c r="S410" s="1">
        <v>2.137</v>
      </c>
      <c r="T410" s="1">
        <v>4.5</v>
      </c>
      <c r="U410" s="1">
        <v>3.5</v>
      </c>
      <c r="V410" s="1">
        <f t="shared" si="100"/>
        <v>0.31409556491446988</v>
      </c>
      <c r="W410" s="1">
        <v>0.72099999999999997</v>
      </c>
      <c r="X410" s="1">
        <v>2.2789999999999999</v>
      </c>
      <c r="Y410" s="1">
        <v>9</v>
      </c>
      <c r="Z410" s="1">
        <v>8</v>
      </c>
      <c r="AA410" s="1">
        <f t="shared" si="101"/>
        <v>0.28121495782750716</v>
      </c>
      <c r="AB410" s="1">
        <v>0.85699999999999998</v>
      </c>
      <c r="AC410" s="1">
        <v>2.1429999999999998</v>
      </c>
      <c r="AD410" s="1">
        <v>0</v>
      </c>
      <c r="AE410" s="1">
        <v>0</v>
      </c>
      <c r="AF410" s="1" t="e">
        <f t="shared" si="96"/>
        <v>#DIV/0!</v>
      </c>
      <c r="AH410" s="1">
        <f t="shared" si="104"/>
        <v>0.51930223209727189</v>
      </c>
      <c r="AI410" s="1">
        <f t="shared" si="105"/>
        <v>0.343020185424246</v>
      </c>
      <c r="AJ410" s="1">
        <f t="shared" si="106"/>
        <v>1.0272583857035715</v>
      </c>
      <c r="AK410" s="1">
        <f t="shared" si="107"/>
        <v>48.270058242898109</v>
      </c>
      <c r="AL410" s="1" t="b">
        <f t="shared" si="108"/>
        <v>1</v>
      </c>
      <c r="AM410" s="1">
        <f t="shared" si="109"/>
        <v>2.5595329029984959</v>
      </c>
      <c r="AN410" s="1" t="b">
        <f t="shared" si="110"/>
        <v>0</v>
      </c>
      <c r="AO410" s="1">
        <v>9.4879999999999995</v>
      </c>
    </row>
    <row r="411" spans="1:41">
      <c r="A411" s="7">
        <v>408</v>
      </c>
      <c r="B411" s="9" t="s">
        <v>51</v>
      </c>
      <c r="C411" s="9" t="s">
        <v>52</v>
      </c>
      <c r="D411" s="9" t="s">
        <v>51</v>
      </c>
      <c r="E411" s="9" t="s">
        <v>52</v>
      </c>
      <c r="F411" s="2" t="b">
        <f t="shared" si="102"/>
        <v>0</v>
      </c>
      <c r="G411" s="2" t="b">
        <f t="shared" si="103"/>
        <v>0</v>
      </c>
      <c r="H411" s="2" t="s">
        <v>275</v>
      </c>
      <c r="I411" s="2"/>
      <c r="M411" s="1">
        <f>PRODUCT(SUM(PRODUCT(R411,overview!$J$2),PRODUCT(W411,overview!$K$2),PRODUCT(AB411,overview!$L$2)),1/SUM(overview!$J$2:$L$2))</f>
        <v>0.60124999999999995</v>
      </c>
      <c r="N411" s="1">
        <f>PRODUCT(SUM(PRODUCT(S411,overview!$J$2),PRODUCT(X411,overview!$K$2),PRODUCT(AC411,overview!$L$2)),1/SUM(overview!$J$2:$L$2))</f>
        <v>2.3987499999999997</v>
      </c>
      <c r="O411" s="1">
        <f t="shared" si="97"/>
        <v>5.8</v>
      </c>
      <c r="P411" s="1">
        <f t="shared" si="98"/>
        <v>17.2</v>
      </c>
      <c r="Q411" s="1">
        <f t="shared" si="99"/>
        <v>0.74331099171623161</v>
      </c>
      <c r="R411" s="1">
        <v>0.33300000000000002</v>
      </c>
      <c r="S411" s="1">
        <v>2.6669999999999998</v>
      </c>
      <c r="T411" s="1">
        <v>1</v>
      </c>
      <c r="U411" s="1">
        <v>0</v>
      </c>
      <c r="V411" s="1">
        <f t="shared" si="100"/>
        <v>0</v>
      </c>
      <c r="W411" s="1">
        <v>0.74</v>
      </c>
      <c r="X411" s="1">
        <v>2.2599999999999998</v>
      </c>
      <c r="Y411" s="1">
        <v>4.8</v>
      </c>
      <c r="Z411" s="1">
        <v>17.2</v>
      </c>
      <c r="AA411" s="1">
        <f t="shared" si="101"/>
        <v>1.1733038348082596</v>
      </c>
      <c r="AB411" s="1">
        <v>0.33300000000000002</v>
      </c>
      <c r="AC411" s="1">
        <v>2.6669999999999998</v>
      </c>
      <c r="AD411" s="1">
        <v>0</v>
      </c>
      <c r="AE411" s="1">
        <v>0</v>
      </c>
      <c r="AF411" s="1" t="e">
        <f t="shared" si="96"/>
        <v>#DIV/0!</v>
      </c>
      <c r="AH411" s="1">
        <f t="shared" si="104"/>
        <v>0.54552041633770776</v>
      </c>
      <c r="AI411" s="1">
        <f t="shared" si="105"/>
        <v>0.34794529320647938</v>
      </c>
      <c r="AJ411" s="1">
        <f t="shared" si="106"/>
        <v>0.83572258814413025</v>
      </c>
      <c r="AK411" s="1">
        <f t="shared" si="107"/>
        <v>31.645861495176657</v>
      </c>
      <c r="AL411" s="1" t="b">
        <f t="shared" si="108"/>
        <v>1</v>
      </c>
      <c r="AM411" s="1">
        <f t="shared" si="109"/>
        <v>2.3352178600884987</v>
      </c>
      <c r="AN411" s="1" t="b">
        <f t="shared" si="110"/>
        <v>0</v>
      </c>
      <c r="AO411" s="1">
        <v>9.4879999999999995</v>
      </c>
    </row>
    <row r="412" spans="1:41">
      <c r="A412" s="7">
        <v>409</v>
      </c>
      <c r="B412" s="9" t="s">
        <v>51</v>
      </c>
      <c r="C412" s="9" t="s">
        <v>52</v>
      </c>
      <c r="D412" s="9" t="s">
        <v>32</v>
      </c>
      <c r="E412" s="9" t="s">
        <v>33</v>
      </c>
      <c r="F412" s="2" t="b">
        <f t="shared" si="102"/>
        <v>0</v>
      </c>
      <c r="G412" s="2" t="b">
        <f t="shared" si="103"/>
        <v>1</v>
      </c>
      <c r="H412" s="2" t="s">
        <v>275</v>
      </c>
      <c r="I412" s="2"/>
      <c r="J412" s="4"/>
      <c r="M412" s="1">
        <f>PRODUCT(SUM(PRODUCT(R412,overview!$J$2),PRODUCT(W412,overview!$K$2),PRODUCT(AB412,overview!$L$2)),1/SUM(overview!$J$2:$L$2))</f>
        <v>0.65895454545454546</v>
      </c>
      <c r="N412" s="1">
        <f>PRODUCT(SUM(PRODUCT(S412,overview!$J$2),PRODUCT(X412,overview!$K$2),PRODUCT(AC412,overview!$L$2)),1/SUM(overview!$J$2:$L$2))</f>
        <v>2.3410454545454544</v>
      </c>
      <c r="O412" s="1">
        <f t="shared" si="97"/>
        <v>7</v>
      </c>
      <c r="P412" s="1">
        <f t="shared" si="98"/>
        <v>31</v>
      </c>
      <c r="Q412" s="1">
        <f t="shared" si="99"/>
        <v>1.2465487447333163</v>
      </c>
      <c r="R412" s="1">
        <v>0.41199999999999998</v>
      </c>
      <c r="S412" s="1">
        <v>2.5880000000000001</v>
      </c>
      <c r="T412" s="1">
        <v>1.5</v>
      </c>
      <c r="U412" s="1">
        <v>10.5</v>
      </c>
      <c r="V412" s="1">
        <f t="shared" si="100"/>
        <v>1.114374034003091</v>
      </c>
      <c r="W412" s="1">
        <v>0.78300000000000003</v>
      </c>
      <c r="X412" s="1">
        <v>2.2170000000000001</v>
      </c>
      <c r="Y412" s="1">
        <v>5.5</v>
      </c>
      <c r="Z412" s="1">
        <v>19.5</v>
      </c>
      <c r="AA412" s="1">
        <f t="shared" si="101"/>
        <v>1.2521835404108748</v>
      </c>
      <c r="AB412" s="1">
        <v>0.51900000000000002</v>
      </c>
      <c r="AC412" s="1">
        <v>2.4809999999999999</v>
      </c>
      <c r="AD412" s="1">
        <v>0</v>
      </c>
      <c r="AE412" s="1">
        <v>1</v>
      </c>
      <c r="AF412" s="1" t="e">
        <f t="shared" si="96"/>
        <v>#DIV/0!</v>
      </c>
      <c r="AH412" s="1">
        <f t="shared" si="104"/>
        <v>0.5782550736873695</v>
      </c>
      <c r="AI412" s="1">
        <f t="shared" si="105"/>
        <v>0.39834686565285543</v>
      </c>
      <c r="AJ412" s="1">
        <f t="shared" si="106"/>
        <v>0.72914926619735121</v>
      </c>
      <c r="AK412" s="1">
        <f t="shared" si="107"/>
        <v>11.192150011104006</v>
      </c>
      <c r="AL412" s="1" t="b">
        <f t="shared" si="108"/>
        <v>1</v>
      </c>
      <c r="AM412" s="1">
        <f t="shared" si="109"/>
        <v>1.9276163388986585</v>
      </c>
      <c r="AN412" s="1" t="b">
        <f t="shared" si="110"/>
        <v>0</v>
      </c>
      <c r="AO412" s="1">
        <v>9.4879999999999995</v>
      </c>
    </row>
    <row r="413" spans="1:41">
      <c r="A413" s="7">
        <v>410</v>
      </c>
      <c r="B413" s="9" t="s">
        <v>47</v>
      </c>
      <c r="C413" s="9" t="s">
        <v>48</v>
      </c>
      <c r="D413" s="9" t="s">
        <v>47</v>
      </c>
      <c r="E413" s="9" t="s">
        <v>48</v>
      </c>
      <c r="F413" s="2" t="b">
        <f t="shared" si="102"/>
        <v>0</v>
      </c>
      <c r="G413" s="2" t="b">
        <f t="shared" si="103"/>
        <v>0</v>
      </c>
      <c r="H413" s="2" t="s">
        <v>275</v>
      </c>
      <c r="I413" s="2"/>
      <c r="K413" s="2"/>
      <c r="L413" s="2"/>
      <c r="M413" s="1">
        <f>PRODUCT(SUM(PRODUCT(R413,overview!$J$2),PRODUCT(W413,overview!$K$2),PRODUCT(AB413,overview!$L$2)),1/SUM(overview!$J$2:$L$2))</f>
        <v>0.96320454545454548</v>
      </c>
      <c r="N413" s="1">
        <f>PRODUCT(SUM(PRODUCT(S413,overview!$J$2),PRODUCT(X413,overview!$K$2),PRODUCT(AC413,overview!$L$2)),1/SUM(overview!$J$2:$L$2))</f>
        <v>2.0367954545454547</v>
      </c>
      <c r="O413" s="1">
        <f t="shared" si="97"/>
        <v>11.5</v>
      </c>
      <c r="P413" s="1">
        <f t="shared" si="98"/>
        <v>12.5</v>
      </c>
      <c r="Q413" s="1">
        <f t="shared" si="99"/>
        <v>0.51402386042944104</v>
      </c>
      <c r="R413" s="1">
        <v>0.90700000000000003</v>
      </c>
      <c r="S413" s="1">
        <v>2.093</v>
      </c>
      <c r="T413" s="1">
        <v>6.5</v>
      </c>
      <c r="U413" s="1">
        <v>7.5</v>
      </c>
      <c r="V413" s="1">
        <f t="shared" si="100"/>
        <v>0.50001837627255696</v>
      </c>
      <c r="W413" s="1">
        <v>0.99399999999999999</v>
      </c>
      <c r="X413" s="1">
        <v>2.0059999999999998</v>
      </c>
      <c r="Y413" s="1">
        <v>5</v>
      </c>
      <c r="Z413" s="1">
        <v>5</v>
      </c>
      <c r="AA413" s="1">
        <f t="shared" si="101"/>
        <v>0.49551345962113663</v>
      </c>
      <c r="AB413" s="1">
        <v>0.85699999999999998</v>
      </c>
      <c r="AC413" s="1">
        <v>2.1429999999999998</v>
      </c>
      <c r="AD413" s="1">
        <v>0</v>
      </c>
      <c r="AE413" s="1">
        <v>0</v>
      </c>
      <c r="AF413" s="1" t="e">
        <f t="shared" si="96"/>
        <v>#DIV/0!</v>
      </c>
      <c r="AH413" s="1">
        <f t="shared" si="104"/>
        <v>0.61750358504210134</v>
      </c>
      <c r="AI413" s="1">
        <f t="shared" si="105"/>
        <v>0.45200792384510324</v>
      </c>
      <c r="AJ413" s="1">
        <f t="shared" si="106"/>
        <v>1.0637762748087625</v>
      </c>
      <c r="AK413" s="1">
        <f t="shared" si="107"/>
        <v>5.1592876050475409</v>
      </c>
      <c r="AL413" s="1" t="b">
        <f t="shared" si="108"/>
        <v>0</v>
      </c>
      <c r="AM413" s="1">
        <f t="shared" si="109"/>
        <v>1.820911978764959</v>
      </c>
      <c r="AN413" s="1" t="b">
        <f t="shared" si="110"/>
        <v>0</v>
      </c>
      <c r="AO413" s="1">
        <v>9.4879999999999995</v>
      </c>
    </row>
    <row r="414" spans="1:41">
      <c r="A414" s="7">
        <v>411</v>
      </c>
      <c r="B414" s="9" t="s">
        <v>69</v>
      </c>
      <c r="C414" s="9" t="s">
        <v>70</v>
      </c>
      <c r="D414" s="9" t="s">
        <v>89</v>
      </c>
      <c r="E414" s="9" t="s">
        <v>70</v>
      </c>
      <c r="F414" s="2" t="b">
        <f t="shared" si="102"/>
        <v>1</v>
      </c>
      <c r="G414" s="2" t="b">
        <f t="shared" si="103"/>
        <v>1</v>
      </c>
      <c r="H414" s="2" t="s">
        <v>275</v>
      </c>
      <c r="I414" s="2"/>
      <c r="M414" s="1">
        <f>PRODUCT(SUM(PRODUCT(R414,overview!$J$2),PRODUCT(W414,overview!$K$2),PRODUCT(AB414,overview!$L$2)),1/SUM(overview!$J$2:$L$2))</f>
        <v>0.94602272727272729</v>
      </c>
      <c r="N414" s="1">
        <f>PRODUCT(SUM(PRODUCT(S414,overview!$J$2),PRODUCT(X414,overview!$K$2),PRODUCT(AC414,overview!$L$2)),1/SUM(overview!$J$2:$L$2))</f>
        <v>2.0539772727272729</v>
      </c>
      <c r="O414" s="1">
        <f t="shared" si="97"/>
        <v>10.5</v>
      </c>
      <c r="P414" s="1">
        <f t="shared" si="98"/>
        <v>15.5</v>
      </c>
      <c r="Q414" s="1">
        <f t="shared" si="99"/>
        <v>0.67990515708358024</v>
      </c>
      <c r="R414" s="1">
        <v>0.93600000000000005</v>
      </c>
      <c r="S414" s="1">
        <v>2.0640000000000001</v>
      </c>
      <c r="T414" s="1">
        <v>4.5</v>
      </c>
      <c r="U414" s="1">
        <v>8.5</v>
      </c>
      <c r="V414" s="1">
        <f t="shared" si="100"/>
        <v>0.85658914728682167</v>
      </c>
      <c r="W414" s="1">
        <v>0.94899999999999995</v>
      </c>
      <c r="X414" s="1">
        <v>2.0510000000000002</v>
      </c>
      <c r="Y414" s="1">
        <v>5</v>
      </c>
      <c r="Z414" s="1">
        <v>7</v>
      </c>
      <c r="AA414" s="1">
        <f t="shared" si="101"/>
        <v>0.64778156996587033</v>
      </c>
      <c r="AB414" s="1">
        <v>1</v>
      </c>
      <c r="AC414" s="1">
        <v>2</v>
      </c>
      <c r="AD414" s="1">
        <v>1</v>
      </c>
      <c r="AE414" s="1">
        <v>0</v>
      </c>
      <c r="AF414" s="1">
        <f t="shared" si="96"/>
        <v>0</v>
      </c>
      <c r="AH414" s="1">
        <f t="shared" si="104"/>
        <v>0.71204290716898633</v>
      </c>
      <c r="AI414" s="1">
        <f t="shared" si="105"/>
        <v>0.53632808947894883</v>
      </c>
      <c r="AJ414" s="1">
        <f t="shared" si="106"/>
        <v>0.57828315182575285</v>
      </c>
      <c r="AK414" s="1">
        <f t="shared" si="107"/>
        <v>2.4151058377216739</v>
      </c>
      <c r="AL414" s="1" t="b">
        <f t="shared" si="108"/>
        <v>0</v>
      </c>
      <c r="AM414" s="1">
        <f t="shared" si="109"/>
        <v>1.2277095062010523</v>
      </c>
      <c r="AN414" s="1" t="b">
        <f t="shared" si="110"/>
        <v>0</v>
      </c>
      <c r="AO414" s="1">
        <v>9.4879999999999995</v>
      </c>
    </row>
    <row r="415" spans="1:41">
      <c r="A415" s="7">
        <v>412</v>
      </c>
      <c r="B415" s="9" t="s">
        <v>32</v>
      </c>
      <c r="C415" s="9" t="s">
        <v>33</v>
      </c>
      <c r="D415" s="9" t="s">
        <v>32</v>
      </c>
      <c r="E415" s="9" t="s">
        <v>33</v>
      </c>
      <c r="F415" s="2" t="b">
        <f t="shared" si="102"/>
        <v>0</v>
      </c>
      <c r="G415" s="2" t="b">
        <f t="shared" si="103"/>
        <v>0</v>
      </c>
      <c r="H415" s="2" t="s">
        <v>275</v>
      </c>
      <c r="I415" s="2"/>
      <c r="M415" s="1">
        <f>PRODUCT(SUM(PRODUCT(R415,overview!$J$2),PRODUCT(W415,overview!$K$2),PRODUCT(AB415,overview!$L$2)),1/SUM(overview!$J$2:$L$2))</f>
        <v>0.8470227272727272</v>
      </c>
      <c r="N415" s="1">
        <f>PRODUCT(SUM(PRODUCT(S415,overview!$J$2),PRODUCT(X415,overview!$K$2),PRODUCT(AC415,overview!$L$2)),1/SUM(overview!$J$2:$L$2))</f>
        <v>2.1529772727272731</v>
      </c>
      <c r="O415" s="1">
        <f t="shared" si="97"/>
        <v>15.5</v>
      </c>
      <c r="P415" s="1">
        <f t="shared" si="98"/>
        <v>15.5</v>
      </c>
      <c r="Q415" s="1">
        <f t="shared" si="99"/>
        <v>0.39341926085441925</v>
      </c>
      <c r="R415" s="1">
        <v>0.97699999999999998</v>
      </c>
      <c r="S415" s="1">
        <v>2.0230000000000001</v>
      </c>
      <c r="T415" s="1">
        <v>11</v>
      </c>
      <c r="U415" s="1">
        <v>7</v>
      </c>
      <c r="V415" s="1">
        <f t="shared" si="100"/>
        <v>0.30732934885184021</v>
      </c>
      <c r="W415" s="1">
        <v>0.77900000000000003</v>
      </c>
      <c r="X415" s="1">
        <v>2.2210000000000001</v>
      </c>
      <c r="Y415" s="1">
        <v>4.5</v>
      </c>
      <c r="Z415" s="1">
        <v>8.5</v>
      </c>
      <c r="AA415" s="1">
        <f t="shared" si="101"/>
        <v>0.66251438291060083</v>
      </c>
      <c r="AB415" s="1">
        <v>1</v>
      </c>
      <c r="AC415" s="1">
        <v>2</v>
      </c>
      <c r="AD415" s="1">
        <v>0</v>
      </c>
      <c r="AE415" s="1">
        <v>0</v>
      </c>
      <c r="AF415" s="1" t="e">
        <f t="shared" si="96"/>
        <v>#DIV/0!</v>
      </c>
      <c r="AH415" s="1">
        <f t="shared" si="104"/>
        <v>0.66837335001527409</v>
      </c>
      <c r="AI415" s="1">
        <f t="shared" si="105"/>
        <v>0.48748202499907817</v>
      </c>
      <c r="AJ415" s="1">
        <f t="shared" si="106"/>
        <v>0.52941176470588236</v>
      </c>
      <c r="AK415" s="1">
        <f t="shared" si="107"/>
        <v>1.4183236053012127</v>
      </c>
      <c r="AL415" s="1" t="b">
        <f t="shared" si="108"/>
        <v>0</v>
      </c>
      <c r="AM415" s="1">
        <f t="shared" si="109"/>
        <v>0.95902144279734225</v>
      </c>
      <c r="AN415" s="1" t="b">
        <f t="shared" si="110"/>
        <v>0</v>
      </c>
      <c r="AO415" s="1">
        <v>9.4879999999999995</v>
      </c>
    </row>
    <row r="416" spans="1:41">
      <c r="A416" s="7">
        <v>413</v>
      </c>
      <c r="B416" s="9" t="s">
        <v>51</v>
      </c>
      <c r="C416" s="9" t="s">
        <v>52</v>
      </c>
      <c r="D416" s="9" t="s">
        <v>53</v>
      </c>
      <c r="E416" s="9" t="s">
        <v>33</v>
      </c>
      <c r="F416" s="2" t="b">
        <f t="shared" si="102"/>
        <v>0</v>
      </c>
      <c r="G416" s="2" t="b">
        <f t="shared" si="103"/>
        <v>1</v>
      </c>
      <c r="H416" s="2" t="s">
        <v>275</v>
      </c>
      <c r="I416" s="2"/>
      <c r="K416" s="2"/>
      <c r="L416" s="2"/>
      <c r="M416" s="1">
        <f>PRODUCT(SUM(PRODUCT(R416,overview!$J$2),PRODUCT(W416,overview!$K$2),PRODUCT(AB416,overview!$L$2)),1/SUM(overview!$J$2:$L$2))</f>
        <v>0.73647727272727281</v>
      </c>
      <c r="N416" s="1">
        <f>PRODUCT(SUM(PRODUCT(S416,overview!$J$2),PRODUCT(X416,overview!$K$2),PRODUCT(AC416,overview!$L$2)),1/SUM(overview!$J$2:$L$2))</f>
        <v>2.2635227272727274</v>
      </c>
      <c r="O416" s="1">
        <f t="shared" si="97"/>
        <v>8.5</v>
      </c>
      <c r="P416" s="1">
        <f t="shared" si="98"/>
        <v>34.5</v>
      </c>
      <c r="Q416" s="1">
        <f t="shared" si="99"/>
        <v>1.3206102361623397</v>
      </c>
      <c r="R416" s="1">
        <v>0.46300000000000002</v>
      </c>
      <c r="S416" s="1">
        <v>2.5369999999999999</v>
      </c>
      <c r="T416" s="1">
        <v>3.2</v>
      </c>
      <c r="U416" s="1">
        <v>17.8</v>
      </c>
      <c r="V416" s="1">
        <f t="shared" si="100"/>
        <v>1.0151507686243595</v>
      </c>
      <c r="W416" s="1">
        <v>0.876</v>
      </c>
      <c r="X416" s="1">
        <v>2.1240000000000001</v>
      </c>
      <c r="Y416" s="1">
        <v>4.8</v>
      </c>
      <c r="Z416" s="1">
        <v>15.2</v>
      </c>
      <c r="AA416" s="1">
        <f t="shared" si="101"/>
        <v>1.306026365348399</v>
      </c>
      <c r="AB416" s="1">
        <v>0.51900000000000002</v>
      </c>
      <c r="AC416" s="1">
        <v>2.4809999999999999</v>
      </c>
      <c r="AD416" s="1">
        <v>0.5</v>
      </c>
      <c r="AE416" s="1">
        <v>1.5</v>
      </c>
      <c r="AF416" s="1">
        <f t="shared" si="96"/>
        <v>0.62756952841596136</v>
      </c>
      <c r="AH416" s="1">
        <f t="shared" si="104"/>
        <v>0.59358609706743526</v>
      </c>
      <c r="AI416" s="1">
        <f t="shared" si="105"/>
        <v>0.52764720921178176</v>
      </c>
      <c r="AJ416" s="1">
        <f t="shared" si="106"/>
        <v>0.57828315182575274</v>
      </c>
      <c r="AK416" s="1">
        <f t="shared" si="107"/>
        <v>0.18498652488656578</v>
      </c>
      <c r="AL416" s="1" t="b">
        <f t="shared" si="108"/>
        <v>0</v>
      </c>
      <c r="AM416" s="1">
        <f t="shared" si="109"/>
        <v>0.58926430552318232</v>
      </c>
      <c r="AN416" s="1" t="b">
        <f t="shared" si="110"/>
        <v>0</v>
      </c>
      <c r="AO416" s="1">
        <v>9.4879999999999995</v>
      </c>
    </row>
    <row r="417" spans="1:41">
      <c r="A417" s="7">
        <v>414</v>
      </c>
      <c r="B417" s="9" t="s">
        <v>58</v>
      </c>
      <c r="C417" s="9" t="s">
        <v>59</v>
      </c>
      <c r="D417" s="9" t="s">
        <v>58</v>
      </c>
      <c r="E417" s="9" t="s">
        <v>59</v>
      </c>
      <c r="F417" s="2" t="b">
        <f t="shared" si="102"/>
        <v>0</v>
      </c>
      <c r="G417" s="2" t="b">
        <f t="shared" si="103"/>
        <v>0</v>
      </c>
      <c r="H417" s="2" t="s">
        <v>275</v>
      </c>
      <c r="I417" s="2"/>
      <c r="M417" s="1">
        <f>PRODUCT(SUM(PRODUCT(R417,overview!$J$2),PRODUCT(W417,overview!$K$2),PRODUCT(AB417,overview!$L$2)),1/SUM(overview!$J$2:$L$2))</f>
        <v>0.37286363636363634</v>
      </c>
      <c r="N417" s="1">
        <f>PRODUCT(SUM(PRODUCT(S417,overview!$J$2),PRODUCT(X417,overview!$K$2),PRODUCT(AC417,overview!$L$2)),1/SUM(overview!$J$2:$L$2))</f>
        <v>2.6271363636363634</v>
      </c>
      <c r="O417" s="1">
        <f t="shared" si="97"/>
        <v>6.5</v>
      </c>
      <c r="P417" s="1">
        <f t="shared" si="98"/>
        <v>19.5</v>
      </c>
      <c r="Q417" s="1">
        <f t="shared" si="99"/>
        <v>0.42578334515632305</v>
      </c>
      <c r="R417" s="1">
        <v>0.38900000000000001</v>
      </c>
      <c r="S417" s="1">
        <v>2.6110000000000002</v>
      </c>
      <c r="T417" s="1">
        <v>3.5</v>
      </c>
      <c r="U417" s="1">
        <v>10.5</v>
      </c>
      <c r="V417" s="1">
        <f t="shared" si="100"/>
        <v>0.44695518958253538</v>
      </c>
      <c r="W417" s="1">
        <v>0.36499999999999999</v>
      </c>
      <c r="X417" s="1">
        <v>2.6349999999999998</v>
      </c>
      <c r="Y417" s="1">
        <v>3</v>
      </c>
      <c r="Z417" s="1">
        <v>9</v>
      </c>
      <c r="AA417" s="1">
        <f t="shared" si="101"/>
        <v>0.41555977229601521</v>
      </c>
      <c r="AB417" s="1">
        <v>0.375</v>
      </c>
      <c r="AC417" s="1">
        <v>2.625</v>
      </c>
      <c r="AD417" s="1">
        <v>0</v>
      </c>
      <c r="AE417" s="1">
        <v>0</v>
      </c>
      <c r="AF417" s="1" t="e">
        <f t="shared" si="96"/>
        <v>#DIV/0!</v>
      </c>
      <c r="AH417" s="1">
        <f t="shared" si="104"/>
        <v>0.61503560581901606</v>
      </c>
      <c r="AI417" s="1">
        <f t="shared" si="105"/>
        <v>0.50889892619215915</v>
      </c>
      <c r="AJ417" s="1">
        <f t="shared" si="106"/>
        <v>0.6068071312803891</v>
      </c>
      <c r="AK417" s="1">
        <f t="shared" si="107"/>
        <v>0.76704782309169262</v>
      </c>
      <c r="AL417" s="1" t="b">
        <f t="shared" si="108"/>
        <v>0</v>
      </c>
      <c r="AM417" s="1">
        <f t="shared" si="109"/>
        <v>0.33398515240093601</v>
      </c>
      <c r="AN417" s="1" t="b">
        <f t="shared" si="110"/>
        <v>0</v>
      </c>
      <c r="AO417" s="1">
        <v>9.4879999999999995</v>
      </c>
    </row>
    <row r="418" spans="1:41">
      <c r="A418" s="7">
        <v>415</v>
      </c>
      <c r="B418" s="9" t="s">
        <v>32</v>
      </c>
      <c r="C418" s="9" t="s">
        <v>33</v>
      </c>
      <c r="D418" s="9" t="s">
        <v>32</v>
      </c>
      <c r="E418" s="9" t="s">
        <v>33</v>
      </c>
      <c r="F418" s="2" t="b">
        <f t="shared" si="102"/>
        <v>0</v>
      </c>
      <c r="G418" s="2" t="b">
        <f t="shared" si="103"/>
        <v>0</v>
      </c>
      <c r="H418" s="2" t="s">
        <v>275</v>
      </c>
      <c r="I418" s="2"/>
      <c r="M418" s="1">
        <f>PRODUCT(SUM(PRODUCT(R418,overview!$J$2),PRODUCT(W418,overview!$K$2),PRODUCT(AB418,overview!$L$2)),1/SUM(overview!$J$2:$L$2))</f>
        <v>0.86638636363636368</v>
      </c>
      <c r="N418" s="1">
        <f>PRODUCT(SUM(PRODUCT(S418,overview!$J$2),PRODUCT(X418,overview!$K$2),PRODUCT(AC418,overview!$L$2)),1/SUM(overview!$J$2:$L$2))</f>
        <v>2.133613636363636</v>
      </c>
      <c r="O418" s="1">
        <f t="shared" si="97"/>
        <v>13</v>
      </c>
      <c r="P418" s="1">
        <f t="shared" si="98"/>
        <v>10</v>
      </c>
      <c r="Q418" s="1">
        <f t="shared" si="99"/>
        <v>0.31235788785400531</v>
      </c>
      <c r="R418" s="1">
        <v>0.98399999999999999</v>
      </c>
      <c r="S418" s="1">
        <v>2.016</v>
      </c>
      <c r="T418" s="1">
        <v>6</v>
      </c>
      <c r="U418" s="1">
        <v>2</v>
      </c>
      <c r="V418" s="1">
        <f t="shared" si="100"/>
        <v>0.1626984126984127</v>
      </c>
      <c r="W418" s="1">
        <v>0.80500000000000005</v>
      </c>
      <c r="X418" s="1">
        <v>2.1949999999999998</v>
      </c>
      <c r="Y418" s="1">
        <v>7</v>
      </c>
      <c r="Z418" s="1">
        <v>8</v>
      </c>
      <c r="AA418" s="1">
        <f t="shared" si="101"/>
        <v>0.4191343963553531</v>
      </c>
      <c r="AB418" s="1">
        <v>1</v>
      </c>
      <c r="AC418" s="1">
        <v>2</v>
      </c>
      <c r="AD418" s="1">
        <v>0</v>
      </c>
      <c r="AE418" s="1">
        <v>0</v>
      </c>
      <c r="AF418" s="1" t="e">
        <f t="shared" si="96"/>
        <v>#DIV/0!</v>
      </c>
      <c r="AH418" s="1">
        <f t="shared" si="104"/>
        <v>0.59112492424484553</v>
      </c>
      <c r="AI418" s="1">
        <f t="shared" si="105"/>
        <v>0.56370166829708879</v>
      </c>
      <c r="AJ418" s="1">
        <f t="shared" si="106"/>
        <v>0.64285428262523536</v>
      </c>
      <c r="AK418" s="1">
        <f t="shared" si="107"/>
        <v>1.4178806270392361</v>
      </c>
      <c r="AL418" s="1" t="b">
        <f t="shared" si="108"/>
        <v>0</v>
      </c>
      <c r="AM418" s="1">
        <f t="shared" si="109"/>
        <v>7.3062914424149611E-2</v>
      </c>
      <c r="AN418" s="1" t="b">
        <f t="shared" si="110"/>
        <v>0</v>
      </c>
      <c r="AO418" s="1">
        <v>9.4879999999999995</v>
      </c>
    </row>
    <row r="419" spans="1:41">
      <c r="A419" s="7">
        <v>416</v>
      </c>
      <c r="B419" s="9" t="s">
        <v>54</v>
      </c>
      <c r="C419" s="9" t="s">
        <v>55</v>
      </c>
      <c r="D419" s="9" t="s">
        <v>53</v>
      </c>
      <c r="E419" s="9" t="s">
        <v>33</v>
      </c>
      <c r="F419" s="2" t="b">
        <f t="shared" si="102"/>
        <v>0</v>
      </c>
      <c r="G419" s="2" t="b">
        <f t="shared" si="103"/>
        <v>1</v>
      </c>
      <c r="H419" s="2" t="s">
        <v>275</v>
      </c>
      <c r="I419" s="2"/>
      <c r="M419" s="1">
        <f>PRODUCT(SUM(PRODUCT(R419,overview!$J$2),PRODUCT(W419,overview!$K$2),PRODUCT(AB419,overview!$L$2)),1/SUM(overview!$J$2:$L$2))</f>
        <v>0.59245454545454546</v>
      </c>
      <c r="N419" s="1">
        <f>PRODUCT(SUM(PRODUCT(S419,overview!$J$2),PRODUCT(X419,overview!$K$2),PRODUCT(AC419,overview!$L$2)),1/SUM(overview!$J$2:$L$2))</f>
        <v>2.4075454545454544</v>
      </c>
      <c r="O419" s="1">
        <f t="shared" si="97"/>
        <v>12.6</v>
      </c>
      <c r="P419" s="1">
        <f t="shared" si="98"/>
        <v>28.4</v>
      </c>
      <c r="Q419" s="1">
        <f t="shared" si="99"/>
        <v>0.5546619005064044</v>
      </c>
      <c r="R419" s="1">
        <v>0.64100000000000001</v>
      </c>
      <c r="S419" s="1">
        <v>2.359</v>
      </c>
      <c r="T419" s="1">
        <v>5.8</v>
      </c>
      <c r="U419" s="1">
        <v>10.199999999999999</v>
      </c>
      <c r="V419" s="1">
        <f t="shared" si="100"/>
        <v>0.4778617473798073</v>
      </c>
      <c r="W419" s="1">
        <v>0.56999999999999995</v>
      </c>
      <c r="X419" s="1">
        <v>2.4300000000000002</v>
      </c>
      <c r="Y419" s="1">
        <v>6.8</v>
      </c>
      <c r="Z419" s="1">
        <v>16.2</v>
      </c>
      <c r="AA419" s="1">
        <f t="shared" si="101"/>
        <v>0.55882352941176461</v>
      </c>
      <c r="AB419" s="1">
        <v>0.56399999999999995</v>
      </c>
      <c r="AC419" s="1">
        <v>2.4359999999999999</v>
      </c>
      <c r="AD419" s="1">
        <v>0</v>
      </c>
      <c r="AE419" s="1">
        <v>2</v>
      </c>
      <c r="AF419" s="1" t="e">
        <f t="shared" si="96"/>
        <v>#DIV/0!</v>
      </c>
      <c r="AH419" s="1">
        <f t="shared" si="104"/>
        <v>0.55003050326109471</v>
      </c>
      <c r="AI419" s="1">
        <f t="shared" si="105"/>
        <v>0.51357595439045423</v>
      </c>
      <c r="AJ419" s="1">
        <f t="shared" si="106"/>
        <v>0.875665518321328</v>
      </c>
      <c r="AK419" s="1">
        <f t="shared" si="107"/>
        <v>1.5320252064997266</v>
      </c>
      <c r="AL419" s="1" t="b">
        <f t="shared" si="108"/>
        <v>0</v>
      </c>
      <c r="AM419" s="1">
        <f t="shared" si="109"/>
        <v>1.9873890392863258E-4</v>
      </c>
      <c r="AN419" s="1" t="b">
        <f t="shared" si="110"/>
        <v>0</v>
      </c>
      <c r="AO419" s="1">
        <v>9.4879999999999995</v>
      </c>
    </row>
    <row r="420" spans="1:41">
      <c r="A420" s="7">
        <v>417</v>
      </c>
      <c r="B420" s="9" t="s">
        <v>53</v>
      </c>
      <c r="C420" s="9" t="s">
        <v>33</v>
      </c>
      <c r="D420" s="9" t="s">
        <v>32</v>
      </c>
      <c r="E420" s="9" t="s">
        <v>33</v>
      </c>
      <c r="F420" s="2" t="b">
        <f>AND(NOT(B420=D420),OR(B420="CAT",B420="CAC",B420="ATA",B420="ATT",B420="TTA",B420="ATG",B420="CCG",B420="AGA",B420="CGG",B420="AGG",B420="CGA",B420="CGC",B420="TCC",B420="ACG",B420="ACC",B420="GTA",B420="TGG",B420="TAT",D420="GAA",D420="GAT",D420="GAG",D420="AAG",D420="AAA",D420="CTA",D420="CTT",D420="CTC",D420="AAC",D420="CCA",D420="CCT",D420="CAG",D420="CAA",D420="CGT",D420="AGT",D420="AGC",D420="TCA",D420="TCT",D420="GTC"))</f>
        <v>1</v>
      </c>
      <c r="G420" s="2" t="b">
        <f t="shared" si="103"/>
        <v>0</v>
      </c>
      <c r="H420" s="2" t="s">
        <v>275</v>
      </c>
      <c r="I420" s="2"/>
      <c r="K420" s="4"/>
      <c r="L420" s="3"/>
      <c r="M420" s="1">
        <f>PRODUCT(SUM(PRODUCT(R420,overview!$J$2),PRODUCT(W420,overview!$K$2),PRODUCT(AB420,overview!$L$2)),1/SUM(overview!$J$2:$L$2))</f>
        <v>0.80109090909090908</v>
      </c>
      <c r="N420" s="1">
        <f>PRODUCT(SUM(PRODUCT(S420,overview!$J$2),PRODUCT(X420,overview!$K$2),PRODUCT(AC420,overview!$L$2)),1/SUM(overview!$J$2:$L$2))</f>
        <v>2.1989090909090909</v>
      </c>
      <c r="O420" s="1">
        <f t="shared" si="97"/>
        <v>16.3</v>
      </c>
      <c r="P420" s="1">
        <f t="shared" si="98"/>
        <v>36.700000000000003</v>
      </c>
      <c r="Q420" s="1">
        <f t="shared" si="99"/>
        <v>0.82026274753693218</v>
      </c>
      <c r="R420" s="1">
        <v>0.95899999999999996</v>
      </c>
      <c r="S420" s="1">
        <v>2.0409999999999999</v>
      </c>
      <c r="T420" s="1">
        <v>8.5</v>
      </c>
      <c r="U420" s="1">
        <v>18.5</v>
      </c>
      <c r="V420" s="1">
        <f t="shared" si="100"/>
        <v>1.0226532553246677</v>
      </c>
      <c r="W420" s="1">
        <v>0.71799999999999997</v>
      </c>
      <c r="X420" s="1">
        <v>2.282</v>
      </c>
      <c r="Y420" s="1">
        <v>6.8</v>
      </c>
      <c r="Z420" s="1">
        <v>18.2</v>
      </c>
      <c r="AA420" s="1">
        <f t="shared" si="101"/>
        <v>0.84211476001443519</v>
      </c>
      <c r="AB420" s="1">
        <v>1</v>
      </c>
      <c r="AC420" s="1">
        <v>2</v>
      </c>
      <c r="AD420" s="1">
        <v>1</v>
      </c>
      <c r="AE420" s="1">
        <v>0</v>
      </c>
      <c r="AF420" s="1">
        <f t="shared" si="96"/>
        <v>0</v>
      </c>
      <c r="AH420" s="1">
        <f t="shared" si="104"/>
        <v>0.53340427500693999</v>
      </c>
      <c r="AI420" s="1">
        <f t="shared" si="105"/>
        <v>0.57127623426666962</v>
      </c>
      <c r="AJ420" s="1">
        <f t="shared" si="106"/>
        <v>0.85408961731615229</v>
      </c>
      <c r="AK420" s="1">
        <f t="shared" si="107"/>
        <v>2.3699154095162283</v>
      </c>
      <c r="AL420" s="1" t="b">
        <f t="shared" si="108"/>
        <v>0</v>
      </c>
      <c r="AM420" s="1">
        <f t="shared" si="109"/>
        <v>0.10734106318634734</v>
      </c>
      <c r="AN420" s="1" t="b">
        <f t="shared" si="110"/>
        <v>0</v>
      </c>
      <c r="AO420" s="1">
        <v>9.4879999999999995</v>
      </c>
    </row>
    <row r="421" spans="1:41">
      <c r="A421" s="7">
        <v>418</v>
      </c>
      <c r="B421" s="9" t="s">
        <v>49</v>
      </c>
      <c r="C421" s="9" t="s">
        <v>50</v>
      </c>
      <c r="D421" s="9" t="s">
        <v>49</v>
      </c>
      <c r="E421" s="9" t="s">
        <v>50</v>
      </c>
      <c r="F421" s="2" t="b">
        <f t="shared" si="102"/>
        <v>0</v>
      </c>
      <c r="G421" s="2" t="b">
        <f t="shared" si="103"/>
        <v>0</v>
      </c>
      <c r="H421" s="2" t="s">
        <v>275</v>
      </c>
      <c r="I421" s="2"/>
      <c r="M421" s="1">
        <f>PRODUCT(SUM(PRODUCT(R421,overview!$J$2),PRODUCT(W421,overview!$K$2),PRODUCT(AB421,overview!$L$2)),1/SUM(overview!$J$2:$L$2))</f>
        <v>0.39252272727272725</v>
      </c>
      <c r="N421" s="1">
        <f>PRODUCT(SUM(PRODUCT(S421,overview!$J$2),PRODUCT(X421,overview!$K$2),PRODUCT(AC421,overview!$L$2)),1/SUM(overview!$J$2:$L$2))</f>
        <v>2.607477272727273</v>
      </c>
      <c r="O421" s="1">
        <f t="shared" si="97"/>
        <v>11</v>
      </c>
      <c r="P421" s="1">
        <f t="shared" si="98"/>
        <v>4</v>
      </c>
      <c r="Q421" s="1">
        <f t="shared" si="99"/>
        <v>5.4740855724042178E-2</v>
      </c>
      <c r="R421" s="1">
        <v>0.34399999999999997</v>
      </c>
      <c r="S421" s="1">
        <v>2.6560000000000001</v>
      </c>
      <c r="T421" s="1">
        <v>4</v>
      </c>
      <c r="U421" s="1">
        <v>2</v>
      </c>
      <c r="V421" s="1">
        <f t="shared" si="100"/>
        <v>6.47590361445783E-2</v>
      </c>
      <c r="W421" s="1">
        <v>0.41799999999999998</v>
      </c>
      <c r="X421" s="1">
        <v>2.5819999999999999</v>
      </c>
      <c r="Y421" s="1">
        <v>7</v>
      </c>
      <c r="Z421" s="1">
        <v>2</v>
      </c>
      <c r="AA421" s="1">
        <f t="shared" si="101"/>
        <v>4.6254287927409536E-2</v>
      </c>
      <c r="AB421" s="1">
        <v>0.33300000000000002</v>
      </c>
      <c r="AC421" s="1">
        <v>2.6669999999999998</v>
      </c>
      <c r="AD421" s="1">
        <v>0</v>
      </c>
      <c r="AE421" s="1">
        <v>0</v>
      </c>
      <c r="AF421" s="1" t="e">
        <f t="shared" si="96"/>
        <v>#DIV/0!</v>
      </c>
      <c r="AH421" s="1">
        <f t="shared" si="104"/>
        <v>0.49149667972871186</v>
      </c>
      <c r="AI421" s="1">
        <f t="shared" si="105"/>
        <v>0.61314515329329433</v>
      </c>
      <c r="AJ421" s="1">
        <f t="shared" si="106"/>
        <v>0.71255274261603385</v>
      </c>
      <c r="AK421" s="1">
        <f t="shared" si="107"/>
        <v>2.0435808336171117</v>
      </c>
      <c r="AL421" s="1" t="b">
        <f t="shared" si="108"/>
        <v>0</v>
      </c>
      <c r="AM421" s="1">
        <f t="shared" si="109"/>
        <v>0.13095239096037709</v>
      </c>
      <c r="AN421" s="1" t="b">
        <f t="shared" si="110"/>
        <v>0</v>
      </c>
      <c r="AO421" s="1">
        <v>9.4879999999999995</v>
      </c>
    </row>
    <row r="422" spans="1:41">
      <c r="A422" s="7">
        <v>419</v>
      </c>
      <c r="B422" s="9" t="s">
        <v>47</v>
      </c>
      <c r="C422" s="9" t="s">
        <v>48</v>
      </c>
      <c r="D422" s="9" t="s">
        <v>47</v>
      </c>
      <c r="E422" s="9" t="s">
        <v>48</v>
      </c>
      <c r="F422" s="2" t="b">
        <f t="shared" si="102"/>
        <v>0</v>
      </c>
      <c r="G422" s="2" t="b">
        <f t="shared" si="103"/>
        <v>0</v>
      </c>
      <c r="H422" s="2" t="s">
        <v>275</v>
      </c>
      <c r="I422" s="2"/>
      <c r="M422" s="1">
        <f>PRODUCT(SUM(PRODUCT(R422,overview!$J$2),PRODUCT(W422,overview!$K$2),PRODUCT(AB422,overview!$L$2)),1/SUM(overview!$J$2:$L$2))</f>
        <v>0.76356818181818176</v>
      </c>
      <c r="N422" s="1">
        <f>PRODUCT(SUM(PRODUCT(S422,overview!$J$2),PRODUCT(X422,overview!$K$2),PRODUCT(AC422,overview!$L$2)),1/SUM(overview!$J$2:$L$2))</f>
        <v>2.2364318181818179</v>
      </c>
      <c r="O422" s="1">
        <f t="shared" si="97"/>
        <v>16.7</v>
      </c>
      <c r="P422" s="1">
        <f t="shared" si="98"/>
        <v>22.3</v>
      </c>
      <c r="Q422" s="1">
        <f t="shared" si="99"/>
        <v>0.45591150554596427</v>
      </c>
      <c r="R422" s="1">
        <v>0.84299999999999997</v>
      </c>
      <c r="S422" s="1">
        <v>2.157</v>
      </c>
      <c r="T422" s="1">
        <v>5</v>
      </c>
      <c r="U422" s="1">
        <v>6</v>
      </c>
      <c r="V422" s="1">
        <f t="shared" si="100"/>
        <v>0.46898470097357448</v>
      </c>
      <c r="W422" s="1">
        <v>0.72199999999999998</v>
      </c>
      <c r="X422" s="1">
        <v>2.278</v>
      </c>
      <c r="Y422" s="1">
        <v>11.7</v>
      </c>
      <c r="Z422" s="1">
        <v>16.3</v>
      </c>
      <c r="AA422" s="1">
        <f t="shared" si="101"/>
        <v>0.44155542048430552</v>
      </c>
      <c r="AB422" s="1">
        <v>0.85699999999999998</v>
      </c>
      <c r="AC422" s="1">
        <v>2.1429999999999998</v>
      </c>
      <c r="AD422" s="1">
        <v>0</v>
      </c>
      <c r="AE422" s="1">
        <v>0</v>
      </c>
      <c r="AF422" s="1" t="e">
        <f t="shared" si="96"/>
        <v>#DIV/0!</v>
      </c>
      <c r="AH422" s="1">
        <f t="shared" ref="AH422" si="111">(SUM(Z418:Z428)*SUM(W418:W428))/(SUM(Y418:Y428)*SUM(X418:X428))</f>
        <v>0.50685714692762474</v>
      </c>
      <c r="AI422" s="1">
        <f t="shared" ref="AI422" si="112">(SUM(U418:U428)*SUM(R418:R428))/(SUM(T418:T428)*SUM(S418:S428))</f>
        <v>0.66173581639887769</v>
      </c>
      <c r="AJ422" s="1">
        <f t="shared" ref="AJ422" si="113">(SUM(AE418:AE428)*SUM(AB418:AB428))/(SUM(AD418:AD428)*SUM(AC418:AC428))</f>
        <v>1.0154126951936728</v>
      </c>
    </row>
    <row r="423" spans="1:41">
      <c r="A423" s="7">
        <v>420</v>
      </c>
      <c r="B423" s="9" t="s">
        <v>36</v>
      </c>
      <c r="C423" s="9" t="s">
        <v>37</v>
      </c>
      <c r="D423" s="9" t="s">
        <v>38</v>
      </c>
      <c r="E423" s="9" t="s">
        <v>1</v>
      </c>
      <c r="F423" s="2" t="b">
        <f t="shared" si="102"/>
        <v>1</v>
      </c>
      <c r="G423" s="2" t="b">
        <f t="shared" si="103"/>
        <v>1</v>
      </c>
      <c r="H423" s="2" t="s">
        <v>275</v>
      </c>
      <c r="I423" s="2"/>
      <c r="J423" s="4"/>
      <c r="K423" s="2"/>
      <c r="L423" s="2"/>
      <c r="M423" s="1">
        <f>PRODUCT(SUM(PRODUCT(R423,overview!$J$2),PRODUCT(W423,overview!$K$2),PRODUCT(AB423,overview!$L$2)),1/SUM(overview!$J$2:$L$2))</f>
        <v>0.69106818181818186</v>
      </c>
      <c r="N423" s="1">
        <f>PRODUCT(SUM(PRODUCT(S423,overview!$J$2),PRODUCT(X423,overview!$K$2),PRODUCT(AC423,overview!$L$2)),1/SUM(overview!$J$2:$L$2))</f>
        <v>2.3089318181818181</v>
      </c>
      <c r="O423" s="1">
        <f t="shared" si="97"/>
        <v>7.8000000000000007</v>
      </c>
      <c r="P423" s="1">
        <f t="shared" si="98"/>
        <v>28.2</v>
      </c>
      <c r="Q423" s="1">
        <f t="shared" si="99"/>
        <v>1.0820922701367219</v>
      </c>
      <c r="R423" s="1">
        <v>0.93300000000000005</v>
      </c>
      <c r="S423" s="1">
        <v>2.0670000000000002</v>
      </c>
      <c r="T423" s="1">
        <v>5.7</v>
      </c>
      <c r="U423" s="1">
        <v>5.3</v>
      </c>
      <c r="V423" s="1">
        <f t="shared" si="100"/>
        <v>0.41970310391363019</v>
      </c>
      <c r="W423" s="1">
        <v>0.56999999999999995</v>
      </c>
      <c r="X423" s="1">
        <v>2.4300000000000002</v>
      </c>
      <c r="Y423" s="1">
        <v>2.1</v>
      </c>
      <c r="Z423" s="1">
        <v>21.9</v>
      </c>
      <c r="AA423" s="1">
        <f t="shared" si="101"/>
        <v>2.4462081128747788</v>
      </c>
      <c r="AB423" s="1">
        <v>0.81499999999999995</v>
      </c>
      <c r="AC423" s="1">
        <v>2.1850000000000001</v>
      </c>
      <c r="AD423" s="1">
        <v>0</v>
      </c>
      <c r="AE423" s="1">
        <v>1</v>
      </c>
      <c r="AF423" s="1" t="e">
        <f t="shared" si="96"/>
        <v>#DIV/0!</v>
      </c>
    </row>
    <row r="424" spans="1:41">
      <c r="A424" s="7">
        <v>421</v>
      </c>
      <c r="B424" s="9" t="s">
        <v>58</v>
      </c>
      <c r="C424" s="9" t="s">
        <v>59</v>
      </c>
      <c r="D424" s="9" t="s">
        <v>32</v>
      </c>
      <c r="E424" s="9" t="s">
        <v>33</v>
      </c>
      <c r="F424" s="2" t="b">
        <f t="shared" si="102"/>
        <v>0</v>
      </c>
      <c r="G424" s="2" t="b">
        <f t="shared" si="103"/>
        <v>1</v>
      </c>
      <c r="H424" s="2" t="s">
        <v>275</v>
      </c>
      <c r="I424" s="2"/>
      <c r="M424" s="1">
        <f>PRODUCT(SUM(PRODUCT(R424,overview!$J$2),PRODUCT(W424,overview!$K$2),PRODUCT(AB424,overview!$L$2)),1/SUM(overview!$J$2:$L$2))</f>
        <v>0.69511363636363643</v>
      </c>
      <c r="N424" s="1">
        <f>PRODUCT(SUM(PRODUCT(S424,overview!$J$2),PRODUCT(X424,overview!$K$2),PRODUCT(AC424,overview!$L$2)),1/SUM(overview!$J$2:$L$2))</f>
        <v>2.3048863636363643</v>
      </c>
      <c r="O424" s="1">
        <f t="shared" si="97"/>
        <v>12</v>
      </c>
      <c r="P424" s="1">
        <f t="shared" si="98"/>
        <v>32</v>
      </c>
      <c r="Q424" s="1">
        <f t="shared" si="99"/>
        <v>0.80422028299561188</v>
      </c>
      <c r="R424" s="1">
        <v>0.42299999999999999</v>
      </c>
      <c r="S424" s="1">
        <v>2.577</v>
      </c>
      <c r="T424" s="1">
        <v>3.3</v>
      </c>
      <c r="U424" s="1">
        <v>20.7</v>
      </c>
      <c r="V424" s="1">
        <f t="shared" si="100"/>
        <v>1.029632765371997</v>
      </c>
      <c r="W424" s="1">
        <v>0.83099999999999996</v>
      </c>
      <c r="X424" s="1">
        <v>2.169</v>
      </c>
      <c r="Y424" s="1">
        <v>8.1999999999999993</v>
      </c>
      <c r="Z424" s="1">
        <v>9.8000000000000007</v>
      </c>
      <c r="AA424" s="1">
        <f t="shared" si="101"/>
        <v>0.45788213068852679</v>
      </c>
      <c r="AB424" s="1">
        <v>0.56399999999999995</v>
      </c>
      <c r="AC424" s="1">
        <v>2.4359999999999999</v>
      </c>
      <c r="AD424" s="1">
        <v>0.5</v>
      </c>
      <c r="AE424" s="1">
        <v>1.5</v>
      </c>
      <c r="AF424" s="1">
        <f t="shared" si="96"/>
        <v>0.69458128078817727</v>
      </c>
    </row>
    <row r="425" spans="1:41">
      <c r="A425" s="7">
        <v>422</v>
      </c>
      <c r="B425" s="9" t="s">
        <v>41</v>
      </c>
      <c r="C425" s="9" t="s">
        <v>42</v>
      </c>
      <c r="D425" s="9" t="s">
        <v>41</v>
      </c>
      <c r="E425" s="9" t="s">
        <v>42</v>
      </c>
      <c r="F425" s="2" t="b">
        <f t="shared" si="102"/>
        <v>0</v>
      </c>
      <c r="G425" s="2" t="b">
        <f t="shared" si="103"/>
        <v>0</v>
      </c>
      <c r="H425" s="2" t="s">
        <v>275</v>
      </c>
      <c r="I425" s="2"/>
      <c r="M425" s="1">
        <f>PRODUCT(SUM(PRODUCT(R425,overview!$J$2),PRODUCT(W425,overview!$K$2),PRODUCT(AB425,overview!$L$2)),1/SUM(overview!$J$2:$L$2))</f>
        <v>0.5177272727272727</v>
      </c>
      <c r="N425" s="1">
        <f>PRODUCT(SUM(PRODUCT(S425,overview!$J$2),PRODUCT(X425,overview!$K$2),PRODUCT(AC425,overview!$L$2)),1/SUM(overview!$J$2:$L$2))</f>
        <v>2.4822727272727274</v>
      </c>
      <c r="O425" s="1">
        <f t="shared" si="97"/>
        <v>9.3000000000000007</v>
      </c>
      <c r="P425" s="1">
        <f t="shared" si="98"/>
        <v>12.7</v>
      </c>
      <c r="Q425" s="1">
        <f t="shared" si="99"/>
        <v>0.28482120530132526</v>
      </c>
      <c r="R425" s="1">
        <v>0.53800000000000003</v>
      </c>
      <c r="S425" s="1">
        <v>2.4620000000000002</v>
      </c>
      <c r="T425" s="1">
        <v>5.5</v>
      </c>
      <c r="U425" s="1">
        <v>7.5</v>
      </c>
      <c r="V425" s="1">
        <f t="shared" si="100"/>
        <v>0.29798390074588288</v>
      </c>
      <c r="W425" s="1">
        <v>0.51100000000000001</v>
      </c>
      <c r="X425" s="1">
        <v>2.4889999999999999</v>
      </c>
      <c r="Y425" s="1">
        <v>3.8</v>
      </c>
      <c r="Z425" s="1">
        <v>5.2</v>
      </c>
      <c r="AA425" s="1">
        <f t="shared" si="101"/>
        <v>0.28094140534139694</v>
      </c>
      <c r="AB425" s="1">
        <v>0.42899999999999999</v>
      </c>
      <c r="AC425" s="1">
        <v>2.5710000000000002</v>
      </c>
      <c r="AD425" s="1">
        <v>0</v>
      </c>
      <c r="AE425" s="1">
        <v>0</v>
      </c>
      <c r="AF425" s="1" t="e">
        <f t="shared" si="96"/>
        <v>#DIV/0!</v>
      </c>
    </row>
    <row r="426" spans="1:41">
      <c r="A426" s="7">
        <v>423</v>
      </c>
      <c r="B426" s="9" t="s">
        <v>47</v>
      </c>
      <c r="C426" s="9" t="s">
        <v>48</v>
      </c>
      <c r="D426" s="9" t="s">
        <v>47</v>
      </c>
      <c r="E426" s="9" t="s">
        <v>48</v>
      </c>
      <c r="F426" s="2" t="b">
        <f t="shared" si="102"/>
        <v>0</v>
      </c>
      <c r="G426" s="2" t="b">
        <f t="shared" si="103"/>
        <v>0</v>
      </c>
      <c r="H426" s="2" t="s">
        <v>275</v>
      </c>
      <c r="I426" s="2"/>
      <c r="J426" s="4"/>
      <c r="K426" s="3"/>
      <c r="L426" s="3"/>
      <c r="M426" s="1">
        <f>PRODUCT(SUM(PRODUCT(R426,overview!$J$2),PRODUCT(W426,overview!$K$2),PRODUCT(AB426,overview!$L$2)),1/SUM(overview!$J$2:$L$2))</f>
        <v>0.91125</v>
      </c>
      <c r="N426" s="1">
        <f>PRODUCT(SUM(PRODUCT(S426,overview!$J$2),PRODUCT(X426,overview!$K$2),PRODUCT(AC426,overview!$L$2)),1/SUM(overview!$J$2:$L$2))</f>
        <v>2.0887500000000001</v>
      </c>
      <c r="O426" s="1">
        <f t="shared" si="97"/>
        <v>13</v>
      </c>
      <c r="P426" s="1">
        <f t="shared" si="98"/>
        <v>17</v>
      </c>
      <c r="Q426" s="1">
        <f t="shared" si="99"/>
        <v>0.5705013119734843</v>
      </c>
      <c r="R426" s="1">
        <v>0.86799999999999999</v>
      </c>
      <c r="S426" s="1">
        <v>2.1320000000000001</v>
      </c>
      <c r="T426" s="1">
        <v>3.5</v>
      </c>
      <c r="U426" s="1">
        <v>6.5</v>
      </c>
      <c r="V426" s="1">
        <f t="shared" si="100"/>
        <v>0.75609756097560965</v>
      </c>
      <c r="W426" s="1">
        <v>0.93400000000000005</v>
      </c>
      <c r="X426" s="1">
        <v>2.0659999999999998</v>
      </c>
      <c r="Y426" s="1">
        <v>9.5</v>
      </c>
      <c r="Z426" s="1">
        <v>10.5</v>
      </c>
      <c r="AA426" s="1">
        <f t="shared" si="101"/>
        <v>0.49966882355938252</v>
      </c>
      <c r="AB426" s="1">
        <v>0.85699999999999998</v>
      </c>
      <c r="AC426" s="1">
        <v>2.1429999999999998</v>
      </c>
      <c r="AD426" s="1">
        <v>0</v>
      </c>
      <c r="AE426" s="1">
        <v>0</v>
      </c>
      <c r="AF426" s="1" t="e">
        <f t="shared" si="96"/>
        <v>#DIV/0!</v>
      </c>
    </row>
    <row r="427" spans="1:41">
      <c r="A427" s="7">
        <v>424</v>
      </c>
      <c r="B427" s="9" t="s">
        <v>104</v>
      </c>
      <c r="C427" s="9" t="s">
        <v>37</v>
      </c>
      <c r="D427" s="9" t="s">
        <v>53</v>
      </c>
      <c r="E427" s="9" t="s">
        <v>33</v>
      </c>
      <c r="F427" s="2" t="b">
        <f t="shared" si="102"/>
        <v>1</v>
      </c>
      <c r="G427" s="2" t="b">
        <f t="shared" si="103"/>
        <v>1</v>
      </c>
      <c r="H427" s="2" t="s">
        <v>275</v>
      </c>
      <c r="I427" s="2"/>
      <c r="M427" s="1">
        <f>PRODUCT(SUM(PRODUCT(R427,overview!$J$2),PRODUCT(W427,overview!$K$2),PRODUCT(AB427,overview!$L$2)),1/SUM(overview!$J$2:$L$2))</f>
        <v>0.80650000000000011</v>
      </c>
      <c r="N427" s="1">
        <f>PRODUCT(SUM(PRODUCT(S427,overview!$J$2),PRODUCT(X427,overview!$K$2),PRODUCT(AC427,overview!$L$2)),1/SUM(overview!$J$2:$L$2))</f>
        <v>2.1934999999999998</v>
      </c>
      <c r="O427" s="1">
        <f t="shared" si="97"/>
        <v>12.9</v>
      </c>
      <c r="P427" s="1">
        <f t="shared" si="98"/>
        <v>35.1</v>
      </c>
      <c r="Q427" s="1">
        <f t="shared" si="99"/>
        <v>1.0004240859622249</v>
      </c>
      <c r="R427" s="1">
        <v>0.68300000000000005</v>
      </c>
      <c r="S427" s="1">
        <v>2.3170000000000002</v>
      </c>
      <c r="T427" s="1">
        <v>4</v>
      </c>
      <c r="U427" s="1">
        <v>23</v>
      </c>
      <c r="V427" s="1">
        <f t="shared" si="100"/>
        <v>1.6949719464825204</v>
      </c>
      <c r="W427" s="1">
        <v>0.86199999999999999</v>
      </c>
      <c r="X427" s="1">
        <v>2.1379999999999999</v>
      </c>
      <c r="Y427" s="1">
        <v>7.4</v>
      </c>
      <c r="Z427" s="1">
        <v>9.6</v>
      </c>
      <c r="AA427" s="1">
        <f t="shared" si="101"/>
        <v>0.52304502819002352</v>
      </c>
      <c r="AB427" s="1">
        <v>0.92600000000000005</v>
      </c>
      <c r="AC427" s="1">
        <v>2.0739999999999998</v>
      </c>
      <c r="AD427" s="1">
        <v>1.5</v>
      </c>
      <c r="AE427" s="1">
        <v>2.5</v>
      </c>
      <c r="AF427" s="1">
        <f t="shared" si="96"/>
        <v>0.74413371906139514</v>
      </c>
    </row>
    <row r="428" spans="1:41">
      <c r="A428" s="7">
        <v>425</v>
      </c>
      <c r="B428" s="9" t="s">
        <v>83</v>
      </c>
      <c r="C428" s="9" t="s">
        <v>61</v>
      </c>
      <c r="D428" s="9" t="s">
        <v>32</v>
      </c>
      <c r="E428" s="9" t="s">
        <v>33</v>
      </c>
      <c r="F428" s="2" t="b">
        <f t="shared" si="102"/>
        <v>0</v>
      </c>
      <c r="G428" s="2" t="b">
        <f t="shared" si="103"/>
        <v>0</v>
      </c>
      <c r="H428" s="2" t="s">
        <v>275</v>
      </c>
      <c r="I428" s="2"/>
      <c r="K428" s="2"/>
      <c r="L428" s="2"/>
      <c r="M428" s="1">
        <f>PRODUCT(SUM(PRODUCT(R428,overview!$J$2),PRODUCT(W428,overview!$K$2),PRODUCT(AB428,overview!$L$2)),1/SUM(overview!$J$2:$L$2))</f>
        <v>0.88124999999999998</v>
      </c>
      <c r="N428" s="1">
        <f>PRODUCT(SUM(PRODUCT(S428,overview!$J$2),PRODUCT(X428,overview!$K$2),PRODUCT(AC428,overview!$L$2)),1/SUM(overview!$J$2:$L$2))</f>
        <v>2.1187499999999999</v>
      </c>
      <c r="O428" s="1">
        <f t="shared" si="97"/>
        <v>10.5</v>
      </c>
      <c r="P428" s="1">
        <f t="shared" si="98"/>
        <v>22.5</v>
      </c>
      <c r="Q428" s="1">
        <f t="shared" si="99"/>
        <v>0.89127686472819201</v>
      </c>
      <c r="R428" s="1">
        <v>0.63300000000000001</v>
      </c>
      <c r="S428" s="1">
        <v>2.367</v>
      </c>
      <c r="T428" s="1">
        <v>3.5</v>
      </c>
      <c r="U428" s="1">
        <v>14.5</v>
      </c>
      <c r="V428" s="1">
        <f t="shared" si="100"/>
        <v>1.1079123664674995</v>
      </c>
      <c r="W428" s="1">
        <v>0.997</v>
      </c>
      <c r="X428" s="1">
        <v>2.0030000000000001</v>
      </c>
      <c r="Y428" s="1">
        <v>7</v>
      </c>
      <c r="Z428" s="1">
        <v>6</v>
      </c>
      <c r="AA428" s="1">
        <f t="shared" si="101"/>
        <v>0.42664574566721336</v>
      </c>
      <c r="AB428" s="1">
        <v>1</v>
      </c>
      <c r="AC428" s="1">
        <v>2</v>
      </c>
      <c r="AD428" s="1">
        <v>0</v>
      </c>
      <c r="AE428" s="1">
        <v>2</v>
      </c>
      <c r="AF428" s="1" t="e">
        <f t="shared" si="96"/>
        <v>#DIV/0!</v>
      </c>
    </row>
    <row r="429" spans="1:41">
      <c r="B429" s="9"/>
      <c r="C429" s="9"/>
      <c r="D429" s="9"/>
      <c r="E429" s="9"/>
      <c r="F429" s="2"/>
      <c r="G429" s="2"/>
      <c r="H429" s="2"/>
      <c r="I429" s="2"/>
    </row>
    <row r="430" spans="1:41">
      <c r="B430" s="9"/>
      <c r="C430" s="9"/>
      <c r="D430" s="9"/>
      <c r="E430" s="9"/>
      <c r="F430" s="2"/>
      <c r="G430" s="2"/>
      <c r="H430" s="2"/>
      <c r="I430" s="2"/>
      <c r="J430" s="1" t="s">
        <v>272</v>
      </c>
      <c r="K430" s="1">
        <f>COUNTIF(K2:K428,"Yes")</f>
        <v>12</v>
      </c>
      <c r="L430" s="1">
        <f>COUNTIF(L2:L428,"Yes")</f>
        <v>4</v>
      </c>
    </row>
    <row r="431" spans="1:41">
      <c r="B431" s="9"/>
      <c r="C431" s="9"/>
      <c r="D431" s="9"/>
      <c r="E431" s="9"/>
      <c r="F431" s="2"/>
      <c r="G431" s="2"/>
      <c r="H431" s="2"/>
      <c r="I431" s="2"/>
      <c r="L431" s="1">
        <f>SUM(K430,-COUNTIFS(K2:K428,"Yes",J2:J428,"",H2:H428,""))</f>
        <v>12</v>
      </c>
    </row>
    <row r="432" spans="1:41">
      <c r="B432" s="9"/>
      <c r="C432" s="9"/>
      <c r="D432" s="9"/>
      <c r="E432" s="9"/>
      <c r="F432" s="2"/>
      <c r="G432" s="2"/>
      <c r="H432" s="2"/>
      <c r="I432" s="2"/>
      <c r="L432" s="1">
        <f>COUNTIFS(K$2:K429,"Yes",F$2:F429,"true",G$2:G429,"false")</f>
        <v>1</v>
      </c>
    </row>
    <row r="433" spans="2:12">
      <c r="B433" s="9"/>
      <c r="C433" s="9"/>
      <c r="D433" s="9"/>
      <c r="E433" s="9"/>
      <c r="F433" s="2"/>
      <c r="G433" s="2"/>
      <c r="H433" s="2"/>
      <c r="I433" s="2"/>
      <c r="J433" s="1" t="s">
        <v>273</v>
      </c>
      <c r="L433" s="1">
        <f>SUM(COUNTIFS(K$2:K429,"Yes",F$2:F429,"false"),COUNTIFS(K$2:K429,"Yes",G$2:G429,"true"),-SUM(COUNTIFS(K$2:K429,"Yes",G$2:G429,"true",F$2:F429,"false")))</f>
        <v>11</v>
      </c>
    </row>
    <row r="434" spans="2:12">
      <c r="B434" s="9"/>
      <c r="C434" s="9"/>
      <c r="D434" s="9"/>
      <c r="E434" s="9"/>
      <c r="F434" s="2"/>
      <c r="G434" s="2"/>
      <c r="H434" s="2"/>
      <c r="I434" s="2"/>
      <c r="J434" s="1" t="s">
        <v>274</v>
      </c>
      <c r="L434" s="1">
        <f>COUNTIFS(K$2:K431,"Yes",F$2:F431,"true",G$2:G431,"false",L$2:L431,"yes")</f>
        <v>0</v>
      </c>
    </row>
    <row r="435" spans="2:12">
      <c r="B435" s="9"/>
      <c r="C435" s="9"/>
      <c r="D435" s="9"/>
      <c r="E435" s="9"/>
      <c r="F435" s="2"/>
      <c r="G435" s="2"/>
      <c r="H435" s="2"/>
      <c r="I435" s="2"/>
    </row>
    <row r="436" spans="2:12">
      <c r="B436" s="9"/>
      <c r="C436" s="9"/>
      <c r="D436" s="9"/>
      <c r="E436" s="9"/>
      <c r="F436" s="2"/>
      <c r="G436" s="1" t="s">
        <v>269</v>
      </c>
      <c r="H436" s="2">
        <f>SUM(COUNT(A$4:A428),-COUNTIF(J$4:J428,""))</f>
        <v>23</v>
      </c>
      <c r="I436" s="2"/>
    </row>
    <row r="437" spans="2:12">
      <c r="B437" s="9"/>
      <c r="C437" s="9"/>
      <c r="D437" s="9"/>
      <c r="E437" s="9"/>
      <c r="F437" s="2"/>
      <c r="G437" s="1" t="s">
        <v>270</v>
      </c>
      <c r="H437" s="2">
        <f>COUNTIFS(H$4:H428,"transmembrane domain")</f>
        <v>0</v>
      </c>
      <c r="I437" s="2"/>
    </row>
    <row r="438" spans="2:12">
      <c r="B438" s="9"/>
      <c r="C438" s="9"/>
      <c r="D438" s="9"/>
      <c r="E438" s="9"/>
      <c r="F438" s="2"/>
      <c r="G438" s="1" t="s">
        <v>125</v>
      </c>
      <c r="H438" s="2">
        <f>COUNTIFS(H$4:H428,"stroma")</f>
        <v>425</v>
      </c>
      <c r="I438" s="2"/>
    </row>
    <row r="439" spans="2:12">
      <c r="B439" s="9"/>
      <c r="C439" s="9"/>
      <c r="D439" s="9"/>
      <c r="E439" s="9"/>
      <c r="F439" s="2"/>
      <c r="G439" s="1" t="s">
        <v>180</v>
      </c>
      <c r="H439" s="2">
        <f>COUNTIFS(H$4:H428,"lumen")</f>
        <v>0</v>
      </c>
      <c r="I439" s="2"/>
    </row>
    <row r="440" spans="2:12">
      <c r="B440" s="9"/>
      <c r="C440" s="9"/>
      <c r="D440" s="9"/>
      <c r="E440" s="9"/>
      <c r="F440" s="2"/>
      <c r="G440" s="1" t="s">
        <v>271</v>
      </c>
      <c r="H440" s="2">
        <f>COUNTIFS(K$4:K428,"yes")</f>
        <v>12</v>
      </c>
      <c r="I440" s="2"/>
    </row>
    <row r="441" spans="2:12">
      <c r="B441" s="9"/>
      <c r="C441" s="9"/>
      <c r="D441" s="9"/>
      <c r="E441" s="9"/>
      <c r="F441" s="2"/>
      <c r="G441" s="2" t="s">
        <v>278</v>
      </c>
      <c r="H441" s="2">
        <f>SUM(COUNT(A$4:A428),-COUNTIF(I$4:I428,""))</f>
        <v>32</v>
      </c>
      <c r="I441" s="2"/>
    </row>
    <row r="442" spans="2:12">
      <c r="B442" s="9"/>
      <c r="C442" s="9"/>
      <c r="D442" s="9"/>
      <c r="E442" s="9"/>
      <c r="F442" s="2"/>
      <c r="G442" s="2"/>
      <c r="H442" s="2"/>
      <c r="I442" s="2"/>
    </row>
    <row r="443" spans="2:12">
      <c r="B443" s="9"/>
      <c r="C443" s="9"/>
      <c r="D443" s="9"/>
      <c r="E443" s="9"/>
      <c r="F443" s="2"/>
      <c r="G443" s="2"/>
      <c r="H443" s="2"/>
      <c r="I443" s="2"/>
    </row>
    <row r="444" spans="2:12">
      <c r="B444" s="9"/>
      <c r="C444" s="9"/>
      <c r="D444" s="9"/>
      <c r="E444" s="9"/>
      <c r="F444" s="2"/>
      <c r="G444" s="2"/>
      <c r="H444" s="2"/>
      <c r="I444" s="2"/>
    </row>
    <row r="445" spans="2:12">
      <c r="B445" s="9"/>
      <c r="C445" s="9"/>
      <c r="D445" s="9"/>
      <c r="E445" s="9"/>
      <c r="F445" s="2"/>
      <c r="G445" s="2"/>
      <c r="H445" s="2"/>
      <c r="I445" s="2"/>
      <c r="K445" s="2"/>
      <c r="L445" s="2"/>
    </row>
    <row r="446" spans="2:12">
      <c r="B446" s="9"/>
      <c r="C446" s="9"/>
      <c r="D446" s="9"/>
      <c r="E446" s="9"/>
      <c r="F446" s="2"/>
      <c r="G446" s="2"/>
      <c r="H446" s="2"/>
      <c r="I446" s="2"/>
    </row>
    <row r="447" spans="2:12">
      <c r="B447" s="9"/>
      <c r="C447" s="9"/>
      <c r="D447" s="9"/>
      <c r="E447" s="9"/>
      <c r="F447" s="2"/>
      <c r="G447" s="2"/>
      <c r="H447" s="2"/>
      <c r="I447" s="2"/>
    </row>
    <row r="448" spans="2:12">
      <c r="B448" s="9"/>
      <c r="C448" s="9"/>
      <c r="D448" s="9"/>
      <c r="E448" s="9"/>
      <c r="F448" s="2"/>
      <c r="G448" s="2"/>
      <c r="H448" s="2"/>
      <c r="I448" s="2"/>
      <c r="J448" s="2"/>
    </row>
    <row r="449" spans="2:10">
      <c r="B449" s="9"/>
      <c r="C449" s="9"/>
      <c r="D449" s="9"/>
      <c r="E449" s="9"/>
      <c r="F449" s="2"/>
      <c r="G449" s="2"/>
      <c r="H449" s="2"/>
      <c r="I449" s="2"/>
    </row>
    <row r="450" spans="2:10">
      <c r="B450" s="9"/>
      <c r="C450" s="9"/>
      <c r="D450" s="9"/>
      <c r="E450" s="9"/>
      <c r="F450" s="2"/>
      <c r="G450" s="2"/>
      <c r="H450" s="2"/>
      <c r="I450" s="2"/>
    </row>
    <row r="451" spans="2:10">
      <c r="B451" s="9"/>
      <c r="C451" s="9"/>
      <c r="D451" s="9"/>
      <c r="E451" s="9"/>
      <c r="F451" s="2"/>
      <c r="G451" s="2"/>
      <c r="H451" s="2"/>
      <c r="I451" s="2"/>
    </row>
    <row r="452" spans="2:10">
      <c r="B452" s="9"/>
      <c r="C452" s="9"/>
      <c r="D452" s="9"/>
      <c r="E452" s="9"/>
      <c r="F452" s="2"/>
      <c r="G452" s="2"/>
      <c r="H452" s="2"/>
      <c r="I452" s="2"/>
    </row>
    <row r="453" spans="2:10">
      <c r="B453" s="9"/>
      <c r="C453" s="9"/>
      <c r="D453" s="9"/>
      <c r="E453" s="9"/>
      <c r="F453" s="2"/>
      <c r="G453" s="2"/>
      <c r="H453" s="2"/>
      <c r="I453" s="2"/>
    </row>
    <row r="454" spans="2:10">
      <c r="B454" s="9"/>
      <c r="C454" s="9"/>
      <c r="D454" s="9"/>
      <c r="E454" s="9"/>
      <c r="F454" s="2"/>
      <c r="G454" s="2"/>
      <c r="H454" s="2"/>
      <c r="I454" s="2"/>
    </row>
    <row r="455" spans="2:10">
      <c r="B455" s="9"/>
      <c r="C455" s="9"/>
      <c r="D455" s="9"/>
      <c r="E455" s="9"/>
      <c r="F455" s="2"/>
      <c r="G455" s="2"/>
      <c r="H455" s="2"/>
      <c r="I455" s="2"/>
    </row>
    <row r="456" spans="2:10">
      <c r="B456" s="9"/>
      <c r="C456" s="9"/>
      <c r="D456" s="9"/>
      <c r="E456" s="9"/>
      <c r="F456" s="2"/>
      <c r="G456" s="2"/>
      <c r="H456" s="2"/>
      <c r="I456" s="2"/>
    </row>
    <row r="457" spans="2:10">
      <c r="B457" s="9"/>
      <c r="C457" s="9"/>
      <c r="D457" s="9"/>
      <c r="E457" s="9"/>
      <c r="F457" s="2"/>
      <c r="G457" s="2"/>
      <c r="H457" s="2"/>
      <c r="I457" s="2"/>
    </row>
    <row r="458" spans="2:10">
      <c r="B458" s="9"/>
      <c r="C458" s="9"/>
      <c r="D458" s="9"/>
      <c r="E458" s="9"/>
      <c r="F458" s="2"/>
      <c r="G458" s="2"/>
      <c r="H458" s="2"/>
      <c r="I458" s="2"/>
    </row>
    <row r="459" spans="2:10">
      <c r="B459" s="9"/>
      <c r="C459" s="9"/>
      <c r="D459" s="9"/>
      <c r="E459" s="9"/>
      <c r="F459" s="2"/>
      <c r="G459" s="2"/>
      <c r="H459" s="2"/>
      <c r="I459" s="2"/>
      <c r="J459" s="2"/>
    </row>
    <row r="460" spans="2:10">
      <c r="B460" s="9"/>
      <c r="C460" s="9"/>
      <c r="D460" s="9"/>
      <c r="E460" s="9"/>
      <c r="F460" s="2"/>
      <c r="G460" s="2"/>
      <c r="H460" s="2"/>
      <c r="I460" s="2"/>
    </row>
    <row r="461" spans="2:10">
      <c r="B461" s="9"/>
      <c r="C461" s="9"/>
      <c r="D461" s="9"/>
      <c r="E461" s="9"/>
      <c r="F461" s="2"/>
      <c r="G461" s="2"/>
      <c r="H461" s="2"/>
      <c r="I461" s="2"/>
    </row>
    <row r="462" spans="2:10">
      <c r="B462" s="9"/>
      <c r="C462" s="9"/>
      <c r="D462" s="9"/>
      <c r="E462" s="9"/>
      <c r="F462" s="2"/>
      <c r="G462" s="2"/>
      <c r="H462" s="2"/>
      <c r="I462" s="2"/>
      <c r="J462" s="2"/>
    </row>
    <row r="463" spans="2:10">
      <c r="B463" s="9"/>
      <c r="C463" s="9"/>
      <c r="D463" s="9"/>
      <c r="E463" s="9"/>
      <c r="F463" s="2"/>
      <c r="G463" s="2"/>
      <c r="H463" s="2"/>
      <c r="I463" s="2"/>
    </row>
    <row r="464" spans="2:10">
      <c r="B464" s="9"/>
      <c r="C464" s="9"/>
      <c r="D464" s="9"/>
      <c r="E464" s="9"/>
      <c r="F464" s="2"/>
      <c r="G464" s="2"/>
      <c r="H464" s="2"/>
      <c r="I464" s="2"/>
    </row>
    <row r="465" spans="2:10">
      <c r="B465" s="9"/>
      <c r="C465" s="9"/>
      <c r="D465" s="9"/>
      <c r="E465" s="9"/>
      <c r="F465" s="2"/>
      <c r="G465" s="2"/>
      <c r="H465" s="2"/>
      <c r="I465" s="2"/>
    </row>
    <row r="466" spans="2:10">
      <c r="B466" s="9"/>
      <c r="C466" s="9"/>
      <c r="D466" s="9"/>
      <c r="E466" s="9"/>
      <c r="F466" s="2"/>
      <c r="G466" s="2"/>
      <c r="H466" s="2"/>
      <c r="I466" s="2"/>
      <c r="J466" s="2"/>
    </row>
    <row r="467" spans="2:10">
      <c r="B467" s="9"/>
      <c r="C467" s="9"/>
      <c r="D467" s="9"/>
      <c r="E467" s="9"/>
      <c r="F467" s="2"/>
      <c r="G467" s="2"/>
      <c r="H467" s="2"/>
      <c r="I467" s="2"/>
    </row>
    <row r="468" spans="2:10">
      <c r="B468" s="9"/>
      <c r="C468" s="9"/>
      <c r="D468" s="9"/>
      <c r="E468" s="9"/>
      <c r="F468" s="2"/>
      <c r="G468" s="2"/>
      <c r="H468" s="2"/>
      <c r="I468" s="2"/>
    </row>
    <row r="469" spans="2:10">
      <c r="B469" s="9"/>
      <c r="C469" s="9"/>
      <c r="D469" s="9"/>
      <c r="E469" s="9"/>
      <c r="F469" s="2"/>
      <c r="G469" s="2"/>
      <c r="H469" s="2"/>
      <c r="I469" s="2"/>
    </row>
    <row r="470" spans="2:10">
      <c r="B470" s="9"/>
      <c r="C470" s="9"/>
      <c r="D470" s="9"/>
      <c r="E470" s="9"/>
      <c r="F470" s="2"/>
      <c r="G470" s="2"/>
      <c r="H470" s="2"/>
      <c r="I470" s="2"/>
    </row>
    <row r="471" spans="2:10">
      <c r="B471" s="9"/>
      <c r="C471" s="9"/>
      <c r="D471" s="9"/>
      <c r="E471" s="9"/>
      <c r="F471" s="2"/>
      <c r="G471" s="2"/>
      <c r="H471" s="2"/>
      <c r="I471" s="2"/>
    </row>
    <row r="472" spans="2:10">
      <c r="B472" s="9"/>
      <c r="C472" s="9"/>
      <c r="D472" s="9"/>
      <c r="E472" s="9"/>
      <c r="F472" s="2"/>
      <c r="G472" s="2"/>
      <c r="H472" s="2"/>
      <c r="I472" s="2"/>
    </row>
    <row r="473" spans="2:10">
      <c r="B473" s="9"/>
      <c r="C473" s="9"/>
      <c r="D473" s="9"/>
      <c r="E473" s="9"/>
      <c r="F473" s="2"/>
      <c r="G473" s="2"/>
      <c r="H473" s="2"/>
      <c r="I473" s="2"/>
    </row>
    <row r="474" spans="2:10">
      <c r="B474" s="9"/>
      <c r="C474" s="9"/>
      <c r="D474" s="9"/>
      <c r="E474" s="9"/>
      <c r="F474" s="2"/>
      <c r="G474" s="2"/>
      <c r="H474" s="2"/>
      <c r="I474" s="2"/>
    </row>
    <row r="475" spans="2:10">
      <c r="B475" s="9"/>
      <c r="C475" s="9"/>
      <c r="D475" s="9"/>
      <c r="E475" s="9"/>
      <c r="F475" s="2"/>
      <c r="G475" s="2"/>
      <c r="H475" s="2"/>
      <c r="I475" s="2"/>
      <c r="J475" s="2"/>
    </row>
    <row r="476" spans="2:10">
      <c r="B476" s="9"/>
      <c r="C476" s="9"/>
      <c r="D476" s="9"/>
      <c r="E476" s="9"/>
      <c r="F476" s="2"/>
      <c r="G476" s="2"/>
      <c r="H476" s="2"/>
      <c r="I476" s="2"/>
    </row>
    <row r="477" spans="2:10">
      <c r="B477" s="9"/>
      <c r="C477" s="9"/>
      <c r="D477" s="9"/>
      <c r="E477" s="9"/>
      <c r="F477" s="2"/>
      <c r="G477" s="2"/>
      <c r="H477" s="2"/>
      <c r="I477" s="2"/>
    </row>
    <row r="478" spans="2:10">
      <c r="B478" s="9"/>
      <c r="C478" s="9"/>
      <c r="D478" s="9"/>
      <c r="E478" s="9"/>
      <c r="F478" s="2"/>
      <c r="G478" s="2"/>
      <c r="H478" s="2"/>
      <c r="I478" s="2"/>
    </row>
    <row r="479" spans="2:10">
      <c r="B479" s="9"/>
      <c r="C479" s="9"/>
      <c r="D479" s="9"/>
      <c r="E479" s="9"/>
      <c r="F479" s="2"/>
      <c r="G479" s="2"/>
      <c r="H479" s="2"/>
      <c r="I479" s="2"/>
    </row>
    <row r="480" spans="2:10">
      <c r="B480" s="9"/>
      <c r="C480" s="9"/>
      <c r="D480" s="9"/>
      <c r="E480" s="9"/>
      <c r="F480" s="2"/>
      <c r="G480" s="2"/>
      <c r="H480" s="2"/>
      <c r="I480" s="2"/>
    </row>
    <row r="481" spans="2:10">
      <c r="B481" s="9"/>
      <c r="C481" s="9"/>
      <c r="D481" s="9"/>
      <c r="E481" s="9"/>
      <c r="F481" s="2"/>
      <c r="G481" s="2"/>
      <c r="H481" s="2"/>
      <c r="I481" s="2"/>
    </row>
    <row r="482" spans="2:10">
      <c r="B482" s="9"/>
      <c r="C482" s="9"/>
      <c r="D482" s="9"/>
      <c r="E482" s="9"/>
      <c r="F482" s="2"/>
      <c r="G482" s="2"/>
      <c r="H482" s="2"/>
      <c r="I482" s="2"/>
    </row>
    <row r="483" spans="2:10">
      <c r="B483" s="9"/>
      <c r="C483" s="9"/>
      <c r="D483" s="9"/>
      <c r="E483" s="9"/>
      <c r="F483" s="2"/>
      <c r="G483" s="2"/>
      <c r="H483" s="2"/>
      <c r="I483" s="2"/>
    </row>
    <row r="484" spans="2:10">
      <c r="B484" s="9"/>
      <c r="C484" s="9"/>
      <c r="D484" s="9"/>
      <c r="E484" s="9"/>
      <c r="F484" s="2"/>
      <c r="G484" s="2"/>
      <c r="H484" s="2"/>
      <c r="I484" s="2"/>
    </row>
    <row r="485" spans="2:10">
      <c r="B485" s="9"/>
      <c r="C485" s="9"/>
      <c r="D485" s="9"/>
      <c r="E485" s="9"/>
      <c r="F485" s="2"/>
      <c r="G485" s="2"/>
      <c r="H485" s="2"/>
      <c r="I485" s="2"/>
    </row>
    <row r="486" spans="2:10">
      <c r="B486" s="9"/>
      <c r="C486" s="9"/>
      <c r="D486" s="9"/>
      <c r="E486" s="9"/>
      <c r="F486" s="2"/>
      <c r="G486" s="2"/>
      <c r="H486" s="2"/>
      <c r="I486" s="2"/>
    </row>
    <row r="487" spans="2:10">
      <c r="B487" s="9"/>
      <c r="C487" s="9"/>
      <c r="D487" s="9"/>
      <c r="E487" s="9"/>
      <c r="F487" s="2"/>
      <c r="G487" s="2"/>
      <c r="H487" s="2"/>
      <c r="I487" s="2"/>
    </row>
    <row r="488" spans="2:10">
      <c r="B488" s="9"/>
      <c r="C488" s="9"/>
      <c r="D488" s="9"/>
      <c r="E488" s="9"/>
      <c r="F488" s="2"/>
      <c r="G488" s="2"/>
      <c r="H488" s="2"/>
      <c r="I488" s="2"/>
    </row>
    <row r="489" spans="2:10">
      <c r="B489" s="9"/>
      <c r="C489" s="9"/>
      <c r="D489" s="9"/>
      <c r="E489" s="9"/>
      <c r="F489" s="2"/>
      <c r="G489" s="2"/>
      <c r="H489" s="2"/>
      <c r="I489" s="2"/>
    </row>
    <row r="490" spans="2:10">
      <c r="B490" s="9"/>
      <c r="C490" s="9"/>
      <c r="D490" s="9"/>
      <c r="E490" s="9"/>
      <c r="F490" s="2"/>
      <c r="G490" s="2"/>
      <c r="H490" s="2"/>
      <c r="I490" s="2"/>
    </row>
    <row r="491" spans="2:10">
      <c r="B491" s="9"/>
      <c r="C491" s="9"/>
      <c r="D491" s="9"/>
      <c r="E491" s="9"/>
      <c r="F491" s="2"/>
      <c r="G491" s="2"/>
      <c r="H491" s="2"/>
      <c r="I491" s="2"/>
    </row>
    <row r="492" spans="2:10">
      <c r="B492" s="9"/>
      <c r="C492" s="9"/>
      <c r="D492" s="9"/>
      <c r="E492" s="9"/>
      <c r="F492" s="2"/>
      <c r="G492" s="2"/>
      <c r="H492" s="2"/>
      <c r="I492" s="2"/>
    </row>
    <row r="493" spans="2:10">
      <c r="B493" s="9"/>
      <c r="C493" s="9"/>
      <c r="D493" s="9"/>
      <c r="E493" s="9"/>
      <c r="F493" s="2"/>
      <c r="G493" s="2"/>
      <c r="H493" s="2"/>
      <c r="I493" s="2"/>
    </row>
    <row r="494" spans="2:10">
      <c r="B494" s="9"/>
      <c r="C494" s="9"/>
      <c r="D494" s="9"/>
      <c r="E494" s="9"/>
      <c r="F494" s="2"/>
      <c r="G494" s="2"/>
      <c r="H494" s="2"/>
      <c r="I494" s="2"/>
    </row>
    <row r="495" spans="2:10">
      <c r="B495" s="9"/>
      <c r="C495" s="9"/>
      <c r="D495" s="9"/>
      <c r="E495" s="9"/>
      <c r="F495" s="2"/>
      <c r="G495" s="2"/>
      <c r="H495" s="2"/>
      <c r="I495" s="2"/>
      <c r="J495" s="2"/>
    </row>
    <row r="496" spans="2:10">
      <c r="B496" s="9"/>
      <c r="C496" s="9"/>
      <c r="D496" s="9"/>
      <c r="E496" s="9"/>
      <c r="F496" s="2"/>
      <c r="G496" s="2"/>
      <c r="H496" s="2"/>
      <c r="I496" s="2"/>
    </row>
    <row r="497" spans="2:10">
      <c r="B497" s="9"/>
      <c r="C497" s="9"/>
      <c r="D497" s="9"/>
      <c r="E497" s="9"/>
      <c r="F497" s="2"/>
      <c r="G497" s="2"/>
      <c r="H497" s="2"/>
      <c r="I497" s="2"/>
    </row>
    <row r="498" spans="2:10">
      <c r="B498" s="9"/>
      <c r="C498" s="9"/>
      <c r="D498" s="9"/>
      <c r="E498" s="9"/>
      <c r="F498" s="2"/>
      <c r="G498" s="2"/>
      <c r="H498" s="2"/>
      <c r="I498" s="2"/>
    </row>
    <row r="499" spans="2:10">
      <c r="B499" s="9"/>
      <c r="C499" s="9"/>
      <c r="D499" s="9"/>
      <c r="E499" s="9"/>
      <c r="F499" s="2"/>
      <c r="G499" s="2"/>
      <c r="H499" s="2"/>
      <c r="I499" s="2"/>
    </row>
    <row r="500" spans="2:10">
      <c r="B500" s="9"/>
      <c r="C500" s="9"/>
      <c r="D500" s="9"/>
      <c r="E500" s="9"/>
      <c r="F500" s="2"/>
      <c r="G500" s="2"/>
      <c r="H500" s="2"/>
      <c r="I500" s="2"/>
    </row>
    <row r="501" spans="2:10">
      <c r="B501" s="9"/>
      <c r="C501" s="9"/>
      <c r="D501" s="9"/>
      <c r="E501" s="9"/>
      <c r="F501" s="2"/>
      <c r="G501" s="2"/>
      <c r="H501" s="2"/>
      <c r="I501" s="2"/>
    </row>
    <row r="502" spans="2:10">
      <c r="B502" s="9"/>
      <c r="C502" s="9"/>
      <c r="D502" s="9"/>
      <c r="E502" s="9"/>
      <c r="F502" s="2"/>
      <c r="G502" s="2"/>
      <c r="H502" s="2"/>
      <c r="I502" s="2"/>
    </row>
    <row r="503" spans="2:10">
      <c r="B503" s="9"/>
      <c r="C503" s="9"/>
      <c r="D503" s="9"/>
      <c r="E503" s="9"/>
      <c r="F503" s="2"/>
      <c r="G503" s="2"/>
      <c r="H503" s="2"/>
      <c r="I503" s="2"/>
    </row>
    <row r="504" spans="2:10">
      <c r="B504" s="9"/>
      <c r="C504" s="9"/>
      <c r="D504" s="9"/>
      <c r="E504" s="9"/>
      <c r="F504" s="2"/>
      <c r="G504" s="2"/>
      <c r="H504" s="2"/>
      <c r="I504" s="2"/>
      <c r="J504" s="2"/>
    </row>
    <row r="505" spans="2:10">
      <c r="B505" s="9"/>
      <c r="C505" s="9"/>
      <c r="D505" s="9"/>
      <c r="E505" s="9"/>
      <c r="F505" s="2"/>
      <c r="G505" s="2"/>
      <c r="H505" s="2"/>
      <c r="I505" s="2"/>
    </row>
    <row r="506" spans="2:10">
      <c r="B506" s="9"/>
      <c r="C506" s="9"/>
      <c r="D506" s="9"/>
      <c r="E506" s="9"/>
      <c r="F506" s="2"/>
      <c r="G506" s="2"/>
      <c r="H506" s="2"/>
      <c r="I506" s="2"/>
    </row>
    <row r="507" spans="2:10">
      <c r="B507" s="9"/>
      <c r="C507" s="9"/>
      <c r="D507" s="9"/>
      <c r="E507" s="9"/>
      <c r="F507" s="2"/>
      <c r="G507" s="2"/>
      <c r="H507" s="2"/>
      <c r="I507" s="2"/>
    </row>
    <row r="508" spans="2:10">
      <c r="B508" s="9"/>
      <c r="C508" s="9"/>
      <c r="D508" s="9"/>
      <c r="E508" s="9"/>
      <c r="F508" s="2"/>
      <c r="G508" s="2"/>
      <c r="H508" s="2"/>
      <c r="I508" s="2"/>
    </row>
    <row r="509" spans="2:10">
      <c r="B509" s="9"/>
      <c r="C509" s="9"/>
      <c r="D509" s="9"/>
      <c r="E509" s="9"/>
      <c r="F509" s="2"/>
      <c r="G509" s="2"/>
      <c r="H509" s="2"/>
      <c r="I509" s="2"/>
    </row>
    <row r="510" spans="2:10">
      <c r="B510" s="9"/>
      <c r="C510" s="9"/>
      <c r="D510" s="9"/>
      <c r="E510" s="9"/>
      <c r="F510" s="2"/>
      <c r="G510" s="2"/>
      <c r="H510" s="2"/>
      <c r="I510" s="2"/>
    </row>
    <row r="511" spans="2:10">
      <c r="B511" s="9"/>
      <c r="C511" s="9"/>
      <c r="D511" s="9"/>
      <c r="E511" s="9"/>
      <c r="F511" s="2"/>
      <c r="G511" s="2"/>
      <c r="H511" s="2"/>
      <c r="I511" s="2"/>
    </row>
    <row r="512" spans="2:10">
      <c r="B512" s="9"/>
      <c r="C512" s="9"/>
      <c r="D512" s="9"/>
      <c r="E512" s="9"/>
      <c r="F512" s="2"/>
      <c r="G512" s="2"/>
      <c r="H512" s="2"/>
      <c r="I512" s="2"/>
    </row>
    <row r="513" spans="2:9">
      <c r="B513" s="9"/>
      <c r="C513" s="9"/>
      <c r="D513" s="9"/>
      <c r="E513" s="9"/>
      <c r="F513" s="2"/>
      <c r="G513" s="2"/>
      <c r="H513" s="2"/>
      <c r="I513" s="2"/>
    </row>
    <row r="514" spans="2:9">
      <c r="B514" s="9"/>
      <c r="C514" s="9"/>
      <c r="D514" s="9"/>
      <c r="E514" s="9"/>
      <c r="F514" s="2"/>
      <c r="G514" s="2"/>
      <c r="H514" s="2"/>
      <c r="I514" s="2"/>
    </row>
    <row r="515" spans="2:9">
      <c r="B515" s="9"/>
      <c r="C515" s="9"/>
      <c r="D515" s="9"/>
      <c r="E515" s="9"/>
      <c r="F515" s="2"/>
      <c r="G515" s="2"/>
      <c r="H515" s="2"/>
      <c r="I515" s="2"/>
    </row>
    <row r="516" spans="2:9">
      <c r="B516" s="9"/>
      <c r="C516" s="9"/>
      <c r="D516" s="9"/>
      <c r="E516" s="9"/>
      <c r="F516" s="2"/>
      <c r="G516" s="2"/>
      <c r="H516" s="2"/>
      <c r="I516" s="2"/>
    </row>
    <row r="517" spans="2:9">
      <c r="B517" s="9"/>
      <c r="C517" s="9"/>
      <c r="D517" s="9"/>
      <c r="E517" s="9"/>
      <c r="F517" s="2"/>
      <c r="G517" s="2"/>
      <c r="H517" s="2"/>
      <c r="I517" s="2"/>
    </row>
    <row r="518" spans="2:9">
      <c r="B518" s="9"/>
      <c r="C518" s="9"/>
      <c r="D518" s="9"/>
      <c r="E518" s="9"/>
      <c r="F518" s="2"/>
      <c r="G518" s="2"/>
      <c r="H518" s="2"/>
      <c r="I518" s="2"/>
    </row>
    <row r="519" spans="2:9">
      <c r="B519" s="9"/>
      <c r="C519" s="9"/>
      <c r="D519" s="9"/>
      <c r="E519" s="9"/>
      <c r="F519" s="2"/>
      <c r="G519" s="2"/>
      <c r="H519" s="2"/>
      <c r="I519" s="2"/>
    </row>
    <row r="520" spans="2:9">
      <c r="B520" s="9"/>
      <c r="C520" s="9"/>
      <c r="D520" s="9"/>
      <c r="E520" s="9"/>
      <c r="F520" s="2"/>
      <c r="G520" s="2"/>
      <c r="H520" s="2"/>
      <c r="I520" s="2"/>
    </row>
    <row r="521" spans="2:9">
      <c r="B521" s="9"/>
      <c r="C521" s="9"/>
      <c r="D521" s="9"/>
      <c r="E521" s="9"/>
      <c r="F521" s="2"/>
      <c r="G521" s="2"/>
      <c r="H521" s="2"/>
      <c r="I521" s="2"/>
    </row>
    <row r="522" spans="2:9">
      <c r="B522" s="9"/>
      <c r="C522" s="9"/>
      <c r="D522" s="9"/>
      <c r="E522" s="9"/>
      <c r="F522" s="2"/>
      <c r="G522" s="2"/>
      <c r="H522" s="2"/>
      <c r="I522" s="2"/>
    </row>
    <row r="523" spans="2:9">
      <c r="B523" s="9"/>
      <c r="C523" s="9"/>
      <c r="D523" s="9"/>
      <c r="E523" s="9"/>
      <c r="F523" s="2"/>
      <c r="G523" s="2"/>
      <c r="H523" s="2"/>
      <c r="I523" s="2"/>
    </row>
    <row r="524" spans="2:9">
      <c r="B524" s="9"/>
      <c r="C524" s="9"/>
      <c r="D524" s="9"/>
      <c r="E524" s="9"/>
      <c r="F524" s="2"/>
      <c r="G524" s="2"/>
      <c r="H524" s="2"/>
      <c r="I524" s="2"/>
    </row>
    <row r="525" spans="2:9">
      <c r="B525" s="9"/>
      <c r="C525" s="9"/>
      <c r="D525" s="9"/>
      <c r="E525" s="9"/>
      <c r="F525" s="2"/>
      <c r="G525" s="2"/>
      <c r="H525" s="2"/>
      <c r="I525" s="2"/>
    </row>
    <row r="526" spans="2:9">
      <c r="B526" s="9"/>
      <c r="C526" s="9"/>
      <c r="D526" s="9"/>
      <c r="E526" s="9"/>
      <c r="F526" s="2"/>
      <c r="G526" s="2"/>
      <c r="H526" s="2"/>
      <c r="I526" s="2"/>
    </row>
    <row r="527" spans="2:9">
      <c r="B527" s="9"/>
      <c r="C527" s="9"/>
      <c r="D527" s="9"/>
      <c r="E527" s="9"/>
      <c r="F527" s="2"/>
      <c r="G527" s="2"/>
      <c r="H527" s="2"/>
      <c r="I527" s="2"/>
    </row>
    <row r="528" spans="2:9">
      <c r="B528" s="9"/>
      <c r="C528" s="9"/>
      <c r="D528" s="9"/>
      <c r="E528" s="9"/>
      <c r="F528" s="2"/>
      <c r="G528" s="2"/>
      <c r="H528" s="2"/>
      <c r="I528" s="2"/>
    </row>
    <row r="529" spans="2:9">
      <c r="B529" s="9"/>
      <c r="C529" s="9"/>
      <c r="D529" s="9"/>
      <c r="E529" s="9"/>
      <c r="F529" s="2"/>
      <c r="G529" s="2"/>
      <c r="H529" s="2"/>
      <c r="I529" s="2"/>
    </row>
    <row r="530" spans="2:9">
      <c r="B530" s="9"/>
      <c r="C530" s="9"/>
      <c r="D530" s="9"/>
      <c r="E530" s="9"/>
      <c r="F530" s="2"/>
      <c r="G530" s="2"/>
      <c r="H530" s="2"/>
      <c r="I530" s="2"/>
    </row>
    <row r="531" spans="2:9">
      <c r="B531" s="9"/>
      <c r="C531" s="9"/>
      <c r="D531" s="9"/>
      <c r="E531" s="9"/>
      <c r="F531" s="2"/>
      <c r="G531" s="2"/>
      <c r="H531" s="2"/>
      <c r="I531" s="2"/>
    </row>
    <row r="532" spans="2:9">
      <c r="B532" s="9"/>
      <c r="C532" s="9"/>
      <c r="D532" s="9"/>
      <c r="E532" s="9"/>
      <c r="F532" s="2"/>
      <c r="G532" s="2"/>
      <c r="H532" s="2"/>
      <c r="I532" s="2"/>
    </row>
    <row r="533" spans="2:9">
      <c r="B533" s="9"/>
      <c r="C533" s="9"/>
      <c r="D533" s="9"/>
      <c r="E533" s="9"/>
      <c r="F533" s="2"/>
      <c r="G533" s="2"/>
      <c r="H533" s="2"/>
      <c r="I533" s="2"/>
    </row>
    <row r="534" spans="2:9">
      <c r="B534" s="9"/>
      <c r="C534" s="9"/>
      <c r="D534" s="9"/>
      <c r="E534" s="9"/>
      <c r="F534" s="2"/>
      <c r="G534" s="2"/>
      <c r="H534" s="2"/>
      <c r="I534" s="2"/>
    </row>
    <row r="535" spans="2:9">
      <c r="B535" s="9"/>
      <c r="C535" s="9"/>
      <c r="D535" s="9"/>
      <c r="E535" s="9"/>
      <c r="F535" s="2"/>
      <c r="G535" s="2"/>
      <c r="H535" s="2"/>
      <c r="I535" s="2"/>
    </row>
    <row r="536" spans="2:9">
      <c r="B536" s="9"/>
      <c r="C536" s="9"/>
      <c r="D536" s="9"/>
      <c r="E536" s="9"/>
      <c r="F536" s="2"/>
      <c r="G536" s="2"/>
      <c r="H536" s="2"/>
      <c r="I536" s="2"/>
    </row>
    <row r="537" spans="2:9">
      <c r="B537" s="9"/>
      <c r="C537" s="9"/>
      <c r="D537" s="9"/>
      <c r="E537" s="9"/>
      <c r="F537" s="2"/>
      <c r="G537" s="2"/>
      <c r="H537" s="2"/>
      <c r="I537" s="2"/>
    </row>
    <row r="538" spans="2:9">
      <c r="B538" s="9"/>
      <c r="C538" s="9"/>
      <c r="D538" s="9"/>
      <c r="E538" s="9"/>
      <c r="F538" s="2"/>
      <c r="G538" s="2"/>
      <c r="H538" s="2"/>
      <c r="I538" s="2"/>
    </row>
    <row r="539" spans="2:9">
      <c r="B539" s="9"/>
      <c r="C539" s="9"/>
      <c r="D539" s="9"/>
      <c r="E539" s="9"/>
      <c r="F539" s="2"/>
      <c r="G539" s="2"/>
      <c r="H539" s="2"/>
      <c r="I539" s="2"/>
    </row>
    <row r="540" spans="2:9">
      <c r="B540" s="9"/>
      <c r="C540" s="9"/>
      <c r="D540" s="9"/>
      <c r="E540" s="9"/>
      <c r="F540" s="2"/>
      <c r="G540" s="2"/>
      <c r="H540" s="2"/>
      <c r="I540" s="2"/>
    </row>
    <row r="541" spans="2:9">
      <c r="B541" s="9"/>
      <c r="C541" s="9"/>
      <c r="D541" s="9"/>
      <c r="E541" s="9"/>
      <c r="F541" s="2"/>
      <c r="G541" s="2"/>
      <c r="H541" s="2"/>
      <c r="I541" s="2"/>
    </row>
    <row r="542" spans="2:9">
      <c r="B542" s="9"/>
      <c r="C542" s="9"/>
      <c r="D542" s="9"/>
      <c r="E542" s="9"/>
      <c r="F542" s="2"/>
      <c r="G542" s="2"/>
      <c r="H542" s="2"/>
      <c r="I542" s="2"/>
    </row>
    <row r="543" spans="2:9">
      <c r="B543" s="9"/>
      <c r="C543" s="9"/>
      <c r="D543" s="9"/>
      <c r="E543" s="9"/>
      <c r="F543" s="2"/>
      <c r="G543" s="2"/>
      <c r="H543" s="2"/>
      <c r="I543" s="2"/>
    </row>
    <row r="544" spans="2:9">
      <c r="B544" s="9"/>
      <c r="C544" s="9"/>
      <c r="D544" s="9"/>
      <c r="E544" s="9"/>
      <c r="F544" s="2"/>
      <c r="G544" s="2"/>
      <c r="H544" s="2"/>
      <c r="I544" s="2"/>
    </row>
    <row r="545" spans="2:10">
      <c r="B545" s="9"/>
      <c r="C545" s="9"/>
      <c r="D545" s="9"/>
      <c r="E545" s="9"/>
      <c r="F545" s="2"/>
      <c r="G545" s="2"/>
      <c r="H545" s="2"/>
      <c r="I545" s="2"/>
    </row>
    <row r="546" spans="2:10">
      <c r="B546" s="9"/>
      <c r="C546" s="9"/>
      <c r="D546" s="9"/>
      <c r="E546" s="9"/>
      <c r="F546" s="2"/>
      <c r="G546" s="2"/>
      <c r="H546" s="2"/>
      <c r="I546" s="2"/>
    </row>
    <row r="547" spans="2:10">
      <c r="B547" s="9"/>
      <c r="C547" s="9"/>
      <c r="D547" s="9"/>
      <c r="E547" s="9"/>
      <c r="F547" s="2"/>
      <c r="G547" s="2"/>
      <c r="H547" s="2"/>
      <c r="I547" s="2"/>
    </row>
    <row r="548" spans="2:10">
      <c r="B548" s="9"/>
      <c r="C548" s="9"/>
      <c r="D548" s="9"/>
      <c r="E548" s="9"/>
      <c r="F548" s="2"/>
      <c r="G548" s="2"/>
      <c r="H548" s="2"/>
      <c r="I548" s="2"/>
    </row>
    <row r="549" spans="2:10">
      <c r="B549" s="9"/>
      <c r="C549" s="9"/>
      <c r="D549" s="9"/>
      <c r="E549" s="9"/>
      <c r="F549" s="2"/>
      <c r="G549" s="2"/>
      <c r="H549" s="2"/>
      <c r="I549" s="2"/>
    </row>
    <row r="550" spans="2:10">
      <c r="B550" s="9"/>
      <c r="C550" s="9"/>
      <c r="D550" s="9"/>
      <c r="E550" s="9"/>
      <c r="F550" s="2"/>
      <c r="G550" s="2"/>
      <c r="H550" s="2"/>
      <c r="I550" s="2"/>
    </row>
    <row r="551" spans="2:10">
      <c r="B551" s="9"/>
      <c r="C551" s="9"/>
      <c r="D551" s="9"/>
      <c r="E551" s="9"/>
      <c r="F551" s="2"/>
      <c r="G551" s="2"/>
      <c r="H551" s="2"/>
      <c r="I551" s="2"/>
    </row>
    <row r="552" spans="2:10">
      <c r="B552" s="9"/>
      <c r="C552" s="9"/>
      <c r="D552" s="9"/>
      <c r="E552" s="9"/>
      <c r="F552" s="2"/>
      <c r="G552" s="2"/>
      <c r="H552" s="2"/>
      <c r="I552" s="2"/>
    </row>
    <row r="553" spans="2:10">
      <c r="B553" s="9"/>
      <c r="C553" s="9"/>
      <c r="D553" s="9"/>
      <c r="E553" s="9"/>
      <c r="F553" s="2"/>
      <c r="G553" s="2"/>
      <c r="H553" s="2"/>
      <c r="I553" s="2"/>
    </row>
    <row r="554" spans="2:10">
      <c r="B554" s="9"/>
      <c r="C554" s="9"/>
      <c r="D554" s="9"/>
      <c r="E554" s="9"/>
      <c r="F554" s="2"/>
      <c r="G554" s="2"/>
      <c r="H554" s="2"/>
      <c r="I554" s="2"/>
    </row>
    <row r="555" spans="2:10">
      <c r="B555" s="9"/>
      <c r="C555" s="9"/>
      <c r="D555" s="9"/>
      <c r="E555" s="9"/>
      <c r="F555" s="2"/>
      <c r="G555" s="2"/>
      <c r="H555" s="2"/>
      <c r="I555" s="2"/>
    </row>
    <row r="556" spans="2:10">
      <c r="B556" s="9"/>
      <c r="C556" s="9"/>
      <c r="D556" s="9"/>
      <c r="E556" s="9"/>
      <c r="F556" s="2"/>
      <c r="G556" s="2"/>
      <c r="H556" s="2"/>
      <c r="I556" s="2"/>
    </row>
    <row r="557" spans="2:10">
      <c r="B557" s="9"/>
      <c r="C557" s="9"/>
      <c r="D557" s="9"/>
      <c r="E557" s="9"/>
      <c r="F557" s="2"/>
      <c r="G557" s="2"/>
      <c r="H557" s="2"/>
      <c r="I557" s="2"/>
    </row>
    <row r="558" spans="2:10">
      <c r="B558" s="9"/>
      <c r="C558" s="9"/>
      <c r="D558" s="9"/>
      <c r="E558" s="9"/>
      <c r="F558" s="2"/>
      <c r="G558" s="2"/>
      <c r="H558" s="2"/>
      <c r="I558" s="2"/>
    </row>
    <row r="559" spans="2:10">
      <c r="B559" s="9"/>
      <c r="C559" s="9"/>
      <c r="D559" s="9"/>
      <c r="E559" s="9"/>
      <c r="F559" s="2"/>
      <c r="G559" s="2"/>
      <c r="H559" s="2"/>
      <c r="I559" s="2"/>
      <c r="J559" s="2"/>
    </row>
    <row r="560" spans="2:10">
      <c r="B560" s="9"/>
      <c r="C560" s="9"/>
      <c r="D560" s="9"/>
      <c r="E560" s="9"/>
      <c r="F560" s="2"/>
      <c r="G560" s="2"/>
      <c r="H560" s="2"/>
      <c r="I560" s="2"/>
    </row>
    <row r="561" spans="2:10">
      <c r="B561" s="9"/>
      <c r="C561" s="9"/>
      <c r="D561" s="9"/>
      <c r="E561" s="9"/>
      <c r="F561" s="2"/>
      <c r="G561" s="2"/>
      <c r="H561" s="2"/>
      <c r="I561" s="2"/>
    </row>
    <row r="562" spans="2:10">
      <c r="B562" s="9"/>
      <c r="C562" s="9"/>
      <c r="D562" s="9"/>
      <c r="E562" s="9"/>
      <c r="F562" s="2"/>
      <c r="G562" s="2"/>
      <c r="H562" s="2"/>
      <c r="I562" s="2"/>
    </row>
    <row r="563" spans="2:10">
      <c r="B563" s="9"/>
      <c r="C563" s="9"/>
      <c r="D563" s="9"/>
      <c r="E563" s="9"/>
      <c r="F563" s="2"/>
      <c r="G563" s="2"/>
      <c r="H563" s="2"/>
      <c r="I563" s="2"/>
    </row>
    <row r="564" spans="2:10">
      <c r="B564" s="9"/>
      <c r="C564" s="9"/>
      <c r="D564" s="9"/>
      <c r="E564" s="9"/>
      <c r="F564" s="2"/>
      <c r="G564" s="2"/>
      <c r="H564" s="2"/>
      <c r="I564" s="2"/>
    </row>
    <row r="565" spans="2:10">
      <c r="B565" s="9"/>
      <c r="C565" s="9"/>
      <c r="D565" s="9"/>
      <c r="E565" s="9"/>
      <c r="F565" s="2"/>
      <c r="G565" s="2"/>
      <c r="H565" s="2"/>
      <c r="I565" s="2"/>
    </row>
    <row r="566" spans="2:10">
      <c r="B566" s="9"/>
      <c r="C566" s="9"/>
      <c r="D566" s="9"/>
      <c r="E566" s="9"/>
      <c r="F566" s="2"/>
      <c r="G566" s="2"/>
      <c r="H566" s="2"/>
      <c r="I566" s="2"/>
    </row>
    <row r="567" spans="2:10">
      <c r="B567" s="9"/>
      <c r="C567" s="9"/>
      <c r="D567" s="9"/>
      <c r="E567" s="9"/>
      <c r="F567" s="2"/>
      <c r="G567" s="2"/>
      <c r="H567" s="2"/>
      <c r="I567" s="2"/>
      <c r="J567" s="2"/>
    </row>
    <row r="568" spans="2:10">
      <c r="B568" s="9"/>
      <c r="C568" s="9"/>
      <c r="D568" s="9"/>
      <c r="E568" s="9"/>
      <c r="F568" s="2"/>
      <c r="G568" s="2"/>
      <c r="H568" s="2"/>
      <c r="I568" s="2"/>
    </row>
    <row r="569" spans="2:10">
      <c r="B569" s="9"/>
      <c r="C569" s="9"/>
      <c r="D569" s="9"/>
      <c r="E569" s="9"/>
      <c r="F569" s="2"/>
      <c r="G569" s="2"/>
      <c r="H569" s="2"/>
      <c r="I569" s="2"/>
    </row>
    <row r="570" spans="2:10">
      <c r="B570" s="9"/>
      <c r="C570" s="9"/>
      <c r="D570" s="9"/>
      <c r="E570" s="9"/>
      <c r="F570" s="2"/>
      <c r="G570" s="2"/>
      <c r="H570" s="2"/>
      <c r="I570" s="2"/>
    </row>
    <row r="571" spans="2:10">
      <c r="B571" s="9"/>
      <c r="C571" s="9"/>
      <c r="D571" s="9"/>
      <c r="E571" s="9"/>
      <c r="F571" s="2"/>
      <c r="G571" s="2"/>
      <c r="H571" s="2"/>
      <c r="I571" s="2"/>
    </row>
    <row r="572" spans="2:10">
      <c r="B572" s="9"/>
      <c r="C572" s="9"/>
      <c r="D572" s="9"/>
      <c r="E572" s="9"/>
      <c r="F572" s="2"/>
      <c r="G572" s="2"/>
      <c r="H572" s="2"/>
      <c r="I572" s="2"/>
    </row>
    <row r="573" spans="2:10">
      <c r="B573" s="9"/>
      <c r="C573" s="9"/>
      <c r="D573" s="9"/>
      <c r="E573" s="9"/>
      <c r="F573" s="2"/>
      <c r="G573" s="2"/>
      <c r="H573" s="2"/>
      <c r="I573" s="2"/>
    </row>
    <row r="574" spans="2:10">
      <c r="B574" s="9"/>
      <c r="C574" s="9"/>
      <c r="D574" s="9"/>
      <c r="E574" s="9"/>
      <c r="F574" s="2"/>
      <c r="G574" s="2"/>
      <c r="H574" s="2"/>
      <c r="I574" s="2"/>
    </row>
    <row r="575" spans="2:10">
      <c r="B575" s="9"/>
      <c r="C575" s="9"/>
      <c r="D575" s="9"/>
      <c r="E575" s="9"/>
      <c r="F575" s="2"/>
      <c r="G575" s="2"/>
      <c r="H575" s="2"/>
      <c r="I575" s="2"/>
      <c r="J575" s="2"/>
    </row>
    <row r="576" spans="2:10">
      <c r="B576" s="9"/>
      <c r="C576" s="9"/>
      <c r="D576" s="9"/>
      <c r="E576" s="9"/>
      <c r="F576" s="2"/>
      <c r="G576" s="2"/>
      <c r="H576" s="2"/>
      <c r="I576" s="2"/>
      <c r="J576" s="2"/>
    </row>
    <row r="577" spans="2:9">
      <c r="B577" s="9"/>
      <c r="C577" s="9"/>
      <c r="D577" s="9"/>
      <c r="E577" s="9"/>
      <c r="F577" s="2"/>
      <c r="G577" s="2"/>
      <c r="H577" s="2"/>
      <c r="I577" s="2"/>
    </row>
    <row r="578" spans="2:9">
      <c r="B578" s="9"/>
      <c r="C578" s="9"/>
      <c r="D578" s="9"/>
      <c r="E578" s="9"/>
      <c r="F578" s="2"/>
      <c r="G578" s="2"/>
      <c r="H578" s="2"/>
      <c r="I578" s="2"/>
    </row>
    <row r="579" spans="2:9">
      <c r="B579" s="9"/>
      <c r="C579" s="9"/>
      <c r="D579" s="9"/>
      <c r="E579" s="9"/>
      <c r="F579" s="2"/>
      <c r="G579" s="2"/>
      <c r="H579" s="2"/>
      <c r="I579" s="2"/>
    </row>
    <row r="580" spans="2:9">
      <c r="B580" s="9"/>
      <c r="C580" s="9"/>
      <c r="D580" s="9"/>
      <c r="E580" s="9"/>
      <c r="F580" s="2"/>
      <c r="G580" s="2"/>
      <c r="H580" s="2"/>
      <c r="I580" s="2"/>
    </row>
    <row r="581" spans="2:9">
      <c r="B581" s="9"/>
      <c r="C581" s="9"/>
      <c r="D581" s="9"/>
      <c r="E581" s="9"/>
      <c r="F581" s="2"/>
      <c r="G581" s="2"/>
      <c r="H581" s="2"/>
      <c r="I581" s="2"/>
    </row>
    <row r="582" spans="2:9">
      <c r="B582" s="9"/>
      <c r="C582" s="9"/>
      <c r="D582" s="9"/>
      <c r="E582" s="9"/>
      <c r="F582" s="2"/>
      <c r="G582" s="2"/>
      <c r="H582" s="2"/>
      <c r="I582" s="2"/>
    </row>
    <row r="583" spans="2:9">
      <c r="B583" s="9"/>
      <c r="C583" s="9"/>
      <c r="D583" s="9"/>
      <c r="E583" s="9"/>
      <c r="F583" s="2"/>
      <c r="G583" s="2"/>
      <c r="H583" s="2"/>
      <c r="I583" s="2"/>
    </row>
    <row r="584" spans="2:9">
      <c r="B584" s="9"/>
      <c r="C584" s="9"/>
      <c r="D584" s="9"/>
      <c r="E584" s="9"/>
      <c r="F584" s="2"/>
      <c r="G584" s="2"/>
      <c r="H584" s="2"/>
      <c r="I584" s="2"/>
    </row>
    <row r="585" spans="2:9">
      <c r="B585" s="9"/>
      <c r="C585" s="9"/>
      <c r="D585" s="9"/>
      <c r="E585" s="9"/>
      <c r="F585" s="2"/>
      <c r="G585" s="2"/>
      <c r="H585" s="2"/>
      <c r="I585" s="2"/>
    </row>
    <row r="586" spans="2:9">
      <c r="B586" s="9"/>
      <c r="C586" s="9"/>
      <c r="D586" s="9"/>
      <c r="E586" s="9"/>
      <c r="F586" s="2"/>
      <c r="G586" s="2"/>
      <c r="H586" s="2"/>
      <c r="I586" s="2"/>
    </row>
    <row r="587" spans="2:9">
      <c r="B587" s="9"/>
      <c r="C587" s="9"/>
      <c r="D587" s="9"/>
      <c r="E587" s="9"/>
      <c r="F587" s="2"/>
      <c r="G587" s="2"/>
      <c r="H587" s="2"/>
      <c r="I587" s="2"/>
    </row>
    <row r="588" spans="2:9">
      <c r="B588" s="9"/>
      <c r="C588" s="9"/>
      <c r="D588" s="9"/>
      <c r="E588" s="9"/>
      <c r="F588" s="2"/>
      <c r="G588" s="2"/>
      <c r="H588" s="2"/>
      <c r="I588" s="2"/>
    </row>
    <row r="589" spans="2:9">
      <c r="B589" s="9"/>
      <c r="C589" s="9"/>
      <c r="D589" s="9"/>
      <c r="E589" s="9"/>
      <c r="F589" s="2"/>
      <c r="G589" s="2"/>
      <c r="H589" s="2"/>
      <c r="I589" s="2"/>
    </row>
    <row r="590" spans="2:9">
      <c r="B590" s="9"/>
      <c r="C590" s="9"/>
      <c r="D590" s="9"/>
      <c r="E590" s="9"/>
      <c r="F590" s="2"/>
      <c r="G590" s="2"/>
      <c r="H590" s="2"/>
      <c r="I590" s="2"/>
    </row>
    <row r="591" spans="2:9">
      <c r="B591" s="9"/>
      <c r="C591" s="9"/>
      <c r="D591" s="9"/>
      <c r="E591" s="9"/>
      <c r="F591" s="2"/>
      <c r="G591" s="2"/>
      <c r="H591" s="2"/>
      <c r="I591" s="2"/>
    </row>
    <row r="592" spans="2:9">
      <c r="B592" s="9"/>
      <c r="C592" s="9"/>
      <c r="D592" s="9"/>
      <c r="E592" s="9"/>
      <c r="F592" s="2"/>
      <c r="G592" s="2"/>
      <c r="H592" s="2"/>
      <c r="I592" s="2"/>
    </row>
    <row r="593" spans="2:10">
      <c r="B593" s="9"/>
      <c r="C593" s="9"/>
      <c r="D593" s="9"/>
      <c r="E593" s="9"/>
      <c r="F593" s="2"/>
      <c r="G593" s="2"/>
      <c r="H593" s="2"/>
      <c r="I593" s="2"/>
    </row>
    <row r="594" spans="2:10">
      <c r="B594" s="9"/>
      <c r="C594" s="9"/>
      <c r="D594" s="9"/>
      <c r="E594" s="9"/>
      <c r="F594" s="2"/>
      <c r="G594" s="2"/>
      <c r="H594" s="2"/>
      <c r="I594" s="2"/>
    </row>
    <row r="595" spans="2:10">
      <c r="B595" s="9"/>
      <c r="C595" s="9"/>
      <c r="D595" s="9"/>
      <c r="E595" s="9"/>
      <c r="F595" s="2"/>
      <c r="G595" s="2"/>
      <c r="H595" s="2"/>
      <c r="I595" s="2"/>
    </row>
    <row r="596" spans="2:10">
      <c r="B596" s="9"/>
      <c r="C596" s="9"/>
      <c r="D596" s="9"/>
      <c r="E596" s="9"/>
      <c r="F596" s="2"/>
      <c r="G596" s="2"/>
      <c r="H596" s="2"/>
      <c r="I596" s="2"/>
    </row>
    <row r="597" spans="2:10">
      <c r="B597" s="9"/>
      <c r="C597" s="9"/>
      <c r="D597" s="9"/>
      <c r="E597" s="9"/>
      <c r="F597" s="2"/>
      <c r="G597" s="2"/>
      <c r="H597" s="2"/>
      <c r="I597" s="2"/>
      <c r="J597" s="2"/>
    </row>
    <row r="598" spans="2:10">
      <c r="B598" s="9"/>
      <c r="C598" s="9"/>
      <c r="D598" s="9"/>
      <c r="E598" s="9"/>
      <c r="F598" s="2"/>
      <c r="G598" s="2"/>
      <c r="H598" s="2"/>
      <c r="I598" s="2"/>
    </row>
    <row r="599" spans="2:10">
      <c r="B599" s="9"/>
      <c r="C599" s="9"/>
      <c r="D599" s="9"/>
      <c r="E599" s="9"/>
      <c r="F599" s="2"/>
      <c r="G599" s="2"/>
      <c r="H599" s="2"/>
      <c r="I599" s="2"/>
    </row>
    <row r="600" spans="2:10">
      <c r="B600" s="9"/>
      <c r="C600" s="9"/>
      <c r="D600" s="9"/>
      <c r="E600" s="9"/>
      <c r="F600" s="2"/>
      <c r="G600" s="2"/>
      <c r="H600" s="2"/>
      <c r="I600" s="2"/>
    </row>
    <row r="601" spans="2:10">
      <c r="B601" s="9"/>
      <c r="C601" s="9"/>
      <c r="D601" s="9"/>
      <c r="E601" s="9"/>
      <c r="F601" s="2"/>
      <c r="G601" s="2"/>
      <c r="H601" s="2"/>
      <c r="I601" s="2"/>
    </row>
    <row r="602" spans="2:10">
      <c r="B602" s="9"/>
      <c r="C602" s="9"/>
      <c r="D602" s="9"/>
      <c r="E602" s="9"/>
      <c r="F602" s="2"/>
      <c r="G602" s="2"/>
      <c r="H602" s="2"/>
      <c r="I602" s="2"/>
    </row>
    <row r="603" spans="2:10">
      <c r="B603" s="9"/>
      <c r="C603" s="9"/>
      <c r="D603" s="9"/>
      <c r="E603" s="9"/>
      <c r="F603" s="2"/>
      <c r="G603" s="2"/>
      <c r="H603" s="2"/>
      <c r="I603" s="2"/>
    </row>
    <row r="604" spans="2:10">
      <c r="B604" s="9"/>
      <c r="C604" s="9"/>
      <c r="D604" s="9"/>
      <c r="E604" s="9"/>
      <c r="F604" s="2"/>
      <c r="G604" s="2"/>
      <c r="H604" s="2"/>
      <c r="I604" s="2"/>
    </row>
    <row r="605" spans="2:10">
      <c r="B605" s="9"/>
      <c r="C605" s="9"/>
      <c r="D605" s="9"/>
      <c r="E605" s="9"/>
      <c r="F605" s="2"/>
      <c r="G605" s="2"/>
      <c r="H605" s="2"/>
      <c r="I605" s="2"/>
      <c r="J605" s="2"/>
    </row>
    <row r="606" spans="2:10">
      <c r="B606" s="9"/>
      <c r="C606" s="9"/>
      <c r="D606" s="9"/>
      <c r="E606" s="9"/>
      <c r="F606" s="2"/>
      <c r="G606" s="2"/>
      <c r="H606" s="2"/>
      <c r="I606" s="2"/>
    </row>
    <row r="607" spans="2:10">
      <c r="B607" s="9"/>
      <c r="C607" s="9"/>
      <c r="D607" s="9"/>
      <c r="E607" s="9"/>
      <c r="F607" s="2"/>
      <c r="G607" s="2"/>
      <c r="H607" s="2"/>
      <c r="I607" s="2"/>
    </row>
    <row r="608" spans="2:10">
      <c r="B608" s="9"/>
      <c r="C608" s="9"/>
      <c r="D608" s="9"/>
      <c r="E608" s="9"/>
      <c r="F608" s="2"/>
      <c r="G608" s="2"/>
      <c r="H608" s="2"/>
      <c r="I608" s="2"/>
    </row>
    <row r="609" spans="2:10">
      <c r="B609" s="9"/>
      <c r="C609" s="9"/>
      <c r="D609" s="9"/>
      <c r="E609" s="9"/>
      <c r="F609" s="2"/>
      <c r="G609" s="2"/>
      <c r="H609" s="2"/>
      <c r="I609" s="2"/>
    </row>
    <row r="610" spans="2:10">
      <c r="B610" s="9"/>
      <c r="C610" s="9"/>
      <c r="D610" s="9"/>
      <c r="E610" s="9"/>
      <c r="F610" s="2"/>
      <c r="G610" s="2"/>
      <c r="H610" s="2"/>
      <c r="I610" s="2"/>
    </row>
    <row r="611" spans="2:10">
      <c r="B611" s="9"/>
      <c r="C611" s="9"/>
      <c r="D611" s="9"/>
      <c r="E611" s="9"/>
      <c r="F611" s="2"/>
      <c r="G611" s="2"/>
      <c r="H611" s="2"/>
      <c r="I611" s="2"/>
    </row>
    <row r="612" spans="2:10">
      <c r="B612" s="9"/>
      <c r="C612" s="9"/>
      <c r="D612" s="9"/>
      <c r="E612" s="9"/>
      <c r="F612" s="2"/>
      <c r="G612" s="2"/>
      <c r="H612" s="2"/>
      <c r="I612" s="2"/>
    </row>
    <row r="613" spans="2:10">
      <c r="B613" s="9"/>
      <c r="C613" s="9"/>
      <c r="D613" s="9"/>
      <c r="E613" s="9"/>
      <c r="F613" s="2"/>
      <c r="G613" s="2"/>
      <c r="H613" s="2"/>
      <c r="I613" s="2"/>
      <c r="J613" s="2"/>
    </row>
    <row r="614" spans="2:10">
      <c r="B614" s="9"/>
      <c r="C614" s="9"/>
      <c r="D614" s="9"/>
      <c r="E614" s="9"/>
      <c r="F614" s="2"/>
      <c r="G614" s="2"/>
      <c r="H614" s="2"/>
      <c r="I614" s="2"/>
      <c r="J614" s="2"/>
    </row>
    <row r="615" spans="2:10">
      <c r="B615" s="9"/>
      <c r="C615" s="9"/>
      <c r="D615" s="9"/>
      <c r="E615" s="9"/>
      <c r="F615" s="2"/>
      <c r="G615" s="2"/>
      <c r="H615" s="2"/>
      <c r="I615" s="2"/>
    </row>
    <row r="616" spans="2:10">
      <c r="B616" s="9"/>
      <c r="C616" s="9"/>
      <c r="D616" s="9"/>
      <c r="E616" s="9"/>
      <c r="F616" s="2"/>
      <c r="G616" s="2"/>
      <c r="H616" s="2"/>
      <c r="I616" s="2"/>
    </row>
    <row r="617" spans="2:10">
      <c r="B617" s="9"/>
      <c r="C617" s="9"/>
      <c r="D617" s="9"/>
      <c r="E617" s="9"/>
      <c r="F617" s="2"/>
      <c r="G617" s="2"/>
      <c r="H617" s="2"/>
      <c r="I617" s="2"/>
    </row>
    <row r="618" spans="2:10">
      <c r="B618" s="9"/>
      <c r="C618" s="9"/>
      <c r="D618" s="9"/>
      <c r="E618" s="9"/>
      <c r="F618" s="2"/>
      <c r="G618" s="2"/>
      <c r="H618" s="2"/>
      <c r="I618" s="2"/>
    </row>
    <row r="619" spans="2:10">
      <c r="B619" s="9"/>
      <c r="C619" s="9"/>
      <c r="D619" s="9"/>
      <c r="E619" s="9"/>
      <c r="F619" s="2"/>
      <c r="G619" s="2"/>
      <c r="H619" s="2"/>
      <c r="I619" s="2"/>
    </row>
    <row r="620" spans="2:10">
      <c r="B620" s="9"/>
      <c r="C620" s="9"/>
      <c r="D620" s="9"/>
      <c r="E620" s="9"/>
      <c r="F620" s="2"/>
      <c r="G620" s="2"/>
      <c r="H620" s="2"/>
      <c r="I620" s="2"/>
    </row>
    <row r="621" spans="2:10">
      <c r="B621" s="9"/>
      <c r="C621" s="9"/>
      <c r="D621" s="9"/>
      <c r="E621" s="9"/>
      <c r="F621" s="2"/>
      <c r="G621" s="2"/>
      <c r="H621" s="2"/>
      <c r="I621" s="2"/>
    </row>
    <row r="622" spans="2:10">
      <c r="B622" s="9"/>
      <c r="C622" s="9"/>
      <c r="D622" s="9"/>
      <c r="E622" s="9"/>
      <c r="F622" s="2"/>
      <c r="G622" s="2"/>
      <c r="H622" s="2"/>
      <c r="I622" s="2"/>
    </row>
    <row r="623" spans="2:10">
      <c r="B623" s="9"/>
      <c r="C623" s="9"/>
      <c r="D623" s="9"/>
      <c r="E623" s="9"/>
      <c r="F623" s="2"/>
      <c r="G623" s="2"/>
      <c r="H623" s="2"/>
      <c r="I623" s="2"/>
    </row>
    <row r="624" spans="2:10">
      <c r="B624" s="9"/>
      <c r="C624" s="9"/>
      <c r="D624" s="9"/>
      <c r="E624" s="9"/>
      <c r="F624" s="2"/>
      <c r="G624" s="2"/>
      <c r="H624" s="2"/>
      <c r="I624" s="2"/>
    </row>
    <row r="625" spans="2:9">
      <c r="B625" s="9"/>
      <c r="C625" s="9"/>
      <c r="D625" s="9"/>
      <c r="E625" s="9"/>
      <c r="F625" s="2"/>
      <c r="G625" s="2"/>
      <c r="H625" s="2"/>
      <c r="I625" s="2"/>
    </row>
    <row r="626" spans="2:9">
      <c r="B626" s="9"/>
      <c r="C626" s="9"/>
      <c r="D626" s="9"/>
      <c r="E626" s="9"/>
      <c r="F626" s="2"/>
      <c r="G626" s="2"/>
      <c r="H626" s="2"/>
      <c r="I626" s="2"/>
    </row>
    <row r="627" spans="2:9">
      <c r="B627" s="9"/>
      <c r="C627" s="9"/>
      <c r="D627" s="9"/>
      <c r="E627" s="9"/>
      <c r="F627" s="2"/>
      <c r="G627" s="2"/>
      <c r="H627" s="2"/>
      <c r="I627" s="2"/>
    </row>
    <row r="628" spans="2:9">
      <c r="B628" s="9"/>
      <c r="C628" s="9"/>
      <c r="D628" s="9"/>
      <c r="E628" s="9"/>
      <c r="F628" s="2"/>
      <c r="G628" s="2"/>
      <c r="H628" s="2"/>
      <c r="I628" s="2"/>
    </row>
    <row r="629" spans="2:9">
      <c r="B629" s="9"/>
      <c r="C629" s="9"/>
      <c r="D629" s="9"/>
      <c r="E629" s="9"/>
      <c r="F629" s="2"/>
      <c r="G629" s="2"/>
      <c r="H629" s="2"/>
      <c r="I629" s="2"/>
    </row>
    <row r="630" spans="2:9">
      <c r="B630" s="9"/>
      <c r="C630" s="9"/>
      <c r="D630" s="9"/>
      <c r="E630" s="9"/>
      <c r="F630" s="2"/>
      <c r="G630" s="2"/>
      <c r="H630" s="2"/>
      <c r="I630" s="2"/>
    </row>
    <row r="631" spans="2:9">
      <c r="B631" s="9"/>
      <c r="C631" s="9"/>
      <c r="D631" s="9"/>
      <c r="E631" s="9"/>
      <c r="F631" s="2"/>
      <c r="G631" s="2"/>
      <c r="H631" s="2"/>
      <c r="I631" s="2"/>
    </row>
    <row r="632" spans="2:9">
      <c r="B632" s="9"/>
      <c r="C632" s="9"/>
      <c r="D632" s="9"/>
      <c r="E632" s="9"/>
      <c r="F632" s="2"/>
      <c r="G632" s="2"/>
      <c r="H632" s="2"/>
      <c r="I632" s="2"/>
    </row>
    <row r="633" spans="2:9">
      <c r="B633" s="9"/>
      <c r="C633" s="9"/>
      <c r="D633" s="9"/>
      <c r="E633" s="9"/>
      <c r="F633" s="2"/>
      <c r="G633" s="2"/>
      <c r="H633" s="2"/>
      <c r="I633" s="2"/>
    </row>
    <row r="634" spans="2:9">
      <c r="B634" s="9"/>
      <c r="C634" s="9"/>
      <c r="D634" s="9"/>
      <c r="E634" s="9"/>
      <c r="F634" s="2"/>
      <c r="G634" s="2"/>
      <c r="H634" s="2"/>
      <c r="I634" s="2"/>
    </row>
    <row r="635" spans="2:9">
      <c r="B635" s="9"/>
      <c r="C635" s="9"/>
      <c r="D635" s="9"/>
      <c r="E635" s="9"/>
      <c r="F635" s="2"/>
      <c r="G635" s="2"/>
      <c r="H635" s="2"/>
      <c r="I635" s="2"/>
    </row>
    <row r="636" spans="2:9">
      <c r="B636" s="9"/>
      <c r="C636" s="9"/>
      <c r="D636" s="9"/>
      <c r="E636" s="9"/>
      <c r="F636" s="2"/>
      <c r="G636" s="2"/>
      <c r="H636" s="2"/>
      <c r="I636" s="2"/>
    </row>
    <row r="637" spans="2:9">
      <c r="B637" s="9"/>
      <c r="C637" s="9"/>
      <c r="D637" s="9"/>
      <c r="E637" s="9"/>
      <c r="F637" s="2"/>
      <c r="G637" s="2"/>
      <c r="H637" s="2"/>
      <c r="I637" s="2"/>
    </row>
    <row r="638" spans="2:9">
      <c r="B638" s="9"/>
      <c r="C638" s="9"/>
      <c r="D638" s="9"/>
      <c r="E638" s="9"/>
      <c r="F638" s="2"/>
      <c r="G638" s="2"/>
      <c r="H638" s="2"/>
      <c r="I638" s="2"/>
    </row>
    <row r="639" spans="2:9">
      <c r="B639" s="9"/>
      <c r="C639" s="9"/>
      <c r="D639" s="9"/>
      <c r="E639" s="9"/>
      <c r="F639" s="2"/>
      <c r="G639" s="2"/>
      <c r="H639" s="2"/>
      <c r="I639" s="2"/>
    </row>
    <row r="640" spans="2:9">
      <c r="B640" s="9"/>
      <c r="C640" s="9"/>
      <c r="D640" s="9"/>
      <c r="E640" s="9"/>
      <c r="F640" s="2"/>
      <c r="G640" s="2"/>
      <c r="H640" s="2"/>
      <c r="I640" s="2"/>
    </row>
    <row r="641" spans="2:9">
      <c r="B641" s="9"/>
      <c r="C641" s="9"/>
      <c r="D641" s="9"/>
      <c r="E641" s="9"/>
      <c r="F641" s="2"/>
      <c r="G641" s="2"/>
      <c r="H641" s="2"/>
      <c r="I641" s="2"/>
    </row>
    <row r="642" spans="2:9">
      <c r="B642" s="9"/>
      <c r="C642" s="9"/>
      <c r="D642" s="9"/>
      <c r="E642" s="9"/>
      <c r="F642" s="2"/>
      <c r="G642" s="2"/>
      <c r="H642" s="2"/>
      <c r="I642" s="2"/>
    </row>
    <row r="643" spans="2:9">
      <c r="B643" s="9"/>
      <c r="C643" s="9"/>
      <c r="D643" s="9"/>
      <c r="E643" s="9"/>
      <c r="F643" s="2"/>
      <c r="G643" s="2"/>
      <c r="H643" s="2"/>
      <c r="I643" s="2"/>
    </row>
    <row r="644" spans="2:9">
      <c r="B644" s="9"/>
      <c r="C644" s="9"/>
      <c r="D644" s="9"/>
      <c r="E644" s="9"/>
      <c r="F644" s="2"/>
      <c r="G644" s="2"/>
      <c r="H644" s="2"/>
      <c r="I644" s="2"/>
    </row>
    <row r="645" spans="2:9">
      <c r="B645" s="9"/>
      <c r="C645" s="9"/>
      <c r="D645" s="9"/>
      <c r="E645" s="9"/>
      <c r="F645" s="2"/>
      <c r="G645" s="2"/>
      <c r="H645" s="2"/>
      <c r="I645" s="2"/>
    </row>
    <row r="646" spans="2:9">
      <c r="B646" s="9"/>
      <c r="C646" s="9"/>
      <c r="D646" s="9"/>
      <c r="E646" s="9"/>
      <c r="F646" s="2"/>
      <c r="G646" s="2"/>
      <c r="H646" s="2"/>
      <c r="I646" s="2"/>
    </row>
    <row r="647" spans="2:9">
      <c r="B647" s="9"/>
      <c r="C647" s="9"/>
      <c r="D647" s="9"/>
      <c r="E647" s="9"/>
      <c r="F647" s="2"/>
      <c r="G647" s="2"/>
      <c r="H647" s="2"/>
      <c r="I647" s="2"/>
    </row>
    <row r="648" spans="2:9">
      <c r="B648" s="9"/>
      <c r="C648" s="9"/>
      <c r="D648" s="9"/>
      <c r="E648" s="9"/>
      <c r="F648" s="2"/>
      <c r="G648" s="2"/>
      <c r="H648" s="2"/>
      <c r="I648" s="2"/>
    </row>
    <row r="649" spans="2:9">
      <c r="B649" s="9"/>
      <c r="C649" s="9"/>
      <c r="D649" s="9"/>
      <c r="E649" s="9"/>
      <c r="F649" s="2"/>
      <c r="G649" s="2"/>
      <c r="H649" s="2"/>
      <c r="I649" s="2"/>
    </row>
    <row r="650" spans="2:9">
      <c r="B650" s="9"/>
      <c r="C650" s="9"/>
      <c r="D650" s="9"/>
      <c r="E650" s="9"/>
      <c r="F650" s="2"/>
      <c r="G650" s="2"/>
      <c r="H650" s="2"/>
      <c r="I650" s="2"/>
    </row>
    <row r="651" spans="2:9">
      <c r="B651" s="9"/>
      <c r="C651" s="9"/>
      <c r="D651" s="9"/>
      <c r="E651" s="9"/>
      <c r="F651" s="2"/>
      <c r="G651" s="2"/>
      <c r="H651" s="2"/>
      <c r="I651" s="2"/>
    </row>
    <row r="652" spans="2:9">
      <c r="B652" s="9"/>
      <c r="C652" s="9"/>
      <c r="D652" s="9"/>
      <c r="E652" s="9"/>
      <c r="F652" s="2"/>
      <c r="G652" s="2"/>
      <c r="H652" s="2"/>
      <c r="I652" s="2"/>
    </row>
    <row r="653" spans="2:9">
      <c r="B653" s="9"/>
      <c r="C653" s="9"/>
      <c r="D653" s="9"/>
      <c r="E653" s="9"/>
      <c r="F653" s="2"/>
      <c r="G653" s="2"/>
      <c r="H653" s="2"/>
      <c r="I653" s="2"/>
    </row>
    <row r="654" spans="2:9">
      <c r="B654" s="9"/>
      <c r="C654" s="9"/>
      <c r="D654" s="9"/>
      <c r="E654" s="9"/>
      <c r="F654" s="2"/>
      <c r="G654" s="2"/>
      <c r="H654" s="2"/>
      <c r="I654" s="2"/>
    </row>
    <row r="655" spans="2:9">
      <c r="B655" s="9"/>
      <c r="C655" s="9"/>
      <c r="D655" s="9"/>
      <c r="E655" s="9"/>
      <c r="F655" s="2"/>
      <c r="G655" s="2"/>
      <c r="H655" s="2"/>
      <c r="I655" s="2"/>
    </row>
    <row r="656" spans="2:9">
      <c r="B656" s="9"/>
      <c r="C656" s="9"/>
      <c r="D656" s="9"/>
      <c r="E656" s="9"/>
      <c r="F656" s="2"/>
      <c r="G656" s="2"/>
      <c r="H656" s="2"/>
      <c r="I656" s="2"/>
    </row>
    <row r="657" spans="2:9">
      <c r="B657" s="9"/>
      <c r="C657" s="9"/>
      <c r="D657" s="9"/>
      <c r="E657" s="9"/>
      <c r="F657" s="2"/>
      <c r="G657" s="2"/>
      <c r="H657" s="2"/>
      <c r="I657" s="2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75"/>
  <sheetViews>
    <sheetView topLeftCell="AC438" workbookViewId="0">
      <selection activeCell="AI441" sqref="AI441:AJ462"/>
    </sheetView>
  </sheetViews>
  <sheetFormatPr defaultColWidth="10.875" defaultRowHeight="15.75"/>
  <cols>
    <col min="1" max="1" width="10.875" style="7"/>
    <col min="2" max="2" width="8" style="7" customWidth="1"/>
    <col min="3" max="3" width="3.625" style="7" customWidth="1"/>
    <col min="4" max="4" width="5.625" style="7" customWidth="1"/>
    <col min="5" max="5" width="4.125" style="7" customWidth="1"/>
    <col min="6" max="6" width="7.875" style="1" customWidth="1"/>
    <col min="7" max="7" width="23" style="1" customWidth="1"/>
    <col min="8" max="9" width="22.625" style="1" customWidth="1"/>
    <col min="10" max="10" width="8" style="1" customWidth="1"/>
    <col min="11" max="11" width="6.875" style="1" customWidth="1"/>
    <col min="12" max="12" width="36.5" style="1" customWidth="1"/>
    <col min="13" max="13" width="3.875" style="1" customWidth="1"/>
    <col min="14" max="14" width="4.875" style="1" customWidth="1"/>
    <col min="15" max="16" width="10.875" style="1" customWidth="1"/>
    <col min="17" max="17" width="10.875" style="1"/>
    <col min="18" max="21" width="10.875" style="1" customWidth="1"/>
    <col min="22" max="22" width="10.875" style="1"/>
    <col min="23" max="26" width="10.875" style="1" customWidth="1"/>
    <col min="27" max="27" width="10.875" style="1"/>
    <col min="28" max="31" width="10.875" style="1" customWidth="1"/>
    <col min="32" max="33" width="10.875" style="1"/>
    <col min="34" max="34" width="14.125" style="1" customWidth="1"/>
    <col min="35" max="35" width="14.5" style="1" customWidth="1"/>
    <col min="36" max="36" width="15.625" style="1" customWidth="1"/>
    <col min="37" max="38" width="12.375" style="1" customWidth="1"/>
    <col min="39" max="39" width="10.875" style="1" customWidth="1"/>
    <col min="40" max="40" width="10.875" style="1"/>
    <col min="41" max="41" width="10.875" style="1" customWidth="1"/>
    <col min="42" max="16384" width="10.875" style="1"/>
  </cols>
  <sheetData>
    <row r="1" spans="1:41" s="7" customFormat="1">
      <c r="A1" s="7" t="s">
        <v>0</v>
      </c>
      <c r="B1" s="7" t="s">
        <v>23</v>
      </c>
      <c r="D1" s="7" t="s">
        <v>4</v>
      </c>
      <c r="F1" s="7" t="s">
        <v>268</v>
      </c>
      <c r="G1" s="7" t="s">
        <v>267</v>
      </c>
      <c r="H1" s="7" t="s">
        <v>24</v>
      </c>
      <c r="I1" s="7" t="s">
        <v>277</v>
      </c>
      <c r="J1" s="7" t="s">
        <v>25</v>
      </c>
      <c r="K1" s="7" t="s">
        <v>26</v>
      </c>
      <c r="L1" s="7" t="s">
        <v>27</v>
      </c>
      <c r="M1" s="7" t="s">
        <v>3</v>
      </c>
      <c r="Q1" s="7" t="s">
        <v>350</v>
      </c>
      <c r="R1" s="7" t="s">
        <v>5</v>
      </c>
      <c r="W1" s="7" t="s">
        <v>4</v>
      </c>
      <c r="AB1" s="7" t="s">
        <v>351</v>
      </c>
      <c r="AH1" s="7" t="s">
        <v>352</v>
      </c>
      <c r="AK1" s="7" t="s">
        <v>353</v>
      </c>
      <c r="AL1" s="7" t="s">
        <v>354</v>
      </c>
      <c r="AM1" s="7" t="s">
        <v>355</v>
      </c>
    </row>
    <row r="2" spans="1:41" s="7" customFormat="1">
      <c r="M2" s="7" t="s">
        <v>1</v>
      </c>
      <c r="N2" s="7" t="s">
        <v>2</v>
      </c>
      <c r="O2" s="7" t="s">
        <v>356</v>
      </c>
      <c r="P2" s="7" t="s">
        <v>357</v>
      </c>
      <c r="Q2" s="7" t="s">
        <v>281</v>
      </c>
      <c r="R2" s="7" t="s">
        <v>1</v>
      </c>
      <c r="S2" s="7" t="s">
        <v>2</v>
      </c>
      <c r="T2" s="7" t="s">
        <v>356</v>
      </c>
      <c r="U2" s="7" t="s">
        <v>357</v>
      </c>
      <c r="V2" s="7" t="s">
        <v>326</v>
      </c>
      <c r="W2" s="7" t="s">
        <v>1</v>
      </c>
      <c r="X2" s="7" t="s">
        <v>2</v>
      </c>
      <c r="Y2" s="7" t="s">
        <v>356</v>
      </c>
      <c r="Z2" s="7" t="s">
        <v>357</v>
      </c>
      <c r="AA2" s="7" t="s">
        <v>330</v>
      </c>
      <c r="AB2" s="7" t="s">
        <v>1</v>
      </c>
      <c r="AC2" s="7" t="s">
        <v>2</v>
      </c>
      <c r="AD2" s="7" t="s">
        <v>356</v>
      </c>
      <c r="AE2" s="7" t="s">
        <v>357</v>
      </c>
      <c r="AF2" s="7" t="s">
        <v>351</v>
      </c>
      <c r="AH2" s="7" t="s">
        <v>358</v>
      </c>
      <c r="AI2" s="7" t="s">
        <v>359</v>
      </c>
      <c r="AJ2" s="7" t="s">
        <v>360</v>
      </c>
      <c r="AL2" s="7" t="s">
        <v>361</v>
      </c>
      <c r="AN2" s="7" t="s">
        <v>331</v>
      </c>
    </row>
    <row r="3" spans="1:41" s="7" customFormat="1">
      <c r="A3" s="7" t="s">
        <v>3</v>
      </c>
      <c r="M3" s="1">
        <f>PRODUCT(SUM(PRODUCT(R3,overview!$J$3),PRODUCT(W3,overview!$K$3),PRODUCT(AB3,overview!$L$3)),1/SUM(overview!$J$3:$L$3))</f>
        <v>0.75454581859787839</v>
      </c>
      <c r="N3" s="1">
        <f>PRODUCT(SUM(PRODUCT(S3,overview!$J$3),PRODUCT(X3,overview!$K$3),PRODUCT(AC3,overview!$L$3)),1/SUM(overview!$J$3:$L$3))</f>
        <v>2.2454541814021245</v>
      </c>
      <c r="O3" s="1">
        <f>SUM(T3,Y3,AD3)</f>
        <v>11.201601830663618</v>
      </c>
      <c r="P3" s="1">
        <f>SUM(U3,Z3,AE3)</f>
        <v>6.9036613272311236</v>
      </c>
      <c r="Q3" s="7">
        <f>PRODUCT(P3,1/O3,1/N3,M3)</f>
        <v>0.20710031804219395</v>
      </c>
      <c r="R3" s="7">
        <f t="shared" ref="R3:U3" si="0">AVERAGE(R4:R440)</f>
        <v>0.74926544622425661</v>
      </c>
      <c r="S3" s="7">
        <f t="shared" si="0"/>
        <v>2.2507345537757448</v>
      </c>
      <c r="T3" s="7">
        <f t="shared" si="0"/>
        <v>5.5016018306636152</v>
      </c>
      <c r="U3" s="7">
        <f t="shared" si="0"/>
        <v>2.4205949656750576</v>
      </c>
      <c r="V3" s="7">
        <f>PRODUCT(U3,1/T3,1/S3,R3)</f>
        <v>0.14646855474591569</v>
      </c>
      <c r="W3" s="7">
        <f t="shared" ref="W3:Z3" si="1">AVERAGE(W4:W440)</f>
        <v>0.75648054919908492</v>
      </c>
      <c r="X3" s="7">
        <f t="shared" si="1"/>
        <v>2.2435194508009184</v>
      </c>
      <c r="Y3" s="7">
        <f t="shared" si="1"/>
        <v>5.3590389016018332</v>
      </c>
      <c r="Z3" s="7">
        <f t="shared" si="1"/>
        <v>4.0482837528604136</v>
      </c>
      <c r="AA3" s="7">
        <f>PRODUCT(Z3,1/Y3,1/X3,W3)</f>
        <v>0.2547134994777609</v>
      </c>
      <c r="AB3" s="7">
        <f t="shared" ref="AB3:AE3" si="2">AVERAGE(AB4:AB440)</f>
        <v>0.77236384439359296</v>
      </c>
      <c r="AC3" s="7">
        <f t="shared" si="2"/>
        <v>2.2276361556064077</v>
      </c>
      <c r="AD3" s="7">
        <f t="shared" si="2"/>
        <v>0.34096109839816935</v>
      </c>
      <c r="AE3" s="7">
        <f t="shared" si="2"/>
        <v>0.43478260869565216</v>
      </c>
      <c r="AF3" s="7">
        <f t="shared" ref="AF3:AF66" si="3">PRODUCT(AE3,1/AD3,1/AC3,AB3)</f>
        <v>0.44212493605482101</v>
      </c>
    </row>
    <row r="4" spans="1:41">
      <c r="A4" s="7">
        <v>1</v>
      </c>
      <c r="B4" s="9" t="s">
        <v>49</v>
      </c>
      <c r="C4" s="9" t="s">
        <v>50</v>
      </c>
      <c r="D4" s="9" t="s">
        <v>32</v>
      </c>
      <c r="E4" s="9" t="s">
        <v>33</v>
      </c>
      <c r="F4" s="2" t="b">
        <f>AND(NOT(B4=D4),OR(B4="CAT",B4="CAC",B4="ATA",B4="ATT",B4="TTA",B4="ATG",B4="CCG",B4="AGA",B4="CGG",B4="AGG",B4="CGA",B4="CGC",B4="TCC",B4="ACG",B4="ACC",B4="GTA",B4="TGG",B4="TAT",D4="GAA",D4="GAT",D4="GAG",D4="AAG",D4="AAA",D4="CTA",D4="CTT",D4="CTC",D4="AAC",D4="CCA",D4="CCT",D4="CAG",D4="CAA",D4="CGT",D4="AGT",D4="AGC",D4="TCA",D4="TCT",D4="GTC"))</f>
        <v>0</v>
      </c>
      <c r="G4" s="2" t="b">
        <f>AND(NOT(D4=B4),OR(D4="CAT",D4="CAC",D4="ATA",D4="ATT",D4="TTA",D4="ATG",D4="CCG",D4="AGA",D4="CGG",D4="AGG",D4="CGA",D4="CGC",D4="TCC",D4="ACG",D4="ACC",D4="GTA",D4="TGG",D4="TAT",B4="GAA",B4="GAT",B4="GAG",B4="AAG",B4="AAA",B4="CTA",B4="CTT",B4="CTC",B4="AAC",B4="CCA",B4="CCT",B4="CAG",B4="CAA",B4="CGT",B4="AGT",B4="AGC",B4="TCA",B4="TCT",B4="GTC"))</f>
        <v>0</v>
      </c>
      <c r="H4" s="2" t="s">
        <v>275</v>
      </c>
      <c r="M4" s="1">
        <f>PRODUCT(SUM(PRODUCT(R4,overview!$J$3),PRODUCT(W4,overview!$K$3),PRODUCT(AB4,overview!$L$3)),1/SUM(overview!$J$3:$L$3))</f>
        <v>0.64047727272727273</v>
      </c>
      <c r="N4" s="1">
        <f>PRODUCT(SUM(PRODUCT(S4,overview!$J$3),PRODUCT(X4,overview!$K$3),PRODUCT(AC4,overview!$L$3)),1/SUM(overview!$J$3:$L$3))</f>
        <v>2.3595227272727275</v>
      </c>
      <c r="O4" s="1">
        <f t="shared" ref="O4:P67" si="4">SUM(T4,Y4,AD4)</f>
        <v>7</v>
      </c>
      <c r="P4" s="1">
        <f t="shared" si="4"/>
        <v>23</v>
      </c>
      <c r="Q4" s="1">
        <f>PRODUCT(P4,1/O4,1/N4,M4)</f>
        <v>0.89188601590955674</v>
      </c>
      <c r="R4" s="4">
        <v>0.33300000000000002</v>
      </c>
      <c r="S4" s="4">
        <v>2.6669999999999998</v>
      </c>
      <c r="T4" s="1">
        <v>1</v>
      </c>
      <c r="U4" s="1">
        <v>0</v>
      </c>
      <c r="V4" s="1">
        <f t="shared" ref="V4:V67" si="5">PRODUCT(U4,1/T4,1/S4,R4)</f>
        <v>0</v>
      </c>
      <c r="W4" s="4">
        <v>0.78800000000000003</v>
      </c>
      <c r="X4" s="4">
        <v>2.2120000000000002</v>
      </c>
      <c r="Y4" s="1">
        <v>6</v>
      </c>
      <c r="Z4" s="1">
        <v>22</v>
      </c>
      <c r="AA4" s="1">
        <f>PRODUCT(Z4,1/Y4,1/X4,W4)</f>
        <v>1.3062085593731163</v>
      </c>
      <c r="AB4" s="1">
        <v>0.66700000000000004</v>
      </c>
      <c r="AC4" s="1">
        <v>2.3330000000000002</v>
      </c>
      <c r="AD4" s="1">
        <v>0</v>
      </c>
      <c r="AE4" s="1">
        <v>1</v>
      </c>
      <c r="AF4" s="1" t="e">
        <f t="shared" si="3"/>
        <v>#DIV/0!</v>
      </c>
    </row>
    <row r="5" spans="1:41">
      <c r="A5" s="7">
        <v>2</v>
      </c>
      <c r="B5" s="9" t="s">
        <v>89</v>
      </c>
      <c r="C5" s="9" t="s">
        <v>70</v>
      </c>
      <c r="D5" s="9" t="s">
        <v>84</v>
      </c>
      <c r="E5" s="9" t="s">
        <v>37</v>
      </c>
      <c r="F5" s="2" t="b">
        <f>AND(NOT(B5=D5),OR(B5="CAT",B5="CAC",B5="ATA",B5="ATT",B5="TTA",B5="ATG",B5="CCG",B5="AGA",B5="CGG",B5="AGG",B5="CGA",B5="CGC",B5="TCC",B5="ACG",B5="ACC",B5="GTA",B5="TGG",B5="TAT",D5="GAA",D5="GAT",D5="GAG",D5="AAG",D5="AAA",D5="CTA",D5="CTT",D5="CTC",D5="AAC",D5="CCA",D5="CCT",D5="CAG",D5="CAA",D5="CGT",D5="AGT",D5="AGC",D5="TCA",D5="TCT",D5="GTC"))</f>
        <v>0</v>
      </c>
      <c r="G5" s="2" t="b">
        <f t="shared" ref="G5:G68" si="6">AND(NOT(D5=B5),OR(D5="CAT",D5="CAC",D5="ATA",D5="ATT",D5="TTA",D5="ATG",D5="CCG",D5="AGA",D5="CGG",D5="AGG",D5="CGA",D5="CGC",D5="TCC",D5="ACG",D5="ACC",D5="GTA",D5="TGG",D5="TAT",B5="GAA",B5="GAT",B5="GAG",B5="AAG",B5="AAA",B5="CTA",B5="CTT",B5="CTC",B5="AAC",B5="CCA",B5="CCT",B5="CAG",B5="CAA",B5="CGT",B5="AGT",B5="AGC",B5="TCA",B5="TCT",B5="GTC"))</f>
        <v>1</v>
      </c>
      <c r="H5" s="2" t="s">
        <v>275</v>
      </c>
      <c r="M5" s="1">
        <f>PRODUCT(SUM(PRODUCT(R5,overview!$J$3),PRODUCT(W5,overview!$K$3),PRODUCT(AB5,overview!$L$3)),1/SUM(overview!$J$3:$L$3))</f>
        <v>0.98490909090909096</v>
      </c>
      <c r="N5" s="1">
        <f>PRODUCT(SUM(PRODUCT(S5,overview!$J$3),PRODUCT(X5,overview!$K$3),PRODUCT(AC5,overview!$L$3)),1/SUM(overview!$J$3:$L$3))</f>
        <v>2.015090909090909</v>
      </c>
      <c r="O5" s="1">
        <f t="shared" si="4"/>
        <v>14.5</v>
      </c>
      <c r="P5" s="1">
        <f t="shared" si="4"/>
        <v>14.5</v>
      </c>
      <c r="Q5" s="1">
        <f t="shared" ref="Q5:Q68" si="7">PRODUCT(P5,1/O5,1/N5,M5)</f>
        <v>0.48876657944599838</v>
      </c>
      <c r="R5" s="4">
        <v>1.0289999999999999</v>
      </c>
      <c r="S5" s="4">
        <v>1.9710000000000001</v>
      </c>
      <c r="T5" s="1">
        <v>7</v>
      </c>
      <c r="U5" s="1">
        <v>5</v>
      </c>
      <c r="V5" s="1">
        <f t="shared" si="5"/>
        <v>0.37290715372907141</v>
      </c>
      <c r="W5" s="4">
        <v>0.95499999999999996</v>
      </c>
      <c r="X5" s="4">
        <v>2.0449999999999999</v>
      </c>
      <c r="Y5" s="1">
        <v>7.5</v>
      </c>
      <c r="Z5" s="1">
        <v>8.5</v>
      </c>
      <c r="AA5" s="1">
        <f t="shared" ref="AA5:AA67" si="8">PRODUCT(Z5,1/Y5,1/X5,W5)</f>
        <v>0.52925835370823149</v>
      </c>
      <c r="AB5" s="1">
        <v>1.2350000000000001</v>
      </c>
      <c r="AC5" s="1">
        <v>1.7649999999999999</v>
      </c>
      <c r="AD5" s="1">
        <v>0</v>
      </c>
      <c r="AE5" s="1">
        <v>1</v>
      </c>
      <c r="AF5" s="1" t="e">
        <f t="shared" si="3"/>
        <v>#DIV/0!</v>
      </c>
    </row>
    <row r="6" spans="1:41">
      <c r="A6" s="7">
        <v>3</v>
      </c>
      <c r="B6" s="9" t="s">
        <v>83</v>
      </c>
      <c r="C6" s="9" t="s">
        <v>61</v>
      </c>
      <c r="D6" s="9" t="s">
        <v>32</v>
      </c>
      <c r="E6" s="9" t="s">
        <v>33</v>
      </c>
      <c r="F6" s="2" t="b">
        <f>AND(NOT(B6=D6),OR(B6="CAT",B6="CAC",B6="ATA",B6="ATT",B6="TTA",B6="ATG",B6="CCG",B6="AGA",B6="CGG",B6="AGG",B6="CGA",B6="CGC",B6="TCC",B6="ACG",B6="ACC",B6="GTA",B6="TGG",B6="TAT",D6="GAA",D6="GAT",D6="GAG",D6="AAG",D6="AAA",D6="CTA",D6="CTT",D6="CTC",D6="AAC",D6="CCA",D6="CCT",D6="CAG",D6="CAA",D6="CGT",D6="AGT",D6="AGC",D6="TCA",D6="TCT",D6="GTC"))</f>
        <v>0</v>
      </c>
      <c r="G6" s="2" t="b">
        <f t="shared" si="6"/>
        <v>0</v>
      </c>
      <c r="H6" s="2" t="s">
        <v>275</v>
      </c>
      <c r="M6" s="1">
        <f>PRODUCT(SUM(PRODUCT(R6,overview!$J$3),PRODUCT(W6,overview!$K$3),PRODUCT(AB6,overview!$L$3)),1/SUM(overview!$J$3:$L$3))</f>
        <v>0.59359090909090917</v>
      </c>
      <c r="N6" s="1">
        <f>PRODUCT(SUM(PRODUCT(S6,overview!$J$3),PRODUCT(X6,overview!$K$3),PRODUCT(AC6,overview!$L$3)),1/SUM(overview!$J$3:$L$3))</f>
        <v>2.4064090909090909</v>
      </c>
      <c r="O6" s="1">
        <f t="shared" si="4"/>
        <v>12</v>
      </c>
      <c r="P6" s="1">
        <f t="shared" si="4"/>
        <v>30</v>
      </c>
      <c r="Q6" s="1">
        <f t="shared" si="7"/>
        <v>0.61667705559018537</v>
      </c>
      <c r="R6" s="4">
        <v>0.86199999999999999</v>
      </c>
      <c r="S6" s="4">
        <v>2.1379999999999999</v>
      </c>
      <c r="T6" s="1">
        <v>8</v>
      </c>
      <c r="U6" s="1">
        <v>15</v>
      </c>
      <c r="V6" s="1">
        <f t="shared" si="5"/>
        <v>0.75596351730589328</v>
      </c>
      <c r="W6" s="4">
        <v>0.45</v>
      </c>
      <c r="X6" s="4">
        <v>2.5499999999999998</v>
      </c>
      <c r="Y6" s="1">
        <v>4</v>
      </c>
      <c r="Z6" s="1">
        <v>13</v>
      </c>
      <c r="AA6" s="1">
        <f t="shared" si="8"/>
        <v>0.57352941176470595</v>
      </c>
      <c r="AB6" s="1">
        <v>1</v>
      </c>
      <c r="AC6" s="1">
        <v>2</v>
      </c>
      <c r="AD6" s="1">
        <v>0</v>
      </c>
      <c r="AE6" s="1">
        <v>2</v>
      </c>
      <c r="AF6" s="1" t="e">
        <f t="shared" si="3"/>
        <v>#DIV/0!</v>
      </c>
    </row>
    <row r="7" spans="1:41">
      <c r="A7" s="7">
        <v>4</v>
      </c>
      <c r="B7" s="9" t="s">
        <v>76</v>
      </c>
      <c r="C7" s="9" t="s">
        <v>46</v>
      </c>
      <c r="D7" s="9" t="s">
        <v>40</v>
      </c>
      <c r="E7" s="9" t="s">
        <v>29</v>
      </c>
      <c r="F7" s="2" t="b">
        <f t="shared" ref="F7:F70" si="9">AND(NOT(B7=D7),OR(B7="CAT",B7="CAC",B7="ATA",B7="ATT",B7="TTA",B7="ATG",B7="CCG",B7="AGA",B7="CGG",B7="AGG",B7="CGA",B7="CGC",B7="TCC",B7="ACG",B7="ACC",B7="GTA",B7="TGG",B7="TAT",D7="GAA",D7="GAT",D7="GAG",D7="AAG",D7="AAA",D7="CTA",D7="CTT",D7="CTC",D7="AAC",D7="CCA",D7="CCT",D7="CAG",D7="CAA",D7="CGT",D7="AGT",D7="AGC",D7="TCA",D7="TCT",D7="GTC"))</f>
        <v>0</v>
      </c>
      <c r="G7" s="2" t="b">
        <f t="shared" si="6"/>
        <v>1</v>
      </c>
      <c r="H7" s="2" t="s">
        <v>275</v>
      </c>
      <c r="M7" s="1">
        <f>PRODUCT(SUM(PRODUCT(R7,overview!$J$3),PRODUCT(W7,overview!$K$3),PRODUCT(AB7,overview!$L$3)),1/SUM(overview!$J$3:$L$3))</f>
        <v>0.71459090909090917</v>
      </c>
      <c r="N7" s="1">
        <f>PRODUCT(SUM(PRODUCT(S7,overview!$J$3),PRODUCT(X7,overview!$K$3),PRODUCT(AC7,overview!$L$3)),1/SUM(overview!$J$3:$L$3))</f>
        <v>2.2854090909090909</v>
      </c>
      <c r="O7" s="1">
        <f t="shared" si="4"/>
        <v>14.3</v>
      </c>
      <c r="P7" s="1">
        <f t="shared" si="4"/>
        <v>18.7</v>
      </c>
      <c r="Q7" s="1">
        <f t="shared" si="7"/>
        <v>0.40888304797690422</v>
      </c>
      <c r="R7" s="4">
        <v>0.91100000000000003</v>
      </c>
      <c r="S7" s="4">
        <v>2.089</v>
      </c>
      <c r="T7" s="1">
        <v>9.3000000000000007</v>
      </c>
      <c r="U7" s="1">
        <v>4.7</v>
      </c>
      <c r="V7" s="1">
        <f t="shared" si="5"/>
        <v>0.22039150285417217</v>
      </c>
      <c r="W7" s="4">
        <v>0.61399999999999999</v>
      </c>
      <c r="X7" s="4">
        <v>2.3860000000000001</v>
      </c>
      <c r="Y7" s="1">
        <v>5</v>
      </c>
      <c r="Z7" s="1">
        <v>12</v>
      </c>
      <c r="AA7" s="1">
        <f t="shared" si="8"/>
        <v>0.61760268231349535</v>
      </c>
      <c r="AB7" s="1">
        <v>0.88200000000000001</v>
      </c>
      <c r="AC7" s="1">
        <v>2.1179999999999999</v>
      </c>
      <c r="AD7" s="1">
        <v>0</v>
      </c>
      <c r="AE7" s="1">
        <v>2</v>
      </c>
      <c r="AF7" s="1" t="e">
        <f t="shared" si="3"/>
        <v>#DIV/0!</v>
      </c>
    </row>
    <row r="8" spans="1:41">
      <c r="A8" s="7">
        <v>5</v>
      </c>
      <c r="B8" s="9" t="s">
        <v>94</v>
      </c>
      <c r="C8" s="9" t="s">
        <v>55</v>
      </c>
      <c r="D8" s="9" t="s">
        <v>97</v>
      </c>
      <c r="E8" s="9" t="s">
        <v>42</v>
      </c>
      <c r="F8" s="2" t="b">
        <f t="shared" si="9"/>
        <v>0</v>
      </c>
      <c r="G8" s="2" t="b">
        <f t="shared" si="6"/>
        <v>1</v>
      </c>
      <c r="H8" s="2" t="s">
        <v>275</v>
      </c>
      <c r="L8" s="2"/>
      <c r="M8" s="1">
        <f>PRODUCT(SUM(PRODUCT(R8,overview!$J$3),PRODUCT(W8,overview!$K$3),PRODUCT(AB8,overview!$L$3)),1/SUM(overview!$J$3:$L$3))</f>
        <v>0.39206818181818176</v>
      </c>
      <c r="N8" s="1">
        <f>PRODUCT(SUM(PRODUCT(S8,overview!$J$3),PRODUCT(X8,overview!$K$3),PRODUCT(AC8,overview!$L$3)),1/SUM(overview!$J$3:$L$3))</f>
        <v>2.6079318181818181</v>
      </c>
      <c r="O8" s="1">
        <f t="shared" si="4"/>
        <v>10</v>
      </c>
      <c r="P8" s="1">
        <f t="shared" si="4"/>
        <v>19</v>
      </c>
      <c r="Q8" s="1">
        <f t="shared" si="7"/>
        <v>0.28563996200402614</v>
      </c>
      <c r="R8" s="4">
        <v>0.40200000000000002</v>
      </c>
      <c r="S8" s="4">
        <v>2.5979999999999999</v>
      </c>
      <c r="T8" s="1">
        <v>6</v>
      </c>
      <c r="U8" s="1">
        <v>9</v>
      </c>
      <c r="V8" s="1">
        <f t="shared" si="5"/>
        <v>0.23210161662817552</v>
      </c>
      <c r="W8" s="4">
        <v>0.38700000000000001</v>
      </c>
      <c r="X8" s="4">
        <v>2.613</v>
      </c>
      <c r="Y8" s="1">
        <v>4</v>
      </c>
      <c r="Z8" s="1">
        <v>8</v>
      </c>
      <c r="AA8" s="1">
        <f t="shared" si="8"/>
        <v>0.29621125143513205</v>
      </c>
      <c r="AB8" s="1">
        <v>0.4</v>
      </c>
      <c r="AC8" s="1">
        <v>2.6</v>
      </c>
      <c r="AD8" s="1">
        <v>0</v>
      </c>
      <c r="AE8" s="1">
        <v>2</v>
      </c>
      <c r="AF8" s="1" t="e">
        <f t="shared" si="3"/>
        <v>#DIV/0!</v>
      </c>
      <c r="AH8" s="1">
        <f t="shared" ref="AH8:AH71" si="10">(SUM(Z4:Z14)*SUM(W4:W14))/(SUM(Y4:Y14)*SUM(X4:X14))</f>
        <v>0.60061416948508695</v>
      </c>
      <c r="AI8" s="1">
        <f t="shared" ref="AI8:AI71" si="11">(SUM(U4:U14)*SUM(R4:R14))/(SUM(T4:T14)*SUM(S4:S14))</f>
        <v>0.26319577313977777</v>
      </c>
      <c r="AJ8" s="1">
        <f t="shared" ref="AJ8:AJ71" si="12">(SUM(AE4:AE14)*SUM(AB4:AB14))/(SUM(AD4:AD14)*SUM(AC4:AC14))</f>
        <v>3.526253227855884</v>
      </c>
    </row>
    <row r="9" spans="1:41">
      <c r="A9" s="7">
        <v>6</v>
      </c>
      <c r="B9" s="9" t="s">
        <v>47</v>
      </c>
      <c r="C9" s="9" t="s">
        <v>48</v>
      </c>
      <c r="D9" s="9" t="s">
        <v>47</v>
      </c>
      <c r="E9" s="9" t="s">
        <v>48</v>
      </c>
      <c r="F9" s="2" t="b">
        <f t="shared" si="9"/>
        <v>0</v>
      </c>
      <c r="G9" s="2" t="b">
        <f t="shared" si="6"/>
        <v>0</v>
      </c>
      <c r="H9" s="2" t="s">
        <v>275</v>
      </c>
      <c r="M9" s="1">
        <f>PRODUCT(SUM(PRODUCT(R9,overview!$J$3),PRODUCT(W9,overview!$K$3),PRODUCT(AB9,overview!$L$3)),1/SUM(overview!$J$3:$L$3))</f>
        <v>0.68611363636363643</v>
      </c>
      <c r="N9" s="1">
        <f>PRODUCT(SUM(PRODUCT(S9,overview!$J$3),PRODUCT(X9,overview!$K$3),PRODUCT(AC9,overview!$L$3)),1/SUM(overview!$J$3:$L$3))</f>
        <v>2.3138863636363638</v>
      </c>
      <c r="O9" s="1">
        <f t="shared" si="4"/>
        <v>13</v>
      </c>
      <c r="P9" s="1">
        <f t="shared" si="4"/>
        <v>13</v>
      </c>
      <c r="Q9" s="1">
        <f t="shared" si="7"/>
        <v>0.29652002239443676</v>
      </c>
      <c r="R9" s="4">
        <v>0.67</v>
      </c>
      <c r="S9" s="4">
        <v>2.33</v>
      </c>
      <c r="T9" s="1">
        <v>7</v>
      </c>
      <c r="U9" s="1">
        <v>5</v>
      </c>
      <c r="V9" s="1">
        <f t="shared" si="5"/>
        <v>0.20539546290619254</v>
      </c>
      <c r="W9" s="4">
        <v>0.68799999999999994</v>
      </c>
      <c r="X9" s="4">
        <v>2.3119999999999998</v>
      </c>
      <c r="Y9" s="1">
        <v>6</v>
      </c>
      <c r="Z9" s="1">
        <v>8</v>
      </c>
      <c r="AA9" s="1">
        <f t="shared" si="8"/>
        <v>0.39677047289504036</v>
      </c>
      <c r="AB9" s="1">
        <v>0.85699999999999998</v>
      </c>
      <c r="AC9" s="1">
        <v>2.1429999999999998</v>
      </c>
      <c r="AD9" s="1">
        <v>0</v>
      </c>
      <c r="AE9" s="1">
        <v>0</v>
      </c>
      <c r="AF9" s="1" t="e">
        <f t="shared" si="3"/>
        <v>#DIV/0!</v>
      </c>
      <c r="AH9" s="1">
        <f t="shared" si="10"/>
        <v>0.51843767053870748</v>
      </c>
      <c r="AI9" s="1">
        <f t="shared" si="11"/>
        <v>0.28776776429336942</v>
      </c>
      <c r="AJ9" s="1">
        <f t="shared" si="12"/>
        <v>3.7134308510638299</v>
      </c>
    </row>
    <row r="10" spans="1:41">
      <c r="A10" s="7">
        <v>7</v>
      </c>
      <c r="B10" s="9" t="s">
        <v>89</v>
      </c>
      <c r="C10" s="9" t="s">
        <v>70</v>
      </c>
      <c r="D10" s="9" t="s">
        <v>89</v>
      </c>
      <c r="E10" s="9" t="s">
        <v>70</v>
      </c>
      <c r="F10" s="2" t="b">
        <f t="shared" si="9"/>
        <v>0</v>
      </c>
      <c r="G10" s="2" t="b">
        <f t="shared" si="6"/>
        <v>0</v>
      </c>
      <c r="H10" s="2" t="s">
        <v>275</v>
      </c>
      <c r="M10" s="1">
        <f>PRODUCT(SUM(PRODUCT(R10,overview!$J$3),PRODUCT(W10,overview!$K$3),PRODUCT(AB10,overview!$L$3)),1/SUM(overview!$J$3:$L$3))</f>
        <v>0.92420454545454545</v>
      </c>
      <c r="N10" s="1">
        <f>PRODUCT(SUM(PRODUCT(S10,overview!$J$3),PRODUCT(X10,overview!$K$3),PRODUCT(AC10,overview!$L$3)),1/SUM(overview!$J$3:$L$3))</f>
        <v>2.0757954545454549</v>
      </c>
      <c r="O10" s="1">
        <f t="shared" si="4"/>
        <v>8</v>
      </c>
      <c r="P10" s="1">
        <f t="shared" si="4"/>
        <v>11</v>
      </c>
      <c r="Q10" s="1">
        <f t="shared" si="7"/>
        <v>0.61219001478075208</v>
      </c>
      <c r="R10" s="4">
        <v>1</v>
      </c>
      <c r="S10" s="4">
        <v>2</v>
      </c>
      <c r="T10" s="1">
        <v>5</v>
      </c>
      <c r="U10" s="1">
        <v>0</v>
      </c>
      <c r="V10" s="1">
        <f t="shared" si="5"/>
        <v>0</v>
      </c>
      <c r="W10" s="4">
        <v>0.88500000000000001</v>
      </c>
      <c r="X10" s="4">
        <v>2.1150000000000002</v>
      </c>
      <c r="Y10" s="1">
        <v>3</v>
      </c>
      <c r="Z10" s="1">
        <v>11</v>
      </c>
      <c r="AA10" s="1">
        <f t="shared" si="8"/>
        <v>1.5342789598108746</v>
      </c>
      <c r="AB10" s="1">
        <v>1</v>
      </c>
      <c r="AC10" s="1">
        <v>2</v>
      </c>
      <c r="AD10" s="1">
        <v>0</v>
      </c>
      <c r="AE10" s="1">
        <v>0</v>
      </c>
      <c r="AF10" s="1" t="e">
        <f t="shared" si="3"/>
        <v>#DIV/0!</v>
      </c>
      <c r="AH10" s="1">
        <f t="shared" si="10"/>
        <v>0.51357697118955481</v>
      </c>
      <c r="AI10" s="1">
        <f t="shared" si="11"/>
        <v>0.30189584995627761</v>
      </c>
      <c r="AJ10" s="1">
        <f t="shared" si="12"/>
        <v>1.5287430984085744</v>
      </c>
      <c r="AK10" s="1">
        <f>(((SUM(AJ8:AJ12))-(SUM(AI8:AI12)))^2)/(AVERAGE(AI8:AI12))</f>
        <v>305.55099547980956</v>
      </c>
      <c r="AL10" s="1" t="b">
        <f>IF(AK10&gt;AO10, TRUE, FALSE)</f>
        <v>1</v>
      </c>
      <c r="AM10" s="1">
        <f>(((SUM(AH8:AH12))-(SUM(AI8:AI12)))^2)/(AVERAGE(AI8:AI12))</f>
        <v>5.8920652004413991</v>
      </c>
      <c r="AN10" s="1" t="b">
        <f>IF(AM10&gt;AO10, TRUE, FALSE)</f>
        <v>0</v>
      </c>
      <c r="AO10" s="1">
        <v>9.4879999999999995</v>
      </c>
    </row>
    <row r="11" spans="1:41">
      <c r="A11" s="7">
        <v>8</v>
      </c>
      <c r="B11" s="9" t="s">
        <v>54</v>
      </c>
      <c r="C11" s="9" t="s">
        <v>55</v>
      </c>
      <c r="D11" s="9" t="s">
        <v>74</v>
      </c>
      <c r="E11" s="9" t="s">
        <v>1</v>
      </c>
      <c r="F11" s="2" t="b">
        <f t="shared" si="9"/>
        <v>1</v>
      </c>
      <c r="G11" s="2" t="b">
        <f t="shared" si="6"/>
        <v>1</v>
      </c>
      <c r="H11" s="2" t="s">
        <v>275</v>
      </c>
      <c r="K11" s="2"/>
      <c r="L11" s="2"/>
      <c r="M11" s="1">
        <f>PRODUCT(SUM(PRODUCT(R11,overview!$J$3),PRODUCT(W11,overview!$K$3),PRODUCT(AB11,overview!$L$3)),1/SUM(overview!$J$3:$L$3))</f>
        <v>0.63704545454545458</v>
      </c>
      <c r="N11" s="1">
        <f>PRODUCT(SUM(PRODUCT(S11,overview!$J$3),PRODUCT(X11,overview!$K$3),PRODUCT(AC11,overview!$L$3)),1/SUM(overview!$J$3:$L$3))</f>
        <v>2.3629545454545458</v>
      </c>
      <c r="O11" s="1">
        <f t="shared" si="4"/>
        <v>7</v>
      </c>
      <c r="P11" s="1">
        <f t="shared" si="4"/>
        <v>16</v>
      </c>
      <c r="Q11" s="1">
        <f t="shared" si="7"/>
        <v>0.61622171230712153</v>
      </c>
      <c r="R11" s="4">
        <v>0.40799999999999997</v>
      </c>
      <c r="S11" s="4">
        <v>2.5920000000000001</v>
      </c>
      <c r="T11" s="1">
        <v>4</v>
      </c>
      <c r="U11" s="1">
        <v>6</v>
      </c>
      <c r="V11" s="1">
        <f t="shared" si="5"/>
        <v>0.2361111111111111</v>
      </c>
      <c r="W11" s="4">
        <v>0.74199999999999999</v>
      </c>
      <c r="X11" s="4">
        <v>2.258</v>
      </c>
      <c r="Y11" s="1">
        <v>3</v>
      </c>
      <c r="Z11" s="1">
        <v>8</v>
      </c>
      <c r="AA11" s="1">
        <f t="shared" si="8"/>
        <v>0.87629170357248298</v>
      </c>
      <c r="AB11" s="1">
        <v>0.8</v>
      </c>
      <c r="AC11" s="1">
        <v>2.2000000000000002</v>
      </c>
      <c r="AD11" s="1">
        <v>0</v>
      </c>
      <c r="AE11" s="1">
        <v>2</v>
      </c>
      <c r="AF11" s="1" t="e">
        <f t="shared" si="3"/>
        <v>#DIV/0!</v>
      </c>
      <c r="AH11" s="1">
        <f t="shared" si="10"/>
        <v>0.57412456487854902</v>
      </c>
      <c r="AI11" s="1">
        <f t="shared" si="11"/>
        <v>0.30891760004704144</v>
      </c>
      <c r="AJ11" s="1">
        <f t="shared" si="12"/>
        <v>1.322795274002984</v>
      </c>
      <c r="AK11" s="1">
        <f t="shared" ref="AK11:AK74" si="13">(((SUM(AJ9:AJ13))-(SUM(AI9:AI13)))^2)/(AVERAGE(AI9:AI13))</f>
        <v>131.52739130592141</v>
      </c>
      <c r="AL11" s="1" t="b">
        <f t="shared" ref="AL11:AL74" si="14">IF(AK11&gt;AO11, TRUE, FALSE)</f>
        <v>1</v>
      </c>
      <c r="AM11" s="1">
        <f t="shared" ref="AM11:AM74" si="15">(((SUM(AH9:AH13))-(SUM(AI9:AI13)))^2)/(AVERAGE(AI9:AI13))</f>
        <v>5.351678027702695</v>
      </c>
      <c r="AN11" s="1" t="b">
        <f t="shared" ref="AN11:AN74" si="16">IF(AM11&gt;AO11, TRUE, FALSE)</f>
        <v>0</v>
      </c>
      <c r="AO11" s="1">
        <v>9.4879999999999995</v>
      </c>
    </row>
    <row r="12" spans="1:41">
      <c r="A12" s="7">
        <v>9</v>
      </c>
      <c r="B12" s="9" t="s">
        <v>32</v>
      </c>
      <c r="C12" s="9" t="s">
        <v>33</v>
      </c>
      <c r="D12" s="9" t="s">
        <v>32</v>
      </c>
      <c r="E12" s="9" t="s">
        <v>33</v>
      </c>
      <c r="F12" s="2" t="b">
        <f t="shared" si="9"/>
        <v>0</v>
      </c>
      <c r="G12" s="2" t="b">
        <f t="shared" si="6"/>
        <v>0</v>
      </c>
      <c r="H12" s="2" t="s">
        <v>275</v>
      </c>
      <c r="L12" s="2"/>
      <c r="M12" s="1">
        <f>PRODUCT(SUM(PRODUCT(R12,overview!$J$3),PRODUCT(W12,overview!$K$3),PRODUCT(AB12,overview!$L$3)),1/SUM(overview!$J$3:$L$3))</f>
        <v>0.90913636363636374</v>
      </c>
      <c r="N12" s="1">
        <f>PRODUCT(SUM(PRODUCT(S12,overview!$J$3),PRODUCT(X12,overview!$K$3),PRODUCT(AC12,overview!$L$3)),1/SUM(overview!$J$3:$L$3))</f>
        <v>2.0908636363636366</v>
      </c>
      <c r="O12" s="1">
        <f t="shared" si="4"/>
        <v>7.5</v>
      </c>
      <c r="P12" s="1">
        <f t="shared" si="4"/>
        <v>10.5</v>
      </c>
      <c r="Q12" s="1">
        <f t="shared" si="7"/>
        <v>0.60873932042000911</v>
      </c>
      <c r="R12" s="4">
        <v>0.73099999999999998</v>
      </c>
      <c r="S12" s="4">
        <v>2.2690000000000001</v>
      </c>
      <c r="T12" s="1">
        <v>3.5</v>
      </c>
      <c r="U12" s="1">
        <v>6.5</v>
      </c>
      <c r="V12" s="1">
        <f t="shared" si="5"/>
        <v>0.59831266133601957</v>
      </c>
      <c r="W12" s="4">
        <v>0.99199999999999999</v>
      </c>
      <c r="X12" s="4">
        <v>2.008</v>
      </c>
      <c r="Y12" s="1">
        <v>4</v>
      </c>
      <c r="Z12" s="1">
        <v>4</v>
      </c>
      <c r="AA12" s="1">
        <f t="shared" si="8"/>
        <v>0.49402390438247012</v>
      </c>
      <c r="AB12" s="1">
        <v>1</v>
      </c>
      <c r="AC12" s="1">
        <v>2</v>
      </c>
      <c r="AD12" s="1">
        <v>0</v>
      </c>
      <c r="AE12" s="1">
        <v>0</v>
      </c>
      <c r="AF12" s="1" t="e">
        <f t="shared" si="3"/>
        <v>#DIV/0!</v>
      </c>
      <c r="AH12" s="1">
        <f t="shared" si="10"/>
        <v>0.61409453793578772</v>
      </c>
      <c r="AI12" s="1">
        <f t="shared" si="11"/>
        <v>0.33221682931173901</v>
      </c>
      <c r="AJ12" s="1">
        <f t="shared" si="12"/>
        <v>0.95778364116094983</v>
      </c>
      <c r="AK12" s="1">
        <f t="shared" si="13"/>
        <v>30.112762901518348</v>
      </c>
      <c r="AL12" s="1" t="b">
        <f t="shared" si="14"/>
        <v>1</v>
      </c>
      <c r="AM12" s="1">
        <f t="shared" si="15"/>
        <v>5.3065166202596643</v>
      </c>
      <c r="AN12" s="1" t="b">
        <f t="shared" si="16"/>
        <v>0</v>
      </c>
      <c r="AO12" s="1">
        <v>9.4879999999999995</v>
      </c>
    </row>
    <row r="13" spans="1:41">
      <c r="A13" s="7">
        <v>10</v>
      </c>
      <c r="B13" s="9" t="s">
        <v>97</v>
      </c>
      <c r="C13" s="9" t="s">
        <v>42</v>
      </c>
      <c r="D13" s="9" t="s">
        <v>41</v>
      </c>
      <c r="E13" s="9" t="s">
        <v>42</v>
      </c>
      <c r="F13" s="2" t="b">
        <f t="shared" si="9"/>
        <v>0</v>
      </c>
      <c r="G13" s="2" t="b">
        <f t="shared" si="6"/>
        <v>1</v>
      </c>
      <c r="H13" s="2" t="s">
        <v>275</v>
      </c>
      <c r="K13" s="2"/>
      <c r="L13" s="2"/>
      <c r="M13" s="1">
        <f>PRODUCT(SUM(PRODUCT(R13,overview!$J$3),PRODUCT(W13,overview!$K$3),PRODUCT(AB13,overview!$L$3)),1/SUM(overview!$J$3:$L$3))</f>
        <v>0.45281818181818173</v>
      </c>
      <c r="N13" s="1">
        <f>PRODUCT(SUM(PRODUCT(S13,overview!$J$3),PRODUCT(X13,overview!$K$3),PRODUCT(AC13,overview!$L$3)),1/SUM(overview!$J$3:$L$3))</f>
        <v>2.547181818181818</v>
      </c>
      <c r="O13" s="1">
        <f t="shared" si="4"/>
        <v>9</v>
      </c>
      <c r="P13" s="1">
        <f t="shared" si="4"/>
        <v>10</v>
      </c>
      <c r="Q13" s="1">
        <f t="shared" si="7"/>
        <v>0.19752469554389679</v>
      </c>
      <c r="R13" s="4">
        <v>0.42099999999999999</v>
      </c>
      <c r="S13" s="4">
        <v>2.5790000000000002</v>
      </c>
      <c r="T13" s="1">
        <v>6</v>
      </c>
      <c r="U13" s="1">
        <v>5</v>
      </c>
      <c r="V13" s="1">
        <f t="shared" si="5"/>
        <v>0.13603463874886904</v>
      </c>
      <c r="W13" s="4">
        <v>0.46899999999999997</v>
      </c>
      <c r="X13" s="4">
        <v>2.5310000000000001</v>
      </c>
      <c r="Y13" s="1">
        <v>2</v>
      </c>
      <c r="Z13" s="1">
        <v>5</v>
      </c>
      <c r="AA13" s="1">
        <f t="shared" si="8"/>
        <v>0.46325563018569732</v>
      </c>
      <c r="AB13" s="1">
        <v>0.42899999999999999</v>
      </c>
      <c r="AC13" s="1">
        <v>2.5710000000000002</v>
      </c>
      <c r="AD13" s="1">
        <v>1</v>
      </c>
      <c r="AE13" s="1">
        <v>0</v>
      </c>
      <c r="AF13" s="1">
        <f t="shared" si="3"/>
        <v>0</v>
      </c>
      <c r="AH13" s="1">
        <f t="shared" si="10"/>
        <v>0.6438475954642634</v>
      </c>
      <c r="AI13" s="1">
        <f t="shared" si="11"/>
        <v>0.33762264939642661</v>
      </c>
      <c r="AJ13" s="1">
        <f t="shared" si="12"/>
        <v>0.46891128041287783</v>
      </c>
      <c r="AK13" s="1">
        <f t="shared" si="13"/>
        <v>12.037189188483852</v>
      </c>
      <c r="AL13" s="1" t="b">
        <f t="shared" si="14"/>
        <v>1</v>
      </c>
      <c r="AM13" s="1">
        <f t="shared" si="15"/>
        <v>5.1797644677392602</v>
      </c>
      <c r="AN13" s="1" t="b">
        <f t="shared" si="16"/>
        <v>0</v>
      </c>
      <c r="AO13" s="1">
        <v>9.4879999999999995</v>
      </c>
    </row>
    <row r="14" spans="1:41">
      <c r="A14" s="7">
        <v>11</v>
      </c>
      <c r="B14" s="9" t="s">
        <v>51</v>
      </c>
      <c r="C14" s="9" t="s">
        <v>52</v>
      </c>
      <c r="D14" s="9" t="s">
        <v>51</v>
      </c>
      <c r="E14" s="9" t="s">
        <v>52</v>
      </c>
      <c r="F14" s="2" t="b">
        <f t="shared" si="9"/>
        <v>0</v>
      </c>
      <c r="G14" s="2" t="b">
        <f t="shared" si="6"/>
        <v>0</v>
      </c>
      <c r="H14" s="2" t="s">
        <v>275</v>
      </c>
      <c r="K14" s="2"/>
      <c r="L14" s="2"/>
      <c r="M14" s="1">
        <f>PRODUCT(SUM(PRODUCT(R14,overview!$J$3),PRODUCT(W14,overview!$K$3),PRODUCT(AB14,overview!$L$3)),1/SUM(overview!$J$3:$L$3))</f>
        <v>0.36095454545454547</v>
      </c>
      <c r="N14" s="1">
        <f>PRODUCT(SUM(PRODUCT(S14,overview!$J$3),PRODUCT(X14,overview!$K$3),PRODUCT(AC14,overview!$L$3)),1/SUM(overview!$J$3:$L$3))</f>
        <v>2.6390454545454545</v>
      </c>
      <c r="O14" s="1">
        <f t="shared" si="4"/>
        <v>12.2</v>
      </c>
      <c r="P14" s="1">
        <f t="shared" si="4"/>
        <v>9.8000000000000007</v>
      </c>
      <c r="Q14" s="1">
        <f t="shared" si="7"/>
        <v>0.10986816971656026</v>
      </c>
      <c r="R14" s="4">
        <v>0.33800000000000002</v>
      </c>
      <c r="S14" s="4">
        <v>2.6619999999999999</v>
      </c>
      <c r="T14" s="1">
        <v>7</v>
      </c>
      <c r="U14" s="1">
        <v>5</v>
      </c>
      <c r="V14" s="1">
        <f t="shared" si="5"/>
        <v>9.0694429537404739E-2</v>
      </c>
      <c r="W14" s="4">
        <v>0.373</v>
      </c>
      <c r="X14" s="4">
        <v>2.6269999999999998</v>
      </c>
      <c r="Y14" s="1">
        <v>5.2</v>
      </c>
      <c r="Z14" s="1">
        <v>4.8</v>
      </c>
      <c r="AA14" s="1">
        <f t="shared" si="8"/>
        <v>0.13106497613539866</v>
      </c>
      <c r="AB14" s="1">
        <v>0.33300000000000002</v>
      </c>
      <c r="AC14" s="1">
        <v>2.6669999999999998</v>
      </c>
      <c r="AD14" s="1">
        <v>0</v>
      </c>
      <c r="AE14" s="1">
        <v>0</v>
      </c>
      <c r="AF14" s="1" t="e">
        <f t="shared" si="3"/>
        <v>#DIV/0!</v>
      </c>
      <c r="AH14" s="1">
        <f t="shared" si="10"/>
        <v>0.64969043460740461</v>
      </c>
      <c r="AI14" s="1">
        <f t="shared" si="11"/>
        <v>0.38507768615071986</v>
      </c>
      <c r="AJ14" s="1">
        <f t="shared" si="12"/>
        <v>0.55482272453037962</v>
      </c>
      <c r="AK14" s="1">
        <f t="shared" si="13"/>
        <v>2.6370929779427539</v>
      </c>
      <c r="AL14" s="1" t="b">
        <f t="shared" si="14"/>
        <v>0</v>
      </c>
      <c r="AM14" s="1">
        <f t="shared" si="15"/>
        <v>4.1894260654324045</v>
      </c>
      <c r="AN14" s="1" t="b">
        <f t="shared" si="16"/>
        <v>0</v>
      </c>
      <c r="AO14" s="1">
        <v>9.4879999999999995</v>
      </c>
    </row>
    <row r="15" spans="1:41">
      <c r="A15" s="7">
        <v>12</v>
      </c>
      <c r="B15" s="9" t="s">
        <v>30</v>
      </c>
      <c r="C15" s="9" t="s">
        <v>31</v>
      </c>
      <c r="D15" s="9" t="s">
        <v>75</v>
      </c>
      <c r="E15" s="9" t="s">
        <v>1</v>
      </c>
      <c r="F15" s="2" t="b">
        <f t="shared" si="9"/>
        <v>1</v>
      </c>
      <c r="G15" s="2" t="b">
        <f t="shared" si="6"/>
        <v>0</v>
      </c>
      <c r="H15" s="2" t="s">
        <v>275</v>
      </c>
      <c r="M15" s="1">
        <f>PRODUCT(SUM(PRODUCT(R15,overview!$J$3),PRODUCT(W15,overview!$K$3),PRODUCT(AB15,overview!$L$3)),1/SUM(overview!$J$3:$L$3))</f>
        <v>1.029659090909091</v>
      </c>
      <c r="N15" s="1">
        <f>PRODUCT(SUM(PRODUCT(S15,overview!$J$3),PRODUCT(X15,overview!$K$3),PRODUCT(AC15,overview!$L$3)),1/SUM(overview!$J$3:$L$3))</f>
        <v>1.970340909090909</v>
      </c>
      <c r="O15" s="1">
        <f t="shared" si="4"/>
        <v>13.8</v>
      </c>
      <c r="P15" s="1">
        <f t="shared" si="4"/>
        <v>10.199999999999999</v>
      </c>
      <c r="Q15" s="1">
        <f t="shared" si="7"/>
        <v>0.38625415938434848</v>
      </c>
      <c r="R15" s="4">
        <v>1</v>
      </c>
      <c r="S15" s="4">
        <v>2</v>
      </c>
      <c r="T15" s="1">
        <v>7</v>
      </c>
      <c r="U15" s="1">
        <v>4</v>
      </c>
      <c r="V15" s="1">
        <f t="shared" si="5"/>
        <v>0.2857142857142857</v>
      </c>
      <c r="W15" s="4">
        <v>1.0449999999999999</v>
      </c>
      <c r="X15" s="4">
        <v>1.9550000000000001</v>
      </c>
      <c r="Y15" s="1">
        <v>6.8</v>
      </c>
      <c r="Z15" s="1">
        <v>5.2</v>
      </c>
      <c r="AA15" s="1">
        <f t="shared" si="8"/>
        <v>0.40875582969760793</v>
      </c>
      <c r="AB15" s="1">
        <v>1</v>
      </c>
      <c r="AC15" s="1">
        <v>2</v>
      </c>
      <c r="AD15" s="1">
        <v>0</v>
      </c>
      <c r="AE15" s="1">
        <v>1</v>
      </c>
      <c r="AF15" s="1" t="e">
        <f t="shared" si="3"/>
        <v>#DIV/0!</v>
      </c>
      <c r="AH15" s="1">
        <f t="shared" si="10"/>
        <v>0.61769681090596473</v>
      </c>
      <c r="AI15" s="1">
        <f t="shared" si="11"/>
        <v>0.38833749850916194</v>
      </c>
      <c r="AJ15" s="1">
        <f t="shared" si="12"/>
        <v>0.50169619298906909</v>
      </c>
      <c r="AK15" s="1">
        <f t="shared" si="13"/>
        <v>0.18624978147170548</v>
      </c>
      <c r="AL15" s="1" t="b">
        <f t="shared" si="14"/>
        <v>0</v>
      </c>
      <c r="AM15" s="1">
        <f t="shared" si="15"/>
        <v>3.7465046911898146</v>
      </c>
      <c r="AN15" s="1" t="b">
        <f t="shared" si="16"/>
        <v>0</v>
      </c>
      <c r="AO15" s="1">
        <v>9.4879999999999995</v>
      </c>
    </row>
    <row r="16" spans="1:41">
      <c r="A16" s="7">
        <v>13</v>
      </c>
      <c r="B16" s="9" t="s">
        <v>28</v>
      </c>
      <c r="C16" s="9" t="s">
        <v>29</v>
      </c>
      <c r="D16" s="9" t="s">
        <v>40</v>
      </c>
      <c r="E16" s="9" t="s">
        <v>29</v>
      </c>
      <c r="F16" s="2" t="b">
        <f t="shared" si="9"/>
        <v>1</v>
      </c>
      <c r="G16" s="2" t="b">
        <f t="shared" si="6"/>
        <v>1</v>
      </c>
      <c r="H16" s="2" t="s">
        <v>275</v>
      </c>
      <c r="K16" s="2"/>
      <c r="L16" s="2"/>
      <c r="M16" s="1">
        <f>PRODUCT(SUM(PRODUCT(R16,overview!$J$3),PRODUCT(W16,overview!$K$3),PRODUCT(AB16,overview!$L$3)),1/SUM(overview!$J$3:$L$3))</f>
        <v>0.77634090909090925</v>
      </c>
      <c r="N16" s="1">
        <f>PRODUCT(SUM(PRODUCT(S16,overview!$J$3),PRODUCT(X16,overview!$K$3),PRODUCT(AC16,overview!$L$3)),1/SUM(overview!$J$3:$L$3))</f>
        <v>2.223659090909091</v>
      </c>
      <c r="O16" s="1">
        <f t="shared" si="4"/>
        <v>10.5</v>
      </c>
      <c r="P16" s="1">
        <f t="shared" si="4"/>
        <v>14.5</v>
      </c>
      <c r="Q16" s="1">
        <f t="shared" si="7"/>
        <v>0.48212868205509335</v>
      </c>
      <c r="R16" s="4">
        <v>0.78900000000000003</v>
      </c>
      <c r="S16" s="4">
        <v>2.2109999999999999</v>
      </c>
      <c r="T16" s="1">
        <v>4.5</v>
      </c>
      <c r="U16" s="1">
        <v>8.5</v>
      </c>
      <c r="V16" s="1">
        <f t="shared" si="5"/>
        <v>0.6740539725614354</v>
      </c>
      <c r="W16" s="4">
        <v>0.77400000000000002</v>
      </c>
      <c r="X16" s="4">
        <v>2.226</v>
      </c>
      <c r="Y16" s="1">
        <v>5</v>
      </c>
      <c r="Z16" s="1">
        <v>6</v>
      </c>
      <c r="AA16" s="1">
        <f t="shared" si="8"/>
        <v>0.41725067385444753</v>
      </c>
      <c r="AB16" s="1">
        <v>0.66700000000000004</v>
      </c>
      <c r="AC16" s="1">
        <v>2.3330000000000002</v>
      </c>
      <c r="AD16" s="1">
        <v>1</v>
      </c>
      <c r="AE16" s="1">
        <v>0</v>
      </c>
      <c r="AF16" s="1">
        <f t="shared" si="3"/>
        <v>0</v>
      </c>
      <c r="AH16" s="1">
        <f t="shared" si="10"/>
        <v>0.50918026073305589</v>
      </c>
      <c r="AI16" s="1">
        <f t="shared" si="11"/>
        <v>0.36153640974655477</v>
      </c>
      <c r="AJ16" s="1">
        <f t="shared" si="12"/>
        <v>0.29722080270450885</v>
      </c>
      <c r="AK16" s="1">
        <f t="shared" si="13"/>
        <v>3.526922366869905E-2</v>
      </c>
      <c r="AL16" s="1" t="b">
        <f t="shared" si="14"/>
        <v>0</v>
      </c>
      <c r="AM16" s="1">
        <f t="shared" si="15"/>
        <v>3.0672453553205208</v>
      </c>
      <c r="AN16" s="1" t="b">
        <f t="shared" si="16"/>
        <v>0</v>
      </c>
      <c r="AO16" s="1">
        <v>9.4879999999999995</v>
      </c>
    </row>
    <row r="17" spans="1:41">
      <c r="A17" s="7">
        <v>14</v>
      </c>
      <c r="B17" s="9" t="s">
        <v>28</v>
      </c>
      <c r="C17" s="9" t="s">
        <v>29</v>
      </c>
      <c r="D17" s="9" t="s">
        <v>32</v>
      </c>
      <c r="E17" s="9" t="s">
        <v>33</v>
      </c>
      <c r="F17" s="2" t="b">
        <f t="shared" si="9"/>
        <v>1</v>
      </c>
      <c r="G17" s="2" t="b">
        <f t="shared" si="6"/>
        <v>0</v>
      </c>
      <c r="H17" s="2" t="s">
        <v>275</v>
      </c>
      <c r="I17" s="2"/>
      <c r="K17" s="2"/>
      <c r="L17" s="2"/>
      <c r="M17" s="1">
        <f>PRODUCT(SUM(PRODUCT(R17,overview!$J$3),PRODUCT(W17,overview!$K$3),PRODUCT(AB17,overview!$L$3)),1/SUM(overview!$J$3:$L$3))</f>
        <v>0.77911363636363618</v>
      </c>
      <c r="N17" s="1">
        <f>PRODUCT(SUM(PRODUCT(S17,overview!$J$3),PRODUCT(X17,overview!$K$3),PRODUCT(AC17,overview!$L$3)),1/SUM(overview!$J$3:$L$3))</f>
        <v>2.2208863636363634</v>
      </c>
      <c r="O17" s="1">
        <f t="shared" si="4"/>
        <v>9</v>
      </c>
      <c r="P17" s="1">
        <f t="shared" si="4"/>
        <v>33</v>
      </c>
      <c r="Q17" s="1">
        <f t="shared" si="7"/>
        <v>1.2863107481656586</v>
      </c>
      <c r="R17" s="4">
        <v>0.70299999999999996</v>
      </c>
      <c r="S17" s="4">
        <v>2.2970000000000002</v>
      </c>
      <c r="T17" s="1">
        <v>5.8</v>
      </c>
      <c r="U17" s="1">
        <v>16.2</v>
      </c>
      <c r="V17" s="1">
        <f t="shared" si="5"/>
        <v>0.8548331406782459</v>
      </c>
      <c r="W17" s="4">
        <v>0.81399999999999995</v>
      </c>
      <c r="X17" s="4">
        <v>2.1859999999999999</v>
      </c>
      <c r="Y17" s="1">
        <v>3.2</v>
      </c>
      <c r="Z17" s="1">
        <v>15.8</v>
      </c>
      <c r="AA17" s="1">
        <f t="shared" si="8"/>
        <v>1.838575022872827</v>
      </c>
      <c r="AB17" s="1">
        <v>0.83299999999999996</v>
      </c>
      <c r="AC17" s="1">
        <v>2.1669999999999998</v>
      </c>
      <c r="AD17" s="1">
        <v>0</v>
      </c>
      <c r="AE17" s="1">
        <v>1</v>
      </c>
      <c r="AF17" s="1" t="e">
        <f t="shared" si="3"/>
        <v>#DIV/0!</v>
      </c>
      <c r="AH17" s="1">
        <f t="shared" si="10"/>
        <v>0.53462361283602422</v>
      </c>
      <c r="AI17" s="1">
        <f t="shared" si="11"/>
        <v>0.32265208421906244</v>
      </c>
      <c r="AJ17" s="1">
        <f t="shared" si="12"/>
        <v>0.23117173543684022</v>
      </c>
      <c r="AK17" s="1">
        <f t="shared" si="13"/>
        <v>6.9429585098653823E-2</v>
      </c>
      <c r="AL17" s="1" t="b">
        <f t="shared" si="14"/>
        <v>0</v>
      </c>
      <c r="AM17" s="1">
        <f t="shared" si="15"/>
        <v>2.6487839747966904</v>
      </c>
      <c r="AN17" s="1" t="b">
        <f t="shared" si="16"/>
        <v>0</v>
      </c>
      <c r="AO17" s="1">
        <v>9.4879999999999995</v>
      </c>
    </row>
    <row r="18" spans="1:41">
      <c r="A18" s="7">
        <v>15</v>
      </c>
      <c r="B18" s="9" t="s">
        <v>28</v>
      </c>
      <c r="C18" s="9" t="s">
        <v>29</v>
      </c>
      <c r="D18" s="9" t="s">
        <v>28</v>
      </c>
      <c r="E18" s="9" t="s">
        <v>29</v>
      </c>
      <c r="F18" s="2" t="b">
        <f t="shared" si="9"/>
        <v>0</v>
      </c>
      <c r="G18" s="2" t="b">
        <f t="shared" si="6"/>
        <v>0</v>
      </c>
      <c r="H18" s="2" t="s">
        <v>275</v>
      </c>
      <c r="I18" s="2"/>
      <c r="K18" s="2"/>
      <c r="L18" s="2"/>
      <c r="M18" s="1">
        <f>PRODUCT(SUM(PRODUCT(R18,overview!$J$3),PRODUCT(W18,overview!$K$3),PRODUCT(AB18,overview!$L$3)),1/SUM(overview!$J$3:$L$3))</f>
        <v>0.83756818181818182</v>
      </c>
      <c r="N18" s="1">
        <f>PRODUCT(SUM(PRODUCT(S18,overview!$J$3),PRODUCT(X18,overview!$K$3),PRODUCT(AC18,overview!$L$3)),1/SUM(overview!$J$3:$L$3))</f>
        <v>2.1624318181818181</v>
      </c>
      <c r="O18" s="1">
        <f t="shared" si="4"/>
        <v>8.3000000000000007</v>
      </c>
      <c r="P18" s="1">
        <f t="shared" si="4"/>
        <v>17.7</v>
      </c>
      <c r="Q18" s="1">
        <f t="shared" si="7"/>
        <v>0.82598644760339768</v>
      </c>
      <c r="R18" s="4">
        <v>0.82399999999999995</v>
      </c>
      <c r="S18" s="4">
        <v>2.1760000000000002</v>
      </c>
      <c r="T18" s="1">
        <v>4.5</v>
      </c>
      <c r="U18" s="1">
        <v>5.5</v>
      </c>
      <c r="V18" s="1">
        <f t="shared" si="5"/>
        <v>0.46282679738562083</v>
      </c>
      <c r="W18" s="4">
        <v>0.85</v>
      </c>
      <c r="X18" s="4">
        <v>2.15</v>
      </c>
      <c r="Y18" s="1">
        <v>3.8</v>
      </c>
      <c r="Z18" s="1">
        <v>12.2</v>
      </c>
      <c r="AA18" s="1">
        <f t="shared" si="8"/>
        <v>1.2692778457772336</v>
      </c>
      <c r="AB18" s="1">
        <v>0.66700000000000004</v>
      </c>
      <c r="AC18" s="1">
        <v>2.3330000000000002</v>
      </c>
      <c r="AD18" s="1">
        <v>0</v>
      </c>
      <c r="AE18" s="1">
        <v>0</v>
      </c>
      <c r="AF18" s="1" t="e">
        <f t="shared" si="3"/>
        <v>#DIV/0!</v>
      </c>
      <c r="AH18" s="1">
        <f t="shared" si="10"/>
        <v>0.49787560138391984</v>
      </c>
      <c r="AI18" s="1">
        <f t="shared" si="11"/>
        <v>0.31011513461454576</v>
      </c>
      <c r="AJ18" s="1">
        <f t="shared" si="12"/>
        <v>0.29447299258620008</v>
      </c>
      <c r="AK18" s="1">
        <f t="shared" si="13"/>
        <v>0.55180498468991412</v>
      </c>
      <c r="AL18" s="1" t="b">
        <f t="shared" si="14"/>
        <v>0</v>
      </c>
      <c r="AM18" s="1">
        <f t="shared" si="15"/>
        <v>2.3097527934989222</v>
      </c>
      <c r="AN18" s="1" t="b">
        <f t="shared" si="16"/>
        <v>0</v>
      </c>
      <c r="AO18" s="1">
        <v>9.4879999999999995</v>
      </c>
    </row>
    <row r="19" spans="1:41">
      <c r="A19" s="7">
        <v>16</v>
      </c>
      <c r="B19" s="9" t="s">
        <v>53</v>
      </c>
      <c r="C19" s="9" t="s">
        <v>33</v>
      </c>
      <c r="D19" s="9" t="s">
        <v>32</v>
      </c>
      <c r="E19" s="9" t="s">
        <v>33</v>
      </c>
      <c r="F19" s="2" t="b">
        <f t="shared" si="9"/>
        <v>1</v>
      </c>
      <c r="G19" s="2" t="b">
        <f t="shared" si="6"/>
        <v>0</v>
      </c>
      <c r="H19" s="2" t="s">
        <v>275</v>
      </c>
      <c r="I19" s="2"/>
      <c r="J19" s="2"/>
      <c r="M19" s="1">
        <f>PRODUCT(SUM(PRODUCT(R19,overview!$J$3),PRODUCT(W19,overview!$K$3),PRODUCT(AB19,overview!$L$3)),1/SUM(overview!$J$3:$L$3))</f>
        <v>0.8075</v>
      </c>
      <c r="N19" s="1">
        <f>PRODUCT(SUM(PRODUCT(S19,overview!$J$3),PRODUCT(X19,overview!$K$3),PRODUCT(AC19,overview!$L$3)),1/SUM(overview!$J$3:$L$3))</f>
        <v>2.1924999999999999</v>
      </c>
      <c r="O19" s="1">
        <f t="shared" si="4"/>
        <v>16</v>
      </c>
      <c r="P19" s="1">
        <f t="shared" si="4"/>
        <v>18</v>
      </c>
      <c r="Q19" s="1">
        <f t="shared" si="7"/>
        <v>0.41433865450399093</v>
      </c>
      <c r="R19" s="4">
        <v>0.94599999999999995</v>
      </c>
      <c r="S19" s="4">
        <v>2.0539999999999998</v>
      </c>
      <c r="T19" s="1">
        <v>9</v>
      </c>
      <c r="U19" s="1">
        <v>7</v>
      </c>
      <c r="V19" s="1">
        <f t="shared" si="5"/>
        <v>0.35821702910310499</v>
      </c>
      <c r="W19" s="4">
        <v>0.73399999999999999</v>
      </c>
      <c r="X19" s="4">
        <v>2.266</v>
      </c>
      <c r="Y19" s="1">
        <v>6</v>
      </c>
      <c r="Z19" s="1">
        <v>11</v>
      </c>
      <c r="AA19" s="1">
        <f t="shared" si="8"/>
        <v>0.59385113268608414</v>
      </c>
      <c r="AB19" s="1">
        <v>1</v>
      </c>
      <c r="AC19" s="1">
        <v>2</v>
      </c>
      <c r="AD19" s="1">
        <v>1</v>
      </c>
      <c r="AE19" s="1">
        <v>0</v>
      </c>
      <c r="AF19" s="1">
        <f t="shared" si="3"/>
        <v>0</v>
      </c>
      <c r="AH19" s="1">
        <f t="shared" si="10"/>
        <v>0.5015351933940011</v>
      </c>
      <c r="AI19" s="1">
        <f t="shared" si="11"/>
        <v>0.32667988346918547</v>
      </c>
      <c r="AJ19" s="1">
        <f t="shared" si="12"/>
        <v>0.23069602154903321</v>
      </c>
      <c r="AK19" s="1">
        <f t="shared" si="13"/>
        <v>0.3512988491578069</v>
      </c>
      <c r="AL19" s="1" t="b">
        <f t="shared" si="14"/>
        <v>0</v>
      </c>
      <c r="AM19" s="1">
        <f t="shared" si="15"/>
        <v>2.7207294902772121</v>
      </c>
      <c r="AN19" s="1" t="b">
        <f t="shared" si="16"/>
        <v>0</v>
      </c>
      <c r="AO19" s="1">
        <v>9.4879999999999995</v>
      </c>
    </row>
    <row r="20" spans="1:41">
      <c r="A20" s="7">
        <v>17</v>
      </c>
      <c r="B20" s="9" t="s">
        <v>83</v>
      </c>
      <c r="C20" s="9" t="s">
        <v>61</v>
      </c>
      <c r="D20" s="9" t="s">
        <v>67</v>
      </c>
      <c r="E20" s="9" t="s">
        <v>37</v>
      </c>
      <c r="F20" s="2" t="b">
        <f t="shared" si="9"/>
        <v>0</v>
      </c>
      <c r="G20" s="2" t="b">
        <f t="shared" si="6"/>
        <v>1</v>
      </c>
      <c r="H20" s="2" t="s">
        <v>275</v>
      </c>
      <c r="J20" s="3"/>
      <c r="M20" s="1">
        <f>PRODUCT(SUM(PRODUCT(R20,overview!$J$3),PRODUCT(W20,overview!$K$3),PRODUCT(AB20,overview!$L$3)),1/SUM(overview!$J$3:$L$3))</f>
        <v>0.86824999999999997</v>
      </c>
      <c r="N20" s="1">
        <f>PRODUCT(SUM(PRODUCT(S20,overview!$J$3),PRODUCT(X20,overview!$K$3),PRODUCT(AC20,overview!$L$3)),1/SUM(overview!$J$3:$L$3))</f>
        <v>2.1317499999999998</v>
      </c>
      <c r="O20" s="1">
        <f t="shared" si="4"/>
        <v>9.3000000000000007</v>
      </c>
      <c r="P20" s="1">
        <f t="shared" si="4"/>
        <v>13.7</v>
      </c>
      <c r="Q20" s="1">
        <f t="shared" si="7"/>
        <v>0.59999293830728695</v>
      </c>
      <c r="R20" s="4">
        <v>0.96099999999999997</v>
      </c>
      <c r="S20" s="4">
        <v>2.0390000000000001</v>
      </c>
      <c r="T20" s="1">
        <v>3.8</v>
      </c>
      <c r="U20" s="1">
        <v>7.2</v>
      </c>
      <c r="V20" s="1">
        <f t="shared" si="5"/>
        <v>0.89300740817222046</v>
      </c>
      <c r="W20" s="4">
        <v>0.82299999999999995</v>
      </c>
      <c r="X20" s="4">
        <v>2.177</v>
      </c>
      <c r="Y20" s="1">
        <v>5</v>
      </c>
      <c r="Z20" s="1">
        <v>5</v>
      </c>
      <c r="AA20" s="1">
        <f t="shared" si="8"/>
        <v>0.37804317868626547</v>
      </c>
      <c r="AB20" s="1">
        <v>0.88200000000000001</v>
      </c>
      <c r="AC20" s="1">
        <v>2.1179999999999999</v>
      </c>
      <c r="AD20" s="1">
        <v>0.5</v>
      </c>
      <c r="AE20" s="1">
        <v>1.5</v>
      </c>
      <c r="AF20" s="1">
        <f t="shared" si="3"/>
        <v>1.2492917847025498</v>
      </c>
      <c r="AH20" s="1">
        <f t="shared" si="10"/>
        <v>0.46682531588191967</v>
      </c>
      <c r="AI20" s="1">
        <f t="shared" si="11"/>
        <v>0.3187307242239833</v>
      </c>
      <c r="AJ20" s="1">
        <f t="shared" si="12"/>
        <v>0.16075816380575308</v>
      </c>
      <c r="AK20" s="1">
        <f t="shared" si="13"/>
        <v>1.0174601601475028E-2</v>
      </c>
      <c r="AL20" s="1" t="b">
        <f t="shared" si="14"/>
        <v>0</v>
      </c>
      <c r="AM20" s="1">
        <f t="shared" si="15"/>
        <v>2.6845728119634269</v>
      </c>
      <c r="AN20" s="1" t="b">
        <f t="shared" si="16"/>
        <v>0</v>
      </c>
      <c r="AO20" s="1">
        <v>9.4879999999999995</v>
      </c>
    </row>
    <row r="21" spans="1:41">
      <c r="A21" s="7">
        <v>18</v>
      </c>
      <c r="B21" s="9" t="s">
        <v>77</v>
      </c>
      <c r="C21" s="9" t="s">
        <v>78</v>
      </c>
      <c r="D21" s="9" t="s">
        <v>77</v>
      </c>
      <c r="E21" s="9" t="s">
        <v>78</v>
      </c>
      <c r="F21" s="2" t="b">
        <f t="shared" si="9"/>
        <v>0</v>
      </c>
      <c r="G21" s="2" t="b">
        <f t="shared" si="6"/>
        <v>0</v>
      </c>
      <c r="H21" s="2" t="s">
        <v>275</v>
      </c>
      <c r="I21" s="2"/>
      <c r="M21" s="1">
        <f>PRODUCT(SUM(PRODUCT(R21,overview!$J$3),PRODUCT(W21,overview!$K$3),PRODUCT(AB21,overview!$L$3)),1/SUM(overview!$J$3:$L$3))</f>
        <v>0.77195454545454545</v>
      </c>
      <c r="N21" s="1">
        <f>PRODUCT(SUM(PRODUCT(S21,overview!$J$3),PRODUCT(X21,overview!$K$3),PRODUCT(AC21,overview!$L$3)),1/SUM(overview!$J$3:$L$3))</f>
        <v>2.2280454545454549</v>
      </c>
      <c r="O21" s="1">
        <f t="shared" si="4"/>
        <v>8</v>
      </c>
      <c r="P21" s="1">
        <f t="shared" si="4"/>
        <v>15</v>
      </c>
      <c r="Q21" s="1">
        <f t="shared" si="7"/>
        <v>0.64963431054532095</v>
      </c>
      <c r="R21" s="4">
        <v>0.41699999999999998</v>
      </c>
      <c r="S21" s="4">
        <v>2.5830000000000002</v>
      </c>
      <c r="T21" s="1">
        <v>2</v>
      </c>
      <c r="U21" s="1">
        <v>4</v>
      </c>
      <c r="V21" s="1">
        <f t="shared" si="5"/>
        <v>0.32288037166085942</v>
      </c>
      <c r="W21" s="4">
        <v>0.95699999999999996</v>
      </c>
      <c r="X21" s="4">
        <v>2.0430000000000001</v>
      </c>
      <c r="Y21" s="1">
        <v>6</v>
      </c>
      <c r="Z21" s="1">
        <v>11</v>
      </c>
      <c r="AA21" s="1">
        <f t="shared" si="8"/>
        <v>0.85878609887420454</v>
      </c>
      <c r="AB21" s="1">
        <v>0.375</v>
      </c>
      <c r="AC21" s="1">
        <v>2.625</v>
      </c>
      <c r="AD21" s="1">
        <v>0</v>
      </c>
      <c r="AE21" s="1">
        <v>0</v>
      </c>
      <c r="AF21" s="1" t="e">
        <f t="shared" si="3"/>
        <v>#DIV/0!</v>
      </c>
      <c r="AH21" s="1">
        <f t="shared" si="10"/>
        <v>0.46783392616214897</v>
      </c>
      <c r="AI21" s="1">
        <f t="shared" si="11"/>
        <v>0.27206232868549635</v>
      </c>
      <c r="AJ21" s="1">
        <f t="shared" si="12"/>
        <v>0.30311167272152895</v>
      </c>
      <c r="AK21" s="1">
        <f t="shared" si="13"/>
        <v>0.2073554524948876</v>
      </c>
      <c r="AL21" s="1" t="b">
        <f t="shared" si="14"/>
        <v>0</v>
      </c>
      <c r="AM21" s="1">
        <f t="shared" si="15"/>
        <v>2.6791727282307853</v>
      </c>
      <c r="AN21" s="1" t="b">
        <f t="shared" si="16"/>
        <v>0</v>
      </c>
      <c r="AO21" s="1">
        <v>9.4879999999999995</v>
      </c>
    </row>
    <row r="22" spans="1:41">
      <c r="A22" s="7">
        <v>19</v>
      </c>
      <c r="B22" s="9" t="s">
        <v>58</v>
      </c>
      <c r="C22" s="9" t="s">
        <v>59</v>
      </c>
      <c r="D22" s="9" t="s">
        <v>58</v>
      </c>
      <c r="E22" s="9" t="s">
        <v>59</v>
      </c>
      <c r="F22" s="2" t="b">
        <f t="shared" si="9"/>
        <v>0</v>
      </c>
      <c r="G22" s="2" t="b">
        <f t="shared" si="6"/>
        <v>0</v>
      </c>
      <c r="H22" s="2" t="s">
        <v>275</v>
      </c>
      <c r="I22" s="2"/>
      <c r="M22" s="1">
        <f>PRODUCT(SUM(PRODUCT(R22,overview!$J$3),PRODUCT(W22,overview!$K$3),PRODUCT(AB22,overview!$L$3)),1/SUM(overview!$J$3:$L$3))</f>
        <v>0.375</v>
      </c>
      <c r="N22" s="1">
        <f>PRODUCT(SUM(PRODUCT(S22,overview!$J$3),PRODUCT(X22,overview!$K$3),PRODUCT(AC22,overview!$L$3)),1/SUM(overview!$J$3:$L$3))</f>
        <v>2.625</v>
      </c>
      <c r="O22" s="1">
        <f t="shared" si="4"/>
        <v>8</v>
      </c>
      <c r="P22" s="1">
        <f t="shared" si="4"/>
        <v>0</v>
      </c>
      <c r="Q22" s="1">
        <f t="shared" si="7"/>
        <v>0</v>
      </c>
      <c r="R22" s="4">
        <v>0.375</v>
      </c>
      <c r="S22" s="4">
        <v>2.625</v>
      </c>
      <c r="T22" s="1">
        <v>3</v>
      </c>
      <c r="U22" s="1">
        <v>0</v>
      </c>
      <c r="V22" s="1">
        <f t="shared" si="5"/>
        <v>0</v>
      </c>
      <c r="W22" s="4">
        <v>0.375</v>
      </c>
      <c r="X22" s="4">
        <v>2.625</v>
      </c>
      <c r="Y22" s="1">
        <v>5</v>
      </c>
      <c r="Z22" s="1">
        <v>0</v>
      </c>
      <c r="AA22" s="1">
        <f t="shared" si="8"/>
        <v>0</v>
      </c>
      <c r="AB22" s="1">
        <v>0.375</v>
      </c>
      <c r="AC22" s="1">
        <v>2.625</v>
      </c>
      <c r="AD22" s="1">
        <v>0</v>
      </c>
      <c r="AE22" s="1">
        <v>0</v>
      </c>
      <c r="AF22" s="1" t="e">
        <f t="shared" si="3"/>
        <v>#DIV/0!</v>
      </c>
      <c r="AH22" s="1">
        <f t="shared" si="10"/>
        <v>0.35424681858538037</v>
      </c>
      <c r="AI22" s="1">
        <f t="shared" si="11"/>
        <v>0.18870373130444767</v>
      </c>
      <c r="AJ22" s="1">
        <f t="shared" si="12"/>
        <v>0.37356830794662893</v>
      </c>
      <c r="AK22" s="1">
        <f t="shared" si="13"/>
        <v>3.968868573161938</v>
      </c>
      <c r="AL22" s="1" t="b">
        <f t="shared" si="14"/>
        <v>0</v>
      </c>
      <c r="AM22" s="1">
        <f t="shared" si="15"/>
        <v>2.9309618646010618</v>
      </c>
      <c r="AN22" s="1" t="b">
        <f t="shared" si="16"/>
        <v>0</v>
      </c>
      <c r="AO22" s="1">
        <v>9.4879999999999995</v>
      </c>
    </row>
    <row r="23" spans="1:41">
      <c r="A23" s="7">
        <v>20</v>
      </c>
      <c r="B23" s="9" t="s">
        <v>53</v>
      </c>
      <c r="C23" s="9" t="s">
        <v>33</v>
      </c>
      <c r="D23" s="9" t="s">
        <v>32</v>
      </c>
      <c r="E23" s="9" t="s">
        <v>33</v>
      </c>
      <c r="F23" s="2" t="b">
        <f t="shared" si="9"/>
        <v>1</v>
      </c>
      <c r="G23" s="2" t="b">
        <f t="shared" si="6"/>
        <v>0</v>
      </c>
      <c r="H23" s="2" t="s">
        <v>275</v>
      </c>
      <c r="I23" s="2"/>
      <c r="M23" s="1">
        <f>PRODUCT(SUM(PRODUCT(R23,overview!$J$3),PRODUCT(W23,overview!$K$3),PRODUCT(AB23,overview!$L$3)),1/SUM(overview!$J$3:$L$3))</f>
        <v>0.88465909090909089</v>
      </c>
      <c r="N23" s="1">
        <f>PRODUCT(SUM(PRODUCT(S23,overview!$J$3),PRODUCT(X23,overview!$K$3),PRODUCT(AC23,overview!$L$3)),1/SUM(overview!$J$3:$L$3))</f>
        <v>2.115340909090909</v>
      </c>
      <c r="O23" s="1">
        <f t="shared" si="4"/>
        <v>10</v>
      </c>
      <c r="P23" s="1">
        <f t="shared" si="4"/>
        <v>7</v>
      </c>
      <c r="Q23" s="1">
        <f t="shared" si="7"/>
        <v>0.29274778404512497</v>
      </c>
      <c r="R23" s="4">
        <v>1</v>
      </c>
      <c r="S23" s="4">
        <v>2</v>
      </c>
      <c r="T23" s="1">
        <v>7</v>
      </c>
      <c r="U23" s="1">
        <v>0</v>
      </c>
      <c r="V23" s="1">
        <f t="shared" si="5"/>
        <v>0</v>
      </c>
      <c r="W23" s="4">
        <v>0.82499999999999996</v>
      </c>
      <c r="X23" s="4">
        <v>2.1749999999999998</v>
      </c>
      <c r="Y23" s="1">
        <v>2</v>
      </c>
      <c r="Z23" s="1">
        <v>7</v>
      </c>
      <c r="AA23" s="1">
        <f t="shared" si="8"/>
        <v>1.3275862068965518</v>
      </c>
      <c r="AB23" s="1">
        <v>1</v>
      </c>
      <c r="AC23" s="1">
        <v>2</v>
      </c>
      <c r="AD23" s="1">
        <v>1</v>
      </c>
      <c r="AE23" s="1">
        <v>0</v>
      </c>
      <c r="AF23" s="1">
        <f t="shared" si="3"/>
        <v>0</v>
      </c>
      <c r="AH23" s="1">
        <f t="shared" si="10"/>
        <v>0.32503709699177125</v>
      </c>
      <c r="AI23" s="1">
        <f t="shared" si="11"/>
        <v>0.17934553625766581</v>
      </c>
      <c r="AJ23" s="1">
        <f t="shared" si="12"/>
        <v>0.44828196953595462</v>
      </c>
      <c r="AK23" s="1">
        <f t="shared" si="13"/>
        <v>15.330719909790519</v>
      </c>
      <c r="AL23" s="1" t="b">
        <f t="shared" si="14"/>
        <v>1</v>
      </c>
      <c r="AM23" s="1">
        <f t="shared" si="15"/>
        <v>3.2457521549119486</v>
      </c>
      <c r="AN23" s="1" t="b">
        <f t="shared" si="16"/>
        <v>0</v>
      </c>
      <c r="AO23" s="1">
        <v>9.4879999999999995</v>
      </c>
    </row>
    <row r="24" spans="1:41">
      <c r="A24" s="7">
        <v>21</v>
      </c>
      <c r="B24" s="9" t="s">
        <v>43</v>
      </c>
      <c r="C24" s="9" t="s">
        <v>44</v>
      </c>
      <c r="D24" s="9" t="s">
        <v>43</v>
      </c>
      <c r="E24" s="9" t="s">
        <v>44</v>
      </c>
      <c r="F24" s="2" t="b">
        <f t="shared" si="9"/>
        <v>0</v>
      </c>
      <c r="G24" s="2" t="b">
        <f t="shared" si="6"/>
        <v>0</v>
      </c>
      <c r="H24" s="2" t="s">
        <v>275</v>
      </c>
      <c r="I24" s="2"/>
      <c r="L24" s="2"/>
      <c r="M24" s="1">
        <f>PRODUCT(SUM(PRODUCT(R24,overview!$J$3),PRODUCT(W24,overview!$K$3),PRODUCT(AB24,overview!$L$3)),1/SUM(overview!$J$3:$L$3))</f>
        <v>0.43365909090909099</v>
      </c>
      <c r="N24" s="1">
        <f>PRODUCT(SUM(PRODUCT(S24,overview!$J$3),PRODUCT(X24,overview!$K$3),PRODUCT(AC24,overview!$L$3)),1/SUM(overview!$J$3:$L$3))</f>
        <v>2.5663409090909091</v>
      </c>
      <c r="O24" s="1">
        <f t="shared" si="4"/>
        <v>8</v>
      </c>
      <c r="P24" s="1">
        <f t="shared" si="4"/>
        <v>4</v>
      </c>
      <c r="Q24" s="1">
        <f t="shared" si="7"/>
        <v>8.4489767001124719E-2</v>
      </c>
      <c r="R24" s="4">
        <v>0.375</v>
      </c>
      <c r="S24" s="4">
        <v>2.625</v>
      </c>
      <c r="T24" s="1">
        <v>3</v>
      </c>
      <c r="U24" s="1">
        <v>0</v>
      </c>
      <c r="V24" s="1">
        <f t="shared" si="5"/>
        <v>0</v>
      </c>
      <c r="W24" s="4">
        <v>0.46400000000000002</v>
      </c>
      <c r="X24" s="4">
        <v>2.536</v>
      </c>
      <c r="Y24" s="1">
        <v>5</v>
      </c>
      <c r="Z24" s="1">
        <v>4</v>
      </c>
      <c r="AA24" s="1">
        <f t="shared" si="8"/>
        <v>0.14637223974763408</v>
      </c>
      <c r="AB24" s="1">
        <v>0.375</v>
      </c>
      <c r="AC24" s="1">
        <v>2.625</v>
      </c>
      <c r="AD24" s="1">
        <v>0</v>
      </c>
      <c r="AE24" s="1">
        <v>0</v>
      </c>
      <c r="AF24" s="1" t="e">
        <f t="shared" si="3"/>
        <v>#DIV/0!</v>
      </c>
      <c r="AH24" s="1">
        <f t="shared" si="10"/>
        <v>0.29234597823029146</v>
      </c>
      <c r="AI24" s="1">
        <f t="shared" si="11"/>
        <v>0.14356646310536458</v>
      </c>
      <c r="AJ24" s="1">
        <f t="shared" si="12"/>
        <v>0.75213675213675224</v>
      </c>
      <c r="AK24" s="1">
        <f t="shared" si="13"/>
        <v>34.831908690438219</v>
      </c>
      <c r="AL24" s="1" t="b">
        <f t="shared" si="14"/>
        <v>1</v>
      </c>
      <c r="AM24" s="1">
        <f t="shared" si="15"/>
        <v>2.8981381544437608</v>
      </c>
      <c r="AN24" s="1" t="b">
        <f t="shared" si="16"/>
        <v>0</v>
      </c>
      <c r="AO24" s="1">
        <v>9.4879999999999995</v>
      </c>
    </row>
    <row r="25" spans="1:41">
      <c r="A25" s="7">
        <v>22</v>
      </c>
      <c r="B25" s="9" t="s">
        <v>43</v>
      </c>
      <c r="C25" s="9" t="s">
        <v>44</v>
      </c>
      <c r="D25" s="9" t="s">
        <v>95</v>
      </c>
      <c r="E25" s="9" t="s">
        <v>44</v>
      </c>
      <c r="F25" s="2" t="b">
        <f t="shared" si="9"/>
        <v>1</v>
      </c>
      <c r="G25" s="2" t="b">
        <f t="shared" si="6"/>
        <v>1</v>
      </c>
      <c r="H25" s="2" t="s">
        <v>275</v>
      </c>
      <c r="I25" s="2"/>
      <c r="M25" s="1">
        <f>PRODUCT(SUM(PRODUCT(R25,overview!$J$3),PRODUCT(W25,overview!$K$3),PRODUCT(AB25,overview!$L$3)),1/SUM(overview!$J$3:$L$3))</f>
        <v>0.3723636363636364</v>
      </c>
      <c r="N25" s="1">
        <f>PRODUCT(SUM(PRODUCT(S25,overview!$J$3),PRODUCT(X25,overview!$K$3),PRODUCT(AC25,overview!$L$3)),1/SUM(overview!$J$3:$L$3))</f>
        <v>2.6276363636363635</v>
      </c>
      <c r="O25" s="1">
        <f t="shared" si="4"/>
        <v>6.3</v>
      </c>
      <c r="P25" s="1">
        <f t="shared" si="4"/>
        <v>4.7</v>
      </c>
      <c r="Q25" s="1">
        <f t="shared" si="7"/>
        <v>0.1057205242093147</v>
      </c>
      <c r="R25" s="4">
        <v>0.375</v>
      </c>
      <c r="S25" s="4">
        <v>2.625</v>
      </c>
      <c r="T25" s="1">
        <v>2.2999999999999998</v>
      </c>
      <c r="U25" s="1">
        <v>2.7</v>
      </c>
      <c r="V25" s="1">
        <f t="shared" si="5"/>
        <v>0.16770186335403728</v>
      </c>
      <c r="W25" s="4">
        <v>0.371</v>
      </c>
      <c r="X25" s="4">
        <v>2.629</v>
      </c>
      <c r="Y25" s="1">
        <v>3</v>
      </c>
      <c r="Z25" s="1">
        <v>2</v>
      </c>
      <c r="AA25" s="1">
        <f t="shared" si="8"/>
        <v>9.4078863953340933E-2</v>
      </c>
      <c r="AB25" s="1">
        <v>0.375</v>
      </c>
      <c r="AC25" s="1">
        <v>2.625</v>
      </c>
      <c r="AD25" s="1">
        <v>1</v>
      </c>
      <c r="AE25" s="1">
        <v>0</v>
      </c>
      <c r="AF25" s="1">
        <f t="shared" si="3"/>
        <v>0</v>
      </c>
      <c r="AH25" s="1">
        <f t="shared" si="10"/>
        <v>0.29288331393594552</v>
      </c>
      <c r="AI25" s="1">
        <f t="shared" si="11"/>
        <v>0.16423438968351201</v>
      </c>
      <c r="AJ25" s="1">
        <f t="shared" si="12"/>
        <v>0.77564102564102577</v>
      </c>
      <c r="AK25" s="1">
        <f t="shared" si="13"/>
        <v>49.07655139577092</v>
      </c>
      <c r="AL25" s="1" t="b">
        <f t="shared" si="14"/>
        <v>1</v>
      </c>
      <c r="AM25" s="1">
        <f t="shared" si="15"/>
        <v>2.5637648205994297</v>
      </c>
      <c r="AN25" s="1" t="b">
        <f t="shared" si="16"/>
        <v>0</v>
      </c>
      <c r="AO25" s="1">
        <v>9.4879999999999995</v>
      </c>
    </row>
    <row r="26" spans="1:41">
      <c r="A26" s="7">
        <v>23</v>
      </c>
      <c r="B26" s="9" t="s">
        <v>47</v>
      </c>
      <c r="C26" s="9" t="s">
        <v>48</v>
      </c>
      <c r="D26" s="9" t="s">
        <v>47</v>
      </c>
      <c r="E26" s="9" t="s">
        <v>48</v>
      </c>
      <c r="F26" s="2" t="b">
        <f t="shared" si="9"/>
        <v>0</v>
      </c>
      <c r="G26" s="2" t="b">
        <f t="shared" si="6"/>
        <v>0</v>
      </c>
      <c r="H26" s="2" t="s">
        <v>275</v>
      </c>
      <c r="I26" s="2"/>
      <c r="J26" s="2"/>
      <c r="M26" s="1">
        <f>PRODUCT(SUM(PRODUCT(R26,overview!$J$3),PRODUCT(W26,overview!$K$3),PRODUCT(AB26,overview!$L$3)),1/SUM(overview!$J$3:$L$3))</f>
        <v>0.97343181818181823</v>
      </c>
      <c r="N26" s="1">
        <f>PRODUCT(SUM(PRODUCT(S26,overview!$J$3),PRODUCT(X26,overview!$K$3),PRODUCT(AC26,overview!$L$3)),1/SUM(overview!$J$3:$L$3))</f>
        <v>2.026568181818182</v>
      </c>
      <c r="O26" s="1">
        <f t="shared" si="4"/>
        <v>15</v>
      </c>
      <c r="P26" s="1">
        <f t="shared" si="4"/>
        <v>6</v>
      </c>
      <c r="Q26" s="1">
        <f t="shared" si="7"/>
        <v>0.19213403761396897</v>
      </c>
      <c r="R26" s="4">
        <v>0.84799999999999998</v>
      </c>
      <c r="S26" s="4">
        <v>2.1520000000000001</v>
      </c>
      <c r="T26" s="1">
        <v>6</v>
      </c>
      <c r="U26" s="1">
        <v>3</v>
      </c>
      <c r="V26" s="1">
        <f t="shared" si="5"/>
        <v>0.19702602230483271</v>
      </c>
      <c r="W26" s="4">
        <v>1.038</v>
      </c>
      <c r="X26" s="4">
        <v>1.962</v>
      </c>
      <c r="Y26" s="1">
        <v>9</v>
      </c>
      <c r="Z26" s="1">
        <v>3</v>
      </c>
      <c r="AA26" s="1">
        <f t="shared" si="8"/>
        <v>0.17635066258919468</v>
      </c>
      <c r="AB26" s="1">
        <v>0.85699999999999998</v>
      </c>
      <c r="AC26" s="1">
        <v>2.1429999999999998</v>
      </c>
      <c r="AD26" s="1">
        <v>0</v>
      </c>
      <c r="AE26" s="1">
        <v>0</v>
      </c>
      <c r="AF26" s="1" t="e">
        <f t="shared" si="3"/>
        <v>#DIV/0!</v>
      </c>
      <c r="AH26" s="1">
        <f t="shared" si="10"/>
        <v>0.24752523057607803</v>
      </c>
      <c r="AI26" s="1">
        <f t="shared" si="11"/>
        <v>0.14599636534907839</v>
      </c>
      <c r="AJ26" s="1">
        <f t="shared" si="12"/>
        <v>0.86497758035272432</v>
      </c>
      <c r="AK26" s="1">
        <f t="shared" si="13"/>
        <v>70.468644792982161</v>
      </c>
      <c r="AL26" s="1" t="b">
        <f t="shared" si="14"/>
        <v>1</v>
      </c>
      <c r="AM26" s="1">
        <f t="shared" si="15"/>
        <v>2.1129332355672443</v>
      </c>
      <c r="AN26" s="1" t="b">
        <f t="shared" si="16"/>
        <v>0</v>
      </c>
      <c r="AO26" s="1">
        <v>9.4879999999999995</v>
      </c>
    </row>
    <row r="27" spans="1:41">
      <c r="A27" s="7">
        <v>24</v>
      </c>
      <c r="B27" s="9" t="s">
        <v>47</v>
      </c>
      <c r="C27" s="9" t="s">
        <v>48</v>
      </c>
      <c r="D27" s="9" t="s">
        <v>75</v>
      </c>
      <c r="E27" s="9" t="s">
        <v>1</v>
      </c>
      <c r="F27" s="2" t="b">
        <f t="shared" si="9"/>
        <v>1</v>
      </c>
      <c r="G27" s="2" t="b">
        <f t="shared" si="6"/>
        <v>0</v>
      </c>
      <c r="H27" s="2" t="s">
        <v>275</v>
      </c>
      <c r="I27" s="2"/>
      <c r="K27" s="1" t="s">
        <v>34</v>
      </c>
      <c r="L27" s="1" t="s">
        <v>126</v>
      </c>
      <c r="M27" s="1">
        <f>PRODUCT(SUM(PRODUCT(R27,overview!$J$3),PRODUCT(W27,overview!$K$3),PRODUCT(AB27,overview!$L$3)),1/SUM(overview!$J$3:$L$3))</f>
        <v>0.67063636363636359</v>
      </c>
      <c r="N27" s="1">
        <f>PRODUCT(SUM(PRODUCT(S27,overview!$J$3),PRODUCT(X27,overview!$K$3),PRODUCT(AC27,overview!$L$3)),1/SUM(overview!$J$3:$L$3))</f>
        <v>2.3293636363636367</v>
      </c>
      <c r="O27" s="1">
        <f t="shared" si="4"/>
        <v>13.2</v>
      </c>
      <c r="P27" s="1">
        <f t="shared" si="4"/>
        <v>12.8</v>
      </c>
      <c r="Q27" s="1">
        <f t="shared" si="7"/>
        <v>0.27918099150975856</v>
      </c>
      <c r="R27" s="4">
        <v>1.0029999999999999</v>
      </c>
      <c r="S27" s="4">
        <v>1.9970000000000001</v>
      </c>
      <c r="T27" s="1">
        <v>8</v>
      </c>
      <c r="U27" s="1">
        <v>2</v>
      </c>
      <c r="V27" s="1">
        <f t="shared" si="5"/>
        <v>0.12556334501752628</v>
      </c>
      <c r="W27" s="4">
        <v>0.501</v>
      </c>
      <c r="X27" s="4">
        <v>2.4990000000000001</v>
      </c>
      <c r="Y27" s="1">
        <v>4.7</v>
      </c>
      <c r="Z27" s="1">
        <v>9.3000000000000007</v>
      </c>
      <c r="AA27" s="1">
        <f t="shared" si="8"/>
        <v>0.39669484815202671</v>
      </c>
      <c r="AB27" s="1">
        <v>0.93700000000000006</v>
      </c>
      <c r="AC27" s="1">
        <v>2.0630000000000002</v>
      </c>
      <c r="AD27" s="1">
        <v>0.5</v>
      </c>
      <c r="AE27" s="1">
        <v>1.5</v>
      </c>
      <c r="AF27" s="1">
        <f t="shared" si="3"/>
        <v>1.3625787687833253</v>
      </c>
      <c r="AH27" s="1">
        <f t="shared" si="10"/>
        <v>0.28674406950199949</v>
      </c>
      <c r="AI27" s="1">
        <f t="shared" si="11"/>
        <v>0.16976114467447925</v>
      </c>
      <c r="AJ27" s="1">
        <f t="shared" si="12"/>
        <v>0.76913408514645032</v>
      </c>
      <c r="AK27" s="1">
        <f t="shared" si="13"/>
        <v>68.953653090833427</v>
      </c>
      <c r="AL27" s="1" t="b">
        <f t="shared" si="14"/>
        <v>1</v>
      </c>
      <c r="AM27" s="1">
        <f t="shared" si="15"/>
        <v>1.7311559367454783</v>
      </c>
      <c r="AN27" s="1" t="b">
        <f t="shared" si="16"/>
        <v>0</v>
      </c>
      <c r="AO27" s="1">
        <v>9.4879999999999995</v>
      </c>
    </row>
    <row r="28" spans="1:41">
      <c r="A28" s="7">
        <v>25</v>
      </c>
      <c r="B28" s="9" t="s">
        <v>45</v>
      </c>
      <c r="C28" s="9" t="s">
        <v>46</v>
      </c>
      <c r="D28" s="9" t="s">
        <v>41</v>
      </c>
      <c r="E28" s="9" t="s">
        <v>42</v>
      </c>
      <c r="F28" s="2" t="b">
        <f t="shared" si="9"/>
        <v>0</v>
      </c>
      <c r="G28" s="2" t="b">
        <f t="shared" si="6"/>
        <v>1</v>
      </c>
      <c r="H28" s="2" t="s">
        <v>275</v>
      </c>
      <c r="I28" s="3"/>
      <c r="M28" s="1">
        <f>PRODUCT(SUM(PRODUCT(R28,overview!$J$3),PRODUCT(W28,overview!$K$3),PRODUCT(AB28,overview!$L$3)),1/SUM(overview!$J$3:$L$3))</f>
        <v>0.66543181818181807</v>
      </c>
      <c r="N28" s="1">
        <f>PRODUCT(SUM(PRODUCT(S28,overview!$J$3),PRODUCT(X28,overview!$K$3),PRODUCT(AC28,overview!$L$3)),1/SUM(overview!$J$3:$L$3))</f>
        <v>2.3345681818181818</v>
      </c>
      <c r="O28" s="1">
        <f t="shared" si="4"/>
        <v>11</v>
      </c>
      <c r="P28" s="1">
        <f t="shared" si="4"/>
        <v>4</v>
      </c>
      <c r="Q28" s="1">
        <f t="shared" si="7"/>
        <v>0.10364880687404804</v>
      </c>
      <c r="R28" s="4">
        <v>1.0289999999999999</v>
      </c>
      <c r="S28" s="4">
        <v>1.9710000000000001</v>
      </c>
      <c r="T28" s="1">
        <v>6</v>
      </c>
      <c r="U28" s="1">
        <v>0</v>
      </c>
      <c r="V28" s="1">
        <f t="shared" si="5"/>
        <v>0</v>
      </c>
      <c r="W28" s="4">
        <v>0.48699999999999999</v>
      </c>
      <c r="X28" s="4">
        <v>2.5129999999999999</v>
      </c>
      <c r="Y28" s="1">
        <v>5</v>
      </c>
      <c r="Z28" s="1">
        <v>2</v>
      </c>
      <c r="AA28" s="1">
        <f t="shared" si="8"/>
        <v>7.7516912057302031E-2</v>
      </c>
      <c r="AB28" s="1">
        <v>0.75</v>
      </c>
      <c r="AC28" s="1">
        <v>2.25</v>
      </c>
      <c r="AD28" s="1">
        <v>0</v>
      </c>
      <c r="AE28" s="1">
        <v>2</v>
      </c>
      <c r="AF28" s="1" t="e">
        <f t="shared" si="3"/>
        <v>#DIV/0!</v>
      </c>
      <c r="AH28" s="1">
        <f t="shared" si="10"/>
        <v>0.25361756220131604</v>
      </c>
      <c r="AI28" s="1">
        <f t="shared" si="11"/>
        <v>0.17034151981226914</v>
      </c>
      <c r="AJ28" s="1">
        <f t="shared" si="12"/>
        <v>0.97700816221305842</v>
      </c>
      <c r="AK28" s="1">
        <f t="shared" si="13"/>
        <v>68.101678901298314</v>
      </c>
      <c r="AL28" s="1" t="b">
        <f t="shared" si="14"/>
        <v>1</v>
      </c>
      <c r="AM28" s="1">
        <f t="shared" si="15"/>
        <v>1.3448736166925315</v>
      </c>
      <c r="AN28" s="1" t="b">
        <f t="shared" si="16"/>
        <v>0</v>
      </c>
      <c r="AO28" s="1">
        <v>9.4879999999999995</v>
      </c>
    </row>
    <row r="29" spans="1:41">
      <c r="A29" s="7">
        <v>26</v>
      </c>
      <c r="B29" s="9" t="s">
        <v>51</v>
      </c>
      <c r="C29" s="9" t="s">
        <v>52</v>
      </c>
      <c r="D29" s="9" t="s">
        <v>45</v>
      </c>
      <c r="E29" s="9" t="s">
        <v>46</v>
      </c>
      <c r="F29" s="2" t="b">
        <f t="shared" si="9"/>
        <v>0</v>
      </c>
      <c r="G29" s="2" t="b">
        <f t="shared" si="6"/>
        <v>1</v>
      </c>
      <c r="H29" s="2" t="s">
        <v>275</v>
      </c>
      <c r="I29" s="3"/>
      <c r="J29" s="2"/>
      <c r="M29" s="1">
        <f>PRODUCT(SUM(PRODUCT(R29,overview!$J$3),PRODUCT(W29,overview!$K$3),PRODUCT(AB29,overview!$L$3)),1/SUM(overview!$J$3:$L$3))</f>
        <v>0.78613636363636352</v>
      </c>
      <c r="N29" s="1">
        <f>PRODUCT(SUM(PRODUCT(S29,overview!$J$3),PRODUCT(X29,overview!$K$3),PRODUCT(AC29,overview!$L$3)),1/SUM(overview!$J$3:$L$3))</f>
        <v>2.2138636363636364</v>
      </c>
      <c r="O29" s="1">
        <f t="shared" si="4"/>
        <v>7.3</v>
      </c>
      <c r="P29" s="1">
        <f t="shared" si="4"/>
        <v>12.7</v>
      </c>
      <c r="Q29" s="1">
        <f t="shared" si="7"/>
        <v>0.61777151511827544</v>
      </c>
      <c r="R29" s="4">
        <v>0.33300000000000002</v>
      </c>
      <c r="S29" s="4">
        <v>2.6669999999999998</v>
      </c>
      <c r="T29" s="1">
        <v>2</v>
      </c>
      <c r="U29" s="1">
        <v>5</v>
      </c>
      <c r="V29" s="1">
        <f t="shared" si="5"/>
        <v>0.31214848143982005</v>
      </c>
      <c r="W29" s="4">
        <v>1.0089999999999999</v>
      </c>
      <c r="X29" s="4">
        <v>1.9910000000000001</v>
      </c>
      <c r="Y29" s="1">
        <v>5.3</v>
      </c>
      <c r="Z29" s="1">
        <v>6.7</v>
      </c>
      <c r="AA29" s="1">
        <f t="shared" si="8"/>
        <v>0.64064706272566174</v>
      </c>
      <c r="AB29" s="1">
        <v>0.66700000000000004</v>
      </c>
      <c r="AC29" s="1">
        <v>2.3330000000000002</v>
      </c>
      <c r="AD29" s="1">
        <v>0</v>
      </c>
      <c r="AE29" s="1">
        <v>1</v>
      </c>
      <c r="AF29" s="1" t="e">
        <f t="shared" si="3"/>
        <v>#DIV/0!</v>
      </c>
      <c r="AH29" s="1">
        <f t="shared" si="10"/>
        <v>0.29419003018740986</v>
      </c>
      <c r="AI29" s="1">
        <f t="shared" si="11"/>
        <v>0.18638936440221501</v>
      </c>
      <c r="AJ29" s="1">
        <f t="shared" si="12"/>
        <v>0.84687501676061572</v>
      </c>
      <c r="AK29" s="1">
        <f t="shared" si="13"/>
        <v>63.653906326803451</v>
      </c>
      <c r="AL29" s="1" t="b">
        <f t="shared" si="14"/>
        <v>1</v>
      </c>
      <c r="AM29" s="1">
        <f t="shared" si="15"/>
        <v>1.314113279386633</v>
      </c>
      <c r="AN29" s="1" t="b">
        <f t="shared" si="16"/>
        <v>0</v>
      </c>
      <c r="AO29" s="1">
        <v>9.4879999999999995</v>
      </c>
    </row>
    <row r="30" spans="1:41">
      <c r="A30" s="7">
        <v>27</v>
      </c>
      <c r="B30" s="9" t="s">
        <v>65</v>
      </c>
      <c r="C30" s="9" t="s">
        <v>2</v>
      </c>
      <c r="D30" s="9" t="s">
        <v>45</v>
      </c>
      <c r="E30" s="9" t="s">
        <v>46</v>
      </c>
      <c r="F30" s="2" t="b">
        <f t="shared" si="9"/>
        <v>0</v>
      </c>
      <c r="G30" s="2" t="b">
        <f t="shared" si="6"/>
        <v>0</v>
      </c>
      <c r="H30" s="2" t="s">
        <v>275</v>
      </c>
      <c r="I30" s="3"/>
      <c r="J30" s="4"/>
      <c r="K30" s="4"/>
      <c r="L30" s="3"/>
      <c r="M30" s="1">
        <f>PRODUCT(SUM(PRODUCT(R30,overview!$J$3),PRODUCT(W30,overview!$K$3),PRODUCT(AB30,overview!$L$3)),1/SUM(overview!$J$3:$L$3))</f>
        <v>0.7467954545454546</v>
      </c>
      <c r="N30" s="1">
        <f>PRODUCT(SUM(PRODUCT(S30,overview!$J$3),PRODUCT(X30,overview!$K$3),PRODUCT(AC30,overview!$L$3)),1/SUM(overview!$J$3:$L$3))</f>
        <v>2.2532045454545457</v>
      </c>
      <c r="O30" s="1">
        <f t="shared" si="4"/>
        <v>11</v>
      </c>
      <c r="P30" s="1">
        <f t="shared" si="4"/>
        <v>6</v>
      </c>
      <c r="Q30" s="1">
        <f t="shared" si="7"/>
        <v>0.1807838422962337</v>
      </c>
      <c r="R30" s="4">
        <v>0.34399999999999997</v>
      </c>
      <c r="S30" s="4">
        <v>2.6560000000000001</v>
      </c>
      <c r="T30" s="1">
        <v>6</v>
      </c>
      <c r="U30" s="1">
        <v>2</v>
      </c>
      <c r="V30" s="1">
        <f t="shared" si="5"/>
        <v>4.3172690763052197E-2</v>
      </c>
      <c r="W30" s="4">
        <v>0.94399999999999995</v>
      </c>
      <c r="X30" s="4">
        <v>2.056</v>
      </c>
      <c r="Y30" s="1">
        <v>5</v>
      </c>
      <c r="Z30" s="1">
        <v>2</v>
      </c>
      <c r="AA30" s="1">
        <f t="shared" si="8"/>
        <v>0.18365758754863812</v>
      </c>
      <c r="AB30" s="1">
        <v>0.66700000000000004</v>
      </c>
      <c r="AC30" s="1">
        <v>2.3330000000000002</v>
      </c>
      <c r="AD30" s="1">
        <v>0</v>
      </c>
      <c r="AE30" s="1">
        <v>2</v>
      </c>
      <c r="AF30" s="1" t="e">
        <f t="shared" si="3"/>
        <v>#DIV/0!</v>
      </c>
      <c r="AH30" s="1">
        <f t="shared" si="10"/>
        <v>0.30372204730836222</v>
      </c>
      <c r="AI30" s="1">
        <f t="shared" si="11"/>
        <v>0.2226325395814763</v>
      </c>
      <c r="AJ30" s="1">
        <f t="shared" si="12"/>
        <v>0.92880873279544396</v>
      </c>
      <c r="AK30" s="1">
        <f t="shared" si="13"/>
        <v>63.375085135760074</v>
      </c>
      <c r="AL30" s="1" t="b">
        <f t="shared" si="14"/>
        <v>1</v>
      </c>
      <c r="AM30" s="1">
        <f t="shared" si="15"/>
        <v>1.1317400651963259</v>
      </c>
      <c r="AN30" s="1" t="b">
        <f t="shared" si="16"/>
        <v>0</v>
      </c>
      <c r="AO30" s="1">
        <v>9.4879999999999995</v>
      </c>
    </row>
    <row r="31" spans="1:41">
      <c r="A31" s="7">
        <v>28</v>
      </c>
      <c r="B31" s="9" t="s">
        <v>67</v>
      </c>
      <c r="C31" s="9" t="s">
        <v>37</v>
      </c>
      <c r="D31" s="9" t="s">
        <v>32</v>
      </c>
      <c r="E31" s="9" t="s">
        <v>33</v>
      </c>
      <c r="F31" s="2" t="b">
        <f t="shared" si="9"/>
        <v>1</v>
      </c>
      <c r="G31" s="2" t="b">
        <f t="shared" si="6"/>
        <v>0</v>
      </c>
      <c r="H31" s="2" t="s">
        <v>275</v>
      </c>
      <c r="K31" s="2"/>
      <c r="L31" s="2"/>
      <c r="M31" s="1">
        <f>PRODUCT(SUM(PRODUCT(R31,overview!$J$3),PRODUCT(W31,overview!$K$3),PRODUCT(AB31,overview!$L$3)),1/SUM(overview!$J$3:$L$3))</f>
        <v>0.73897727272727276</v>
      </c>
      <c r="N31" s="1">
        <f>PRODUCT(SUM(PRODUCT(S31,overview!$J$3),PRODUCT(X31,overview!$K$3),PRODUCT(AC31,overview!$L$3)),1/SUM(overview!$J$3:$L$3))</f>
        <v>2.261022727272727</v>
      </c>
      <c r="O31" s="1">
        <f t="shared" si="4"/>
        <v>12.7</v>
      </c>
      <c r="P31" s="1">
        <f t="shared" si="4"/>
        <v>22.3</v>
      </c>
      <c r="Q31" s="1">
        <f t="shared" si="7"/>
        <v>0.57388820140257768</v>
      </c>
      <c r="R31" s="4">
        <v>0.76600000000000001</v>
      </c>
      <c r="S31" s="4">
        <v>2.234</v>
      </c>
      <c r="T31" s="1">
        <v>7</v>
      </c>
      <c r="U31" s="1">
        <v>14</v>
      </c>
      <c r="V31" s="1">
        <f t="shared" si="5"/>
        <v>0.68576544315129817</v>
      </c>
      <c r="W31" s="4">
        <v>0.72099999999999997</v>
      </c>
      <c r="X31" s="4">
        <v>2.2789999999999999</v>
      </c>
      <c r="Y31" s="1">
        <v>5</v>
      </c>
      <c r="Z31" s="1">
        <v>6</v>
      </c>
      <c r="AA31" s="1">
        <f t="shared" si="8"/>
        <v>0.37964019306713481</v>
      </c>
      <c r="AB31" s="1">
        <v>0.88200000000000001</v>
      </c>
      <c r="AC31" s="1">
        <v>2.1179999999999999</v>
      </c>
      <c r="AD31" s="1">
        <v>0.7</v>
      </c>
      <c r="AE31" s="1">
        <v>2.2999999999999998</v>
      </c>
      <c r="AF31" s="1">
        <f t="shared" si="3"/>
        <v>1.368271954674221</v>
      </c>
      <c r="AH31" s="1">
        <f t="shared" si="10"/>
        <v>0.30698358741709159</v>
      </c>
      <c r="AI31" s="1">
        <f t="shared" si="11"/>
        <v>0.19737320763665656</v>
      </c>
      <c r="AJ31" s="1">
        <f t="shared" si="12"/>
        <v>0.89593324381354333</v>
      </c>
      <c r="AK31" s="1">
        <f t="shared" si="13"/>
        <v>54.180375706047769</v>
      </c>
      <c r="AL31" s="1" t="b">
        <f t="shared" si="14"/>
        <v>1</v>
      </c>
      <c r="AM31" s="1">
        <f t="shared" si="15"/>
        <v>1.1059782216626408</v>
      </c>
      <c r="AN31" s="1" t="b">
        <f t="shared" si="16"/>
        <v>0</v>
      </c>
      <c r="AO31" s="1">
        <v>9.4879999999999995</v>
      </c>
    </row>
    <row r="32" spans="1:41">
      <c r="A32" s="7">
        <v>29</v>
      </c>
      <c r="B32" s="9" t="s">
        <v>32</v>
      </c>
      <c r="C32" s="9" t="s">
        <v>33</v>
      </c>
      <c r="D32" s="9" t="s">
        <v>47</v>
      </c>
      <c r="E32" s="9" t="s">
        <v>48</v>
      </c>
      <c r="F32" s="2" t="b">
        <f t="shared" si="9"/>
        <v>0</v>
      </c>
      <c r="G32" s="2" t="b">
        <f t="shared" si="6"/>
        <v>1</v>
      </c>
      <c r="H32" s="2" t="s">
        <v>275</v>
      </c>
      <c r="I32" s="3"/>
      <c r="J32" s="2"/>
      <c r="M32" s="1">
        <f>PRODUCT(SUM(PRODUCT(R32,overview!$J$3),PRODUCT(W32,overview!$K$3),PRODUCT(AB32,overview!$L$3)),1/SUM(overview!$J$3:$L$3))</f>
        <v>0.96827272727272728</v>
      </c>
      <c r="N32" s="1">
        <f>PRODUCT(SUM(PRODUCT(S32,overview!$J$3),PRODUCT(X32,overview!$K$3),PRODUCT(AC32,overview!$L$3)),1/SUM(overview!$J$3:$L$3))</f>
        <v>2.0317272727272728</v>
      </c>
      <c r="O32" s="1">
        <f t="shared" si="4"/>
        <v>12.5</v>
      </c>
      <c r="P32" s="1">
        <f t="shared" si="4"/>
        <v>3.5</v>
      </c>
      <c r="Q32" s="1">
        <f t="shared" si="7"/>
        <v>0.1334413172848897</v>
      </c>
      <c r="R32" s="4">
        <v>1</v>
      </c>
      <c r="S32" s="4">
        <v>2</v>
      </c>
      <c r="T32" s="1">
        <v>7</v>
      </c>
      <c r="U32" s="1">
        <v>0</v>
      </c>
      <c r="V32" s="1">
        <f t="shared" si="5"/>
        <v>0</v>
      </c>
      <c r="W32" s="4">
        <v>0.95399999999999996</v>
      </c>
      <c r="X32" s="4">
        <v>2.0459999999999998</v>
      </c>
      <c r="Y32" s="1">
        <v>5</v>
      </c>
      <c r="Z32" s="1">
        <v>2</v>
      </c>
      <c r="AA32" s="1">
        <f t="shared" si="8"/>
        <v>0.18651026392961881</v>
      </c>
      <c r="AB32" s="1">
        <v>0.93799999999999994</v>
      </c>
      <c r="AC32" s="1">
        <v>2.0619999999999998</v>
      </c>
      <c r="AD32" s="1">
        <v>0.5</v>
      </c>
      <c r="AE32" s="1">
        <v>1.5</v>
      </c>
      <c r="AF32" s="1">
        <f t="shared" si="3"/>
        <v>1.3646944713870031</v>
      </c>
      <c r="AH32" s="1">
        <f t="shared" si="10"/>
        <v>0.30027633825495587</v>
      </c>
      <c r="AI32" s="1">
        <f t="shared" si="11"/>
        <v>0.20956280862338911</v>
      </c>
      <c r="AJ32" s="1">
        <f t="shared" si="12"/>
        <v>0.87340082884585568</v>
      </c>
      <c r="AK32" s="1">
        <f t="shared" si="13"/>
        <v>51.210630977114981</v>
      </c>
      <c r="AL32" s="1" t="b">
        <f t="shared" si="14"/>
        <v>1</v>
      </c>
      <c r="AM32" s="1">
        <f t="shared" si="15"/>
        <v>0.89050251447915119</v>
      </c>
      <c r="AN32" s="1" t="b">
        <f t="shared" si="16"/>
        <v>0</v>
      </c>
      <c r="AO32" s="1">
        <v>9.4879999999999995</v>
      </c>
    </row>
    <row r="33" spans="1:41">
      <c r="A33" s="7">
        <v>30</v>
      </c>
      <c r="B33" s="9" t="s">
        <v>84</v>
      </c>
      <c r="C33" s="9" t="s">
        <v>37</v>
      </c>
      <c r="D33" s="9" t="s">
        <v>67</v>
      </c>
      <c r="E33" s="9" t="s">
        <v>37</v>
      </c>
      <c r="F33" s="2" t="b">
        <f t="shared" si="9"/>
        <v>1</v>
      </c>
      <c r="G33" s="2" t="b">
        <f t="shared" si="6"/>
        <v>1</v>
      </c>
      <c r="H33" s="2" t="s">
        <v>275</v>
      </c>
      <c r="I33" s="3"/>
      <c r="J33" s="2"/>
      <c r="M33" s="1">
        <f>PRODUCT(SUM(PRODUCT(R33,overview!$J$3),PRODUCT(W33,overview!$K$3),PRODUCT(AB33,overview!$L$3)),1/SUM(overview!$J$3:$L$3))</f>
        <v>0.84365909090909097</v>
      </c>
      <c r="N33" s="1">
        <f>PRODUCT(SUM(PRODUCT(S33,overview!$J$3),PRODUCT(X33,overview!$K$3),PRODUCT(AC33,overview!$L$3)),1/SUM(overview!$J$3:$L$3))</f>
        <v>2.1563409090909094</v>
      </c>
      <c r="O33" s="1">
        <f t="shared" si="4"/>
        <v>7.5</v>
      </c>
      <c r="P33" s="1">
        <f t="shared" si="4"/>
        <v>3.5</v>
      </c>
      <c r="Q33" s="1">
        <f t="shared" si="7"/>
        <v>0.18258132287791118</v>
      </c>
      <c r="R33" s="4">
        <v>0.97199999999999998</v>
      </c>
      <c r="S33" s="4">
        <v>2.028</v>
      </c>
      <c r="T33" s="1">
        <v>4</v>
      </c>
      <c r="U33" s="1">
        <v>2</v>
      </c>
      <c r="V33" s="1">
        <f t="shared" si="5"/>
        <v>0.23964497041420119</v>
      </c>
      <c r="W33" s="4">
        <v>0.77200000000000002</v>
      </c>
      <c r="X33" s="4">
        <v>2.2280000000000002</v>
      </c>
      <c r="Y33" s="1">
        <v>2.5</v>
      </c>
      <c r="Z33" s="1">
        <v>1.5</v>
      </c>
      <c r="AA33" s="1">
        <f t="shared" si="8"/>
        <v>0.20789946140035906</v>
      </c>
      <c r="AB33" s="1">
        <v>1.125</v>
      </c>
      <c r="AC33" s="1">
        <v>1.875</v>
      </c>
      <c r="AD33" s="1">
        <v>1</v>
      </c>
      <c r="AE33" s="1">
        <v>0</v>
      </c>
      <c r="AF33" s="1">
        <f t="shared" si="3"/>
        <v>0</v>
      </c>
      <c r="AH33" s="1">
        <f t="shared" si="10"/>
        <v>0.34004070193417268</v>
      </c>
      <c r="AI33" s="1">
        <f t="shared" si="11"/>
        <v>0.24485160013145132</v>
      </c>
      <c r="AJ33" s="1">
        <f t="shared" si="12"/>
        <v>0.90622112130010879</v>
      </c>
      <c r="AK33" s="1">
        <f t="shared" si="13"/>
        <v>41.543856978130741</v>
      </c>
      <c r="AL33" s="1" t="b">
        <f t="shared" si="14"/>
        <v>1</v>
      </c>
      <c r="AM33" s="1">
        <f t="shared" si="15"/>
        <v>0.74869472037258422</v>
      </c>
      <c r="AN33" s="1" t="b">
        <f t="shared" si="16"/>
        <v>0</v>
      </c>
      <c r="AO33" s="1">
        <v>9.4879999999999995</v>
      </c>
    </row>
    <row r="34" spans="1:41">
      <c r="A34" s="7">
        <v>31</v>
      </c>
      <c r="B34" s="9" t="s">
        <v>30</v>
      </c>
      <c r="C34" s="9" t="s">
        <v>31</v>
      </c>
      <c r="D34" s="9" t="s">
        <v>30</v>
      </c>
      <c r="E34" s="9" t="s">
        <v>31</v>
      </c>
      <c r="F34" s="2" t="b">
        <f t="shared" si="9"/>
        <v>0</v>
      </c>
      <c r="G34" s="2" t="b">
        <f t="shared" si="6"/>
        <v>0</v>
      </c>
      <c r="H34" s="2" t="s">
        <v>275</v>
      </c>
      <c r="I34" s="3"/>
      <c r="J34" s="4"/>
      <c r="K34" s="2"/>
      <c r="L34" s="2"/>
      <c r="M34" s="1">
        <f>PRODUCT(SUM(PRODUCT(R34,overview!$J$3),PRODUCT(W34,overview!$K$3),PRODUCT(AB34,overview!$L$3)),1/SUM(overview!$J$3:$L$3))</f>
        <v>0.99931818181818177</v>
      </c>
      <c r="N34" s="1">
        <f>PRODUCT(SUM(PRODUCT(S34,overview!$J$3),PRODUCT(X34,overview!$K$3),PRODUCT(AC34,overview!$L$3)),1/SUM(overview!$J$3:$L$3))</f>
        <v>2.0006818181818184</v>
      </c>
      <c r="O34" s="1">
        <f t="shared" si="4"/>
        <v>14</v>
      </c>
      <c r="P34" s="1">
        <f t="shared" si="4"/>
        <v>4</v>
      </c>
      <c r="Q34" s="1">
        <f t="shared" si="7"/>
        <v>0.14271108875221108</v>
      </c>
      <c r="R34" s="4">
        <v>1.0309999999999999</v>
      </c>
      <c r="S34" s="4">
        <v>1.9690000000000001</v>
      </c>
      <c r="T34" s="1">
        <v>9</v>
      </c>
      <c r="U34" s="1">
        <v>1</v>
      </c>
      <c r="V34" s="1">
        <f t="shared" si="5"/>
        <v>5.817956097285705E-2</v>
      </c>
      <c r="W34" s="4">
        <v>0.98399999999999999</v>
      </c>
      <c r="X34" s="4">
        <v>2.016</v>
      </c>
      <c r="Y34" s="1">
        <v>5</v>
      </c>
      <c r="Z34" s="1">
        <v>3</v>
      </c>
      <c r="AA34" s="1">
        <f t="shared" si="8"/>
        <v>0.29285714285714293</v>
      </c>
      <c r="AB34" s="1">
        <v>1</v>
      </c>
      <c r="AC34" s="1">
        <v>2</v>
      </c>
      <c r="AD34" s="1">
        <v>0</v>
      </c>
      <c r="AE34" s="1">
        <v>0</v>
      </c>
      <c r="AF34" s="1" t="e">
        <f t="shared" si="3"/>
        <v>#DIV/0!</v>
      </c>
      <c r="AH34" s="1">
        <f t="shared" si="10"/>
        <v>0.29470533167069379</v>
      </c>
      <c r="AI34" s="1">
        <f t="shared" si="11"/>
        <v>0.22816933611720797</v>
      </c>
      <c r="AJ34" s="1">
        <f t="shared" si="12"/>
        <v>0.85871075645495487</v>
      </c>
      <c r="AK34" s="1">
        <f t="shared" si="13"/>
        <v>33.203062435856275</v>
      </c>
      <c r="AL34" s="1" t="b">
        <f t="shared" si="14"/>
        <v>1</v>
      </c>
      <c r="AM34" s="1">
        <f t="shared" si="15"/>
        <v>0.72717049068917705</v>
      </c>
      <c r="AN34" s="1" t="b">
        <f t="shared" si="16"/>
        <v>0</v>
      </c>
      <c r="AO34" s="1">
        <v>9.4879999999999995</v>
      </c>
    </row>
    <row r="35" spans="1:41">
      <c r="A35" s="7">
        <v>32</v>
      </c>
      <c r="B35" s="9" t="s">
        <v>53</v>
      </c>
      <c r="C35" s="9" t="s">
        <v>33</v>
      </c>
      <c r="D35" s="9" t="s">
        <v>32</v>
      </c>
      <c r="E35" s="9" t="s">
        <v>33</v>
      </c>
      <c r="F35" s="2" t="b">
        <f t="shared" si="9"/>
        <v>1</v>
      </c>
      <c r="G35" s="2" t="b">
        <f t="shared" si="6"/>
        <v>0</v>
      </c>
      <c r="H35" s="2" t="s">
        <v>275</v>
      </c>
      <c r="J35" s="4"/>
      <c r="M35" s="1">
        <f>PRODUCT(SUM(PRODUCT(R35,overview!$J$3),PRODUCT(W35,overview!$K$3),PRODUCT(AB35,overview!$L$3)),1/SUM(overview!$J$3:$L$3))</f>
        <v>0.85375000000000001</v>
      </c>
      <c r="N35" s="1">
        <f>PRODUCT(SUM(PRODUCT(S35,overview!$J$3),PRODUCT(X35,overview!$K$3),PRODUCT(AC35,overview!$L$3)),1/SUM(overview!$J$3:$L$3))</f>
        <v>2.1462500000000002</v>
      </c>
      <c r="O35" s="1">
        <f t="shared" si="4"/>
        <v>16</v>
      </c>
      <c r="P35" s="1">
        <f t="shared" si="4"/>
        <v>12</v>
      </c>
      <c r="Q35" s="1">
        <f t="shared" si="7"/>
        <v>0.29834012813046007</v>
      </c>
      <c r="R35" s="4">
        <v>0.96499999999999997</v>
      </c>
      <c r="S35" s="4">
        <v>2.0350000000000001</v>
      </c>
      <c r="T35" s="1">
        <v>9</v>
      </c>
      <c r="U35" s="1">
        <v>3</v>
      </c>
      <c r="V35" s="1">
        <f t="shared" si="5"/>
        <v>0.15806715806715804</v>
      </c>
      <c r="W35" s="4">
        <v>0.79500000000000004</v>
      </c>
      <c r="X35" s="4">
        <v>2.2050000000000001</v>
      </c>
      <c r="Y35" s="1">
        <v>6</v>
      </c>
      <c r="Z35" s="1">
        <v>9</v>
      </c>
      <c r="AA35" s="1">
        <f t="shared" si="8"/>
        <v>0.54081632653061229</v>
      </c>
      <c r="AB35" s="1">
        <v>1</v>
      </c>
      <c r="AC35" s="1">
        <v>2</v>
      </c>
      <c r="AD35" s="1">
        <v>1</v>
      </c>
      <c r="AE35" s="1">
        <v>0</v>
      </c>
      <c r="AF35" s="1">
        <f t="shared" si="3"/>
        <v>0</v>
      </c>
      <c r="AH35" s="1">
        <f t="shared" si="10"/>
        <v>0.29047081561654425</v>
      </c>
      <c r="AI35" s="1">
        <f t="shared" si="11"/>
        <v>0.24254200719189281</v>
      </c>
      <c r="AJ35" s="1">
        <f t="shared" si="12"/>
        <v>0.64217918562592657</v>
      </c>
      <c r="AK35" s="1">
        <f t="shared" si="13"/>
        <v>22.301341171735594</v>
      </c>
      <c r="AL35" s="1" t="b">
        <f t="shared" si="14"/>
        <v>1</v>
      </c>
      <c r="AM35" s="1">
        <f t="shared" si="15"/>
        <v>0.79937470483572803</v>
      </c>
      <c r="AN35" s="1" t="b">
        <f t="shared" si="16"/>
        <v>0</v>
      </c>
      <c r="AO35" s="1">
        <v>9.4879999999999995</v>
      </c>
    </row>
    <row r="36" spans="1:41">
      <c r="A36" s="7">
        <v>33</v>
      </c>
      <c r="B36" s="9" t="s">
        <v>56</v>
      </c>
      <c r="C36" s="9" t="s">
        <v>31</v>
      </c>
      <c r="D36" s="9" t="s">
        <v>30</v>
      </c>
      <c r="E36" s="9" t="s">
        <v>31</v>
      </c>
      <c r="F36" s="2" t="b">
        <f t="shared" si="9"/>
        <v>0</v>
      </c>
      <c r="G36" s="2" t="b">
        <f t="shared" si="6"/>
        <v>0</v>
      </c>
      <c r="H36" s="2" t="s">
        <v>275</v>
      </c>
      <c r="I36" s="3"/>
      <c r="J36" s="2"/>
      <c r="K36" s="2"/>
      <c r="L36" s="2"/>
      <c r="M36" s="1">
        <f>PRODUCT(SUM(PRODUCT(R36,overview!$J$3),PRODUCT(W36,overview!$K$3),PRODUCT(AB36,overview!$L$3)),1/SUM(overview!$J$3:$L$3))</f>
        <v>1.0477272727272726</v>
      </c>
      <c r="N36" s="1">
        <f>PRODUCT(SUM(PRODUCT(S36,overview!$J$3),PRODUCT(X36,overview!$K$3),PRODUCT(AC36,overview!$L$3)),1/SUM(overview!$J$3:$L$3))</f>
        <v>1.9522727272727274</v>
      </c>
      <c r="O36" s="1">
        <f t="shared" si="4"/>
        <v>17</v>
      </c>
      <c r="P36" s="1">
        <f t="shared" si="4"/>
        <v>11</v>
      </c>
      <c r="Q36" s="1">
        <f t="shared" si="7"/>
        <v>0.3472574128603711</v>
      </c>
      <c r="R36" s="4">
        <v>1.1499999999999999</v>
      </c>
      <c r="S36" s="4">
        <v>1.85</v>
      </c>
      <c r="T36" s="1">
        <v>8</v>
      </c>
      <c r="U36" s="1">
        <v>8</v>
      </c>
      <c r="V36" s="1">
        <f t="shared" si="5"/>
        <v>0.62162162162162149</v>
      </c>
      <c r="W36" s="4">
        <v>1</v>
      </c>
      <c r="X36" s="4">
        <v>2</v>
      </c>
      <c r="Y36" s="1">
        <v>8</v>
      </c>
      <c r="Z36" s="1">
        <v>3</v>
      </c>
      <c r="AA36" s="1">
        <f t="shared" si="8"/>
        <v>0.1875</v>
      </c>
      <c r="AB36" s="1">
        <v>1</v>
      </c>
      <c r="AC36" s="1">
        <v>2</v>
      </c>
      <c r="AD36" s="1">
        <v>1</v>
      </c>
      <c r="AE36" s="1">
        <v>0</v>
      </c>
      <c r="AF36" s="1">
        <f t="shared" si="3"/>
        <v>0</v>
      </c>
      <c r="AH36" s="1">
        <f t="shared" si="10"/>
        <v>0.27638459606237542</v>
      </c>
      <c r="AI36" s="1">
        <f t="shared" si="11"/>
        <v>0.17648704051735603</v>
      </c>
      <c r="AJ36" s="1">
        <f t="shared" si="12"/>
        <v>0.52579749451117141</v>
      </c>
      <c r="AK36" s="1">
        <f t="shared" si="13"/>
        <v>20.74678721889687</v>
      </c>
      <c r="AL36" s="1" t="b">
        <f t="shared" si="14"/>
        <v>1</v>
      </c>
      <c r="AM36" s="1">
        <f t="shared" si="15"/>
        <v>0.96804277632221025</v>
      </c>
      <c r="AN36" s="1" t="b">
        <f t="shared" si="16"/>
        <v>0</v>
      </c>
      <c r="AO36" s="1">
        <v>9.4879999999999995</v>
      </c>
    </row>
    <row r="37" spans="1:41">
      <c r="A37" s="7">
        <v>34</v>
      </c>
      <c r="B37" s="9" t="s">
        <v>90</v>
      </c>
      <c r="C37" s="9" t="s">
        <v>91</v>
      </c>
      <c r="D37" s="9" t="s">
        <v>47</v>
      </c>
      <c r="E37" s="9" t="s">
        <v>48</v>
      </c>
      <c r="F37" s="2" t="b">
        <f t="shared" si="9"/>
        <v>1</v>
      </c>
      <c r="G37" s="2" t="b">
        <f t="shared" si="6"/>
        <v>1</v>
      </c>
      <c r="H37" s="2" t="s">
        <v>275</v>
      </c>
      <c r="I37" s="3"/>
      <c r="J37" s="2"/>
      <c r="K37" s="2"/>
      <c r="M37" s="1">
        <f>PRODUCT(SUM(PRODUCT(R37,overview!$J$3),PRODUCT(W37,overview!$K$3),PRODUCT(AB37,overview!$L$3)),1/SUM(overview!$J$3:$L$3))</f>
        <v>0.68540909090909086</v>
      </c>
      <c r="N37" s="1">
        <f>PRODUCT(SUM(PRODUCT(S37,overview!$J$3),PRODUCT(X37,overview!$K$3),PRODUCT(AC37,overview!$L$3)),1/SUM(overview!$J$3:$L$3))</f>
        <v>2.3145909090909096</v>
      </c>
      <c r="O37" s="1">
        <f t="shared" si="4"/>
        <v>7.5</v>
      </c>
      <c r="P37" s="1">
        <f t="shared" si="4"/>
        <v>3.5</v>
      </c>
      <c r="Q37" s="1">
        <f t="shared" si="7"/>
        <v>0.13819183964703491</v>
      </c>
      <c r="R37" s="4">
        <v>0</v>
      </c>
      <c r="S37" s="4">
        <v>3</v>
      </c>
      <c r="T37" s="1">
        <v>0</v>
      </c>
      <c r="U37" s="1">
        <v>0</v>
      </c>
      <c r="V37" s="1" t="e">
        <f t="shared" si="5"/>
        <v>#DIV/0!</v>
      </c>
      <c r="W37" s="4">
        <v>1.0269999999999999</v>
      </c>
      <c r="X37" s="4">
        <v>1.9730000000000001</v>
      </c>
      <c r="Y37" s="1">
        <v>7</v>
      </c>
      <c r="Z37" s="1">
        <v>2</v>
      </c>
      <c r="AA37" s="1">
        <f t="shared" si="8"/>
        <v>0.14872203316197233</v>
      </c>
      <c r="AB37" s="1">
        <v>0.375</v>
      </c>
      <c r="AC37" s="1">
        <v>2.625</v>
      </c>
      <c r="AD37" s="1">
        <v>0.5</v>
      </c>
      <c r="AE37" s="1">
        <v>1.5</v>
      </c>
      <c r="AF37" s="1">
        <f t="shared" si="3"/>
        <v>0.42857142857142855</v>
      </c>
      <c r="AH37" s="1">
        <f t="shared" si="10"/>
        <v>0.29173195425366311</v>
      </c>
      <c r="AI37" s="1">
        <f t="shared" si="11"/>
        <v>0.18610818345629485</v>
      </c>
      <c r="AJ37" s="1">
        <f t="shared" si="12"/>
        <v>0.33816425120772947</v>
      </c>
      <c r="AK37" s="1">
        <f t="shared" si="13"/>
        <v>18.844009175099085</v>
      </c>
      <c r="AL37" s="1" t="b">
        <f t="shared" si="14"/>
        <v>1</v>
      </c>
      <c r="AM37" s="1">
        <f t="shared" si="15"/>
        <v>1.1779617827753401</v>
      </c>
      <c r="AN37" s="1" t="b">
        <f t="shared" si="16"/>
        <v>0</v>
      </c>
      <c r="AO37" s="1">
        <v>9.4879999999999995</v>
      </c>
    </row>
    <row r="38" spans="1:41">
      <c r="A38" s="7">
        <v>35</v>
      </c>
      <c r="B38" s="9" t="s">
        <v>45</v>
      </c>
      <c r="C38" s="9" t="s">
        <v>46</v>
      </c>
      <c r="D38" s="9" t="s">
        <v>45</v>
      </c>
      <c r="E38" s="9" t="s">
        <v>46</v>
      </c>
      <c r="F38" s="2" t="b">
        <f t="shared" si="9"/>
        <v>0</v>
      </c>
      <c r="G38" s="2" t="b">
        <f t="shared" si="6"/>
        <v>0</v>
      </c>
      <c r="H38" s="2" t="s">
        <v>275</v>
      </c>
      <c r="J38" s="4"/>
      <c r="M38" s="1">
        <f>PRODUCT(SUM(PRODUCT(R38,overview!$J$3),PRODUCT(W38,overview!$K$3),PRODUCT(AB38,overview!$L$3)),1/SUM(overview!$J$3:$L$3))</f>
        <v>0.88406818181818181</v>
      </c>
      <c r="N38" s="1">
        <f>PRODUCT(SUM(PRODUCT(S38,overview!$J$3),PRODUCT(X38,overview!$K$3),PRODUCT(AC38,overview!$L$3)),1/SUM(overview!$J$3:$L$3))</f>
        <v>2.1159318181818181</v>
      </c>
      <c r="O38" s="1">
        <f t="shared" si="4"/>
        <v>12</v>
      </c>
      <c r="P38" s="1">
        <f t="shared" si="4"/>
        <v>12</v>
      </c>
      <c r="Q38" s="1">
        <f t="shared" si="7"/>
        <v>0.41781506106271682</v>
      </c>
      <c r="R38" s="4">
        <v>0.501</v>
      </c>
      <c r="S38" s="4">
        <v>2.4990000000000001</v>
      </c>
      <c r="T38" s="1">
        <v>4</v>
      </c>
      <c r="U38" s="1">
        <v>5</v>
      </c>
      <c r="V38" s="1">
        <f t="shared" si="5"/>
        <v>0.25060024009603837</v>
      </c>
      <c r="W38" s="4">
        <v>1.0649999999999999</v>
      </c>
      <c r="X38" s="4">
        <v>1.9350000000000001</v>
      </c>
      <c r="Y38" s="1">
        <v>8</v>
      </c>
      <c r="Z38" s="1">
        <v>7</v>
      </c>
      <c r="AA38" s="1">
        <f t="shared" si="8"/>
        <v>0.48158914728682167</v>
      </c>
      <c r="AB38" s="1">
        <v>1</v>
      </c>
      <c r="AC38" s="1">
        <v>2</v>
      </c>
      <c r="AD38" s="1">
        <v>0</v>
      </c>
      <c r="AE38" s="1">
        <v>0</v>
      </c>
      <c r="AF38" s="1" t="e">
        <f t="shared" si="3"/>
        <v>#DIV/0!</v>
      </c>
      <c r="AH38" s="1">
        <f t="shared" si="10"/>
        <v>0.31770357624048162</v>
      </c>
      <c r="AI38" s="1">
        <f t="shared" si="11"/>
        <v>0.19212092849616991</v>
      </c>
      <c r="AJ38" s="1">
        <f t="shared" si="12"/>
        <v>0.72330827067669168</v>
      </c>
      <c r="AK38" s="1">
        <f t="shared" si="13"/>
        <v>29.148660264347413</v>
      </c>
      <c r="AL38" s="1" t="b">
        <f t="shared" si="14"/>
        <v>1</v>
      </c>
      <c r="AM38" s="1">
        <f t="shared" si="15"/>
        <v>1.7464495192357707</v>
      </c>
      <c r="AN38" s="1" t="b">
        <f t="shared" si="16"/>
        <v>0</v>
      </c>
      <c r="AO38" s="1">
        <v>9.4879999999999995</v>
      </c>
    </row>
    <row r="39" spans="1:41">
      <c r="A39" s="7">
        <v>36</v>
      </c>
      <c r="B39" s="9" t="s">
        <v>75</v>
      </c>
      <c r="C39" s="9" t="s">
        <v>1</v>
      </c>
      <c r="D39" s="9" t="s">
        <v>32</v>
      </c>
      <c r="E39" s="9" t="s">
        <v>33</v>
      </c>
      <c r="F39" s="2" t="b">
        <f t="shared" si="9"/>
        <v>0</v>
      </c>
      <c r="G39" s="2" t="b">
        <f t="shared" si="6"/>
        <v>1</v>
      </c>
      <c r="H39" s="2" t="s">
        <v>275</v>
      </c>
      <c r="J39" s="4"/>
      <c r="M39" s="1">
        <f>PRODUCT(SUM(PRODUCT(R39,overview!$J$3),PRODUCT(W39,overview!$K$3),PRODUCT(AB39,overview!$L$3)),1/SUM(overview!$J$3:$L$3))</f>
        <v>0.99656818181818196</v>
      </c>
      <c r="N39" s="1">
        <f>PRODUCT(SUM(PRODUCT(S39,overview!$J$3),PRODUCT(X39,overview!$K$3),PRODUCT(AC39,overview!$L$3)),1/SUM(overview!$J$3:$L$3))</f>
        <v>2.0034318181818183</v>
      </c>
      <c r="O39" s="1">
        <f t="shared" si="4"/>
        <v>14</v>
      </c>
      <c r="P39" s="1">
        <f t="shared" si="4"/>
        <v>16</v>
      </c>
      <c r="Q39" s="1">
        <f t="shared" si="7"/>
        <v>0.5684920517877603</v>
      </c>
      <c r="R39" s="4">
        <v>0.89600000000000002</v>
      </c>
      <c r="S39" s="4">
        <v>2.1040000000000001</v>
      </c>
      <c r="T39" s="1">
        <v>5</v>
      </c>
      <c r="U39" s="1">
        <v>7</v>
      </c>
      <c r="V39" s="1">
        <f t="shared" si="5"/>
        <v>0.59619771863117876</v>
      </c>
      <c r="W39" s="4">
        <v>1.0449999999999999</v>
      </c>
      <c r="X39" s="4">
        <v>1.9550000000000001</v>
      </c>
      <c r="Y39" s="1">
        <v>9</v>
      </c>
      <c r="Z39" s="1">
        <v>7</v>
      </c>
      <c r="AA39" s="1">
        <f t="shared" si="8"/>
        <v>0.41574310883773796</v>
      </c>
      <c r="AB39" s="1">
        <v>1</v>
      </c>
      <c r="AC39" s="1">
        <v>2</v>
      </c>
      <c r="AD39" s="1">
        <v>0</v>
      </c>
      <c r="AE39" s="1">
        <v>2</v>
      </c>
      <c r="AF39" s="1" t="e">
        <f t="shared" si="3"/>
        <v>#DIV/0!</v>
      </c>
      <c r="AH39" s="1">
        <f t="shared" si="10"/>
        <v>0.31252856303453685</v>
      </c>
      <c r="AI39" s="1">
        <f t="shared" si="11"/>
        <v>0.20551115649659768</v>
      </c>
      <c r="AJ39" s="1">
        <f t="shared" si="12"/>
        <v>0.7173465642755269</v>
      </c>
      <c r="AK39" s="1">
        <f t="shared" si="13"/>
        <v>47.601829192491991</v>
      </c>
      <c r="AL39" s="1" t="b">
        <f t="shared" si="14"/>
        <v>1</v>
      </c>
      <c r="AM39" s="1">
        <f t="shared" si="15"/>
        <v>2.0671539461256008</v>
      </c>
      <c r="AN39" s="1" t="b">
        <f t="shared" si="16"/>
        <v>0</v>
      </c>
      <c r="AO39" s="1">
        <v>9.4879999999999995</v>
      </c>
    </row>
    <row r="40" spans="1:41">
      <c r="A40" s="7">
        <v>37</v>
      </c>
      <c r="B40" s="9" t="s">
        <v>83</v>
      </c>
      <c r="C40" s="9" t="s">
        <v>61</v>
      </c>
      <c r="D40" s="9" t="s">
        <v>83</v>
      </c>
      <c r="E40" s="9" t="s">
        <v>61</v>
      </c>
      <c r="F40" s="2" t="b">
        <f t="shared" si="9"/>
        <v>0</v>
      </c>
      <c r="G40" s="2" t="b">
        <f t="shared" si="6"/>
        <v>0</v>
      </c>
      <c r="H40" s="2" t="s">
        <v>275</v>
      </c>
      <c r="I40" s="3"/>
      <c r="J40" s="2"/>
      <c r="M40" s="1">
        <f>PRODUCT(SUM(PRODUCT(R40,overview!$J$3),PRODUCT(W40,overview!$K$3),PRODUCT(AB40,overview!$L$3)),1/SUM(overview!$J$3:$L$3))</f>
        <v>0.97104545454545454</v>
      </c>
      <c r="N40" s="1">
        <f>PRODUCT(SUM(PRODUCT(S40,overview!$J$3),PRODUCT(X40,overview!$K$3),PRODUCT(AC40,overview!$L$3)),1/SUM(overview!$J$3:$L$3))</f>
        <v>2.0289545454545457</v>
      </c>
      <c r="O40" s="1">
        <f t="shared" si="4"/>
        <v>12.5</v>
      </c>
      <c r="P40" s="1">
        <f t="shared" si="4"/>
        <v>1.5</v>
      </c>
      <c r="Q40" s="1">
        <f t="shared" si="7"/>
        <v>5.7431278983802667E-2</v>
      </c>
      <c r="R40" s="4">
        <v>0.90900000000000003</v>
      </c>
      <c r="S40" s="4">
        <v>2.0910000000000002</v>
      </c>
      <c r="T40" s="1">
        <v>7.5</v>
      </c>
      <c r="U40" s="1">
        <v>1.5</v>
      </c>
      <c r="V40" s="1">
        <f t="shared" si="5"/>
        <v>8.6944045911047346E-2</v>
      </c>
      <c r="W40" s="4">
        <v>1</v>
      </c>
      <c r="X40" s="4">
        <v>2</v>
      </c>
      <c r="Y40" s="1">
        <v>5</v>
      </c>
      <c r="Z40" s="1">
        <v>0</v>
      </c>
      <c r="AA40" s="1">
        <f t="shared" si="8"/>
        <v>0</v>
      </c>
      <c r="AB40" s="1">
        <v>1</v>
      </c>
      <c r="AC40" s="1">
        <v>2</v>
      </c>
      <c r="AD40" s="1">
        <v>0</v>
      </c>
      <c r="AE40" s="1">
        <v>0</v>
      </c>
      <c r="AF40" s="1" t="e">
        <f t="shared" si="3"/>
        <v>#DIV/0!</v>
      </c>
      <c r="AH40" s="1">
        <f t="shared" si="10"/>
        <v>0.34074190467763643</v>
      </c>
      <c r="AI40" s="1">
        <f t="shared" si="11"/>
        <v>0.19979100582102377</v>
      </c>
      <c r="AJ40" s="1">
        <f t="shared" si="12"/>
        <v>1.0211256277814516</v>
      </c>
      <c r="AK40" s="1">
        <f t="shared" si="13"/>
        <v>73.243192085921692</v>
      </c>
      <c r="AL40" s="1" t="b">
        <f t="shared" si="14"/>
        <v>1</v>
      </c>
      <c r="AM40" s="1">
        <f t="shared" si="15"/>
        <v>2.3369526931002311</v>
      </c>
      <c r="AN40" s="1" t="b">
        <f t="shared" si="16"/>
        <v>0</v>
      </c>
      <c r="AO40" s="1">
        <v>9.4879999999999995</v>
      </c>
    </row>
    <row r="41" spans="1:41">
      <c r="A41" s="7">
        <v>38</v>
      </c>
      <c r="B41" s="9" t="s">
        <v>51</v>
      </c>
      <c r="C41" s="9" t="s">
        <v>52</v>
      </c>
      <c r="D41" s="9" t="s">
        <v>51</v>
      </c>
      <c r="E41" s="9" t="s">
        <v>52</v>
      </c>
      <c r="F41" s="2" t="b">
        <f t="shared" si="9"/>
        <v>0</v>
      </c>
      <c r="G41" s="2" t="b">
        <f t="shared" si="6"/>
        <v>0</v>
      </c>
      <c r="H41" s="2" t="s">
        <v>275</v>
      </c>
      <c r="M41" s="1">
        <f>PRODUCT(SUM(PRODUCT(R41,overview!$J$3),PRODUCT(W41,overview!$K$3),PRODUCT(AB41,overview!$L$3)),1/SUM(overview!$J$3:$L$3))</f>
        <v>0.34843181818181823</v>
      </c>
      <c r="N41" s="1">
        <f>PRODUCT(SUM(PRODUCT(S41,overview!$J$3),PRODUCT(X41,overview!$K$3),PRODUCT(AC41,overview!$L$3)),1/SUM(overview!$J$3:$L$3))</f>
        <v>2.651568181818182</v>
      </c>
      <c r="O41" s="1">
        <f t="shared" si="4"/>
        <v>4</v>
      </c>
      <c r="P41" s="1">
        <f t="shared" si="4"/>
        <v>5</v>
      </c>
      <c r="Q41" s="1">
        <f t="shared" si="7"/>
        <v>0.16425742913713157</v>
      </c>
      <c r="R41" s="4">
        <v>0.33800000000000002</v>
      </c>
      <c r="S41" s="4">
        <v>2.6619999999999999</v>
      </c>
      <c r="T41" s="1">
        <v>2</v>
      </c>
      <c r="U41" s="1">
        <v>2</v>
      </c>
      <c r="V41" s="1">
        <f t="shared" si="5"/>
        <v>0.12697220135236664</v>
      </c>
      <c r="W41" s="4">
        <v>0.35399999999999998</v>
      </c>
      <c r="X41" s="4">
        <v>2.6459999999999999</v>
      </c>
      <c r="Y41" s="1">
        <v>2</v>
      </c>
      <c r="Z41" s="1">
        <v>3</v>
      </c>
      <c r="AA41" s="1">
        <f t="shared" si="8"/>
        <v>0.20068027210884354</v>
      </c>
      <c r="AB41" s="1">
        <v>0.33300000000000002</v>
      </c>
      <c r="AC41" s="1">
        <v>2.6669999999999998</v>
      </c>
      <c r="AD41" s="1">
        <v>0</v>
      </c>
      <c r="AE41" s="1">
        <v>0</v>
      </c>
      <c r="AF41" s="1" t="e">
        <f t="shared" si="3"/>
        <v>#DIV/0!</v>
      </c>
      <c r="AH41" s="1">
        <f t="shared" si="10"/>
        <v>0.37549043786292408</v>
      </c>
      <c r="AI41" s="1">
        <f t="shared" si="11"/>
        <v>0.21284528911888723</v>
      </c>
      <c r="AJ41" s="1">
        <f t="shared" si="12"/>
        <v>1.2763457112899492</v>
      </c>
      <c r="AK41" s="1">
        <f t="shared" si="13"/>
        <v>87.2661863870985</v>
      </c>
      <c r="AL41" s="1" t="b">
        <f t="shared" si="14"/>
        <v>1</v>
      </c>
      <c r="AM41" s="1">
        <f t="shared" si="15"/>
        <v>2.6202248950517451</v>
      </c>
      <c r="AN41" s="1" t="b">
        <f t="shared" si="16"/>
        <v>0</v>
      </c>
      <c r="AO41" s="1">
        <v>9.4879999999999995</v>
      </c>
    </row>
    <row r="42" spans="1:41">
      <c r="A42" s="7">
        <v>39</v>
      </c>
      <c r="B42" s="9" t="s">
        <v>45</v>
      </c>
      <c r="C42" s="9" t="s">
        <v>46</v>
      </c>
      <c r="D42" s="9" t="s">
        <v>45</v>
      </c>
      <c r="E42" s="9" t="s">
        <v>46</v>
      </c>
      <c r="F42" s="2" t="b">
        <f t="shared" si="9"/>
        <v>0</v>
      </c>
      <c r="G42" s="2" t="b">
        <f t="shared" si="6"/>
        <v>0</v>
      </c>
      <c r="H42" s="2" t="s">
        <v>275</v>
      </c>
      <c r="J42" s="4"/>
      <c r="M42" s="1">
        <f>PRODUCT(SUM(PRODUCT(R42,overview!$J$3),PRODUCT(W42,overview!$K$3),PRODUCT(AB42,overview!$L$3)),1/SUM(overview!$J$3:$L$3))</f>
        <v>0.94981818181818189</v>
      </c>
      <c r="N42" s="1">
        <f>PRODUCT(SUM(PRODUCT(S42,overview!$J$3),PRODUCT(X42,overview!$K$3),PRODUCT(AC42,overview!$L$3)),1/SUM(overview!$J$3:$L$3))</f>
        <v>2.0501818181818181</v>
      </c>
      <c r="O42" s="1">
        <f t="shared" si="4"/>
        <v>12</v>
      </c>
      <c r="P42" s="1">
        <f t="shared" si="4"/>
        <v>4</v>
      </c>
      <c r="Q42" s="1">
        <f t="shared" si="7"/>
        <v>0.1544282842615585</v>
      </c>
      <c r="R42" s="4">
        <v>1.008</v>
      </c>
      <c r="S42" s="4">
        <v>1.992</v>
      </c>
      <c r="T42" s="1">
        <v>5</v>
      </c>
      <c r="U42" s="1">
        <v>0</v>
      </c>
      <c r="V42" s="1">
        <f t="shared" si="5"/>
        <v>0</v>
      </c>
      <c r="W42" s="4">
        <v>0.92</v>
      </c>
      <c r="X42" s="4">
        <v>2.08</v>
      </c>
      <c r="Y42" s="1">
        <v>7</v>
      </c>
      <c r="Z42" s="1">
        <v>4</v>
      </c>
      <c r="AA42" s="1">
        <f t="shared" si="8"/>
        <v>0.25274725274725274</v>
      </c>
      <c r="AB42" s="1">
        <v>1</v>
      </c>
      <c r="AC42" s="1">
        <v>2</v>
      </c>
      <c r="AD42" s="1">
        <v>0</v>
      </c>
      <c r="AE42" s="1">
        <v>0</v>
      </c>
      <c r="AF42" s="1" t="e">
        <f t="shared" si="3"/>
        <v>#DIV/0!</v>
      </c>
      <c r="AH42" s="1">
        <f t="shared" si="10"/>
        <v>0.45558786971251658</v>
      </c>
      <c r="AI42" s="1">
        <f t="shared" si="11"/>
        <v>0.2784440260902139</v>
      </c>
      <c r="AJ42" s="1">
        <f t="shared" si="12"/>
        <v>1.3441002705538068</v>
      </c>
      <c r="AK42" s="1">
        <f t="shared" si="13"/>
        <v>95.823162572975178</v>
      </c>
      <c r="AL42" s="1" t="b">
        <f t="shared" si="14"/>
        <v>1</v>
      </c>
      <c r="AM42" s="1">
        <f t="shared" si="15"/>
        <v>3.0809464854389335</v>
      </c>
      <c r="AN42" s="1" t="b">
        <f t="shared" si="16"/>
        <v>0</v>
      </c>
      <c r="AO42" s="1">
        <v>9.4879999999999995</v>
      </c>
    </row>
    <row r="43" spans="1:41">
      <c r="A43" s="7">
        <v>40</v>
      </c>
      <c r="B43" s="9" t="s">
        <v>79</v>
      </c>
      <c r="C43" s="9" t="s">
        <v>48</v>
      </c>
      <c r="D43" s="9" t="s">
        <v>62</v>
      </c>
      <c r="E43" s="9" t="s">
        <v>48</v>
      </c>
      <c r="F43" s="2" t="b">
        <f t="shared" si="9"/>
        <v>1</v>
      </c>
      <c r="G43" s="2" t="b">
        <f t="shared" si="6"/>
        <v>1</v>
      </c>
      <c r="H43" s="2" t="s">
        <v>275</v>
      </c>
      <c r="I43" s="3"/>
      <c r="J43" s="2"/>
      <c r="M43" s="1">
        <f>PRODUCT(SUM(PRODUCT(R43,overview!$J$3),PRODUCT(W43,overview!$K$3),PRODUCT(AB43,overview!$L$3)),1/SUM(overview!$J$3:$L$3))</f>
        <v>1.0347954545454545</v>
      </c>
      <c r="N43" s="1">
        <f>PRODUCT(SUM(PRODUCT(S43,overview!$J$3),PRODUCT(X43,overview!$K$3),PRODUCT(AC43,overview!$L$3)),1/SUM(overview!$J$3:$L$3))</f>
        <v>1.9652045454545455</v>
      </c>
      <c r="O43" s="1">
        <f t="shared" si="4"/>
        <v>22.5</v>
      </c>
      <c r="P43" s="1">
        <f t="shared" si="4"/>
        <v>10.5</v>
      </c>
      <c r="Q43" s="1">
        <f t="shared" si="7"/>
        <v>0.24572737050272353</v>
      </c>
      <c r="R43" s="4">
        <v>1.085</v>
      </c>
      <c r="S43" s="4">
        <v>1.915</v>
      </c>
      <c r="T43" s="1">
        <v>13.5</v>
      </c>
      <c r="U43" s="1">
        <v>4.5</v>
      </c>
      <c r="V43" s="1">
        <f t="shared" si="5"/>
        <v>0.18885987815491728</v>
      </c>
      <c r="W43" s="4">
        <v>1.006</v>
      </c>
      <c r="X43" s="4">
        <v>1.994</v>
      </c>
      <c r="Y43" s="1">
        <v>8</v>
      </c>
      <c r="Z43" s="1">
        <v>6</v>
      </c>
      <c r="AA43" s="1">
        <f t="shared" si="8"/>
        <v>0.37838515546639923</v>
      </c>
      <c r="AB43" s="1">
        <v>1.167</v>
      </c>
      <c r="AC43" s="1">
        <v>1.833</v>
      </c>
      <c r="AD43" s="1">
        <v>1</v>
      </c>
      <c r="AE43" s="1">
        <v>0</v>
      </c>
      <c r="AF43" s="1">
        <f t="shared" si="3"/>
        <v>0</v>
      </c>
      <c r="AH43" s="1">
        <f t="shared" si="10"/>
        <v>0.47511882849962317</v>
      </c>
      <c r="AI43" s="1">
        <f t="shared" si="11"/>
        <v>0.27823489502983073</v>
      </c>
      <c r="AJ43" s="1">
        <f t="shared" si="12"/>
        <v>1.344100270553807</v>
      </c>
      <c r="AK43" s="1">
        <f t="shared" si="13"/>
        <v>92.502257645891547</v>
      </c>
      <c r="AL43" s="1" t="b">
        <f t="shared" si="14"/>
        <v>1</v>
      </c>
      <c r="AM43" s="1">
        <f t="shared" si="15"/>
        <v>3.2960080799830944</v>
      </c>
      <c r="AN43" s="1" t="b">
        <f t="shared" si="16"/>
        <v>0</v>
      </c>
      <c r="AO43" s="1">
        <v>9.4879999999999995</v>
      </c>
    </row>
    <row r="44" spans="1:41">
      <c r="A44" s="7">
        <v>41</v>
      </c>
      <c r="B44" s="9" t="s">
        <v>94</v>
      </c>
      <c r="C44" s="9" t="s">
        <v>55</v>
      </c>
      <c r="D44" s="9" t="s">
        <v>110</v>
      </c>
      <c r="E44" s="9" t="s">
        <v>78</v>
      </c>
      <c r="F44" s="2" t="b">
        <f t="shared" si="9"/>
        <v>0</v>
      </c>
      <c r="G44" s="2" t="b">
        <f t="shared" si="6"/>
        <v>1</v>
      </c>
      <c r="H44" s="2" t="s">
        <v>275</v>
      </c>
      <c r="I44" s="3"/>
      <c r="J44" s="3"/>
      <c r="M44" s="1">
        <f>PRODUCT(SUM(PRODUCT(R44,overview!$J$3),PRODUCT(W44,overview!$K$3),PRODUCT(AB44,overview!$L$3)),1/SUM(overview!$J$3:$L$3))</f>
        <v>0.4472954545454545</v>
      </c>
      <c r="N44" s="1">
        <f>PRODUCT(SUM(PRODUCT(S44,overview!$J$3),PRODUCT(X44,overview!$K$3),PRODUCT(AC44,overview!$L$3)),1/SUM(overview!$J$3:$L$3))</f>
        <v>2.5527045454545454</v>
      </c>
      <c r="O44" s="1">
        <f t="shared" si="4"/>
        <v>8.5</v>
      </c>
      <c r="P44" s="1">
        <f t="shared" si="4"/>
        <v>18.5</v>
      </c>
      <c r="Q44" s="1">
        <f t="shared" si="7"/>
        <v>0.38137018355806956</v>
      </c>
      <c r="R44" s="4">
        <v>0.36399999999999999</v>
      </c>
      <c r="S44" s="4">
        <v>2.6360000000000001</v>
      </c>
      <c r="T44" s="1">
        <v>5.5</v>
      </c>
      <c r="U44" s="1">
        <v>7.5</v>
      </c>
      <c r="V44" s="1">
        <f t="shared" si="5"/>
        <v>0.18830183473582562</v>
      </c>
      <c r="W44" s="4">
        <v>0.49</v>
      </c>
      <c r="X44" s="4">
        <v>2.5099999999999998</v>
      </c>
      <c r="Y44" s="1">
        <v>3</v>
      </c>
      <c r="Z44" s="1">
        <v>8</v>
      </c>
      <c r="AA44" s="1">
        <f t="shared" si="8"/>
        <v>0.52058432934926957</v>
      </c>
      <c r="AB44" s="1">
        <v>0.375</v>
      </c>
      <c r="AC44" s="1">
        <v>2.625</v>
      </c>
      <c r="AD44" s="1">
        <v>0</v>
      </c>
      <c r="AE44" s="1">
        <v>3</v>
      </c>
      <c r="AF44" s="1" t="e">
        <f t="shared" si="3"/>
        <v>#DIV/0!</v>
      </c>
      <c r="AH44" s="1">
        <f t="shared" si="10"/>
        <v>0.49524386957693339</v>
      </c>
      <c r="AI44" s="1">
        <f t="shared" si="11"/>
        <v>0.29146139947183913</v>
      </c>
      <c r="AJ44" s="1">
        <f t="shared" si="12"/>
        <v>1.1906230721776683</v>
      </c>
      <c r="AK44" s="1">
        <f t="shared" si="13"/>
        <v>79.400589030011446</v>
      </c>
      <c r="AL44" s="1" t="b">
        <f t="shared" si="14"/>
        <v>1</v>
      </c>
      <c r="AM44" s="1">
        <f t="shared" si="15"/>
        <v>3.5971350063502414</v>
      </c>
      <c r="AN44" s="1" t="b">
        <f t="shared" si="16"/>
        <v>0</v>
      </c>
      <c r="AO44" s="1">
        <v>9.4879999999999995</v>
      </c>
    </row>
    <row r="45" spans="1:41">
      <c r="A45" s="7">
        <v>42</v>
      </c>
      <c r="B45" s="9" t="s">
        <v>36</v>
      </c>
      <c r="C45" s="9" t="s">
        <v>37</v>
      </c>
      <c r="D45" s="9" t="s">
        <v>40</v>
      </c>
      <c r="E45" s="9" t="s">
        <v>29</v>
      </c>
      <c r="F45" s="2" t="b">
        <f t="shared" si="9"/>
        <v>0</v>
      </c>
      <c r="G45" s="2" t="b">
        <f t="shared" si="6"/>
        <v>1</v>
      </c>
      <c r="H45" s="2" t="s">
        <v>275</v>
      </c>
      <c r="J45" s="2"/>
      <c r="K45" s="2"/>
      <c r="L45" s="2"/>
      <c r="M45" s="1">
        <f>PRODUCT(SUM(PRODUCT(R45,overview!$J$3),PRODUCT(W45,overview!$K$3),PRODUCT(AB45,overview!$L$3)),1/SUM(overview!$J$3:$L$3))</f>
        <v>0.91025000000000011</v>
      </c>
      <c r="N45" s="1">
        <f>PRODUCT(SUM(PRODUCT(S45,overview!$J$3),PRODUCT(X45,overview!$K$3),PRODUCT(AC45,overview!$L$3)),1/SUM(overview!$J$3:$L$3))</f>
        <v>2.0897500000000004</v>
      </c>
      <c r="O45" s="1">
        <f t="shared" si="4"/>
        <v>15</v>
      </c>
      <c r="P45" s="1">
        <f t="shared" si="4"/>
        <v>9</v>
      </c>
      <c r="Q45" s="1">
        <f t="shared" si="7"/>
        <v>0.26134705108266532</v>
      </c>
      <c r="R45" s="4">
        <v>0.995</v>
      </c>
      <c r="S45" s="4">
        <v>2.0049999999999999</v>
      </c>
      <c r="T45" s="1">
        <v>9</v>
      </c>
      <c r="U45" s="1">
        <v>4</v>
      </c>
      <c r="V45" s="1">
        <f t="shared" si="5"/>
        <v>0.22055971183153228</v>
      </c>
      <c r="W45" s="4">
        <v>0.872</v>
      </c>
      <c r="X45" s="4">
        <v>2.1280000000000001</v>
      </c>
      <c r="Y45" s="1">
        <v>5</v>
      </c>
      <c r="Z45" s="1">
        <v>3</v>
      </c>
      <c r="AA45" s="1">
        <f t="shared" si="8"/>
        <v>0.2458646616541354</v>
      </c>
      <c r="AB45" s="1">
        <v>0.83299999999999996</v>
      </c>
      <c r="AC45" s="1">
        <v>2.1669999999999998</v>
      </c>
      <c r="AD45" s="1">
        <v>1</v>
      </c>
      <c r="AE45" s="1">
        <v>2</v>
      </c>
      <c r="AF45" s="1">
        <f t="shared" si="3"/>
        <v>0.76880479926165202</v>
      </c>
      <c r="AH45" s="1">
        <f t="shared" si="10"/>
        <v>0.51564121186968248</v>
      </c>
      <c r="AI45" s="1">
        <f t="shared" si="11"/>
        <v>0.30661140039803453</v>
      </c>
      <c r="AJ45" s="1">
        <f t="shared" si="12"/>
        <v>1.2424537487828629</v>
      </c>
      <c r="AK45" s="1">
        <f t="shared" si="13"/>
        <v>72.081149919394278</v>
      </c>
      <c r="AL45" s="1" t="b">
        <f t="shared" si="14"/>
        <v>1</v>
      </c>
      <c r="AM45" s="1">
        <f t="shared" si="15"/>
        <v>3.588940514050595</v>
      </c>
      <c r="AN45" s="1" t="b">
        <f t="shared" si="16"/>
        <v>0</v>
      </c>
      <c r="AO45" s="1">
        <v>9.4879999999999995</v>
      </c>
    </row>
    <row r="46" spans="1:41">
      <c r="A46" s="7">
        <v>43</v>
      </c>
      <c r="B46" s="9" t="s">
        <v>76</v>
      </c>
      <c r="C46" s="9" t="s">
        <v>46</v>
      </c>
      <c r="D46" s="9" t="s">
        <v>67</v>
      </c>
      <c r="E46" s="9" t="s">
        <v>37</v>
      </c>
      <c r="F46" s="2" t="b">
        <f t="shared" si="9"/>
        <v>0</v>
      </c>
      <c r="G46" s="2" t="b">
        <f t="shared" si="6"/>
        <v>1</v>
      </c>
      <c r="H46" s="2" t="s">
        <v>275</v>
      </c>
      <c r="J46" s="4"/>
      <c r="K46" s="2"/>
      <c r="L46" s="2"/>
      <c r="M46" s="1">
        <f>PRODUCT(SUM(PRODUCT(R46,overview!$J$3),PRODUCT(W46,overview!$K$3),PRODUCT(AB46,overview!$L$3)),1/SUM(overview!$J$3:$L$3))</f>
        <v>0.91552272727272732</v>
      </c>
      <c r="N46" s="1">
        <f>PRODUCT(SUM(PRODUCT(S46,overview!$J$3),PRODUCT(X46,overview!$K$3),PRODUCT(AC46,overview!$L$3)),1/SUM(overview!$J$3:$L$3))</f>
        <v>2.0844772727272729</v>
      </c>
      <c r="O46" s="1">
        <f t="shared" si="4"/>
        <v>12.3</v>
      </c>
      <c r="P46" s="1">
        <f t="shared" si="4"/>
        <v>13.7</v>
      </c>
      <c r="Q46" s="1">
        <f t="shared" si="7"/>
        <v>0.4892010958771994</v>
      </c>
      <c r="R46" s="4">
        <v>1.06</v>
      </c>
      <c r="S46" s="4">
        <v>1.94</v>
      </c>
      <c r="T46" s="1">
        <v>7</v>
      </c>
      <c r="U46" s="1">
        <v>0</v>
      </c>
      <c r="V46" s="1">
        <f t="shared" si="5"/>
        <v>0</v>
      </c>
      <c r="W46" s="4">
        <v>0.84499999999999997</v>
      </c>
      <c r="X46" s="4">
        <v>2.1549999999999998</v>
      </c>
      <c r="Y46" s="1">
        <v>5.3</v>
      </c>
      <c r="Z46" s="1">
        <v>12.7</v>
      </c>
      <c r="AA46" s="1">
        <f t="shared" si="8"/>
        <v>0.9395876198397759</v>
      </c>
      <c r="AB46" s="1">
        <v>0.93799999999999994</v>
      </c>
      <c r="AC46" s="1">
        <v>2.0619999999999998</v>
      </c>
      <c r="AD46" s="1">
        <v>0</v>
      </c>
      <c r="AE46" s="1">
        <v>1</v>
      </c>
      <c r="AF46" s="1" t="e">
        <f t="shared" si="3"/>
        <v>#DIV/0!</v>
      </c>
      <c r="AH46" s="1">
        <f t="shared" si="10"/>
        <v>0.57826644565271745</v>
      </c>
      <c r="AI46" s="1">
        <f t="shared" si="11"/>
        <v>0.33117448001108479</v>
      </c>
      <c r="AJ46" s="1">
        <f t="shared" si="12"/>
        <v>1.222290563362662</v>
      </c>
      <c r="AK46" s="1">
        <f t="shared" si="13"/>
        <v>72.770993052327071</v>
      </c>
      <c r="AL46" s="1" t="b">
        <f t="shared" si="14"/>
        <v>1</v>
      </c>
      <c r="AM46" s="1">
        <f t="shared" si="15"/>
        <v>3.0621395329159644</v>
      </c>
      <c r="AN46" s="1" t="b">
        <f t="shared" si="16"/>
        <v>0</v>
      </c>
      <c r="AO46" s="1">
        <v>9.4879999999999995</v>
      </c>
    </row>
    <row r="47" spans="1:41">
      <c r="A47" s="7">
        <v>44</v>
      </c>
      <c r="B47" s="9" t="s">
        <v>90</v>
      </c>
      <c r="C47" s="9" t="s">
        <v>91</v>
      </c>
      <c r="D47" s="9" t="s">
        <v>32</v>
      </c>
      <c r="E47" s="9" t="s">
        <v>33</v>
      </c>
      <c r="F47" s="2" t="b">
        <f t="shared" si="9"/>
        <v>1</v>
      </c>
      <c r="G47" s="2" t="b">
        <f t="shared" si="6"/>
        <v>0</v>
      </c>
      <c r="H47" s="2" t="s">
        <v>275</v>
      </c>
      <c r="J47" s="4"/>
      <c r="M47" s="1">
        <f>PRODUCT(SUM(PRODUCT(R47,overview!$J$3),PRODUCT(W47,overview!$K$3),PRODUCT(AB47,overview!$L$3)),1/SUM(overview!$J$3:$L$3))</f>
        <v>0.53588636363636366</v>
      </c>
      <c r="N47" s="1">
        <f>PRODUCT(SUM(PRODUCT(S47,overview!$J$3),PRODUCT(X47,overview!$K$3),PRODUCT(AC47,overview!$L$3)),1/SUM(overview!$J$3:$L$3))</f>
        <v>2.4641136363636371</v>
      </c>
      <c r="O47" s="1">
        <f t="shared" si="4"/>
        <v>9.8000000000000007</v>
      </c>
      <c r="P47" s="1">
        <f t="shared" si="4"/>
        <v>25.2</v>
      </c>
      <c r="Q47" s="1">
        <f t="shared" si="7"/>
        <v>0.55922482070552992</v>
      </c>
      <c r="R47" s="4">
        <v>0.3</v>
      </c>
      <c r="S47" s="4">
        <v>2.7</v>
      </c>
      <c r="T47" s="1">
        <v>2.8</v>
      </c>
      <c r="U47" s="1">
        <v>13.2</v>
      </c>
      <c r="V47" s="1">
        <f t="shared" si="5"/>
        <v>0.52380952380952384</v>
      </c>
      <c r="W47" s="4">
        <v>0.65100000000000002</v>
      </c>
      <c r="X47" s="4">
        <v>2.3490000000000002</v>
      </c>
      <c r="Y47" s="1">
        <v>6.5</v>
      </c>
      <c r="Z47" s="1">
        <v>10.5</v>
      </c>
      <c r="AA47" s="1">
        <f t="shared" si="8"/>
        <v>0.4476864132036546</v>
      </c>
      <c r="AB47" s="1">
        <v>0.5</v>
      </c>
      <c r="AC47" s="1">
        <v>2.5</v>
      </c>
      <c r="AD47" s="1">
        <v>0.5</v>
      </c>
      <c r="AE47" s="1">
        <v>1.5</v>
      </c>
      <c r="AF47" s="1">
        <f t="shared" si="3"/>
        <v>0.60000000000000009</v>
      </c>
      <c r="AH47" s="1">
        <f t="shared" si="10"/>
        <v>0.56108285653740197</v>
      </c>
      <c r="AI47" s="1">
        <f t="shared" si="11"/>
        <v>0.35787388720616958</v>
      </c>
      <c r="AJ47" s="1">
        <f t="shared" si="12"/>
        <v>1.3163129143905592</v>
      </c>
      <c r="AK47" s="1">
        <f t="shared" si="13"/>
        <v>73.639134350151451</v>
      </c>
      <c r="AL47" s="1" t="b">
        <f t="shared" si="14"/>
        <v>1</v>
      </c>
      <c r="AM47" s="1">
        <f t="shared" si="15"/>
        <v>2.5138364260574733</v>
      </c>
      <c r="AN47" s="1" t="b">
        <f t="shared" si="16"/>
        <v>0</v>
      </c>
      <c r="AO47" s="1">
        <v>9.4879999999999995</v>
      </c>
    </row>
    <row r="48" spans="1:41">
      <c r="A48" s="7">
        <v>45</v>
      </c>
      <c r="B48" s="9" t="s">
        <v>58</v>
      </c>
      <c r="C48" s="9" t="s">
        <v>59</v>
      </c>
      <c r="D48" s="9" t="s">
        <v>32</v>
      </c>
      <c r="E48" s="9" t="s">
        <v>33</v>
      </c>
      <c r="F48" s="2" t="b">
        <f t="shared" si="9"/>
        <v>0</v>
      </c>
      <c r="G48" s="2" t="b">
        <f t="shared" si="6"/>
        <v>1</v>
      </c>
      <c r="H48" s="2" t="s">
        <v>275</v>
      </c>
      <c r="I48" s="3"/>
      <c r="J48" s="3"/>
      <c r="K48" s="4"/>
      <c r="L48" s="3"/>
      <c r="M48" s="1">
        <f>PRODUCT(SUM(PRODUCT(R48,overview!$J$3),PRODUCT(W48,overview!$K$3),PRODUCT(AB48,overview!$L$3)),1/SUM(overview!$J$3:$L$3))</f>
        <v>0.76075000000000004</v>
      </c>
      <c r="N48" s="1">
        <f>PRODUCT(SUM(PRODUCT(S48,overview!$J$3),PRODUCT(X48,overview!$K$3),PRODUCT(AC48,overview!$L$3)),1/SUM(overview!$J$3:$L$3))</f>
        <v>2.2392500000000002</v>
      </c>
      <c r="O48" s="1">
        <f t="shared" si="4"/>
        <v>6.5</v>
      </c>
      <c r="P48" s="1">
        <f t="shared" si="4"/>
        <v>25.5</v>
      </c>
      <c r="Q48" s="1">
        <f t="shared" si="7"/>
        <v>1.3328037375151365</v>
      </c>
      <c r="R48" s="4">
        <v>0.58599999999999997</v>
      </c>
      <c r="S48" s="4">
        <v>2.4140000000000001</v>
      </c>
      <c r="T48" s="1">
        <v>2</v>
      </c>
      <c r="U48" s="1">
        <v>10</v>
      </c>
      <c r="V48" s="1">
        <f t="shared" si="5"/>
        <v>1.2137531068765535</v>
      </c>
      <c r="W48" s="4">
        <v>0.84699999999999998</v>
      </c>
      <c r="X48" s="4">
        <v>2.153</v>
      </c>
      <c r="Y48" s="1">
        <v>4</v>
      </c>
      <c r="Z48" s="1">
        <v>14</v>
      </c>
      <c r="AA48" s="1">
        <f t="shared" si="8"/>
        <v>1.3769159312587087</v>
      </c>
      <c r="AB48" s="1">
        <v>0.70599999999999996</v>
      </c>
      <c r="AC48" s="1">
        <v>2.294</v>
      </c>
      <c r="AD48" s="1">
        <v>0.5</v>
      </c>
      <c r="AE48" s="1">
        <v>1.5</v>
      </c>
      <c r="AF48" s="1">
        <f t="shared" si="3"/>
        <v>0.92327811682650385</v>
      </c>
      <c r="AH48" s="1">
        <f t="shared" si="10"/>
        <v>0.54279404060619074</v>
      </c>
      <c r="AI48" s="1">
        <f t="shared" si="11"/>
        <v>0.39187398154721681</v>
      </c>
      <c r="AJ48" s="1">
        <f t="shared" si="12"/>
        <v>1.6506364922206507</v>
      </c>
      <c r="AK48" s="1">
        <f t="shared" si="13"/>
        <v>81.47643356153759</v>
      </c>
      <c r="AL48" s="1" t="b">
        <f t="shared" si="14"/>
        <v>1</v>
      </c>
      <c r="AM48" s="1">
        <f t="shared" si="15"/>
        <v>2.1800036987172331</v>
      </c>
      <c r="AN48" s="1" t="b">
        <f t="shared" si="16"/>
        <v>0</v>
      </c>
      <c r="AO48" s="1">
        <v>9.4879999999999995</v>
      </c>
    </row>
    <row r="49" spans="1:41">
      <c r="A49" s="7">
        <v>46</v>
      </c>
      <c r="B49" s="9" t="s">
        <v>32</v>
      </c>
      <c r="C49" s="9" t="s">
        <v>33</v>
      </c>
      <c r="D49" s="9" t="s">
        <v>32</v>
      </c>
      <c r="E49" s="9" t="s">
        <v>33</v>
      </c>
      <c r="F49" s="2" t="b">
        <f t="shared" si="9"/>
        <v>0</v>
      </c>
      <c r="G49" s="2" t="b">
        <f t="shared" si="6"/>
        <v>0</v>
      </c>
      <c r="H49" s="2" t="s">
        <v>275</v>
      </c>
      <c r="J49" s="2"/>
      <c r="M49" s="1">
        <f>PRODUCT(SUM(PRODUCT(R49,overview!$J$3),PRODUCT(W49,overview!$K$3),PRODUCT(AB49,overview!$L$3)),1/SUM(overview!$J$3:$L$3))</f>
        <v>0.73415909090909082</v>
      </c>
      <c r="N49" s="1">
        <f>PRODUCT(SUM(PRODUCT(S49,overview!$J$3),PRODUCT(X49,overview!$K$3),PRODUCT(AC49,overview!$L$3)),1/SUM(overview!$J$3:$L$3))</f>
        <v>2.2658409090909091</v>
      </c>
      <c r="O49" s="1">
        <f t="shared" si="4"/>
        <v>14.7</v>
      </c>
      <c r="P49" s="1">
        <f t="shared" si="4"/>
        <v>18.3</v>
      </c>
      <c r="Q49" s="1">
        <f t="shared" si="7"/>
        <v>0.40336157332226852</v>
      </c>
      <c r="R49" s="4">
        <v>0.99099999999999999</v>
      </c>
      <c r="S49" s="4">
        <v>2.0089999999999999</v>
      </c>
      <c r="T49" s="1">
        <v>8</v>
      </c>
      <c r="U49" s="1">
        <v>4</v>
      </c>
      <c r="V49" s="1">
        <f t="shared" si="5"/>
        <v>0.24664011946241912</v>
      </c>
      <c r="W49" s="4">
        <v>0.60099999999999998</v>
      </c>
      <c r="X49" s="4">
        <v>2.399</v>
      </c>
      <c r="Y49" s="1">
        <v>6.7</v>
      </c>
      <c r="Z49" s="1">
        <v>14.3</v>
      </c>
      <c r="AA49" s="1">
        <f t="shared" si="8"/>
        <v>0.53469418227744137</v>
      </c>
      <c r="AB49" s="1">
        <v>1</v>
      </c>
      <c r="AC49" s="1">
        <v>2</v>
      </c>
      <c r="AD49" s="1">
        <v>0</v>
      </c>
      <c r="AE49" s="1">
        <v>0</v>
      </c>
      <c r="AF49" s="1" t="e">
        <f t="shared" si="3"/>
        <v>#DIV/0!</v>
      </c>
      <c r="AH49" s="1">
        <f t="shared" si="10"/>
        <v>0.53796441512086945</v>
      </c>
      <c r="AI49" s="1">
        <f t="shared" si="11"/>
        <v>0.4001661563517151</v>
      </c>
      <c r="AJ49" s="1">
        <f t="shared" si="12"/>
        <v>1.4871790257859032</v>
      </c>
      <c r="AK49" s="1">
        <f t="shared" si="13"/>
        <v>89.429151170170357</v>
      </c>
      <c r="AL49" s="1" t="b">
        <f t="shared" si="14"/>
        <v>1</v>
      </c>
      <c r="AM49" s="1">
        <f t="shared" si="15"/>
        <v>1.3225298806166417</v>
      </c>
      <c r="AN49" s="1" t="b">
        <f t="shared" si="16"/>
        <v>0</v>
      </c>
      <c r="AO49" s="1">
        <v>9.4879999999999995</v>
      </c>
    </row>
    <row r="50" spans="1:41">
      <c r="A50" s="7">
        <v>47</v>
      </c>
      <c r="B50" s="9" t="s">
        <v>28</v>
      </c>
      <c r="C50" s="9" t="s">
        <v>29</v>
      </c>
      <c r="D50" s="9" t="s">
        <v>32</v>
      </c>
      <c r="E50" s="9" t="s">
        <v>33</v>
      </c>
      <c r="F50" s="2" t="b">
        <f t="shared" si="9"/>
        <v>1</v>
      </c>
      <c r="G50" s="2" t="b">
        <f t="shared" si="6"/>
        <v>0</v>
      </c>
      <c r="H50" s="2" t="s">
        <v>275</v>
      </c>
      <c r="J50" s="2"/>
      <c r="M50" s="1">
        <f>PRODUCT(SUM(PRODUCT(R50,overview!$J$3),PRODUCT(W50,overview!$K$3),PRODUCT(AB50,overview!$L$3)),1/SUM(overview!$J$3:$L$3))</f>
        <v>0.70243181818181832</v>
      </c>
      <c r="N50" s="1">
        <f>PRODUCT(SUM(PRODUCT(S50,overview!$J$3),PRODUCT(X50,overview!$K$3),PRODUCT(AC50,overview!$L$3)),1/SUM(overview!$J$3:$L$3))</f>
        <v>2.2975681818181823</v>
      </c>
      <c r="O50" s="1">
        <f t="shared" si="4"/>
        <v>11.5</v>
      </c>
      <c r="P50" s="1">
        <f t="shared" si="4"/>
        <v>24.5</v>
      </c>
      <c r="Q50" s="1">
        <f t="shared" si="7"/>
        <v>0.65133439334164545</v>
      </c>
      <c r="R50" s="4">
        <v>0.752</v>
      </c>
      <c r="S50" s="4">
        <v>2.2480000000000002</v>
      </c>
      <c r="T50" s="1">
        <v>4</v>
      </c>
      <c r="U50" s="1">
        <v>10</v>
      </c>
      <c r="V50" s="1">
        <f t="shared" si="5"/>
        <v>0.8362989323843415</v>
      </c>
      <c r="W50" s="4">
        <v>0.67400000000000004</v>
      </c>
      <c r="X50" s="4">
        <v>2.3260000000000001</v>
      </c>
      <c r="Y50" s="1">
        <v>7.5</v>
      </c>
      <c r="Z50" s="1">
        <v>13.5</v>
      </c>
      <c r="AA50" s="1">
        <f t="shared" si="8"/>
        <v>0.52158211521926057</v>
      </c>
      <c r="AB50" s="1">
        <v>0.83299999999999996</v>
      </c>
      <c r="AC50" s="1">
        <v>2.1669999999999998</v>
      </c>
      <c r="AD50" s="1">
        <v>0</v>
      </c>
      <c r="AE50" s="1">
        <v>1</v>
      </c>
      <c r="AF50" s="1" t="e">
        <f t="shared" si="3"/>
        <v>#DIV/0!</v>
      </c>
      <c r="AH50" s="1">
        <f t="shared" si="10"/>
        <v>0.56073859297369155</v>
      </c>
      <c r="AI50" s="1">
        <f t="shared" si="11"/>
        <v>0.39527203427690327</v>
      </c>
      <c r="AJ50" s="1">
        <f t="shared" si="12"/>
        <v>1.7294833840637114</v>
      </c>
      <c r="AK50" s="1">
        <f t="shared" si="13"/>
        <v>110.17066831903833</v>
      </c>
      <c r="AL50" s="1" t="b">
        <f t="shared" si="14"/>
        <v>1</v>
      </c>
      <c r="AM50" s="1">
        <f t="shared" si="15"/>
        <v>0.81653452687616146</v>
      </c>
      <c r="AN50" s="1" t="b">
        <f t="shared" si="16"/>
        <v>0</v>
      </c>
      <c r="AO50" s="1">
        <v>9.4879999999999995</v>
      </c>
    </row>
    <row r="51" spans="1:41">
      <c r="A51" s="7">
        <v>48</v>
      </c>
      <c r="B51" s="9" t="s">
        <v>51</v>
      </c>
      <c r="C51" s="9" t="s">
        <v>52</v>
      </c>
      <c r="D51" s="9" t="s">
        <v>32</v>
      </c>
      <c r="E51" s="9" t="s">
        <v>33</v>
      </c>
      <c r="F51" s="2" t="b">
        <f t="shared" si="9"/>
        <v>0</v>
      </c>
      <c r="G51" s="2" t="b">
        <f t="shared" si="6"/>
        <v>1</v>
      </c>
      <c r="H51" s="2" t="s">
        <v>275</v>
      </c>
      <c r="I51" s="3"/>
      <c r="M51" s="1">
        <f>PRODUCT(SUM(PRODUCT(R51,overview!$J$3),PRODUCT(W51,overview!$K$3),PRODUCT(AB51,overview!$L$3)),1/SUM(overview!$J$3:$L$3))</f>
        <v>0.45325000000000004</v>
      </c>
      <c r="N51" s="1">
        <f>PRODUCT(SUM(PRODUCT(S51,overview!$J$3),PRODUCT(X51,overview!$K$3),PRODUCT(AC51,overview!$L$3)),1/SUM(overview!$J$3:$L$3))</f>
        <v>2.5467499999999998</v>
      </c>
      <c r="O51" s="1">
        <f t="shared" si="4"/>
        <v>8</v>
      </c>
      <c r="P51" s="1">
        <f t="shared" si="4"/>
        <v>19</v>
      </c>
      <c r="Q51" s="1">
        <f t="shared" si="7"/>
        <v>0.42268332188082863</v>
      </c>
      <c r="R51" s="4">
        <v>0.42399999999999999</v>
      </c>
      <c r="S51" s="4">
        <v>2.5760000000000001</v>
      </c>
      <c r="T51" s="1">
        <v>2</v>
      </c>
      <c r="U51" s="1">
        <v>4</v>
      </c>
      <c r="V51" s="1">
        <f t="shared" si="5"/>
        <v>0.32919254658385094</v>
      </c>
      <c r="W51" s="4">
        <v>0.46</v>
      </c>
      <c r="X51" s="4">
        <v>2.54</v>
      </c>
      <c r="Y51" s="1">
        <v>6</v>
      </c>
      <c r="Z51" s="1">
        <v>14</v>
      </c>
      <c r="AA51" s="1">
        <f t="shared" si="8"/>
        <v>0.42257217847769024</v>
      </c>
      <c r="AB51" s="1">
        <v>0.66700000000000004</v>
      </c>
      <c r="AC51" s="1">
        <v>2.3330000000000002</v>
      </c>
      <c r="AD51" s="1">
        <v>0</v>
      </c>
      <c r="AE51" s="1">
        <v>1</v>
      </c>
      <c r="AF51" s="1" t="e">
        <f t="shared" si="3"/>
        <v>#DIV/0!</v>
      </c>
      <c r="AH51" s="1">
        <f t="shared" si="10"/>
        <v>0.52743895051587364</v>
      </c>
      <c r="AI51" s="1">
        <f t="shared" si="11"/>
        <v>0.45708743843088823</v>
      </c>
      <c r="AJ51" s="1">
        <f t="shared" si="12"/>
        <v>1.8030015667518762</v>
      </c>
      <c r="AK51" s="1">
        <f t="shared" si="13"/>
        <v>147.88210445636236</v>
      </c>
      <c r="AL51" s="1" t="b">
        <f t="shared" si="14"/>
        <v>1</v>
      </c>
      <c r="AM51" s="1">
        <f t="shared" si="15"/>
        <v>0.66492023085948204</v>
      </c>
      <c r="AN51" s="1" t="b">
        <f t="shared" si="16"/>
        <v>0</v>
      </c>
      <c r="AO51" s="1">
        <v>9.4879999999999995</v>
      </c>
    </row>
    <row r="52" spans="1:41">
      <c r="A52" s="7">
        <v>49</v>
      </c>
      <c r="B52" s="9" t="s">
        <v>123</v>
      </c>
      <c r="C52" s="9" t="s">
        <v>61</v>
      </c>
      <c r="D52" s="9" t="s">
        <v>32</v>
      </c>
      <c r="E52" s="9" t="s">
        <v>33</v>
      </c>
      <c r="F52" s="2" t="b">
        <f t="shared" si="9"/>
        <v>1</v>
      </c>
      <c r="G52" s="2" t="b">
        <f t="shared" si="6"/>
        <v>0</v>
      </c>
      <c r="H52" s="2" t="s">
        <v>275</v>
      </c>
      <c r="I52" s="3"/>
      <c r="J52" s="2"/>
      <c r="K52" s="2"/>
      <c r="L52" s="2"/>
      <c r="M52" s="1">
        <f>PRODUCT(SUM(PRODUCT(R52,overview!$J$3),PRODUCT(W52,overview!$K$3),PRODUCT(AB52,overview!$L$3)),1/SUM(overview!$J$3:$L$3))</f>
        <v>0.93902272727272729</v>
      </c>
      <c r="N52" s="1">
        <f>PRODUCT(SUM(PRODUCT(S52,overview!$J$3),PRODUCT(X52,overview!$K$3),PRODUCT(AC52,overview!$L$3)),1/SUM(overview!$J$3:$L$3))</f>
        <v>2.0609772727272726</v>
      </c>
      <c r="O52" s="1">
        <f t="shared" si="4"/>
        <v>19.8</v>
      </c>
      <c r="P52" s="1">
        <f t="shared" si="4"/>
        <v>27.2</v>
      </c>
      <c r="Q52" s="1">
        <f t="shared" si="7"/>
        <v>0.62590239703921435</v>
      </c>
      <c r="R52" s="4">
        <v>0.94299999999999995</v>
      </c>
      <c r="S52" s="4">
        <v>2.0569999999999999</v>
      </c>
      <c r="T52" s="1">
        <v>9.8000000000000007</v>
      </c>
      <c r="U52" s="1">
        <v>8.1999999999999993</v>
      </c>
      <c r="V52" s="1">
        <f t="shared" si="5"/>
        <v>0.38358814600220242</v>
      </c>
      <c r="W52" s="4">
        <v>0.93500000000000005</v>
      </c>
      <c r="X52" s="4">
        <v>2.0649999999999999</v>
      </c>
      <c r="Y52" s="1">
        <v>9</v>
      </c>
      <c r="Z52" s="1">
        <v>17</v>
      </c>
      <c r="AA52" s="1">
        <f t="shared" si="8"/>
        <v>0.85525961797148242</v>
      </c>
      <c r="AB52" s="1">
        <v>1</v>
      </c>
      <c r="AC52" s="1">
        <v>2</v>
      </c>
      <c r="AD52" s="1">
        <v>1</v>
      </c>
      <c r="AE52" s="1">
        <v>2</v>
      </c>
      <c r="AF52" s="1">
        <f t="shared" si="3"/>
        <v>1</v>
      </c>
      <c r="AH52" s="1">
        <f t="shared" si="10"/>
        <v>0.47708730711264441</v>
      </c>
      <c r="AI52" s="1">
        <f t="shared" si="11"/>
        <v>0.42087155963302758</v>
      </c>
      <c r="AJ52" s="1">
        <f t="shared" si="12"/>
        <v>2.1408183884819398</v>
      </c>
      <c r="AK52" s="1">
        <f t="shared" si="13"/>
        <v>158.84603987249383</v>
      </c>
      <c r="AL52" s="1" t="b">
        <f t="shared" si="14"/>
        <v>1</v>
      </c>
      <c r="AM52" s="1">
        <f t="shared" si="15"/>
        <v>0.4633119037335654</v>
      </c>
      <c r="AN52" s="1" t="b">
        <f t="shared" si="16"/>
        <v>0</v>
      </c>
      <c r="AO52" s="1">
        <v>9.4879999999999995</v>
      </c>
    </row>
    <row r="53" spans="1:41">
      <c r="A53" s="7">
        <v>50</v>
      </c>
      <c r="B53" s="9" t="s">
        <v>45</v>
      </c>
      <c r="C53" s="9" t="s">
        <v>46</v>
      </c>
      <c r="D53" s="9" t="s">
        <v>32</v>
      </c>
      <c r="E53" s="9" t="s">
        <v>33</v>
      </c>
      <c r="F53" s="2" t="b">
        <f t="shared" si="9"/>
        <v>0</v>
      </c>
      <c r="G53" s="2" t="b">
        <f t="shared" si="6"/>
        <v>0</v>
      </c>
      <c r="H53" s="2" t="s">
        <v>275</v>
      </c>
      <c r="J53" s="3"/>
      <c r="M53" s="1">
        <f>PRODUCT(SUM(PRODUCT(R53,overview!$J$3),PRODUCT(W53,overview!$K$3),PRODUCT(AB53,overview!$L$3)),1/SUM(overview!$J$3:$L$3))</f>
        <v>0.61652272727272739</v>
      </c>
      <c r="N53" s="1">
        <f>PRODUCT(SUM(PRODUCT(S53,overview!$J$3),PRODUCT(X53,overview!$K$3),PRODUCT(AC53,overview!$L$3)),1/SUM(overview!$J$3:$L$3))</f>
        <v>2.3834772727272724</v>
      </c>
      <c r="O53" s="1">
        <f t="shared" si="4"/>
        <v>16.3</v>
      </c>
      <c r="P53" s="1">
        <f t="shared" si="4"/>
        <v>19.7</v>
      </c>
      <c r="Q53" s="1">
        <f t="shared" si="7"/>
        <v>0.31261995592799685</v>
      </c>
      <c r="R53" s="4">
        <v>0.93200000000000005</v>
      </c>
      <c r="S53" s="4">
        <v>2.0680000000000001</v>
      </c>
      <c r="T53" s="1">
        <v>11.3</v>
      </c>
      <c r="U53" s="1">
        <v>12.7</v>
      </c>
      <c r="V53" s="1">
        <f t="shared" si="5"/>
        <v>0.5065130689306927</v>
      </c>
      <c r="W53" s="4">
        <v>0.45100000000000001</v>
      </c>
      <c r="X53" s="4">
        <v>2.5489999999999999</v>
      </c>
      <c r="Y53" s="1">
        <v>5</v>
      </c>
      <c r="Z53" s="1">
        <v>6</v>
      </c>
      <c r="AA53" s="1">
        <f t="shared" si="8"/>
        <v>0.21231855629658694</v>
      </c>
      <c r="AB53" s="1">
        <v>1</v>
      </c>
      <c r="AC53" s="1">
        <v>2</v>
      </c>
      <c r="AD53" s="1">
        <v>0</v>
      </c>
      <c r="AE53" s="1">
        <v>1</v>
      </c>
      <c r="AF53" s="1" t="e">
        <f t="shared" si="3"/>
        <v>#DIV/0!</v>
      </c>
      <c r="AH53" s="1">
        <f t="shared" si="10"/>
        <v>0.42982987648566778</v>
      </c>
      <c r="AI53" s="1">
        <f t="shared" si="11"/>
        <v>0.34196424453072638</v>
      </c>
      <c r="AJ53" s="1">
        <f t="shared" si="12"/>
        <v>2.5754475703324808</v>
      </c>
      <c r="AK53" s="1">
        <f t="shared" si="13"/>
        <v>160.46279810076857</v>
      </c>
      <c r="AL53" s="1" t="b">
        <f t="shared" si="14"/>
        <v>1</v>
      </c>
      <c r="AM53" s="1">
        <f t="shared" si="15"/>
        <v>0.26587914288392789</v>
      </c>
      <c r="AN53" s="1" t="b">
        <f t="shared" si="16"/>
        <v>0</v>
      </c>
      <c r="AO53" s="1">
        <v>9.4879999999999995</v>
      </c>
    </row>
    <row r="54" spans="1:41">
      <c r="A54" s="7">
        <v>51</v>
      </c>
      <c r="B54" s="9" t="s">
        <v>30</v>
      </c>
      <c r="C54" s="9" t="s">
        <v>31</v>
      </c>
      <c r="D54" s="9" t="s">
        <v>43</v>
      </c>
      <c r="E54" s="9" t="s">
        <v>44</v>
      </c>
      <c r="F54" s="2" t="b">
        <f t="shared" si="9"/>
        <v>1</v>
      </c>
      <c r="G54" s="2" t="b">
        <f t="shared" si="6"/>
        <v>0</v>
      </c>
      <c r="H54" s="2" t="s">
        <v>275</v>
      </c>
      <c r="I54" s="3"/>
      <c r="J54" s="3"/>
      <c r="M54" s="1">
        <f>PRODUCT(SUM(PRODUCT(R54,overview!$J$3),PRODUCT(W54,overview!$K$3),PRODUCT(AB54,overview!$L$3)),1/SUM(overview!$J$3:$L$3))</f>
        <v>0.65097727272727268</v>
      </c>
      <c r="N54" s="1">
        <f>PRODUCT(SUM(PRODUCT(S54,overview!$J$3),PRODUCT(X54,overview!$K$3),PRODUCT(AC54,overview!$L$3)),1/SUM(overview!$J$3:$L$3))</f>
        <v>2.3490227272727275</v>
      </c>
      <c r="O54" s="1">
        <f t="shared" si="4"/>
        <v>11.5</v>
      </c>
      <c r="P54" s="1">
        <f t="shared" si="4"/>
        <v>13.5</v>
      </c>
      <c r="Q54" s="1">
        <f t="shared" si="7"/>
        <v>0.32532282578197719</v>
      </c>
      <c r="R54" s="4">
        <v>0.96599999999999997</v>
      </c>
      <c r="S54" s="4">
        <v>2.0339999999999998</v>
      </c>
      <c r="T54" s="1">
        <v>7</v>
      </c>
      <c r="U54" s="1">
        <v>6</v>
      </c>
      <c r="V54" s="1">
        <f t="shared" si="5"/>
        <v>0.40707964601769914</v>
      </c>
      <c r="W54" s="4">
        <v>0.497</v>
      </c>
      <c r="X54" s="4">
        <v>2.5030000000000001</v>
      </c>
      <c r="Y54" s="1">
        <v>4</v>
      </c>
      <c r="Z54" s="1">
        <v>5</v>
      </c>
      <c r="AA54" s="1">
        <f t="shared" si="8"/>
        <v>0.24820215741110666</v>
      </c>
      <c r="AB54" s="1">
        <v>0.70599999999999996</v>
      </c>
      <c r="AC54" s="1">
        <v>2.294</v>
      </c>
      <c r="AD54" s="1">
        <v>0.5</v>
      </c>
      <c r="AE54" s="1">
        <v>2.5</v>
      </c>
      <c r="AF54" s="1">
        <f t="shared" si="3"/>
        <v>1.5387968613775065</v>
      </c>
      <c r="AH54" s="1">
        <f t="shared" si="10"/>
        <v>0.37013901157505658</v>
      </c>
      <c r="AI54" s="1">
        <f t="shared" si="11"/>
        <v>0.3259286160631224</v>
      </c>
      <c r="AJ54" s="1">
        <f t="shared" si="12"/>
        <v>1.5452685421994883</v>
      </c>
      <c r="AK54" s="1">
        <f t="shared" si="13"/>
        <v>165.96789098362524</v>
      </c>
      <c r="AL54" s="1" t="b">
        <f t="shared" si="14"/>
        <v>1</v>
      </c>
      <c r="AM54" s="1">
        <f t="shared" si="15"/>
        <v>0.12443183986575371</v>
      </c>
      <c r="AN54" s="1" t="b">
        <f t="shared" si="16"/>
        <v>0</v>
      </c>
      <c r="AO54" s="1">
        <v>9.4879999999999995</v>
      </c>
    </row>
    <row r="55" spans="1:41">
      <c r="A55" s="7">
        <v>52</v>
      </c>
      <c r="B55" s="9" t="s">
        <v>69</v>
      </c>
      <c r="C55" s="9" t="s">
        <v>70</v>
      </c>
      <c r="D55" s="9" t="s">
        <v>69</v>
      </c>
      <c r="E55" s="9" t="s">
        <v>70</v>
      </c>
      <c r="F55" s="2" t="b">
        <f t="shared" si="9"/>
        <v>0</v>
      </c>
      <c r="G55" s="2" t="b">
        <f t="shared" si="6"/>
        <v>0</v>
      </c>
      <c r="H55" s="2" t="s">
        <v>275</v>
      </c>
      <c r="I55" s="3"/>
      <c r="J55" s="2"/>
      <c r="M55" s="1">
        <f>PRODUCT(SUM(PRODUCT(R55,overview!$J$3),PRODUCT(W55,overview!$K$3),PRODUCT(AB55,overview!$L$3)),1/SUM(overview!$J$3:$L$3))</f>
        <v>0.96836363636363632</v>
      </c>
      <c r="N55" s="1">
        <f>PRODUCT(SUM(PRODUCT(S55,overview!$J$3),PRODUCT(X55,overview!$K$3),PRODUCT(AC55,overview!$L$3)),1/SUM(overview!$J$3:$L$3))</f>
        <v>2.0316363636363635</v>
      </c>
      <c r="O55" s="1">
        <f t="shared" si="4"/>
        <v>13</v>
      </c>
      <c r="P55" s="1">
        <f t="shared" si="4"/>
        <v>7</v>
      </c>
      <c r="Q55" s="1">
        <f t="shared" si="7"/>
        <v>0.25665349506409113</v>
      </c>
      <c r="R55" s="4">
        <v>1</v>
      </c>
      <c r="S55" s="4">
        <v>2</v>
      </c>
      <c r="T55" s="1">
        <v>6</v>
      </c>
      <c r="U55" s="1">
        <v>2</v>
      </c>
      <c r="V55" s="1">
        <f t="shared" si="5"/>
        <v>0.16666666666666666</v>
      </c>
      <c r="W55" s="4">
        <v>0.95199999999999996</v>
      </c>
      <c r="X55" s="4">
        <v>2.048</v>
      </c>
      <c r="Y55" s="1">
        <v>7</v>
      </c>
      <c r="Z55" s="1">
        <v>5</v>
      </c>
      <c r="AA55" s="1">
        <f t="shared" si="8"/>
        <v>0.33203124999999994</v>
      </c>
      <c r="AB55" s="1">
        <v>1</v>
      </c>
      <c r="AC55" s="1">
        <v>2</v>
      </c>
      <c r="AD55" s="1">
        <v>0</v>
      </c>
      <c r="AE55" s="1">
        <v>0</v>
      </c>
      <c r="AF55" s="1" t="e">
        <f t="shared" si="3"/>
        <v>#DIV/0!</v>
      </c>
      <c r="AH55" s="1">
        <f t="shared" si="10"/>
        <v>0.33321862498582444</v>
      </c>
      <c r="AI55" s="1">
        <f t="shared" si="11"/>
        <v>0.28024631035434044</v>
      </c>
      <c r="AJ55" s="1">
        <f t="shared" si="12"/>
        <v>1.4168977804490617</v>
      </c>
      <c r="AK55" s="1">
        <f t="shared" si="13"/>
        <v>150.63408415816573</v>
      </c>
      <c r="AL55" s="1" t="b">
        <f t="shared" si="14"/>
        <v>1</v>
      </c>
      <c r="AM55" s="1">
        <f t="shared" si="15"/>
        <v>5.4415671097498017E-3</v>
      </c>
      <c r="AN55" s="1" t="b">
        <f t="shared" si="16"/>
        <v>0</v>
      </c>
      <c r="AO55" s="1">
        <v>9.4879999999999995</v>
      </c>
    </row>
    <row r="56" spans="1:41">
      <c r="A56" s="7">
        <v>53</v>
      </c>
      <c r="B56" s="9" t="s">
        <v>28</v>
      </c>
      <c r="C56" s="9" t="s">
        <v>29</v>
      </c>
      <c r="D56" s="9" t="s">
        <v>28</v>
      </c>
      <c r="E56" s="9" t="s">
        <v>29</v>
      </c>
      <c r="F56" s="2" t="b">
        <f t="shared" si="9"/>
        <v>0</v>
      </c>
      <c r="G56" s="2" t="b">
        <f t="shared" si="6"/>
        <v>0</v>
      </c>
      <c r="H56" s="2" t="s">
        <v>275</v>
      </c>
      <c r="J56" s="3"/>
      <c r="M56" s="1">
        <f>PRODUCT(SUM(PRODUCT(R56,overview!$J$3),PRODUCT(W56,overview!$K$3),PRODUCT(AB56,overview!$L$3)),1/SUM(overview!$J$3:$L$3))</f>
        <v>0.89849999999999997</v>
      </c>
      <c r="N56" s="1">
        <f>PRODUCT(SUM(PRODUCT(S56,overview!$J$3),PRODUCT(X56,overview!$K$3),PRODUCT(AC56,overview!$L$3)),1/SUM(overview!$J$3:$L$3))</f>
        <v>2.1015000000000001</v>
      </c>
      <c r="O56" s="1">
        <f t="shared" si="4"/>
        <v>10</v>
      </c>
      <c r="P56" s="1">
        <f t="shared" si="4"/>
        <v>7</v>
      </c>
      <c r="Q56" s="1">
        <f t="shared" si="7"/>
        <v>0.29928622412562456</v>
      </c>
      <c r="R56" s="4">
        <v>0.71099999999999997</v>
      </c>
      <c r="S56" s="4">
        <v>2.2890000000000001</v>
      </c>
      <c r="T56" s="1">
        <v>5.5</v>
      </c>
      <c r="U56" s="1">
        <v>2.5</v>
      </c>
      <c r="V56" s="1">
        <f t="shared" si="5"/>
        <v>0.1411890861432146</v>
      </c>
      <c r="W56" s="4">
        <v>0.997</v>
      </c>
      <c r="X56" s="4">
        <v>2.0030000000000001</v>
      </c>
      <c r="Y56" s="1">
        <v>4.5</v>
      </c>
      <c r="Z56" s="1">
        <v>4.5</v>
      </c>
      <c r="AA56" s="1">
        <f t="shared" si="8"/>
        <v>0.49775336994508235</v>
      </c>
      <c r="AB56" s="1">
        <v>0.66700000000000004</v>
      </c>
      <c r="AC56" s="1">
        <v>2.3330000000000002</v>
      </c>
      <c r="AD56" s="1">
        <v>0</v>
      </c>
      <c r="AE56" s="1">
        <v>0</v>
      </c>
      <c r="AF56" s="1" t="e">
        <f t="shared" si="3"/>
        <v>#DIV/0!</v>
      </c>
      <c r="AH56" s="1">
        <f t="shared" si="10"/>
        <v>0.31498127010264576</v>
      </c>
      <c r="AI56" s="1">
        <f t="shared" si="11"/>
        <v>0.34944560915725859</v>
      </c>
      <c r="AJ56" s="1">
        <f t="shared" si="12"/>
        <v>1.5926206244087036</v>
      </c>
      <c r="AK56" s="1">
        <f t="shared" si="13"/>
        <v>114.3520661994273</v>
      </c>
      <c r="AL56" s="1" t="b">
        <f t="shared" si="14"/>
        <v>1</v>
      </c>
      <c r="AM56" s="1">
        <f t="shared" si="15"/>
        <v>1.9830457847179048E-2</v>
      </c>
      <c r="AN56" s="1" t="b">
        <f t="shared" si="16"/>
        <v>0</v>
      </c>
      <c r="AO56" s="1">
        <v>9.4879999999999995</v>
      </c>
    </row>
    <row r="57" spans="1:41">
      <c r="A57" s="7">
        <v>54</v>
      </c>
      <c r="B57" s="9" t="s">
        <v>38</v>
      </c>
      <c r="C57" s="9" t="s">
        <v>1</v>
      </c>
      <c r="D57" s="9" t="s">
        <v>32</v>
      </c>
      <c r="E57" s="9" t="s">
        <v>33</v>
      </c>
      <c r="F57" s="2" t="b">
        <f t="shared" si="9"/>
        <v>0</v>
      </c>
      <c r="G57" s="2" t="b">
        <f t="shared" si="6"/>
        <v>1</v>
      </c>
      <c r="H57" s="2" t="s">
        <v>275</v>
      </c>
      <c r="I57" s="3"/>
      <c r="J57" s="3"/>
      <c r="M57" s="1">
        <f>PRODUCT(SUM(PRODUCT(R57,overview!$J$3),PRODUCT(W57,overview!$K$3),PRODUCT(AB57,overview!$L$3)),1/SUM(overview!$J$3:$L$3))</f>
        <v>0.77368181818181825</v>
      </c>
      <c r="N57" s="1">
        <f>PRODUCT(SUM(PRODUCT(S57,overview!$J$3),PRODUCT(X57,overview!$K$3),PRODUCT(AC57,overview!$L$3)),1/SUM(overview!$J$3:$L$3))</f>
        <v>2.2263181818181819</v>
      </c>
      <c r="O57" s="1">
        <f t="shared" si="4"/>
        <v>8.8000000000000007</v>
      </c>
      <c r="P57" s="1">
        <f t="shared" si="4"/>
        <v>21.2</v>
      </c>
      <c r="Q57" s="1">
        <f t="shared" si="7"/>
        <v>0.83719831690390489</v>
      </c>
      <c r="R57" s="4">
        <v>0.47199999999999998</v>
      </c>
      <c r="S57" s="4">
        <v>2.528</v>
      </c>
      <c r="T57" s="1">
        <v>3</v>
      </c>
      <c r="U57" s="1">
        <v>14</v>
      </c>
      <c r="V57" s="1">
        <f t="shared" si="5"/>
        <v>0.87130801687763693</v>
      </c>
      <c r="W57" s="4">
        <v>0.92300000000000004</v>
      </c>
      <c r="X57" s="4">
        <v>2.077</v>
      </c>
      <c r="Y57" s="1">
        <v>5.8</v>
      </c>
      <c r="Z57" s="1">
        <v>5.2</v>
      </c>
      <c r="AA57" s="1">
        <f t="shared" si="8"/>
        <v>0.39841947105407344</v>
      </c>
      <c r="AB57" s="1">
        <v>0.66700000000000004</v>
      </c>
      <c r="AC57" s="1">
        <v>2.3330000000000002</v>
      </c>
      <c r="AD57" s="1">
        <v>0</v>
      </c>
      <c r="AE57" s="1">
        <v>2</v>
      </c>
      <c r="AF57" s="1" t="e">
        <f t="shared" si="3"/>
        <v>#DIV/0!</v>
      </c>
      <c r="AH57" s="1">
        <f t="shared" si="10"/>
        <v>0.25143818553100866</v>
      </c>
      <c r="AI57" s="1">
        <f t="shared" si="11"/>
        <v>0.35955470520330074</v>
      </c>
      <c r="AJ57" s="1">
        <f t="shared" si="12"/>
        <v>1.5926206244087036</v>
      </c>
      <c r="AK57" s="1">
        <f t="shared" si="13"/>
        <v>116.39601146123076</v>
      </c>
      <c r="AL57" s="1" t="b">
        <f t="shared" si="14"/>
        <v>1</v>
      </c>
      <c r="AM57" s="1">
        <f t="shared" si="15"/>
        <v>7.6799828009620388E-2</v>
      </c>
      <c r="AN57" s="1" t="b">
        <f t="shared" si="16"/>
        <v>0</v>
      </c>
      <c r="AO57" s="1">
        <v>9.4879999999999995</v>
      </c>
    </row>
    <row r="58" spans="1:41">
      <c r="A58" s="7">
        <v>55</v>
      </c>
      <c r="B58" s="9" t="s">
        <v>32</v>
      </c>
      <c r="C58" s="9" t="s">
        <v>33</v>
      </c>
      <c r="D58" s="9" t="s">
        <v>32</v>
      </c>
      <c r="E58" s="9" t="s">
        <v>33</v>
      </c>
      <c r="F58" s="2" t="b">
        <f t="shared" si="9"/>
        <v>0</v>
      </c>
      <c r="G58" s="2" t="b">
        <f t="shared" si="6"/>
        <v>0</v>
      </c>
      <c r="H58" s="2" t="s">
        <v>275</v>
      </c>
      <c r="J58" s="2"/>
      <c r="M58" s="1">
        <f>PRODUCT(SUM(PRODUCT(R58,overview!$J$3),PRODUCT(W58,overview!$K$3),PRODUCT(AB58,overview!$L$3)),1/SUM(overview!$J$3:$L$3))</f>
        <v>1.0098636363636364</v>
      </c>
      <c r="N58" s="1">
        <f>PRODUCT(SUM(PRODUCT(S58,overview!$J$3),PRODUCT(X58,overview!$K$3),PRODUCT(AC58,overview!$L$3)),1/SUM(overview!$J$3:$L$3))</f>
        <v>1.9901363636363638</v>
      </c>
      <c r="O58" s="1">
        <f t="shared" si="4"/>
        <v>17.8</v>
      </c>
      <c r="P58" s="1">
        <f t="shared" si="4"/>
        <v>3.2</v>
      </c>
      <c r="Q58" s="1">
        <f t="shared" si="7"/>
        <v>9.1224160421404119E-2</v>
      </c>
      <c r="R58" s="4">
        <v>1.0309999999999999</v>
      </c>
      <c r="S58" s="4">
        <v>1.9690000000000001</v>
      </c>
      <c r="T58" s="1">
        <v>6.8</v>
      </c>
      <c r="U58" s="1">
        <v>2.2000000000000002</v>
      </c>
      <c r="V58" s="1">
        <f t="shared" si="5"/>
        <v>0.16940519224449554</v>
      </c>
      <c r="W58" s="4">
        <v>1</v>
      </c>
      <c r="X58" s="4">
        <v>2</v>
      </c>
      <c r="Y58" s="1">
        <v>11</v>
      </c>
      <c r="Z58" s="1">
        <v>1</v>
      </c>
      <c r="AA58" s="1">
        <f t="shared" si="8"/>
        <v>4.5454545454545456E-2</v>
      </c>
      <c r="AB58" s="1">
        <v>1</v>
      </c>
      <c r="AC58" s="1">
        <v>2</v>
      </c>
      <c r="AD58" s="1">
        <v>0</v>
      </c>
      <c r="AE58" s="1">
        <v>0</v>
      </c>
      <c r="AF58" s="1" t="e">
        <f t="shared" si="3"/>
        <v>#DIV/0!</v>
      </c>
      <c r="AH58" s="1">
        <f t="shared" si="10"/>
        <v>0.28131122130447572</v>
      </c>
      <c r="AI58" s="1">
        <f t="shared" si="11"/>
        <v>0.31635432874659319</v>
      </c>
      <c r="AJ58" s="1">
        <f t="shared" si="12"/>
        <v>1.5926206244087038</v>
      </c>
      <c r="AK58" s="1">
        <f t="shared" si="13"/>
        <v>119.10032452531078</v>
      </c>
      <c r="AL58" s="1" t="b">
        <f t="shared" si="14"/>
        <v>1</v>
      </c>
      <c r="AM58" s="1">
        <f t="shared" si="15"/>
        <v>0.19571988738367885</v>
      </c>
      <c r="AN58" s="1" t="b">
        <f t="shared" si="16"/>
        <v>0</v>
      </c>
      <c r="AO58" s="1">
        <v>9.4879999999999995</v>
      </c>
    </row>
    <row r="59" spans="1:41">
      <c r="A59" s="7">
        <v>56</v>
      </c>
      <c r="B59" s="9" t="s">
        <v>89</v>
      </c>
      <c r="C59" s="9" t="s">
        <v>70</v>
      </c>
      <c r="D59" s="9" t="s">
        <v>89</v>
      </c>
      <c r="E59" s="9" t="s">
        <v>70</v>
      </c>
      <c r="F59" s="2" t="b">
        <f t="shared" si="9"/>
        <v>0</v>
      </c>
      <c r="G59" s="2" t="b">
        <f t="shared" si="6"/>
        <v>0</v>
      </c>
      <c r="H59" s="2" t="s">
        <v>275</v>
      </c>
      <c r="J59" s="3"/>
      <c r="M59" s="1">
        <f>PRODUCT(SUM(PRODUCT(R59,overview!$J$3),PRODUCT(W59,overview!$K$3),PRODUCT(AB59,overview!$L$3)),1/SUM(overview!$J$3:$L$3))</f>
        <v>0.99340909090909091</v>
      </c>
      <c r="N59" s="1">
        <f>PRODUCT(SUM(PRODUCT(S59,overview!$J$3),PRODUCT(X59,overview!$K$3),PRODUCT(AC59,overview!$L$3)),1/SUM(overview!$J$3:$L$3))</f>
        <v>2.0065909090909089</v>
      </c>
      <c r="O59" s="1">
        <f t="shared" si="4"/>
        <v>14.5</v>
      </c>
      <c r="P59" s="1">
        <f t="shared" si="4"/>
        <v>1.5</v>
      </c>
      <c r="Q59" s="1">
        <f t="shared" si="7"/>
        <v>5.121445393511196E-2</v>
      </c>
      <c r="R59" s="4">
        <v>1</v>
      </c>
      <c r="S59" s="4">
        <v>2</v>
      </c>
      <c r="T59" s="1">
        <v>11</v>
      </c>
      <c r="U59" s="1">
        <v>0</v>
      </c>
      <c r="V59" s="1">
        <f t="shared" si="5"/>
        <v>0</v>
      </c>
      <c r="W59" s="4">
        <v>0.99</v>
      </c>
      <c r="X59" s="4">
        <v>2.0099999999999998</v>
      </c>
      <c r="Y59" s="1">
        <v>3.5</v>
      </c>
      <c r="Z59" s="1">
        <v>1.5</v>
      </c>
      <c r="AA59" s="1">
        <f t="shared" si="8"/>
        <v>0.21108742004264394</v>
      </c>
      <c r="AB59" s="1">
        <v>1</v>
      </c>
      <c r="AC59" s="1">
        <v>2</v>
      </c>
      <c r="AD59" s="1">
        <v>0</v>
      </c>
      <c r="AE59" s="1">
        <v>0</v>
      </c>
      <c r="AF59" s="1" t="e">
        <f t="shared" si="3"/>
        <v>#DIV/0!</v>
      </c>
      <c r="AH59" s="1">
        <f t="shared" si="10"/>
        <v>0.25937344135978224</v>
      </c>
      <c r="AI59" s="1">
        <f t="shared" si="11"/>
        <v>0.29133897391398561</v>
      </c>
      <c r="AJ59" s="1">
        <f t="shared" si="12"/>
        <v>1.4993507336709517</v>
      </c>
      <c r="AK59" s="1">
        <f t="shared" si="13"/>
        <v>125.72192274289478</v>
      </c>
      <c r="AL59" s="1" t="b">
        <f t="shared" si="14"/>
        <v>1</v>
      </c>
      <c r="AM59" s="1">
        <f t="shared" si="15"/>
        <v>0.29316191359852223</v>
      </c>
      <c r="AN59" s="1" t="b">
        <f t="shared" si="16"/>
        <v>0</v>
      </c>
      <c r="AO59" s="1">
        <v>9.4879999999999995</v>
      </c>
    </row>
    <row r="60" spans="1:41">
      <c r="A60" s="7">
        <v>57</v>
      </c>
      <c r="B60" s="9" t="s">
        <v>53</v>
      </c>
      <c r="C60" s="9" t="s">
        <v>33</v>
      </c>
      <c r="D60" s="9" t="s">
        <v>32</v>
      </c>
      <c r="E60" s="9" t="s">
        <v>33</v>
      </c>
      <c r="F60" s="2" t="b">
        <f t="shared" si="9"/>
        <v>1</v>
      </c>
      <c r="G60" s="2" t="b">
        <f t="shared" si="6"/>
        <v>0</v>
      </c>
      <c r="H60" s="2" t="s">
        <v>275</v>
      </c>
      <c r="J60" s="3"/>
      <c r="M60" s="1">
        <f>PRODUCT(SUM(PRODUCT(R60,overview!$J$3),PRODUCT(W60,overview!$K$3),PRODUCT(AB60,overview!$L$3)),1/SUM(overview!$J$3:$L$3))</f>
        <v>1</v>
      </c>
      <c r="N60" s="1">
        <f>PRODUCT(SUM(PRODUCT(S60,overview!$J$3),PRODUCT(X60,overview!$K$3),PRODUCT(AC60,overview!$L$3)),1/SUM(overview!$J$3:$L$3))</f>
        <v>2</v>
      </c>
      <c r="O60" s="1">
        <f t="shared" si="4"/>
        <v>17</v>
      </c>
      <c r="P60" s="1">
        <f t="shared" si="4"/>
        <v>0</v>
      </c>
      <c r="Q60" s="1">
        <f t="shared" si="7"/>
        <v>0</v>
      </c>
      <c r="R60" s="4">
        <v>1</v>
      </c>
      <c r="S60" s="4">
        <v>2</v>
      </c>
      <c r="T60" s="1">
        <v>7</v>
      </c>
      <c r="U60" s="1">
        <v>0</v>
      </c>
      <c r="V60" s="1">
        <f t="shared" si="5"/>
        <v>0</v>
      </c>
      <c r="W60" s="4">
        <v>1</v>
      </c>
      <c r="X60" s="4">
        <v>2</v>
      </c>
      <c r="Y60" s="1">
        <v>9</v>
      </c>
      <c r="Z60" s="1">
        <v>0</v>
      </c>
      <c r="AA60" s="1">
        <f t="shared" si="8"/>
        <v>0</v>
      </c>
      <c r="AB60" s="1">
        <v>1</v>
      </c>
      <c r="AC60" s="1">
        <v>2</v>
      </c>
      <c r="AD60" s="1">
        <v>1</v>
      </c>
      <c r="AE60" s="1">
        <v>0</v>
      </c>
      <c r="AF60" s="1">
        <f t="shared" si="3"/>
        <v>0</v>
      </c>
      <c r="AH60" s="1">
        <f t="shared" si="10"/>
        <v>0.24359936619131009</v>
      </c>
      <c r="AI60" s="1">
        <f t="shared" si="11"/>
        <v>0.28435223887669336</v>
      </c>
      <c r="AJ60" s="1">
        <f t="shared" si="12"/>
        <v>1.4993507336709517</v>
      </c>
      <c r="AK60" s="1">
        <f t="shared" si="13"/>
        <v>127.21105508411493</v>
      </c>
      <c r="AL60" s="1" t="b">
        <f t="shared" si="14"/>
        <v>1</v>
      </c>
      <c r="AM60" s="1">
        <f t="shared" si="15"/>
        <v>0.16461686160602423</v>
      </c>
      <c r="AN60" s="1" t="b">
        <f t="shared" si="16"/>
        <v>0</v>
      </c>
      <c r="AO60" s="1">
        <v>9.4879999999999995</v>
      </c>
    </row>
    <row r="61" spans="1:41">
      <c r="A61" s="7">
        <v>58</v>
      </c>
      <c r="B61" s="9" t="s">
        <v>45</v>
      </c>
      <c r="C61" s="9" t="s">
        <v>46</v>
      </c>
      <c r="D61" s="9" t="s">
        <v>45</v>
      </c>
      <c r="E61" s="9" t="s">
        <v>46</v>
      </c>
      <c r="F61" s="2" t="b">
        <f t="shared" si="9"/>
        <v>0</v>
      </c>
      <c r="G61" s="2" t="b">
        <f t="shared" si="6"/>
        <v>0</v>
      </c>
      <c r="H61" s="2" t="s">
        <v>275</v>
      </c>
      <c r="J61" s="3"/>
      <c r="M61" s="1">
        <f>PRODUCT(SUM(PRODUCT(R61,overview!$J$3),PRODUCT(W61,overview!$K$3),PRODUCT(AB61,overview!$L$3)),1/SUM(overview!$J$3:$L$3))</f>
        <v>1.010340909090909</v>
      </c>
      <c r="N61" s="1">
        <f>PRODUCT(SUM(PRODUCT(S61,overview!$J$3),PRODUCT(X61,overview!$K$3),PRODUCT(AC61,overview!$L$3)),1/SUM(overview!$J$3:$L$3))</f>
        <v>1.989659090909091</v>
      </c>
      <c r="O61" s="1">
        <f t="shared" si="4"/>
        <v>9</v>
      </c>
      <c r="P61" s="1">
        <f t="shared" si="4"/>
        <v>0</v>
      </c>
      <c r="Q61" s="1">
        <f t="shared" si="7"/>
        <v>0</v>
      </c>
      <c r="R61" s="4">
        <v>1.018</v>
      </c>
      <c r="S61" s="4">
        <v>1.982</v>
      </c>
      <c r="T61" s="1">
        <v>5</v>
      </c>
      <c r="U61" s="1">
        <v>0</v>
      </c>
      <c r="V61" s="1">
        <f t="shared" si="5"/>
        <v>0</v>
      </c>
      <c r="W61" s="4">
        <v>1.0069999999999999</v>
      </c>
      <c r="X61" s="4">
        <v>1.9930000000000001</v>
      </c>
      <c r="Y61" s="1">
        <v>4</v>
      </c>
      <c r="Z61" s="1">
        <v>0</v>
      </c>
      <c r="AA61" s="1">
        <f t="shared" si="8"/>
        <v>0</v>
      </c>
      <c r="AB61" s="1">
        <v>1</v>
      </c>
      <c r="AC61" s="1">
        <v>2</v>
      </c>
      <c r="AD61" s="1">
        <v>0</v>
      </c>
      <c r="AE61" s="1">
        <v>0</v>
      </c>
      <c r="AF61" s="1" t="e">
        <f t="shared" si="3"/>
        <v>#DIV/0!</v>
      </c>
      <c r="AH61" s="1">
        <f t="shared" si="10"/>
        <v>0.20189992807348056</v>
      </c>
      <c r="AI61" s="1">
        <f t="shared" si="11"/>
        <v>0.28630704138027913</v>
      </c>
      <c r="AJ61" s="1">
        <f t="shared" si="12"/>
        <v>1.5724637681159415</v>
      </c>
      <c r="AK61" s="1">
        <f t="shared" si="13"/>
        <v>121.3942135764415</v>
      </c>
      <c r="AL61" s="1" t="b">
        <f t="shared" si="14"/>
        <v>1</v>
      </c>
      <c r="AM61" s="1">
        <f t="shared" si="15"/>
        <v>9.9213365350748706E-2</v>
      </c>
      <c r="AN61" s="1" t="b">
        <f t="shared" si="16"/>
        <v>0</v>
      </c>
      <c r="AO61" s="1">
        <v>9.4879999999999995</v>
      </c>
    </row>
    <row r="62" spans="1:41">
      <c r="A62" s="7">
        <v>59</v>
      </c>
      <c r="B62" s="9" t="s">
        <v>54</v>
      </c>
      <c r="C62" s="9" t="s">
        <v>55</v>
      </c>
      <c r="D62" s="9" t="s">
        <v>53</v>
      </c>
      <c r="E62" s="9" t="s">
        <v>33</v>
      </c>
      <c r="F62" s="2" t="b">
        <f t="shared" si="9"/>
        <v>0</v>
      </c>
      <c r="G62" s="2" t="b">
        <f t="shared" si="6"/>
        <v>1</v>
      </c>
      <c r="H62" s="2" t="s">
        <v>275</v>
      </c>
      <c r="I62" s="4"/>
      <c r="J62" s="3"/>
      <c r="M62" s="1">
        <f>PRODUCT(SUM(PRODUCT(R62,overview!$J$3),PRODUCT(W62,overview!$K$3),PRODUCT(AB62,overview!$L$3)),1/SUM(overview!$J$3:$L$3))</f>
        <v>0.71570454545454543</v>
      </c>
      <c r="N62" s="1">
        <f>PRODUCT(SUM(PRODUCT(S62,overview!$J$3),PRODUCT(X62,overview!$K$3),PRODUCT(AC62,overview!$L$3)),1/SUM(overview!$J$3:$L$3))</f>
        <v>2.2842954545454548</v>
      </c>
      <c r="O62" s="1">
        <f t="shared" si="4"/>
        <v>8.8000000000000007</v>
      </c>
      <c r="P62" s="1">
        <f t="shared" si="4"/>
        <v>26.2</v>
      </c>
      <c r="Q62" s="1">
        <f t="shared" si="7"/>
        <v>0.93282487592698604</v>
      </c>
      <c r="R62" s="4">
        <v>0.57699999999999996</v>
      </c>
      <c r="S62" s="4">
        <v>2.423</v>
      </c>
      <c r="T62" s="1">
        <v>4</v>
      </c>
      <c r="U62" s="1">
        <v>17</v>
      </c>
      <c r="V62" s="1">
        <f t="shared" si="5"/>
        <v>1.0120718118035492</v>
      </c>
      <c r="W62" s="4">
        <v>0.78300000000000003</v>
      </c>
      <c r="X62" s="4">
        <v>2.2170000000000001</v>
      </c>
      <c r="Y62" s="1">
        <v>4.8</v>
      </c>
      <c r="Z62" s="1">
        <v>7.2</v>
      </c>
      <c r="AA62" s="1">
        <f t="shared" si="8"/>
        <v>0.52976995940460081</v>
      </c>
      <c r="AB62" s="1">
        <v>0.70599999999999996</v>
      </c>
      <c r="AC62" s="1">
        <v>2.294</v>
      </c>
      <c r="AD62" s="1">
        <v>0</v>
      </c>
      <c r="AE62" s="1">
        <v>2</v>
      </c>
      <c r="AF62" s="1" t="e">
        <f t="shared" si="3"/>
        <v>#DIV/0!</v>
      </c>
      <c r="AH62" s="1">
        <f t="shared" si="10"/>
        <v>0.17526708646252373</v>
      </c>
      <c r="AI62" s="1">
        <f t="shared" si="11"/>
        <v>0.19579947053705316</v>
      </c>
      <c r="AJ62" s="1">
        <f t="shared" si="12"/>
        <v>1.1231884057971011</v>
      </c>
      <c r="AK62" s="1">
        <f t="shared" si="13"/>
        <v>99.638826538988312</v>
      </c>
      <c r="AL62" s="1" t="b">
        <f t="shared" si="14"/>
        <v>1</v>
      </c>
      <c r="AM62" s="1">
        <f t="shared" si="15"/>
        <v>6.6976991013820847E-2</v>
      </c>
      <c r="AN62" s="1" t="b">
        <f t="shared" si="16"/>
        <v>0</v>
      </c>
      <c r="AO62" s="1">
        <v>9.4879999999999995</v>
      </c>
    </row>
    <row r="63" spans="1:41">
      <c r="A63" s="7">
        <v>60</v>
      </c>
      <c r="B63" s="9" t="s">
        <v>118</v>
      </c>
      <c r="C63" s="9" t="s">
        <v>70</v>
      </c>
      <c r="D63" s="9" t="s">
        <v>32</v>
      </c>
      <c r="E63" s="9" t="s">
        <v>33</v>
      </c>
      <c r="F63" s="2" t="b">
        <f t="shared" si="9"/>
        <v>1</v>
      </c>
      <c r="G63" s="2" t="b">
        <f t="shared" si="6"/>
        <v>0</v>
      </c>
      <c r="H63" s="2" t="s">
        <v>275</v>
      </c>
      <c r="I63" s="3"/>
      <c r="J63" s="3"/>
      <c r="K63" s="2"/>
      <c r="L63" s="2"/>
      <c r="M63" s="1">
        <f>PRODUCT(SUM(PRODUCT(R63,overview!$J$3),PRODUCT(W63,overview!$K$3),PRODUCT(AB63,overview!$L$3)),1/SUM(overview!$J$3:$L$3))</f>
        <v>0.80402272727272739</v>
      </c>
      <c r="N63" s="1">
        <f>PRODUCT(SUM(PRODUCT(S63,overview!$J$3),PRODUCT(X63,overview!$K$3),PRODUCT(AC63,overview!$L$3)),1/SUM(overview!$J$3:$L$3))</f>
        <v>2.1959772727272724</v>
      </c>
      <c r="O63" s="1">
        <f t="shared" si="4"/>
        <v>18</v>
      </c>
      <c r="P63" s="1">
        <f t="shared" si="4"/>
        <v>19</v>
      </c>
      <c r="Q63" s="1">
        <f t="shared" si="7"/>
        <v>0.38647515486880868</v>
      </c>
      <c r="R63" s="4">
        <v>0.90400000000000003</v>
      </c>
      <c r="S63" s="4">
        <v>2.0960000000000001</v>
      </c>
      <c r="T63" s="1">
        <v>10.199999999999999</v>
      </c>
      <c r="U63" s="1">
        <v>10.8</v>
      </c>
      <c r="V63" s="1">
        <f t="shared" si="5"/>
        <v>0.45666816344858563</v>
      </c>
      <c r="W63" s="4">
        <v>0.749</v>
      </c>
      <c r="X63" s="4">
        <v>2.2509999999999999</v>
      </c>
      <c r="Y63" s="1">
        <v>6.8</v>
      </c>
      <c r="Z63" s="1">
        <v>6.2</v>
      </c>
      <c r="AA63" s="1">
        <f t="shared" si="8"/>
        <v>0.3033815036454387</v>
      </c>
      <c r="AB63" s="1">
        <v>1</v>
      </c>
      <c r="AC63" s="1">
        <v>2</v>
      </c>
      <c r="AD63" s="1">
        <v>1</v>
      </c>
      <c r="AE63" s="1">
        <v>2</v>
      </c>
      <c r="AF63" s="1">
        <f t="shared" si="3"/>
        <v>1</v>
      </c>
      <c r="AH63" s="1">
        <f t="shared" si="10"/>
        <v>0.19937431084442392</v>
      </c>
      <c r="AI63" s="1">
        <f t="shared" si="11"/>
        <v>0.17833089024605575</v>
      </c>
      <c r="AJ63" s="1">
        <f t="shared" si="12"/>
        <v>1.0200750949353583</v>
      </c>
      <c r="AK63" s="1">
        <f t="shared" si="13"/>
        <v>89.528475695553894</v>
      </c>
      <c r="AL63" s="1" t="b">
        <f t="shared" si="14"/>
        <v>1</v>
      </c>
      <c r="AM63" s="1">
        <f t="shared" si="15"/>
        <v>2.0018493211764014E-2</v>
      </c>
      <c r="AN63" s="1" t="b">
        <f t="shared" si="16"/>
        <v>0</v>
      </c>
      <c r="AO63" s="1">
        <v>9.4879999999999995</v>
      </c>
    </row>
    <row r="64" spans="1:41">
      <c r="A64" s="7">
        <v>61</v>
      </c>
      <c r="B64" s="9" t="s">
        <v>83</v>
      </c>
      <c r="C64" s="9" t="s">
        <v>61</v>
      </c>
      <c r="D64" s="9" t="s">
        <v>75</v>
      </c>
      <c r="E64" s="9" t="s">
        <v>1</v>
      </c>
      <c r="F64" s="2" t="b">
        <f t="shared" si="9"/>
        <v>1</v>
      </c>
      <c r="G64" s="2" t="b">
        <f t="shared" si="6"/>
        <v>0</v>
      </c>
      <c r="H64" s="2" t="s">
        <v>275</v>
      </c>
      <c r="I64" s="4"/>
      <c r="J64" s="3"/>
      <c r="M64" s="1">
        <f>PRODUCT(SUM(PRODUCT(R64,overview!$J$3),PRODUCT(W64,overview!$K$3),PRODUCT(AB64,overview!$L$3)),1/SUM(overview!$J$3:$L$3))</f>
        <v>0.96506818181818166</v>
      </c>
      <c r="N64" s="1">
        <f>PRODUCT(SUM(PRODUCT(S64,overview!$J$3),PRODUCT(X64,overview!$K$3),PRODUCT(AC64,overview!$L$3)),1/SUM(overview!$J$3:$L$3))</f>
        <v>2.0349318181818186</v>
      </c>
      <c r="O64" s="1">
        <f t="shared" si="4"/>
        <v>11.8</v>
      </c>
      <c r="P64" s="1">
        <f t="shared" si="4"/>
        <v>9.1999999999999993</v>
      </c>
      <c r="Q64" s="1">
        <f t="shared" si="7"/>
        <v>0.36975491431153434</v>
      </c>
      <c r="R64" s="4">
        <v>1</v>
      </c>
      <c r="S64" s="4">
        <v>2</v>
      </c>
      <c r="T64" s="1">
        <v>6</v>
      </c>
      <c r="U64" s="1">
        <v>0</v>
      </c>
      <c r="V64" s="1">
        <f t="shared" si="5"/>
        <v>0</v>
      </c>
      <c r="W64" s="4">
        <v>0.94699999999999995</v>
      </c>
      <c r="X64" s="4">
        <v>2.0529999999999999</v>
      </c>
      <c r="Y64" s="1">
        <v>5.8</v>
      </c>
      <c r="Z64" s="1">
        <v>8.1999999999999993</v>
      </c>
      <c r="AA64" s="1">
        <f t="shared" si="8"/>
        <v>0.65214908376303804</v>
      </c>
      <c r="AB64" s="1">
        <v>1</v>
      </c>
      <c r="AC64" s="1">
        <v>2</v>
      </c>
      <c r="AD64" s="1">
        <v>0</v>
      </c>
      <c r="AE64" s="1">
        <v>1</v>
      </c>
      <c r="AF64" s="1" t="e">
        <f t="shared" si="3"/>
        <v>#DIV/0!</v>
      </c>
      <c r="AH64" s="1">
        <f t="shared" si="10"/>
        <v>0.17308353233866886</v>
      </c>
      <c r="AI64" s="1">
        <f t="shared" si="11"/>
        <v>0.17067228871034343</v>
      </c>
      <c r="AJ64" s="1">
        <f t="shared" si="12"/>
        <v>0.61511229118265287</v>
      </c>
      <c r="AK64" s="1">
        <f t="shared" si="13"/>
        <v>62.145157727338045</v>
      </c>
      <c r="AL64" s="1" t="b">
        <f t="shared" si="14"/>
        <v>1</v>
      </c>
      <c r="AM64" s="1">
        <f t="shared" si="15"/>
        <v>2.2944333212047779E-2</v>
      </c>
      <c r="AN64" s="1" t="b">
        <f t="shared" si="16"/>
        <v>0</v>
      </c>
      <c r="AO64" s="1">
        <v>9.4879999999999995</v>
      </c>
    </row>
    <row r="65" spans="1:41">
      <c r="A65" s="7">
        <v>62</v>
      </c>
      <c r="B65" s="9" t="s">
        <v>47</v>
      </c>
      <c r="C65" s="9" t="s">
        <v>48</v>
      </c>
      <c r="D65" s="9" t="s">
        <v>47</v>
      </c>
      <c r="E65" s="9" t="s">
        <v>48</v>
      </c>
      <c r="F65" s="2" t="b">
        <f t="shared" si="9"/>
        <v>0</v>
      </c>
      <c r="G65" s="2" t="b">
        <f t="shared" si="6"/>
        <v>0</v>
      </c>
      <c r="H65" s="2" t="s">
        <v>275</v>
      </c>
      <c r="I65" s="4"/>
      <c r="M65" s="1">
        <f>PRODUCT(SUM(PRODUCT(R65,overview!$J$3),PRODUCT(W65,overview!$K$3),PRODUCT(AB65,overview!$L$3)),1/SUM(overview!$J$3:$L$3))</f>
        <v>0.81702272727272729</v>
      </c>
      <c r="N65" s="1">
        <f>PRODUCT(SUM(PRODUCT(S65,overview!$J$3),PRODUCT(X65,overview!$K$3),PRODUCT(AC65,overview!$L$3)),1/SUM(overview!$J$3:$L$3))</f>
        <v>2.1829772727272729</v>
      </c>
      <c r="O65" s="1">
        <f t="shared" si="4"/>
        <v>16</v>
      </c>
      <c r="P65" s="1">
        <f t="shared" si="4"/>
        <v>5</v>
      </c>
      <c r="Q65" s="1">
        <f t="shared" si="7"/>
        <v>0.11695934972046099</v>
      </c>
      <c r="R65" s="4">
        <v>0.92400000000000004</v>
      </c>
      <c r="S65" s="4">
        <v>2.0760000000000001</v>
      </c>
      <c r="T65" s="1">
        <v>7</v>
      </c>
      <c r="U65" s="1">
        <v>2</v>
      </c>
      <c r="V65" s="1">
        <f t="shared" si="5"/>
        <v>0.12716763005780346</v>
      </c>
      <c r="W65" s="4">
        <v>0.76400000000000001</v>
      </c>
      <c r="X65" s="4">
        <v>2.2360000000000002</v>
      </c>
      <c r="Y65" s="1">
        <v>9</v>
      </c>
      <c r="Z65" s="1">
        <v>3</v>
      </c>
      <c r="AA65" s="1">
        <f t="shared" si="8"/>
        <v>0.11389385807990457</v>
      </c>
      <c r="AB65" s="1">
        <v>0.85699999999999998</v>
      </c>
      <c r="AC65" s="1">
        <v>2.1429999999999998</v>
      </c>
      <c r="AD65" s="1">
        <v>0</v>
      </c>
      <c r="AE65" s="1">
        <v>0</v>
      </c>
      <c r="AF65" s="1" t="e">
        <f t="shared" si="3"/>
        <v>#DIV/0!</v>
      </c>
      <c r="AH65" s="1">
        <f t="shared" si="10"/>
        <v>0.19394513812133396</v>
      </c>
      <c r="AI65" s="1">
        <f t="shared" si="11"/>
        <v>0.17595831117605773</v>
      </c>
      <c r="AJ65" s="1">
        <f t="shared" si="12"/>
        <v>0.92266843677397925</v>
      </c>
      <c r="AK65" s="1">
        <f t="shared" si="13"/>
        <v>43.891320938854804</v>
      </c>
      <c r="AL65" s="1" t="b">
        <f t="shared" si="14"/>
        <v>1</v>
      </c>
      <c r="AM65" s="1">
        <f t="shared" si="15"/>
        <v>0.19157551205277137</v>
      </c>
      <c r="AN65" s="1" t="b">
        <f t="shared" si="16"/>
        <v>0</v>
      </c>
      <c r="AO65" s="1">
        <v>9.4879999999999995</v>
      </c>
    </row>
    <row r="66" spans="1:41">
      <c r="A66" s="7">
        <v>63</v>
      </c>
      <c r="B66" s="9" t="s">
        <v>45</v>
      </c>
      <c r="C66" s="9" t="s">
        <v>46</v>
      </c>
      <c r="D66" s="9" t="s">
        <v>45</v>
      </c>
      <c r="E66" s="9" t="s">
        <v>46</v>
      </c>
      <c r="F66" s="2" t="b">
        <f t="shared" si="9"/>
        <v>0</v>
      </c>
      <c r="G66" s="2" t="b">
        <f t="shared" si="6"/>
        <v>0</v>
      </c>
      <c r="H66" s="2" t="s">
        <v>275</v>
      </c>
      <c r="I66" s="3"/>
      <c r="M66" s="1">
        <f>PRODUCT(SUM(PRODUCT(R66,overview!$J$3),PRODUCT(W66,overview!$K$3),PRODUCT(AB66,overview!$L$3)),1/SUM(overview!$J$3:$L$3))</f>
        <v>1.0044545454545455</v>
      </c>
      <c r="N66" s="1">
        <f>PRODUCT(SUM(PRODUCT(S66,overview!$J$3),PRODUCT(X66,overview!$K$3),PRODUCT(AC66,overview!$L$3)),1/SUM(overview!$J$3:$L$3))</f>
        <v>1.9955454545454547</v>
      </c>
      <c r="O66" s="1">
        <f t="shared" si="4"/>
        <v>8</v>
      </c>
      <c r="P66" s="1">
        <f t="shared" si="4"/>
        <v>0</v>
      </c>
      <c r="Q66" s="1">
        <f t="shared" si="7"/>
        <v>0</v>
      </c>
      <c r="R66" s="4">
        <v>1.014</v>
      </c>
      <c r="S66" s="4">
        <v>1.986</v>
      </c>
      <c r="T66" s="1">
        <v>5</v>
      </c>
      <c r="U66" s="1">
        <v>0</v>
      </c>
      <c r="V66" s="1">
        <f t="shared" si="5"/>
        <v>0</v>
      </c>
      <c r="W66" s="4">
        <v>1</v>
      </c>
      <c r="X66" s="4">
        <v>2</v>
      </c>
      <c r="Y66" s="1">
        <v>3</v>
      </c>
      <c r="Z66" s="1">
        <v>0</v>
      </c>
      <c r="AA66" s="1">
        <f t="shared" si="8"/>
        <v>0</v>
      </c>
      <c r="AB66" s="1">
        <v>1</v>
      </c>
      <c r="AC66" s="1">
        <v>2</v>
      </c>
      <c r="AD66" s="1">
        <v>0</v>
      </c>
      <c r="AE66" s="1">
        <v>0</v>
      </c>
      <c r="AF66" s="1" t="e">
        <f t="shared" si="3"/>
        <v>#DIV/0!</v>
      </c>
      <c r="AH66" s="1">
        <f t="shared" si="10"/>
        <v>0.24568697930682673</v>
      </c>
      <c r="AI66" s="1">
        <f t="shared" si="11"/>
        <v>0.2015398386470276</v>
      </c>
      <c r="AJ66" s="1">
        <f t="shared" si="12"/>
        <v>0.62700696442720727</v>
      </c>
      <c r="AK66" s="1">
        <f t="shared" si="13"/>
        <v>30.608801327389394</v>
      </c>
      <c r="AL66" s="1" t="b">
        <f t="shared" si="14"/>
        <v>1</v>
      </c>
      <c r="AM66" s="1">
        <f t="shared" si="15"/>
        <v>0.49081787451276154</v>
      </c>
      <c r="AN66" s="1" t="b">
        <f t="shared" si="16"/>
        <v>0</v>
      </c>
      <c r="AO66" s="1">
        <v>9.4879999999999995</v>
      </c>
    </row>
    <row r="67" spans="1:41">
      <c r="A67" s="7">
        <v>64</v>
      </c>
      <c r="B67" s="9" t="s">
        <v>36</v>
      </c>
      <c r="C67" s="9" t="s">
        <v>37</v>
      </c>
      <c r="D67" s="9" t="s">
        <v>36</v>
      </c>
      <c r="E67" s="9" t="s">
        <v>37</v>
      </c>
      <c r="F67" s="2" t="b">
        <f t="shared" si="9"/>
        <v>0</v>
      </c>
      <c r="G67" s="2" t="b">
        <f t="shared" si="6"/>
        <v>0</v>
      </c>
      <c r="H67" s="2" t="s">
        <v>275</v>
      </c>
      <c r="I67" s="3"/>
      <c r="J67" s="3"/>
      <c r="M67" s="1">
        <f>PRODUCT(SUM(PRODUCT(R67,overview!$J$3),PRODUCT(W67,overview!$K$3),PRODUCT(AB67,overview!$L$3)),1/SUM(overview!$J$3:$L$3))</f>
        <v>1.0062045454545454</v>
      </c>
      <c r="N67" s="1">
        <f>PRODUCT(SUM(PRODUCT(S67,overview!$J$3),PRODUCT(X67,overview!$K$3),PRODUCT(AC67,overview!$L$3)),1/SUM(overview!$J$3:$L$3))</f>
        <v>1.9937954545454546</v>
      </c>
      <c r="O67" s="1">
        <f t="shared" si="4"/>
        <v>15</v>
      </c>
      <c r="P67" s="1">
        <f t="shared" si="4"/>
        <v>1</v>
      </c>
      <c r="Q67" s="1">
        <f t="shared" si="7"/>
        <v>3.3644526010616266E-2</v>
      </c>
      <c r="R67" s="4">
        <v>1.121</v>
      </c>
      <c r="S67" s="4">
        <v>1.879</v>
      </c>
      <c r="T67" s="1">
        <v>7</v>
      </c>
      <c r="U67" s="1">
        <v>1</v>
      </c>
      <c r="V67" s="1">
        <f t="shared" si="5"/>
        <v>8.5227704706150681E-2</v>
      </c>
      <c r="W67" s="4">
        <v>0.95099999999999996</v>
      </c>
      <c r="X67" s="4">
        <v>2.0489999999999999</v>
      </c>
      <c r="Y67" s="1">
        <v>8</v>
      </c>
      <c r="Z67" s="1">
        <v>0</v>
      </c>
      <c r="AA67" s="1">
        <f t="shared" si="8"/>
        <v>0</v>
      </c>
      <c r="AB67" s="1">
        <v>1</v>
      </c>
      <c r="AC67" s="1">
        <v>2</v>
      </c>
      <c r="AD67" s="1">
        <v>0</v>
      </c>
      <c r="AE67" s="1">
        <v>0</v>
      </c>
      <c r="AF67" s="1" t="e">
        <f t="shared" ref="AF67:AF130" si="17">PRODUCT(AE67,1/AD67,1/AC67,AB67)</f>
        <v>#DIV/0!</v>
      </c>
      <c r="AH67" s="1">
        <f t="shared" si="10"/>
        <v>0.21692071305222796</v>
      </c>
      <c r="AI67" s="1">
        <f t="shared" si="11"/>
        <v>0.12218341027866224</v>
      </c>
      <c r="AJ67" s="1">
        <f t="shared" si="12"/>
        <v>0.39328689043698545</v>
      </c>
      <c r="AK67" s="1">
        <f t="shared" si="13"/>
        <v>32.800236159028813</v>
      </c>
      <c r="AL67" s="1" t="b">
        <f t="shared" si="14"/>
        <v>1</v>
      </c>
      <c r="AM67" s="1">
        <f t="shared" si="15"/>
        <v>1.1981447545862198</v>
      </c>
      <c r="AN67" s="1" t="b">
        <f t="shared" si="16"/>
        <v>0</v>
      </c>
      <c r="AO67" s="1">
        <v>9.4879999999999995</v>
      </c>
    </row>
    <row r="68" spans="1:41">
      <c r="A68" s="7">
        <v>65</v>
      </c>
      <c r="B68" s="9" t="s">
        <v>28</v>
      </c>
      <c r="C68" s="9" t="s">
        <v>29</v>
      </c>
      <c r="D68" s="9" t="s">
        <v>28</v>
      </c>
      <c r="E68" s="9" t="s">
        <v>29</v>
      </c>
      <c r="F68" s="2" t="b">
        <f t="shared" si="9"/>
        <v>0</v>
      </c>
      <c r="G68" s="2" t="b">
        <f t="shared" si="6"/>
        <v>0</v>
      </c>
      <c r="H68" s="2" t="s">
        <v>275</v>
      </c>
      <c r="I68" s="4"/>
      <c r="J68" s="2"/>
      <c r="M68" s="1">
        <f>PRODUCT(SUM(PRODUCT(R68,overview!$J$3),PRODUCT(W68,overview!$K$3),PRODUCT(AB68,overview!$L$3)),1/SUM(overview!$J$3:$L$3))</f>
        <v>0.70720454545454547</v>
      </c>
      <c r="N68" s="1">
        <f>PRODUCT(SUM(PRODUCT(S68,overview!$J$3),PRODUCT(X68,overview!$K$3),PRODUCT(AC68,overview!$L$3)),1/SUM(overview!$J$3:$L$3))</f>
        <v>2.2927954545454545</v>
      </c>
      <c r="O68" s="1">
        <f t="shared" ref="O68:P131" si="18">SUM(T68,Y68,AD68)</f>
        <v>11</v>
      </c>
      <c r="P68" s="1">
        <f t="shared" si="18"/>
        <v>1</v>
      </c>
      <c r="Q68" s="1">
        <f t="shared" si="7"/>
        <v>2.8040583466175491E-2</v>
      </c>
      <c r="R68" s="4">
        <v>0.66700000000000004</v>
      </c>
      <c r="S68" s="4">
        <v>2.3330000000000002</v>
      </c>
      <c r="T68" s="1">
        <v>7</v>
      </c>
      <c r="U68" s="1">
        <v>0</v>
      </c>
      <c r="V68" s="1">
        <f t="shared" ref="V68:V131" si="19">PRODUCT(U68,1/T68,1/S68,R68)</f>
        <v>0</v>
      </c>
      <c r="W68" s="4">
        <v>0.72799999999999998</v>
      </c>
      <c r="X68" s="4">
        <v>2.2719999999999998</v>
      </c>
      <c r="Y68" s="1">
        <v>4</v>
      </c>
      <c r="Z68" s="1">
        <v>1</v>
      </c>
      <c r="AA68" s="1">
        <f t="shared" ref="AA68:AA131" si="20">PRODUCT(Z68,1/Y68,1/X68,W68)</f>
        <v>8.0105633802816906E-2</v>
      </c>
      <c r="AB68" s="1">
        <v>0.66700000000000004</v>
      </c>
      <c r="AC68" s="1">
        <v>2.3330000000000002</v>
      </c>
      <c r="AD68" s="1">
        <v>0</v>
      </c>
      <c r="AE68" s="1">
        <v>0</v>
      </c>
      <c r="AF68" s="1" t="e">
        <f t="shared" si="17"/>
        <v>#DIV/0!</v>
      </c>
      <c r="AH68" s="1">
        <f t="shared" si="10"/>
        <v>0.21194899955756716</v>
      </c>
      <c r="AI68" s="1">
        <f t="shared" si="11"/>
        <v>9.6809414491285883E-2</v>
      </c>
      <c r="AJ68" s="1">
        <f t="shared" si="12"/>
        <v>0.37620417865632427</v>
      </c>
      <c r="AK68" s="1">
        <f t="shared" si="13"/>
        <v>25.560603347563564</v>
      </c>
      <c r="AL68" s="1" t="b">
        <f t="shared" si="14"/>
        <v>1</v>
      </c>
      <c r="AM68" s="1">
        <f t="shared" si="15"/>
        <v>2.4805868297936793</v>
      </c>
      <c r="AN68" s="1" t="b">
        <f t="shared" si="16"/>
        <v>0</v>
      </c>
      <c r="AO68" s="1">
        <v>9.4879999999999995</v>
      </c>
    </row>
    <row r="69" spans="1:41">
      <c r="A69" s="7">
        <v>66</v>
      </c>
      <c r="B69" s="9" t="s">
        <v>49</v>
      </c>
      <c r="C69" s="9" t="s">
        <v>50</v>
      </c>
      <c r="D69" s="9" t="s">
        <v>49</v>
      </c>
      <c r="E69" s="9" t="s">
        <v>50</v>
      </c>
      <c r="F69" s="2" t="b">
        <f t="shared" si="9"/>
        <v>0</v>
      </c>
      <c r="G69" s="2" t="b">
        <f t="shared" ref="G69:G132" si="21">AND(NOT(D69=B69),OR(D69="CAT",D69="CAC",D69="ATA",D69="ATT",D69="TTA",D69="ATG",D69="CCG",D69="AGA",D69="CGG",D69="AGG",D69="CGA",D69="CGC",D69="TCC",D69="ACG",D69="ACC",D69="GTA",D69="TGG",D69="TAT",B69="GAA",B69="GAT",B69="GAG",B69="AAG",B69="AAA",B69="CTA",B69="CTT",B69="CTC",B69="AAC",B69="CCA",B69="CCT",B69="CAG",B69="CAA",B69="CGT",B69="AGT",B69="AGC",B69="TCA",B69="TCT",B69="GTC"))</f>
        <v>0</v>
      </c>
      <c r="H69" s="2" t="s">
        <v>275</v>
      </c>
      <c r="I69" s="4"/>
      <c r="J69" s="2"/>
      <c r="M69" s="1">
        <f>PRODUCT(SUM(PRODUCT(R69,overview!$J$3),PRODUCT(W69,overview!$K$3),PRODUCT(AB69,overview!$L$3)),1/SUM(overview!$J$3:$L$3))</f>
        <v>0.42870454545454545</v>
      </c>
      <c r="N69" s="1">
        <f>PRODUCT(SUM(PRODUCT(S69,overview!$J$3),PRODUCT(X69,overview!$K$3),PRODUCT(AC69,overview!$L$3)),1/SUM(overview!$J$3:$L$3))</f>
        <v>2.5712954545454547</v>
      </c>
      <c r="O69" s="1">
        <f t="shared" si="18"/>
        <v>8</v>
      </c>
      <c r="P69" s="1">
        <f t="shared" si="18"/>
        <v>5</v>
      </c>
      <c r="Q69" s="1">
        <f t="shared" ref="Q69:Q132" si="22">PRODUCT(P69,1/O69,1/N69,M69)</f>
        <v>0.10420441588516575</v>
      </c>
      <c r="R69" s="4">
        <v>0.379</v>
      </c>
      <c r="S69" s="4">
        <v>2.621</v>
      </c>
      <c r="T69" s="1">
        <v>4</v>
      </c>
      <c r="U69" s="1">
        <v>1</v>
      </c>
      <c r="V69" s="1">
        <f t="shared" si="19"/>
        <v>3.6150324303700881E-2</v>
      </c>
      <c r="W69" s="4">
        <v>0.45600000000000002</v>
      </c>
      <c r="X69" s="4">
        <v>2.544</v>
      </c>
      <c r="Y69" s="1">
        <v>4</v>
      </c>
      <c r="Z69" s="1">
        <v>4</v>
      </c>
      <c r="AA69" s="1">
        <f t="shared" si="20"/>
        <v>0.17924528301886791</v>
      </c>
      <c r="AB69" s="1">
        <v>0.33300000000000002</v>
      </c>
      <c r="AC69" s="1">
        <v>2.6669999999999998</v>
      </c>
      <c r="AD69" s="1">
        <v>0</v>
      </c>
      <c r="AE69" s="1">
        <v>0</v>
      </c>
      <c r="AF69" s="1" t="e">
        <f t="shared" si="17"/>
        <v>#DIV/0!</v>
      </c>
      <c r="AH69" s="1">
        <f t="shared" si="10"/>
        <v>0.26182522510638312</v>
      </c>
      <c r="AI69" s="1">
        <f t="shared" si="11"/>
        <v>0.11959569464544142</v>
      </c>
      <c r="AJ69" s="1">
        <f t="shared" si="12"/>
        <v>0.56430626798448646</v>
      </c>
      <c r="AK69" s="1">
        <f t="shared" si="13"/>
        <v>27.666221440331423</v>
      </c>
      <c r="AL69" s="1" t="b">
        <f t="shared" si="14"/>
        <v>1</v>
      </c>
      <c r="AM69" s="1">
        <f t="shared" si="15"/>
        <v>3.9808021589727165</v>
      </c>
      <c r="AN69" s="1" t="b">
        <f t="shared" si="16"/>
        <v>0</v>
      </c>
      <c r="AO69" s="1">
        <v>9.4879999999999995</v>
      </c>
    </row>
    <row r="70" spans="1:41">
      <c r="A70" s="7">
        <v>67</v>
      </c>
      <c r="B70" s="9" t="s">
        <v>64</v>
      </c>
      <c r="C70" s="9" t="s">
        <v>2</v>
      </c>
      <c r="D70" s="9" t="s">
        <v>65</v>
      </c>
      <c r="E70" s="9" t="s">
        <v>2</v>
      </c>
      <c r="F70" s="2" t="b">
        <f t="shared" si="9"/>
        <v>0</v>
      </c>
      <c r="G70" s="2" t="b">
        <f t="shared" si="21"/>
        <v>1</v>
      </c>
      <c r="H70" s="2" t="s">
        <v>275</v>
      </c>
      <c r="I70" s="2" t="s">
        <v>127</v>
      </c>
      <c r="M70" s="1">
        <f>PRODUCT(SUM(PRODUCT(R70,overview!$J$3),PRODUCT(W70,overview!$K$3),PRODUCT(AB70,overview!$L$3)),1/SUM(overview!$J$3:$L$3))</f>
        <v>0.33300000000000002</v>
      </c>
      <c r="N70" s="1">
        <f>PRODUCT(SUM(PRODUCT(S70,overview!$J$3),PRODUCT(X70,overview!$K$3),PRODUCT(AC70,overview!$L$3)),1/SUM(overview!$J$3:$L$3))</f>
        <v>2.6669999999999998</v>
      </c>
      <c r="O70" s="1">
        <f t="shared" si="18"/>
        <v>11</v>
      </c>
      <c r="P70" s="1">
        <f t="shared" si="18"/>
        <v>0</v>
      </c>
      <c r="Q70" s="1">
        <f t="shared" si="22"/>
        <v>0</v>
      </c>
      <c r="R70" s="4">
        <v>0.33300000000000002</v>
      </c>
      <c r="S70" s="4">
        <v>2.6669999999999998</v>
      </c>
      <c r="T70" s="1">
        <v>7</v>
      </c>
      <c r="U70" s="1">
        <v>0</v>
      </c>
      <c r="V70" s="1">
        <f t="shared" si="19"/>
        <v>0</v>
      </c>
      <c r="W70" s="4">
        <v>0.33300000000000002</v>
      </c>
      <c r="X70" s="4">
        <v>2.6669999999999998</v>
      </c>
      <c r="Y70" s="1">
        <v>3</v>
      </c>
      <c r="Z70" s="1">
        <v>0</v>
      </c>
      <c r="AA70" s="1">
        <f t="shared" si="20"/>
        <v>0</v>
      </c>
      <c r="AB70" s="1">
        <v>0.33300000000000002</v>
      </c>
      <c r="AC70" s="1">
        <v>2.6669999999999998</v>
      </c>
      <c r="AD70" s="1">
        <v>1</v>
      </c>
      <c r="AE70" s="1">
        <v>0</v>
      </c>
      <c r="AF70" s="1">
        <f t="shared" si="17"/>
        <v>0</v>
      </c>
      <c r="AH70" s="1">
        <f t="shared" si="10"/>
        <v>0.30305868238549061</v>
      </c>
      <c r="AI70" s="1">
        <f t="shared" si="11"/>
        <v>0.12491052063277135</v>
      </c>
      <c r="AJ70" s="1">
        <f t="shared" si="12"/>
        <v>0.54807811659563888</v>
      </c>
      <c r="AK70" s="1">
        <f t="shared" si="13"/>
        <v>25.964423138747719</v>
      </c>
      <c r="AL70" s="1" t="b">
        <f t="shared" si="14"/>
        <v>1</v>
      </c>
      <c r="AM70" s="1">
        <f t="shared" si="15"/>
        <v>5.1054295401593341</v>
      </c>
      <c r="AN70" s="1" t="b">
        <f t="shared" si="16"/>
        <v>0</v>
      </c>
      <c r="AO70" s="1">
        <v>9.4879999999999995</v>
      </c>
    </row>
    <row r="71" spans="1:41">
      <c r="A71" s="7">
        <v>68</v>
      </c>
      <c r="B71" s="9" t="s">
        <v>32</v>
      </c>
      <c r="C71" s="9" t="s">
        <v>33</v>
      </c>
      <c r="D71" s="9" t="s">
        <v>32</v>
      </c>
      <c r="E71" s="9" t="s">
        <v>33</v>
      </c>
      <c r="F71" s="2" t="b">
        <f t="shared" ref="F71:F134" si="23">AND(NOT(B71=D71),OR(B71="CAT",B71="CAC",B71="ATA",B71="ATT",B71="TTA",B71="ATG",B71="CCG",B71="AGA",B71="CGG",B71="AGG",B71="CGA",B71="CGC",B71="TCC",B71="ACG",B71="ACC",B71="GTA",B71="TGG",B71="TAT",D71="GAA",D71="GAT",D71="GAG",D71="AAG",D71="AAA",D71="CTA",D71="CTT",D71="CTC",D71="AAC",D71="CCA",D71="CCT",D71="CAG",D71="CAA",D71="CGT",D71="AGT",D71="AGC",D71="TCA",D71="TCT",D71="GTC"))</f>
        <v>0</v>
      </c>
      <c r="G71" s="2" t="b">
        <f t="shared" si="21"/>
        <v>0</v>
      </c>
      <c r="H71" s="2" t="s">
        <v>275</v>
      </c>
      <c r="I71" s="4"/>
      <c r="M71" s="1">
        <f>PRODUCT(SUM(PRODUCT(R71,overview!$J$3),PRODUCT(W71,overview!$K$3),PRODUCT(AB71,overview!$L$3)),1/SUM(overview!$J$3:$L$3))</f>
        <v>0.91929545454545458</v>
      </c>
      <c r="N71" s="1">
        <f>PRODUCT(SUM(PRODUCT(S71,overview!$J$3),PRODUCT(X71,overview!$K$3),PRODUCT(AC71,overview!$L$3)),1/SUM(overview!$J$3:$L$3))</f>
        <v>2.0807045454545454</v>
      </c>
      <c r="O71" s="1">
        <f t="shared" si="18"/>
        <v>12</v>
      </c>
      <c r="P71" s="1">
        <f t="shared" si="18"/>
        <v>3</v>
      </c>
      <c r="Q71" s="1">
        <f t="shared" si="22"/>
        <v>0.11045482845627029</v>
      </c>
      <c r="R71" s="4">
        <v>0.997</v>
      </c>
      <c r="S71" s="4">
        <v>2.0030000000000001</v>
      </c>
      <c r="T71" s="1">
        <v>7</v>
      </c>
      <c r="U71" s="1">
        <v>1</v>
      </c>
      <c r="V71" s="1">
        <f t="shared" si="19"/>
        <v>7.1107624277868903E-2</v>
      </c>
      <c r="W71" s="4">
        <v>0.879</v>
      </c>
      <c r="X71" s="4">
        <v>2.121</v>
      </c>
      <c r="Y71" s="1">
        <v>5</v>
      </c>
      <c r="Z71" s="1">
        <v>2</v>
      </c>
      <c r="AA71" s="1">
        <f t="shared" si="20"/>
        <v>0.16577086280056577</v>
      </c>
      <c r="AB71" s="1">
        <v>1</v>
      </c>
      <c r="AC71" s="1">
        <v>2</v>
      </c>
      <c r="AD71" s="1">
        <v>0</v>
      </c>
      <c r="AE71" s="1">
        <v>0</v>
      </c>
      <c r="AF71" s="1" t="e">
        <f t="shared" si="17"/>
        <v>#DIV/0!</v>
      </c>
      <c r="AH71" s="1">
        <f t="shared" si="10"/>
        <v>0.26796897277492521</v>
      </c>
      <c r="AI71" s="1">
        <f t="shared" si="11"/>
        <v>0.11787831342599872</v>
      </c>
      <c r="AJ71" s="1">
        <f t="shared" si="12"/>
        <v>0.49307456917377995</v>
      </c>
      <c r="AK71" s="1">
        <f t="shared" si="13"/>
        <v>19.874024536406349</v>
      </c>
      <c r="AL71" s="1" t="b">
        <f t="shared" si="14"/>
        <v>1</v>
      </c>
      <c r="AM71" s="1">
        <f t="shared" si="15"/>
        <v>4.7334841560764671</v>
      </c>
      <c r="AN71" s="1" t="b">
        <f t="shared" si="16"/>
        <v>0</v>
      </c>
      <c r="AO71" s="1">
        <v>9.4879999999999995</v>
      </c>
    </row>
    <row r="72" spans="1:41">
      <c r="A72" s="7">
        <v>69</v>
      </c>
      <c r="B72" s="9" t="s">
        <v>47</v>
      </c>
      <c r="C72" s="9" t="s">
        <v>48</v>
      </c>
      <c r="D72" s="9" t="s">
        <v>79</v>
      </c>
      <c r="E72" s="9" t="s">
        <v>48</v>
      </c>
      <c r="F72" s="2" t="b">
        <f t="shared" si="23"/>
        <v>1</v>
      </c>
      <c r="G72" s="2" t="b">
        <f t="shared" si="21"/>
        <v>0</v>
      </c>
      <c r="H72" s="2" t="s">
        <v>275</v>
      </c>
      <c r="J72" s="3"/>
      <c r="K72" s="4"/>
      <c r="L72" s="3"/>
      <c r="M72" s="1">
        <f>PRODUCT(SUM(PRODUCT(R72,overview!$J$3),PRODUCT(W72,overview!$K$3),PRODUCT(AB72,overview!$L$3)),1/SUM(overview!$J$3:$L$3))</f>
        <v>0.97768181818181821</v>
      </c>
      <c r="N72" s="1">
        <f>PRODUCT(SUM(PRODUCT(S72,overview!$J$3),PRODUCT(X72,overview!$K$3),PRODUCT(AC72,overview!$L$3)),1/SUM(overview!$J$3:$L$3))</f>
        <v>2.0223181818181817</v>
      </c>
      <c r="O72" s="1">
        <f t="shared" si="18"/>
        <v>12.5</v>
      </c>
      <c r="P72" s="1">
        <f t="shared" si="18"/>
        <v>15.5</v>
      </c>
      <c r="Q72" s="1">
        <f t="shared" si="22"/>
        <v>0.59947315187341266</v>
      </c>
      <c r="R72" s="4">
        <v>0.86499999999999999</v>
      </c>
      <c r="S72" s="4">
        <v>2.1349999999999998</v>
      </c>
      <c r="T72" s="1">
        <v>6.5</v>
      </c>
      <c r="U72" s="1">
        <v>6.5</v>
      </c>
      <c r="V72" s="1">
        <f t="shared" si="19"/>
        <v>0.40515222482435598</v>
      </c>
      <c r="W72" s="4">
        <v>1.0269999999999999</v>
      </c>
      <c r="X72" s="4">
        <v>1.9730000000000001</v>
      </c>
      <c r="Y72" s="1">
        <v>5</v>
      </c>
      <c r="Z72" s="1">
        <v>9</v>
      </c>
      <c r="AA72" s="1">
        <f t="shared" si="20"/>
        <v>0.93694880892042576</v>
      </c>
      <c r="AB72" s="1">
        <v>1.125</v>
      </c>
      <c r="AC72" s="1">
        <v>1.875</v>
      </c>
      <c r="AD72" s="1">
        <v>1</v>
      </c>
      <c r="AE72" s="1">
        <v>0</v>
      </c>
      <c r="AF72" s="1">
        <f t="shared" si="17"/>
        <v>0</v>
      </c>
      <c r="AH72" s="1">
        <f t="shared" ref="AH72:AH135" si="24">(SUM(Z68:Z78)*SUM(W68:W78))/(SUM(Y68:Y78)*SUM(X68:X78))</f>
        <v>0.36073460072340802</v>
      </c>
      <c r="AI72" s="1">
        <f t="shared" ref="AI72:AI135" si="25">(SUM(U68:U78)*SUM(R68:R78))/(SUM(T68:T78)*SUM(S68:S78))</f>
        <v>0.15464603512087563</v>
      </c>
      <c r="AJ72" s="1">
        <f t="shared" ref="AJ72:AJ135" si="26">(SUM(AE68:AE78)*SUM(AB68:AB78))/(SUM(AD68:AD78)*SUM(AC68:AC78))</f>
        <v>0.41756201087677408</v>
      </c>
      <c r="AK72" s="1">
        <f t="shared" si="13"/>
        <v>14.646207463406009</v>
      </c>
      <c r="AL72" s="1" t="b">
        <f t="shared" si="14"/>
        <v>1</v>
      </c>
      <c r="AM72" s="1">
        <f t="shared" si="15"/>
        <v>5.1553106761045058</v>
      </c>
      <c r="AN72" s="1" t="b">
        <f t="shared" si="16"/>
        <v>0</v>
      </c>
      <c r="AO72" s="1">
        <v>9.4879999999999995</v>
      </c>
    </row>
    <row r="73" spans="1:41">
      <c r="A73" s="7">
        <v>70</v>
      </c>
      <c r="B73" s="9" t="s">
        <v>45</v>
      </c>
      <c r="C73" s="9" t="s">
        <v>46</v>
      </c>
      <c r="D73" s="9" t="s">
        <v>45</v>
      </c>
      <c r="E73" s="9" t="s">
        <v>46</v>
      </c>
      <c r="F73" s="2" t="b">
        <f t="shared" si="23"/>
        <v>0</v>
      </c>
      <c r="G73" s="2" t="b">
        <f t="shared" si="21"/>
        <v>0</v>
      </c>
      <c r="H73" s="2" t="s">
        <v>275</v>
      </c>
      <c r="I73" s="4"/>
      <c r="M73" s="1">
        <f>PRODUCT(SUM(PRODUCT(R73,overview!$J$3),PRODUCT(W73,overview!$K$3),PRODUCT(AB73,overview!$L$3)),1/SUM(overview!$J$3:$L$3))</f>
        <v>1.0493181818181818</v>
      </c>
      <c r="N73" s="1">
        <f>PRODUCT(SUM(PRODUCT(S73,overview!$J$3),PRODUCT(X73,overview!$K$3),PRODUCT(AC73,overview!$L$3)),1/SUM(overview!$J$3:$L$3))</f>
        <v>1.9506818181818182</v>
      </c>
      <c r="O73" s="1">
        <f t="shared" si="18"/>
        <v>9</v>
      </c>
      <c r="P73" s="1">
        <f t="shared" si="18"/>
        <v>1</v>
      </c>
      <c r="Q73" s="1">
        <f t="shared" si="22"/>
        <v>5.9769311429570073E-2</v>
      </c>
      <c r="R73" s="4">
        <v>1.01</v>
      </c>
      <c r="S73" s="4">
        <v>1.99</v>
      </c>
      <c r="T73" s="1">
        <v>4</v>
      </c>
      <c r="U73" s="1">
        <v>0</v>
      </c>
      <c r="V73" s="1">
        <f t="shared" si="19"/>
        <v>0</v>
      </c>
      <c r="W73" s="4">
        <v>1.07</v>
      </c>
      <c r="X73" s="4">
        <v>1.93</v>
      </c>
      <c r="Y73" s="1">
        <v>5</v>
      </c>
      <c r="Z73" s="1">
        <v>1</v>
      </c>
      <c r="AA73" s="1">
        <f t="shared" si="20"/>
        <v>0.11088082901554407</v>
      </c>
      <c r="AB73" s="1">
        <v>1</v>
      </c>
      <c r="AC73" s="1">
        <v>2</v>
      </c>
      <c r="AD73" s="1">
        <v>0</v>
      </c>
      <c r="AE73" s="1">
        <v>0</v>
      </c>
      <c r="AF73" s="1" t="e">
        <f t="shared" si="17"/>
        <v>#DIV/0!</v>
      </c>
      <c r="AH73" s="1">
        <f t="shared" si="24"/>
        <v>0.36192932623027713</v>
      </c>
      <c r="AI73" s="1">
        <f t="shared" si="25"/>
        <v>0.20927504238043707</v>
      </c>
      <c r="AJ73" s="1">
        <f t="shared" si="26"/>
        <v>0.40237942637397855</v>
      </c>
      <c r="AK73" s="1">
        <f t="shared" si="13"/>
        <v>12.531040713676578</v>
      </c>
      <c r="AL73" s="1" t="b">
        <f t="shared" si="14"/>
        <v>1</v>
      </c>
      <c r="AM73" s="1">
        <f t="shared" si="15"/>
        <v>5.6507812747431529</v>
      </c>
      <c r="AN73" s="1" t="b">
        <f t="shared" si="16"/>
        <v>0</v>
      </c>
      <c r="AO73" s="1">
        <v>9.4879999999999995</v>
      </c>
    </row>
    <row r="74" spans="1:41">
      <c r="A74" s="7">
        <v>71</v>
      </c>
      <c r="B74" s="9" t="s">
        <v>58</v>
      </c>
      <c r="C74" s="9" t="s">
        <v>59</v>
      </c>
      <c r="D74" s="9" t="s">
        <v>56</v>
      </c>
      <c r="E74" s="9" t="s">
        <v>31</v>
      </c>
      <c r="F74" s="2" t="b">
        <f t="shared" si="23"/>
        <v>0</v>
      </c>
      <c r="G74" s="2" t="b">
        <f t="shared" si="21"/>
        <v>1</v>
      </c>
      <c r="H74" s="2" t="s">
        <v>275</v>
      </c>
      <c r="I74" s="4"/>
      <c r="J74" s="2"/>
      <c r="M74" s="1">
        <f>PRODUCT(SUM(PRODUCT(R74,overview!$J$3),PRODUCT(W74,overview!$K$3),PRODUCT(AB74,overview!$L$3)),1/SUM(overview!$J$3:$L$3))</f>
        <v>0.86456818181818174</v>
      </c>
      <c r="N74" s="1">
        <f>PRODUCT(SUM(PRODUCT(S74,overview!$J$3),PRODUCT(X74,overview!$K$3),PRODUCT(AC74,overview!$L$3)),1/SUM(overview!$J$3:$L$3))</f>
        <v>2.1354318181818179</v>
      </c>
      <c r="O74" s="1">
        <f t="shared" si="18"/>
        <v>12.5</v>
      </c>
      <c r="P74" s="1">
        <f t="shared" si="18"/>
        <v>10.5</v>
      </c>
      <c r="Q74" s="1">
        <f t="shared" si="22"/>
        <v>0.34008918783724817</v>
      </c>
      <c r="R74" s="4">
        <v>0.52700000000000002</v>
      </c>
      <c r="S74" s="4">
        <v>2.4729999999999999</v>
      </c>
      <c r="T74" s="1">
        <v>7.5</v>
      </c>
      <c r="U74" s="1">
        <v>6.5</v>
      </c>
      <c r="V74" s="1">
        <f t="shared" si="19"/>
        <v>0.18468796333737703</v>
      </c>
      <c r="W74" s="4">
        <v>1.0329999999999999</v>
      </c>
      <c r="X74" s="4">
        <v>1.9670000000000001</v>
      </c>
      <c r="Y74" s="1">
        <v>5</v>
      </c>
      <c r="Z74" s="1">
        <v>3</v>
      </c>
      <c r="AA74" s="1">
        <f t="shared" si="20"/>
        <v>0.31509913573970511</v>
      </c>
      <c r="AB74" s="1">
        <v>0.70599999999999996</v>
      </c>
      <c r="AC74" s="1">
        <v>2.294</v>
      </c>
      <c r="AD74" s="1">
        <v>0</v>
      </c>
      <c r="AE74" s="1">
        <v>1</v>
      </c>
      <c r="AF74" s="1" t="e">
        <f t="shared" si="17"/>
        <v>#DIV/0!</v>
      </c>
      <c r="AH74" s="1">
        <f t="shared" si="24"/>
        <v>0.46872542633876851</v>
      </c>
      <c r="AI74" s="1">
        <f t="shared" si="25"/>
        <v>0.22800092636232133</v>
      </c>
      <c r="AJ74" s="1">
        <f t="shared" si="26"/>
        <v>0.53728855414248677</v>
      </c>
      <c r="AK74" s="1">
        <f t="shared" si="13"/>
        <v>11.444297375602167</v>
      </c>
      <c r="AL74" s="1" t="b">
        <f t="shared" si="14"/>
        <v>1</v>
      </c>
      <c r="AM74" s="1">
        <f t="shared" si="15"/>
        <v>7.1742173242959364</v>
      </c>
      <c r="AN74" s="1" t="b">
        <f t="shared" si="16"/>
        <v>0</v>
      </c>
      <c r="AO74" s="1">
        <v>9.4879999999999995</v>
      </c>
    </row>
    <row r="75" spans="1:41">
      <c r="A75" s="7">
        <v>72</v>
      </c>
      <c r="B75" s="9" t="s">
        <v>69</v>
      </c>
      <c r="C75" s="9" t="s">
        <v>70</v>
      </c>
      <c r="D75" s="9" t="s">
        <v>32</v>
      </c>
      <c r="E75" s="9" t="s">
        <v>33</v>
      </c>
      <c r="F75" s="2" t="b">
        <f t="shared" si="23"/>
        <v>0</v>
      </c>
      <c r="G75" s="2" t="b">
        <f t="shared" si="21"/>
        <v>1</v>
      </c>
      <c r="H75" s="2" t="s">
        <v>275</v>
      </c>
      <c r="I75" s="4"/>
      <c r="J75" s="3"/>
      <c r="M75" s="1">
        <f>PRODUCT(SUM(PRODUCT(R75,overview!$J$3),PRODUCT(W75,overview!$K$3),PRODUCT(AB75,overview!$L$3)),1/SUM(overview!$J$3:$L$3))</f>
        <v>0.99827272727272731</v>
      </c>
      <c r="N75" s="1">
        <f>PRODUCT(SUM(PRODUCT(S75,overview!$J$3),PRODUCT(X75,overview!$K$3),PRODUCT(AC75,overview!$L$3)),1/SUM(overview!$J$3:$L$3))</f>
        <v>2.0017272727272726</v>
      </c>
      <c r="O75" s="1">
        <f t="shared" si="18"/>
        <v>9.6</v>
      </c>
      <c r="P75" s="1">
        <f t="shared" si="18"/>
        <v>21.4</v>
      </c>
      <c r="Q75" s="1">
        <f t="shared" si="22"/>
        <v>1.1116980410857291</v>
      </c>
      <c r="R75" s="4">
        <v>0.97799999999999998</v>
      </c>
      <c r="S75" s="4">
        <v>2.0219999999999998</v>
      </c>
      <c r="T75" s="1">
        <v>2</v>
      </c>
      <c r="U75" s="1">
        <v>3</v>
      </c>
      <c r="V75" s="1">
        <f t="shared" si="19"/>
        <v>0.72551928783382791</v>
      </c>
      <c r="W75" s="4">
        <v>1.008</v>
      </c>
      <c r="X75" s="4">
        <v>1.992</v>
      </c>
      <c r="Y75" s="1">
        <v>7.6</v>
      </c>
      <c r="Z75" s="1">
        <v>16.399999999999999</v>
      </c>
      <c r="AA75" s="1">
        <f t="shared" si="20"/>
        <v>1.0919467343056435</v>
      </c>
      <c r="AB75" s="1">
        <v>1</v>
      </c>
      <c r="AC75" s="1">
        <v>2</v>
      </c>
      <c r="AD75" s="1">
        <v>0</v>
      </c>
      <c r="AE75" s="1">
        <v>2</v>
      </c>
      <c r="AF75" s="1" t="e">
        <f t="shared" si="17"/>
        <v>#DIV/0!</v>
      </c>
      <c r="AH75" s="1">
        <f t="shared" si="24"/>
        <v>0.65528786503160596</v>
      </c>
      <c r="AI75" s="1">
        <f t="shared" si="25"/>
        <v>0.32396108857156963</v>
      </c>
      <c r="AJ75" s="1">
        <f t="shared" si="26"/>
        <v>0.79305966991112975</v>
      </c>
      <c r="AK75" s="1">
        <f t="shared" ref="AK75:AK138" si="27">(((SUM(AJ73:AJ77))-(SUM(AI73:AI77)))^2)/(AVERAGE(AI73:AI77))</f>
        <v>14.614159722717529</v>
      </c>
      <c r="AL75" s="1" t="b">
        <f t="shared" ref="AL75:AL138" si="28">IF(AK75&gt;AO75, TRUE, FALSE)</f>
        <v>1</v>
      </c>
      <c r="AM75" s="1">
        <f t="shared" ref="AM75:AM138" si="29">(((SUM(AH73:AH77))-(SUM(AI73:AI77)))^2)/(AVERAGE(AI73:AI77))</f>
        <v>6.7824745112739739</v>
      </c>
      <c r="AN75" s="1" t="b">
        <f t="shared" ref="AN75:AN138" si="30">IF(AM75&gt;AO75, TRUE, FALSE)</f>
        <v>0</v>
      </c>
      <c r="AO75" s="1">
        <v>9.4879999999999995</v>
      </c>
    </row>
    <row r="76" spans="1:41">
      <c r="A76" s="7">
        <v>73</v>
      </c>
      <c r="B76" s="9" t="s">
        <v>40</v>
      </c>
      <c r="C76" s="9" t="s">
        <v>29</v>
      </c>
      <c r="D76" s="9" t="s">
        <v>40</v>
      </c>
      <c r="E76" s="9" t="s">
        <v>29</v>
      </c>
      <c r="F76" s="2" t="b">
        <f t="shared" si="23"/>
        <v>0</v>
      </c>
      <c r="G76" s="2" t="b">
        <f t="shared" si="21"/>
        <v>0</v>
      </c>
      <c r="H76" s="2" t="s">
        <v>275</v>
      </c>
      <c r="M76" s="1">
        <f>PRODUCT(SUM(PRODUCT(R76,overview!$J$3),PRODUCT(W76,overview!$K$3),PRODUCT(AB76,overview!$L$3)),1/SUM(overview!$J$3:$L$3))</f>
        <v>0.67409090909090918</v>
      </c>
      <c r="N76" s="1">
        <f>PRODUCT(SUM(PRODUCT(S76,overview!$J$3),PRODUCT(X76,overview!$K$3),PRODUCT(AC76,overview!$L$3)),1/SUM(overview!$J$3:$L$3))</f>
        <v>2.3259090909090911</v>
      </c>
      <c r="O76" s="1">
        <f t="shared" si="18"/>
        <v>8.5</v>
      </c>
      <c r="P76" s="1">
        <f t="shared" si="18"/>
        <v>8.5</v>
      </c>
      <c r="Q76" s="1">
        <f t="shared" si="22"/>
        <v>0.28981825288254837</v>
      </c>
      <c r="R76" s="4">
        <v>1</v>
      </c>
      <c r="S76" s="4">
        <v>2</v>
      </c>
      <c r="T76" s="1">
        <v>5</v>
      </c>
      <c r="U76" s="1">
        <v>2</v>
      </c>
      <c r="V76" s="1">
        <f t="shared" si="19"/>
        <v>0.2</v>
      </c>
      <c r="W76" s="4">
        <v>0.51700000000000002</v>
      </c>
      <c r="X76" s="4">
        <v>2.4830000000000001</v>
      </c>
      <c r="Y76" s="1">
        <v>3.5</v>
      </c>
      <c r="Z76" s="1">
        <v>6.5</v>
      </c>
      <c r="AA76" s="1">
        <f t="shared" si="20"/>
        <v>0.3866866118175018</v>
      </c>
      <c r="AB76" s="1">
        <v>0.66700000000000004</v>
      </c>
      <c r="AC76" s="1">
        <v>2.3330000000000002</v>
      </c>
      <c r="AD76" s="1">
        <v>0</v>
      </c>
      <c r="AE76" s="1">
        <v>0</v>
      </c>
      <c r="AF76" s="1" t="e">
        <f t="shared" si="17"/>
        <v>#DIV/0!</v>
      </c>
      <c r="AH76" s="1">
        <f t="shared" si="24"/>
        <v>0.74427970548611355</v>
      </c>
      <c r="AI76" s="1">
        <f t="shared" si="25"/>
        <v>0.3352373029090166</v>
      </c>
      <c r="AJ76" s="1">
        <f t="shared" si="26"/>
        <v>0.79305966991112997</v>
      </c>
      <c r="AK76" s="1">
        <f t="shared" si="27"/>
        <v>18.158662402172475</v>
      </c>
      <c r="AL76" s="1" t="b">
        <f t="shared" si="28"/>
        <v>1</v>
      </c>
      <c r="AM76" s="1">
        <f t="shared" si="29"/>
        <v>5.6615122882195941</v>
      </c>
      <c r="AN76" s="1" t="b">
        <f t="shared" si="30"/>
        <v>0</v>
      </c>
      <c r="AO76" s="1">
        <v>9.4879999999999995</v>
      </c>
    </row>
    <row r="77" spans="1:41">
      <c r="A77" s="7">
        <v>74</v>
      </c>
      <c r="B77" s="9" t="s">
        <v>51</v>
      </c>
      <c r="C77" s="9" t="s">
        <v>52</v>
      </c>
      <c r="D77" s="9" t="s">
        <v>51</v>
      </c>
      <c r="E77" s="9" t="s">
        <v>52</v>
      </c>
      <c r="F77" s="2" t="b">
        <f t="shared" si="23"/>
        <v>0</v>
      </c>
      <c r="G77" s="2" t="b">
        <f t="shared" si="21"/>
        <v>0</v>
      </c>
      <c r="H77" s="2" t="s">
        <v>275</v>
      </c>
      <c r="J77" s="3"/>
      <c r="M77" s="1">
        <f>PRODUCT(SUM(PRODUCT(R77,overview!$J$3),PRODUCT(W77,overview!$K$3),PRODUCT(AB77,overview!$L$3)),1/SUM(overview!$J$3:$L$3))</f>
        <v>0.33300000000000002</v>
      </c>
      <c r="N77" s="1">
        <f>PRODUCT(SUM(PRODUCT(S77,overview!$J$3),PRODUCT(X77,overview!$K$3),PRODUCT(AC77,overview!$L$3)),1/SUM(overview!$J$3:$L$3))</f>
        <v>2.6669999999999998</v>
      </c>
      <c r="O77" s="1">
        <f t="shared" si="18"/>
        <v>6</v>
      </c>
      <c r="P77" s="1">
        <f t="shared" si="18"/>
        <v>0</v>
      </c>
      <c r="Q77" s="1">
        <f t="shared" si="22"/>
        <v>0</v>
      </c>
      <c r="R77" s="4">
        <v>0.33300000000000002</v>
      </c>
      <c r="S77" s="4">
        <v>2.6669999999999998</v>
      </c>
      <c r="T77" s="1">
        <v>2</v>
      </c>
      <c r="U77" s="1">
        <v>0</v>
      </c>
      <c r="V77" s="1">
        <f t="shared" si="19"/>
        <v>0</v>
      </c>
      <c r="W77" s="4">
        <v>0.33300000000000002</v>
      </c>
      <c r="X77" s="4">
        <v>2.6669999999999998</v>
      </c>
      <c r="Y77" s="1">
        <v>4</v>
      </c>
      <c r="Z77" s="1">
        <v>0</v>
      </c>
      <c r="AA77" s="1">
        <f t="shared" si="20"/>
        <v>0</v>
      </c>
      <c r="AB77" s="1">
        <v>0.33300000000000002</v>
      </c>
      <c r="AC77" s="1">
        <v>2.6669999999999998</v>
      </c>
      <c r="AD77" s="1">
        <v>0</v>
      </c>
      <c r="AE77" s="1">
        <v>0</v>
      </c>
      <c r="AF77" s="1" t="e">
        <f t="shared" si="17"/>
        <v>#DIV/0!</v>
      </c>
      <c r="AH77" s="1">
        <f t="shared" si="24"/>
        <v>0.73260845522884566</v>
      </c>
      <c r="AI77" s="1">
        <f t="shared" si="25"/>
        <v>0.42821910930724555</v>
      </c>
      <c r="AJ77" s="1">
        <f t="shared" si="26"/>
        <v>1.1099302557289936</v>
      </c>
      <c r="AK77" s="1">
        <f t="shared" si="27"/>
        <v>15.897791353451213</v>
      </c>
      <c r="AL77" s="1" t="b">
        <f t="shared" si="28"/>
        <v>1</v>
      </c>
      <c r="AM77" s="1">
        <f t="shared" si="29"/>
        <v>3.5318191850697245</v>
      </c>
      <c r="AN77" s="1" t="b">
        <f t="shared" si="30"/>
        <v>0</v>
      </c>
      <c r="AO77" s="1">
        <v>9.4879999999999995</v>
      </c>
    </row>
    <row r="78" spans="1:41">
      <c r="A78" s="7">
        <v>75</v>
      </c>
      <c r="B78" s="9" t="s">
        <v>82</v>
      </c>
      <c r="C78" s="9" t="s">
        <v>59</v>
      </c>
      <c r="D78" s="9" t="s">
        <v>53</v>
      </c>
      <c r="E78" s="9" t="s">
        <v>33</v>
      </c>
      <c r="F78" s="2" t="b">
        <f t="shared" si="23"/>
        <v>0</v>
      </c>
      <c r="G78" s="2" t="b">
        <f t="shared" si="21"/>
        <v>1</v>
      </c>
      <c r="H78" s="2" t="s">
        <v>275</v>
      </c>
      <c r="I78" s="4"/>
      <c r="J78" s="2"/>
      <c r="K78" s="2"/>
      <c r="L78" s="2"/>
      <c r="M78" s="1">
        <f>PRODUCT(SUM(PRODUCT(R78,overview!$J$3),PRODUCT(W78,overview!$K$3),PRODUCT(AB78,overview!$L$3)),1/SUM(overview!$J$3:$L$3))</f>
        <v>0.85945454545454558</v>
      </c>
      <c r="N78" s="1">
        <f>PRODUCT(SUM(PRODUCT(S78,overview!$J$3),PRODUCT(X78,overview!$K$3),PRODUCT(AC78,overview!$L$3)),1/SUM(overview!$J$3:$L$3))</f>
        <v>2.1405454545454545</v>
      </c>
      <c r="O78" s="1">
        <f t="shared" si="18"/>
        <v>15</v>
      </c>
      <c r="P78" s="1">
        <f t="shared" si="18"/>
        <v>24</v>
      </c>
      <c r="Q78" s="1">
        <f t="shared" si="22"/>
        <v>0.64241909453835055</v>
      </c>
      <c r="R78" s="4">
        <v>0.51300000000000001</v>
      </c>
      <c r="S78" s="4">
        <v>2.4870000000000001</v>
      </c>
      <c r="T78" s="1">
        <v>8</v>
      </c>
      <c r="U78" s="1">
        <v>11</v>
      </c>
      <c r="V78" s="1">
        <f t="shared" si="19"/>
        <v>0.28362484921592279</v>
      </c>
      <c r="W78" s="4">
        <v>1.032</v>
      </c>
      <c r="X78" s="4">
        <v>1.968</v>
      </c>
      <c r="Y78" s="1">
        <v>6</v>
      </c>
      <c r="Z78" s="1">
        <v>12</v>
      </c>
      <c r="AA78" s="1">
        <f t="shared" si="20"/>
        <v>1.0487804878048781</v>
      </c>
      <c r="AB78" s="1">
        <v>0.70599999999999996</v>
      </c>
      <c r="AC78" s="1">
        <v>2.294</v>
      </c>
      <c r="AD78" s="1">
        <v>1</v>
      </c>
      <c r="AE78" s="1">
        <v>1</v>
      </c>
      <c r="AF78" s="1">
        <f t="shared" si="17"/>
        <v>0.30775937227550126</v>
      </c>
      <c r="AH78" s="1">
        <f t="shared" si="24"/>
        <v>0.690787358146293</v>
      </c>
      <c r="AI78" s="1">
        <f t="shared" si="25"/>
        <v>0.53052833851121006</v>
      </c>
      <c r="AJ78" s="1">
        <f t="shared" si="26"/>
        <v>1.2018140589569157</v>
      </c>
      <c r="AK78" s="1">
        <f t="shared" si="27"/>
        <v>11.983215412486466</v>
      </c>
      <c r="AL78" s="1" t="b">
        <f t="shared" si="28"/>
        <v>1</v>
      </c>
      <c r="AM78" s="1">
        <f t="shared" si="29"/>
        <v>2.1658889754748074</v>
      </c>
      <c r="AN78" s="1" t="b">
        <f t="shared" si="30"/>
        <v>0</v>
      </c>
      <c r="AO78" s="1">
        <v>9.4879999999999995</v>
      </c>
    </row>
    <row r="79" spans="1:41">
      <c r="A79" s="7">
        <v>76</v>
      </c>
      <c r="B79" s="9" t="s">
        <v>57</v>
      </c>
      <c r="C79" s="9" t="s">
        <v>48</v>
      </c>
      <c r="D79" s="9" t="s">
        <v>49</v>
      </c>
      <c r="E79" s="9" t="s">
        <v>50</v>
      </c>
      <c r="F79" s="2" t="b">
        <f t="shared" si="23"/>
        <v>0</v>
      </c>
      <c r="G79" s="2" t="b">
        <f t="shared" si="21"/>
        <v>0</v>
      </c>
      <c r="H79" s="2" t="s">
        <v>275</v>
      </c>
      <c r="J79" s="2"/>
      <c r="K79" s="2"/>
      <c r="M79" s="1">
        <f>PRODUCT(SUM(PRODUCT(R79,overview!$J$3),PRODUCT(W79,overview!$K$3),PRODUCT(AB79,overview!$L$3)),1/SUM(overview!$J$3:$L$3))</f>
        <v>0.45768181818181813</v>
      </c>
      <c r="N79" s="1">
        <f>PRODUCT(SUM(PRODUCT(S79,overview!$J$3),PRODUCT(X79,overview!$K$3),PRODUCT(AC79,overview!$L$3)),1/SUM(overview!$J$3:$L$3))</f>
        <v>2.5423181818181817</v>
      </c>
      <c r="O79" s="1">
        <f t="shared" si="18"/>
        <v>10.199999999999999</v>
      </c>
      <c r="P79" s="1">
        <f t="shared" si="18"/>
        <v>15.8</v>
      </c>
      <c r="Q79" s="1">
        <f t="shared" si="22"/>
        <v>0.2788628565799387</v>
      </c>
      <c r="R79" s="4">
        <v>0.51100000000000001</v>
      </c>
      <c r="S79" s="4">
        <v>2.4889999999999999</v>
      </c>
      <c r="T79" s="1">
        <v>5.2</v>
      </c>
      <c r="U79" s="1">
        <v>10.8</v>
      </c>
      <c r="V79" s="1">
        <f t="shared" si="19"/>
        <v>0.42639923355070009</v>
      </c>
      <c r="W79" s="4">
        <v>0.41899999999999998</v>
      </c>
      <c r="X79" s="4">
        <v>2.581</v>
      </c>
      <c r="Y79" s="1">
        <v>4</v>
      </c>
      <c r="Z79" s="1">
        <v>4</v>
      </c>
      <c r="AA79" s="1">
        <f t="shared" si="20"/>
        <v>0.16234017822549399</v>
      </c>
      <c r="AB79" s="1">
        <v>0.83299999999999996</v>
      </c>
      <c r="AC79" s="1">
        <v>2.1669999999999998</v>
      </c>
      <c r="AD79" s="1">
        <v>1</v>
      </c>
      <c r="AE79" s="1">
        <v>1</v>
      </c>
      <c r="AF79" s="1">
        <f t="shared" si="17"/>
        <v>0.38440239963082601</v>
      </c>
      <c r="AH79" s="1">
        <f t="shared" si="24"/>
        <v>0.73174312375070261</v>
      </c>
      <c r="AI79" s="1">
        <f t="shared" si="25"/>
        <v>0.66647297033327269</v>
      </c>
      <c r="AJ79" s="1">
        <f t="shared" si="26"/>
        <v>1.0816326530612244</v>
      </c>
      <c r="AK79" s="1">
        <f t="shared" si="27"/>
        <v>11.418043008690617</v>
      </c>
      <c r="AL79" s="1" t="b">
        <f t="shared" si="28"/>
        <v>1</v>
      </c>
      <c r="AM79" s="1">
        <f t="shared" si="29"/>
        <v>1.1096833646146989</v>
      </c>
      <c r="AN79" s="1" t="b">
        <f t="shared" si="30"/>
        <v>0</v>
      </c>
      <c r="AO79" s="1">
        <v>9.4879999999999995</v>
      </c>
    </row>
    <row r="80" spans="1:41">
      <c r="A80" s="7">
        <v>77</v>
      </c>
      <c r="B80" s="9" t="s">
        <v>45</v>
      </c>
      <c r="C80" s="9" t="s">
        <v>46</v>
      </c>
      <c r="D80" s="9" t="s">
        <v>32</v>
      </c>
      <c r="E80" s="9" t="s">
        <v>33</v>
      </c>
      <c r="F80" s="2" t="b">
        <f t="shared" si="23"/>
        <v>0</v>
      </c>
      <c r="G80" s="2" t="b">
        <f t="shared" si="21"/>
        <v>0</v>
      </c>
      <c r="H80" s="2" t="s">
        <v>275</v>
      </c>
      <c r="I80" s="4"/>
      <c r="J80" s="2"/>
      <c r="M80" s="1">
        <f>PRODUCT(SUM(PRODUCT(R80,overview!$J$3),PRODUCT(W80,overview!$K$3),PRODUCT(AB80,overview!$L$3)),1/SUM(overview!$J$3:$L$3))</f>
        <v>0.94609090909090909</v>
      </c>
      <c r="N80" s="1">
        <f>PRODUCT(SUM(PRODUCT(S80,overview!$J$3),PRODUCT(X80,overview!$K$3),PRODUCT(AC80,overview!$L$3)),1/SUM(overview!$J$3:$L$3))</f>
        <v>2.0539090909090909</v>
      </c>
      <c r="O80" s="1">
        <f t="shared" si="18"/>
        <v>13</v>
      </c>
      <c r="P80" s="1">
        <f t="shared" si="18"/>
        <v>23</v>
      </c>
      <c r="Q80" s="1">
        <f t="shared" si="22"/>
        <v>0.81495970501414672</v>
      </c>
      <c r="R80" s="4">
        <v>0.98799999999999999</v>
      </c>
      <c r="S80" s="4">
        <v>2.012</v>
      </c>
      <c r="T80" s="1">
        <v>5</v>
      </c>
      <c r="U80" s="1">
        <v>1</v>
      </c>
      <c r="V80" s="1">
        <f t="shared" si="19"/>
        <v>9.8210735586481121E-2</v>
      </c>
      <c r="W80" s="4">
        <v>0.92400000000000004</v>
      </c>
      <c r="X80" s="4">
        <v>2.0760000000000001</v>
      </c>
      <c r="Y80" s="1">
        <v>8</v>
      </c>
      <c r="Z80" s="1">
        <v>21</v>
      </c>
      <c r="AA80" s="1">
        <f t="shared" si="20"/>
        <v>1.1683526011560694</v>
      </c>
      <c r="AB80" s="1">
        <v>1</v>
      </c>
      <c r="AC80" s="1">
        <v>2</v>
      </c>
      <c r="AD80" s="1">
        <v>0</v>
      </c>
      <c r="AE80" s="1">
        <v>1</v>
      </c>
      <c r="AF80" s="1" t="e">
        <f t="shared" si="17"/>
        <v>#DIV/0!</v>
      </c>
      <c r="AH80" s="1">
        <f t="shared" si="24"/>
        <v>0.78183719661075035</v>
      </c>
      <c r="AI80" s="1">
        <f t="shared" si="25"/>
        <v>0.65615751317846294</v>
      </c>
      <c r="AJ80" s="1">
        <f t="shared" si="26"/>
        <v>0.93439360346362665</v>
      </c>
      <c r="AK80" s="1">
        <f t="shared" si="27"/>
        <v>11.074715373896614</v>
      </c>
      <c r="AL80" s="1" t="b">
        <f t="shared" si="28"/>
        <v>1</v>
      </c>
      <c r="AM80" s="1">
        <f t="shared" si="29"/>
        <v>0.88263090022101387</v>
      </c>
      <c r="AN80" s="1" t="b">
        <f t="shared" si="30"/>
        <v>0</v>
      </c>
      <c r="AO80" s="1">
        <v>9.4879999999999995</v>
      </c>
    </row>
    <row r="81" spans="1:41">
      <c r="A81" s="7">
        <v>78</v>
      </c>
      <c r="B81" s="9" t="s">
        <v>69</v>
      </c>
      <c r="C81" s="9" t="s">
        <v>70</v>
      </c>
      <c r="D81" s="9" t="s">
        <v>53</v>
      </c>
      <c r="E81" s="9" t="s">
        <v>33</v>
      </c>
      <c r="F81" s="2" t="b">
        <f t="shared" si="23"/>
        <v>0</v>
      </c>
      <c r="G81" s="2" t="b">
        <f t="shared" si="21"/>
        <v>1</v>
      </c>
      <c r="H81" s="2" t="s">
        <v>275</v>
      </c>
      <c r="I81" s="4"/>
      <c r="J81" s="2"/>
      <c r="M81" s="1">
        <f>PRODUCT(SUM(PRODUCT(R81,overview!$J$3),PRODUCT(W81,overview!$K$3),PRODUCT(AB81,overview!$L$3)),1/SUM(overview!$J$3:$L$3))</f>
        <v>0.80561363636363648</v>
      </c>
      <c r="N81" s="1">
        <f>PRODUCT(SUM(PRODUCT(S81,overview!$J$3),PRODUCT(X81,overview!$K$3),PRODUCT(AC81,overview!$L$3)),1/SUM(overview!$J$3:$L$3))</f>
        <v>2.1943863636363639</v>
      </c>
      <c r="O81" s="1">
        <f t="shared" si="18"/>
        <v>7.8</v>
      </c>
      <c r="P81" s="1">
        <f t="shared" si="18"/>
        <v>33.200000000000003</v>
      </c>
      <c r="Q81" s="1">
        <f t="shared" si="22"/>
        <v>1.5626337282008265</v>
      </c>
      <c r="R81" s="4">
        <v>0.96699999999999997</v>
      </c>
      <c r="S81" s="4">
        <v>2.0329999999999999</v>
      </c>
      <c r="T81" s="1">
        <v>5.5</v>
      </c>
      <c r="U81" s="1">
        <v>10.5</v>
      </c>
      <c r="V81" s="1">
        <f t="shared" si="19"/>
        <v>0.90806242454053576</v>
      </c>
      <c r="W81" s="4">
        <v>0.72099999999999997</v>
      </c>
      <c r="X81" s="4">
        <v>2.2789999999999999</v>
      </c>
      <c r="Y81" s="1">
        <v>1.3</v>
      </c>
      <c r="Z81" s="1">
        <v>20.7</v>
      </c>
      <c r="AA81" s="1">
        <f t="shared" si="20"/>
        <v>5.0375333310831332</v>
      </c>
      <c r="AB81" s="1">
        <v>1</v>
      </c>
      <c r="AC81" s="1">
        <v>2</v>
      </c>
      <c r="AD81" s="1">
        <v>1</v>
      </c>
      <c r="AE81" s="1">
        <v>2</v>
      </c>
      <c r="AF81" s="1">
        <f t="shared" si="17"/>
        <v>1</v>
      </c>
      <c r="AH81" s="1">
        <f t="shared" si="24"/>
        <v>0.8017274924580855</v>
      </c>
      <c r="AI81" s="1">
        <f t="shared" si="25"/>
        <v>0.65065062806976459</v>
      </c>
      <c r="AJ81" s="1">
        <f t="shared" si="26"/>
        <v>1.1918448251451224</v>
      </c>
      <c r="AK81" s="1">
        <f t="shared" si="27"/>
        <v>15.576875473636518</v>
      </c>
      <c r="AL81" s="1" t="b">
        <f t="shared" si="28"/>
        <v>1</v>
      </c>
      <c r="AM81" s="1">
        <f t="shared" si="29"/>
        <v>0.97751553540448943</v>
      </c>
      <c r="AN81" s="1" t="b">
        <f t="shared" si="30"/>
        <v>0</v>
      </c>
      <c r="AO81" s="1">
        <v>9.4879999999999995</v>
      </c>
    </row>
    <row r="82" spans="1:41">
      <c r="A82" s="7">
        <v>79</v>
      </c>
      <c r="B82" s="9" t="s">
        <v>32</v>
      </c>
      <c r="C82" s="9" t="s">
        <v>33</v>
      </c>
      <c r="D82" s="9" t="s">
        <v>32</v>
      </c>
      <c r="E82" s="9" t="s">
        <v>33</v>
      </c>
      <c r="F82" s="2" t="b">
        <f t="shared" si="23"/>
        <v>0</v>
      </c>
      <c r="G82" s="2" t="b">
        <f t="shared" si="21"/>
        <v>0</v>
      </c>
      <c r="H82" s="2" t="s">
        <v>275</v>
      </c>
      <c r="I82" s="4"/>
      <c r="M82" s="1">
        <f>PRODUCT(SUM(PRODUCT(R82,overview!$J$3),PRODUCT(W82,overview!$K$3),PRODUCT(AB82,overview!$L$3)),1/SUM(overview!$J$3:$L$3))</f>
        <v>0.92884090909090911</v>
      </c>
      <c r="N82" s="1">
        <f>PRODUCT(SUM(PRODUCT(S82,overview!$J$3),PRODUCT(X82,overview!$K$3),PRODUCT(AC82,overview!$L$3)),1/SUM(overview!$J$3:$L$3))</f>
        <v>2.0711590909090911</v>
      </c>
      <c r="O82" s="1">
        <f t="shared" si="18"/>
        <v>14.5</v>
      </c>
      <c r="P82" s="1">
        <f t="shared" si="18"/>
        <v>21.5</v>
      </c>
      <c r="Q82" s="1">
        <f t="shared" si="22"/>
        <v>0.66496430489038327</v>
      </c>
      <c r="R82" s="4">
        <v>0.96899999999999997</v>
      </c>
      <c r="S82" s="4">
        <v>2.0310000000000001</v>
      </c>
      <c r="T82" s="1">
        <v>8</v>
      </c>
      <c r="U82" s="1">
        <v>4</v>
      </c>
      <c r="V82" s="1">
        <f t="shared" si="19"/>
        <v>0.23855243722304281</v>
      </c>
      <c r="W82" s="4">
        <v>0.90700000000000003</v>
      </c>
      <c r="X82" s="4">
        <v>2.093</v>
      </c>
      <c r="Y82" s="1">
        <v>6.5</v>
      </c>
      <c r="Z82" s="1">
        <v>17.5</v>
      </c>
      <c r="AA82" s="1">
        <f t="shared" si="20"/>
        <v>1.1667095446359663</v>
      </c>
      <c r="AB82" s="1">
        <v>1</v>
      </c>
      <c r="AC82" s="1">
        <v>2</v>
      </c>
      <c r="AD82" s="1">
        <v>0</v>
      </c>
      <c r="AE82" s="1">
        <v>0</v>
      </c>
      <c r="AF82" s="1" t="e">
        <f t="shared" si="17"/>
        <v>#DIV/0!</v>
      </c>
      <c r="AH82" s="1">
        <f t="shared" si="24"/>
        <v>0.9197506244967194</v>
      </c>
      <c r="AI82" s="1">
        <f t="shared" si="25"/>
        <v>0.6731585065299921</v>
      </c>
      <c r="AJ82" s="1">
        <f t="shared" si="26"/>
        <v>1.4199801553689406</v>
      </c>
      <c r="AK82" s="1">
        <f t="shared" si="27"/>
        <v>37.647885936718943</v>
      </c>
      <c r="AL82" s="1" t="b">
        <f t="shared" si="28"/>
        <v>1</v>
      </c>
      <c r="AM82" s="1">
        <f t="shared" si="29"/>
        <v>1.4500395228145333</v>
      </c>
      <c r="AN82" s="1" t="b">
        <f t="shared" si="30"/>
        <v>0</v>
      </c>
      <c r="AO82" s="1">
        <v>9.4879999999999995</v>
      </c>
    </row>
    <row r="83" spans="1:41">
      <c r="A83" s="7">
        <v>80</v>
      </c>
      <c r="B83" s="9" t="s">
        <v>51</v>
      </c>
      <c r="C83" s="9" t="s">
        <v>52</v>
      </c>
      <c r="D83" s="9" t="s">
        <v>32</v>
      </c>
      <c r="E83" s="9" t="s">
        <v>33</v>
      </c>
      <c r="F83" s="2" t="b">
        <f t="shared" si="23"/>
        <v>0</v>
      </c>
      <c r="G83" s="2" t="b">
        <f t="shared" si="21"/>
        <v>1</v>
      </c>
      <c r="H83" s="2" t="s">
        <v>275</v>
      </c>
      <c r="I83" s="4"/>
      <c r="J83" s="2"/>
      <c r="M83" s="1">
        <f>PRODUCT(SUM(PRODUCT(R83,overview!$J$3),PRODUCT(W83,overview!$K$3),PRODUCT(AB83,overview!$L$3)),1/SUM(overview!$J$3:$L$3))</f>
        <v>0.58863636363636374</v>
      </c>
      <c r="N83" s="1">
        <f>PRODUCT(SUM(PRODUCT(S83,overview!$J$3),PRODUCT(X83,overview!$K$3),PRODUCT(AC83,overview!$L$3)),1/SUM(overview!$J$3:$L$3))</f>
        <v>2.4113636363636362</v>
      </c>
      <c r="O83" s="1">
        <f t="shared" si="18"/>
        <v>9.3000000000000007</v>
      </c>
      <c r="P83" s="1">
        <f t="shared" si="18"/>
        <v>40.700000000000003</v>
      </c>
      <c r="Q83" s="1">
        <f t="shared" si="22"/>
        <v>1.0683064262766919</v>
      </c>
      <c r="R83" s="4">
        <v>0.51600000000000001</v>
      </c>
      <c r="S83" s="4">
        <v>2.484</v>
      </c>
      <c r="T83" s="1">
        <v>1.5</v>
      </c>
      <c r="U83" s="1">
        <v>19.5</v>
      </c>
      <c r="V83" s="1">
        <f t="shared" si="19"/>
        <v>2.7004830917874396</v>
      </c>
      <c r="W83" s="4">
        <v>0.621</v>
      </c>
      <c r="X83" s="4">
        <v>2.379</v>
      </c>
      <c r="Y83" s="1">
        <v>7.8</v>
      </c>
      <c r="Z83" s="1">
        <v>20.2</v>
      </c>
      <c r="AA83" s="1">
        <f t="shared" si="20"/>
        <v>0.6760112523038122</v>
      </c>
      <c r="AB83" s="1">
        <v>0.66700000000000004</v>
      </c>
      <c r="AC83" s="1">
        <v>2.3330000000000002</v>
      </c>
      <c r="AD83" s="1">
        <v>0</v>
      </c>
      <c r="AE83" s="1">
        <v>1</v>
      </c>
      <c r="AF83" s="1" t="e">
        <f t="shared" si="17"/>
        <v>#DIV/0!</v>
      </c>
      <c r="AH83" s="1">
        <f t="shared" si="24"/>
        <v>0.89193753185079849</v>
      </c>
      <c r="AI83" s="1">
        <f t="shared" si="25"/>
        <v>0.6747616129750067</v>
      </c>
      <c r="AJ83" s="1">
        <f t="shared" si="26"/>
        <v>1.9099922806415643</v>
      </c>
      <c r="AK83" s="1">
        <f t="shared" si="27"/>
        <v>46.910976077681468</v>
      </c>
      <c r="AL83" s="1" t="b">
        <f t="shared" si="28"/>
        <v>1</v>
      </c>
      <c r="AM83" s="1">
        <f t="shared" si="29"/>
        <v>1.664133568486974</v>
      </c>
      <c r="AN83" s="1" t="b">
        <f t="shared" si="30"/>
        <v>0</v>
      </c>
      <c r="AO83" s="1">
        <v>9.4879999999999995</v>
      </c>
    </row>
    <row r="84" spans="1:41">
      <c r="A84" s="7">
        <v>81</v>
      </c>
      <c r="B84" s="9" t="s">
        <v>28</v>
      </c>
      <c r="C84" s="9" t="s">
        <v>29</v>
      </c>
      <c r="D84" s="9" t="s">
        <v>32</v>
      </c>
      <c r="E84" s="9" t="s">
        <v>33</v>
      </c>
      <c r="F84" s="2" t="b">
        <f t="shared" si="23"/>
        <v>1</v>
      </c>
      <c r="G84" s="2" t="b">
        <f t="shared" si="21"/>
        <v>0</v>
      </c>
      <c r="H84" s="2" t="s">
        <v>275</v>
      </c>
      <c r="J84" s="2"/>
      <c r="M84" s="1">
        <f>PRODUCT(SUM(PRODUCT(R84,overview!$J$3),PRODUCT(W84,overview!$K$3),PRODUCT(AB84,overview!$L$3)),1/SUM(overview!$J$3:$L$3))</f>
        <v>0.48834090909090905</v>
      </c>
      <c r="N84" s="1">
        <f>PRODUCT(SUM(PRODUCT(S84,overview!$J$3),PRODUCT(X84,overview!$K$3),PRODUCT(AC84,overview!$L$3)),1/SUM(overview!$J$3:$L$3))</f>
        <v>2.5116590909090912</v>
      </c>
      <c r="O84" s="1">
        <f t="shared" si="18"/>
        <v>8.9</v>
      </c>
      <c r="P84" s="1">
        <f t="shared" si="18"/>
        <v>29.1</v>
      </c>
      <c r="Q84" s="1">
        <f t="shared" si="22"/>
        <v>0.63571930172026114</v>
      </c>
      <c r="R84" s="4">
        <v>0.68400000000000005</v>
      </c>
      <c r="S84" s="4">
        <v>2.3159999999999998</v>
      </c>
      <c r="T84" s="1">
        <v>4.4000000000000004</v>
      </c>
      <c r="U84" s="1">
        <v>21.6</v>
      </c>
      <c r="V84" s="1">
        <f t="shared" si="19"/>
        <v>1.4498351389543105</v>
      </c>
      <c r="W84" s="4">
        <v>0.38200000000000001</v>
      </c>
      <c r="X84" s="4">
        <v>2.6179999999999999</v>
      </c>
      <c r="Y84" s="1">
        <v>4.5</v>
      </c>
      <c r="Z84" s="1">
        <v>6.5</v>
      </c>
      <c r="AA84" s="1">
        <f t="shared" si="20"/>
        <v>0.21076309311603433</v>
      </c>
      <c r="AB84" s="1">
        <v>0.83299999999999996</v>
      </c>
      <c r="AC84" s="1">
        <v>2.1669999999999998</v>
      </c>
      <c r="AD84" s="1">
        <v>0</v>
      </c>
      <c r="AE84" s="1">
        <v>1</v>
      </c>
      <c r="AF84" s="1" t="e">
        <f t="shared" si="17"/>
        <v>#DIV/0!</v>
      </c>
      <c r="AH84" s="1">
        <f t="shared" si="24"/>
        <v>0.88823066972855647</v>
      </c>
      <c r="AI84" s="1">
        <f t="shared" si="25"/>
        <v>0.64980626075672954</v>
      </c>
      <c r="AJ84" s="1">
        <f t="shared" si="26"/>
        <v>2.8364844149207973</v>
      </c>
      <c r="AK84" s="1">
        <f t="shared" si="27"/>
        <v>73.548423840733605</v>
      </c>
      <c r="AL84" s="1" t="b">
        <f t="shared" si="28"/>
        <v>1</v>
      </c>
      <c r="AM84" s="1">
        <f t="shared" si="29"/>
        <v>1.7456577056148734</v>
      </c>
      <c r="AN84" s="1" t="b">
        <f t="shared" si="30"/>
        <v>0</v>
      </c>
      <c r="AO84" s="1">
        <v>9.4879999999999995</v>
      </c>
    </row>
    <row r="85" spans="1:41">
      <c r="A85" s="7">
        <v>82</v>
      </c>
      <c r="B85" s="9" t="s">
        <v>58</v>
      </c>
      <c r="C85" s="9" t="s">
        <v>59</v>
      </c>
      <c r="D85" s="9" t="s">
        <v>32</v>
      </c>
      <c r="E85" s="9" t="s">
        <v>33</v>
      </c>
      <c r="F85" s="2" t="b">
        <f t="shared" si="23"/>
        <v>0</v>
      </c>
      <c r="G85" s="2" t="b">
        <f t="shared" si="21"/>
        <v>1</v>
      </c>
      <c r="H85" s="2" t="s">
        <v>275</v>
      </c>
      <c r="J85" s="2"/>
      <c r="M85" s="1">
        <f>PRODUCT(SUM(PRODUCT(R85,overview!$J$3),PRODUCT(W85,overview!$K$3),PRODUCT(AB85,overview!$L$3)),1/SUM(overview!$J$3:$L$3))</f>
        <v>0.82500000000000007</v>
      </c>
      <c r="N85" s="1">
        <f>PRODUCT(SUM(PRODUCT(S85,overview!$J$3),PRODUCT(X85,overview!$K$3),PRODUCT(AC85,overview!$L$3)),1/SUM(overview!$J$3:$L$3))</f>
        <v>2.1750000000000003</v>
      </c>
      <c r="O85" s="1">
        <f t="shared" si="18"/>
        <v>9.1999999999999993</v>
      </c>
      <c r="P85" s="1">
        <f t="shared" si="18"/>
        <v>35.799999999999997</v>
      </c>
      <c r="Q85" s="1">
        <f t="shared" si="22"/>
        <v>1.4760119940029985</v>
      </c>
      <c r="R85" s="4">
        <v>0.47099999999999997</v>
      </c>
      <c r="S85" s="4">
        <v>2.5289999999999999</v>
      </c>
      <c r="T85" s="1">
        <v>2</v>
      </c>
      <c r="U85" s="1">
        <v>19</v>
      </c>
      <c r="V85" s="1">
        <f t="shared" si="19"/>
        <v>1.7692763938315539</v>
      </c>
      <c r="W85" s="4">
        <v>1</v>
      </c>
      <c r="X85" s="4">
        <v>2</v>
      </c>
      <c r="Y85" s="1">
        <v>6.7</v>
      </c>
      <c r="Z85" s="1">
        <v>15.3</v>
      </c>
      <c r="AA85" s="1">
        <f t="shared" si="20"/>
        <v>1.1417910447761193</v>
      </c>
      <c r="AB85" s="1">
        <v>0.70599999999999996</v>
      </c>
      <c r="AC85" s="1">
        <v>2.294</v>
      </c>
      <c r="AD85" s="1">
        <v>0.5</v>
      </c>
      <c r="AE85" s="1">
        <v>1.5</v>
      </c>
      <c r="AF85" s="1">
        <f t="shared" si="17"/>
        <v>0.92327811682650385</v>
      </c>
      <c r="AH85" s="1">
        <f t="shared" si="24"/>
        <v>0.77501811309361923</v>
      </c>
      <c r="AI85" s="1">
        <f t="shared" si="25"/>
        <v>0.59009230694596826</v>
      </c>
      <c r="AJ85" s="1">
        <f t="shared" si="26"/>
        <v>1.392331580472858</v>
      </c>
      <c r="AK85" s="1">
        <f t="shared" si="27"/>
        <v>110.97774429558768</v>
      </c>
      <c r="AL85" s="1" t="b">
        <f t="shared" si="28"/>
        <v>1</v>
      </c>
      <c r="AM85" s="1">
        <f t="shared" si="29"/>
        <v>1.0955583401306679</v>
      </c>
      <c r="AN85" s="1" t="b">
        <f t="shared" si="30"/>
        <v>0</v>
      </c>
      <c r="AO85" s="1">
        <v>9.4879999999999995</v>
      </c>
    </row>
    <row r="86" spans="1:41">
      <c r="A86" s="7">
        <v>83</v>
      </c>
      <c r="B86" s="9" t="s">
        <v>58</v>
      </c>
      <c r="C86" s="9" t="s">
        <v>59</v>
      </c>
      <c r="D86" s="9" t="s">
        <v>53</v>
      </c>
      <c r="E86" s="9" t="s">
        <v>33</v>
      </c>
      <c r="F86" s="2" t="b">
        <f t="shared" si="23"/>
        <v>0</v>
      </c>
      <c r="G86" s="2" t="b">
        <f t="shared" si="21"/>
        <v>1</v>
      </c>
      <c r="H86" s="2" t="s">
        <v>275</v>
      </c>
      <c r="J86" s="3"/>
      <c r="M86" s="1">
        <f>PRODUCT(SUM(PRODUCT(R86,overview!$J$3),PRODUCT(W86,overview!$K$3),PRODUCT(AB86,overview!$L$3)),1/SUM(overview!$J$3:$L$3))</f>
        <v>0.6116136363636363</v>
      </c>
      <c r="N86" s="1">
        <f>PRODUCT(SUM(PRODUCT(S86,overview!$J$3),PRODUCT(X86,overview!$K$3),PRODUCT(AC86,overview!$L$3)),1/SUM(overview!$J$3:$L$3))</f>
        <v>2.3883863636363638</v>
      </c>
      <c r="O86" s="1">
        <f t="shared" si="18"/>
        <v>6.8</v>
      </c>
      <c r="P86" s="1">
        <f t="shared" si="18"/>
        <v>37.200000000000003</v>
      </c>
      <c r="Q86" s="1">
        <f t="shared" si="22"/>
        <v>1.400898286214542</v>
      </c>
      <c r="R86" s="4">
        <v>0.57299999999999995</v>
      </c>
      <c r="S86" s="4">
        <v>2.427</v>
      </c>
      <c r="T86" s="1">
        <v>4</v>
      </c>
      <c r="U86" s="1">
        <v>13</v>
      </c>
      <c r="V86" s="1">
        <f t="shared" si="19"/>
        <v>0.7673053152039554</v>
      </c>
      <c r="W86" s="4">
        <v>0.627</v>
      </c>
      <c r="X86" s="4">
        <v>2.3730000000000002</v>
      </c>
      <c r="Y86" s="1">
        <v>2.8</v>
      </c>
      <c r="Z86" s="1">
        <v>23.2</v>
      </c>
      <c r="AA86" s="1">
        <f t="shared" si="20"/>
        <v>2.1892721690446089</v>
      </c>
      <c r="AB86" s="1">
        <v>0.70599999999999996</v>
      </c>
      <c r="AC86" s="1">
        <v>2.294</v>
      </c>
      <c r="AD86" s="1">
        <v>0</v>
      </c>
      <c r="AE86" s="1">
        <v>1</v>
      </c>
      <c r="AF86" s="1" t="e">
        <f t="shared" si="17"/>
        <v>#DIV/0!</v>
      </c>
      <c r="AH86" s="1">
        <f t="shared" si="24"/>
        <v>0.68025674116323953</v>
      </c>
      <c r="AI86" s="1">
        <f t="shared" si="25"/>
        <v>0.52490239883095335</v>
      </c>
      <c r="AJ86" s="1">
        <f t="shared" si="26"/>
        <v>2.3205526341214302</v>
      </c>
      <c r="AK86" s="1">
        <f t="shared" si="27"/>
        <v>118.31149012850886</v>
      </c>
      <c r="AL86" s="1" t="b">
        <f t="shared" si="28"/>
        <v>1</v>
      </c>
      <c r="AM86" s="1">
        <f t="shared" si="29"/>
        <v>0.76063751202460428</v>
      </c>
      <c r="AN86" s="1" t="b">
        <f t="shared" si="30"/>
        <v>0</v>
      </c>
      <c r="AO86" s="1">
        <v>9.4879999999999995</v>
      </c>
    </row>
    <row r="87" spans="1:41">
      <c r="A87" s="7">
        <v>84</v>
      </c>
      <c r="B87" s="9" t="s">
        <v>60</v>
      </c>
      <c r="C87" s="9" t="s">
        <v>61</v>
      </c>
      <c r="D87" s="9" t="s">
        <v>53</v>
      </c>
      <c r="E87" s="9" t="s">
        <v>33</v>
      </c>
      <c r="F87" s="2" t="b">
        <f t="shared" si="23"/>
        <v>0</v>
      </c>
      <c r="G87" s="2" t="b">
        <f t="shared" si="21"/>
        <v>1</v>
      </c>
      <c r="H87" s="2" t="s">
        <v>275</v>
      </c>
      <c r="J87" s="2"/>
      <c r="K87" s="4"/>
      <c r="L87" s="3"/>
      <c r="M87" s="1">
        <f>PRODUCT(SUM(PRODUCT(R87,overview!$J$3),PRODUCT(W87,overview!$K$3),PRODUCT(AB87,overview!$L$3)),1/SUM(overview!$J$3:$L$3))</f>
        <v>1.0002045454545454</v>
      </c>
      <c r="N87" s="1">
        <f>PRODUCT(SUM(PRODUCT(S87,overview!$J$3),PRODUCT(X87,overview!$K$3),PRODUCT(AC87,overview!$L$3)),1/SUM(overview!$J$3:$L$3))</f>
        <v>1.9997954545454546</v>
      </c>
      <c r="O87" s="1">
        <f t="shared" si="18"/>
        <v>17.8</v>
      </c>
      <c r="P87" s="1">
        <f t="shared" si="18"/>
        <v>23.2</v>
      </c>
      <c r="Q87" s="1">
        <f t="shared" si="22"/>
        <v>0.65188536263731756</v>
      </c>
      <c r="R87" s="4">
        <v>1.04</v>
      </c>
      <c r="S87" s="4">
        <v>1.96</v>
      </c>
      <c r="T87" s="1">
        <v>9.3000000000000007</v>
      </c>
      <c r="U87" s="1">
        <v>9.6999999999999993</v>
      </c>
      <c r="V87" s="1">
        <f t="shared" si="19"/>
        <v>0.55343427693658098</v>
      </c>
      <c r="W87" s="4">
        <v>0.98099999999999998</v>
      </c>
      <c r="X87" s="4">
        <v>2.0190000000000001</v>
      </c>
      <c r="Y87" s="1">
        <v>8.5</v>
      </c>
      <c r="Z87" s="1">
        <v>11.5</v>
      </c>
      <c r="AA87" s="1">
        <f t="shared" si="20"/>
        <v>0.65737260728957247</v>
      </c>
      <c r="AB87" s="1">
        <v>1</v>
      </c>
      <c r="AC87" s="1">
        <v>2</v>
      </c>
      <c r="AD87" s="1">
        <v>0</v>
      </c>
      <c r="AE87" s="1">
        <v>2</v>
      </c>
      <c r="AF87" s="1" t="e">
        <f t="shared" si="17"/>
        <v>#DIV/0!</v>
      </c>
      <c r="AH87" s="1">
        <f t="shared" si="24"/>
        <v>0.62754217164901982</v>
      </c>
      <c r="AI87" s="1">
        <f t="shared" si="25"/>
        <v>0.60646479211727944</v>
      </c>
      <c r="AJ87" s="1">
        <f t="shared" si="26"/>
        <v>2.8090900307785738</v>
      </c>
      <c r="AK87" s="1">
        <f t="shared" si="27"/>
        <v>96.623523493022674</v>
      </c>
      <c r="AL87" s="1" t="b">
        <f t="shared" si="28"/>
        <v>1</v>
      </c>
      <c r="AM87" s="1">
        <f t="shared" si="29"/>
        <v>0.83270975832552108</v>
      </c>
      <c r="AN87" s="1" t="b">
        <f t="shared" si="30"/>
        <v>0</v>
      </c>
      <c r="AO87" s="1">
        <v>9.4879999999999995</v>
      </c>
    </row>
    <row r="88" spans="1:41">
      <c r="A88" s="7">
        <v>85</v>
      </c>
      <c r="B88" s="9" t="s">
        <v>47</v>
      </c>
      <c r="C88" s="9" t="s">
        <v>48</v>
      </c>
      <c r="D88" s="9" t="s">
        <v>53</v>
      </c>
      <c r="E88" s="9" t="s">
        <v>33</v>
      </c>
      <c r="F88" s="2" t="b">
        <f t="shared" si="23"/>
        <v>1</v>
      </c>
      <c r="G88" s="2" t="b">
        <f t="shared" si="21"/>
        <v>1</v>
      </c>
      <c r="H88" s="2" t="s">
        <v>275</v>
      </c>
      <c r="M88" s="1">
        <f>PRODUCT(SUM(PRODUCT(R88,overview!$J$3),PRODUCT(W88,overview!$K$3),PRODUCT(AB88,overview!$L$3)),1/SUM(overview!$J$3:$L$3))</f>
        <v>0.77843181818181817</v>
      </c>
      <c r="N88" s="1">
        <f>PRODUCT(SUM(PRODUCT(S88,overview!$J$3),PRODUCT(X88,overview!$K$3),PRODUCT(AC88,overview!$L$3)),1/SUM(overview!$J$3:$L$3))</f>
        <v>2.2215681818181818</v>
      </c>
      <c r="O88" s="1">
        <f t="shared" si="18"/>
        <v>12.8</v>
      </c>
      <c r="P88" s="1">
        <f t="shared" si="18"/>
        <v>20.2</v>
      </c>
      <c r="Q88" s="1">
        <f t="shared" si="22"/>
        <v>0.55297097029125619</v>
      </c>
      <c r="R88" s="4">
        <v>0.91300000000000003</v>
      </c>
      <c r="S88" s="4">
        <v>2.0870000000000002</v>
      </c>
      <c r="T88" s="1">
        <v>8</v>
      </c>
      <c r="U88" s="1">
        <v>5</v>
      </c>
      <c r="V88" s="1">
        <f t="shared" si="19"/>
        <v>0.27341878294202199</v>
      </c>
      <c r="W88" s="4">
        <v>0.70799999999999996</v>
      </c>
      <c r="X88" s="4">
        <v>2.2919999999999998</v>
      </c>
      <c r="Y88" s="1">
        <v>4.8</v>
      </c>
      <c r="Z88" s="1">
        <v>14.2</v>
      </c>
      <c r="AA88" s="1">
        <f t="shared" si="20"/>
        <v>0.91383071553228634</v>
      </c>
      <c r="AB88" s="1">
        <v>0.93700000000000006</v>
      </c>
      <c r="AC88" s="1">
        <v>2.0630000000000002</v>
      </c>
      <c r="AD88" s="1">
        <v>0</v>
      </c>
      <c r="AE88" s="1">
        <v>1</v>
      </c>
      <c r="AF88" s="1" t="e">
        <f t="shared" si="17"/>
        <v>#DIV/0!</v>
      </c>
      <c r="AH88" s="1">
        <f t="shared" si="24"/>
        <v>0.5693267790787504</v>
      </c>
      <c r="AI88" s="1">
        <f t="shared" si="25"/>
        <v>0.50735540276753255</v>
      </c>
      <c r="AJ88" s="1">
        <f t="shared" si="26"/>
        <v>1.7733310941304896</v>
      </c>
      <c r="AK88" s="1">
        <f t="shared" si="27"/>
        <v>111.81833474184893</v>
      </c>
      <c r="AL88" s="1" t="b">
        <f t="shared" si="28"/>
        <v>1</v>
      </c>
      <c r="AM88" s="1">
        <f t="shared" si="29"/>
        <v>1.225626772937856</v>
      </c>
      <c r="AN88" s="1" t="b">
        <f t="shared" si="30"/>
        <v>0</v>
      </c>
      <c r="AO88" s="1">
        <v>9.4879999999999995</v>
      </c>
    </row>
    <row r="89" spans="1:41">
      <c r="A89" s="7">
        <v>86</v>
      </c>
      <c r="B89" s="9" t="s">
        <v>89</v>
      </c>
      <c r="C89" s="9" t="s">
        <v>70</v>
      </c>
      <c r="D89" s="9" t="s">
        <v>89</v>
      </c>
      <c r="E89" s="9" t="s">
        <v>70</v>
      </c>
      <c r="F89" s="2" t="b">
        <f t="shared" si="23"/>
        <v>0</v>
      </c>
      <c r="G89" s="2" t="b">
        <f t="shared" si="21"/>
        <v>0</v>
      </c>
      <c r="H89" s="2" t="s">
        <v>275</v>
      </c>
      <c r="M89" s="1">
        <f>PRODUCT(SUM(PRODUCT(R89,overview!$J$3),PRODUCT(W89,overview!$K$3),PRODUCT(AB89,overview!$L$3)),1/SUM(overview!$J$3:$L$3))</f>
        <v>0.97825000000000006</v>
      </c>
      <c r="N89" s="1">
        <f>PRODUCT(SUM(PRODUCT(S89,overview!$J$3),PRODUCT(X89,overview!$K$3),PRODUCT(AC89,overview!$L$3)),1/SUM(overview!$J$3:$L$3))</f>
        <v>2.0217499999999999</v>
      </c>
      <c r="O89" s="1">
        <f t="shared" si="18"/>
        <v>12</v>
      </c>
      <c r="P89" s="1">
        <f t="shared" si="18"/>
        <v>6</v>
      </c>
      <c r="Q89" s="1">
        <f t="shared" si="22"/>
        <v>0.24193149499196243</v>
      </c>
      <c r="R89" s="4">
        <v>1</v>
      </c>
      <c r="S89" s="4">
        <v>2</v>
      </c>
      <c r="T89" s="1">
        <v>7</v>
      </c>
      <c r="U89" s="1">
        <v>0</v>
      </c>
      <c r="V89" s="1">
        <f t="shared" si="19"/>
        <v>0</v>
      </c>
      <c r="W89" s="4">
        <v>0.96699999999999997</v>
      </c>
      <c r="X89" s="4">
        <v>2.0329999999999999</v>
      </c>
      <c r="Y89" s="1">
        <v>5</v>
      </c>
      <c r="Z89" s="1">
        <v>6</v>
      </c>
      <c r="AA89" s="1">
        <f t="shared" si="20"/>
        <v>0.57078209542547975</v>
      </c>
      <c r="AB89" s="1">
        <v>1</v>
      </c>
      <c r="AC89" s="1">
        <v>2</v>
      </c>
      <c r="AD89" s="1">
        <v>0</v>
      </c>
      <c r="AE89" s="1">
        <v>0</v>
      </c>
      <c r="AF89" s="1" t="e">
        <f t="shared" si="17"/>
        <v>#DIV/0!</v>
      </c>
      <c r="AH89" s="1">
        <f t="shared" si="24"/>
        <v>0.61482638658069089</v>
      </c>
      <c r="AI89" s="1">
        <f t="shared" si="25"/>
        <v>0.37911794322688863</v>
      </c>
      <c r="AJ89" s="1">
        <f t="shared" si="26"/>
        <v>1.4117494276895572</v>
      </c>
      <c r="AK89" s="1">
        <f t="shared" si="27"/>
        <v>98.826595450358568</v>
      </c>
      <c r="AL89" s="1" t="b">
        <f t="shared" si="28"/>
        <v>1</v>
      </c>
      <c r="AM89" s="1">
        <f t="shared" si="29"/>
        <v>1.6446968710526382</v>
      </c>
      <c r="AN89" s="1" t="b">
        <f t="shared" si="30"/>
        <v>0</v>
      </c>
      <c r="AO89" s="1">
        <v>9.4879999999999995</v>
      </c>
    </row>
    <row r="90" spans="1:41">
      <c r="A90" s="7">
        <v>87</v>
      </c>
      <c r="B90" s="9" t="s">
        <v>28</v>
      </c>
      <c r="C90" s="9" t="s">
        <v>29</v>
      </c>
      <c r="D90" s="9" t="s">
        <v>28</v>
      </c>
      <c r="E90" s="9" t="s">
        <v>29</v>
      </c>
      <c r="F90" s="2" t="b">
        <f t="shared" si="23"/>
        <v>0</v>
      </c>
      <c r="G90" s="2" t="b">
        <f t="shared" si="21"/>
        <v>0</v>
      </c>
      <c r="H90" s="2" t="s">
        <v>275</v>
      </c>
      <c r="I90" s="4"/>
      <c r="M90" s="1">
        <f>PRODUCT(SUM(PRODUCT(R90,overview!$J$3),PRODUCT(W90,overview!$K$3),PRODUCT(AB90,overview!$L$3)),1/SUM(overview!$J$3:$L$3))</f>
        <v>0.67359090909090924</v>
      </c>
      <c r="N90" s="1">
        <f>PRODUCT(SUM(PRODUCT(S90,overview!$J$3),PRODUCT(X90,overview!$K$3),PRODUCT(AC90,overview!$L$3)),1/SUM(overview!$J$3:$L$3))</f>
        <v>2.3264090909090913</v>
      </c>
      <c r="O90" s="1">
        <f t="shared" si="18"/>
        <v>9</v>
      </c>
      <c r="P90" s="1">
        <f t="shared" si="18"/>
        <v>2</v>
      </c>
      <c r="Q90" s="1">
        <f t="shared" si="22"/>
        <v>6.4342453471231728E-2</v>
      </c>
      <c r="R90" s="4">
        <v>0.66700000000000004</v>
      </c>
      <c r="S90" s="4">
        <v>2.3330000000000002</v>
      </c>
      <c r="T90" s="1">
        <v>3</v>
      </c>
      <c r="U90" s="1">
        <v>0</v>
      </c>
      <c r="V90" s="1">
        <f t="shared" si="19"/>
        <v>0</v>
      </c>
      <c r="W90" s="4">
        <v>0.67700000000000005</v>
      </c>
      <c r="X90" s="4">
        <v>2.323</v>
      </c>
      <c r="Y90" s="1">
        <v>6</v>
      </c>
      <c r="Z90" s="1">
        <v>2</v>
      </c>
      <c r="AA90" s="1">
        <f t="shared" si="20"/>
        <v>9.7144497058401488E-2</v>
      </c>
      <c r="AB90" s="1">
        <v>0.66700000000000004</v>
      </c>
      <c r="AC90" s="1">
        <v>2.3330000000000002</v>
      </c>
      <c r="AD90" s="1">
        <v>0</v>
      </c>
      <c r="AE90" s="1">
        <v>0</v>
      </c>
      <c r="AF90" s="1" t="e">
        <f t="shared" si="17"/>
        <v>#DIV/0!</v>
      </c>
      <c r="AH90" s="1">
        <f t="shared" si="24"/>
        <v>0.59594842787401781</v>
      </c>
      <c r="AI90" s="1">
        <f t="shared" si="25"/>
        <v>0.31401902935023596</v>
      </c>
      <c r="AJ90" s="1">
        <f t="shared" si="26"/>
        <v>1.2385580339940918</v>
      </c>
      <c r="AK90" s="1">
        <f t="shared" si="27"/>
        <v>71.070301866346071</v>
      </c>
      <c r="AL90" s="1" t="b">
        <f t="shared" si="28"/>
        <v>1</v>
      </c>
      <c r="AM90" s="1">
        <f t="shared" si="29"/>
        <v>2.9261537252378793</v>
      </c>
      <c r="AN90" s="1" t="b">
        <f t="shared" si="30"/>
        <v>0</v>
      </c>
      <c r="AO90" s="1">
        <v>9.4879999999999995</v>
      </c>
    </row>
    <row r="91" spans="1:41">
      <c r="A91" s="7">
        <v>88</v>
      </c>
      <c r="B91" s="9" t="s">
        <v>100</v>
      </c>
      <c r="C91" s="9" t="s">
        <v>73</v>
      </c>
      <c r="D91" s="9" t="s">
        <v>72</v>
      </c>
      <c r="E91" s="9" t="s">
        <v>73</v>
      </c>
      <c r="F91" s="2" t="b">
        <f t="shared" si="23"/>
        <v>1</v>
      </c>
      <c r="G91" s="2" t="b">
        <f t="shared" si="21"/>
        <v>1</v>
      </c>
      <c r="H91" s="2" t="s">
        <v>275</v>
      </c>
      <c r="J91" s="2"/>
      <c r="M91" s="1">
        <f>PRODUCT(SUM(PRODUCT(R91,overview!$J$3),PRODUCT(W91,overview!$K$3),PRODUCT(AB91,overview!$L$3)),1/SUM(overview!$J$3:$L$3))</f>
        <v>0.33300000000000002</v>
      </c>
      <c r="N91" s="1">
        <f>PRODUCT(SUM(PRODUCT(S91,overview!$J$3),PRODUCT(X91,overview!$K$3),PRODUCT(AC91,overview!$L$3)),1/SUM(overview!$J$3:$L$3))</f>
        <v>2.6669999999999998</v>
      </c>
      <c r="O91" s="1">
        <f t="shared" si="18"/>
        <v>7</v>
      </c>
      <c r="P91" s="1">
        <f t="shared" si="18"/>
        <v>0</v>
      </c>
      <c r="Q91" s="1">
        <f t="shared" si="22"/>
        <v>0</v>
      </c>
      <c r="R91" s="4">
        <v>0.33300000000000002</v>
      </c>
      <c r="S91" s="4">
        <v>2.6669999999999998</v>
      </c>
      <c r="T91" s="1">
        <v>4</v>
      </c>
      <c r="U91" s="1">
        <v>0</v>
      </c>
      <c r="V91" s="1">
        <f t="shared" si="19"/>
        <v>0</v>
      </c>
      <c r="W91" s="4">
        <v>0.33300000000000002</v>
      </c>
      <c r="X91" s="4">
        <v>2.6669999999999998</v>
      </c>
      <c r="Y91" s="1">
        <v>2</v>
      </c>
      <c r="Z91" s="1">
        <v>0</v>
      </c>
      <c r="AA91" s="1">
        <f t="shared" si="20"/>
        <v>0</v>
      </c>
      <c r="AB91" s="1">
        <v>0.33300000000000002</v>
      </c>
      <c r="AC91" s="1">
        <v>2.6669999999999998</v>
      </c>
      <c r="AD91" s="1">
        <v>1</v>
      </c>
      <c r="AE91" s="1">
        <v>0</v>
      </c>
      <c r="AF91" s="1">
        <f t="shared" si="17"/>
        <v>0</v>
      </c>
      <c r="AH91" s="1">
        <f t="shared" si="24"/>
        <v>0.47236631470672291</v>
      </c>
      <c r="AI91" s="1">
        <f t="shared" si="25"/>
        <v>0.2504060960866244</v>
      </c>
      <c r="AJ91" s="1">
        <f t="shared" si="26"/>
        <v>1.201502355387684</v>
      </c>
      <c r="AK91" s="1">
        <f t="shared" si="27"/>
        <v>63.317595795864527</v>
      </c>
      <c r="AL91" s="1" t="b">
        <f t="shared" si="28"/>
        <v>1</v>
      </c>
      <c r="AM91" s="1">
        <f t="shared" si="29"/>
        <v>4.0549632585037241</v>
      </c>
      <c r="AN91" s="1" t="b">
        <f t="shared" si="30"/>
        <v>0</v>
      </c>
      <c r="AO91" s="1">
        <v>9.4879999999999995</v>
      </c>
    </row>
    <row r="92" spans="1:41">
      <c r="A92" s="7">
        <v>89</v>
      </c>
      <c r="B92" s="9" t="s">
        <v>36</v>
      </c>
      <c r="C92" s="9" t="s">
        <v>37</v>
      </c>
      <c r="D92" s="9" t="s">
        <v>32</v>
      </c>
      <c r="E92" s="9" t="s">
        <v>33</v>
      </c>
      <c r="F92" s="2" t="b">
        <f t="shared" si="23"/>
        <v>0</v>
      </c>
      <c r="G92" s="2" t="b">
        <f t="shared" si="21"/>
        <v>1</v>
      </c>
      <c r="H92" s="2" t="s">
        <v>275</v>
      </c>
      <c r="J92" s="2"/>
      <c r="M92" s="1">
        <f>PRODUCT(SUM(PRODUCT(R92,overview!$J$3),PRODUCT(W92,overview!$K$3),PRODUCT(AB92,overview!$L$3)),1/SUM(overview!$J$3:$L$3))</f>
        <v>0.70584090909090913</v>
      </c>
      <c r="N92" s="1">
        <f>PRODUCT(SUM(PRODUCT(S92,overview!$J$3),PRODUCT(X92,overview!$K$3),PRODUCT(AC92,overview!$L$3)),1/SUM(overview!$J$3:$L$3))</f>
        <v>2.2941590909090905</v>
      </c>
      <c r="O92" s="1">
        <f t="shared" si="18"/>
        <v>12.5</v>
      </c>
      <c r="P92" s="1">
        <f t="shared" si="18"/>
        <v>19.5</v>
      </c>
      <c r="Q92" s="1">
        <f t="shared" si="22"/>
        <v>0.4799631475188969</v>
      </c>
      <c r="R92" s="4">
        <v>0.873</v>
      </c>
      <c r="S92" s="4">
        <v>2.1269999999999998</v>
      </c>
      <c r="T92" s="1">
        <v>8.5</v>
      </c>
      <c r="U92" s="1">
        <v>5.5</v>
      </c>
      <c r="V92" s="1">
        <f t="shared" si="19"/>
        <v>0.26557703476312955</v>
      </c>
      <c r="W92" s="4">
        <v>0.61499999999999999</v>
      </c>
      <c r="X92" s="4">
        <v>2.3849999999999998</v>
      </c>
      <c r="Y92" s="1">
        <v>4</v>
      </c>
      <c r="Z92" s="1">
        <v>12</v>
      </c>
      <c r="AA92" s="1">
        <f t="shared" si="20"/>
        <v>0.77358490566037741</v>
      </c>
      <c r="AB92" s="1">
        <v>1</v>
      </c>
      <c r="AC92" s="1">
        <v>2</v>
      </c>
      <c r="AD92" s="1">
        <v>0</v>
      </c>
      <c r="AE92" s="1">
        <v>2</v>
      </c>
      <c r="AF92" s="1" t="e">
        <f t="shared" si="17"/>
        <v>#DIV/0!</v>
      </c>
      <c r="AH92" s="1">
        <f t="shared" si="24"/>
        <v>0.42309942504692444</v>
      </c>
      <c r="AI92" s="1">
        <f t="shared" si="25"/>
        <v>0.23219745905204592</v>
      </c>
      <c r="AJ92" s="1">
        <f t="shared" si="26"/>
        <v>0.94913352449819233</v>
      </c>
      <c r="AK92" s="1">
        <f t="shared" si="27"/>
        <v>53.580074544202546</v>
      </c>
      <c r="AL92" s="1" t="b">
        <f t="shared" si="28"/>
        <v>1</v>
      </c>
      <c r="AM92" s="1">
        <f t="shared" si="29"/>
        <v>3.2446507702169525</v>
      </c>
      <c r="AN92" s="1" t="b">
        <f t="shared" si="30"/>
        <v>0</v>
      </c>
      <c r="AO92" s="1">
        <v>9.4879999999999995</v>
      </c>
    </row>
    <row r="93" spans="1:41">
      <c r="A93" s="7">
        <v>90</v>
      </c>
      <c r="B93" s="9" t="s">
        <v>69</v>
      </c>
      <c r="C93" s="9" t="s">
        <v>70</v>
      </c>
      <c r="D93" s="9" t="s">
        <v>32</v>
      </c>
      <c r="E93" s="9" t="s">
        <v>33</v>
      </c>
      <c r="F93" s="2" t="b">
        <f t="shared" si="23"/>
        <v>0</v>
      </c>
      <c r="G93" s="2" t="b">
        <f t="shared" si="21"/>
        <v>1</v>
      </c>
      <c r="H93" s="2" t="s">
        <v>275</v>
      </c>
      <c r="M93" s="1">
        <f>PRODUCT(SUM(PRODUCT(R93,overview!$J$3),PRODUCT(W93,overview!$K$3),PRODUCT(AB93,overview!$L$3)),1/SUM(overview!$J$3:$L$3))</f>
        <v>0.82640909090909076</v>
      </c>
      <c r="N93" s="1">
        <f>PRODUCT(SUM(PRODUCT(S93,overview!$J$3),PRODUCT(X93,overview!$K$3),PRODUCT(AC93,overview!$L$3)),1/SUM(overview!$J$3:$L$3))</f>
        <v>2.1735909090909091</v>
      </c>
      <c r="O93" s="1">
        <f t="shared" si="18"/>
        <v>10</v>
      </c>
      <c r="P93" s="1">
        <f t="shared" si="18"/>
        <v>23</v>
      </c>
      <c r="Q93" s="1">
        <f t="shared" si="22"/>
        <v>0.87447039879545774</v>
      </c>
      <c r="R93" s="4">
        <v>0.96399999999999997</v>
      </c>
      <c r="S93" s="4">
        <v>2.036</v>
      </c>
      <c r="T93" s="1">
        <v>5.5</v>
      </c>
      <c r="U93" s="1">
        <v>14.5</v>
      </c>
      <c r="V93" s="1">
        <f t="shared" si="19"/>
        <v>1.2482586176102874</v>
      </c>
      <c r="W93" s="4">
        <v>0.754</v>
      </c>
      <c r="X93" s="4">
        <v>2.246</v>
      </c>
      <c r="Y93" s="1">
        <v>4.5</v>
      </c>
      <c r="Z93" s="1">
        <v>6.5</v>
      </c>
      <c r="AA93" s="1">
        <f t="shared" si="20"/>
        <v>0.48491144751162563</v>
      </c>
      <c r="AB93" s="1">
        <v>1</v>
      </c>
      <c r="AC93" s="1">
        <v>2</v>
      </c>
      <c r="AD93" s="1">
        <v>0</v>
      </c>
      <c r="AE93" s="1">
        <v>2</v>
      </c>
      <c r="AF93" s="1" t="e">
        <f t="shared" si="17"/>
        <v>#DIV/0!</v>
      </c>
      <c r="AH93" s="1">
        <f t="shared" si="24"/>
        <v>0.42682332843841059</v>
      </c>
      <c r="AI93" s="1">
        <f t="shared" si="25"/>
        <v>0.27328167677028936</v>
      </c>
      <c r="AJ93" s="1">
        <f t="shared" si="26"/>
        <v>0.93173623116818971</v>
      </c>
      <c r="AK93" s="1">
        <f t="shared" si="27"/>
        <v>44.477945403745977</v>
      </c>
      <c r="AL93" s="1" t="b">
        <f t="shared" si="28"/>
        <v>1</v>
      </c>
      <c r="AM93" s="1">
        <f t="shared" si="29"/>
        <v>2.206022261269633</v>
      </c>
      <c r="AN93" s="1" t="b">
        <f t="shared" si="30"/>
        <v>0</v>
      </c>
      <c r="AO93" s="1">
        <v>9.4879999999999995</v>
      </c>
    </row>
    <row r="94" spans="1:41">
      <c r="A94" s="7">
        <v>91</v>
      </c>
      <c r="B94" s="9" t="s">
        <v>30</v>
      </c>
      <c r="C94" s="9" t="s">
        <v>31</v>
      </c>
      <c r="D94" s="9" t="s">
        <v>89</v>
      </c>
      <c r="E94" s="9" t="s">
        <v>70</v>
      </c>
      <c r="F94" s="2" t="b">
        <f t="shared" si="23"/>
        <v>1</v>
      </c>
      <c r="G94" s="2" t="b">
        <f t="shared" si="21"/>
        <v>0</v>
      </c>
      <c r="H94" s="2" t="s">
        <v>275</v>
      </c>
      <c r="K94" s="2"/>
      <c r="L94" s="2"/>
      <c r="M94" s="1">
        <f>PRODUCT(SUM(PRODUCT(R94,overview!$J$3),PRODUCT(W94,overview!$K$3),PRODUCT(AB94,overview!$L$3)),1/SUM(overview!$J$3:$L$3))</f>
        <v>0.88159090909090898</v>
      </c>
      <c r="N94" s="1">
        <f>PRODUCT(SUM(PRODUCT(S94,overview!$J$3),PRODUCT(X94,overview!$K$3),PRODUCT(AC94,overview!$L$3)),1/SUM(overview!$J$3:$L$3))</f>
        <v>2.1184090909090911</v>
      </c>
      <c r="O94" s="1">
        <f t="shared" si="18"/>
        <v>14.5</v>
      </c>
      <c r="P94" s="1">
        <f t="shared" si="18"/>
        <v>7.5</v>
      </c>
      <c r="Q94" s="1">
        <f t="shared" si="22"/>
        <v>0.21525365415136008</v>
      </c>
      <c r="R94" s="4">
        <v>1.0089999999999999</v>
      </c>
      <c r="S94" s="4">
        <v>1.9910000000000001</v>
      </c>
      <c r="T94" s="1">
        <v>7</v>
      </c>
      <c r="U94" s="1">
        <v>3</v>
      </c>
      <c r="V94" s="1">
        <f t="shared" si="19"/>
        <v>0.21719164813087463</v>
      </c>
      <c r="W94" s="4">
        <v>0.81599999999999995</v>
      </c>
      <c r="X94" s="4">
        <v>2.1840000000000002</v>
      </c>
      <c r="Y94" s="1">
        <v>6.5</v>
      </c>
      <c r="Z94" s="1">
        <v>3.5</v>
      </c>
      <c r="AA94" s="1">
        <f t="shared" si="20"/>
        <v>0.20118343195266275</v>
      </c>
      <c r="AB94" s="1">
        <v>1</v>
      </c>
      <c r="AC94" s="1">
        <v>2</v>
      </c>
      <c r="AD94" s="1">
        <v>1</v>
      </c>
      <c r="AE94" s="1">
        <v>1</v>
      </c>
      <c r="AF94" s="1">
        <f t="shared" si="17"/>
        <v>0.5</v>
      </c>
      <c r="AH94" s="1">
        <f t="shared" si="24"/>
        <v>0.36517210289985214</v>
      </c>
      <c r="AI94" s="1">
        <f t="shared" si="25"/>
        <v>0.27818831888493939</v>
      </c>
      <c r="AJ94" s="1">
        <f t="shared" si="26"/>
        <v>0.82797553064827345</v>
      </c>
      <c r="AK94" s="1">
        <f t="shared" si="27"/>
        <v>37.870556800980687</v>
      </c>
      <c r="AL94" s="1" t="b">
        <f t="shared" si="28"/>
        <v>1</v>
      </c>
      <c r="AM94" s="1">
        <f t="shared" si="29"/>
        <v>1.6547223515853358</v>
      </c>
      <c r="AN94" s="1" t="b">
        <f t="shared" si="30"/>
        <v>0</v>
      </c>
      <c r="AO94" s="1">
        <v>9.4879999999999995</v>
      </c>
    </row>
    <row r="95" spans="1:41">
      <c r="A95" s="7">
        <v>92</v>
      </c>
      <c r="B95" s="9" t="s">
        <v>118</v>
      </c>
      <c r="C95" s="9" t="s">
        <v>70</v>
      </c>
      <c r="D95" s="9" t="s">
        <v>32</v>
      </c>
      <c r="E95" s="9" t="s">
        <v>33</v>
      </c>
      <c r="F95" s="2" t="b">
        <f t="shared" si="23"/>
        <v>1</v>
      </c>
      <c r="G95" s="2" t="b">
        <f t="shared" si="21"/>
        <v>0</v>
      </c>
      <c r="H95" s="2" t="s">
        <v>275</v>
      </c>
      <c r="I95" s="2" t="s">
        <v>127</v>
      </c>
      <c r="M95" s="1">
        <f>PRODUCT(SUM(PRODUCT(R95,overview!$J$3),PRODUCT(W95,overview!$K$3),PRODUCT(AB95,overview!$L$3)),1/SUM(overview!$J$3:$L$3))</f>
        <v>0.97495454545454541</v>
      </c>
      <c r="N95" s="1">
        <f>PRODUCT(SUM(PRODUCT(S95,overview!$J$3),PRODUCT(X95,overview!$K$3),PRODUCT(AC95,overview!$L$3)),1/SUM(overview!$J$3:$L$3))</f>
        <v>2.0250454545454546</v>
      </c>
      <c r="O95" s="1">
        <f t="shared" si="18"/>
        <v>18</v>
      </c>
      <c r="P95" s="1">
        <f t="shared" si="18"/>
        <v>13</v>
      </c>
      <c r="Q95" s="1">
        <f t="shared" si="22"/>
        <v>0.34771260901987483</v>
      </c>
      <c r="R95" s="4">
        <v>1</v>
      </c>
      <c r="S95" s="4">
        <v>2</v>
      </c>
      <c r="T95" s="1">
        <v>9</v>
      </c>
      <c r="U95" s="1">
        <v>0</v>
      </c>
      <c r="V95" s="1">
        <f t="shared" si="19"/>
        <v>0</v>
      </c>
      <c r="W95" s="4">
        <v>0.96199999999999997</v>
      </c>
      <c r="X95" s="4">
        <v>2.0379999999999998</v>
      </c>
      <c r="Y95" s="1">
        <v>8</v>
      </c>
      <c r="Z95" s="1">
        <v>11</v>
      </c>
      <c r="AA95" s="1">
        <f t="shared" si="20"/>
        <v>0.64904317958783131</v>
      </c>
      <c r="AB95" s="1">
        <v>1</v>
      </c>
      <c r="AC95" s="1">
        <v>2</v>
      </c>
      <c r="AD95" s="1">
        <v>1</v>
      </c>
      <c r="AE95" s="1">
        <v>2</v>
      </c>
      <c r="AF95" s="1">
        <f t="shared" si="17"/>
        <v>1</v>
      </c>
      <c r="AH95" s="1">
        <f t="shared" si="24"/>
        <v>0.39998627707118561</v>
      </c>
      <c r="AI95" s="1">
        <f t="shared" si="25"/>
        <v>0.28926476977476262</v>
      </c>
      <c r="AJ95" s="1">
        <f t="shared" si="26"/>
        <v>0.84400713388188553</v>
      </c>
      <c r="AK95" s="1">
        <f t="shared" si="27"/>
        <v>37.231331711881403</v>
      </c>
      <c r="AL95" s="1" t="b">
        <f t="shared" si="28"/>
        <v>1</v>
      </c>
      <c r="AM95" s="1">
        <f t="shared" si="29"/>
        <v>1.4997977662750173</v>
      </c>
      <c r="AN95" s="1" t="b">
        <f t="shared" si="30"/>
        <v>0</v>
      </c>
      <c r="AO95" s="1">
        <v>9.4879999999999995</v>
      </c>
    </row>
    <row r="96" spans="1:41">
      <c r="A96" s="7">
        <v>93</v>
      </c>
      <c r="B96" s="9" t="s">
        <v>56</v>
      </c>
      <c r="C96" s="9" t="s">
        <v>31</v>
      </c>
      <c r="D96" s="9" t="s">
        <v>32</v>
      </c>
      <c r="E96" s="9" t="s">
        <v>33</v>
      </c>
      <c r="F96" s="2" t="b">
        <f t="shared" si="23"/>
        <v>0</v>
      </c>
      <c r="G96" s="2" t="b">
        <f t="shared" si="21"/>
        <v>0</v>
      </c>
      <c r="H96" s="2" t="s">
        <v>275</v>
      </c>
      <c r="I96" s="2" t="s">
        <v>127</v>
      </c>
      <c r="M96" s="1">
        <f>PRODUCT(SUM(PRODUCT(R96,overview!$J$3),PRODUCT(W96,overview!$K$3),PRODUCT(AB96,overview!$L$3)),1/SUM(overview!$J$3:$L$3))</f>
        <v>0.96402272727272731</v>
      </c>
      <c r="N96" s="1">
        <f>PRODUCT(SUM(PRODUCT(S96,overview!$J$3),PRODUCT(X96,overview!$K$3),PRODUCT(AC96,overview!$L$3)),1/SUM(overview!$J$3:$L$3))</f>
        <v>2.0359772727272727</v>
      </c>
      <c r="O96" s="1">
        <f t="shared" si="18"/>
        <v>14.5</v>
      </c>
      <c r="P96" s="1">
        <f t="shared" si="18"/>
        <v>19.5</v>
      </c>
      <c r="Q96" s="1">
        <f t="shared" si="22"/>
        <v>0.63676759791632265</v>
      </c>
      <c r="R96" s="4">
        <v>0.97599999999999998</v>
      </c>
      <c r="S96" s="4">
        <v>2.024</v>
      </c>
      <c r="T96" s="1">
        <v>7.7</v>
      </c>
      <c r="U96" s="1">
        <v>7.3</v>
      </c>
      <c r="V96" s="1">
        <f t="shared" si="19"/>
        <v>0.45716338996971401</v>
      </c>
      <c r="W96" s="4">
        <v>0.95699999999999996</v>
      </c>
      <c r="X96" s="4">
        <v>2.0430000000000001</v>
      </c>
      <c r="Y96" s="1">
        <v>5.8</v>
      </c>
      <c r="Z96" s="1">
        <v>11.2</v>
      </c>
      <c r="AA96" s="1">
        <f t="shared" si="20"/>
        <v>0.90455212922173267</v>
      </c>
      <c r="AB96" s="1">
        <v>1</v>
      </c>
      <c r="AC96" s="1">
        <v>2</v>
      </c>
      <c r="AD96" s="1">
        <v>1</v>
      </c>
      <c r="AE96" s="1">
        <v>1</v>
      </c>
      <c r="AF96" s="1">
        <f t="shared" si="17"/>
        <v>0.5</v>
      </c>
      <c r="AH96" s="1">
        <f t="shared" si="24"/>
        <v>0.44515264283775596</v>
      </c>
      <c r="AI96" s="1">
        <f t="shared" si="25"/>
        <v>0.31063125958386978</v>
      </c>
      <c r="AJ96" s="1">
        <f t="shared" si="26"/>
        <v>1.0678801824382629</v>
      </c>
      <c r="AK96" s="1">
        <f t="shared" si="27"/>
        <v>38.680892094016372</v>
      </c>
      <c r="AL96" s="1" t="b">
        <f t="shared" si="28"/>
        <v>1</v>
      </c>
      <c r="AM96" s="1">
        <f t="shared" si="29"/>
        <v>1.9697222362552065</v>
      </c>
      <c r="AN96" s="1" t="b">
        <f t="shared" si="30"/>
        <v>0</v>
      </c>
      <c r="AO96" s="1">
        <v>9.4879999999999995</v>
      </c>
    </row>
    <row r="97" spans="1:41">
      <c r="A97" s="7">
        <v>94</v>
      </c>
      <c r="B97" s="9" t="s">
        <v>49</v>
      </c>
      <c r="C97" s="9" t="s">
        <v>50</v>
      </c>
      <c r="D97" s="9" t="s">
        <v>28</v>
      </c>
      <c r="E97" s="9" t="s">
        <v>29</v>
      </c>
      <c r="F97" s="2" t="b">
        <f t="shared" si="23"/>
        <v>0</v>
      </c>
      <c r="G97" s="2" t="b">
        <f t="shared" si="21"/>
        <v>1</v>
      </c>
      <c r="H97" s="2" t="s">
        <v>275</v>
      </c>
      <c r="I97" s="1" t="s">
        <v>127</v>
      </c>
      <c r="K97" s="2"/>
      <c r="L97" s="2"/>
      <c r="M97" s="1">
        <f>PRODUCT(SUM(PRODUCT(R97,overview!$J$3),PRODUCT(W97,overview!$K$3),PRODUCT(AB97,overview!$L$3)),1/SUM(overview!$J$3:$L$3))</f>
        <v>0.64190909090909087</v>
      </c>
      <c r="N97" s="1">
        <f>PRODUCT(SUM(PRODUCT(S97,overview!$J$3),PRODUCT(X97,overview!$K$3),PRODUCT(AC97,overview!$L$3)),1/SUM(overview!$J$3:$L$3))</f>
        <v>2.358090909090909</v>
      </c>
      <c r="O97" s="1">
        <f t="shared" si="18"/>
        <v>8</v>
      </c>
      <c r="P97" s="1">
        <f t="shared" si="18"/>
        <v>7</v>
      </c>
      <c r="Q97" s="1">
        <f t="shared" si="22"/>
        <v>0.23818863487412775</v>
      </c>
      <c r="R97" s="4">
        <v>0.42399999999999999</v>
      </c>
      <c r="S97" s="4">
        <v>2.5760000000000001</v>
      </c>
      <c r="T97" s="1">
        <v>2</v>
      </c>
      <c r="U97" s="1">
        <v>1</v>
      </c>
      <c r="V97" s="1">
        <f t="shared" si="19"/>
        <v>8.2298136645962736E-2</v>
      </c>
      <c r="W97" s="4">
        <v>0.752</v>
      </c>
      <c r="X97" s="4">
        <v>2.2480000000000002</v>
      </c>
      <c r="Y97" s="1">
        <v>6</v>
      </c>
      <c r="Z97" s="1">
        <v>5</v>
      </c>
      <c r="AA97" s="1">
        <f t="shared" si="20"/>
        <v>0.27876631079478048</v>
      </c>
      <c r="AB97" s="1">
        <v>0.5</v>
      </c>
      <c r="AC97" s="1">
        <v>2.5</v>
      </c>
      <c r="AD97" s="1">
        <v>0</v>
      </c>
      <c r="AE97" s="1">
        <v>1</v>
      </c>
      <c r="AF97" s="1" t="e">
        <f t="shared" si="17"/>
        <v>#DIV/0!</v>
      </c>
      <c r="AH97" s="1">
        <f t="shared" si="24"/>
        <v>0.43916714908297755</v>
      </c>
      <c r="AI97" s="1">
        <f t="shared" si="25"/>
        <v>0.2716093302309483</v>
      </c>
      <c r="AJ97" s="1">
        <f t="shared" si="26"/>
        <v>1.0065035394115256</v>
      </c>
      <c r="AK97" s="1">
        <f t="shared" si="27"/>
        <v>46.181037627368681</v>
      </c>
      <c r="AL97" s="1" t="b">
        <f t="shared" si="28"/>
        <v>1</v>
      </c>
      <c r="AM97" s="1">
        <f t="shared" si="29"/>
        <v>3.5273661795621032</v>
      </c>
      <c r="AN97" s="1" t="b">
        <f t="shared" si="30"/>
        <v>0</v>
      </c>
      <c r="AO97" s="1">
        <v>9.4879999999999995</v>
      </c>
    </row>
    <row r="98" spans="1:41">
      <c r="A98" s="7">
        <v>95</v>
      </c>
      <c r="B98" s="9" t="s">
        <v>83</v>
      </c>
      <c r="C98" s="9" t="s">
        <v>61</v>
      </c>
      <c r="D98" s="9" t="s">
        <v>90</v>
      </c>
      <c r="E98" s="9" t="s">
        <v>91</v>
      </c>
      <c r="F98" s="2" t="b">
        <f t="shared" si="23"/>
        <v>0</v>
      </c>
      <c r="G98" s="2" t="b">
        <f t="shared" si="21"/>
        <v>1</v>
      </c>
      <c r="H98" s="2" t="s">
        <v>275</v>
      </c>
      <c r="M98" s="1">
        <f>PRODUCT(SUM(PRODUCT(R98,overview!$J$3),PRODUCT(W98,overview!$K$3),PRODUCT(AB98,overview!$L$3)),1/SUM(overview!$J$3:$L$3))</f>
        <v>0.81593181818181815</v>
      </c>
      <c r="N98" s="1">
        <f>PRODUCT(SUM(PRODUCT(S98,overview!$J$3),PRODUCT(X98,overview!$K$3),PRODUCT(AC98,overview!$L$3)),1/SUM(overview!$J$3:$L$3))</f>
        <v>2.1840681818181817</v>
      </c>
      <c r="O98" s="1">
        <f t="shared" si="18"/>
        <v>16.5</v>
      </c>
      <c r="P98" s="1">
        <f t="shared" si="18"/>
        <v>12.5</v>
      </c>
      <c r="Q98" s="1">
        <f t="shared" si="22"/>
        <v>0.28301779698776541</v>
      </c>
      <c r="R98" s="4">
        <v>0.97299999999999998</v>
      </c>
      <c r="S98" s="4">
        <v>2.0270000000000001</v>
      </c>
      <c r="T98" s="1">
        <v>8</v>
      </c>
      <c r="U98" s="1">
        <v>6</v>
      </c>
      <c r="V98" s="1">
        <f t="shared" si="19"/>
        <v>0.36001480019733589</v>
      </c>
      <c r="W98" s="4">
        <v>0.751</v>
      </c>
      <c r="X98" s="4">
        <v>2.2490000000000001</v>
      </c>
      <c r="Y98" s="1">
        <v>8</v>
      </c>
      <c r="Z98" s="1">
        <v>5</v>
      </c>
      <c r="AA98" s="1">
        <f t="shared" si="20"/>
        <v>0.20870386838594929</v>
      </c>
      <c r="AB98" s="1">
        <v>0.5</v>
      </c>
      <c r="AC98" s="1">
        <v>2.5</v>
      </c>
      <c r="AD98" s="1">
        <v>0.5</v>
      </c>
      <c r="AE98" s="1">
        <v>1.5</v>
      </c>
      <c r="AF98" s="1">
        <f t="shared" si="17"/>
        <v>0.60000000000000009</v>
      </c>
      <c r="AH98" s="1">
        <f t="shared" si="24"/>
        <v>0.45465104749493601</v>
      </c>
      <c r="AI98" s="1">
        <f t="shared" si="25"/>
        <v>0.21989926798169498</v>
      </c>
      <c r="AJ98" s="1">
        <f t="shared" si="26"/>
        <v>0.87828652802152207</v>
      </c>
      <c r="AK98" s="1">
        <f t="shared" si="27"/>
        <v>56.246946387884655</v>
      </c>
      <c r="AL98" s="1" t="b">
        <f t="shared" si="28"/>
        <v>1</v>
      </c>
      <c r="AM98" s="1">
        <f t="shared" si="29"/>
        <v>4.5228723234504979</v>
      </c>
      <c r="AN98" s="1" t="b">
        <f t="shared" si="30"/>
        <v>0</v>
      </c>
      <c r="AO98" s="1">
        <v>9.4879999999999995</v>
      </c>
    </row>
    <row r="99" spans="1:41">
      <c r="A99" s="7">
        <v>96</v>
      </c>
      <c r="B99" s="9" t="s">
        <v>43</v>
      </c>
      <c r="C99" s="9" t="s">
        <v>44</v>
      </c>
      <c r="D99" s="9" t="s">
        <v>32</v>
      </c>
      <c r="E99" s="9" t="s">
        <v>33</v>
      </c>
      <c r="F99" s="2" t="b">
        <f t="shared" si="23"/>
        <v>0</v>
      </c>
      <c r="G99" s="2" t="b">
        <f t="shared" si="21"/>
        <v>1</v>
      </c>
      <c r="H99" s="2" t="s">
        <v>275</v>
      </c>
      <c r="I99" s="2"/>
      <c r="K99" s="4"/>
      <c r="L99" s="3"/>
      <c r="M99" s="1">
        <f>PRODUCT(SUM(PRODUCT(R99,overview!$J$3),PRODUCT(W99,overview!$K$3),PRODUCT(AB99,overview!$L$3)),1/SUM(overview!$J$3:$L$3))</f>
        <v>0.65188636363636365</v>
      </c>
      <c r="N99" s="1">
        <f>PRODUCT(SUM(PRODUCT(S99,overview!$J$3),PRODUCT(X99,overview!$K$3),PRODUCT(AC99,overview!$L$3)),1/SUM(overview!$J$3:$L$3))</f>
        <v>2.3481136363636361</v>
      </c>
      <c r="O99" s="1">
        <f t="shared" si="18"/>
        <v>8</v>
      </c>
      <c r="P99" s="1">
        <f t="shared" si="18"/>
        <v>29</v>
      </c>
      <c r="Q99" s="1">
        <f t="shared" si="22"/>
        <v>1.0063772176892478</v>
      </c>
      <c r="R99" s="4">
        <v>0.36399999999999999</v>
      </c>
      <c r="S99" s="4">
        <v>2.6360000000000001</v>
      </c>
      <c r="T99" s="1">
        <v>3</v>
      </c>
      <c r="U99" s="1">
        <v>13</v>
      </c>
      <c r="V99" s="1">
        <f t="shared" si="19"/>
        <v>0.59838138593829016</v>
      </c>
      <c r="W99" s="4">
        <v>0.78900000000000003</v>
      </c>
      <c r="X99" s="4">
        <v>2.2109999999999999</v>
      </c>
      <c r="Y99" s="1">
        <v>4.5</v>
      </c>
      <c r="Z99" s="1">
        <v>13.5</v>
      </c>
      <c r="AA99" s="1">
        <f t="shared" si="20"/>
        <v>1.0705563093622796</v>
      </c>
      <c r="AB99" s="1">
        <v>0.70599999999999996</v>
      </c>
      <c r="AC99" s="1">
        <v>2.294</v>
      </c>
      <c r="AD99" s="1">
        <v>0.5</v>
      </c>
      <c r="AE99" s="1">
        <v>2.5</v>
      </c>
      <c r="AF99" s="1">
        <f t="shared" si="17"/>
        <v>1.5387968613775065</v>
      </c>
      <c r="AH99" s="1">
        <f t="shared" si="24"/>
        <v>0.54465786347765655</v>
      </c>
      <c r="AI99" s="1">
        <f t="shared" si="25"/>
        <v>0.22758127657234381</v>
      </c>
      <c r="AJ99" s="1">
        <f t="shared" si="26"/>
        <v>1.0126419620325071</v>
      </c>
      <c r="AK99" s="1">
        <f t="shared" si="27"/>
        <v>60.532530833451482</v>
      </c>
      <c r="AL99" s="1" t="b">
        <f t="shared" si="28"/>
        <v>1</v>
      </c>
      <c r="AM99" s="1">
        <f t="shared" si="29"/>
        <v>5.4314481064963509</v>
      </c>
      <c r="AN99" s="1" t="b">
        <f t="shared" si="30"/>
        <v>0</v>
      </c>
      <c r="AO99" s="1">
        <v>9.4879999999999995</v>
      </c>
    </row>
    <row r="100" spans="1:41">
      <c r="A100" s="7">
        <v>97</v>
      </c>
      <c r="B100" s="9" t="s">
        <v>47</v>
      </c>
      <c r="C100" s="9" t="s">
        <v>48</v>
      </c>
      <c r="D100" s="9" t="s">
        <v>62</v>
      </c>
      <c r="E100" s="9" t="s">
        <v>48</v>
      </c>
      <c r="F100" s="2" t="b">
        <f t="shared" si="23"/>
        <v>1</v>
      </c>
      <c r="G100" s="2" t="b">
        <f t="shared" si="21"/>
        <v>0</v>
      </c>
      <c r="H100" s="2" t="s">
        <v>275</v>
      </c>
      <c r="I100" s="2" t="s">
        <v>127</v>
      </c>
      <c r="M100" s="1">
        <f>PRODUCT(SUM(PRODUCT(R100,overview!$J$3),PRODUCT(W100,overview!$K$3),PRODUCT(AB100,overview!$L$3)),1/SUM(overview!$J$3:$L$3))</f>
        <v>1.0026590909090909</v>
      </c>
      <c r="N100" s="1">
        <f>PRODUCT(SUM(PRODUCT(S100,overview!$J$3),PRODUCT(X100,overview!$K$3),PRODUCT(AC100,overview!$L$3)),1/SUM(overview!$J$3:$L$3))</f>
        <v>1.9973409090909091</v>
      </c>
      <c r="O100" s="1">
        <f t="shared" si="18"/>
        <v>19</v>
      </c>
      <c r="P100" s="1">
        <f t="shared" si="18"/>
        <v>3</v>
      </c>
      <c r="Q100" s="1">
        <f t="shared" si="22"/>
        <v>7.9262679986608992E-2</v>
      </c>
      <c r="R100" s="4">
        <v>0.98799999999999999</v>
      </c>
      <c r="S100" s="4">
        <v>2.012</v>
      </c>
      <c r="T100" s="1">
        <v>7</v>
      </c>
      <c r="U100" s="1">
        <v>1</v>
      </c>
      <c r="V100" s="1">
        <f t="shared" si="19"/>
        <v>7.0150525418915088E-2</v>
      </c>
      <c r="W100" s="4">
        <v>1.012</v>
      </c>
      <c r="X100" s="4">
        <v>1.988</v>
      </c>
      <c r="Y100" s="1">
        <v>11</v>
      </c>
      <c r="Z100" s="1">
        <v>1</v>
      </c>
      <c r="AA100" s="1">
        <f t="shared" si="20"/>
        <v>4.6277665995975853E-2</v>
      </c>
      <c r="AB100" s="1">
        <v>0.93700000000000006</v>
      </c>
      <c r="AC100" s="1">
        <v>2.0630000000000002</v>
      </c>
      <c r="AD100" s="1">
        <v>1</v>
      </c>
      <c r="AE100" s="1">
        <v>1</v>
      </c>
      <c r="AF100" s="1">
        <f t="shared" si="17"/>
        <v>0.45419292292777508</v>
      </c>
      <c r="AH100" s="1">
        <f t="shared" si="24"/>
        <v>0.49237702186461602</v>
      </c>
      <c r="AI100" s="1">
        <f t="shared" si="25"/>
        <v>0.26434959400849434</v>
      </c>
      <c r="AJ100" s="1">
        <f t="shared" si="26"/>
        <v>1.1441884236051454</v>
      </c>
      <c r="AK100" s="1">
        <f t="shared" si="27"/>
        <v>61.926524044062191</v>
      </c>
      <c r="AL100" s="1" t="b">
        <f t="shared" si="28"/>
        <v>1</v>
      </c>
      <c r="AM100" s="1">
        <f t="shared" si="29"/>
        <v>5.7438777080773082</v>
      </c>
      <c r="AN100" s="1" t="b">
        <f t="shared" si="30"/>
        <v>0</v>
      </c>
      <c r="AO100" s="1">
        <v>9.4879999999999995</v>
      </c>
    </row>
    <row r="101" spans="1:41">
      <c r="A101" s="7">
        <v>98</v>
      </c>
      <c r="B101" s="9" t="s">
        <v>58</v>
      </c>
      <c r="C101" s="9" t="s">
        <v>59</v>
      </c>
      <c r="D101" s="9" t="s">
        <v>51</v>
      </c>
      <c r="E101" s="9" t="s">
        <v>52</v>
      </c>
      <c r="F101" s="2" t="b">
        <f t="shared" si="23"/>
        <v>1</v>
      </c>
      <c r="G101" s="2" t="b">
        <f t="shared" si="21"/>
        <v>1</v>
      </c>
      <c r="H101" s="2" t="s">
        <v>275</v>
      </c>
      <c r="K101" s="4"/>
      <c r="L101" s="3"/>
      <c r="M101" s="1">
        <f>PRODUCT(SUM(PRODUCT(R101,overview!$J$3),PRODUCT(W101,overview!$K$3),PRODUCT(AB101,overview!$L$3)),1/SUM(overview!$J$3:$L$3))</f>
        <v>0.42629545454545459</v>
      </c>
      <c r="N101" s="1">
        <f>PRODUCT(SUM(PRODUCT(S101,overview!$J$3),PRODUCT(X101,overview!$K$3),PRODUCT(AC101,overview!$L$3)),1/SUM(overview!$J$3:$L$3))</f>
        <v>2.5737045454545457</v>
      </c>
      <c r="O101" s="1">
        <f t="shared" si="18"/>
        <v>3</v>
      </c>
      <c r="P101" s="1">
        <f t="shared" si="18"/>
        <v>10</v>
      </c>
      <c r="Q101" s="1">
        <f t="shared" si="22"/>
        <v>0.55211653994801735</v>
      </c>
      <c r="R101" s="4">
        <v>0.45700000000000002</v>
      </c>
      <c r="S101" s="4">
        <v>2.5430000000000001</v>
      </c>
      <c r="T101" s="1">
        <v>2</v>
      </c>
      <c r="U101" s="1">
        <v>3</v>
      </c>
      <c r="V101" s="1">
        <f t="shared" si="19"/>
        <v>0.26956350766810855</v>
      </c>
      <c r="W101" s="4">
        <v>0.41399999999999998</v>
      </c>
      <c r="X101" s="4">
        <v>2.5859999999999999</v>
      </c>
      <c r="Y101" s="1">
        <v>1</v>
      </c>
      <c r="Z101" s="1">
        <v>6</v>
      </c>
      <c r="AA101" s="1">
        <f t="shared" si="20"/>
        <v>0.96055684454756374</v>
      </c>
      <c r="AB101" s="1">
        <v>0.35299999999999998</v>
      </c>
      <c r="AC101" s="1">
        <v>2.6469999999999998</v>
      </c>
      <c r="AD101" s="1">
        <v>0</v>
      </c>
      <c r="AE101" s="1">
        <v>1</v>
      </c>
      <c r="AF101" s="1" t="e">
        <f t="shared" si="17"/>
        <v>#DIV/0!</v>
      </c>
      <c r="AH101" s="1">
        <f t="shared" si="24"/>
        <v>0.40015559468054823</v>
      </c>
      <c r="AI101" s="1">
        <f t="shared" si="25"/>
        <v>0.20929889485250194</v>
      </c>
      <c r="AJ101" s="1">
        <f t="shared" si="26"/>
        <v>0.95110400985619947</v>
      </c>
      <c r="AK101" s="1">
        <f t="shared" si="27"/>
        <v>67.5822388973736</v>
      </c>
      <c r="AL101" s="1" t="b">
        <f t="shared" si="28"/>
        <v>1</v>
      </c>
      <c r="AM101" s="1">
        <f t="shared" si="29"/>
        <v>5.5036714865162075</v>
      </c>
      <c r="AN101" s="1" t="b">
        <f t="shared" si="30"/>
        <v>0</v>
      </c>
      <c r="AO101" s="1">
        <v>9.4879999999999995</v>
      </c>
    </row>
    <row r="102" spans="1:41">
      <c r="A102" s="7">
        <v>99</v>
      </c>
      <c r="B102" s="9" t="s">
        <v>28</v>
      </c>
      <c r="C102" s="9" t="s">
        <v>29</v>
      </c>
      <c r="D102" s="9" t="s">
        <v>28</v>
      </c>
      <c r="E102" s="9" t="s">
        <v>29</v>
      </c>
      <c r="F102" s="2" t="b">
        <f t="shared" si="23"/>
        <v>0</v>
      </c>
      <c r="G102" s="2" t="b">
        <f t="shared" si="21"/>
        <v>0</v>
      </c>
      <c r="H102" s="2" t="s">
        <v>275</v>
      </c>
      <c r="I102" s="2" t="s">
        <v>127</v>
      </c>
      <c r="M102" s="1">
        <f>PRODUCT(SUM(PRODUCT(R102,overview!$J$3),PRODUCT(W102,overview!$K$3),PRODUCT(AB102,overview!$L$3)),1/SUM(overview!$J$3:$L$3))</f>
        <v>0.86588636363636373</v>
      </c>
      <c r="N102" s="1">
        <f>PRODUCT(SUM(PRODUCT(S102,overview!$J$3),PRODUCT(X102,overview!$K$3),PRODUCT(AC102,overview!$L$3)),1/SUM(overview!$J$3:$L$3))</f>
        <v>2.1341136363636366</v>
      </c>
      <c r="O102" s="1">
        <f t="shared" si="18"/>
        <v>13.3</v>
      </c>
      <c r="P102" s="1">
        <f t="shared" si="18"/>
        <v>7.7</v>
      </c>
      <c r="Q102" s="1">
        <f t="shared" si="22"/>
        <v>0.23489968998704683</v>
      </c>
      <c r="R102" s="4">
        <v>1</v>
      </c>
      <c r="S102" s="4">
        <v>2</v>
      </c>
      <c r="T102" s="1">
        <v>8.8000000000000007</v>
      </c>
      <c r="U102" s="1">
        <v>2.2000000000000002</v>
      </c>
      <c r="V102" s="1">
        <f t="shared" si="19"/>
        <v>0.125</v>
      </c>
      <c r="W102" s="4">
        <v>0.80800000000000005</v>
      </c>
      <c r="X102" s="4">
        <v>2.1920000000000002</v>
      </c>
      <c r="Y102" s="1">
        <v>4.5</v>
      </c>
      <c r="Z102" s="1">
        <v>5.5</v>
      </c>
      <c r="AA102" s="1">
        <f t="shared" si="20"/>
        <v>0.45052716950527166</v>
      </c>
      <c r="AB102" s="1">
        <v>0.66700000000000004</v>
      </c>
      <c r="AC102" s="1">
        <v>2.3330000000000002</v>
      </c>
      <c r="AD102" s="1">
        <v>0</v>
      </c>
      <c r="AE102" s="1">
        <v>0</v>
      </c>
      <c r="AF102" s="1" t="e">
        <f t="shared" si="17"/>
        <v>#DIV/0!</v>
      </c>
      <c r="AH102" s="1">
        <f t="shared" si="24"/>
        <v>0.36278887070622623</v>
      </c>
      <c r="AI102" s="1">
        <f t="shared" si="25"/>
        <v>0.19909260936906398</v>
      </c>
      <c r="AJ102" s="1">
        <f t="shared" si="26"/>
        <v>0.85882105041352763</v>
      </c>
      <c r="AK102" s="1">
        <f t="shared" si="27"/>
        <v>73.684992530543411</v>
      </c>
      <c r="AL102" s="1" t="b">
        <f t="shared" si="28"/>
        <v>1</v>
      </c>
      <c r="AM102" s="1">
        <f t="shared" si="29"/>
        <v>4.5435071665562443</v>
      </c>
      <c r="AN102" s="1" t="b">
        <f t="shared" si="30"/>
        <v>0</v>
      </c>
      <c r="AO102" s="1">
        <v>9.4879999999999995</v>
      </c>
    </row>
    <row r="103" spans="1:41">
      <c r="A103" s="7">
        <v>100</v>
      </c>
      <c r="B103" s="9" t="s">
        <v>94</v>
      </c>
      <c r="C103" s="9" t="s">
        <v>55</v>
      </c>
      <c r="D103" s="9" t="s">
        <v>32</v>
      </c>
      <c r="E103" s="9" t="s">
        <v>33</v>
      </c>
      <c r="F103" s="2" t="b">
        <f t="shared" si="23"/>
        <v>0</v>
      </c>
      <c r="G103" s="2" t="b">
        <f t="shared" si="21"/>
        <v>1</v>
      </c>
      <c r="H103" s="2" t="s">
        <v>275</v>
      </c>
      <c r="K103" s="1" t="s">
        <v>34</v>
      </c>
      <c r="L103" s="1" t="s">
        <v>128</v>
      </c>
      <c r="M103" s="1">
        <f>PRODUCT(SUM(PRODUCT(R103,overview!$J$3),PRODUCT(W103,overview!$K$3),PRODUCT(AB103,overview!$L$3)),1/SUM(overview!$J$3:$L$3))</f>
        <v>0.54995454545454536</v>
      </c>
      <c r="N103" s="1">
        <f>PRODUCT(SUM(PRODUCT(S103,overview!$J$3),PRODUCT(X103,overview!$K$3),PRODUCT(AC103,overview!$L$3)),1/SUM(overview!$J$3:$L$3))</f>
        <v>2.4500454545454549</v>
      </c>
      <c r="O103" s="1">
        <f t="shared" si="18"/>
        <v>15.100000000000001</v>
      </c>
      <c r="P103" s="1">
        <f t="shared" si="18"/>
        <v>18.899999999999999</v>
      </c>
      <c r="Q103" s="1">
        <f t="shared" si="22"/>
        <v>0.28095548240206369</v>
      </c>
      <c r="R103" s="4">
        <v>0.373</v>
      </c>
      <c r="S103" s="4">
        <v>2.6269999999999998</v>
      </c>
      <c r="T103" s="1">
        <v>8</v>
      </c>
      <c r="U103" s="1">
        <v>2</v>
      </c>
      <c r="V103" s="1">
        <f t="shared" si="19"/>
        <v>3.5496764370003812E-2</v>
      </c>
      <c r="W103" s="4">
        <v>0.63</v>
      </c>
      <c r="X103" s="4">
        <v>2.37</v>
      </c>
      <c r="Y103" s="1">
        <v>6.8</v>
      </c>
      <c r="Z103" s="1">
        <v>14.2</v>
      </c>
      <c r="AA103" s="1">
        <f t="shared" si="20"/>
        <v>0.55510052122114673</v>
      </c>
      <c r="AB103" s="1">
        <v>0.70599999999999996</v>
      </c>
      <c r="AC103" s="1">
        <v>2.294</v>
      </c>
      <c r="AD103" s="1">
        <v>0.3</v>
      </c>
      <c r="AE103" s="1">
        <v>2.7</v>
      </c>
      <c r="AF103" s="1">
        <f t="shared" si="17"/>
        <v>2.769834350479512</v>
      </c>
      <c r="AH103" s="1">
        <f t="shared" si="24"/>
        <v>0.36808013318340377</v>
      </c>
      <c r="AI103" s="1">
        <f t="shared" si="25"/>
        <v>0.17817699387130975</v>
      </c>
      <c r="AJ103" s="1">
        <f t="shared" si="26"/>
        <v>0.9297905957229009</v>
      </c>
      <c r="AK103" s="1">
        <f t="shared" si="27"/>
        <v>90.553643809584358</v>
      </c>
      <c r="AL103" s="1" t="b">
        <f t="shared" si="28"/>
        <v>1</v>
      </c>
      <c r="AM103" s="1">
        <f t="shared" si="29"/>
        <v>4.7449670623517264</v>
      </c>
      <c r="AN103" s="1" t="b">
        <f t="shared" si="30"/>
        <v>0</v>
      </c>
      <c r="AO103" s="1">
        <v>9.4879999999999995</v>
      </c>
    </row>
    <row r="104" spans="1:41">
      <c r="A104" s="7">
        <v>101</v>
      </c>
      <c r="B104" s="9" t="s">
        <v>69</v>
      </c>
      <c r="C104" s="9" t="s">
        <v>70</v>
      </c>
      <c r="D104" s="9" t="s">
        <v>69</v>
      </c>
      <c r="E104" s="9" t="s">
        <v>70</v>
      </c>
      <c r="F104" s="2" t="b">
        <f t="shared" si="23"/>
        <v>0</v>
      </c>
      <c r="G104" s="2" t="b">
        <f t="shared" si="21"/>
        <v>0</v>
      </c>
      <c r="H104" s="2" t="s">
        <v>275</v>
      </c>
      <c r="J104" s="2"/>
      <c r="M104" s="1">
        <f>PRODUCT(SUM(PRODUCT(R104,overview!$J$3),PRODUCT(W104,overview!$K$3),PRODUCT(AB104,overview!$L$3)),1/SUM(overview!$J$3:$L$3))</f>
        <v>1.0997727272727273</v>
      </c>
      <c r="N104" s="1">
        <f>PRODUCT(SUM(PRODUCT(S104,overview!$J$3),PRODUCT(X104,overview!$K$3),PRODUCT(AC104,overview!$L$3)),1/SUM(overview!$J$3:$L$3))</f>
        <v>1.9002272727272729</v>
      </c>
      <c r="O104" s="1">
        <f t="shared" si="18"/>
        <v>11</v>
      </c>
      <c r="P104" s="1">
        <f t="shared" si="18"/>
        <v>10</v>
      </c>
      <c r="Q104" s="1">
        <f t="shared" si="22"/>
        <v>0.52614411064357247</v>
      </c>
      <c r="R104" s="4">
        <v>0.97799999999999998</v>
      </c>
      <c r="S104" s="4">
        <v>2.0219999999999998</v>
      </c>
      <c r="T104" s="1">
        <v>5</v>
      </c>
      <c r="U104" s="1">
        <v>4</v>
      </c>
      <c r="V104" s="1">
        <f t="shared" si="19"/>
        <v>0.38694362017804163</v>
      </c>
      <c r="W104" s="4">
        <v>1.1619999999999999</v>
      </c>
      <c r="X104" s="4">
        <v>1.8380000000000001</v>
      </c>
      <c r="Y104" s="1">
        <v>6</v>
      </c>
      <c r="Z104" s="1">
        <v>6</v>
      </c>
      <c r="AA104" s="1">
        <f t="shared" si="20"/>
        <v>0.63220892274211093</v>
      </c>
      <c r="AB104" s="1">
        <v>1</v>
      </c>
      <c r="AC104" s="1">
        <v>2</v>
      </c>
      <c r="AD104" s="1">
        <v>0</v>
      </c>
      <c r="AE104" s="1">
        <v>0</v>
      </c>
      <c r="AF104" s="1" t="e">
        <f t="shared" si="17"/>
        <v>#DIV/0!</v>
      </c>
      <c r="AH104" s="1">
        <f t="shared" si="24"/>
        <v>0.28212263263363635</v>
      </c>
      <c r="AI104" s="1">
        <f t="shared" si="25"/>
        <v>0.11684079277267882</v>
      </c>
      <c r="AJ104" s="1">
        <f t="shared" si="26"/>
        <v>0.86034275582798669</v>
      </c>
      <c r="AK104" s="1">
        <f t="shared" si="27"/>
        <v>109.94525790427761</v>
      </c>
      <c r="AL104" s="1" t="b">
        <f t="shared" si="28"/>
        <v>1</v>
      </c>
      <c r="AM104" s="1">
        <f t="shared" si="29"/>
        <v>4.8851479369554678</v>
      </c>
      <c r="AN104" s="1" t="b">
        <f t="shared" si="30"/>
        <v>0</v>
      </c>
      <c r="AO104" s="1">
        <v>9.4879999999999995</v>
      </c>
    </row>
    <row r="105" spans="1:41">
      <c r="A105" s="7">
        <v>102</v>
      </c>
      <c r="B105" s="9" t="s">
        <v>74</v>
      </c>
      <c r="C105" s="9" t="s">
        <v>1</v>
      </c>
      <c r="D105" s="9" t="s">
        <v>32</v>
      </c>
      <c r="E105" s="9" t="s">
        <v>33</v>
      </c>
      <c r="F105" s="2" t="b">
        <f t="shared" si="23"/>
        <v>0</v>
      </c>
      <c r="G105" s="2" t="b">
        <f t="shared" si="21"/>
        <v>1</v>
      </c>
      <c r="H105" s="2" t="s">
        <v>275</v>
      </c>
      <c r="M105" s="1">
        <f>PRODUCT(SUM(PRODUCT(R105,overview!$J$3),PRODUCT(W105,overview!$K$3),PRODUCT(AB105,overview!$L$3)),1/SUM(overview!$J$3:$L$3))</f>
        <v>0.94706818181818198</v>
      </c>
      <c r="N105" s="1">
        <f>PRODUCT(SUM(PRODUCT(S105,overview!$J$3),PRODUCT(X105,overview!$K$3),PRODUCT(AC105,overview!$L$3)),1/SUM(overview!$J$3:$L$3))</f>
        <v>2.0529318181818179</v>
      </c>
      <c r="O105" s="1">
        <f t="shared" si="18"/>
        <v>12.3</v>
      </c>
      <c r="P105" s="1">
        <f t="shared" si="18"/>
        <v>23.7</v>
      </c>
      <c r="Q105" s="1">
        <f t="shared" si="22"/>
        <v>0.888893959182814</v>
      </c>
      <c r="R105" s="4">
        <v>1.036</v>
      </c>
      <c r="S105" s="4">
        <v>1.964</v>
      </c>
      <c r="T105" s="1">
        <v>5</v>
      </c>
      <c r="U105" s="1">
        <v>3</v>
      </c>
      <c r="V105" s="1">
        <f t="shared" si="19"/>
        <v>0.31649694501018333</v>
      </c>
      <c r="W105" s="4">
        <v>0.89800000000000002</v>
      </c>
      <c r="X105" s="4">
        <v>2.1019999999999999</v>
      </c>
      <c r="Y105" s="1">
        <v>6.5</v>
      </c>
      <c r="Z105" s="1">
        <v>18.5</v>
      </c>
      <c r="AA105" s="1">
        <f t="shared" si="20"/>
        <v>1.215911586035278</v>
      </c>
      <c r="AB105" s="1">
        <v>1.125</v>
      </c>
      <c r="AC105" s="1">
        <v>1.875</v>
      </c>
      <c r="AD105" s="1">
        <v>0.8</v>
      </c>
      <c r="AE105" s="1">
        <v>2.2000000000000002</v>
      </c>
      <c r="AF105" s="1">
        <f t="shared" si="17"/>
        <v>1.65</v>
      </c>
      <c r="AH105" s="1">
        <f t="shared" si="24"/>
        <v>0.28352150629327688</v>
      </c>
      <c r="AI105" s="1">
        <f t="shared" si="25"/>
        <v>0.11303308919017192</v>
      </c>
      <c r="AJ105" s="1">
        <f t="shared" si="26"/>
        <v>1.06168844186566</v>
      </c>
      <c r="AK105" s="1">
        <f t="shared" si="27"/>
        <v>124.55771488109316</v>
      </c>
      <c r="AL105" s="1" t="b">
        <f t="shared" si="28"/>
        <v>1</v>
      </c>
      <c r="AM105" s="1">
        <f t="shared" si="29"/>
        <v>5.1664614435717828</v>
      </c>
      <c r="AN105" s="1" t="b">
        <f t="shared" si="30"/>
        <v>0</v>
      </c>
      <c r="AO105" s="1">
        <v>9.4879999999999995</v>
      </c>
    </row>
    <row r="106" spans="1:41">
      <c r="A106" s="7">
        <v>103</v>
      </c>
      <c r="B106" s="9" t="s">
        <v>28</v>
      </c>
      <c r="C106" s="9" t="s">
        <v>29</v>
      </c>
      <c r="D106" s="9" t="s">
        <v>62</v>
      </c>
      <c r="E106" s="9" t="s">
        <v>48</v>
      </c>
      <c r="F106" s="2" t="b">
        <f t="shared" si="23"/>
        <v>1</v>
      </c>
      <c r="G106" s="2" t="b">
        <f t="shared" si="21"/>
        <v>0</v>
      </c>
      <c r="H106" s="2" t="s">
        <v>275</v>
      </c>
      <c r="J106" s="2"/>
      <c r="M106" s="1">
        <f>PRODUCT(SUM(PRODUCT(R106,overview!$J$3),PRODUCT(W106,overview!$K$3),PRODUCT(AB106,overview!$L$3)),1/SUM(overview!$J$3:$L$3))</f>
        <v>0.93354545454545446</v>
      </c>
      <c r="N106" s="1">
        <f>PRODUCT(SUM(PRODUCT(S106,overview!$J$3),PRODUCT(X106,overview!$K$3),PRODUCT(AC106,overview!$L$3)),1/SUM(overview!$J$3:$L$3))</f>
        <v>2.0664545454545458</v>
      </c>
      <c r="O106" s="1">
        <f t="shared" si="18"/>
        <v>11</v>
      </c>
      <c r="P106" s="1">
        <f t="shared" si="18"/>
        <v>6</v>
      </c>
      <c r="Q106" s="1">
        <f t="shared" si="22"/>
        <v>0.24641558784359355</v>
      </c>
      <c r="R106" s="4">
        <v>0.77200000000000002</v>
      </c>
      <c r="S106" s="4">
        <v>2.2280000000000002</v>
      </c>
      <c r="T106" s="1">
        <v>3</v>
      </c>
      <c r="U106" s="1">
        <v>4</v>
      </c>
      <c r="V106" s="1">
        <f t="shared" si="19"/>
        <v>0.46199880311190894</v>
      </c>
      <c r="W106" s="4">
        <v>1.0149999999999999</v>
      </c>
      <c r="X106" s="4">
        <v>1.9850000000000001</v>
      </c>
      <c r="Y106" s="1">
        <v>8</v>
      </c>
      <c r="Z106" s="1">
        <v>1</v>
      </c>
      <c r="AA106" s="1">
        <f t="shared" si="20"/>
        <v>6.3916876574307294E-2</v>
      </c>
      <c r="AB106" s="1">
        <v>0.83299999999999996</v>
      </c>
      <c r="AC106" s="1">
        <v>2.1669999999999998</v>
      </c>
      <c r="AD106" s="1">
        <v>0</v>
      </c>
      <c r="AE106" s="1">
        <v>1</v>
      </c>
      <c r="AF106" s="1" t="e">
        <f t="shared" si="17"/>
        <v>#DIV/0!</v>
      </c>
      <c r="AH106" s="1">
        <f t="shared" si="24"/>
        <v>0.22982863446341653</v>
      </c>
      <c r="AI106" s="1">
        <f t="shared" si="25"/>
        <v>9.2445895984203108E-2</v>
      </c>
      <c r="AJ106" s="1">
        <f t="shared" si="26"/>
        <v>0.91110244812239283</v>
      </c>
      <c r="AK106" s="1">
        <f t="shared" si="27"/>
        <v>108.54051921364501</v>
      </c>
      <c r="AL106" s="1" t="b">
        <f t="shared" si="28"/>
        <v>1</v>
      </c>
      <c r="AM106" s="1">
        <f t="shared" si="29"/>
        <v>4.2818557940803288</v>
      </c>
      <c r="AN106" s="1" t="b">
        <f t="shared" si="30"/>
        <v>0</v>
      </c>
      <c r="AO106" s="1">
        <v>9.4879999999999995</v>
      </c>
    </row>
    <row r="107" spans="1:41">
      <c r="A107" s="7">
        <v>104</v>
      </c>
      <c r="B107" s="9" t="s">
        <v>98</v>
      </c>
      <c r="C107" s="9" t="s">
        <v>50</v>
      </c>
      <c r="D107" s="9" t="s">
        <v>49</v>
      </c>
      <c r="E107" s="9" t="s">
        <v>50</v>
      </c>
      <c r="F107" s="2" t="b">
        <f t="shared" si="23"/>
        <v>0</v>
      </c>
      <c r="G107" s="2" t="b">
        <f t="shared" si="21"/>
        <v>0</v>
      </c>
      <c r="H107" s="2" t="s">
        <v>275</v>
      </c>
      <c r="J107" s="3"/>
      <c r="K107" s="4"/>
      <c r="L107" s="3"/>
      <c r="M107" s="1">
        <f>PRODUCT(SUM(PRODUCT(R107,overview!$J$3),PRODUCT(W107,overview!$K$3),PRODUCT(AB107,overview!$L$3)),1/SUM(overview!$J$3:$L$3))</f>
        <v>0.37659090909090909</v>
      </c>
      <c r="N107" s="1">
        <f>PRODUCT(SUM(PRODUCT(S107,overview!$J$3),PRODUCT(X107,overview!$K$3),PRODUCT(AC107,overview!$L$3)),1/SUM(overview!$J$3:$L$3))</f>
        <v>2.6234090909090906</v>
      </c>
      <c r="O107" s="1">
        <f t="shared" si="18"/>
        <v>13</v>
      </c>
      <c r="P107" s="1">
        <f t="shared" si="18"/>
        <v>1</v>
      </c>
      <c r="Q107" s="1">
        <f t="shared" si="22"/>
        <v>1.104232335281456E-2</v>
      </c>
      <c r="R107" s="4">
        <v>0.47</v>
      </c>
      <c r="S107" s="4">
        <v>2.5299999999999998</v>
      </c>
      <c r="T107" s="1">
        <v>8</v>
      </c>
      <c r="U107" s="1">
        <v>1</v>
      </c>
      <c r="V107" s="1">
        <f t="shared" si="19"/>
        <v>2.3221343873517788E-2</v>
      </c>
      <c r="W107" s="4">
        <v>0.33300000000000002</v>
      </c>
      <c r="X107" s="4">
        <v>2.6669999999999998</v>
      </c>
      <c r="Y107" s="1">
        <v>4</v>
      </c>
      <c r="Z107" s="1">
        <v>0</v>
      </c>
      <c r="AA107" s="1">
        <f t="shared" si="20"/>
        <v>0</v>
      </c>
      <c r="AB107" s="1">
        <v>0.33300000000000002</v>
      </c>
      <c r="AC107" s="1">
        <v>2.6669999999999998</v>
      </c>
      <c r="AD107" s="1">
        <v>1</v>
      </c>
      <c r="AE107" s="1">
        <v>0</v>
      </c>
      <c r="AF107" s="1">
        <f t="shared" si="17"/>
        <v>0</v>
      </c>
      <c r="AH107" s="1">
        <f t="shared" si="24"/>
        <v>0.20352433419098956</v>
      </c>
      <c r="AI107" s="1">
        <f t="shared" si="25"/>
        <v>8.726611643712999E-2</v>
      </c>
      <c r="AJ107" s="1">
        <f t="shared" si="26"/>
        <v>0.65133579823817911</v>
      </c>
      <c r="AK107" s="1">
        <f t="shared" si="27"/>
        <v>86.731321399718382</v>
      </c>
      <c r="AL107" s="1" t="b">
        <f t="shared" si="28"/>
        <v>1</v>
      </c>
      <c r="AM107" s="1">
        <f t="shared" si="29"/>
        <v>3.2246123190276785</v>
      </c>
      <c r="AN107" s="1" t="b">
        <f t="shared" si="30"/>
        <v>0</v>
      </c>
      <c r="AO107" s="1">
        <v>9.4879999999999995</v>
      </c>
    </row>
    <row r="108" spans="1:41">
      <c r="A108" s="7">
        <v>105</v>
      </c>
      <c r="B108" s="9" t="s">
        <v>58</v>
      </c>
      <c r="C108" s="9" t="s">
        <v>59</v>
      </c>
      <c r="D108" s="9" t="s">
        <v>58</v>
      </c>
      <c r="E108" s="9" t="s">
        <v>59</v>
      </c>
      <c r="F108" s="2" t="b">
        <f t="shared" si="23"/>
        <v>0</v>
      </c>
      <c r="G108" s="2" t="b">
        <f t="shared" si="21"/>
        <v>0</v>
      </c>
      <c r="H108" s="2" t="s">
        <v>275</v>
      </c>
      <c r="I108" s="4"/>
      <c r="M108" s="1">
        <f>PRODUCT(SUM(PRODUCT(R108,overview!$J$3),PRODUCT(W108,overview!$K$3),PRODUCT(AB108,overview!$L$3)),1/SUM(overview!$J$3:$L$3))</f>
        <v>0.375</v>
      </c>
      <c r="N108" s="1">
        <f>PRODUCT(SUM(PRODUCT(S108,overview!$J$3),PRODUCT(X108,overview!$K$3),PRODUCT(AC108,overview!$L$3)),1/SUM(overview!$J$3:$L$3))</f>
        <v>2.625</v>
      </c>
      <c r="O108" s="1">
        <f t="shared" si="18"/>
        <v>7</v>
      </c>
      <c r="P108" s="1">
        <f t="shared" si="18"/>
        <v>0</v>
      </c>
      <c r="Q108" s="1">
        <f t="shared" si="22"/>
        <v>0</v>
      </c>
      <c r="R108" s="4">
        <v>0.375</v>
      </c>
      <c r="S108" s="4">
        <v>2.625</v>
      </c>
      <c r="T108" s="1">
        <v>3</v>
      </c>
      <c r="U108" s="1">
        <v>0</v>
      </c>
      <c r="V108" s="1">
        <f t="shared" si="19"/>
        <v>0</v>
      </c>
      <c r="W108" s="4">
        <v>0.375</v>
      </c>
      <c r="X108" s="4">
        <v>2.625</v>
      </c>
      <c r="Y108" s="1">
        <v>4</v>
      </c>
      <c r="Z108" s="1">
        <v>0</v>
      </c>
      <c r="AA108" s="1">
        <f t="shared" si="20"/>
        <v>0</v>
      </c>
      <c r="AB108" s="1">
        <v>0.375</v>
      </c>
      <c r="AC108" s="1">
        <v>2.625</v>
      </c>
      <c r="AD108" s="1">
        <v>0</v>
      </c>
      <c r="AE108" s="1">
        <v>0</v>
      </c>
      <c r="AF108" s="1" t="e">
        <f t="shared" si="17"/>
        <v>#DIV/0!</v>
      </c>
      <c r="AH108" s="1">
        <f t="shared" si="24"/>
        <v>0.15220090479054454</v>
      </c>
      <c r="AI108" s="1">
        <f t="shared" si="25"/>
        <v>8.8504182065745965E-2</v>
      </c>
      <c r="AJ108" s="1">
        <f t="shared" si="26"/>
        <v>0.3018710946640436</v>
      </c>
      <c r="AK108" s="1">
        <f t="shared" si="27"/>
        <v>43.698115428351073</v>
      </c>
      <c r="AL108" s="1" t="b">
        <f t="shared" si="28"/>
        <v>1</v>
      </c>
      <c r="AM108" s="1">
        <f t="shared" si="29"/>
        <v>1.3589696262173301</v>
      </c>
      <c r="AN108" s="1" t="b">
        <f t="shared" si="30"/>
        <v>0</v>
      </c>
      <c r="AO108" s="1">
        <v>9.4879999999999995</v>
      </c>
    </row>
    <row r="109" spans="1:41">
      <c r="A109" s="7">
        <v>106</v>
      </c>
      <c r="B109" s="9" t="s">
        <v>83</v>
      </c>
      <c r="C109" s="9" t="s">
        <v>61</v>
      </c>
      <c r="D109" s="9" t="s">
        <v>83</v>
      </c>
      <c r="E109" s="9" t="s">
        <v>61</v>
      </c>
      <c r="F109" s="2" t="b">
        <f t="shared" si="23"/>
        <v>0</v>
      </c>
      <c r="G109" s="2" t="b">
        <f t="shared" si="21"/>
        <v>0</v>
      </c>
      <c r="H109" s="2" t="s">
        <v>275</v>
      </c>
      <c r="J109" s="2"/>
      <c r="M109" s="1">
        <f>PRODUCT(SUM(PRODUCT(R109,overview!$J$3),PRODUCT(W109,overview!$K$3),PRODUCT(AB109,overview!$L$3)),1/SUM(overview!$J$3:$L$3))</f>
        <v>1</v>
      </c>
      <c r="N109" s="1">
        <f>PRODUCT(SUM(PRODUCT(S109,overview!$J$3),PRODUCT(X109,overview!$K$3),PRODUCT(AC109,overview!$L$3)),1/SUM(overview!$J$3:$L$3))</f>
        <v>2</v>
      </c>
      <c r="O109" s="1">
        <f t="shared" si="18"/>
        <v>10</v>
      </c>
      <c r="P109" s="1">
        <f t="shared" si="18"/>
        <v>0</v>
      </c>
      <c r="Q109" s="1">
        <f t="shared" si="22"/>
        <v>0</v>
      </c>
      <c r="R109" s="4">
        <v>1</v>
      </c>
      <c r="S109" s="4">
        <v>2</v>
      </c>
      <c r="T109" s="1">
        <v>5</v>
      </c>
      <c r="U109" s="1">
        <v>0</v>
      </c>
      <c r="V109" s="1">
        <f t="shared" si="19"/>
        <v>0</v>
      </c>
      <c r="W109" s="4">
        <v>1</v>
      </c>
      <c r="X109" s="4">
        <v>2</v>
      </c>
      <c r="Y109" s="1">
        <v>5</v>
      </c>
      <c r="Z109" s="1">
        <v>0</v>
      </c>
      <c r="AA109" s="1">
        <f t="shared" si="20"/>
        <v>0</v>
      </c>
      <c r="AB109" s="1">
        <v>1</v>
      </c>
      <c r="AC109" s="1">
        <v>2</v>
      </c>
      <c r="AD109" s="1">
        <v>0</v>
      </c>
      <c r="AE109" s="1">
        <v>0</v>
      </c>
      <c r="AF109" s="1" t="e">
        <f t="shared" si="17"/>
        <v>#DIV/0!</v>
      </c>
      <c r="AH109" s="1">
        <f t="shared" si="24"/>
        <v>0.10153767950184268</v>
      </c>
      <c r="AI109" s="1">
        <f t="shared" si="25"/>
        <v>5.7453067589759335E-2</v>
      </c>
      <c r="AJ109" s="1">
        <f t="shared" si="26"/>
        <v>0.27129966829811419</v>
      </c>
      <c r="AK109" s="1">
        <f t="shared" si="27"/>
        <v>14.227902144956987</v>
      </c>
      <c r="AL109" s="1" t="b">
        <f t="shared" si="28"/>
        <v>1</v>
      </c>
      <c r="AM109" s="1">
        <f t="shared" si="29"/>
        <v>0.40948480212340238</v>
      </c>
      <c r="AN109" s="1" t="b">
        <f t="shared" si="30"/>
        <v>0</v>
      </c>
      <c r="AO109" s="1">
        <v>9.4879999999999995</v>
      </c>
    </row>
    <row r="110" spans="1:41">
      <c r="A110" s="7">
        <v>107</v>
      </c>
      <c r="B110" s="9" t="s">
        <v>45</v>
      </c>
      <c r="C110" s="9" t="s">
        <v>46</v>
      </c>
      <c r="D110" s="9" t="s">
        <v>45</v>
      </c>
      <c r="E110" s="9" t="s">
        <v>46</v>
      </c>
      <c r="F110" s="2" t="b">
        <f t="shared" si="23"/>
        <v>0</v>
      </c>
      <c r="G110" s="2" t="b">
        <f t="shared" si="21"/>
        <v>0</v>
      </c>
      <c r="H110" s="2" t="s">
        <v>275</v>
      </c>
      <c r="J110" s="3"/>
      <c r="K110" s="2"/>
      <c r="L110" s="2"/>
      <c r="M110" s="1">
        <f>PRODUCT(SUM(PRODUCT(R110,overview!$J$3),PRODUCT(W110,overview!$K$3),PRODUCT(AB110,overview!$L$3)),1/SUM(overview!$J$3:$L$3))</f>
        <v>1.0167727272727274</v>
      </c>
      <c r="N110" s="1">
        <f>PRODUCT(SUM(PRODUCT(S110,overview!$J$3),PRODUCT(X110,overview!$K$3),PRODUCT(AC110,overview!$L$3)),1/SUM(overview!$J$3:$L$3))</f>
        <v>1.9832272727272728</v>
      </c>
      <c r="O110" s="1">
        <f t="shared" si="18"/>
        <v>14</v>
      </c>
      <c r="P110" s="1">
        <f t="shared" si="18"/>
        <v>0</v>
      </c>
      <c r="Q110" s="1">
        <f t="shared" si="22"/>
        <v>0</v>
      </c>
      <c r="R110" s="4">
        <v>1.032</v>
      </c>
      <c r="S110" s="4">
        <v>1.968</v>
      </c>
      <c r="T110" s="1">
        <v>5</v>
      </c>
      <c r="U110" s="1">
        <v>0</v>
      </c>
      <c r="V110" s="1">
        <f t="shared" si="19"/>
        <v>0</v>
      </c>
      <c r="W110" s="4">
        <v>1.01</v>
      </c>
      <c r="X110" s="4">
        <v>1.99</v>
      </c>
      <c r="Y110" s="1">
        <v>9</v>
      </c>
      <c r="Z110" s="1">
        <v>0</v>
      </c>
      <c r="AA110" s="1">
        <f t="shared" si="20"/>
        <v>0</v>
      </c>
      <c r="AB110" s="1">
        <v>1</v>
      </c>
      <c r="AC110" s="1">
        <v>2</v>
      </c>
      <c r="AD110" s="1">
        <v>0</v>
      </c>
      <c r="AE110" s="1">
        <v>0</v>
      </c>
      <c r="AF110" s="1" t="e">
        <f t="shared" si="17"/>
        <v>#DIV/0!</v>
      </c>
      <c r="AH110" s="1">
        <f t="shared" si="24"/>
        <v>2.0291301558175073E-2</v>
      </c>
      <c r="AI110" s="1">
        <f t="shared" si="25"/>
        <v>5.8556803158381618E-2</v>
      </c>
      <c r="AJ110" s="1">
        <f t="shared" si="26"/>
        <v>8.1099249508367777E-2</v>
      </c>
      <c r="AK110" s="1">
        <f t="shared" si="27"/>
        <v>2.2735207695330488</v>
      </c>
      <c r="AL110" s="1" t="b">
        <f t="shared" si="28"/>
        <v>0</v>
      </c>
      <c r="AM110" s="1">
        <f t="shared" si="29"/>
        <v>1.0962099651813601E-2</v>
      </c>
      <c r="AN110" s="1" t="b">
        <f t="shared" si="30"/>
        <v>0</v>
      </c>
      <c r="AO110" s="1">
        <v>9.4879999999999995</v>
      </c>
    </row>
    <row r="111" spans="1:41">
      <c r="A111" s="7">
        <v>108</v>
      </c>
      <c r="B111" s="9" t="s">
        <v>28</v>
      </c>
      <c r="C111" s="9" t="s">
        <v>29</v>
      </c>
      <c r="D111" s="9" t="s">
        <v>28</v>
      </c>
      <c r="E111" s="9" t="s">
        <v>29</v>
      </c>
      <c r="F111" s="2" t="b">
        <f t="shared" si="23"/>
        <v>0</v>
      </c>
      <c r="G111" s="2" t="b">
        <f t="shared" si="21"/>
        <v>0</v>
      </c>
      <c r="H111" s="2" t="s">
        <v>275</v>
      </c>
      <c r="I111" s="4"/>
      <c r="J111" s="3"/>
      <c r="M111" s="1">
        <f>PRODUCT(SUM(PRODUCT(R111,overview!$J$3),PRODUCT(W111,overview!$K$3),PRODUCT(AB111,overview!$L$3)),1/SUM(overview!$J$3:$L$3))</f>
        <v>0.66700000000000004</v>
      </c>
      <c r="N111" s="1">
        <f>PRODUCT(SUM(PRODUCT(S111,overview!$J$3),PRODUCT(X111,overview!$K$3),PRODUCT(AC111,overview!$L$3)),1/SUM(overview!$J$3:$L$3))</f>
        <v>2.3330000000000006</v>
      </c>
      <c r="O111" s="1">
        <f t="shared" si="18"/>
        <v>9</v>
      </c>
      <c r="P111" s="1">
        <f t="shared" si="18"/>
        <v>0</v>
      </c>
      <c r="Q111" s="1">
        <f t="shared" si="22"/>
        <v>0</v>
      </c>
      <c r="R111" s="4">
        <v>0.66700000000000004</v>
      </c>
      <c r="S111" s="4">
        <v>2.3330000000000002</v>
      </c>
      <c r="T111" s="1">
        <v>3</v>
      </c>
      <c r="U111" s="1">
        <v>0</v>
      </c>
      <c r="V111" s="1">
        <f t="shared" si="19"/>
        <v>0</v>
      </c>
      <c r="W111" s="4">
        <v>0.66700000000000004</v>
      </c>
      <c r="X111" s="4">
        <v>2.3330000000000002</v>
      </c>
      <c r="Y111" s="1">
        <v>6</v>
      </c>
      <c r="Z111" s="1">
        <v>0</v>
      </c>
      <c r="AA111" s="1">
        <f t="shared" si="20"/>
        <v>0</v>
      </c>
      <c r="AB111" s="1">
        <v>0.66700000000000004</v>
      </c>
      <c r="AC111" s="1">
        <v>2.3330000000000002</v>
      </c>
      <c r="AD111" s="1">
        <v>0</v>
      </c>
      <c r="AE111" s="1">
        <v>0</v>
      </c>
      <c r="AF111" s="1" t="e">
        <f t="shared" si="17"/>
        <v>#DIV/0!</v>
      </c>
      <c r="AH111" s="1">
        <f t="shared" si="24"/>
        <v>2.0166194698481962E-2</v>
      </c>
      <c r="AI111" s="1">
        <f t="shared" si="25"/>
        <v>4.0882494872722878E-2</v>
      </c>
      <c r="AJ111" s="1">
        <f t="shared" si="26"/>
        <v>0</v>
      </c>
      <c r="AK111" s="1">
        <f t="shared" si="27"/>
        <v>0.21233460979362045</v>
      </c>
      <c r="AL111" s="1" t="b">
        <f t="shared" si="28"/>
        <v>0</v>
      </c>
      <c r="AM111" s="1">
        <f t="shared" si="29"/>
        <v>7.5688698714048805E-2</v>
      </c>
      <c r="AN111" s="1" t="b">
        <f t="shared" si="30"/>
        <v>0</v>
      </c>
      <c r="AO111" s="1">
        <v>9.4879999999999995</v>
      </c>
    </row>
    <row r="112" spans="1:41">
      <c r="A112" s="7">
        <v>109</v>
      </c>
      <c r="B112" s="9" t="s">
        <v>54</v>
      </c>
      <c r="C112" s="9" t="s">
        <v>55</v>
      </c>
      <c r="D112" s="9" t="s">
        <v>54</v>
      </c>
      <c r="E112" s="9" t="s">
        <v>55</v>
      </c>
      <c r="F112" s="2" t="b">
        <f t="shared" si="23"/>
        <v>0</v>
      </c>
      <c r="G112" s="2" t="b">
        <f t="shared" si="21"/>
        <v>0</v>
      </c>
      <c r="H112" s="2" t="s">
        <v>275</v>
      </c>
      <c r="I112" s="4"/>
      <c r="J112" s="4"/>
      <c r="M112" s="1">
        <f>PRODUCT(SUM(PRODUCT(R112,overview!$J$3),PRODUCT(W112,overview!$K$3),PRODUCT(AB112,overview!$L$3)),1/SUM(overview!$J$3:$L$3))</f>
        <v>0.375</v>
      </c>
      <c r="N112" s="1">
        <f>PRODUCT(SUM(PRODUCT(S112,overview!$J$3),PRODUCT(X112,overview!$K$3),PRODUCT(AC112,overview!$L$3)),1/SUM(overview!$J$3:$L$3))</f>
        <v>2.625</v>
      </c>
      <c r="O112" s="1">
        <f t="shared" si="18"/>
        <v>9</v>
      </c>
      <c r="P112" s="1">
        <f t="shared" si="18"/>
        <v>0</v>
      </c>
      <c r="Q112" s="1">
        <f t="shared" si="22"/>
        <v>0</v>
      </c>
      <c r="R112" s="4">
        <v>0.375</v>
      </c>
      <c r="S112" s="4">
        <v>2.625</v>
      </c>
      <c r="T112" s="1">
        <v>3</v>
      </c>
      <c r="U112" s="1">
        <v>0</v>
      </c>
      <c r="V112" s="1">
        <f t="shared" si="19"/>
        <v>0</v>
      </c>
      <c r="W112" s="4">
        <v>0.375</v>
      </c>
      <c r="X112" s="4">
        <v>2.625</v>
      </c>
      <c r="Y112" s="1">
        <v>6</v>
      </c>
      <c r="Z112" s="1">
        <v>0</v>
      </c>
      <c r="AA112" s="1">
        <f t="shared" si="20"/>
        <v>0</v>
      </c>
      <c r="AB112" s="1">
        <v>0.375</v>
      </c>
      <c r="AC112" s="1">
        <v>2.625</v>
      </c>
      <c r="AD112" s="1">
        <v>0</v>
      </c>
      <c r="AE112" s="1">
        <v>0</v>
      </c>
      <c r="AF112" s="1" t="e">
        <f t="shared" si="17"/>
        <v>#DIV/0!</v>
      </c>
      <c r="AH112" s="1">
        <f t="shared" si="24"/>
        <v>2.1750022831106584E-2</v>
      </c>
      <c r="AI112" s="1">
        <f t="shared" si="25"/>
        <v>4.5304007739805086E-2</v>
      </c>
      <c r="AJ112" s="1">
        <f t="shared" si="26"/>
        <v>0</v>
      </c>
      <c r="AK112" s="1">
        <f t="shared" si="27"/>
        <v>0.49909467875204233</v>
      </c>
      <c r="AL112" s="1" t="b">
        <f t="shared" si="28"/>
        <v>0</v>
      </c>
      <c r="AM112" s="1">
        <f t="shared" si="29"/>
        <v>0.3348317987623366</v>
      </c>
      <c r="AN112" s="1" t="b">
        <f t="shared" si="30"/>
        <v>0</v>
      </c>
      <c r="AO112" s="1">
        <v>9.4879999999999995</v>
      </c>
    </row>
    <row r="113" spans="1:41">
      <c r="A113" s="7">
        <v>110</v>
      </c>
      <c r="B113" s="9" t="s">
        <v>53</v>
      </c>
      <c r="C113" s="9" t="s">
        <v>33</v>
      </c>
      <c r="D113" s="9" t="s">
        <v>32</v>
      </c>
      <c r="E113" s="9" t="s">
        <v>33</v>
      </c>
      <c r="F113" s="2" t="b">
        <f t="shared" si="23"/>
        <v>1</v>
      </c>
      <c r="G113" s="2" t="b">
        <f t="shared" si="21"/>
        <v>0</v>
      </c>
      <c r="H113" s="2" t="s">
        <v>275</v>
      </c>
      <c r="J113" s="3"/>
      <c r="M113" s="1">
        <f>PRODUCT(SUM(PRODUCT(R113,overview!$J$3),PRODUCT(W113,overview!$K$3),PRODUCT(AB113,overview!$L$3)),1/SUM(overview!$J$3:$L$3))</f>
        <v>1</v>
      </c>
      <c r="N113" s="1">
        <f>PRODUCT(SUM(PRODUCT(S113,overview!$J$3),PRODUCT(X113,overview!$K$3),PRODUCT(AC113,overview!$L$3)),1/SUM(overview!$J$3:$L$3))</f>
        <v>2</v>
      </c>
      <c r="O113" s="1">
        <f t="shared" si="18"/>
        <v>11</v>
      </c>
      <c r="P113" s="1">
        <f t="shared" si="18"/>
        <v>0</v>
      </c>
      <c r="Q113" s="1">
        <f t="shared" si="22"/>
        <v>0</v>
      </c>
      <c r="R113" s="4">
        <v>1</v>
      </c>
      <c r="S113" s="4">
        <v>2</v>
      </c>
      <c r="T113" s="1">
        <v>4</v>
      </c>
      <c r="U113" s="1">
        <v>0</v>
      </c>
      <c r="V113" s="1">
        <f t="shared" si="19"/>
        <v>0</v>
      </c>
      <c r="W113" s="4">
        <v>1</v>
      </c>
      <c r="X113" s="4">
        <v>2</v>
      </c>
      <c r="Y113" s="1">
        <v>6</v>
      </c>
      <c r="Z113" s="1">
        <v>0</v>
      </c>
      <c r="AA113" s="1">
        <f t="shared" si="20"/>
        <v>0</v>
      </c>
      <c r="AB113" s="1">
        <v>1</v>
      </c>
      <c r="AC113" s="1">
        <v>2</v>
      </c>
      <c r="AD113" s="1">
        <v>1</v>
      </c>
      <c r="AE113" s="1">
        <v>0</v>
      </c>
      <c r="AF113" s="1">
        <f t="shared" si="17"/>
        <v>0</v>
      </c>
      <c r="AH113" s="1">
        <f t="shared" si="24"/>
        <v>2.4272774856316855E-2</v>
      </c>
      <c r="AI113" s="1">
        <f t="shared" si="25"/>
        <v>4.7274186793243057E-2</v>
      </c>
      <c r="AJ113" s="1">
        <f t="shared" si="26"/>
        <v>0</v>
      </c>
      <c r="AK113" s="1">
        <f t="shared" si="27"/>
        <v>0.14085087400379626</v>
      </c>
      <c r="AL113" s="1" t="b">
        <f t="shared" si="28"/>
        <v>0</v>
      </c>
      <c r="AM113" s="1">
        <f t="shared" si="29"/>
        <v>0.24599808675369633</v>
      </c>
      <c r="AN113" s="1" t="b">
        <f t="shared" si="30"/>
        <v>0</v>
      </c>
      <c r="AO113" s="1">
        <v>9.4879999999999995</v>
      </c>
    </row>
    <row r="114" spans="1:41">
      <c r="A114" s="7">
        <v>111</v>
      </c>
      <c r="B114" s="9" t="s">
        <v>53</v>
      </c>
      <c r="C114" s="9" t="s">
        <v>33</v>
      </c>
      <c r="D114" s="9" t="s">
        <v>32</v>
      </c>
      <c r="E114" s="9" t="s">
        <v>33</v>
      </c>
      <c r="F114" s="2" t="b">
        <f t="shared" si="23"/>
        <v>1</v>
      </c>
      <c r="G114" s="2" t="b">
        <f t="shared" si="21"/>
        <v>0</v>
      </c>
      <c r="H114" s="2" t="s">
        <v>275</v>
      </c>
      <c r="I114" s="4"/>
      <c r="M114" s="1">
        <f>PRODUCT(SUM(PRODUCT(R114,overview!$J$3),PRODUCT(W114,overview!$K$3),PRODUCT(AB114,overview!$L$3)),1/SUM(overview!$J$3:$L$3))</f>
        <v>1.0037727272727273</v>
      </c>
      <c r="N114" s="1">
        <f>PRODUCT(SUM(PRODUCT(S114,overview!$J$3),PRODUCT(X114,overview!$K$3),PRODUCT(AC114,overview!$L$3)),1/SUM(overview!$J$3:$L$3))</f>
        <v>1.996227272727273</v>
      </c>
      <c r="O114" s="1">
        <f t="shared" si="18"/>
        <v>13</v>
      </c>
      <c r="P114" s="1">
        <f t="shared" si="18"/>
        <v>2</v>
      </c>
      <c r="Q114" s="1">
        <f t="shared" si="22"/>
        <v>7.7359214322121617E-2</v>
      </c>
      <c r="R114" s="4">
        <v>1.0449999999999999</v>
      </c>
      <c r="S114" s="4">
        <v>1.9550000000000001</v>
      </c>
      <c r="T114" s="1">
        <v>9</v>
      </c>
      <c r="U114" s="1">
        <v>1</v>
      </c>
      <c r="V114" s="1">
        <f t="shared" si="19"/>
        <v>5.9391872691105421E-2</v>
      </c>
      <c r="W114" s="4">
        <v>0.98399999999999999</v>
      </c>
      <c r="X114" s="4">
        <v>2.016</v>
      </c>
      <c r="Y114" s="1">
        <v>3</v>
      </c>
      <c r="Z114" s="1">
        <v>1</v>
      </c>
      <c r="AA114" s="1">
        <f t="shared" si="20"/>
        <v>0.1626984126984127</v>
      </c>
      <c r="AB114" s="1">
        <v>1</v>
      </c>
      <c r="AC114" s="1">
        <v>2</v>
      </c>
      <c r="AD114" s="1">
        <v>1</v>
      </c>
      <c r="AE114" s="1">
        <v>0</v>
      </c>
      <c r="AF114" s="1">
        <f t="shared" si="17"/>
        <v>0</v>
      </c>
      <c r="AH114" s="1">
        <f t="shared" si="24"/>
        <v>2.2264578326565563E-2</v>
      </c>
      <c r="AI114" s="1">
        <f t="shared" si="25"/>
        <v>4.1880465071586437E-2</v>
      </c>
      <c r="AJ114" s="1">
        <f t="shared" si="26"/>
        <v>0</v>
      </c>
      <c r="AK114" s="1">
        <f t="shared" si="27"/>
        <v>0.55701084664537648</v>
      </c>
      <c r="AL114" s="1" t="b">
        <f t="shared" si="28"/>
        <v>0</v>
      </c>
      <c r="AM114" s="1">
        <f t="shared" si="29"/>
        <v>0.23122344919644178</v>
      </c>
      <c r="AN114" s="1" t="b">
        <f t="shared" si="30"/>
        <v>0</v>
      </c>
      <c r="AO114" s="1">
        <v>9.4879999999999995</v>
      </c>
    </row>
    <row r="115" spans="1:41">
      <c r="A115" s="7">
        <v>112</v>
      </c>
      <c r="B115" s="9" t="s">
        <v>51</v>
      </c>
      <c r="C115" s="9" t="s">
        <v>52</v>
      </c>
      <c r="D115" s="9" t="s">
        <v>51</v>
      </c>
      <c r="E115" s="9" t="s">
        <v>52</v>
      </c>
      <c r="F115" s="2" t="b">
        <f t="shared" si="23"/>
        <v>0</v>
      </c>
      <c r="G115" s="2" t="b">
        <f t="shared" si="21"/>
        <v>0</v>
      </c>
      <c r="H115" s="2" t="s">
        <v>275</v>
      </c>
      <c r="I115" s="4"/>
      <c r="M115" s="1">
        <f>PRODUCT(SUM(PRODUCT(R115,overview!$J$3),PRODUCT(W115,overview!$K$3),PRODUCT(AB115,overview!$L$3)),1/SUM(overview!$J$3:$L$3))</f>
        <v>0.33300000000000002</v>
      </c>
      <c r="N115" s="1">
        <f>PRODUCT(SUM(PRODUCT(S115,overview!$J$3),PRODUCT(X115,overview!$K$3),PRODUCT(AC115,overview!$L$3)),1/SUM(overview!$J$3:$L$3))</f>
        <v>2.6669999999999998</v>
      </c>
      <c r="O115" s="1">
        <f t="shared" si="18"/>
        <v>10</v>
      </c>
      <c r="P115" s="1">
        <f t="shared" si="18"/>
        <v>0</v>
      </c>
      <c r="Q115" s="1">
        <f t="shared" si="22"/>
        <v>0</v>
      </c>
      <c r="R115" s="4">
        <v>0.33300000000000002</v>
      </c>
      <c r="S115" s="4">
        <v>2.6669999999999998</v>
      </c>
      <c r="T115" s="1">
        <v>3</v>
      </c>
      <c r="U115" s="1">
        <v>0</v>
      </c>
      <c r="V115" s="1">
        <f t="shared" si="19"/>
        <v>0</v>
      </c>
      <c r="W115" s="4">
        <v>0.33300000000000002</v>
      </c>
      <c r="X115" s="4">
        <v>2.6669999999999998</v>
      </c>
      <c r="Y115" s="1">
        <v>7</v>
      </c>
      <c r="Z115" s="1">
        <v>0</v>
      </c>
      <c r="AA115" s="1">
        <f t="shared" si="20"/>
        <v>0</v>
      </c>
      <c r="AB115" s="1">
        <v>0.33300000000000002</v>
      </c>
      <c r="AC115" s="1">
        <v>2.6669999999999998</v>
      </c>
      <c r="AD115" s="1">
        <v>0</v>
      </c>
      <c r="AE115" s="1">
        <v>0</v>
      </c>
      <c r="AF115" s="1" t="e">
        <f t="shared" si="17"/>
        <v>#DIV/0!</v>
      </c>
      <c r="AH115" s="1">
        <f t="shared" si="24"/>
        <v>4.0314452871797517E-2</v>
      </c>
      <c r="AI115" s="1">
        <f t="shared" si="25"/>
        <v>6.1336269512295566E-2</v>
      </c>
      <c r="AJ115" s="1">
        <f t="shared" si="26"/>
        <v>0.15502422806210872</v>
      </c>
      <c r="AK115" s="1">
        <f t="shared" si="27"/>
        <v>3.4522112197230399</v>
      </c>
      <c r="AL115" s="1" t="b">
        <f t="shared" si="28"/>
        <v>0</v>
      </c>
      <c r="AM115" s="1">
        <f t="shared" si="29"/>
        <v>0.20222909615859846</v>
      </c>
      <c r="AN115" s="1" t="b">
        <f t="shared" si="30"/>
        <v>0</v>
      </c>
      <c r="AO115" s="1">
        <v>9.4879999999999995</v>
      </c>
    </row>
    <row r="116" spans="1:41">
      <c r="A116" s="7">
        <v>113</v>
      </c>
      <c r="B116" s="9" t="s">
        <v>79</v>
      </c>
      <c r="C116" s="9" t="s">
        <v>48</v>
      </c>
      <c r="D116" s="9" t="s">
        <v>62</v>
      </c>
      <c r="E116" s="9" t="s">
        <v>48</v>
      </c>
      <c r="F116" s="2" t="b">
        <f t="shared" si="23"/>
        <v>1</v>
      </c>
      <c r="G116" s="2" t="b">
        <f t="shared" si="21"/>
        <v>1</v>
      </c>
      <c r="H116" s="2" t="s">
        <v>275</v>
      </c>
      <c r="I116" s="4"/>
      <c r="J116" s="2"/>
      <c r="M116" s="1">
        <f>PRODUCT(SUM(PRODUCT(R116,overview!$J$3),PRODUCT(W116,overview!$K$3),PRODUCT(AB116,overview!$L$3)),1/SUM(overview!$J$3:$L$3))</f>
        <v>1.0542272727272728</v>
      </c>
      <c r="N116" s="1">
        <f>PRODUCT(SUM(PRODUCT(S116,overview!$J$3),PRODUCT(X116,overview!$K$3),PRODUCT(AC116,overview!$L$3)),1/SUM(overview!$J$3:$L$3))</f>
        <v>1.9457727272727274</v>
      </c>
      <c r="O116" s="1">
        <f t="shared" si="18"/>
        <v>17</v>
      </c>
      <c r="P116" s="1">
        <f t="shared" si="18"/>
        <v>6</v>
      </c>
      <c r="Q116" s="1">
        <f t="shared" si="22"/>
        <v>0.19122490961483757</v>
      </c>
      <c r="R116" s="4">
        <v>0.97</v>
      </c>
      <c r="S116" s="4">
        <v>2.0299999999999998</v>
      </c>
      <c r="T116" s="1">
        <v>9</v>
      </c>
      <c r="U116" s="1">
        <v>4</v>
      </c>
      <c r="V116" s="1">
        <f t="shared" si="19"/>
        <v>0.21237000547345375</v>
      </c>
      <c r="W116" s="4">
        <v>1.091</v>
      </c>
      <c r="X116" s="4">
        <v>1.909</v>
      </c>
      <c r="Y116" s="1">
        <v>7</v>
      </c>
      <c r="Z116" s="1">
        <v>2</v>
      </c>
      <c r="AA116" s="1">
        <f t="shared" si="20"/>
        <v>0.16328668712115538</v>
      </c>
      <c r="AB116" s="1">
        <v>1.167</v>
      </c>
      <c r="AC116" s="1">
        <v>1.833</v>
      </c>
      <c r="AD116" s="1">
        <v>1</v>
      </c>
      <c r="AE116" s="1">
        <v>0</v>
      </c>
      <c r="AF116" s="1">
        <f t="shared" si="17"/>
        <v>0</v>
      </c>
      <c r="AH116" s="1">
        <f t="shared" si="24"/>
        <v>4.6322992601309752E-2</v>
      </c>
      <c r="AI116" s="1">
        <f t="shared" si="25"/>
        <v>6.9996713769306593E-2</v>
      </c>
      <c r="AJ116" s="1">
        <f t="shared" si="26"/>
        <v>0.282842298543588</v>
      </c>
      <c r="AK116" s="1">
        <f t="shared" si="27"/>
        <v>10.983637386771854</v>
      </c>
      <c r="AL116" s="1" t="b">
        <f t="shared" si="28"/>
        <v>1</v>
      </c>
      <c r="AM116" s="1">
        <f t="shared" si="29"/>
        <v>0.15810575591850787</v>
      </c>
      <c r="AN116" s="1" t="b">
        <f t="shared" si="30"/>
        <v>0</v>
      </c>
      <c r="AO116" s="1">
        <v>9.4879999999999995</v>
      </c>
    </row>
    <row r="117" spans="1:41">
      <c r="A117" s="7">
        <v>114</v>
      </c>
      <c r="B117" s="9" t="s">
        <v>47</v>
      </c>
      <c r="C117" s="9" t="s">
        <v>48</v>
      </c>
      <c r="D117" s="9" t="s">
        <v>47</v>
      </c>
      <c r="E117" s="9" t="s">
        <v>48</v>
      </c>
      <c r="F117" s="2" t="b">
        <f t="shared" si="23"/>
        <v>0</v>
      </c>
      <c r="G117" s="2" t="b">
        <f t="shared" si="21"/>
        <v>0</v>
      </c>
      <c r="H117" s="2" t="s">
        <v>275</v>
      </c>
      <c r="J117" s="4"/>
      <c r="M117" s="1">
        <f>PRODUCT(SUM(PRODUCT(R117,overview!$J$3),PRODUCT(W117,overview!$K$3),PRODUCT(AB117,overview!$L$3)),1/SUM(overview!$J$3:$L$3))</f>
        <v>0.93895454545454549</v>
      </c>
      <c r="N117" s="1">
        <f>PRODUCT(SUM(PRODUCT(S117,overview!$J$3),PRODUCT(X117,overview!$K$3),PRODUCT(AC117,overview!$L$3)),1/SUM(overview!$J$3:$L$3))</f>
        <v>2.0610454545454546</v>
      </c>
      <c r="O117" s="1">
        <f t="shared" si="18"/>
        <v>12</v>
      </c>
      <c r="P117" s="1">
        <f t="shared" si="18"/>
        <v>2</v>
      </c>
      <c r="Q117" s="1">
        <f t="shared" si="22"/>
        <v>7.5928662270545247E-2</v>
      </c>
      <c r="R117" s="4">
        <v>0.86599999999999999</v>
      </c>
      <c r="S117" s="4">
        <v>2.1339999999999999</v>
      </c>
      <c r="T117" s="1">
        <v>4</v>
      </c>
      <c r="U117" s="1">
        <v>1</v>
      </c>
      <c r="V117" s="1">
        <f t="shared" si="19"/>
        <v>0.10145267104029991</v>
      </c>
      <c r="W117" s="4">
        <v>0.97699999999999998</v>
      </c>
      <c r="X117" s="4">
        <v>2.0230000000000001</v>
      </c>
      <c r="Y117" s="1">
        <v>8</v>
      </c>
      <c r="Z117" s="1">
        <v>1</v>
      </c>
      <c r="AA117" s="1">
        <f t="shared" si="20"/>
        <v>6.0368264953040034E-2</v>
      </c>
      <c r="AB117" s="1">
        <v>0.85699999999999998</v>
      </c>
      <c r="AC117" s="1">
        <v>2.1429999999999998</v>
      </c>
      <c r="AD117" s="1">
        <v>0</v>
      </c>
      <c r="AE117" s="1">
        <v>0</v>
      </c>
      <c r="AF117" s="1" t="e">
        <f t="shared" si="17"/>
        <v>#DIV/0!</v>
      </c>
      <c r="AH117" s="1">
        <f t="shared" si="24"/>
        <v>5.3544968463091799E-2</v>
      </c>
      <c r="AI117" s="1">
        <f t="shared" si="25"/>
        <v>7.5679477822191796E-2</v>
      </c>
      <c r="AJ117" s="1">
        <f t="shared" si="26"/>
        <v>0.31050218527723028</v>
      </c>
      <c r="AK117" s="1">
        <f t="shared" si="27"/>
        <v>27.245924640666768</v>
      </c>
      <c r="AL117" s="1" t="b">
        <f t="shared" si="28"/>
        <v>1</v>
      </c>
      <c r="AM117" s="1">
        <f t="shared" si="29"/>
        <v>0.15295314383121439</v>
      </c>
      <c r="AN117" s="1" t="b">
        <f t="shared" si="30"/>
        <v>0</v>
      </c>
      <c r="AO117" s="1">
        <v>9.4879999999999995</v>
      </c>
    </row>
    <row r="118" spans="1:41">
      <c r="A118" s="7">
        <v>115</v>
      </c>
      <c r="B118" s="9" t="s">
        <v>83</v>
      </c>
      <c r="C118" s="9" t="s">
        <v>61</v>
      </c>
      <c r="D118" s="9" t="s">
        <v>83</v>
      </c>
      <c r="E118" s="9" t="s">
        <v>61</v>
      </c>
      <c r="F118" s="2" t="b">
        <f t="shared" si="23"/>
        <v>0</v>
      </c>
      <c r="G118" s="2" t="b">
        <f t="shared" si="21"/>
        <v>0</v>
      </c>
      <c r="H118" s="2" t="s">
        <v>275</v>
      </c>
      <c r="I118" s="4"/>
      <c r="J118" s="3"/>
      <c r="K118" s="3"/>
      <c r="L118" s="3"/>
      <c r="M118" s="1">
        <f>PRODUCT(SUM(PRODUCT(R118,overview!$J$3),PRODUCT(W118,overview!$K$3),PRODUCT(AB118,overview!$L$3)),1/SUM(overview!$J$3:$L$3))</f>
        <v>1</v>
      </c>
      <c r="N118" s="1">
        <f>PRODUCT(SUM(PRODUCT(S118,overview!$J$3),PRODUCT(X118,overview!$K$3),PRODUCT(AC118,overview!$L$3)),1/SUM(overview!$J$3:$L$3))</f>
        <v>2</v>
      </c>
      <c r="O118" s="1">
        <f t="shared" si="18"/>
        <v>13</v>
      </c>
      <c r="P118" s="1">
        <f t="shared" si="18"/>
        <v>1</v>
      </c>
      <c r="Q118" s="1">
        <f t="shared" si="22"/>
        <v>3.8461538461538464E-2</v>
      </c>
      <c r="R118" s="4">
        <v>1</v>
      </c>
      <c r="S118" s="4">
        <v>2</v>
      </c>
      <c r="T118" s="1">
        <v>7</v>
      </c>
      <c r="U118" s="1">
        <v>1</v>
      </c>
      <c r="V118" s="1">
        <f t="shared" si="19"/>
        <v>7.1428571428571425E-2</v>
      </c>
      <c r="W118" s="4">
        <v>1</v>
      </c>
      <c r="X118" s="4">
        <v>2</v>
      </c>
      <c r="Y118" s="1">
        <v>6</v>
      </c>
      <c r="Z118" s="1">
        <v>0</v>
      </c>
      <c r="AA118" s="1">
        <f t="shared" si="20"/>
        <v>0</v>
      </c>
      <c r="AB118" s="1">
        <v>1</v>
      </c>
      <c r="AC118" s="1">
        <v>2</v>
      </c>
      <c r="AD118" s="1">
        <v>0</v>
      </c>
      <c r="AE118" s="1">
        <v>0</v>
      </c>
      <c r="AF118" s="1" t="e">
        <f t="shared" si="17"/>
        <v>#DIV/0!</v>
      </c>
      <c r="AH118" s="1">
        <f t="shared" si="24"/>
        <v>5.8403110047846894E-2</v>
      </c>
      <c r="AI118" s="1">
        <f t="shared" si="25"/>
        <v>7.2817788615054141E-2</v>
      </c>
      <c r="AJ118" s="1">
        <f t="shared" si="26"/>
        <v>0.4140029137029736</v>
      </c>
      <c r="AK118" s="1">
        <f t="shared" si="27"/>
        <v>43.441262321275495</v>
      </c>
      <c r="AL118" s="1" t="b">
        <f t="shared" si="28"/>
        <v>1</v>
      </c>
      <c r="AM118" s="1">
        <f t="shared" si="29"/>
        <v>0.13793737240421292</v>
      </c>
      <c r="AN118" s="1" t="b">
        <f t="shared" si="30"/>
        <v>0</v>
      </c>
      <c r="AO118" s="1">
        <v>9.4879999999999995</v>
      </c>
    </row>
    <row r="119" spans="1:41">
      <c r="A119" s="7">
        <v>116</v>
      </c>
      <c r="B119" s="9" t="s">
        <v>69</v>
      </c>
      <c r="C119" s="9" t="s">
        <v>70</v>
      </c>
      <c r="D119" s="9" t="s">
        <v>69</v>
      </c>
      <c r="E119" s="9" t="s">
        <v>70</v>
      </c>
      <c r="F119" s="2" t="b">
        <f t="shared" si="23"/>
        <v>0</v>
      </c>
      <c r="G119" s="2" t="b">
        <f t="shared" si="21"/>
        <v>0</v>
      </c>
      <c r="H119" s="2" t="s">
        <v>275</v>
      </c>
      <c r="J119" s="3"/>
      <c r="M119" s="1">
        <f>PRODUCT(SUM(PRODUCT(R119,overview!$J$3),PRODUCT(W119,overview!$K$3),PRODUCT(AB119,overview!$L$3)),1/SUM(overview!$J$3:$L$3))</f>
        <v>1</v>
      </c>
      <c r="N119" s="1">
        <f>PRODUCT(SUM(PRODUCT(S119,overview!$J$3),PRODUCT(X119,overview!$K$3),PRODUCT(AC119,overview!$L$3)),1/SUM(overview!$J$3:$L$3))</f>
        <v>2</v>
      </c>
      <c r="O119" s="1">
        <f t="shared" si="18"/>
        <v>9</v>
      </c>
      <c r="P119" s="1">
        <f t="shared" si="18"/>
        <v>0</v>
      </c>
      <c r="Q119" s="1">
        <f t="shared" si="22"/>
        <v>0</v>
      </c>
      <c r="R119" s="4">
        <v>1</v>
      </c>
      <c r="S119" s="4">
        <v>2</v>
      </c>
      <c r="T119" s="1">
        <v>6</v>
      </c>
      <c r="U119" s="1">
        <v>0</v>
      </c>
      <c r="V119" s="1">
        <f t="shared" si="19"/>
        <v>0</v>
      </c>
      <c r="W119" s="4">
        <v>1</v>
      </c>
      <c r="X119" s="4">
        <v>2</v>
      </c>
      <c r="Y119" s="1">
        <v>3</v>
      </c>
      <c r="Z119" s="1">
        <v>0</v>
      </c>
      <c r="AA119" s="1">
        <f t="shared" si="20"/>
        <v>0</v>
      </c>
      <c r="AB119" s="1">
        <v>1</v>
      </c>
      <c r="AC119" s="1">
        <v>2</v>
      </c>
      <c r="AD119" s="1">
        <v>0</v>
      </c>
      <c r="AE119" s="1">
        <v>0</v>
      </c>
      <c r="AF119" s="1" t="e">
        <f t="shared" si="17"/>
        <v>#DIV/0!</v>
      </c>
      <c r="AH119" s="1">
        <f t="shared" si="24"/>
        <v>4.709228755119084E-2</v>
      </c>
      <c r="AI119" s="1">
        <f t="shared" si="25"/>
        <v>6.9173469579629679E-2</v>
      </c>
      <c r="AJ119" s="1">
        <f t="shared" si="26"/>
        <v>0.565684597087176</v>
      </c>
      <c r="AK119" s="1">
        <f t="shared" si="27"/>
        <v>99.178447167346064</v>
      </c>
      <c r="AL119" s="1" t="b">
        <f t="shared" si="28"/>
        <v>1</v>
      </c>
      <c r="AM119" s="1">
        <f t="shared" si="29"/>
        <v>0.10844170059670327</v>
      </c>
      <c r="AN119" s="1" t="b">
        <f t="shared" si="30"/>
        <v>0</v>
      </c>
      <c r="AO119" s="1">
        <v>9.4879999999999995</v>
      </c>
    </row>
    <row r="120" spans="1:41">
      <c r="A120" s="7">
        <v>117</v>
      </c>
      <c r="B120" s="9" t="s">
        <v>97</v>
      </c>
      <c r="C120" s="9" t="s">
        <v>42</v>
      </c>
      <c r="D120" s="9" t="s">
        <v>97</v>
      </c>
      <c r="E120" s="9" t="s">
        <v>42</v>
      </c>
      <c r="F120" s="2" t="b">
        <f t="shared" si="23"/>
        <v>0</v>
      </c>
      <c r="G120" s="2" t="b">
        <f t="shared" si="21"/>
        <v>0</v>
      </c>
      <c r="H120" s="2" t="s">
        <v>275</v>
      </c>
      <c r="J120" s="3"/>
      <c r="M120" s="1">
        <f>PRODUCT(SUM(PRODUCT(R120,overview!$J$3),PRODUCT(W120,overview!$K$3),PRODUCT(AB120,overview!$L$3)),1/SUM(overview!$J$3:$L$3))</f>
        <v>0.42899999999999994</v>
      </c>
      <c r="N120" s="1">
        <f>PRODUCT(SUM(PRODUCT(S120,overview!$J$3),PRODUCT(X120,overview!$K$3),PRODUCT(AC120,overview!$L$3)),1/SUM(overview!$J$3:$L$3))</f>
        <v>2.5710000000000002</v>
      </c>
      <c r="O120" s="1">
        <f t="shared" si="18"/>
        <v>12</v>
      </c>
      <c r="P120" s="1">
        <f t="shared" si="18"/>
        <v>0</v>
      </c>
      <c r="Q120" s="1">
        <f t="shared" si="22"/>
        <v>0</v>
      </c>
      <c r="R120" s="4">
        <v>0.42899999999999999</v>
      </c>
      <c r="S120" s="4">
        <v>2.5710000000000002</v>
      </c>
      <c r="T120" s="1">
        <v>7</v>
      </c>
      <c r="U120" s="1">
        <v>0</v>
      </c>
      <c r="V120" s="1">
        <f t="shared" si="19"/>
        <v>0</v>
      </c>
      <c r="W120" s="4">
        <v>0.42899999999999999</v>
      </c>
      <c r="X120" s="4">
        <v>2.5710000000000002</v>
      </c>
      <c r="Y120" s="1">
        <v>5</v>
      </c>
      <c r="Z120" s="1">
        <v>0</v>
      </c>
      <c r="AA120" s="1">
        <f t="shared" si="20"/>
        <v>0</v>
      </c>
      <c r="AB120" s="1">
        <v>0.42899999999999999</v>
      </c>
      <c r="AC120" s="1">
        <v>2.5710000000000002</v>
      </c>
      <c r="AD120" s="1">
        <v>0</v>
      </c>
      <c r="AE120" s="1">
        <v>0</v>
      </c>
      <c r="AF120" s="1" t="e">
        <f t="shared" si="17"/>
        <v>#DIV/0!</v>
      </c>
      <c r="AH120" s="1">
        <f t="shared" si="24"/>
        <v>6.4859931129540083E-2</v>
      </c>
      <c r="AI120" s="1">
        <f t="shared" si="25"/>
        <v>8.3785526938126159E-2</v>
      </c>
      <c r="AJ120" s="1">
        <f t="shared" si="26"/>
        <v>0.594883405984172</v>
      </c>
      <c r="AK120" s="1">
        <f t="shared" si="27"/>
        <v>135.09553538905476</v>
      </c>
      <c r="AL120" s="1" t="b">
        <f t="shared" si="28"/>
        <v>1</v>
      </c>
      <c r="AM120" s="1">
        <f t="shared" si="29"/>
        <v>0.11580232559545929</v>
      </c>
      <c r="AN120" s="1" t="b">
        <f t="shared" si="30"/>
        <v>0</v>
      </c>
      <c r="AO120" s="1">
        <v>9.4879999999999995</v>
      </c>
    </row>
    <row r="121" spans="1:41">
      <c r="A121" s="7">
        <v>118</v>
      </c>
      <c r="B121" s="9" t="s">
        <v>84</v>
      </c>
      <c r="C121" s="9" t="s">
        <v>37</v>
      </c>
      <c r="D121" s="9" t="s">
        <v>54</v>
      </c>
      <c r="E121" s="9" t="s">
        <v>55</v>
      </c>
      <c r="F121" s="2" t="b">
        <f t="shared" si="23"/>
        <v>1</v>
      </c>
      <c r="G121" s="2" t="b">
        <f t="shared" si="21"/>
        <v>0</v>
      </c>
      <c r="H121" s="2" t="s">
        <v>275</v>
      </c>
      <c r="I121" s="3"/>
      <c r="M121" s="1">
        <f>PRODUCT(SUM(PRODUCT(R121,overview!$J$3),PRODUCT(W121,overview!$K$3),PRODUCT(AB121,overview!$L$3)),1/SUM(overview!$J$3:$L$3))</f>
        <v>0.61952272727272717</v>
      </c>
      <c r="N121" s="1">
        <f>PRODUCT(SUM(PRODUCT(S121,overview!$J$3),PRODUCT(X121,overview!$K$3),PRODUCT(AC121,overview!$L$3)),1/SUM(overview!$J$3:$L$3))</f>
        <v>2.3804772727272727</v>
      </c>
      <c r="O121" s="1">
        <f t="shared" si="18"/>
        <v>8</v>
      </c>
      <c r="P121" s="1">
        <f t="shared" si="18"/>
        <v>8</v>
      </c>
      <c r="Q121" s="1">
        <f t="shared" si="22"/>
        <v>0.26025147745391009</v>
      </c>
      <c r="R121" s="4">
        <v>1.0369999999999999</v>
      </c>
      <c r="S121" s="4">
        <v>1.9630000000000001</v>
      </c>
      <c r="T121" s="1">
        <v>6.5</v>
      </c>
      <c r="U121" s="1">
        <v>3.5</v>
      </c>
      <c r="V121" s="1">
        <f t="shared" si="19"/>
        <v>0.28445472001253969</v>
      </c>
      <c r="W121" s="4">
        <v>0.40699999999999997</v>
      </c>
      <c r="X121" s="4">
        <v>2.593</v>
      </c>
      <c r="Y121" s="1">
        <v>1</v>
      </c>
      <c r="Z121" s="1">
        <v>3</v>
      </c>
      <c r="AA121" s="1">
        <f t="shared" si="20"/>
        <v>0.4708831469340532</v>
      </c>
      <c r="AB121" s="1">
        <v>0.93799999999999994</v>
      </c>
      <c r="AC121" s="1">
        <v>2.0619999999999998</v>
      </c>
      <c r="AD121" s="1">
        <v>0.5</v>
      </c>
      <c r="AE121" s="1">
        <v>1.5</v>
      </c>
      <c r="AF121" s="1">
        <f t="shared" si="17"/>
        <v>1.3646944713870031</v>
      </c>
      <c r="AH121" s="1">
        <f t="shared" si="24"/>
        <v>5.0200151465974251E-2</v>
      </c>
      <c r="AI121" s="1">
        <f t="shared" si="25"/>
        <v>6.1349641274650979E-2</v>
      </c>
      <c r="AJ121" s="1">
        <f t="shared" si="26"/>
        <v>1.1603630862329803</v>
      </c>
      <c r="AK121" s="1">
        <f t="shared" si="27"/>
        <v>166.01432860583236</v>
      </c>
      <c r="AL121" s="1" t="b">
        <f t="shared" si="28"/>
        <v>1</v>
      </c>
      <c r="AM121" s="1">
        <f t="shared" si="29"/>
        <v>0.11877203193915062</v>
      </c>
      <c r="AN121" s="1" t="b">
        <f t="shared" si="30"/>
        <v>0</v>
      </c>
      <c r="AO121" s="1">
        <v>9.4879999999999995</v>
      </c>
    </row>
    <row r="122" spans="1:41">
      <c r="A122" s="7">
        <v>119</v>
      </c>
      <c r="B122" s="9" t="s">
        <v>84</v>
      </c>
      <c r="C122" s="9" t="s">
        <v>37</v>
      </c>
      <c r="D122" s="9" t="s">
        <v>54</v>
      </c>
      <c r="E122" s="9" t="s">
        <v>55</v>
      </c>
      <c r="F122" s="2" t="b">
        <f t="shared" si="23"/>
        <v>1</v>
      </c>
      <c r="G122" s="2" t="b">
        <f t="shared" si="21"/>
        <v>0</v>
      </c>
      <c r="H122" s="2" t="s">
        <v>275</v>
      </c>
      <c r="I122" s="3"/>
      <c r="J122" s="3"/>
      <c r="M122" s="1">
        <f>PRODUCT(SUM(PRODUCT(R122,overview!$J$3),PRODUCT(W122,overview!$K$3),PRODUCT(AB122,overview!$L$3)),1/SUM(overview!$J$3:$L$3))</f>
        <v>0.68752272727272723</v>
      </c>
      <c r="N122" s="1">
        <f>PRODUCT(SUM(PRODUCT(S122,overview!$J$3),PRODUCT(X122,overview!$K$3),PRODUCT(AC122,overview!$L$3)),1/SUM(overview!$J$3:$L$3))</f>
        <v>2.3124772727272727</v>
      </c>
      <c r="O122" s="1">
        <f t="shared" si="18"/>
        <v>13</v>
      </c>
      <c r="P122" s="1">
        <f t="shared" si="18"/>
        <v>4</v>
      </c>
      <c r="Q122" s="1">
        <f t="shared" si="22"/>
        <v>9.1480014545597496E-2</v>
      </c>
      <c r="R122" s="4">
        <v>1.3169999999999999</v>
      </c>
      <c r="S122" s="4">
        <v>1.6830000000000001</v>
      </c>
      <c r="T122" s="1">
        <v>9.5</v>
      </c>
      <c r="U122" s="1">
        <v>1.5</v>
      </c>
      <c r="V122" s="1">
        <f t="shared" si="19"/>
        <v>0.12355755699408949</v>
      </c>
      <c r="W122" s="4">
        <v>0.375</v>
      </c>
      <c r="X122" s="4">
        <v>2.625</v>
      </c>
      <c r="Y122" s="1">
        <v>3</v>
      </c>
      <c r="Z122" s="1">
        <v>1</v>
      </c>
      <c r="AA122" s="1">
        <f t="shared" si="20"/>
        <v>4.7619047619047616E-2</v>
      </c>
      <c r="AB122" s="1">
        <v>0.93799999999999994</v>
      </c>
      <c r="AC122" s="1">
        <v>2.0619999999999998</v>
      </c>
      <c r="AD122" s="1">
        <v>0.5</v>
      </c>
      <c r="AE122" s="1">
        <v>1.5</v>
      </c>
      <c r="AF122" s="1">
        <f t="shared" si="17"/>
        <v>1.3646944713870031</v>
      </c>
      <c r="AH122" s="1">
        <f t="shared" si="24"/>
        <v>5.4563013037180114E-2</v>
      </c>
      <c r="AI122" s="1">
        <f t="shared" si="25"/>
        <v>8.0231917857027185E-2</v>
      </c>
      <c r="AJ122" s="1">
        <f t="shared" si="26"/>
        <v>0.78293135435992578</v>
      </c>
      <c r="AK122" s="1">
        <f t="shared" si="27"/>
        <v>182.76885292854374</v>
      </c>
      <c r="AL122" s="1" t="b">
        <f t="shared" si="28"/>
        <v>1</v>
      </c>
      <c r="AM122" s="1">
        <f t="shared" si="29"/>
        <v>0.1070864014728671</v>
      </c>
      <c r="AN122" s="1" t="b">
        <f t="shared" si="30"/>
        <v>0</v>
      </c>
      <c r="AO122" s="1">
        <v>9.4879999999999995</v>
      </c>
    </row>
    <row r="123" spans="1:41">
      <c r="A123" s="7">
        <v>120</v>
      </c>
      <c r="B123" s="9" t="s">
        <v>45</v>
      </c>
      <c r="C123" s="9" t="s">
        <v>46</v>
      </c>
      <c r="D123" s="9" t="s">
        <v>45</v>
      </c>
      <c r="E123" s="9" t="s">
        <v>46</v>
      </c>
      <c r="F123" s="2" t="b">
        <f t="shared" si="23"/>
        <v>0</v>
      </c>
      <c r="G123" s="2" t="b">
        <f t="shared" si="21"/>
        <v>0</v>
      </c>
      <c r="H123" s="2" t="s">
        <v>275</v>
      </c>
      <c r="M123" s="1">
        <f>PRODUCT(SUM(PRODUCT(R123,overview!$J$3),PRODUCT(W123,overview!$K$3),PRODUCT(AB123,overview!$L$3)),1/SUM(overview!$J$3:$L$3))</f>
        <v>1.0325227272727273</v>
      </c>
      <c r="N123" s="1">
        <f>PRODUCT(SUM(PRODUCT(S123,overview!$J$3),PRODUCT(X123,overview!$K$3),PRODUCT(AC123,overview!$L$3)),1/SUM(overview!$J$3:$L$3))</f>
        <v>1.9674772727272729</v>
      </c>
      <c r="O123" s="1">
        <f t="shared" si="18"/>
        <v>8</v>
      </c>
      <c r="P123" s="1">
        <f t="shared" si="18"/>
        <v>0</v>
      </c>
      <c r="Q123" s="1">
        <f t="shared" si="22"/>
        <v>0</v>
      </c>
      <c r="R123" s="4">
        <v>1.0089999999999999</v>
      </c>
      <c r="S123" s="4">
        <v>1.9910000000000001</v>
      </c>
      <c r="T123" s="1">
        <v>4</v>
      </c>
      <c r="U123" s="1">
        <v>0</v>
      </c>
      <c r="V123" s="1">
        <f t="shared" si="19"/>
        <v>0</v>
      </c>
      <c r="W123" s="4">
        <v>1.0449999999999999</v>
      </c>
      <c r="X123" s="4">
        <v>1.9550000000000001</v>
      </c>
      <c r="Y123" s="1">
        <v>4</v>
      </c>
      <c r="Z123" s="1">
        <v>0</v>
      </c>
      <c r="AA123" s="1">
        <f t="shared" si="20"/>
        <v>0</v>
      </c>
      <c r="AB123" s="1">
        <v>1</v>
      </c>
      <c r="AC123" s="1">
        <v>2</v>
      </c>
      <c r="AD123" s="1">
        <v>0</v>
      </c>
      <c r="AE123" s="1">
        <v>0</v>
      </c>
      <c r="AF123" s="1" t="e">
        <f t="shared" si="17"/>
        <v>#DIV/0!</v>
      </c>
      <c r="AH123" s="1">
        <f t="shared" si="24"/>
        <v>4.9811731615478846E-2</v>
      </c>
      <c r="AI123" s="1">
        <f t="shared" si="25"/>
        <v>6.4314128123184475E-2</v>
      </c>
      <c r="AJ123" s="1">
        <f t="shared" si="26"/>
        <v>0.70680392076446708</v>
      </c>
      <c r="AK123" s="1">
        <f t="shared" si="27"/>
        <v>208.92537135070936</v>
      </c>
      <c r="AL123" s="1" t="b">
        <f t="shared" si="28"/>
        <v>1</v>
      </c>
      <c r="AM123" s="1">
        <f t="shared" si="29"/>
        <v>0.11410375210923988</v>
      </c>
      <c r="AN123" s="1" t="b">
        <f t="shared" si="30"/>
        <v>0</v>
      </c>
      <c r="AO123" s="1">
        <v>9.4879999999999995</v>
      </c>
    </row>
    <row r="124" spans="1:41">
      <c r="A124" s="7">
        <v>121</v>
      </c>
      <c r="B124" s="9" t="s">
        <v>45</v>
      </c>
      <c r="C124" s="9" t="s">
        <v>46</v>
      </c>
      <c r="D124" s="9" t="s">
        <v>45</v>
      </c>
      <c r="E124" s="9" t="s">
        <v>46</v>
      </c>
      <c r="F124" s="2" t="b">
        <f t="shared" si="23"/>
        <v>0</v>
      </c>
      <c r="G124" s="2" t="b">
        <f t="shared" si="21"/>
        <v>0</v>
      </c>
      <c r="H124" s="2" t="s">
        <v>275</v>
      </c>
      <c r="M124" s="1">
        <f>PRODUCT(SUM(PRODUCT(R124,overview!$J$3),PRODUCT(W124,overview!$K$3),PRODUCT(AB124,overview!$L$3)),1/SUM(overview!$J$3:$L$3))</f>
        <v>1.0346136363636362</v>
      </c>
      <c r="N124" s="1">
        <f>PRODUCT(SUM(PRODUCT(S124,overview!$J$3),PRODUCT(X124,overview!$K$3),PRODUCT(AC124,overview!$L$3)),1/SUM(overview!$J$3:$L$3))</f>
        <v>1.9653863636363638</v>
      </c>
      <c r="O124" s="1">
        <f t="shared" si="18"/>
        <v>15</v>
      </c>
      <c r="P124" s="1">
        <f t="shared" si="18"/>
        <v>1</v>
      </c>
      <c r="Q124" s="1">
        <f t="shared" si="22"/>
        <v>3.5094495260782239E-2</v>
      </c>
      <c r="R124" s="4">
        <v>1.028</v>
      </c>
      <c r="S124" s="4">
        <v>1.972</v>
      </c>
      <c r="T124" s="1">
        <v>7</v>
      </c>
      <c r="U124" s="1">
        <v>0</v>
      </c>
      <c r="V124" s="1">
        <f t="shared" si="19"/>
        <v>0</v>
      </c>
      <c r="W124" s="4">
        <v>1.0389999999999999</v>
      </c>
      <c r="X124" s="4">
        <v>1.9610000000000001</v>
      </c>
      <c r="Y124" s="1">
        <v>8</v>
      </c>
      <c r="Z124" s="1">
        <v>1</v>
      </c>
      <c r="AA124" s="1">
        <f t="shared" si="20"/>
        <v>6.6228964813870472E-2</v>
      </c>
      <c r="AB124" s="1">
        <v>1</v>
      </c>
      <c r="AC124" s="1">
        <v>2</v>
      </c>
      <c r="AD124" s="1">
        <v>0</v>
      </c>
      <c r="AE124" s="1">
        <v>0</v>
      </c>
      <c r="AF124" s="1" t="e">
        <f t="shared" si="17"/>
        <v>#DIV/0!</v>
      </c>
      <c r="AH124" s="1">
        <f t="shared" si="24"/>
        <v>4.7572844971347145E-2</v>
      </c>
      <c r="AI124" s="1">
        <f t="shared" si="25"/>
        <v>6.4410834704022341E-2</v>
      </c>
      <c r="AJ124" s="1">
        <f t="shared" si="26"/>
        <v>0.7068039207644673</v>
      </c>
      <c r="AK124" s="1">
        <f t="shared" si="27"/>
        <v>162.64498012376791</v>
      </c>
      <c r="AL124" s="1" t="b">
        <f t="shared" si="28"/>
        <v>1</v>
      </c>
      <c r="AM124" s="1">
        <f t="shared" si="29"/>
        <v>0.13122786981779283</v>
      </c>
      <c r="AN124" s="1" t="b">
        <f t="shared" si="30"/>
        <v>0</v>
      </c>
      <c r="AO124" s="1">
        <v>9.4879999999999995</v>
      </c>
    </row>
    <row r="125" spans="1:41">
      <c r="A125" s="7">
        <v>122</v>
      </c>
      <c r="B125" s="9" t="s">
        <v>54</v>
      </c>
      <c r="C125" s="9" t="s">
        <v>55</v>
      </c>
      <c r="D125" s="9" t="s">
        <v>54</v>
      </c>
      <c r="E125" s="9" t="s">
        <v>55</v>
      </c>
      <c r="F125" s="2" t="b">
        <f t="shared" si="23"/>
        <v>0</v>
      </c>
      <c r="G125" s="2" t="b">
        <f t="shared" si="21"/>
        <v>0</v>
      </c>
      <c r="H125" s="2" t="s">
        <v>275</v>
      </c>
      <c r="I125" s="3"/>
      <c r="M125" s="1">
        <f>PRODUCT(SUM(PRODUCT(R125,overview!$J$3),PRODUCT(W125,overview!$K$3),PRODUCT(AB125,overview!$L$3)),1/SUM(overview!$J$3:$L$3))</f>
        <v>0.375</v>
      </c>
      <c r="N125" s="1">
        <f>PRODUCT(SUM(PRODUCT(S125,overview!$J$3),PRODUCT(X125,overview!$K$3),PRODUCT(AC125,overview!$L$3)),1/SUM(overview!$J$3:$L$3))</f>
        <v>2.625</v>
      </c>
      <c r="O125" s="1">
        <f t="shared" si="18"/>
        <v>3</v>
      </c>
      <c r="P125" s="1">
        <f t="shared" si="18"/>
        <v>0</v>
      </c>
      <c r="Q125" s="1">
        <f t="shared" si="22"/>
        <v>0</v>
      </c>
      <c r="R125" s="4">
        <v>0.375</v>
      </c>
      <c r="S125" s="4">
        <v>2.625</v>
      </c>
      <c r="T125" s="1">
        <v>0</v>
      </c>
      <c r="U125" s="1">
        <v>0</v>
      </c>
      <c r="V125" s="1" t="e">
        <f t="shared" si="19"/>
        <v>#DIV/0!</v>
      </c>
      <c r="W125" s="4">
        <v>0.375</v>
      </c>
      <c r="X125" s="4">
        <v>2.625</v>
      </c>
      <c r="Y125" s="1">
        <v>3</v>
      </c>
      <c r="Z125" s="1">
        <v>0</v>
      </c>
      <c r="AA125" s="1">
        <f t="shared" si="20"/>
        <v>0</v>
      </c>
      <c r="AB125" s="1">
        <v>0.375</v>
      </c>
      <c r="AC125" s="1">
        <v>2.625</v>
      </c>
      <c r="AD125" s="1">
        <v>0</v>
      </c>
      <c r="AE125" s="1">
        <v>0</v>
      </c>
      <c r="AF125" s="1" t="e">
        <f t="shared" si="17"/>
        <v>#DIV/0!</v>
      </c>
      <c r="AH125" s="1">
        <f t="shared" si="24"/>
        <v>5.2354171610859375E-2</v>
      </c>
      <c r="AI125" s="1">
        <f t="shared" si="25"/>
        <v>7.2664972372896347E-2</v>
      </c>
      <c r="AJ125" s="1">
        <f t="shared" si="26"/>
        <v>0.77171174197883419</v>
      </c>
      <c r="AK125" s="1">
        <f t="shared" si="27"/>
        <v>148.08373647135701</v>
      </c>
      <c r="AL125" s="1" t="b">
        <f t="shared" si="28"/>
        <v>1</v>
      </c>
      <c r="AM125" s="1">
        <f t="shared" si="29"/>
        <v>0.1007866384650266</v>
      </c>
      <c r="AN125" s="1" t="b">
        <f t="shared" si="30"/>
        <v>0</v>
      </c>
      <c r="AO125" s="1">
        <v>9.4879999999999995</v>
      </c>
    </row>
    <row r="126" spans="1:41">
      <c r="A126" s="7">
        <v>123</v>
      </c>
      <c r="B126" s="9" t="s">
        <v>28</v>
      </c>
      <c r="C126" s="9" t="s">
        <v>29</v>
      </c>
      <c r="D126" s="9" t="s">
        <v>28</v>
      </c>
      <c r="E126" s="9" t="s">
        <v>29</v>
      </c>
      <c r="F126" s="2" t="b">
        <f t="shared" si="23"/>
        <v>0</v>
      </c>
      <c r="G126" s="2" t="b">
        <f t="shared" si="21"/>
        <v>0</v>
      </c>
      <c r="H126" s="2" t="s">
        <v>275</v>
      </c>
      <c r="I126" s="3"/>
      <c r="M126" s="1">
        <f>PRODUCT(SUM(PRODUCT(R126,overview!$J$3),PRODUCT(W126,overview!$K$3),PRODUCT(AB126,overview!$L$3)),1/SUM(overview!$J$3:$L$3))</f>
        <v>0.70570454545454553</v>
      </c>
      <c r="N126" s="1">
        <f>PRODUCT(SUM(PRODUCT(S126,overview!$J$3),PRODUCT(X126,overview!$K$3),PRODUCT(AC126,overview!$L$3)),1/SUM(overview!$J$3:$L$3))</f>
        <v>2.2942954545454541</v>
      </c>
      <c r="O126" s="1">
        <f t="shared" si="18"/>
        <v>7.5</v>
      </c>
      <c r="P126" s="1">
        <f t="shared" si="18"/>
        <v>3.5</v>
      </c>
      <c r="Q126" s="1">
        <f t="shared" si="22"/>
        <v>0.14354244882729567</v>
      </c>
      <c r="R126" s="4">
        <v>0.71199999999999997</v>
      </c>
      <c r="S126" s="4">
        <v>2.2879999999999998</v>
      </c>
      <c r="T126" s="1">
        <v>2.5</v>
      </c>
      <c r="U126" s="1">
        <v>1.5</v>
      </c>
      <c r="V126" s="1">
        <f t="shared" si="19"/>
        <v>0.18671328671328674</v>
      </c>
      <c r="W126" s="4">
        <v>0.70399999999999996</v>
      </c>
      <c r="X126" s="4">
        <v>2.2959999999999998</v>
      </c>
      <c r="Y126" s="1">
        <v>5</v>
      </c>
      <c r="Z126" s="1">
        <v>2</v>
      </c>
      <c r="AA126" s="1">
        <f t="shared" si="20"/>
        <v>0.12264808362369338</v>
      </c>
      <c r="AB126" s="1">
        <v>0.66700000000000004</v>
      </c>
      <c r="AC126" s="1">
        <v>2.3330000000000002</v>
      </c>
      <c r="AD126" s="1">
        <v>0</v>
      </c>
      <c r="AE126" s="1">
        <v>0</v>
      </c>
      <c r="AF126" s="1" t="e">
        <f t="shared" si="17"/>
        <v>#DIV/0!</v>
      </c>
      <c r="AH126" s="1">
        <f t="shared" si="24"/>
        <v>3.422125319935538E-2</v>
      </c>
      <c r="AI126" s="1">
        <f t="shared" si="25"/>
        <v>5.022607398851537E-2</v>
      </c>
      <c r="AJ126" s="1">
        <f t="shared" si="26"/>
        <v>0.64912280701754388</v>
      </c>
      <c r="AK126" s="1">
        <f t="shared" si="27"/>
        <v>112.43276694013782</v>
      </c>
      <c r="AL126" s="1" t="b">
        <f t="shared" si="28"/>
        <v>1</v>
      </c>
      <c r="AM126" s="1">
        <f t="shared" si="29"/>
        <v>7.2281350143208217E-2</v>
      </c>
      <c r="AN126" s="1" t="b">
        <f t="shared" si="30"/>
        <v>0</v>
      </c>
      <c r="AO126" s="1">
        <v>9.4879999999999995</v>
      </c>
    </row>
    <row r="127" spans="1:41">
      <c r="A127" s="7">
        <v>124</v>
      </c>
      <c r="B127" s="9" t="s">
        <v>45</v>
      </c>
      <c r="C127" s="9" t="s">
        <v>46</v>
      </c>
      <c r="D127" s="9" t="s">
        <v>45</v>
      </c>
      <c r="E127" s="9" t="s">
        <v>46</v>
      </c>
      <c r="F127" s="2" t="b">
        <f t="shared" si="23"/>
        <v>0</v>
      </c>
      <c r="G127" s="2" t="b">
        <f t="shared" si="21"/>
        <v>0</v>
      </c>
      <c r="H127" s="2" t="s">
        <v>275</v>
      </c>
      <c r="J127" s="3"/>
      <c r="M127" s="1">
        <f>PRODUCT(SUM(PRODUCT(R127,overview!$J$3),PRODUCT(W127,overview!$K$3),PRODUCT(AB127,overview!$L$3)),1/SUM(overview!$J$3:$L$3))</f>
        <v>1.0082954545454546</v>
      </c>
      <c r="N127" s="1">
        <f>PRODUCT(SUM(PRODUCT(S127,overview!$J$3),PRODUCT(X127,overview!$K$3),PRODUCT(AC127,overview!$L$3)),1/SUM(overview!$J$3:$L$3))</f>
        <v>1.9917045454545457</v>
      </c>
      <c r="O127" s="1">
        <f t="shared" si="18"/>
        <v>13</v>
      </c>
      <c r="P127" s="1">
        <f t="shared" si="18"/>
        <v>0</v>
      </c>
      <c r="Q127" s="1">
        <f t="shared" si="22"/>
        <v>0</v>
      </c>
      <c r="R127" s="4">
        <v>1.024</v>
      </c>
      <c r="S127" s="4">
        <v>1.976</v>
      </c>
      <c r="T127" s="1">
        <v>5</v>
      </c>
      <c r="U127" s="1">
        <v>0</v>
      </c>
      <c r="V127" s="1">
        <f t="shared" si="19"/>
        <v>0</v>
      </c>
      <c r="W127" s="4">
        <v>1.0009999999999999</v>
      </c>
      <c r="X127" s="4">
        <v>1.9990000000000001</v>
      </c>
      <c r="Y127" s="1">
        <v>8</v>
      </c>
      <c r="Z127" s="1">
        <v>0</v>
      </c>
      <c r="AA127" s="1">
        <f t="shared" si="20"/>
        <v>0</v>
      </c>
      <c r="AB127" s="1">
        <v>1</v>
      </c>
      <c r="AC127" s="1">
        <v>2</v>
      </c>
      <c r="AD127" s="1">
        <v>0</v>
      </c>
      <c r="AE127" s="1">
        <v>0</v>
      </c>
      <c r="AF127" s="1" t="e">
        <f t="shared" si="17"/>
        <v>#DIV/0!</v>
      </c>
      <c r="AH127" s="1">
        <f t="shared" si="24"/>
        <v>3.0570746467534625E-2</v>
      </c>
      <c r="AI127" s="1">
        <f t="shared" si="25"/>
        <v>3.9521186566891256E-2</v>
      </c>
      <c r="AJ127" s="1">
        <f t="shared" si="26"/>
        <v>0.39311043566362719</v>
      </c>
      <c r="AK127" s="1">
        <f t="shared" si="27"/>
        <v>78.269071338747963</v>
      </c>
      <c r="AL127" s="1" t="b">
        <f t="shared" si="28"/>
        <v>1</v>
      </c>
      <c r="AM127" s="1">
        <f t="shared" si="29"/>
        <v>5.5443511403954003E-2</v>
      </c>
      <c r="AN127" s="1" t="b">
        <f t="shared" si="30"/>
        <v>0</v>
      </c>
      <c r="AO127" s="1">
        <v>9.4879999999999995</v>
      </c>
    </row>
    <row r="128" spans="1:41">
      <c r="A128" s="7">
        <v>125</v>
      </c>
      <c r="B128" s="9" t="s">
        <v>47</v>
      </c>
      <c r="C128" s="9" t="s">
        <v>48</v>
      </c>
      <c r="D128" s="9" t="s">
        <v>62</v>
      </c>
      <c r="E128" s="9" t="s">
        <v>48</v>
      </c>
      <c r="F128" s="2" t="b">
        <f t="shared" si="23"/>
        <v>1</v>
      </c>
      <c r="G128" s="2" t="b">
        <f t="shared" si="21"/>
        <v>0</v>
      </c>
      <c r="H128" s="2" t="s">
        <v>275</v>
      </c>
      <c r="J128" s="3"/>
      <c r="M128" s="1">
        <f>PRODUCT(SUM(PRODUCT(R128,overview!$J$3),PRODUCT(W128,overview!$K$3),PRODUCT(AB128,overview!$L$3)),1/SUM(overview!$J$3:$L$3))</f>
        <v>1.0571590909090909</v>
      </c>
      <c r="N128" s="1">
        <f>PRODUCT(SUM(PRODUCT(S128,overview!$J$3),PRODUCT(X128,overview!$K$3),PRODUCT(AC128,overview!$L$3)),1/SUM(overview!$J$3:$L$3))</f>
        <v>1.9428409090909091</v>
      </c>
      <c r="O128" s="1">
        <f t="shared" si="18"/>
        <v>19</v>
      </c>
      <c r="P128" s="1">
        <f t="shared" si="18"/>
        <v>7</v>
      </c>
      <c r="Q128" s="1">
        <f t="shared" si="22"/>
        <v>0.20046914971232255</v>
      </c>
      <c r="R128" s="4">
        <v>0.97699999999999998</v>
      </c>
      <c r="S128" s="4">
        <v>2.0230000000000001</v>
      </c>
      <c r="T128" s="1">
        <v>7</v>
      </c>
      <c r="U128" s="1">
        <v>4</v>
      </c>
      <c r="V128" s="1">
        <f t="shared" si="19"/>
        <v>0.27596921121389728</v>
      </c>
      <c r="W128" s="4">
        <v>1.1000000000000001</v>
      </c>
      <c r="X128" s="4">
        <v>1.9</v>
      </c>
      <c r="Y128" s="1">
        <v>11</v>
      </c>
      <c r="Z128" s="1">
        <v>2</v>
      </c>
      <c r="AA128" s="1">
        <f t="shared" si="20"/>
        <v>0.10526315789473685</v>
      </c>
      <c r="AB128" s="1">
        <v>0.93700000000000006</v>
      </c>
      <c r="AC128" s="1">
        <v>2.0630000000000002</v>
      </c>
      <c r="AD128" s="1">
        <v>1</v>
      </c>
      <c r="AE128" s="1">
        <v>1</v>
      </c>
      <c r="AF128" s="1">
        <f t="shared" si="17"/>
        <v>0.45419292292777508</v>
      </c>
      <c r="AH128" s="1">
        <f t="shared" si="24"/>
        <v>4.0156099835383888E-2</v>
      </c>
      <c r="AI128" s="1">
        <f t="shared" si="25"/>
        <v>4.0179873229276977E-2</v>
      </c>
      <c r="AJ128" s="1">
        <f t="shared" si="26"/>
        <v>0.19655521783181359</v>
      </c>
      <c r="AK128" s="1">
        <f t="shared" si="27"/>
        <v>46.575412012148874</v>
      </c>
      <c r="AL128" s="1" t="b">
        <f t="shared" si="28"/>
        <v>1</v>
      </c>
      <c r="AM128" s="1">
        <f t="shared" si="29"/>
        <v>3.2535651315803452E-2</v>
      </c>
      <c r="AN128" s="1" t="b">
        <f t="shared" si="30"/>
        <v>0</v>
      </c>
      <c r="AO128" s="1">
        <v>9.4879999999999995</v>
      </c>
    </row>
    <row r="129" spans="1:41">
      <c r="A129" s="7">
        <v>126</v>
      </c>
      <c r="B129" s="9" t="s">
        <v>49</v>
      </c>
      <c r="C129" s="9" t="s">
        <v>50</v>
      </c>
      <c r="D129" s="9" t="s">
        <v>49</v>
      </c>
      <c r="E129" s="9" t="s">
        <v>50</v>
      </c>
      <c r="F129" s="2" t="b">
        <f t="shared" si="23"/>
        <v>0</v>
      </c>
      <c r="G129" s="2" t="b">
        <f t="shared" si="21"/>
        <v>0</v>
      </c>
      <c r="H129" s="2" t="s">
        <v>275</v>
      </c>
      <c r="J129" s="3"/>
      <c r="M129" s="1">
        <f>PRODUCT(SUM(PRODUCT(R129,overview!$J$3),PRODUCT(W129,overview!$K$3),PRODUCT(AB129,overview!$L$3)),1/SUM(overview!$J$3:$L$3))</f>
        <v>0.33300000000000002</v>
      </c>
      <c r="N129" s="1">
        <f>PRODUCT(SUM(PRODUCT(S129,overview!$J$3),PRODUCT(X129,overview!$K$3),PRODUCT(AC129,overview!$L$3)),1/SUM(overview!$J$3:$L$3))</f>
        <v>2.6669999999999998</v>
      </c>
      <c r="O129" s="1">
        <f t="shared" si="18"/>
        <v>14</v>
      </c>
      <c r="P129" s="1">
        <f t="shared" si="18"/>
        <v>0</v>
      </c>
      <c r="Q129" s="1">
        <f t="shared" si="22"/>
        <v>0</v>
      </c>
      <c r="R129" s="4">
        <v>0.33300000000000002</v>
      </c>
      <c r="S129" s="4">
        <v>2.6669999999999998</v>
      </c>
      <c r="T129" s="1">
        <v>9</v>
      </c>
      <c r="U129" s="1">
        <v>0</v>
      </c>
      <c r="V129" s="1">
        <f t="shared" si="19"/>
        <v>0</v>
      </c>
      <c r="W129" s="4">
        <v>0.33300000000000002</v>
      </c>
      <c r="X129" s="4">
        <v>2.6669999999999998</v>
      </c>
      <c r="Y129" s="1">
        <v>5</v>
      </c>
      <c r="Z129" s="1">
        <v>0</v>
      </c>
      <c r="AA129" s="1">
        <f t="shared" si="20"/>
        <v>0</v>
      </c>
      <c r="AB129" s="1">
        <v>0.33300000000000002</v>
      </c>
      <c r="AC129" s="1">
        <v>2.6669999999999998</v>
      </c>
      <c r="AD129" s="1">
        <v>0</v>
      </c>
      <c r="AE129" s="1">
        <v>0</v>
      </c>
      <c r="AF129" s="1" t="e">
        <f t="shared" si="17"/>
        <v>#DIV/0!</v>
      </c>
      <c r="AH129" s="1">
        <f t="shared" si="24"/>
        <v>3.6236330123893282E-2</v>
      </c>
      <c r="AI129" s="1">
        <f t="shared" si="25"/>
        <v>4.3147375864963283E-2</v>
      </c>
      <c r="AJ129" s="1">
        <f t="shared" si="26"/>
        <v>0.19655521783181359</v>
      </c>
      <c r="AK129" s="1">
        <f t="shared" si="27"/>
        <v>22.082107671933755</v>
      </c>
      <c r="AL129" s="1" t="b">
        <f t="shared" si="28"/>
        <v>1</v>
      </c>
      <c r="AM129" s="1">
        <f t="shared" si="29"/>
        <v>1.445960935388961E-2</v>
      </c>
      <c r="AN129" s="1" t="b">
        <f t="shared" si="30"/>
        <v>0</v>
      </c>
      <c r="AO129" s="1">
        <v>9.4879999999999995</v>
      </c>
    </row>
    <row r="130" spans="1:41">
      <c r="A130" s="7">
        <v>127</v>
      </c>
      <c r="B130" s="9" t="s">
        <v>45</v>
      </c>
      <c r="C130" s="9" t="s">
        <v>46</v>
      </c>
      <c r="D130" s="9" t="s">
        <v>45</v>
      </c>
      <c r="E130" s="9" t="s">
        <v>46</v>
      </c>
      <c r="F130" s="2" t="b">
        <f t="shared" si="23"/>
        <v>0</v>
      </c>
      <c r="G130" s="2" t="b">
        <f t="shared" si="21"/>
        <v>0</v>
      </c>
      <c r="H130" s="2" t="s">
        <v>275</v>
      </c>
      <c r="J130" s="4"/>
      <c r="M130" s="1">
        <f>PRODUCT(SUM(PRODUCT(R130,overview!$J$3),PRODUCT(W130,overview!$K$3),PRODUCT(AB130,overview!$L$3)),1/SUM(overview!$J$3:$L$3))</f>
        <v>1.0275681818181817</v>
      </c>
      <c r="N130" s="1">
        <f>PRODUCT(SUM(PRODUCT(S130,overview!$J$3),PRODUCT(X130,overview!$K$3),PRODUCT(AC130,overview!$L$3)),1/SUM(overview!$J$3:$L$3))</f>
        <v>1.9724318181818183</v>
      </c>
      <c r="O130" s="1">
        <f t="shared" si="18"/>
        <v>12</v>
      </c>
      <c r="P130" s="1">
        <f t="shared" si="18"/>
        <v>0</v>
      </c>
      <c r="Q130" s="1">
        <f t="shared" si="22"/>
        <v>0</v>
      </c>
      <c r="R130" s="4">
        <v>1.01</v>
      </c>
      <c r="S130" s="4">
        <v>1.99</v>
      </c>
      <c r="T130" s="1">
        <v>6</v>
      </c>
      <c r="U130" s="1">
        <v>0</v>
      </c>
      <c r="V130" s="1">
        <f t="shared" si="19"/>
        <v>0</v>
      </c>
      <c r="W130" s="4">
        <v>1.0369999999999999</v>
      </c>
      <c r="X130" s="4">
        <v>1.9630000000000001</v>
      </c>
      <c r="Y130" s="1">
        <v>6</v>
      </c>
      <c r="Z130" s="1">
        <v>0</v>
      </c>
      <c r="AA130" s="1">
        <f t="shared" si="20"/>
        <v>0</v>
      </c>
      <c r="AB130" s="1">
        <v>1</v>
      </c>
      <c r="AC130" s="1">
        <v>2</v>
      </c>
      <c r="AD130" s="1">
        <v>0</v>
      </c>
      <c r="AE130" s="1">
        <v>0</v>
      </c>
      <c r="AF130" s="1" t="e">
        <f t="shared" si="17"/>
        <v>#DIV/0!</v>
      </c>
      <c r="AH130" s="1">
        <f t="shared" si="24"/>
        <v>3.6777170872011072E-2</v>
      </c>
      <c r="AI130" s="1">
        <f t="shared" si="25"/>
        <v>4.2325521086583044E-2</v>
      </c>
      <c r="AJ130" s="1">
        <f t="shared" si="26"/>
        <v>0.19655521783181359</v>
      </c>
      <c r="AK130" s="1">
        <f t="shared" si="27"/>
        <v>11.485446875871967</v>
      </c>
      <c r="AL130" s="1" t="b">
        <f t="shared" si="28"/>
        <v>1</v>
      </c>
      <c r="AM130" s="1">
        <f t="shared" si="29"/>
        <v>4.7556392672079223E-3</v>
      </c>
      <c r="AN130" s="1" t="b">
        <f t="shared" si="30"/>
        <v>0</v>
      </c>
      <c r="AO130" s="1">
        <v>9.4879999999999995</v>
      </c>
    </row>
    <row r="131" spans="1:41">
      <c r="A131" s="7">
        <v>128</v>
      </c>
      <c r="B131" s="9" t="s">
        <v>45</v>
      </c>
      <c r="C131" s="9" t="s">
        <v>46</v>
      </c>
      <c r="D131" s="9" t="s">
        <v>45</v>
      </c>
      <c r="E131" s="9" t="s">
        <v>46</v>
      </c>
      <c r="F131" s="2" t="b">
        <f t="shared" si="23"/>
        <v>0</v>
      </c>
      <c r="G131" s="2" t="b">
        <f t="shared" si="21"/>
        <v>0</v>
      </c>
      <c r="H131" s="2" t="s">
        <v>275</v>
      </c>
      <c r="J131" s="1" t="s">
        <v>92</v>
      </c>
      <c r="M131" s="1">
        <f>PRODUCT(SUM(PRODUCT(R131,overview!$J$3),PRODUCT(W131,overview!$K$3),PRODUCT(AB131,overview!$L$3)),1/SUM(overview!$J$3:$L$3))</f>
        <v>1.0200909090909092</v>
      </c>
      <c r="N131" s="1">
        <f>PRODUCT(SUM(PRODUCT(S131,overview!$J$3),PRODUCT(X131,overview!$K$3),PRODUCT(AC131,overview!$L$3)),1/SUM(overview!$J$3:$L$3))</f>
        <v>1.9799090909090911</v>
      </c>
      <c r="O131" s="1">
        <f t="shared" si="18"/>
        <v>10</v>
      </c>
      <c r="P131" s="1">
        <f t="shared" si="18"/>
        <v>0</v>
      </c>
      <c r="Q131" s="1">
        <f t="shared" si="22"/>
        <v>0</v>
      </c>
      <c r="R131" s="4">
        <v>1.03</v>
      </c>
      <c r="S131" s="4">
        <v>1.97</v>
      </c>
      <c r="T131" s="1">
        <v>5</v>
      </c>
      <c r="U131" s="1">
        <v>0</v>
      </c>
      <c r="V131" s="1">
        <f t="shared" si="19"/>
        <v>0</v>
      </c>
      <c r="W131" s="4">
        <v>1.016</v>
      </c>
      <c r="X131" s="4">
        <v>1.984</v>
      </c>
      <c r="Y131" s="1">
        <v>5</v>
      </c>
      <c r="Z131" s="1">
        <v>0</v>
      </c>
      <c r="AA131" s="1">
        <f t="shared" si="20"/>
        <v>0</v>
      </c>
      <c r="AB131" s="1">
        <v>1</v>
      </c>
      <c r="AC131" s="1">
        <v>2</v>
      </c>
      <c r="AD131" s="1">
        <v>0</v>
      </c>
      <c r="AE131" s="1">
        <v>0</v>
      </c>
      <c r="AF131" s="1" t="e">
        <f t="shared" ref="AF131:AF194" si="31">PRODUCT(AE131,1/AD131,1/AC131,AB131)</f>
        <v>#DIV/0!</v>
      </c>
      <c r="AH131" s="1">
        <f t="shared" si="24"/>
        <v>2.6797311339134954E-2</v>
      </c>
      <c r="AI131" s="1">
        <f t="shared" si="25"/>
        <v>2.9064378906342839E-2</v>
      </c>
      <c r="AJ131" s="1">
        <f t="shared" si="26"/>
        <v>0.1376578891029758</v>
      </c>
      <c r="AK131" s="1">
        <f t="shared" si="27"/>
        <v>11.577442808708289</v>
      </c>
      <c r="AL131" s="1" t="b">
        <f t="shared" si="28"/>
        <v>1</v>
      </c>
      <c r="AM131" s="1">
        <f t="shared" si="29"/>
        <v>1.0464150055925076E-2</v>
      </c>
      <c r="AN131" s="1" t="b">
        <f t="shared" si="30"/>
        <v>0</v>
      </c>
      <c r="AO131" s="1">
        <v>9.4879999999999995</v>
      </c>
    </row>
    <row r="132" spans="1:41">
      <c r="A132" s="7">
        <v>129</v>
      </c>
      <c r="B132" s="9" t="s">
        <v>30</v>
      </c>
      <c r="C132" s="9" t="s">
        <v>31</v>
      </c>
      <c r="D132" s="9" t="s">
        <v>30</v>
      </c>
      <c r="E132" s="9" t="s">
        <v>31</v>
      </c>
      <c r="F132" s="2" t="b">
        <f t="shared" si="23"/>
        <v>0</v>
      </c>
      <c r="G132" s="2" t="b">
        <f t="shared" si="21"/>
        <v>0</v>
      </c>
      <c r="H132" s="2" t="s">
        <v>275</v>
      </c>
      <c r="J132" s="1" t="s">
        <v>92</v>
      </c>
      <c r="M132" s="1">
        <f>PRODUCT(SUM(PRODUCT(R132,overview!$J$3),PRODUCT(W132,overview!$K$3),PRODUCT(AB132,overview!$L$3)),1/SUM(overview!$J$3:$L$3))</f>
        <v>1</v>
      </c>
      <c r="N132" s="1">
        <f>PRODUCT(SUM(PRODUCT(S132,overview!$J$3),PRODUCT(X132,overview!$K$3),PRODUCT(AC132,overview!$L$3)),1/SUM(overview!$J$3:$L$3))</f>
        <v>2</v>
      </c>
      <c r="O132" s="1">
        <f t="shared" ref="O132:P195" si="32">SUM(T132,Y132,AD132)</f>
        <v>12</v>
      </c>
      <c r="P132" s="1">
        <f t="shared" si="32"/>
        <v>0</v>
      </c>
      <c r="Q132" s="1">
        <f t="shared" si="22"/>
        <v>0</v>
      </c>
      <c r="R132" s="4">
        <v>1</v>
      </c>
      <c r="S132" s="4">
        <v>2</v>
      </c>
      <c r="T132" s="1">
        <v>4</v>
      </c>
      <c r="U132" s="1">
        <v>0</v>
      </c>
      <c r="V132" s="1">
        <f t="shared" ref="V132:V195" si="33">PRODUCT(U132,1/T132,1/S132,R132)</f>
        <v>0</v>
      </c>
      <c r="W132" s="4">
        <v>1</v>
      </c>
      <c r="X132" s="4">
        <v>2</v>
      </c>
      <c r="Y132" s="1">
        <v>8</v>
      </c>
      <c r="Z132" s="1">
        <v>0</v>
      </c>
      <c r="AA132" s="1">
        <f t="shared" ref="AA132:AA195" si="34">PRODUCT(Z132,1/Y132,1/X132,W132)</f>
        <v>0</v>
      </c>
      <c r="AB132" s="1">
        <v>1</v>
      </c>
      <c r="AC132" s="1">
        <v>2</v>
      </c>
      <c r="AD132" s="1">
        <v>0</v>
      </c>
      <c r="AE132" s="1">
        <v>0</v>
      </c>
      <c r="AF132" s="1" t="e">
        <f t="shared" si="31"/>
        <v>#DIV/0!</v>
      </c>
      <c r="AH132" s="1">
        <f t="shared" si="24"/>
        <v>2.956518104269365E-2</v>
      </c>
      <c r="AI132" s="1">
        <f t="shared" si="25"/>
        <v>2.7997705106138842E-2</v>
      </c>
      <c r="AJ132" s="1">
        <f t="shared" si="26"/>
        <v>0.10324341682723184</v>
      </c>
      <c r="AK132" s="1">
        <f t="shared" si="27"/>
        <v>11.636576964848572</v>
      </c>
      <c r="AL132" s="1" t="b">
        <f t="shared" si="28"/>
        <v>1</v>
      </c>
      <c r="AM132" s="1">
        <f t="shared" si="29"/>
        <v>0.1342526883669902</v>
      </c>
      <c r="AN132" s="1" t="b">
        <f t="shared" si="30"/>
        <v>0</v>
      </c>
      <c r="AO132" s="1">
        <v>9.4879999999999995</v>
      </c>
    </row>
    <row r="133" spans="1:41">
      <c r="A133" s="7">
        <v>130</v>
      </c>
      <c r="B133" s="9" t="s">
        <v>45</v>
      </c>
      <c r="C133" s="9" t="s">
        <v>46</v>
      </c>
      <c r="D133" s="9" t="s">
        <v>45</v>
      </c>
      <c r="E133" s="9" t="s">
        <v>46</v>
      </c>
      <c r="F133" s="2" t="b">
        <f t="shared" si="23"/>
        <v>0</v>
      </c>
      <c r="G133" s="2" t="b">
        <f t="shared" ref="G133:G196" si="35">AND(NOT(D133=B133),OR(D133="CAT",D133="CAC",D133="ATA",D133="ATT",D133="TTA",D133="ATG",D133="CCG",D133="AGA",D133="CGG",D133="AGG",D133="CGA",D133="CGC",D133="TCC",D133="ACG",D133="ACC",D133="GTA",D133="TGG",D133="TAT",B133="GAA",B133="GAT",B133="GAG",B133="AAG",B133="AAA",B133="CTA",B133="CTT",B133="CTC",B133="AAC",B133="CCA",B133="CCT",B133="CAG",B133="CAA",B133="CGT",B133="AGT",B133="AGC",B133="TCA",B133="TCT",B133="GTC"))</f>
        <v>0</v>
      </c>
      <c r="H133" s="2" t="s">
        <v>275</v>
      </c>
      <c r="I133" s="3"/>
      <c r="J133" s="1" t="s">
        <v>279</v>
      </c>
      <c r="M133" s="1">
        <f>PRODUCT(SUM(PRODUCT(R133,overview!$J$3),PRODUCT(W133,overview!$K$3),PRODUCT(AB133,overview!$L$3)),1/SUM(overview!$J$3:$L$3))</f>
        <v>1.0368863636363637</v>
      </c>
      <c r="N133" s="1">
        <f>PRODUCT(SUM(PRODUCT(S133,overview!$J$3),PRODUCT(X133,overview!$K$3),PRODUCT(AC133,overview!$L$3)),1/SUM(overview!$J$3:$L$3))</f>
        <v>1.9631136363636366</v>
      </c>
      <c r="O133" s="1">
        <f t="shared" si="32"/>
        <v>12</v>
      </c>
      <c r="P133" s="1">
        <f t="shared" si="32"/>
        <v>0</v>
      </c>
      <c r="Q133" s="1">
        <f t="shared" ref="Q133:Q196" si="36">PRODUCT(P133,1/O133,1/N133,M133)</f>
        <v>0</v>
      </c>
      <c r="R133" s="4">
        <v>1.0309999999999999</v>
      </c>
      <c r="S133" s="4">
        <v>1.9690000000000001</v>
      </c>
      <c r="T133" s="1">
        <v>7</v>
      </c>
      <c r="U133" s="1">
        <v>0</v>
      </c>
      <c r="V133" s="1">
        <f t="shared" si="33"/>
        <v>0</v>
      </c>
      <c r="W133" s="4">
        <v>1.0409999999999999</v>
      </c>
      <c r="X133" s="4">
        <v>1.9590000000000001</v>
      </c>
      <c r="Y133" s="1">
        <v>5</v>
      </c>
      <c r="Z133" s="1">
        <v>0</v>
      </c>
      <c r="AA133" s="1">
        <f t="shared" si="34"/>
        <v>0</v>
      </c>
      <c r="AB133" s="1">
        <v>1</v>
      </c>
      <c r="AC133" s="1">
        <v>2</v>
      </c>
      <c r="AD133" s="1">
        <v>0</v>
      </c>
      <c r="AE133" s="1">
        <v>0</v>
      </c>
      <c r="AF133" s="1" t="e">
        <f t="shared" si="31"/>
        <v>#DIV/0!</v>
      </c>
      <c r="AH133" s="1">
        <f t="shared" si="24"/>
        <v>3.7597141306684963E-2</v>
      </c>
      <c r="AI133" s="1">
        <f t="shared" si="25"/>
        <v>6.7618186156723249E-3</v>
      </c>
      <c r="AJ133" s="1">
        <f t="shared" si="26"/>
        <v>0.10324341682723184</v>
      </c>
      <c r="AK133" s="1">
        <f t="shared" si="27"/>
        <v>11.684378508665489</v>
      </c>
      <c r="AL133" s="1" t="b">
        <f t="shared" si="28"/>
        <v>1</v>
      </c>
      <c r="AM133" s="1">
        <f t="shared" si="29"/>
        <v>0.52397679893508287</v>
      </c>
      <c r="AN133" s="1" t="b">
        <f t="shared" si="30"/>
        <v>0</v>
      </c>
      <c r="AO133" s="1">
        <v>9.4879999999999995</v>
      </c>
    </row>
    <row r="134" spans="1:41">
      <c r="A134" s="7">
        <v>131</v>
      </c>
      <c r="B134" s="9" t="s">
        <v>53</v>
      </c>
      <c r="C134" s="9" t="s">
        <v>33</v>
      </c>
      <c r="D134" s="9" t="s">
        <v>32</v>
      </c>
      <c r="E134" s="9" t="s">
        <v>33</v>
      </c>
      <c r="F134" s="2" t="b">
        <f t="shared" si="23"/>
        <v>1</v>
      </c>
      <c r="G134" s="2" t="b">
        <f t="shared" si="35"/>
        <v>0</v>
      </c>
      <c r="H134" s="2" t="s">
        <v>275</v>
      </c>
      <c r="I134" s="3"/>
      <c r="J134" s="1" t="s">
        <v>92</v>
      </c>
      <c r="M134" s="1">
        <f>PRODUCT(SUM(PRODUCT(R134,overview!$J$3),PRODUCT(W134,overview!$K$3),PRODUCT(AB134,overview!$L$3)),1/SUM(overview!$J$3:$L$3))</f>
        <v>1</v>
      </c>
      <c r="N134" s="1">
        <f>PRODUCT(SUM(PRODUCT(S134,overview!$J$3),PRODUCT(X134,overview!$K$3),PRODUCT(AC134,overview!$L$3)),1/SUM(overview!$J$3:$L$3))</f>
        <v>2</v>
      </c>
      <c r="O134" s="1">
        <f t="shared" si="32"/>
        <v>12</v>
      </c>
      <c r="P134" s="1">
        <f t="shared" si="32"/>
        <v>2</v>
      </c>
      <c r="Q134" s="1">
        <f t="shared" si="36"/>
        <v>8.3333333333333329E-2</v>
      </c>
      <c r="R134" s="4">
        <v>1</v>
      </c>
      <c r="S134" s="4">
        <v>2</v>
      </c>
      <c r="T134" s="1">
        <v>3</v>
      </c>
      <c r="U134" s="1">
        <v>0</v>
      </c>
      <c r="V134" s="1">
        <f t="shared" si="33"/>
        <v>0</v>
      </c>
      <c r="W134" s="4">
        <v>1</v>
      </c>
      <c r="X134" s="4">
        <v>2</v>
      </c>
      <c r="Y134" s="1">
        <v>8</v>
      </c>
      <c r="Z134" s="1">
        <v>2</v>
      </c>
      <c r="AA134" s="1">
        <f t="shared" si="34"/>
        <v>0.125</v>
      </c>
      <c r="AB134" s="1">
        <v>1</v>
      </c>
      <c r="AC134" s="1">
        <v>2</v>
      </c>
      <c r="AD134" s="1">
        <v>1</v>
      </c>
      <c r="AE134" s="1">
        <v>0</v>
      </c>
      <c r="AF134" s="1">
        <f t="shared" si="31"/>
        <v>0</v>
      </c>
      <c r="AH134" s="1">
        <f t="shared" si="24"/>
        <v>3.794451591950937E-2</v>
      </c>
      <c r="AI134" s="1">
        <f t="shared" si="25"/>
        <v>7.331937050935218E-3</v>
      </c>
      <c r="AJ134" s="1">
        <f t="shared" si="26"/>
        <v>8.6694756961035568E-2</v>
      </c>
      <c r="AK134" s="1">
        <f t="shared" si="27"/>
        <v>12.965469635238888</v>
      </c>
      <c r="AL134" s="1" t="b">
        <f t="shared" si="28"/>
        <v>1</v>
      </c>
      <c r="AM134" s="1">
        <f t="shared" si="29"/>
        <v>1.2975824989380416</v>
      </c>
      <c r="AN134" s="1" t="b">
        <f t="shared" si="30"/>
        <v>0</v>
      </c>
      <c r="AO134" s="1">
        <v>9.4879999999999995</v>
      </c>
    </row>
    <row r="135" spans="1:41">
      <c r="A135" s="7">
        <v>132</v>
      </c>
      <c r="B135" s="9" t="s">
        <v>45</v>
      </c>
      <c r="C135" s="9" t="s">
        <v>46</v>
      </c>
      <c r="D135" s="9" t="s">
        <v>45</v>
      </c>
      <c r="E135" s="9" t="s">
        <v>46</v>
      </c>
      <c r="F135" s="2" t="b">
        <f t="shared" ref="F135:F198" si="37">AND(NOT(B135=D135),OR(B135="CAT",B135="CAC",B135="ATA",B135="ATT",B135="TTA",B135="ATG",B135="CCG",B135="AGA",B135="CGG",B135="AGG",B135="CGA",B135="CGC",B135="TCC",B135="ACG",B135="ACC",B135="GTA",B135="TGG",B135="TAT",D135="GAA",D135="GAT",D135="GAG",D135="AAG",D135="AAA",D135="CTA",D135="CTT",D135="CTC",D135="AAC",D135="CCA",D135="CCT",D135="CAG",D135="CAA",D135="CGT",D135="AGT",D135="AGC",D135="TCA",D135="TCT",D135="GTC"))</f>
        <v>0</v>
      </c>
      <c r="G135" s="2" t="b">
        <f t="shared" si="35"/>
        <v>0</v>
      </c>
      <c r="H135" s="2" t="s">
        <v>275</v>
      </c>
      <c r="I135" s="3"/>
      <c r="J135" s="1" t="s">
        <v>92</v>
      </c>
      <c r="K135" s="3"/>
      <c r="L135" s="3"/>
      <c r="M135" s="1">
        <f>PRODUCT(SUM(PRODUCT(R135,overview!$J$3),PRODUCT(W135,overview!$K$3),PRODUCT(AB135,overview!$L$3)),1/SUM(overview!$J$3:$L$3))</f>
        <v>1.0012727272727273</v>
      </c>
      <c r="N135" s="1">
        <f>PRODUCT(SUM(PRODUCT(S135,overview!$J$3),PRODUCT(X135,overview!$K$3),PRODUCT(AC135,overview!$L$3)),1/SUM(overview!$J$3:$L$3))</f>
        <v>1.9987272727272729</v>
      </c>
      <c r="O135" s="1">
        <f t="shared" si="32"/>
        <v>7</v>
      </c>
      <c r="P135" s="1">
        <f t="shared" si="32"/>
        <v>0</v>
      </c>
      <c r="Q135" s="1">
        <f t="shared" si="36"/>
        <v>0</v>
      </c>
      <c r="R135" s="4">
        <v>1.004</v>
      </c>
      <c r="S135" s="4">
        <v>1.996</v>
      </c>
      <c r="T135" s="1">
        <v>3</v>
      </c>
      <c r="U135" s="1">
        <v>0</v>
      </c>
      <c r="V135" s="1">
        <f t="shared" si="33"/>
        <v>0</v>
      </c>
      <c r="W135" s="4">
        <v>1</v>
      </c>
      <c r="X135" s="4">
        <v>2</v>
      </c>
      <c r="Y135" s="1">
        <v>4</v>
      </c>
      <c r="Z135" s="1">
        <v>0</v>
      </c>
      <c r="AA135" s="1">
        <f t="shared" si="34"/>
        <v>0</v>
      </c>
      <c r="AB135" s="1">
        <v>1</v>
      </c>
      <c r="AC135" s="1">
        <v>2</v>
      </c>
      <c r="AD135" s="1">
        <v>0</v>
      </c>
      <c r="AE135" s="1">
        <v>0</v>
      </c>
      <c r="AF135" s="1" t="e">
        <f t="shared" si="31"/>
        <v>#DIV/0!</v>
      </c>
      <c r="AH135" s="1">
        <f t="shared" si="24"/>
        <v>3.6785606840420329E-2</v>
      </c>
      <c r="AI135" s="1">
        <f t="shared" si="25"/>
        <v>7.0210631895687037E-3</v>
      </c>
      <c r="AJ135" s="1">
        <f t="shared" si="26"/>
        <v>7.4759585362807537E-2</v>
      </c>
      <c r="AK135" s="1">
        <f t="shared" si="27"/>
        <v>20.536944700052278</v>
      </c>
      <c r="AL135" s="1" t="b">
        <f t="shared" si="28"/>
        <v>1</v>
      </c>
      <c r="AM135" s="1">
        <f t="shared" si="29"/>
        <v>3.0045742624353431</v>
      </c>
      <c r="AN135" s="1" t="b">
        <f t="shared" si="30"/>
        <v>0</v>
      </c>
      <c r="AO135" s="1">
        <v>9.4879999999999995</v>
      </c>
    </row>
    <row r="136" spans="1:41">
      <c r="A136" s="7">
        <v>133</v>
      </c>
      <c r="B136" s="9" t="s">
        <v>54</v>
      </c>
      <c r="C136" s="9" t="s">
        <v>55</v>
      </c>
      <c r="D136" s="9" t="s">
        <v>54</v>
      </c>
      <c r="E136" s="9" t="s">
        <v>55</v>
      </c>
      <c r="F136" s="2" t="b">
        <f t="shared" si="37"/>
        <v>0</v>
      </c>
      <c r="G136" s="2" t="b">
        <f t="shared" si="35"/>
        <v>0</v>
      </c>
      <c r="H136" s="2" t="s">
        <v>275</v>
      </c>
      <c r="I136" s="3"/>
      <c r="J136" s="1" t="s">
        <v>279</v>
      </c>
      <c r="M136" s="1">
        <f>PRODUCT(SUM(PRODUCT(R136,overview!$J$3),PRODUCT(W136,overview!$K$3),PRODUCT(AB136,overview!$L$3)),1/SUM(overview!$J$3:$L$3))</f>
        <v>0.375</v>
      </c>
      <c r="N136" s="1">
        <f>PRODUCT(SUM(PRODUCT(S136,overview!$J$3),PRODUCT(X136,overview!$K$3),PRODUCT(AC136,overview!$L$3)),1/SUM(overview!$J$3:$L$3))</f>
        <v>2.625</v>
      </c>
      <c r="O136" s="1">
        <f t="shared" si="32"/>
        <v>3</v>
      </c>
      <c r="P136" s="1">
        <f t="shared" si="32"/>
        <v>0</v>
      </c>
      <c r="Q136" s="1">
        <f t="shared" si="36"/>
        <v>0</v>
      </c>
      <c r="R136" s="4">
        <v>0.375</v>
      </c>
      <c r="S136" s="4">
        <v>2.625</v>
      </c>
      <c r="T136" s="1">
        <v>1</v>
      </c>
      <c r="U136" s="1">
        <v>0</v>
      </c>
      <c r="V136" s="1">
        <f t="shared" si="33"/>
        <v>0</v>
      </c>
      <c r="W136" s="4">
        <v>0.375</v>
      </c>
      <c r="X136" s="4">
        <v>2.625</v>
      </c>
      <c r="Y136" s="1">
        <v>2</v>
      </c>
      <c r="Z136" s="1">
        <v>0</v>
      </c>
      <c r="AA136" s="1">
        <f t="shared" si="34"/>
        <v>0</v>
      </c>
      <c r="AB136" s="1">
        <v>0.375</v>
      </c>
      <c r="AC136" s="1">
        <v>2.625</v>
      </c>
      <c r="AD136" s="1">
        <v>0</v>
      </c>
      <c r="AE136" s="1">
        <v>0</v>
      </c>
      <c r="AF136" s="1" t="e">
        <f t="shared" si="31"/>
        <v>#DIV/0!</v>
      </c>
      <c r="AH136" s="1">
        <f t="shared" ref="AH136:AH199" si="38">(SUM(Z132:Z142)*SUM(W132:W142))/(SUM(Y132:Y142)*SUM(X132:X142))</f>
        <v>3.4030485643388876E-2</v>
      </c>
      <c r="AI136" s="1">
        <f t="shared" ref="AI136:AI199" si="39">(SUM(U132:U142)*SUM(R132:R142))/(SUM(T132:T142)*SUM(S132:S142))</f>
        <v>6.5844439090178026E-3</v>
      </c>
      <c r="AJ136" s="1">
        <f t="shared" ref="AJ136:AJ199" si="40">(SUM(AE132:AE142)*SUM(AB132:AB142))/(SUM(AD132:AD142)*SUM(AC132:AC142))</f>
        <v>6.7791933782358177E-2</v>
      </c>
      <c r="AK136" s="1">
        <f t="shared" si="27"/>
        <v>17.988527198196845</v>
      </c>
      <c r="AL136" s="1" t="b">
        <f t="shared" si="28"/>
        <v>1</v>
      </c>
      <c r="AM136" s="1">
        <f t="shared" si="29"/>
        <v>2.7564188275658839</v>
      </c>
      <c r="AN136" s="1" t="b">
        <f t="shared" si="30"/>
        <v>0</v>
      </c>
      <c r="AO136" s="1">
        <v>9.4879999999999995</v>
      </c>
    </row>
    <row r="137" spans="1:41">
      <c r="A137" s="7">
        <v>134</v>
      </c>
      <c r="B137" s="9" t="s">
        <v>83</v>
      </c>
      <c r="C137" s="9" t="s">
        <v>61</v>
      </c>
      <c r="D137" s="9" t="s">
        <v>60</v>
      </c>
      <c r="E137" s="9" t="s">
        <v>61</v>
      </c>
      <c r="F137" s="2" t="b">
        <f t="shared" si="37"/>
        <v>0</v>
      </c>
      <c r="G137" s="2" t="b">
        <f t="shared" si="35"/>
        <v>0</v>
      </c>
      <c r="H137" s="2" t="s">
        <v>275</v>
      </c>
      <c r="I137" s="3"/>
      <c r="J137" s="1" t="s">
        <v>279</v>
      </c>
      <c r="M137" s="1">
        <f>PRODUCT(SUM(PRODUCT(R137,overview!$J$3),PRODUCT(W137,overview!$K$3),PRODUCT(AB137,overview!$L$3)),1/SUM(overview!$J$3:$L$3))</f>
        <v>1</v>
      </c>
      <c r="N137" s="1">
        <f>PRODUCT(SUM(PRODUCT(S137,overview!$J$3),PRODUCT(X137,overview!$K$3),PRODUCT(AC137,overview!$L$3)),1/SUM(overview!$J$3:$L$3))</f>
        <v>2</v>
      </c>
      <c r="O137" s="1">
        <f t="shared" si="32"/>
        <v>11</v>
      </c>
      <c r="P137" s="1">
        <f t="shared" si="32"/>
        <v>0</v>
      </c>
      <c r="Q137" s="1">
        <f t="shared" si="36"/>
        <v>0</v>
      </c>
      <c r="R137" s="4">
        <v>1</v>
      </c>
      <c r="S137" s="4">
        <v>2</v>
      </c>
      <c r="T137" s="1">
        <v>8</v>
      </c>
      <c r="U137" s="1">
        <v>0</v>
      </c>
      <c r="V137" s="1">
        <f t="shared" si="33"/>
        <v>0</v>
      </c>
      <c r="W137" s="4">
        <v>1</v>
      </c>
      <c r="X137" s="4">
        <v>2</v>
      </c>
      <c r="Y137" s="1">
        <v>2</v>
      </c>
      <c r="Z137" s="1">
        <v>0</v>
      </c>
      <c r="AA137" s="1">
        <f t="shared" si="34"/>
        <v>0</v>
      </c>
      <c r="AB137" s="1">
        <v>1</v>
      </c>
      <c r="AC137" s="1">
        <v>2</v>
      </c>
      <c r="AD137" s="1">
        <v>1</v>
      </c>
      <c r="AE137" s="1">
        <v>0</v>
      </c>
      <c r="AF137" s="1">
        <f t="shared" si="31"/>
        <v>0</v>
      </c>
      <c r="AH137" s="1">
        <f t="shared" si="38"/>
        <v>4.8197580590387833E-2</v>
      </c>
      <c r="AI137" s="1">
        <f t="shared" si="39"/>
        <v>1.2136767008874194E-2</v>
      </c>
      <c r="AJ137" s="1">
        <f t="shared" si="40"/>
        <v>0.11184858418659868</v>
      </c>
      <c r="AK137" s="1">
        <f t="shared" si="27"/>
        <v>31.818677523006023</v>
      </c>
      <c r="AL137" s="1" t="b">
        <f t="shared" si="28"/>
        <v>1</v>
      </c>
      <c r="AM137" s="1">
        <f t="shared" si="29"/>
        <v>2.3238781429217337</v>
      </c>
      <c r="AN137" s="1" t="b">
        <f t="shared" si="30"/>
        <v>0</v>
      </c>
      <c r="AO137" s="1">
        <v>9.4879999999999995</v>
      </c>
    </row>
    <row r="138" spans="1:41">
      <c r="A138" s="7">
        <v>135</v>
      </c>
      <c r="B138" s="9" t="s">
        <v>53</v>
      </c>
      <c r="C138" s="9" t="s">
        <v>33</v>
      </c>
      <c r="D138" s="9" t="s">
        <v>32</v>
      </c>
      <c r="E138" s="9" t="s">
        <v>33</v>
      </c>
      <c r="F138" s="2" t="b">
        <f t="shared" si="37"/>
        <v>1</v>
      </c>
      <c r="G138" s="2" t="b">
        <f t="shared" si="35"/>
        <v>0</v>
      </c>
      <c r="H138" s="2" t="s">
        <v>275</v>
      </c>
      <c r="J138" s="3" t="s">
        <v>80</v>
      </c>
      <c r="K138" s="2"/>
      <c r="L138" s="2"/>
      <c r="M138" s="1">
        <f>PRODUCT(SUM(PRODUCT(R138,overview!$J$3),PRODUCT(W138,overview!$K$3),PRODUCT(AB138,overview!$L$3)),1/SUM(overview!$J$3:$L$3))</f>
        <v>1</v>
      </c>
      <c r="N138" s="1">
        <f>PRODUCT(SUM(PRODUCT(S138,overview!$J$3),PRODUCT(X138,overview!$K$3),PRODUCT(AC138,overview!$L$3)),1/SUM(overview!$J$3:$L$3))</f>
        <v>2</v>
      </c>
      <c r="O138" s="1">
        <f t="shared" si="32"/>
        <v>10</v>
      </c>
      <c r="P138" s="1">
        <f t="shared" si="32"/>
        <v>0</v>
      </c>
      <c r="Q138" s="1">
        <f t="shared" si="36"/>
        <v>0</v>
      </c>
      <c r="R138" s="4">
        <v>1</v>
      </c>
      <c r="S138" s="4">
        <v>2</v>
      </c>
      <c r="T138" s="1">
        <v>7</v>
      </c>
      <c r="U138" s="1">
        <v>0</v>
      </c>
      <c r="V138" s="1">
        <f t="shared" si="33"/>
        <v>0</v>
      </c>
      <c r="W138" s="4">
        <v>1</v>
      </c>
      <c r="X138" s="4">
        <v>2</v>
      </c>
      <c r="Y138" s="1">
        <v>2</v>
      </c>
      <c r="Z138" s="1">
        <v>0</v>
      </c>
      <c r="AA138" s="1">
        <f t="shared" si="34"/>
        <v>0</v>
      </c>
      <c r="AB138" s="1">
        <v>1</v>
      </c>
      <c r="AC138" s="1">
        <v>2</v>
      </c>
      <c r="AD138" s="1">
        <v>1</v>
      </c>
      <c r="AE138" s="1">
        <v>0</v>
      </c>
      <c r="AF138" s="1">
        <f t="shared" si="31"/>
        <v>0</v>
      </c>
      <c r="AH138" s="1">
        <f t="shared" si="38"/>
        <v>4.5375541292299357E-2</v>
      </c>
      <c r="AI138" s="1">
        <f t="shared" si="39"/>
        <v>1.1863588001861188E-2</v>
      </c>
      <c r="AJ138" s="1">
        <f t="shared" si="40"/>
        <v>0.10592870643984771</v>
      </c>
      <c r="AK138" s="1">
        <f t="shared" si="27"/>
        <v>43.496114023422692</v>
      </c>
      <c r="AL138" s="1" t="b">
        <f t="shared" si="28"/>
        <v>1</v>
      </c>
      <c r="AM138" s="1">
        <f t="shared" si="29"/>
        <v>1.9939249478784147</v>
      </c>
      <c r="AN138" s="1" t="b">
        <f t="shared" si="30"/>
        <v>0</v>
      </c>
      <c r="AO138" s="1">
        <v>9.4879999999999995</v>
      </c>
    </row>
    <row r="139" spans="1:41">
      <c r="A139" s="7">
        <v>136</v>
      </c>
      <c r="B139" s="9" t="s">
        <v>47</v>
      </c>
      <c r="C139" s="9" t="s">
        <v>48</v>
      </c>
      <c r="D139" s="9" t="s">
        <v>62</v>
      </c>
      <c r="E139" s="9" t="s">
        <v>48</v>
      </c>
      <c r="F139" s="2" t="b">
        <f t="shared" si="37"/>
        <v>1</v>
      </c>
      <c r="G139" s="2" t="b">
        <f t="shared" si="35"/>
        <v>0</v>
      </c>
      <c r="H139" s="2" t="s">
        <v>275</v>
      </c>
      <c r="J139" s="3"/>
      <c r="K139" s="2"/>
      <c r="L139" s="2"/>
      <c r="M139" s="1">
        <f>PRODUCT(SUM(PRODUCT(R139,overview!$J$3),PRODUCT(W139,overview!$K$3),PRODUCT(AB139,overview!$L$3)),1/SUM(overview!$J$3:$L$3))</f>
        <v>0.98084090909090904</v>
      </c>
      <c r="N139" s="1">
        <f>PRODUCT(SUM(PRODUCT(S139,overview!$J$3),PRODUCT(X139,overview!$K$3),PRODUCT(AC139,overview!$L$3)),1/SUM(overview!$J$3:$L$3))</f>
        <v>2.0191590909090911</v>
      </c>
      <c r="O139" s="1">
        <f t="shared" si="32"/>
        <v>13.5</v>
      </c>
      <c r="P139" s="1">
        <f t="shared" si="32"/>
        <v>4.5</v>
      </c>
      <c r="Q139" s="1">
        <f t="shared" si="36"/>
        <v>0.16192234240926875</v>
      </c>
      <c r="R139" s="4">
        <v>0.96499999999999997</v>
      </c>
      <c r="S139" s="4">
        <v>2.0350000000000001</v>
      </c>
      <c r="T139" s="1">
        <v>9</v>
      </c>
      <c r="U139" s="1">
        <v>1</v>
      </c>
      <c r="V139" s="1">
        <f t="shared" si="33"/>
        <v>5.2689052689052676E-2</v>
      </c>
      <c r="W139" s="4">
        <v>0.99</v>
      </c>
      <c r="X139" s="4">
        <v>2.0099999999999998</v>
      </c>
      <c r="Y139" s="1">
        <v>3.5</v>
      </c>
      <c r="Z139" s="1">
        <v>2.5</v>
      </c>
      <c r="AA139" s="1">
        <f t="shared" si="34"/>
        <v>0.35181236673773986</v>
      </c>
      <c r="AB139" s="1">
        <v>0.93700000000000006</v>
      </c>
      <c r="AC139" s="1">
        <v>2.0630000000000002</v>
      </c>
      <c r="AD139" s="1">
        <v>1</v>
      </c>
      <c r="AE139" s="1">
        <v>1</v>
      </c>
      <c r="AF139" s="1">
        <f t="shared" si="31"/>
        <v>0.45419292292777508</v>
      </c>
      <c r="AH139" s="1">
        <f t="shared" si="38"/>
        <v>3.2988348433268831E-2</v>
      </c>
      <c r="AI139" s="1">
        <f t="shared" si="39"/>
        <v>1.0399934814415934E-2</v>
      </c>
      <c r="AJ139" s="1">
        <f t="shared" si="40"/>
        <v>0.24039408866995074</v>
      </c>
      <c r="AK139" s="1">
        <f t="shared" ref="AK139:AK202" si="41">(((SUM(AJ137:AJ141))-(SUM(AI137:AI141)))^2)/(AVERAGE(AI137:AI141))</f>
        <v>62.235028511628791</v>
      </c>
      <c r="AL139" s="1" t="b">
        <f t="shared" ref="AL139:AL202" si="42">IF(AK139&gt;AO139, TRUE, FALSE)</f>
        <v>1</v>
      </c>
      <c r="AM139" s="1">
        <f t="shared" ref="AM139:AM202" si="43">(((SUM(AH137:AH141))-(SUM(AI137:AI141)))^2)/(AVERAGE(AI137:AI141))</f>
        <v>1.9307478441825354</v>
      </c>
      <c r="AN139" s="1" t="b">
        <f t="shared" ref="AN139:AN202" si="44">IF(AM139&gt;AO139, TRUE, FALSE)</f>
        <v>0</v>
      </c>
      <c r="AO139" s="1">
        <v>9.4879999999999995</v>
      </c>
    </row>
    <row r="140" spans="1:41">
      <c r="A140" s="7">
        <v>137</v>
      </c>
      <c r="B140" s="9" t="s">
        <v>101</v>
      </c>
      <c r="C140" s="9" t="s">
        <v>29</v>
      </c>
      <c r="D140" s="9" t="s">
        <v>28</v>
      </c>
      <c r="E140" s="9" t="s">
        <v>29</v>
      </c>
      <c r="F140" s="2" t="b">
        <f t="shared" si="37"/>
        <v>0</v>
      </c>
      <c r="G140" s="2" t="b">
        <f t="shared" si="35"/>
        <v>1</v>
      </c>
      <c r="H140" s="2" t="s">
        <v>275</v>
      </c>
      <c r="J140" s="3"/>
      <c r="K140" s="2"/>
      <c r="L140" s="2"/>
      <c r="M140" s="1">
        <f>PRODUCT(SUM(PRODUCT(R140,overview!$J$3),PRODUCT(W140,overview!$K$3),PRODUCT(AB140,overview!$L$3)),1/SUM(overview!$J$3:$L$3))</f>
        <v>0.66700000000000004</v>
      </c>
      <c r="N140" s="1">
        <f>PRODUCT(SUM(PRODUCT(S140,overview!$J$3),PRODUCT(X140,overview!$K$3),PRODUCT(AC140,overview!$L$3)),1/SUM(overview!$J$3:$L$3))</f>
        <v>2.3330000000000006</v>
      </c>
      <c r="O140" s="1">
        <f t="shared" si="32"/>
        <v>15</v>
      </c>
      <c r="P140" s="1">
        <f t="shared" si="32"/>
        <v>0</v>
      </c>
      <c r="Q140" s="1">
        <f t="shared" si="36"/>
        <v>0</v>
      </c>
      <c r="R140" s="4">
        <v>0.66700000000000004</v>
      </c>
      <c r="S140" s="4">
        <v>2.3330000000000002</v>
      </c>
      <c r="T140" s="1">
        <v>7</v>
      </c>
      <c r="U140" s="1">
        <v>0</v>
      </c>
      <c r="V140" s="1">
        <f t="shared" si="33"/>
        <v>0</v>
      </c>
      <c r="W140" s="4">
        <v>0.66700000000000004</v>
      </c>
      <c r="X140" s="4">
        <v>2.3330000000000002</v>
      </c>
      <c r="Y140" s="1">
        <v>7</v>
      </c>
      <c r="Z140" s="1">
        <v>0</v>
      </c>
      <c r="AA140" s="1">
        <f t="shared" si="34"/>
        <v>0</v>
      </c>
      <c r="AB140" s="1">
        <v>0.66700000000000004</v>
      </c>
      <c r="AC140" s="1">
        <v>2.3330000000000002</v>
      </c>
      <c r="AD140" s="1">
        <v>1</v>
      </c>
      <c r="AE140" s="1">
        <v>0</v>
      </c>
      <c r="AF140" s="1">
        <f t="shared" si="31"/>
        <v>0</v>
      </c>
      <c r="AH140" s="1">
        <f t="shared" si="38"/>
        <v>2.8891740701672886E-2</v>
      </c>
      <c r="AI140" s="1">
        <f t="shared" si="39"/>
        <v>8.3025577555701086E-3</v>
      </c>
      <c r="AJ140" s="1">
        <f t="shared" si="40"/>
        <v>0.17812252003174359</v>
      </c>
      <c r="AK140" s="1">
        <f t="shared" si="41"/>
        <v>77.643644415339963</v>
      </c>
      <c r="AL140" s="1" t="b">
        <f t="shared" si="42"/>
        <v>1</v>
      </c>
      <c r="AM140" s="1">
        <f t="shared" si="43"/>
        <v>1.285961162341134</v>
      </c>
      <c r="AN140" s="1" t="b">
        <f t="shared" si="44"/>
        <v>0</v>
      </c>
      <c r="AO140" s="1">
        <v>9.4879999999999995</v>
      </c>
    </row>
    <row r="141" spans="1:41">
      <c r="A141" s="7">
        <v>138</v>
      </c>
      <c r="B141" s="9" t="s">
        <v>90</v>
      </c>
      <c r="C141" s="9" t="s">
        <v>91</v>
      </c>
      <c r="D141" s="9" t="s">
        <v>90</v>
      </c>
      <c r="E141" s="9" t="s">
        <v>91</v>
      </c>
      <c r="F141" s="2" t="b">
        <f t="shared" si="37"/>
        <v>0</v>
      </c>
      <c r="G141" s="2" t="b">
        <f t="shared" si="35"/>
        <v>0</v>
      </c>
      <c r="H141" s="2" t="s">
        <v>275</v>
      </c>
      <c r="J141" s="3"/>
      <c r="M141" s="1">
        <f>PRODUCT(SUM(PRODUCT(R141,overview!$J$3),PRODUCT(W141,overview!$K$3),PRODUCT(AB141,overview!$L$3)),1/SUM(overview!$J$3:$L$3))</f>
        <v>0</v>
      </c>
      <c r="N141" s="1">
        <f>PRODUCT(SUM(PRODUCT(S141,overview!$J$3),PRODUCT(X141,overview!$K$3),PRODUCT(AC141,overview!$L$3)),1/SUM(overview!$J$3:$L$3))</f>
        <v>3</v>
      </c>
      <c r="O141" s="1">
        <f t="shared" si="32"/>
        <v>0</v>
      </c>
      <c r="P141" s="1">
        <f t="shared" si="32"/>
        <v>0</v>
      </c>
      <c r="Q141" s="1" t="e">
        <f t="shared" si="36"/>
        <v>#DIV/0!</v>
      </c>
      <c r="R141" s="4">
        <v>0</v>
      </c>
      <c r="S141" s="4">
        <v>3</v>
      </c>
      <c r="T141" s="1">
        <v>0</v>
      </c>
      <c r="U141" s="1">
        <v>0</v>
      </c>
      <c r="V141" s="1" t="e">
        <f t="shared" si="33"/>
        <v>#DIV/0!</v>
      </c>
      <c r="W141" s="4">
        <v>0</v>
      </c>
      <c r="X141" s="4">
        <v>3</v>
      </c>
      <c r="Y141" s="1">
        <v>0</v>
      </c>
      <c r="Z141" s="1">
        <v>0</v>
      </c>
      <c r="AA141" s="1" t="e">
        <f t="shared" si="34"/>
        <v>#DIV/0!</v>
      </c>
      <c r="AB141" s="1">
        <v>0</v>
      </c>
      <c r="AC141" s="1">
        <v>3</v>
      </c>
      <c r="AD141" s="1">
        <v>0</v>
      </c>
      <c r="AE141" s="1">
        <v>0</v>
      </c>
      <c r="AF141" s="1" t="e">
        <f t="shared" si="31"/>
        <v>#DIV/0!</v>
      </c>
      <c r="AH141" s="1">
        <f t="shared" si="38"/>
        <v>3.6327103170189327E-2</v>
      </c>
      <c r="AI141" s="1">
        <f t="shared" si="39"/>
        <v>8.4851144758978855E-3</v>
      </c>
      <c r="AJ141" s="1">
        <f t="shared" si="40"/>
        <v>0.21310259162877487</v>
      </c>
      <c r="AK141" s="1">
        <f t="shared" si="41"/>
        <v>106.80593727161541</v>
      </c>
      <c r="AL141" s="1" t="b">
        <f t="shared" si="42"/>
        <v>1</v>
      </c>
      <c r="AM141" s="1">
        <f t="shared" si="43"/>
        <v>1.2947814607529624</v>
      </c>
      <c r="AN141" s="1" t="b">
        <f t="shared" si="44"/>
        <v>0</v>
      </c>
      <c r="AO141" s="1">
        <v>9.4879999999999995</v>
      </c>
    </row>
    <row r="142" spans="1:41">
      <c r="A142" s="7">
        <v>139</v>
      </c>
      <c r="B142" s="9" t="s">
        <v>58</v>
      </c>
      <c r="C142" s="9" t="s">
        <v>59</v>
      </c>
      <c r="D142" s="9" t="s">
        <v>58</v>
      </c>
      <c r="E142" s="9" t="s">
        <v>59</v>
      </c>
      <c r="F142" s="2" t="b">
        <f t="shared" si="37"/>
        <v>0</v>
      </c>
      <c r="G142" s="2" t="b">
        <f t="shared" si="35"/>
        <v>0</v>
      </c>
      <c r="H142" s="2" t="s">
        <v>275</v>
      </c>
      <c r="J142" s="3"/>
      <c r="M142" s="1">
        <f>PRODUCT(SUM(PRODUCT(R142,overview!$J$3),PRODUCT(W142,overview!$K$3),PRODUCT(AB142,overview!$L$3)),1/SUM(overview!$J$3:$L$3))</f>
        <v>0.375</v>
      </c>
      <c r="N142" s="1">
        <f>PRODUCT(SUM(PRODUCT(S142,overview!$J$3),PRODUCT(X142,overview!$K$3),PRODUCT(AC142,overview!$L$3)),1/SUM(overview!$J$3:$L$3))</f>
        <v>2.625</v>
      </c>
      <c r="O142" s="1">
        <f t="shared" si="32"/>
        <v>7</v>
      </c>
      <c r="P142" s="1">
        <f t="shared" si="32"/>
        <v>0</v>
      </c>
      <c r="Q142" s="1">
        <f t="shared" si="36"/>
        <v>0</v>
      </c>
      <c r="R142" s="4">
        <v>0.375</v>
      </c>
      <c r="S142" s="4">
        <v>2.625</v>
      </c>
      <c r="T142" s="1">
        <v>3</v>
      </c>
      <c r="U142" s="1">
        <v>0</v>
      </c>
      <c r="V142" s="1">
        <f t="shared" si="33"/>
        <v>0</v>
      </c>
      <c r="W142" s="4">
        <v>0.375</v>
      </c>
      <c r="X142" s="4">
        <v>2.625</v>
      </c>
      <c r="Y142" s="1">
        <v>4</v>
      </c>
      <c r="Z142" s="1">
        <v>0</v>
      </c>
      <c r="AA142" s="1">
        <f t="shared" si="34"/>
        <v>0</v>
      </c>
      <c r="AB142" s="1">
        <v>0.375</v>
      </c>
      <c r="AC142" s="1">
        <v>2.625</v>
      </c>
      <c r="AD142" s="1">
        <v>0</v>
      </c>
      <c r="AE142" s="1">
        <v>0</v>
      </c>
      <c r="AF142" s="1" t="e">
        <f t="shared" si="31"/>
        <v>#DIV/0!</v>
      </c>
      <c r="AH142" s="1">
        <f t="shared" si="38"/>
        <v>3.1904673219035846E-2</v>
      </c>
      <c r="AI142" s="1">
        <f t="shared" si="39"/>
        <v>1.6695945167607418E-2</v>
      </c>
      <c r="AJ142" s="1">
        <f t="shared" si="40"/>
        <v>0.24861969023357069</v>
      </c>
      <c r="AK142" s="1">
        <f t="shared" si="41"/>
        <v>97.264803693159053</v>
      </c>
      <c r="AL142" s="1" t="b">
        <f t="shared" si="42"/>
        <v>1</v>
      </c>
      <c r="AM142" s="1">
        <f t="shared" si="43"/>
        <v>1.2178172065825019</v>
      </c>
      <c r="AN142" s="1" t="b">
        <f t="shared" si="44"/>
        <v>0</v>
      </c>
      <c r="AO142" s="1">
        <v>9.4879999999999995</v>
      </c>
    </row>
    <row r="143" spans="1:41">
      <c r="A143" s="7">
        <v>140</v>
      </c>
      <c r="B143" s="9" t="s">
        <v>47</v>
      </c>
      <c r="C143" s="9" t="s">
        <v>48</v>
      </c>
      <c r="D143" s="9" t="s">
        <v>62</v>
      </c>
      <c r="E143" s="9" t="s">
        <v>48</v>
      </c>
      <c r="F143" s="2" t="b">
        <f t="shared" si="37"/>
        <v>1</v>
      </c>
      <c r="G143" s="2" t="b">
        <f t="shared" si="35"/>
        <v>0</v>
      </c>
      <c r="H143" s="2" t="s">
        <v>275</v>
      </c>
      <c r="J143" s="3"/>
      <c r="M143" s="1">
        <f>PRODUCT(SUM(PRODUCT(R143,overview!$J$3),PRODUCT(W143,overview!$K$3),PRODUCT(AB143,overview!$L$3)),1/SUM(overview!$J$3:$L$3))</f>
        <v>0.99218181818181805</v>
      </c>
      <c r="N143" s="1">
        <f>PRODUCT(SUM(PRODUCT(S143,overview!$J$3),PRODUCT(X143,overview!$K$3),PRODUCT(AC143,overview!$L$3)),1/SUM(overview!$J$3:$L$3))</f>
        <v>2.0078181818181822</v>
      </c>
      <c r="O143" s="1">
        <f t="shared" si="32"/>
        <v>18</v>
      </c>
      <c r="P143" s="1">
        <f t="shared" si="32"/>
        <v>4</v>
      </c>
      <c r="Q143" s="1">
        <f t="shared" si="36"/>
        <v>0.10981315463793048</v>
      </c>
      <c r="R143" s="4">
        <v>0.95299999999999996</v>
      </c>
      <c r="S143" s="4">
        <v>2.0470000000000002</v>
      </c>
      <c r="T143" s="1">
        <v>8</v>
      </c>
      <c r="U143" s="1">
        <v>1</v>
      </c>
      <c r="V143" s="1">
        <f t="shared" si="33"/>
        <v>5.8194919394235461E-2</v>
      </c>
      <c r="W143" s="4">
        <v>1.0129999999999999</v>
      </c>
      <c r="X143" s="4">
        <v>1.9870000000000001</v>
      </c>
      <c r="Y143" s="1">
        <v>9</v>
      </c>
      <c r="Z143" s="1">
        <v>2</v>
      </c>
      <c r="AA143" s="1">
        <f t="shared" si="34"/>
        <v>0.11329195325169153</v>
      </c>
      <c r="AB143" s="1">
        <v>0.93700000000000006</v>
      </c>
      <c r="AC143" s="1">
        <v>2.0630000000000002</v>
      </c>
      <c r="AD143" s="1">
        <v>1</v>
      </c>
      <c r="AE143" s="1">
        <v>1</v>
      </c>
      <c r="AF143" s="1">
        <f t="shared" si="31"/>
        <v>0.45419292292777508</v>
      </c>
      <c r="AH143" s="1">
        <f t="shared" si="38"/>
        <v>6.6508145776438474E-2</v>
      </c>
      <c r="AI143" s="1">
        <f t="shared" si="39"/>
        <v>2.2059690928394479E-2</v>
      </c>
      <c r="AJ143" s="1">
        <f t="shared" si="40"/>
        <v>0.37255985267034991</v>
      </c>
      <c r="AK143" s="1">
        <f t="shared" si="41"/>
        <v>106.18175694505693</v>
      </c>
      <c r="AL143" s="1" t="b">
        <f t="shared" si="42"/>
        <v>1</v>
      </c>
      <c r="AM143" s="1">
        <f t="shared" si="43"/>
        <v>1.1836176005694472</v>
      </c>
      <c r="AN143" s="1" t="b">
        <f t="shared" si="44"/>
        <v>0</v>
      </c>
      <c r="AO143" s="1">
        <v>9.4879999999999995</v>
      </c>
    </row>
    <row r="144" spans="1:41">
      <c r="A144" s="7">
        <v>141</v>
      </c>
      <c r="B144" s="9" t="s">
        <v>28</v>
      </c>
      <c r="C144" s="9" t="s">
        <v>29</v>
      </c>
      <c r="D144" s="9" t="s">
        <v>28</v>
      </c>
      <c r="E144" s="9" t="s">
        <v>29</v>
      </c>
      <c r="F144" s="2" t="b">
        <f t="shared" si="37"/>
        <v>0</v>
      </c>
      <c r="G144" s="2" t="b">
        <f t="shared" si="35"/>
        <v>0</v>
      </c>
      <c r="H144" s="2" t="s">
        <v>275</v>
      </c>
      <c r="J144" s="3"/>
      <c r="M144" s="1">
        <f>PRODUCT(SUM(PRODUCT(R144,overview!$J$3),PRODUCT(W144,overview!$K$3),PRODUCT(AB144,overview!$L$3)),1/SUM(overview!$J$3:$L$3))</f>
        <v>0.66700000000000004</v>
      </c>
      <c r="N144" s="1">
        <f>PRODUCT(SUM(PRODUCT(S144,overview!$J$3),PRODUCT(X144,overview!$K$3),PRODUCT(AC144,overview!$L$3)),1/SUM(overview!$J$3:$L$3))</f>
        <v>2.3330000000000006</v>
      </c>
      <c r="O144" s="1">
        <f t="shared" si="32"/>
        <v>10</v>
      </c>
      <c r="P144" s="1">
        <f t="shared" si="32"/>
        <v>0</v>
      </c>
      <c r="Q144" s="1">
        <f t="shared" si="36"/>
        <v>0</v>
      </c>
      <c r="R144" s="4">
        <v>0.66700000000000004</v>
      </c>
      <c r="S144" s="4">
        <v>2.3330000000000002</v>
      </c>
      <c r="T144" s="1">
        <v>5</v>
      </c>
      <c r="U144" s="1">
        <v>0</v>
      </c>
      <c r="V144" s="1">
        <f t="shared" si="33"/>
        <v>0</v>
      </c>
      <c r="W144" s="4">
        <v>0.66700000000000004</v>
      </c>
      <c r="X144" s="4">
        <v>2.3330000000000002</v>
      </c>
      <c r="Y144" s="1">
        <v>5</v>
      </c>
      <c r="Z144" s="1">
        <v>0</v>
      </c>
      <c r="AA144" s="1">
        <f t="shared" si="34"/>
        <v>0</v>
      </c>
      <c r="AB144" s="1">
        <v>0.66700000000000004</v>
      </c>
      <c r="AC144" s="1">
        <v>2.3330000000000002</v>
      </c>
      <c r="AD144" s="1">
        <v>0</v>
      </c>
      <c r="AE144" s="1">
        <v>0</v>
      </c>
      <c r="AF144" s="1" t="e">
        <f t="shared" si="31"/>
        <v>#DIV/0!</v>
      </c>
      <c r="AH144" s="1">
        <f t="shared" si="38"/>
        <v>5.7647375059446282E-2</v>
      </c>
      <c r="AI144" s="1">
        <f t="shared" si="39"/>
        <v>2.5360490679649749E-2</v>
      </c>
      <c r="AJ144" s="1">
        <f t="shared" si="40"/>
        <v>0.32301834544825198</v>
      </c>
      <c r="AK144" s="1">
        <f t="shared" si="41"/>
        <v>117.34141420641267</v>
      </c>
      <c r="AL144" s="1" t="b">
        <f t="shared" si="42"/>
        <v>1</v>
      </c>
      <c r="AM144" s="1">
        <f t="shared" si="43"/>
        <v>1.38198529606651</v>
      </c>
      <c r="AN144" s="1" t="b">
        <f t="shared" si="44"/>
        <v>0</v>
      </c>
      <c r="AO144" s="1">
        <v>9.4879999999999995</v>
      </c>
    </row>
    <row r="145" spans="1:41">
      <c r="A145" s="7">
        <v>142</v>
      </c>
      <c r="B145" s="9" t="s">
        <v>65</v>
      </c>
      <c r="C145" s="9" t="s">
        <v>2</v>
      </c>
      <c r="D145" s="9" t="s">
        <v>36</v>
      </c>
      <c r="E145" s="9" t="s">
        <v>37</v>
      </c>
      <c r="F145" s="2" t="b">
        <f t="shared" si="37"/>
        <v>1</v>
      </c>
      <c r="G145" s="2" t="b">
        <f t="shared" si="35"/>
        <v>0</v>
      </c>
      <c r="H145" s="2" t="s">
        <v>275</v>
      </c>
      <c r="J145" s="3"/>
      <c r="M145" s="1">
        <f>PRODUCT(SUM(PRODUCT(R145,overview!$J$3),PRODUCT(W145,overview!$K$3),PRODUCT(AB145,overview!$L$3)),1/SUM(overview!$J$3:$L$3))</f>
        <v>0.89027272727272744</v>
      </c>
      <c r="N145" s="1">
        <f>PRODUCT(SUM(PRODUCT(S145,overview!$J$3),PRODUCT(X145,overview!$K$3),PRODUCT(AC145,overview!$L$3)),1/SUM(overview!$J$3:$L$3))</f>
        <v>2.1097272727272727</v>
      </c>
      <c r="O145" s="1">
        <f t="shared" si="32"/>
        <v>11</v>
      </c>
      <c r="P145" s="1">
        <f t="shared" si="32"/>
        <v>2</v>
      </c>
      <c r="Q145" s="1">
        <f t="shared" si="36"/>
        <v>7.6724499269421084E-2</v>
      </c>
      <c r="R145" s="4">
        <v>0.33300000000000002</v>
      </c>
      <c r="S145" s="4">
        <v>2.6669999999999998</v>
      </c>
      <c r="T145" s="1">
        <v>4</v>
      </c>
      <c r="U145" s="1">
        <v>0</v>
      </c>
      <c r="V145" s="1">
        <f t="shared" si="33"/>
        <v>0</v>
      </c>
      <c r="W145" s="4">
        <v>1.167</v>
      </c>
      <c r="X145" s="4">
        <v>1.833</v>
      </c>
      <c r="Y145" s="1">
        <v>7</v>
      </c>
      <c r="Z145" s="1">
        <v>0</v>
      </c>
      <c r="AA145" s="1">
        <f t="shared" si="34"/>
        <v>0</v>
      </c>
      <c r="AB145" s="1">
        <v>0.66700000000000004</v>
      </c>
      <c r="AC145" s="1">
        <v>2.3330000000000002</v>
      </c>
      <c r="AD145" s="1">
        <v>0</v>
      </c>
      <c r="AE145" s="1">
        <v>2</v>
      </c>
      <c r="AF145" s="1" t="e">
        <f t="shared" si="31"/>
        <v>#DIV/0!</v>
      </c>
      <c r="AH145" s="1">
        <f t="shared" si="38"/>
        <v>5.7139517668601709E-2</v>
      </c>
      <c r="AI145" s="1">
        <f t="shared" si="39"/>
        <v>2.4957216567803697E-2</v>
      </c>
      <c r="AJ145" s="1">
        <f t="shared" si="40"/>
        <v>0.37962787165369283</v>
      </c>
      <c r="AK145" s="1">
        <f t="shared" si="41"/>
        <v>137.43014003266447</v>
      </c>
      <c r="AL145" s="1" t="b">
        <f t="shared" si="42"/>
        <v>1</v>
      </c>
      <c r="AM145" s="1">
        <f t="shared" si="43"/>
        <v>1.9000787596776065</v>
      </c>
      <c r="AN145" s="1" t="b">
        <f t="shared" si="44"/>
        <v>0</v>
      </c>
      <c r="AO145" s="1">
        <v>9.4879999999999995</v>
      </c>
    </row>
    <row r="146" spans="1:41">
      <c r="A146" s="7">
        <v>143</v>
      </c>
      <c r="B146" s="9" t="s">
        <v>64</v>
      </c>
      <c r="C146" s="9" t="s">
        <v>2</v>
      </c>
      <c r="D146" s="9" t="s">
        <v>65</v>
      </c>
      <c r="E146" s="9" t="s">
        <v>2</v>
      </c>
      <c r="F146" s="2" t="b">
        <f t="shared" si="37"/>
        <v>0</v>
      </c>
      <c r="G146" s="2" t="b">
        <f t="shared" si="35"/>
        <v>1</v>
      </c>
      <c r="H146" s="2" t="s">
        <v>275</v>
      </c>
      <c r="J146" s="3"/>
      <c r="M146" s="1">
        <f>PRODUCT(SUM(PRODUCT(R146,overview!$J$3),PRODUCT(W146,overview!$K$3),PRODUCT(AB146,overview!$L$3)),1/SUM(overview!$J$3:$L$3))</f>
        <v>0.33300000000000002</v>
      </c>
      <c r="N146" s="1">
        <f>PRODUCT(SUM(PRODUCT(S146,overview!$J$3),PRODUCT(X146,overview!$K$3),PRODUCT(AC146,overview!$L$3)),1/SUM(overview!$J$3:$L$3))</f>
        <v>2.6669999999999998</v>
      </c>
      <c r="O146" s="1">
        <f t="shared" si="32"/>
        <v>15</v>
      </c>
      <c r="P146" s="1">
        <f t="shared" si="32"/>
        <v>0</v>
      </c>
      <c r="Q146" s="1">
        <f t="shared" si="36"/>
        <v>0</v>
      </c>
      <c r="R146" s="4">
        <v>0.33300000000000002</v>
      </c>
      <c r="S146" s="4">
        <v>2.6669999999999998</v>
      </c>
      <c r="T146" s="1">
        <v>9</v>
      </c>
      <c r="U146" s="1">
        <v>0</v>
      </c>
      <c r="V146" s="1">
        <f t="shared" si="33"/>
        <v>0</v>
      </c>
      <c r="W146" s="4">
        <v>0.33300000000000002</v>
      </c>
      <c r="X146" s="4">
        <v>2.6669999999999998</v>
      </c>
      <c r="Y146" s="1">
        <v>5</v>
      </c>
      <c r="Z146" s="1">
        <v>0</v>
      </c>
      <c r="AA146" s="1">
        <f t="shared" si="34"/>
        <v>0</v>
      </c>
      <c r="AB146" s="1">
        <v>0.33300000000000002</v>
      </c>
      <c r="AC146" s="1">
        <v>2.6669999999999998</v>
      </c>
      <c r="AD146" s="1">
        <v>1</v>
      </c>
      <c r="AE146" s="1">
        <v>0</v>
      </c>
      <c r="AF146" s="1">
        <f t="shared" si="31"/>
        <v>0</v>
      </c>
      <c r="AH146" s="1">
        <f t="shared" si="38"/>
        <v>8.441790071240024E-2</v>
      </c>
      <c r="AI146" s="1">
        <f t="shared" si="39"/>
        <v>2.8372783727837272E-2</v>
      </c>
      <c r="AJ146" s="1">
        <f t="shared" si="40"/>
        <v>0.45381882770870335</v>
      </c>
      <c r="AK146" s="1">
        <f t="shared" si="41"/>
        <v>178.80795584897635</v>
      </c>
      <c r="AL146" s="1" t="b">
        <f t="shared" si="42"/>
        <v>1</v>
      </c>
      <c r="AM146" s="1">
        <f t="shared" si="43"/>
        <v>2.2345722588440888</v>
      </c>
      <c r="AN146" s="1" t="b">
        <f t="shared" si="44"/>
        <v>0</v>
      </c>
      <c r="AO146" s="1">
        <v>9.4879999999999995</v>
      </c>
    </row>
    <row r="147" spans="1:41">
      <c r="A147" s="7">
        <v>144</v>
      </c>
      <c r="B147" s="9" t="s">
        <v>28</v>
      </c>
      <c r="C147" s="9" t="s">
        <v>29</v>
      </c>
      <c r="D147" s="9" t="s">
        <v>79</v>
      </c>
      <c r="E147" s="9" t="s">
        <v>48</v>
      </c>
      <c r="F147" s="2" t="b">
        <f t="shared" si="37"/>
        <v>1</v>
      </c>
      <c r="G147" s="2" t="b">
        <f t="shared" si="35"/>
        <v>0</v>
      </c>
      <c r="H147" s="2" t="s">
        <v>275</v>
      </c>
      <c r="J147" s="4"/>
      <c r="M147" s="1">
        <f>PRODUCT(SUM(PRODUCT(R147,overview!$J$3),PRODUCT(W147,overview!$K$3),PRODUCT(AB147,overview!$L$3)),1/SUM(overview!$J$3:$L$3))</f>
        <v>0.92172727272727273</v>
      </c>
      <c r="N147" s="1">
        <f>PRODUCT(SUM(PRODUCT(S147,overview!$J$3),PRODUCT(X147,overview!$K$3),PRODUCT(AC147,overview!$L$3)),1/SUM(overview!$J$3:$L$3))</f>
        <v>2.0782727272727275</v>
      </c>
      <c r="O147" s="1">
        <f t="shared" si="32"/>
        <v>10</v>
      </c>
      <c r="P147" s="1">
        <f t="shared" si="32"/>
        <v>2</v>
      </c>
      <c r="Q147" s="1">
        <f t="shared" si="36"/>
        <v>8.8701281658720085E-2</v>
      </c>
      <c r="R147" s="4">
        <v>0.66700000000000004</v>
      </c>
      <c r="S147" s="4">
        <v>2.3330000000000002</v>
      </c>
      <c r="T147" s="1">
        <v>3</v>
      </c>
      <c r="U147" s="1">
        <v>0</v>
      </c>
      <c r="V147" s="1">
        <f t="shared" si="33"/>
        <v>0</v>
      </c>
      <c r="W147" s="4">
        <v>1.042</v>
      </c>
      <c r="X147" s="4">
        <v>1.958</v>
      </c>
      <c r="Y147" s="1">
        <v>6</v>
      </c>
      <c r="Z147" s="1">
        <v>1</v>
      </c>
      <c r="AA147" s="1">
        <f t="shared" si="34"/>
        <v>8.8695948246510031E-2</v>
      </c>
      <c r="AB147" s="1">
        <v>1</v>
      </c>
      <c r="AC147" s="1">
        <v>2</v>
      </c>
      <c r="AD147" s="1">
        <v>1</v>
      </c>
      <c r="AE147" s="1">
        <v>1</v>
      </c>
      <c r="AF147" s="1">
        <f t="shared" si="31"/>
        <v>0.5</v>
      </c>
      <c r="AH147" s="1">
        <f t="shared" si="38"/>
        <v>8.9241829585885626E-2</v>
      </c>
      <c r="AI147" s="1">
        <f t="shared" si="39"/>
        <v>3.0701403402334095E-2</v>
      </c>
      <c r="AJ147" s="1">
        <f t="shared" si="40"/>
        <v>0.50323755564548756</v>
      </c>
      <c r="AK147" s="1">
        <f t="shared" si="41"/>
        <v>243.73959804794373</v>
      </c>
      <c r="AL147" s="1" t="b">
        <f t="shared" si="42"/>
        <v>1</v>
      </c>
      <c r="AM147" s="1">
        <f t="shared" si="43"/>
        <v>2.9185814734298132</v>
      </c>
      <c r="AN147" s="1" t="b">
        <f t="shared" si="44"/>
        <v>0</v>
      </c>
      <c r="AO147" s="1">
        <v>9.4879999999999995</v>
      </c>
    </row>
    <row r="148" spans="1:41">
      <c r="A148" s="7">
        <v>145</v>
      </c>
      <c r="B148" s="9" t="s">
        <v>30</v>
      </c>
      <c r="C148" s="9" t="s">
        <v>31</v>
      </c>
      <c r="D148" s="9" t="s">
        <v>30</v>
      </c>
      <c r="E148" s="9" t="s">
        <v>31</v>
      </c>
      <c r="F148" s="2" t="b">
        <f t="shared" si="37"/>
        <v>0</v>
      </c>
      <c r="G148" s="2" t="b">
        <f t="shared" si="35"/>
        <v>0</v>
      </c>
      <c r="H148" s="2" t="s">
        <v>275</v>
      </c>
      <c r="M148" s="1">
        <f>PRODUCT(SUM(PRODUCT(R148,overview!$J$3),PRODUCT(W148,overview!$K$3),PRODUCT(AB148,overview!$L$3)),1/SUM(overview!$J$3:$L$3))</f>
        <v>0.99904545454545457</v>
      </c>
      <c r="N148" s="1">
        <f>PRODUCT(SUM(PRODUCT(S148,overview!$J$3),PRODUCT(X148,overview!$K$3),PRODUCT(AC148,overview!$L$3)),1/SUM(overview!$J$3:$L$3))</f>
        <v>2.0009545454545457</v>
      </c>
      <c r="O148" s="1">
        <f t="shared" si="32"/>
        <v>18</v>
      </c>
      <c r="P148" s="1">
        <f t="shared" si="32"/>
        <v>2</v>
      </c>
      <c r="Q148" s="1">
        <f t="shared" si="36"/>
        <v>5.5476048047775173E-2</v>
      </c>
      <c r="R148" s="4">
        <v>0.997</v>
      </c>
      <c r="S148" s="4">
        <v>2.0030000000000001</v>
      </c>
      <c r="T148" s="1">
        <v>9</v>
      </c>
      <c r="U148" s="1">
        <v>2</v>
      </c>
      <c r="V148" s="1">
        <f t="shared" si="33"/>
        <v>0.11061185998779606</v>
      </c>
      <c r="W148" s="4">
        <v>1</v>
      </c>
      <c r="X148" s="4">
        <v>2</v>
      </c>
      <c r="Y148" s="1">
        <v>9</v>
      </c>
      <c r="Z148" s="1">
        <v>0</v>
      </c>
      <c r="AA148" s="1">
        <f t="shared" si="34"/>
        <v>0</v>
      </c>
      <c r="AB148" s="1">
        <v>1</v>
      </c>
      <c r="AC148" s="1">
        <v>2</v>
      </c>
      <c r="AD148" s="1">
        <v>0</v>
      </c>
      <c r="AE148" s="1">
        <v>0</v>
      </c>
      <c r="AF148" s="1" t="e">
        <f t="shared" si="31"/>
        <v>#DIV/0!</v>
      </c>
      <c r="AH148" s="1">
        <f t="shared" si="38"/>
        <v>9.3286942912884099E-2</v>
      </c>
      <c r="AI148" s="1">
        <f t="shared" si="39"/>
        <v>2.6186952172633574E-2</v>
      </c>
      <c r="AJ148" s="1">
        <f t="shared" si="40"/>
        <v>0.67781068689901403</v>
      </c>
      <c r="AK148" s="1">
        <f t="shared" si="41"/>
        <v>253.18329425982088</v>
      </c>
      <c r="AL148" s="1" t="b">
        <f t="shared" si="42"/>
        <v>1</v>
      </c>
      <c r="AM148" s="1">
        <f t="shared" si="43"/>
        <v>3.6421843939624385</v>
      </c>
      <c r="AN148" s="1" t="b">
        <f t="shared" si="44"/>
        <v>0</v>
      </c>
      <c r="AO148" s="1">
        <v>9.4879999999999995</v>
      </c>
    </row>
    <row r="149" spans="1:41">
      <c r="A149" s="7">
        <v>146</v>
      </c>
      <c r="B149" s="9" t="s">
        <v>54</v>
      </c>
      <c r="C149" s="9" t="s">
        <v>55</v>
      </c>
      <c r="D149" s="9" t="s">
        <v>51</v>
      </c>
      <c r="E149" s="9" t="s">
        <v>52</v>
      </c>
      <c r="F149" s="2" t="b">
        <f t="shared" si="37"/>
        <v>1</v>
      </c>
      <c r="G149" s="2" t="b">
        <f t="shared" si="35"/>
        <v>1</v>
      </c>
      <c r="H149" s="2" t="s">
        <v>275</v>
      </c>
      <c r="J149" s="3"/>
      <c r="K149" s="1" t="s">
        <v>34</v>
      </c>
      <c r="L149" s="1" t="s">
        <v>129</v>
      </c>
      <c r="M149" s="1">
        <f>PRODUCT(SUM(PRODUCT(R149,overview!$J$3),PRODUCT(W149,overview!$K$3),PRODUCT(AB149,overview!$L$3)),1/SUM(overview!$J$3:$L$3))</f>
        <v>0.71693181818181828</v>
      </c>
      <c r="N149" s="1">
        <f>PRODUCT(SUM(PRODUCT(S149,overview!$J$3),PRODUCT(X149,overview!$K$3),PRODUCT(AC149,overview!$L$3)),1/SUM(overview!$J$3:$L$3))</f>
        <v>2.2830681818181819</v>
      </c>
      <c r="O149" s="1">
        <f t="shared" si="32"/>
        <v>8.5</v>
      </c>
      <c r="P149" s="1">
        <f t="shared" si="32"/>
        <v>10.5</v>
      </c>
      <c r="Q149" s="1">
        <f t="shared" si="36"/>
        <v>0.38790854552960508</v>
      </c>
      <c r="R149" s="4">
        <v>0.40100000000000002</v>
      </c>
      <c r="S149" s="4">
        <v>2.5990000000000002</v>
      </c>
      <c r="T149" s="1">
        <v>2.5</v>
      </c>
      <c r="U149" s="1">
        <v>1.5</v>
      </c>
      <c r="V149" s="1">
        <f t="shared" si="33"/>
        <v>9.2574066948826486E-2</v>
      </c>
      <c r="W149" s="4">
        <v>0.88200000000000001</v>
      </c>
      <c r="X149" s="4">
        <v>2.1179999999999999</v>
      </c>
      <c r="Y149" s="1">
        <v>6</v>
      </c>
      <c r="Z149" s="1">
        <v>7</v>
      </c>
      <c r="AA149" s="1">
        <f t="shared" si="34"/>
        <v>0.48583569405099153</v>
      </c>
      <c r="AB149" s="1">
        <v>0.35299999999999998</v>
      </c>
      <c r="AC149" s="1">
        <v>2.6469999999999998</v>
      </c>
      <c r="AD149" s="1">
        <v>0</v>
      </c>
      <c r="AE149" s="1">
        <v>2</v>
      </c>
      <c r="AF149" s="1" t="e">
        <f t="shared" si="31"/>
        <v>#DIV/0!</v>
      </c>
      <c r="AH149" s="1">
        <f t="shared" si="38"/>
        <v>9.720422213751595E-2</v>
      </c>
      <c r="AI149" s="1">
        <f t="shared" si="39"/>
        <v>2.7521430622205814E-2</v>
      </c>
      <c r="AJ149" s="1">
        <f t="shared" si="40"/>
        <v>0.71448548161553005</v>
      </c>
      <c r="AK149" s="1">
        <f t="shared" si="41"/>
        <v>254.51233326650495</v>
      </c>
      <c r="AL149" s="1" t="b">
        <f t="shared" si="42"/>
        <v>1</v>
      </c>
      <c r="AM149" s="1">
        <f t="shared" si="43"/>
        <v>4.0316161020090631</v>
      </c>
      <c r="AN149" s="1" t="b">
        <f t="shared" si="44"/>
        <v>0</v>
      </c>
      <c r="AO149" s="1">
        <v>9.4879999999999995</v>
      </c>
    </row>
    <row r="150" spans="1:41">
      <c r="A150" s="7">
        <v>147</v>
      </c>
      <c r="B150" s="9" t="s">
        <v>30</v>
      </c>
      <c r="C150" s="9" t="s">
        <v>31</v>
      </c>
      <c r="D150" s="9" t="s">
        <v>56</v>
      </c>
      <c r="E150" s="9" t="s">
        <v>31</v>
      </c>
      <c r="F150" s="2" t="b">
        <f t="shared" si="37"/>
        <v>0</v>
      </c>
      <c r="G150" s="2" t="b">
        <f t="shared" si="35"/>
        <v>0</v>
      </c>
      <c r="H150" s="2" t="s">
        <v>275</v>
      </c>
      <c r="J150" s="3"/>
      <c r="M150" s="1">
        <f>PRODUCT(SUM(PRODUCT(R150,overview!$J$3),PRODUCT(W150,overview!$K$3),PRODUCT(AB150,overview!$L$3)),1/SUM(overview!$J$3:$L$3))</f>
        <v>0.65534090909090914</v>
      </c>
      <c r="N150" s="1">
        <f>PRODUCT(SUM(PRODUCT(S150,overview!$J$3),PRODUCT(X150,overview!$K$3),PRODUCT(AC150,overview!$L$3)),1/SUM(overview!$J$3:$L$3))</f>
        <v>2.344659090909091</v>
      </c>
      <c r="O150" s="1">
        <f t="shared" si="32"/>
        <v>16</v>
      </c>
      <c r="P150" s="1">
        <f t="shared" si="32"/>
        <v>4</v>
      </c>
      <c r="Q150" s="1">
        <f t="shared" si="36"/>
        <v>6.9875926913197314E-2</v>
      </c>
      <c r="R150" s="4">
        <v>0.90900000000000003</v>
      </c>
      <c r="S150" s="4">
        <v>2.0910000000000002</v>
      </c>
      <c r="T150" s="1">
        <v>10</v>
      </c>
      <c r="U150" s="1">
        <v>2</v>
      </c>
      <c r="V150" s="1">
        <f t="shared" si="33"/>
        <v>8.6944045911047346E-2</v>
      </c>
      <c r="W150" s="4">
        <v>0.52100000000000002</v>
      </c>
      <c r="X150" s="4">
        <v>2.4790000000000001</v>
      </c>
      <c r="Y150" s="1">
        <v>5</v>
      </c>
      <c r="Z150" s="1">
        <v>2</v>
      </c>
      <c r="AA150" s="1">
        <f t="shared" si="34"/>
        <v>8.406615570794676E-2</v>
      </c>
      <c r="AB150" s="1">
        <v>1</v>
      </c>
      <c r="AC150" s="1">
        <v>2</v>
      </c>
      <c r="AD150" s="1">
        <v>1</v>
      </c>
      <c r="AE150" s="1">
        <v>0</v>
      </c>
      <c r="AF150" s="1">
        <f t="shared" si="31"/>
        <v>0</v>
      </c>
      <c r="AH150" s="1">
        <f t="shared" si="38"/>
        <v>9.8644377484390131E-2</v>
      </c>
      <c r="AI150" s="1">
        <f t="shared" si="39"/>
        <v>2.8831831202613435E-2</v>
      </c>
      <c r="AJ150" s="1">
        <f t="shared" si="40"/>
        <v>0.47011175513948539</v>
      </c>
      <c r="AK150" s="1">
        <f t="shared" si="41"/>
        <v>225.41882958484433</v>
      </c>
      <c r="AL150" s="1" t="b">
        <f t="shared" si="42"/>
        <v>1</v>
      </c>
      <c r="AM150" s="1">
        <f t="shared" si="43"/>
        <v>3.9640277116252913</v>
      </c>
      <c r="AN150" s="1" t="b">
        <f t="shared" si="44"/>
        <v>0</v>
      </c>
      <c r="AO150" s="1">
        <v>9.4879999999999995</v>
      </c>
    </row>
    <row r="151" spans="1:41">
      <c r="A151" s="7">
        <v>148</v>
      </c>
      <c r="B151" s="9" t="s">
        <v>72</v>
      </c>
      <c r="C151" s="9" t="s">
        <v>73</v>
      </c>
      <c r="D151" s="9" t="s">
        <v>72</v>
      </c>
      <c r="E151" s="9" t="s">
        <v>73</v>
      </c>
      <c r="F151" s="2" t="b">
        <f t="shared" si="37"/>
        <v>0</v>
      </c>
      <c r="G151" s="2" t="b">
        <f t="shared" si="35"/>
        <v>0</v>
      </c>
      <c r="H151" s="2" t="s">
        <v>275</v>
      </c>
      <c r="M151" s="1">
        <f>PRODUCT(SUM(PRODUCT(R151,overview!$J$3),PRODUCT(W151,overview!$K$3),PRODUCT(AB151,overview!$L$3)),1/SUM(overview!$J$3:$L$3))</f>
        <v>0.33300000000000002</v>
      </c>
      <c r="N151" s="1">
        <f>PRODUCT(SUM(PRODUCT(S151,overview!$J$3),PRODUCT(X151,overview!$K$3),PRODUCT(AC151,overview!$L$3)),1/SUM(overview!$J$3:$L$3))</f>
        <v>2.6669999999999998</v>
      </c>
      <c r="O151" s="1">
        <f t="shared" si="32"/>
        <v>8</v>
      </c>
      <c r="P151" s="1">
        <f t="shared" si="32"/>
        <v>0</v>
      </c>
      <c r="Q151" s="1">
        <f t="shared" si="36"/>
        <v>0</v>
      </c>
      <c r="R151" s="4">
        <v>0.33300000000000002</v>
      </c>
      <c r="S151" s="4">
        <v>2.6669999999999998</v>
      </c>
      <c r="T151" s="1">
        <v>4</v>
      </c>
      <c r="U151" s="1">
        <v>0</v>
      </c>
      <c r="V151" s="1">
        <f t="shared" si="33"/>
        <v>0</v>
      </c>
      <c r="W151" s="4">
        <v>0.33300000000000002</v>
      </c>
      <c r="X151" s="4">
        <v>2.6669999999999998</v>
      </c>
      <c r="Y151" s="1">
        <v>4</v>
      </c>
      <c r="Z151" s="1">
        <v>0</v>
      </c>
      <c r="AA151" s="1">
        <f t="shared" si="34"/>
        <v>0</v>
      </c>
      <c r="AB151" s="1">
        <v>0.33300000000000002</v>
      </c>
      <c r="AC151" s="1">
        <v>2.6669999999999998</v>
      </c>
      <c r="AD151" s="1">
        <v>0</v>
      </c>
      <c r="AE151" s="1">
        <v>0</v>
      </c>
      <c r="AF151" s="1" t="e">
        <f t="shared" si="31"/>
        <v>#DIV/0!</v>
      </c>
      <c r="AH151" s="1">
        <f t="shared" si="38"/>
        <v>0.10309449977691901</v>
      </c>
      <c r="AI151" s="1">
        <f t="shared" si="39"/>
        <v>2.9258969442652157E-2</v>
      </c>
      <c r="AJ151" s="1">
        <f t="shared" si="40"/>
        <v>0.47011175513948539</v>
      </c>
      <c r="AK151" s="1">
        <f t="shared" si="41"/>
        <v>181.0855282879441</v>
      </c>
      <c r="AL151" s="1" t="b">
        <f t="shared" si="42"/>
        <v>1</v>
      </c>
      <c r="AM151" s="1">
        <f t="shared" si="43"/>
        <v>4.0738580089167291</v>
      </c>
      <c r="AN151" s="1" t="b">
        <f t="shared" si="44"/>
        <v>0</v>
      </c>
      <c r="AO151" s="1">
        <v>9.4879999999999995</v>
      </c>
    </row>
    <row r="152" spans="1:41">
      <c r="A152" s="7">
        <v>149</v>
      </c>
      <c r="B152" s="9" t="s">
        <v>45</v>
      </c>
      <c r="C152" s="9" t="s">
        <v>46</v>
      </c>
      <c r="D152" s="9" t="s">
        <v>45</v>
      </c>
      <c r="E152" s="9" t="s">
        <v>46</v>
      </c>
      <c r="F152" s="2" t="b">
        <f t="shared" si="37"/>
        <v>0</v>
      </c>
      <c r="G152" s="2" t="b">
        <f t="shared" si="35"/>
        <v>0</v>
      </c>
      <c r="H152" s="2" t="s">
        <v>275</v>
      </c>
      <c r="J152" s="3"/>
      <c r="K152" s="3"/>
      <c r="L152" s="3"/>
      <c r="M152" s="1">
        <f>PRODUCT(SUM(PRODUCT(R152,overview!$J$3),PRODUCT(W152,overview!$K$3),PRODUCT(AB152,overview!$L$3)),1/SUM(overview!$J$3:$L$3))</f>
        <v>0.97213636363636369</v>
      </c>
      <c r="N152" s="1">
        <f>PRODUCT(SUM(PRODUCT(S152,overview!$J$3),PRODUCT(X152,overview!$K$3),PRODUCT(AC152,overview!$L$3)),1/SUM(overview!$J$3:$L$3))</f>
        <v>2.0278636363636364</v>
      </c>
      <c r="O152" s="1">
        <f t="shared" si="32"/>
        <v>9.5</v>
      </c>
      <c r="P152" s="1">
        <f t="shared" si="32"/>
        <v>4.5</v>
      </c>
      <c r="Q152" s="1">
        <f t="shared" si="36"/>
        <v>0.22707919688266459</v>
      </c>
      <c r="R152" s="4">
        <v>1.016</v>
      </c>
      <c r="S152" s="4">
        <v>1.984</v>
      </c>
      <c r="T152" s="1">
        <v>4</v>
      </c>
      <c r="U152" s="1">
        <v>0</v>
      </c>
      <c r="V152" s="1">
        <f t="shared" si="33"/>
        <v>0</v>
      </c>
      <c r="W152" s="4">
        <v>0.95</v>
      </c>
      <c r="X152" s="4">
        <v>2.0499999999999998</v>
      </c>
      <c r="Y152" s="1">
        <v>5.5</v>
      </c>
      <c r="Z152" s="1">
        <v>4.5</v>
      </c>
      <c r="AA152" s="1">
        <f t="shared" si="34"/>
        <v>0.37915742793791579</v>
      </c>
      <c r="AB152" s="1">
        <v>1</v>
      </c>
      <c r="AC152" s="1">
        <v>2</v>
      </c>
      <c r="AD152" s="1">
        <v>0</v>
      </c>
      <c r="AE152" s="1">
        <v>0</v>
      </c>
      <c r="AF152" s="1" t="e">
        <f t="shared" si="31"/>
        <v>#DIV/0!</v>
      </c>
      <c r="AH152" s="1">
        <f t="shared" si="38"/>
        <v>0.12127467821076714</v>
      </c>
      <c r="AI152" s="1">
        <f t="shared" si="39"/>
        <v>4.6946178325112935E-2</v>
      </c>
      <c r="AJ152" s="1">
        <f t="shared" si="40"/>
        <v>0.50145253881545104</v>
      </c>
      <c r="AK152" s="1">
        <f t="shared" si="41"/>
        <v>112.09960171136899</v>
      </c>
      <c r="AL152" s="1" t="b">
        <f t="shared" si="42"/>
        <v>1</v>
      </c>
      <c r="AM152" s="1">
        <f t="shared" si="43"/>
        <v>3.7285803071754433</v>
      </c>
      <c r="AN152" s="1" t="b">
        <f t="shared" si="44"/>
        <v>0</v>
      </c>
      <c r="AO152" s="1">
        <v>9.4879999999999995</v>
      </c>
    </row>
    <row r="153" spans="1:41">
      <c r="A153" s="7">
        <v>150</v>
      </c>
      <c r="B153" s="9" t="s">
        <v>45</v>
      </c>
      <c r="C153" s="9" t="s">
        <v>46</v>
      </c>
      <c r="D153" s="9" t="s">
        <v>45</v>
      </c>
      <c r="E153" s="9" t="s">
        <v>46</v>
      </c>
      <c r="F153" s="2" t="b">
        <f t="shared" si="37"/>
        <v>0</v>
      </c>
      <c r="G153" s="2" t="b">
        <f t="shared" si="35"/>
        <v>0</v>
      </c>
      <c r="H153" s="2" t="s">
        <v>275</v>
      </c>
      <c r="J153" s="4"/>
      <c r="M153" s="1">
        <f>PRODUCT(SUM(PRODUCT(R153,overview!$J$3),PRODUCT(W153,overview!$K$3),PRODUCT(AB153,overview!$L$3)),1/SUM(overview!$J$3:$L$3))</f>
        <v>1.0101590909090907</v>
      </c>
      <c r="N153" s="1">
        <f>PRODUCT(SUM(PRODUCT(S153,overview!$J$3),PRODUCT(X153,overview!$K$3),PRODUCT(AC153,overview!$L$3)),1/SUM(overview!$J$3:$L$3))</f>
        <v>1.989840909090909</v>
      </c>
      <c r="O153" s="1">
        <f t="shared" si="32"/>
        <v>12</v>
      </c>
      <c r="P153" s="1">
        <f t="shared" si="32"/>
        <v>0</v>
      </c>
      <c r="Q153" s="1">
        <f t="shared" si="36"/>
        <v>0</v>
      </c>
      <c r="R153" s="4">
        <v>1.0049999999999999</v>
      </c>
      <c r="S153" s="4">
        <v>1.9950000000000001</v>
      </c>
      <c r="T153" s="1">
        <v>5</v>
      </c>
      <c r="U153" s="1">
        <v>0</v>
      </c>
      <c r="V153" s="1">
        <f t="shared" si="33"/>
        <v>0</v>
      </c>
      <c r="W153" s="4">
        <v>1.0129999999999999</v>
      </c>
      <c r="X153" s="4">
        <v>1.9870000000000001</v>
      </c>
      <c r="Y153" s="1">
        <v>7</v>
      </c>
      <c r="Z153" s="1">
        <v>0</v>
      </c>
      <c r="AA153" s="1">
        <f t="shared" si="34"/>
        <v>0</v>
      </c>
      <c r="AB153" s="1">
        <v>1</v>
      </c>
      <c r="AC153" s="1">
        <v>2</v>
      </c>
      <c r="AD153" s="1">
        <v>0</v>
      </c>
      <c r="AE153" s="1">
        <v>0</v>
      </c>
      <c r="AF153" s="1" t="e">
        <f t="shared" si="31"/>
        <v>#DIV/0!</v>
      </c>
      <c r="AH153" s="1">
        <f t="shared" si="38"/>
        <v>0.12354461548097539</v>
      </c>
      <c r="AI153" s="1">
        <f t="shared" si="39"/>
        <v>3.8201838060334177E-2</v>
      </c>
      <c r="AJ153" s="1">
        <f t="shared" si="40"/>
        <v>0.50145253881545104</v>
      </c>
      <c r="AK153" s="1">
        <f t="shared" si="41"/>
        <v>96.544499937641959</v>
      </c>
      <c r="AL153" s="1" t="b">
        <f t="shared" si="42"/>
        <v>1</v>
      </c>
      <c r="AM153" s="1">
        <f t="shared" si="43"/>
        <v>3.748029810021833</v>
      </c>
      <c r="AN153" s="1" t="b">
        <f t="shared" si="44"/>
        <v>0</v>
      </c>
      <c r="AO153" s="1">
        <v>9.4879999999999995</v>
      </c>
    </row>
    <row r="154" spans="1:41">
      <c r="A154" s="7">
        <v>151</v>
      </c>
      <c r="B154" s="9" t="s">
        <v>32</v>
      </c>
      <c r="C154" s="9" t="s">
        <v>33</v>
      </c>
      <c r="D154" s="9" t="s">
        <v>62</v>
      </c>
      <c r="E154" s="9" t="s">
        <v>48</v>
      </c>
      <c r="F154" s="2" t="b">
        <f t="shared" si="37"/>
        <v>1</v>
      </c>
      <c r="G154" s="2" t="b">
        <f t="shared" si="35"/>
        <v>0</v>
      </c>
      <c r="H154" s="2" t="s">
        <v>275</v>
      </c>
      <c r="M154" s="1">
        <f>PRODUCT(SUM(PRODUCT(R154,overview!$J$3),PRODUCT(W154,overview!$K$3),PRODUCT(AB154,overview!$L$3)),1/SUM(overview!$J$3:$L$3))</f>
        <v>1.0718409090909091</v>
      </c>
      <c r="N154" s="1">
        <f>PRODUCT(SUM(PRODUCT(S154,overview!$J$3),PRODUCT(X154,overview!$K$3),PRODUCT(AC154,overview!$L$3)),1/SUM(overview!$J$3:$L$3))</f>
        <v>1.9281590909090909</v>
      </c>
      <c r="O154" s="1">
        <f t="shared" si="32"/>
        <v>15</v>
      </c>
      <c r="P154" s="1">
        <f t="shared" si="32"/>
        <v>3</v>
      </c>
      <c r="Q154" s="1">
        <f t="shared" si="36"/>
        <v>0.11117764235787787</v>
      </c>
      <c r="R154" s="4">
        <v>1</v>
      </c>
      <c r="S154" s="4">
        <v>2</v>
      </c>
      <c r="T154" s="1">
        <v>8</v>
      </c>
      <c r="U154" s="1">
        <v>0</v>
      </c>
      <c r="V154" s="1">
        <f t="shared" si="33"/>
        <v>0</v>
      </c>
      <c r="W154" s="4">
        <v>1.109</v>
      </c>
      <c r="X154" s="4">
        <v>1.891</v>
      </c>
      <c r="Y154" s="1">
        <v>7</v>
      </c>
      <c r="Z154" s="1">
        <v>2</v>
      </c>
      <c r="AA154" s="1">
        <f t="shared" si="34"/>
        <v>0.16756062551937748</v>
      </c>
      <c r="AB154" s="1">
        <v>1</v>
      </c>
      <c r="AC154" s="1">
        <v>2</v>
      </c>
      <c r="AD154" s="1">
        <v>0</v>
      </c>
      <c r="AE154" s="1">
        <v>1</v>
      </c>
      <c r="AF154" s="1" t="e">
        <f t="shared" si="31"/>
        <v>#DIV/0!</v>
      </c>
      <c r="AH154" s="1">
        <f t="shared" si="38"/>
        <v>8.8003911924177738E-2</v>
      </c>
      <c r="AI154" s="1">
        <f t="shared" si="39"/>
        <v>3.0931924176801379E-2</v>
      </c>
      <c r="AJ154" s="1">
        <f t="shared" si="40"/>
        <v>0.20712265363846749</v>
      </c>
      <c r="AK154" s="1">
        <f t="shared" si="41"/>
        <v>81.924355611347394</v>
      </c>
      <c r="AL154" s="1" t="b">
        <f t="shared" si="42"/>
        <v>1</v>
      </c>
      <c r="AM154" s="1">
        <f t="shared" si="43"/>
        <v>3.7599901671979876</v>
      </c>
      <c r="AN154" s="1" t="b">
        <f t="shared" si="44"/>
        <v>0</v>
      </c>
      <c r="AO154" s="1">
        <v>9.4879999999999995</v>
      </c>
    </row>
    <row r="155" spans="1:41">
      <c r="A155" s="7">
        <v>152</v>
      </c>
      <c r="B155" s="9" t="s">
        <v>75</v>
      </c>
      <c r="C155" s="9" t="s">
        <v>1</v>
      </c>
      <c r="D155" s="9" t="s">
        <v>75</v>
      </c>
      <c r="E155" s="9" t="s">
        <v>1</v>
      </c>
      <c r="F155" s="2" t="b">
        <f t="shared" si="37"/>
        <v>0</v>
      </c>
      <c r="G155" s="2" t="b">
        <f t="shared" si="35"/>
        <v>0</v>
      </c>
      <c r="H155" s="2" t="s">
        <v>275</v>
      </c>
      <c r="J155" s="3"/>
      <c r="M155" s="1">
        <f>PRODUCT(SUM(PRODUCT(R155,overview!$J$3),PRODUCT(W155,overview!$K$3),PRODUCT(AB155,overview!$L$3)),1/SUM(overview!$J$3:$L$3))</f>
        <v>1.044159090909091</v>
      </c>
      <c r="N155" s="1">
        <f>PRODUCT(SUM(PRODUCT(S155,overview!$J$3),PRODUCT(X155,overview!$K$3),PRODUCT(AC155,overview!$L$3)),1/SUM(overview!$J$3:$L$3))</f>
        <v>1.9558409090909092</v>
      </c>
      <c r="O155" s="1">
        <f t="shared" si="32"/>
        <v>12</v>
      </c>
      <c r="P155" s="1">
        <f t="shared" si="32"/>
        <v>0</v>
      </c>
      <c r="Q155" s="1">
        <f t="shared" si="36"/>
        <v>0</v>
      </c>
      <c r="R155" s="4">
        <v>1.0580000000000001</v>
      </c>
      <c r="S155" s="4">
        <v>1.9419999999999999</v>
      </c>
      <c r="T155" s="1">
        <v>6</v>
      </c>
      <c r="U155" s="1">
        <v>0</v>
      </c>
      <c r="V155" s="1">
        <f t="shared" si="33"/>
        <v>0</v>
      </c>
      <c r="W155" s="4">
        <v>1.0389999999999999</v>
      </c>
      <c r="X155" s="4">
        <v>1.9610000000000001</v>
      </c>
      <c r="Y155" s="1">
        <v>6</v>
      </c>
      <c r="Z155" s="1">
        <v>0</v>
      </c>
      <c r="AA155" s="1">
        <f t="shared" si="34"/>
        <v>0</v>
      </c>
      <c r="AB155" s="1">
        <v>1</v>
      </c>
      <c r="AC155" s="1">
        <v>2</v>
      </c>
      <c r="AD155" s="1">
        <v>0</v>
      </c>
      <c r="AE155" s="1">
        <v>0</v>
      </c>
      <c r="AF155" s="1" t="e">
        <f t="shared" si="31"/>
        <v>#DIV/0!</v>
      </c>
      <c r="AH155" s="1">
        <f t="shared" si="38"/>
        <v>8.2826835047048492E-2</v>
      </c>
      <c r="AI155" s="1">
        <f t="shared" si="39"/>
        <v>2.0657049801104558E-2</v>
      </c>
      <c r="AJ155" s="1">
        <f t="shared" si="40"/>
        <v>0.2761635381846233</v>
      </c>
      <c r="AK155" s="1">
        <f t="shared" si="41"/>
        <v>53.005154928671679</v>
      </c>
      <c r="AL155" s="1" t="b">
        <f t="shared" si="42"/>
        <v>1</v>
      </c>
      <c r="AM155" s="1">
        <f t="shared" si="43"/>
        <v>2.3456865711320085</v>
      </c>
      <c r="AN155" s="1" t="b">
        <f t="shared" si="44"/>
        <v>0</v>
      </c>
      <c r="AO155" s="1">
        <v>9.4879999999999995</v>
      </c>
    </row>
    <row r="156" spans="1:41">
      <c r="A156" s="7">
        <v>153</v>
      </c>
      <c r="B156" s="9" t="s">
        <v>53</v>
      </c>
      <c r="C156" s="9" t="s">
        <v>33</v>
      </c>
      <c r="D156" s="9" t="s">
        <v>62</v>
      </c>
      <c r="E156" s="9" t="s">
        <v>48</v>
      </c>
      <c r="F156" s="2" t="b">
        <f t="shared" si="37"/>
        <v>1</v>
      </c>
      <c r="G156" s="2" t="b">
        <f t="shared" si="35"/>
        <v>0</v>
      </c>
      <c r="H156" s="2" t="s">
        <v>275</v>
      </c>
      <c r="J156" s="3"/>
      <c r="K156" s="4"/>
      <c r="L156" s="3"/>
      <c r="M156" s="1">
        <f>PRODUCT(SUM(PRODUCT(R156,overview!$J$3),PRODUCT(W156,overview!$K$3),PRODUCT(AB156,overview!$L$3)),1/SUM(overview!$J$3:$L$3))</f>
        <v>1.044159090909091</v>
      </c>
      <c r="N156" s="1">
        <f>PRODUCT(SUM(PRODUCT(S156,overview!$J$3),PRODUCT(X156,overview!$K$3),PRODUCT(AC156,overview!$L$3)),1/SUM(overview!$J$3:$L$3))</f>
        <v>1.9558409090909092</v>
      </c>
      <c r="O156" s="1">
        <f t="shared" si="32"/>
        <v>18</v>
      </c>
      <c r="P156" s="1">
        <f t="shared" si="32"/>
        <v>2</v>
      </c>
      <c r="Q156" s="1">
        <f t="shared" si="36"/>
        <v>5.9318565343641744E-2</v>
      </c>
      <c r="R156" s="4">
        <v>1</v>
      </c>
      <c r="S156" s="4">
        <v>2</v>
      </c>
      <c r="T156" s="1">
        <v>8</v>
      </c>
      <c r="U156" s="1">
        <v>0</v>
      </c>
      <c r="V156" s="1">
        <f t="shared" si="33"/>
        <v>0</v>
      </c>
      <c r="W156" s="4">
        <v>1.0669999999999999</v>
      </c>
      <c r="X156" s="4">
        <v>1.9330000000000001</v>
      </c>
      <c r="Y156" s="1">
        <v>9</v>
      </c>
      <c r="Z156" s="1">
        <v>1</v>
      </c>
      <c r="AA156" s="1">
        <f t="shared" si="34"/>
        <v>6.1332413634534677E-2</v>
      </c>
      <c r="AB156" s="1">
        <v>1</v>
      </c>
      <c r="AC156" s="1">
        <v>2</v>
      </c>
      <c r="AD156" s="1">
        <v>1</v>
      </c>
      <c r="AE156" s="1">
        <v>1</v>
      </c>
      <c r="AF156" s="1">
        <f t="shared" si="31"/>
        <v>0.5</v>
      </c>
      <c r="AH156" s="1">
        <f t="shared" si="38"/>
        <v>8.6043506542462442E-2</v>
      </c>
      <c r="AI156" s="1">
        <f t="shared" si="39"/>
        <v>2.0783495887328564E-2</v>
      </c>
      <c r="AJ156" s="1">
        <f t="shared" si="40"/>
        <v>0.27786364416967196</v>
      </c>
      <c r="AK156" s="1">
        <f t="shared" si="41"/>
        <v>29.376585090126124</v>
      </c>
      <c r="AL156" s="1" t="b">
        <f t="shared" si="42"/>
        <v>1</v>
      </c>
      <c r="AM156" s="1">
        <f t="shared" si="43"/>
        <v>1.2371992571122472</v>
      </c>
      <c r="AN156" s="1" t="b">
        <f t="shared" si="44"/>
        <v>0</v>
      </c>
      <c r="AO156" s="1">
        <v>9.4879999999999995</v>
      </c>
    </row>
    <row r="157" spans="1:41">
      <c r="A157" s="7">
        <v>154</v>
      </c>
      <c r="B157" s="9" t="s">
        <v>98</v>
      </c>
      <c r="C157" s="9" t="s">
        <v>50</v>
      </c>
      <c r="D157" s="9" t="s">
        <v>49</v>
      </c>
      <c r="E157" s="9" t="s">
        <v>50</v>
      </c>
      <c r="F157" s="2" t="b">
        <f t="shared" si="37"/>
        <v>0</v>
      </c>
      <c r="G157" s="2" t="b">
        <f t="shared" si="35"/>
        <v>0</v>
      </c>
      <c r="H157" s="2" t="s">
        <v>275</v>
      </c>
      <c r="M157" s="1">
        <f>PRODUCT(SUM(PRODUCT(R157,overview!$J$3),PRODUCT(W157,overview!$K$3),PRODUCT(AB157,overview!$L$3)),1/SUM(overview!$J$3:$L$3))</f>
        <v>0.33300000000000002</v>
      </c>
      <c r="N157" s="1">
        <f>PRODUCT(SUM(PRODUCT(S157,overview!$J$3),PRODUCT(X157,overview!$K$3),PRODUCT(AC157,overview!$L$3)),1/SUM(overview!$J$3:$L$3))</f>
        <v>2.6669999999999998</v>
      </c>
      <c r="O157" s="1">
        <f t="shared" si="32"/>
        <v>11</v>
      </c>
      <c r="P157" s="1">
        <f t="shared" si="32"/>
        <v>0</v>
      </c>
      <c r="Q157" s="1">
        <f t="shared" si="36"/>
        <v>0</v>
      </c>
      <c r="R157" s="4">
        <v>0.33300000000000002</v>
      </c>
      <c r="S157" s="4">
        <v>2.6669999999999998</v>
      </c>
      <c r="T157" s="1">
        <v>8</v>
      </c>
      <c r="U157" s="1">
        <v>0</v>
      </c>
      <c r="V157" s="1">
        <f t="shared" si="33"/>
        <v>0</v>
      </c>
      <c r="W157" s="4">
        <v>0.33300000000000002</v>
      </c>
      <c r="X157" s="4">
        <v>2.6669999999999998</v>
      </c>
      <c r="Y157" s="1">
        <v>2</v>
      </c>
      <c r="Z157" s="1">
        <v>0</v>
      </c>
      <c r="AA157" s="1">
        <f t="shared" si="34"/>
        <v>0</v>
      </c>
      <c r="AB157" s="1">
        <v>0.33300000000000002</v>
      </c>
      <c r="AC157" s="1">
        <v>2.6669999999999998</v>
      </c>
      <c r="AD157" s="1">
        <v>1</v>
      </c>
      <c r="AE157" s="1">
        <v>0</v>
      </c>
      <c r="AF157" s="1">
        <f t="shared" si="31"/>
        <v>0</v>
      </c>
      <c r="AH157" s="1">
        <f t="shared" si="38"/>
        <v>5.9368565545641724E-2</v>
      </c>
      <c r="AI157" s="1">
        <f t="shared" si="39"/>
        <v>5.2564461280185944E-2</v>
      </c>
      <c r="AJ157" s="1">
        <f t="shared" si="40"/>
        <v>0.21561781671509733</v>
      </c>
      <c r="AK157" s="1">
        <f t="shared" si="41"/>
        <v>18.983377771687586</v>
      </c>
      <c r="AL157" s="1" t="b">
        <f t="shared" si="42"/>
        <v>1</v>
      </c>
      <c r="AM157" s="1">
        <f t="shared" si="43"/>
        <v>0.5905497134948996</v>
      </c>
      <c r="AN157" s="1" t="b">
        <f t="shared" si="44"/>
        <v>0</v>
      </c>
      <c r="AO157" s="1">
        <v>9.4879999999999995</v>
      </c>
    </row>
    <row r="158" spans="1:41">
      <c r="A158" s="7">
        <v>155</v>
      </c>
      <c r="B158" s="9" t="s">
        <v>30</v>
      </c>
      <c r="C158" s="9" t="s">
        <v>31</v>
      </c>
      <c r="D158" s="9" t="s">
        <v>30</v>
      </c>
      <c r="E158" s="9" t="s">
        <v>31</v>
      </c>
      <c r="F158" s="2" t="b">
        <f t="shared" si="37"/>
        <v>0</v>
      </c>
      <c r="G158" s="2" t="b">
        <f t="shared" si="35"/>
        <v>0</v>
      </c>
      <c r="H158" s="2" t="s">
        <v>275</v>
      </c>
      <c r="J158" s="3"/>
      <c r="K158" s="4"/>
      <c r="L158" s="3"/>
      <c r="M158" s="1">
        <f>PRODUCT(SUM(PRODUCT(R158,overview!$J$3),PRODUCT(W158,overview!$K$3),PRODUCT(AB158,overview!$L$3)),1/SUM(overview!$J$3:$L$3))</f>
        <v>0.98147727272727281</v>
      </c>
      <c r="N158" s="1">
        <f>PRODUCT(SUM(PRODUCT(S158,overview!$J$3),PRODUCT(X158,overview!$K$3),PRODUCT(AC158,overview!$L$3)),1/SUM(overview!$J$3:$L$3))</f>
        <v>2.0185227272727273</v>
      </c>
      <c r="O158" s="1">
        <f t="shared" si="32"/>
        <v>9</v>
      </c>
      <c r="P158" s="1">
        <f t="shared" si="32"/>
        <v>7</v>
      </c>
      <c r="Q158" s="1">
        <f t="shared" si="36"/>
        <v>0.37818311471410609</v>
      </c>
      <c r="R158" s="4">
        <v>1.006</v>
      </c>
      <c r="S158" s="4">
        <v>1.994</v>
      </c>
      <c r="T158" s="1">
        <v>4</v>
      </c>
      <c r="U158" s="1">
        <v>3</v>
      </c>
      <c r="V158" s="1">
        <f t="shared" si="33"/>
        <v>0.37838515546639923</v>
      </c>
      <c r="W158" s="4">
        <v>0.96899999999999997</v>
      </c>
      <c r="X158" s="4">
        <v>2.0310000000000001</v>
      </c>
      <c r="Y158" s="1">
        <v>5</v>
      </c>
      <c r="Z158" s="1">
        <v>4</v>
      </c>
      <c r="AA158" s="1">
        <f t="shared" si="34"/>
        <v>0.38168389955686854</v>
      </c>
      <c r="AB158" s="1">
        <v>1</v>
      </c>
      <c r="AC158" s="1">
        <v>2</v>
      </c>
      <c r="AD158" s="1">
        <v>0</v>
      </c>
      <c r="AE158" s="1">
        <v>0</v>
      </c>
      <c r="AF158" s="1" t="e">
        <f t="shared" si="31"/>
        <v>#DIV/0!</v>
      </c>
      <c r="AH158" s="1">
        <f t="shared" si="38"/>
        <v>6.8237414703231636E-2</v>
      </c>
      <c r="AI158" s="1">
        <f t="shared" si="39"/>
        <v>5.0934547749834372E-2</v>
      </c>
      <c r="AJ158" s="1">
        <f t="shared" si="40"/>
        <v>0.21561781671509733</v>
      </c>
      <c r="AK158" s="1">
        <f t="shared" si="41"/>
        <v>8.7395798826009994</v>
      </c>
      <c r="AL158" s="1" t="b">
        <f t="shared" si="42"/>
        <v>0</v>
      </c>
      <c r="AM158" s="1">
        <f t="shared" si="43"/>
        <v>0.17612531376258023</v>
      </c>
      <c r="AN158" s="1" t="b">
        <f t="shared" si="44"/>
        <v>0</v>
      </c>
      <c r="AO158" s="1">
        <v>9.4879999999999995</v>
      </c>
    </row>
    <row r="159" spans="1:41">
      <c r="A159" s="7">
        <v>156</v>
      </c>
      <c r="B159" s="9" t="s">
        <v>45</v>
      </c>
      <c r="C159" s="9" t="s">
        <v>46</v>
      </c>
      <c r="D159" s="9" t="s">
        <v>45</v>
      </c>
      <c r="E159" s="9" t="s">
        <v>46</v>
      </c>
      <c r="F159" s="2" t="b">
        <f t="shared" si="37"/>
        <v>0</v>
      </c>
      <c r="G159" s="2" t="b">
        <f t="shared" si="35"/>
        <v>0</v>
      </c>
      <c r="H159" s="2" t="s">
        <v>275</v>
      </c>
      <c r="J159" s="3"/>
      <c r="K159" s="4"/>
      <c r="L159" s="3"/>
      <c r="M159" s="1">
        <f>PRODUCT(SUM(PRODUCT(R159,overview!$J$3),PRODUCT(W159,overview!$K$3),PRODUCT(AB159,overview!$L$3)),1/SUM(overview!$J$3:$L$3))</f>
        <v>1.0170227272727272</v>
      </c>
      <c r="N159" s="1">
        <f>PRODUCT(SUM(PRODUCT(S159,overview!$J$3),PRODUCT(X159,overview!$K$3),PRODUCT(AC159,overview!$L$3)),1/SUM(overview!$J$3:$L$3))</f>
        <v>1.982977272727273</v>
      </c>
      <c r="O159" s="1">
        <f t="shared" si="32"/>
        <v>13</v>
      </c>
      <c r="P159" s="1">
        <f t="shared" si="32"/>
        <v>0</v>
      </c>
      <c r="Q159" s="1">
        <f t="shared" si="36"/>
        <v>0</v>
      </c>
      <c r="R159" s="4">
        <v>1.01</v>
      </c>
      <c r="S159" s="4">
        <v>1.99</v>
      </c>
      <c r="T159" s="1">
        <v>5</v>
      </c>
      <c r="U159" s="1">
        <v>0</v>
      </c>
      <c r="V159" s="1">
        <f t="shared" si="33"/>
        <v>0</v>
      </c>
      <c r="W159" s="4">
        <v>1.0209999999999999</v>
      </c>
      <c r="X159" s="4">
        <v>1.9790000000000001</v>
      </c>
      <c r="Y159" s="1">
        <v>8</v>
      </c>
      <c r="Z159" s="1">
        <v>0</v>
      </c>
      <c r="AA159" s="1">
        <f t="shared" si="34"/>
        <v>0</v>
      </c>
      <c r="AB159" s="1">
        <v>1</v>
      </c>
      <c r="AC159" s="1">
        <v>2</v>
      </c>
      <c r="AD159" s="1">
        <v>0</v>
      </c>
      <c r="AE159" s="1">
        <v>0</v>
      </c>
      <c r="AF159" s="1" t="e">
        <f t="shared" si="31"/>
        <v>#DIV/0!</v>
      </c>
      <c r="AH159" s="1">
        <f t="shared" si="38"/>
        <v>5.817656792186094E-2</v>
      </c>
      <c r="AI159" s="1">
        <f t="shared" si="39"/>
        <v>5.5752996780213462E-2</v>
      </c>
      <c r="AJ159" s="1">
        <f t="shared" si="40"/>
        <v>8.8335517693315865E-2</v>
      </c>
      <c r="AK159" s="1">
        <f t="shared" si="41"/>
        <v>1.8505630438355862</v>
      </c>
      <c r="AL159" s="1" t="b">
        <f t="shared" si="42"/>
        <v>0</v>
      </c>
      <c r="AM159" s="1">
        <f t="shared" si="43"/>
        <v>5.3904603231043824E-3</v>
      </c>
      <c r="AN159" s="1" t="b">
        <f t="shared" si="44"/>
        <v>0</v>
      </c>
      <c r="AO159" s="1">
        <v>9.4879999999999995</v>
      </c>
    </row>
    <row r="160" spans="1:41">
      <c r="A160" s="7">
        <v>157</v>
      </c>
      <c r="B160" s="9" t="s">
        <v>53</v>
      </c>
      <c r="C160" s="9" t="s">
        <v>33</v>
      </c>
      <c r="D160" s="9" t="s">
        <v>32</v>
      </c>
      <c r="E160" s="9" t="s">
        <v>33</v>
      </c>
      <c r="F160" s="2" t="b">
        <f t="shared" si="37"/>
        <v>1</v>
      </c>
      <c r="G160" s="2" t="b">
        <f t="shared" si="35"/>
        <v>0</v>
      </c>
      <c r="H160" s="2" t="s">
        <v>275</v>
      </c>
      <c r="M160" s="1">
        <f>PRODUCT(SUM(PRODUCT(R160,overview!$J$3),PRODUCT(W160,overview!$K$3),PRODUCT(AB160,overview!$L$3)),1/SUM(overview!$J$3:$L$3))</f>
        <v>0.95320454545454558</v>
      </c>
      <c r="N160" s="1">
        <f>PRODUCT(SUM(PRODUCT(S160,overview!$J$3),PRODUCT(X160,overview!$K$3),PRODUCT(AC160,overview!$L$3)),1/SUM(overview!$J$3:$L$3))</f>
        <v>2.0467954545454545</v>
      </c>
      <c r="O160" s="1">
        <f t="shared" si="32"/>
        <v>12</v>
      </c>
      <c r="P160" s="1">
        <f t="shared" si="32"/>
        <v>1</v>
      </c>
      <c r="Q160" s="1">
        <f t="shared" si="36"/>
        <v>3.8808817923065252E-2</v>
      </c>
      <c r="R160" s="4">
        <v>1</v>
      </c>
      <c r="S160" s="4">
        <v>2</v>
      </c>
      <c r="T160" s="1">
        <v>5</v>
      </c>
      <c r="U160" s="1">
        <v>0</v>
      </c>
      <c r="V160" s="1">
        <f t="shared" si="33"/>
        <v>0</v>
      </c>
      <c r="W160" s="4">
        <v>0.92900000000000005</v>
      </c>
      <c r="X160" s="4">
        <v>2.0710000000000002</v>
      </c>
      <c r="Y160" s="1">
        <v>6</v>
      </c>
      <c r="Z160" s="1">
        <v>1</v>
      </c>
      <c r="AA160" s="1">
        <f t="shared" si="34"/>
        <v>7.4762594559793977E-2</v>
      </c>
      <c r="AB160" s="1">
        <v>1</v>
      </c>
      <c r="AC160" s="1">
        <v>2</v>
      </c>
      <c r="AD160" s="1">
        <v>1</v>
      </c>
      <c r="AE160" s="1">
        <v>0</v>
      </c>
      <c r="AF160" s="1">
        <f t="shared" si="31"/>
        <v>0</v>
      </c>
      <c r="AH160" s="1">
        <f t="shared" si="38"/>
        <v>5.526871602340027E-2</v>
      </c>
      <c r="AI160" s="1">
        <f t="shared" si="39"/>
        <v>5.589618234443941E-2</v>
      </c>
      <c r="AJ160" s="1">
        <f t="shared" si="40"/>
        <v>8.0671911545821831E-2</v>
      </c>
      <c r="AK160" s="1">
        <f t="shared" si="41"/>
        <v>8.1455326598861164E-2</v>
      </c>
      <c r="AL160" s="1" t="b">
        <f t="shared" si="42"/>
        <v>0</v>
      </c>
      <c r="AM160" s="1">
        <f t="shared" si="43"/>
        <v>9.3459983170061738E-4</v>
      </c>
      <c r="AN160" s="1" t="b">
        <f t="shared" si="44"/>
        <v>0</v>
      </c>
      <c r="AO160" s="1">
        <v>9.4879999999999995</v>
      </c>
    </row>
    <row r="161" spans="1:41">
      <c r="A161" s="7">
        <v>158</v>
      </c>
      <c r="B161" s="9" t="s">
        <v>45</v>
      </c>
      <c r="C161" s="9" t="s">
        <v>46</v>
      </c>
      <c r="D161" s="9" t="s">
        <v>45</v>
      </c>
      <c r="E161" s="9" t="s">
        <v>46</v>
      </c>
      <c r="F161" s="2" t="b">
        <f t="shared" si="37"/>
        <v>0</v>
      </c>
      <c r="G161" s="2" t="b">
        <f t="shared" si="35"/>
        <v>0</v>
      </c>
      <c r="H161" s="2" t="s">
        <v>275</v>
      </c>
      <c r="J161" s="2"/>
      <c r="M161" s="1">
        <f>PRODUCT(SUM(PRODUCT(R161,overview!$J$3),PRODUCT(W161,overview!$K$3),PRODUCT(AB161,overview!$L$3)),1/SUM(overview!$J$3:$L$3))</f>
        <v>1.0065909090909091</v>
      </c>
      <c r="N161" s="1">
        <f>PRODUCT(SUM(PRODUCT(S161,overview!$J$3),PRODUCT(X161,overview!$K$3),PRODUCT(AC161,overview!$L$3)),1/SUM(overview!$J$3:$L$3))</f>
        <v>1.9934090909090911</v>
      </c>
      <c r="O161" s="1">
        <f t="shared" si="32"/>
        <v>8</v>
      </c>
      <c r="P161" s="1">
        <f t="shared" si="32"/>
        <v>0</v>
      </c>
      <c r="Q161" s="1">
        <f t="shared" si="36"/>
        <v>0</v>
      </c>
      <c r="R161" s="4">
        <v>1</v>
      </c>
      <c r="S161" s="4">
        <v>2</v>
      </c>
      <c r="T161" s="1">
        <v>4</v>
      </c>
      <c r="U161" s="1">
        <v>0</v>
      </c>
      <c r="V161" s="1">
        <f t="shared" si="33"/>
        <v>0</v>
      </c>
      <c r="W161" s="4">
        <v>1.01</v>
      </c>
      <c r="X161" s="4">
        <v>1.99</v>
      </c>
      <c r="Y161" s="1">
        <v>4</v>
      </c>
      <c r="Z161" s="1">
        <v>0</v>
      </c>
      <c r="AA161" s="1">
        <f t="shared" si="34"/>
        <v>0</v>
      </c>
      <c r="AB161" s="1">
        <v>1</v>
      </c>
      <c r="AC161" s="1">
        <v>2</v>
      </c>
      <c r="AD161" s="1">
        <v>0</v>
      </c>
      <c r="AE161" s="1">
        <v>0</v>
      </c>
      <c r="AF161" s="1" t="e">
        <f t="shared" si="31"/>
        <v>#DIV/0!</v>
      </c>
      <c r="AH161" s="1">
        <f t="shared" si="38"/>
        <v>5.5226485118096691E-2</v>
      </c>
      <c r="AI161" s="1">
        <f t="shared" si="39"/>
        <v>6.3788303470910052E-2</v>
      </c>
      <c r="AJ161" s="1">
        <f t="shared" si="40"/>
        <v>0</v>
      </c>
      <c r="AK161" s="1">
        <f t="shared" si="41"/>
        <v>0.33738161517957288</v>
      </c>
      <c r="AL161" s="1" t="b">
        <f t="shared" si="42"/>
        <v>0</v>
      </c>
      <c r="AM161" s="1">
        <f t="shared" si="43"/>
        <v>2.1198299104771504E-2</v>
      </c>
      <c r="AN161" s="1" t="b">
        <f t="shared" si="44"/>
        <v>0</v>
      </c>
      <c r="AO161" s="1">
        <v>9.4879999999999995</v>
      </c>
    </row>
    <row r="162" spans="1:41">
      <c r="A162" s="7">
        <v>159</v>
      </c>
      <c r="B162" s="9" t="s">
        <v>58</v>
      </c>
      <c r="C162" s="9" t="s">
        <v>59</v>
      </c>
      <c r="D162" s="9" t="s">
        <v>58</v>
      </c>
      <c r="E162" s="9" t="s">
        <v>59</v>
      </c>
      <c r="F162" s="2" t="b">
        <f t="shared" si="37"/>
        <v>0</v>
      </c>
      <c r="G162" s="2" t="b">
        <f t="shared" si="35"/>
        <v>0</v>
      </c>
      <c r="H162" s="2" t="s">
        <v>275</v>
      </c>
      <c r="J162" s="1" t="s">
        <v>80</v>
      </c>
      <c r="K162" s="4"/>
      <c r="L162" s="3"/>
      <c r="M162" s="1">
        <f>PRODUCT(SUM(PRODUCT(R162,overview!$J$3),PRODUCT(W162,overview!$K$3),PRODUCT(AB162,overview!$L$3)),1/SUM(overview!$J$3:$L$3))</f>
        <v>0.375</v>
      </c>
      <c r="N162" s="1">
        <f>PRODUCT(SUM(PRODUCT(S162,overview!$J$3),PRODUCT(X162,overview!$K$3),PRODUCT(AC162,overview!$L$3)),1/SUM(overview!$J$3:$L$3))</f>
        <v>2.625</v>
      </c>
      <c r="O162" s="1">
        <f t="shared" si="32"/>
        <v>6</v>
      </c>
      <c r="P162" s="1">
        <f t="shared" si="32"/>
        <v>0</v>
      </c>
      <c r="Q162" s="1">
        <f t="shared" si="36"/>
        <v>0</v>
      </c>
      <c r="R162" s="4">
        <v>0.375</v>
      </c>
      <c r="S162" s="4">
        <v>2.625</v>
      </c>
      <c r="T162" s="1">
        <v>4</v>
      </c>
      <c r="U162" s="1">
        <v>0</v>
      </c>
      <c r="V162" s="1">
        <f t="shared" si="33"/>
        <v>0</v>
      </c>
      <c r="W162" s="4">
        <v>0.375</v>
      </c>
      <c r="X162" s="4">
        <v>2.625</v>
      </c>
      <c r="Y162" s="1">
        <v>2</v>
      </c>
      <c r="Z162" s="1">
        <v>0</v>
      </c>
      <c r="AA162" s="1">
        <f t="shared" si="34"/>
        <v>0</v>
      </c>
      <c r="AB162" s="1">
        <v>0.375</v>
      </c>
      <c r="AC162" s="1">
        <v>2.625</v>
      </c>
      <c r="AD162" s="1">
        <v>0</v>
      </c>
      <c r="AE162" s="1">
        <v>0</v>
      </c>
      <c r="AF162" s="1" t="e">
        <f t="shared" si="31"/>
        <v>#DIV/0!</v>
      </c>
      <c r="AH162" s="1">
        <f t="shared" si="38"/>
        <v>6.8634514736301416E-2</v>
      </c>
      <c r="AI162" s="1">
        <f t="shared" si="39"/>
        <v>8.6822968613183116E-2</v>
      </c>
      <c r="AJ162" s="1">
        <f t="shared" si="40"/>
        <v>0</v>
      </c>
      <c r="AK162" s="1">
        <f t="shared" si="41"/>
        <v>0.37775700857647876</v>
      </c>
      <c r="AL162" s="1" t="b">
        <f t="shared" si="42"/>
        <v>0</v>
      </c>
      <c r="AM162" s="1">
        <f t="shared" si="43"/>
        <v>3.5524117626873616E-2</v>
      </c>
      <c r="AN162" s="1" t="b">
        <f t="shared" si="44"/>
        <v>0</v>
      </c>
      <c r="AO162" s="1">
        <v>9.4879999999999995</v>
      </c>
    </row>
    <row r="163" spans="1:41">
      <c r="A163" s="7">
        <v>160</v>
      </c>
      <c r="B163" s="9" t="s">
        <v>36</v>
      </c>
      <c r="C163" s="9" t="s">
        <v>37</v>
      </c>
      <c r="D163" s="9" t="s">
        <v>84</v>
      </c>
      <c r="E163" s="9" t="s">
        <v>37</v>
      </c>
      <c r="F163" s="2" t="b">
        <f t="shared" si="37"/>
        <v>0</v>
      </c>
      <c r="G163" s="2" t="b">
        <f t="shared" si="35"/>
        <v>1</v>
      </c>
      <c r="H163" s="2" t="s">
        <v>275</v>
      </c>
      <c r="I163" s="1" t="s">
        <v>127</v>
      </c>
      <c r="J163" s="2" t="s">
        <v>80</v>
      </c>
      <c r="K163" s="3"/>
      <c r="L163" s="3"/>
      <c r="M163" s="1">
        <f>PRODUCT(SUM(PRODUCT(R163,overview!$J$3),PRODUCT(W163,overview!$K$3),PRODUCT(AB163,overview!$L$3)),1/SUM(overview!$J$3:$L$3))</f>
        <v>0.88295454545454533</v>
      </c>
      <c r="N163" s="1">
        <f>PRODUCT(SUM(PRODUCT(S163,overview!$J$3),PRODUCT(X163,overview!$K$3),PRODUCT(AC163,overview!$L$3)),1/SUM(overview!$J$3:$L$3))</f>
        <v>2.1170454545454542</v>
      </c>
      <c r="O163" s="1">
        <f t="shared" si="32"/>
        <v>15</v>
      </c>
      <c r="P163" s="1">
        <f t="shared" si="32"/>
        <v>6</v>
      </c>
      <c r="Q163" s="1">
        <f t="shared" si="36"/>
        <v>0.16682769726247987</v>
      </c>
      <c r="R163" s="4">
        <v>0.98199999999999998</v>
      </c>
      <c r="S163" s="4">
        <v>2.0179999999999998</v>
      </c>
      <c r="T163" s="1">
        <v>7</v>
      </c>
      <c r="U163" s="1">
        <v>5</v>
      </c>
      <c r="V163" s="1">
        <f t="shared" si="33"/>
        <v>0.34758601160979752</v>
      </c>
      <c r="W163" s="4">
        <v>0.82299999999999995</v>
      </c>
      <c r="X163" s="4">
        <v>2.177</v>
      </c>
      <c r="Y163" s="1">
        <v>7</v>
      </c>
      <c r="Z163" s="1">
        <v>1</v>
      </c>
      <c r="AA163" s="1">
        <f t="shared" si="34"/>
        <v>5.4006168383752204E-2</v>
      </c>
      <c r="AB163" s="1">
        <v>1.2350000000000001</v>
      </c>
      <c r="AC163" s="1">
        <v>1.7649999999999999</v>
      </c>
      <c r="AD163" s="1">
        <v>1</v>
      </c>
      <c r="AE163" s="1">
        <v>0</v>
      </c>
      <c r="AF163" s="1">
        <f t="shared" si="31"/>
        <v>0</v>
      </c>
      <c r="AH163" s="1">
        <f t="shared" si="38"/>
        <v>4.0902369037009473E-2</v>
      </c>
      <c r="AI163" s="1">
        <f t="shared" si="39"/>
        <v>5.2477386750650022E-2</v>
      </c>
      <c r="AJ163" s="1">
        <f t="shared" si="40"/>
        <v>0</v>
      </c>
      <c r="AK163" s="1">
        <f t="shared" si="41"/>
        <v>0.40826684592864376</v>
      </c>
      <c r="AL163" s="1" t="b">
        <f t="shared" si="42"/>
        <v>0</v>
      </c>
      <c r="AM163" s="1">
        <f t="shared" si="43"/>
        <v>5.7387410950800667E-2</v>
      </c>
      <c r="AN163" s="1" t="b">
        <f t="shared" si="44"/>
        <v>0</v>
      </c>
      <c r="AO163" s="1">
        <v>9.4879999999999995</v>
      </c>
    </row>
    <row r="164" spans="1:41">
      <c r="A164" s="7">
        <v>161</v>
      </c>
      <c r="B164" s="9" t="s">
        <v>60</v>
      </c>
      <c r="C164" s="9" t="s">
        <v>61</v>
      </c>
      <c r="D164" s="9" t="s">
        <v>60</v>
      </c>
      <c r="E164" s="9" t="s">
        <v>61</v>
      </c>
      <c r="F164" s="2" t="b">
        <f t="shared" si="37"/>
        <v>0</v>
      </c>
      <c r="G164" s="2" t="b">
        <f t="shared" si="35"/>
        <v>0</v>
      </c>
      <c r="H164" s="2" t="s">
        <v>275</v>
      </c>
      <c r="I164" s="1" t="s">
        <v>127</v>
      </c>
      <c r="M164" s="1">
        <f>PRODUCT(SUM(PRODUCT(R164,overview!$J$3),PRODUCT(W164,overview!$K$3),PRODUCT(AB164,overview!$L$3)),1/SUM(overview!$J$3:$L$3))</f>
        <v>1.0158181818181817</v>
      </c>
      <c r="N164" s="1">
        <f>PRODUCT(SUM(PRODUCT(S164,overview!$J$3),PRODUCT(X164,overview!$K$3),PRODUCT(AC164,overview!$L$3)),1/SUM(overview!$J$3:$L$3))</f>
        <v>1.9841818181818183</v>
      </c>
      <c r="O164" s="1">
        <f t="shared" si="32"/>
        <v>12</v>
      </c>
      <c r="P164" s="1">
        <f t="shared" si="32"/>
        <v>1</v>
      </c>
      <c r="Q164" s="1">
        <f t="shared" si="36"/>
        <v>4.2663184581080663E-2</v>
      </c>
      <c r="R164" s="4">
        <v>1</v>
      </c>
      <c r="S164" s="4">
        <v>2</v>
      </c>
      <c r="T164" s="1">
        <v>7</v>
      </c>
      <c r="U164" s="1">
        <v>0</v>
      </c>
      <c r="V164" s="1">
        <f t="shared" si="33"/>
        <v>0</v>
      </c>
      <c r="W164" s="4">
        <v>1.024</v>
      </c>
      <c r="X164" s="4">
        <v>1.976</v>
      </c>
      <c r="Y164" s="1">
        <v>5</v>
      </c>
      <c r="Z164" s="1">
        <v>1</v>
      </c>
      <c r="AA164" s="1">
        <f t="shared" si="34"/>
        <v>0.10364372469635628</v>
      </c>
      <c r="AB164" s="1">
        <v>1</v>
      </c>
      <c r="AC164" s="1">
        <v>2</v>
      </c>
      <c r="AD164" s="1">
        <v>0</v>
      </c>
      <c r="AE164" s="1">
        <v>0</v>
      </c>
      <c r="AF164" s="1" t="e">
        <f t="shared" si="31"/>
        <v>#DIV/0!</v>
      </c>
      <c r="AH164" s="1">
        <f t="shared" si="38"/>
        <v>3.977380468644183E-2</v>
      </c>
      <c r="AI164" s="1">
        <f t="shared" si="39"/>
        <v>4.748372144354928E-2</v>
      </c>
      <c r="AJ164" s="1">
        <f t="shared" si="40"/>
        <v>7.3631840796019907E-2</v>
      </c>
      <c r="AK164" s="1">
        <f t="shared" si="41"/>
        <v>3.9890017686469749E-3</v>
      </c>
      <c r="AL164" s="1" t="b">
        <f t="shared" si="42"/>
        <v>0</v>
      </c>
      <c r="AM164" s="1">
        <f t="shared" si="43"/>
        <v>0.14293204757629896</v>
      </c>
      <c r="AN164" s="1" t="b">
        <f t="shared" si="44"/>
        <v>0</v>
      </c>
      <c r="AO164" s="1">
        <v>9.4879999999999995</v>
      </c>
    </row>
    <row r="165" spans="1:41">
      <c r="A165" s="7">
        <v>162</v>
      </c>
      <c r="B165" s="9" t="s">
        <v>36</v>
      </c>
      <c r="C165" s="9" t="s">
        <v>37</v>
      </c>
      <c r="D165" s="9" t="s">
        <v>103</v>
      </c>
      <c r="E165" s="9" t="s">
        <v>37</v>
      </c>
      <c r="F165" s="2" t="b">
        <f t="shared" si="37"/>
        <v>0</v>
      </c>
      <c r="G165" s="2" t="b">
        <f t="shared" si="35"/>
        <v>1</v>
      </c>
      <c r="H165" s="2" t="s">
        <v>275</v>
      </c>
      <c r="I165" s="3" t="s">
        <v>127</v>
      </c>
      <c r="M165" s="1">
        <f>PRODUCT(SUM(PRODUCT(R165,overview!$J$3),PRODUCT(W165,overview!$K$3),PRODUCT(AB165,overview!$L$3)),1/SUM(overview!$J$3:$L$3))</f>
        <v>1.073409090909091</v>
      </c>
      <c r="N165" s="1">
        <f>PRODUCT(SUM(PRODUCT(S165,overview!$J$3),PRODUCT(X165,overview!$K$3),PRODUCT(AC165,overview!$L$3)),1/SUM(overview!$J$3:$L$3))</f>
        <v>1.926590909090909</v>
      </c>
      <c r="O165" s="1">
        <f t="shared" si="32"/>
        <v>14</v>
      </c>
      <c r="P165" s="1">
        <f t="shared" si="32"/>
        <v>1</v>
      </c>
      <c r="Q165" s="1">
        <f t="shared" si="36"/>
        <v>3.9796760983501579E-2</v>
      </c>
      <c r="R165" s="4">
        <v>1.08</v>
      </c>
      <c r="S165" s="4">
        <v>1.92</v>
      </c>
      <c r="T165" s="1">
        <v>3</v>
      </c>
      <c r="U165" s="1">
        <v>0</v>
      </c>
      <c r="V165" s="1">
        <f t="shared" si="33"/>
        <v>0</v>
      </c>
      <c r="W165" s="4">
        <v>1.0669999999999999</v>
      </c>
      <c r="X165" s="4">
        <v>1.9330000000000001</v>
      </c>
      <c r="Y165" s="1">
        <v>10</v>
      </c>
      <c r="Z165" s="1">
        <v>1</v>
      </c>
      <c r="AA165" s="1">
        <f t="shared" si="34"/>
        <v>5.5199172271081225E-2</v>
      </c>
      <c r="AB165" s="1">
        <v>1.167</v>
      </c>
      <c r="AC165" s="1">
        <v>1.833</v>
      </c>
      <c r="AD165" s="1">
        <v>1</v>
      </c>
      <c r="AE165" s="1">
        <v>0</v>
      </c>
      <c r="AF165" s="1">
        <f t="shared" si="31"/>
        <v>0</v>
      </c>
      <c r="AH165" s="1">
        <f t="shared" si="38"/>
        <v>3.3666154633896571E-2</v>
      </c>
      <c r="AI165" s="1">
        <f t="shared" si="39"/>
        <v>4.5971092113846264E-2</v>
      </c>
      <c r="AJ165" s="1">
        <f t="shared" si="40"/>
        <v>6.7303875906200641E-2</v>
      </c>
      <c r="AK165" s="1">
        <f t="shared" si="41"/>
        <v>0.44429030145554371</v>
      </c>
      <c r="AL165" s="1" t="b">
        <f t="shared" si="42"/>
        <v>0</v>
      </c>
      <c r="AM165" s="1">
        <f t="shared" si="43"/>
        <v>0.20329206317475904</v>
      </c>
      <c r="AN165" s="1" t="b">
        <f t="shared" si="44"/>
        <v>0</v>
      </c>
      <c r="AO165" s="1">
        <v>9.4879999999999995</v>
      </c>
    </row>
    <row r="166" spans="1:41">
      <c r="A166" s="7">
        <v>163</v>
      </c>
      <c r="B166" s="9" t="s">
        <v>58</v>
      </c>
      <c r="C166" s="9" t="s">
        <v>59</v>
      </c>
      <c r="D166" s="9" t="s">
        <v>58</v>
      </c>
      <c r="E166" s="9" t="s">
        <v>59</v>
      </c>
      <c r="F166" s="2" t="b">
        <f t="shared" si="37"/>
        <v>0</v>
      </c>
      <c r="G166" s="2" t="b">
        <f t="shared" si="35"/>
        <v>0</v>
      </c>
      <c r="H166" s="2" t="s">
        <v>275</v>
      </c>
      <c r="J166" s="1" t="s">
        <v>80</v>
      </c>
      <c r="K166" s="4"/>
      <c r="L166" s="3"/>
      <c r="M166" s="1">
        <f>PRODUCT(SUM(PRODUCT(R166,overview!$J$3),PRODUCT(W166,overview!$K$3),PRODUCT(AB166,overview!$L$3)),1/SUM(overview!$J$3:$L$3))</f>
        <v>0.375</v>
      </c>
      <c r="N166" s="1">
        <f>PRODUCT(SUM(PRODUCT(S166,overview!$J$3),PRODUCT(X166,overview!$K$3),PRODUCT(AC166,overview!$L$3)),1/SUM(overview!$J$3:$L$3))</f>
        <v>2.625</v>
      </c>
      <c r="O166" s="1">
        <f t="shared" si="32"/>
        <v>3</v>
      </c>
      <c r="P166" s="1">
        <f t="shared" si="32"/>
        <v>0</v>
      </c>
      <c r="Q166" s="1">
        <f t="shared" si="36"/>
        <v>0</v>
      </c>
      <c r="R166" s="4">
        <v>0.375</v>
      </c>
      <c r="S166" s="4">
        <v>2.625</v>
      </c>
      <c r="T166" s="1">
        <v>0</v>
      </c>
      <c r="U166" s="1">
        <v>0</v>
      </c>
      <c r="V166" s="1" t="e">
        <f t="shared" si="33"/>
        <v>#DIV/0!</v>
      </c>
      <c r="W166" s="4">
        <v>0.375</v>
      </c>
      <c r="X166" s="4">
        <v>2.625</v>
      </c>
      <c r="Y166" s="1">
        <v>3</v>
      </c>
      <c r="Z166" s="1">
        <v>0</v>
      </c>
      <c r="AA166" s="1">
        <f t="shared" si="34"/>
        <v>0</v>
      </c>
      <c r="AB166" s="1">
        <v>0.375</v>
      </c>
      <c r="AC166" s="1">
        <v>2.625</v>
      </c>
      <c r="AD166" s="1">
        <v>0</v>
      </c>
      <c r="AE166" s="1">
        <v>0</v>
      </c>
      <c r="AF166" s="1" t="e">
        <f t="shared" si="31"/>
        <v>#DIV/0!</v>
      </c>
      <c r="AH166" s="1">
        <f t="shared" si="38"/>
        <v>7.4465257038336133E-2</v>
      </c>
      <c r="AI166" s="1">
        <f t="shared" si="39"/>
        <v>0.12594933168207012</v>
      </c>
      <c r="AJ166" s="1">
        <f t="shared" si="40"/>
        <v>0.2346854791299236</v>
      </c>
      <c r="AK166" s="1">
        <f t="shared" si="41"/>
        <v>1.386620993745088</v>
      </c>
      <c r="AL166" s="1" t="b">
        <f t="shared" si="42"/>
        <v>0</v>
      </c>
      <c r="AM166" s="1">
        <f t="shared" si="43"/>
        <v>0.20988219831045957</v>
      </c>
      <c r="AN166" s="1" t="b">
        <f t="shared" si="44"/>
        <v>0</v>
      </c>
      <c r="AO166" s="1">
        <v>9.4879999999999995</v>
      </c>
    </row>
    <row r="167" spans="1:41">
      <c r="A167" s="7">
        <v>164</v>
      </c>
      <c r="B167" s="9" t="s">
        <v>76</v>
      </c>
      <c r="C167" s="9" t="s">
        <v>46</v>
      </c>
      <c r="D167" s="9" t="s">
        <v>76</v>
      </c>
      <c r="E167" s="9" t="s">
        <v>46</v>
      </c>
      <c r="F167" s="2" t="b">
        <f t="shared" si="37"/>
        <v>0</v>
      </c>
      <c r="G167" s="2" t="b">
        <f t="shared" si="35"/>
        <v>0</v>
      </c>
      <c r="H167" s="2" t="s">
        <v>275</v>
      </c>
      <c r="J167" s="3"/>
      <c r="M167" s="1">
        <f>PRODUCT(SUM(PRODUCT(R167,overview!$J$3),PRODUCT(W167,overview!$K$3),PRODUCT(AB167,overview!$L$3)),1/SUM(overview!$J$3:$L$3))</f>
        <v>1.0787045454545454</v>
      </c>
      <c r="N167" s="1">
        <f>PRODUCT(SUM(PRODUCT(S167,overview!$J$3),PRODUCT(X167,overview!$K$3),PRODUCT(AC167,overview!$L$3)),1/SUM(overview!$J$3:$L$3))</f>
        <v>1.9212954545454544</v>
      </c>
      <c r="O167" s="1">
        <f t="shared" si="32"/>
        <v>11</v>
      </c>
      <c r="P167" s="1">
        <f t="shared" si="32"/>
        <v>1</v>
      </c>
      <c r="Q167" s="1">
        <f t="shared" si="36"/>
        <v>5.1040587929760725E-2</v>
      </c>
      <c r="R167" s="4">
        <v>1.1100000000000001</v>
      </c>
      <c r="S167" s="4">
        <v>1.89</v>
      </c>
      <c r="T167" s="1">
        <v>2</v>
      </c>
      <c r="U167" s="1">
        <v>0</v>
      </c>
      <c r="V167" s="1">
        <f t="shared" si="33"/>
        <v>0</v>
      </c>
      <c r="W167" s="4">
        <v>1.0620000000000001</v>
      </c>
      <c r="X167" s="4">
        <v>1.9379999999999999</v>
      </c>
      <c r="Y167" s="1">
        <v>9</v>
      </c>
      <c r="Z167" s="1">
        <v>1</v>
      </c>
      <c r="AA167" s="1">
        <f t="shared" si="34"/>
        <v>6.0887512899896808E-2</v>
      </c>
      <c r="AB167" s="1">
        <v>1.125</v>
      </c>
      <c r="AC167" s="1">
        <v>1.875</v>
      </c>
      <c r="AD167" s="1">
        <v>0</v>
      </c>
      <c r="AE167" s="1">
        <v>0</v>
      </c>
      <c r="AF167" s="1" t="e">
        <f t="shared" si="31"/>
        <v>#DIV/0!</v>
      </c>
      <c r="AH167" s="1">
        <f t="shared" si="38"/>
        <v>7.1910702766008999E-2</v>
      </c>
      <c r="AI167" s="1">
        <f t="shared" si="39"/>
        <v>0.11411198847886801</v>
      </c>
      <c r="AJ167" s="1">
        <f t="shared" si="40"/>
        <v>0.19557123260826967</v>
      </c>
      <c r="AK167" s="1">
        <f t="shared" si="41"/>
        <v>1.409530362442496</v>
      </c>
      <c r="AL167" s="1" t="b">
        <f t="shared" si="42"/>
        <v>0</v>
      </c>
      <c r="AM167" s="1">
        <f t="shared" si="43"/>
        <v>0.3344421926020073</v>
      </c>
      <c r="AN167" s="1" t="b">
        <f t="shared" si="44"/>
        <v>0</v>
      </c>
      <c r="AO167" s="1">
        <v>9.4879999999999995</v>
      </c>
    </row>
    <row r="168" spans="1:41">
      <c r="A168" s="7">
        <v>165</v>
      </c>
      <c r="B168" s="9" t="s">
        <v>65</v>
      </c>
      <c r="C168" s="9" t="s">
        <v>2</v>
      </c>
      <c r="D168" s="9" t="s">
        <v>65</v>
      </c>
      <c r="E168" s="9" t="s">
        <v>2</v>
      </c>
      <c r="F168" s="2" t="b">
        <f t="shared" si="37"/>
        <v>0</v>
      </c>
      <c r="G168" s="2" t="b">
        <f t="shared" si="35"/>
        <v>0</v>
      </c>
      <c r="H168" s="2" t="s">
        <v>275</v>
      </c>
      <c r="I168" s="1" t="s">
        <v>127</v>
      </c>
      <c r="K168" s="3"/>
      <c r="L168" s="3"/>
      <c r="M168" s="1">
        <f>PRODUCT(SUM(PRODUCT(R168,overview!$J$3),PRODUCT(W168,overview!$K$3),PRODUCT(AB168,overview!$L$3)),1/SUM(overview!$J$3:$L$3))</f>
        <v>0.33365909090909091</v>
      </c>
      <c r="N168" s="1">
        <f>PRODUCT(SUM(PRODUCT(S168,overview!$J$3),PRODUCT(X168,overview!$K$3),PRODUCT(AC168,overview!$L$3)),1/SUM(overview!$J$3:$L$3))</f>
        <v>2.6663409090909087</v>
      </c>
      <c r="O168" s="1">
        <f t="shared" si="32"/>
        <v>5</v>
      </c>
      <c r="P168" s="1">
        <f t="shared" si="32"/>
        <v>4</v>
      </c>
      <c r="Q168" s="1">
        <f t="shared" si="36"/>
        <v>0.10010995661401821</v>
      </c>
      <c r="R168" s="4">
        <v>0.33300000000000002</v>
      </c>
      <c r="S168" s="4">
        <v>2.6669999999999998</v>
      </c>
      <c r="T168" s="1">
        <v>4</v>
      </c>
      <c r="U168" s="1">
        <v>2</v>
      </c>
      <c r="V168" s="1">
        <f t="shared" si="33"/>
        <v>6.2429696287964007E-2</v>
      </c>
      <c r="W168" s="4">
        <v>0.33400000000000002</v>
      </c>
      <c r="X168" s="4">
        <v>2.6659999999999999</v>
      </c>
      <c r="Y168" s="1">
        <v>1</v>
      </c>
      <c r="Z168" s="1">
        <v>2</v>
      </c>
      <c r="AA168" s="1">
        <f t="shared" si="34"/>
        <v>0.25056264066016509</v>
      </c>
      <c r="AB168" s="1">
        <v>0.33300000000000002</v>
      </c>
      <c r="AC168" s="1">
        <v>2.6669999999999998</v>
      </c>
      <c r="AD168" s="1">
        <v>0</v>
      </c>
      <c r="AE168" s="1">
        <v>0</v>
      </c>
      <c r="AF168" s="1" t="e">
        <f t="shared" si="31"/>
        <v>#DIV/0!</v>
      </c>
      <c r="AH168" s="1">
        <f t="shared" si="38"/>
        <v>6.5504431939387264E-2</v>
      </c>
      <c r="AI168" s="1">
        <f t="shared" si="39"/>
        <v>8.422509788487248E-2</v>
      </c>
      <c r="AJ168" s="1">
        <f t="shared" si="40"/>
        <v>0.18691588785046731</v>
      </c>
      <c r="AK168" s="1">
        <f t="shared" si="41"/>
        <v>1.5643072021469584</v>
      </c>
      <c r="AL168" s="1" t="b">
        <f t="shared" si="42"/>
        <v>0</v>
      </c>
      <c r="AM168" s="1">
        <f t="shared" si="43"/>
        <v>0.38291077601937928</v>
      </c>
      <c r="AN168" s="1" t="b">
        <f t="shared" si="44"/>
        <v>0</v>
      </c>
      <c r="AO168" s="1">
        <v>9.4879999999999995</v>
      </c>
    </row>
    <row r="169" spans="1:41">
      <c r="A169" s="7">
        <v>166</v>
      </c>
      <c r="B169" s="9" t="s">
        <v>93</v>
      </c>
      <c r="C169" s="9" t="s">
        <v>52</v>
      </c>
      <c r="D169" s="9" t="s">
        <v>51</v>
      </c>
      <c r="E169" s="9" t="s">
        <v>52</v>
      </c>
      <c r="F169" s="2" t="b">
        <f t="shared" si="37"/>
        <v>1</v>
      </c>
      <c r="G169" s="2" t="b">
        <f t="shared" si="35"/>
        <v>0</v>
      </c>
      <c r="H169" s="2" t="s">
        <v>275</v>
      </c>
      <c r="K169" s="2"/>
      <c r="L169" s="2"/>
      <c r="M169" s="1">
        <f>PRODUCT(SUM(PRODUCT(R169,overview!$J$3),PRODUCT(W169,overview!$K$3),PRODUCT(AB169,overview!$L$3)),1/SUM(overview!$J$3:$L$3))</f>
        <v>0.33300000000000002</v>
      </c>
      <c r="N169" s="1">
        <f>PRODUCT(SUM(PRODUCT(S169,overview!$J$3),PRODUCT(X169,overview!$K$3),PRODUCT(AC169,overview!$L$3)),1/SUM(overview!$J$3:$L$3))</f>
        <v>2.6669999999999998</v>
      </c>
      <c r="O169" s="1">
        <f t="shared" si="32"/>
        <v>10</v>
      </c>
      <c r="P169" s="1">
        <f t="shared" si="32"/>
        <v>0</v>
      </c>
      <c r="Q169" s="1">
        <f t="shared" si="36"/>
        <v>0</v>
      </c>
      <c r="R169" s="4">
        <v>0.33300000000000002</v>
      </c>
      <c r="S169" s="4">
        <v>2.6669999999999998</v>
      </c>
      <c r="T169" s="1">
        <v>6</v>
      </c>
      <c r="U169" s="1">
        <v>0</v>
      </c>
      <c r="V169" s="1">
        <f t="shared" si="33"/>
        <v>0</v>
      </c>
      <c r="W169" s="4">
        <v>0.33300000000000002</v>
      </c>
      <c r="X169" s="4">
        <v>2.6669999999999998</v>
      </c>
      <c r="Y169" s="1">
        <v>3</v>
      </c>
      <c r="Z169" s="1">
        <v>0</v>
      </c>
      <c r="AA169" s="1">
        <f t="shared" si="34"/>
        <v>0</v>
      </c>
      <c r="AB169" s="1">
        <v>0.33300000000000002</v>
      </c>
      <c r="AC169" s="1">
        <v>2.6669999999999998</v>
      </c>
      <c r="AD169" s="1">
        <v>1</v>
      </c>
      <c r="AE169" s="1">
        <v>0</v>
      </c>
      <c r="AF169" s="1">
        <f t="shared" si="31"/>
        <v>0</v>
      </c>
      <c r="AH169" s="1">
        <f t="shared" si="38"/>
        <v>5.9898124836431123E-2</v>
      </c>
      <c r="AI169" s="1">
        <f t="shared" si="39"/>
        <v>0.11542795014445484</v>
      </c>
      <c r="AJ169" s="1">
        <f t="shared" si="40"/>
        <v>0.17123287671232879</v>
      </c>
      <c r="AK169" s="1">
        <f t="shared" si="41"/>
        <v>1.4311873647415831</v>
      </c>
      <c r="AL169" s="1" t="b">
        <f t="shared" si="42"/>
        <v>0</v>
      </c>
      <c r="AM169" s="1">
        <f t="shared" si="43"/>
        <v>0.3290742592433793</v>
      </c>
      <c r="AN169" s="1" t="b">
        <f t="shared" si="44"/>
        <v>0</v>
      </c>
      <c r="AO169" s="1">
        <v>9.4879999999999995</v>
      </c>
    </row>
    <row r="170" spans="1:41">
      <c r="A170" s="7">
        <v>167</v>
      </c>
      <c r="B170" s="9" t="s">
        <v>47</v>
      </c>
      <c r="C170" s="9" t="s">
        <v>48</v>
      </c>
      <c r="D170" s="9" t="s">
        <v>62</v>
      </c>
      <c r="E170" s="9" t="s">
        <v>48</v>
      </c>
      <c r="F170" s="2" t="b">
        <f t="shared" si="37"/>
        <v>1</v>
      </c>
      <c r="G170" s="2" t="b">
        <f t="shared" si="35"/>
        <v>0</v>
      </c>
      <c r="H170" s="2" t="s">
        <v>275</v>
      </c>
      <c r="J170" s="3"/>
      <c r="M170" s="1">
        <f>PRODUCT(SUM(PRODUCT(R170,overview!$J$3),PRODUCT(W170,overview!$K$3),PRODUCT(AB170,overview!$L$3)),1/SUM(overview!$J$3:$L$3))</f>
        <v>1.0422045454545454</v>
      </c>
      <c r="N170" s="1">
        <f>PRODUCT(SUM(PRODUCT(S170,overview!$J$3),PRODUCT(X170,overview!$K$3),PRODUCT(AC170,overview!$L$3)),1/SUM(overview!$J$3:$L$3))</f>
        <v>1.9577954545454546</v>
      </c>
      <c r="O170" s="1">
        <f t="shared" si="32"/>
        <v>21</v>
      </c>
      <c r="P170" s="1">
        <f t="shared" si="32"/>
        <v>1</v>
      </c>
      <c r="Q170" s="1">
        <f t="shared" si="36"/>
        <v>2.5349322250985764E-2</v>
      </c>
      <c r="R170" s="4">
        <v>1.0169999999999999</v>
      </c>
      <c r="S170" s="4">
        <v>1.9830000000000001</v>
      </c>
      <c r="T170" s="1">
        <v>10</v>
      </c>
      <c r="U170" s="1">
        <v>0</v>
      </c>
      <c r="V170" s="1">
        <f t="shared" si="33"/>
        <v>0</v>
      </c>
      <c r="W170" s="4">
        <v>1.0580000000000001</v>
      </c>
      <c r="X170" s="4">
        <v>1.9419999999999999</v>
      </c>
      <c r="Y170" s="1">
        <v>10</v>
      </c>
      <c r="Z170" s="1">
        <v>0</v>
      </c>
      <c r="AA170" s="1">
        <f t="shared" si="34"/>
        <v>0</v>
      </c>
      <c r="AB170" s="1">
        <v>0.93700000000000006</v>
      </c>
      <c r="AC170" s="1">
        <v>2.0630000000000002</v>
      </c>
      <c r="AD170" s="1">
        <v>1</v>
      </c>
      <c r="AE170" s="1">
        <v>1</v>
      </c>
      <c r="AF170" s="1">
        <f t="shared" si="31"/>
        <v>0.45419292292777508</v>
      </c>
      <c r="AH170" s="1">
        <f t="shared" si="38"/>
        <v>7.0139642166150692E-2</v>
      </c>
      <c r="AI170" s="1">
        <f t="shared" si="39"/>
        <v>0.10678087515812895</v>
      </c>
      <c r="AJ170" s="1">
        <f t="shared" si="40"/>
        <v>0.17158376823942911</v>
      </c>
      <c r="AK170" s="1">
        <f t="shared" si="41"/>
        <v>1.1955942161201747</v>
      </c>
      <c r="AL170" s="1" t="b">
        <f t="shared" si="42"/>
        <v>0</v>
      </c>
      <c r="AM170" s="1">
        <f t="shared" si="43"/>
        <v>0.26134430878839771</v>
      </c>
      <c r="AN170" s="1" t="b">
        <f t="shared" si="44"/>
        <v>0</v>
      </c>
      <c r="AO170" s="1">
        <v>9.4879999999999995</v>
      </c>
    </row>
    <row r="171" spans="1:41">
      <c r="A171" s="7">
        <v>168</v>
      </c>
      <c r="B171" s="9" t="s">
        <v>97</v>
      </c>
      <c r="C171" s="9" t="s">
        <v>42</v>
      </c>
      <c r="D171" s="9" t="s">
        <v>41</v>
      </c>
      <c r="E171" s="9" t="s">
        <v>42</v>
      </c>
      <c r="F171" s="2" t="b">
        <f t="shared" si="37"/>
        <v>0</v>
      </c>
      <c r="G171" s="2" t="b">
        <f t="shared" si="35"/>
        <v>1</v>
      </c>
      <c r="H171" s="2" t="s">
        <v>275</v>
      </c>
      <c r="J171" s="3"/>
      <c r="M171" s="1">
        <f>PRODUCT(SUM(PRODUCT(R171,overview!$J$3),PRODUCT(W171,overview!$K$3),PRODUCT(AB171,overview!$L$3)),1/SUM(overview!$J$3:$L$3))</f>
        <v>0.42899999999999994</v>
      </c>
      <c r="N171" s="1">
        <f>PRODUCT(SUM(PRODUCT(S171,overview!$J$3),PRODUCT(X171,overview!$K$3),PRODUCT(AC171,overview!$L$3)),1/SUM(overview!$J$3:$L$3))</f>
        <v>2.5710000000000002</v>
      </c>
      <c r="O171" s="1">
        <f t="shared" si="32"/>
        <v>5</v>
      </c>
      <c r="P171" s="1">
        <f t="shared" si="32"/>
        <v>0</v>
      </c>
      <c r="Q171" s="1">
        <f t="shared" si="36"/>
        <v>0</v>
      </c>
      <c r="R171" s="4">
        <v>0.42899999999999999</v>
      </c>
      <c r="S171" s="4">
        <v>2.5710000000000002</v>
      </c>
      <c r="T171" s="1">
        <v>2</v>
      </c>
      <c r="U171" s="1">
        <v>0</v>
      </c>
      <c r="V171" s="1">
        <f t="shared" si="33"/>
        <v>0</v>
      </c>
      <c r="W171" s="4">
        <v>0.42899999999999999</v>
      </c>
      <c r="X171" s="4">
        <v>2.5710000000000002</v>
      </c>
      <c r="Y171" s="1">
        <v>2</v>
      </c>
      <c r="Z171" s="1">
        <v>0</v>
      </c>
      <c r="AA171" s="1">
        <f t="shared" si="34"/>
        <v>0</v>
      </c>
      <c r="AB171" s="1">
        <v>0.42899999999999999</v>
      </c>
      <c r="AC171" s="1">
        <v>2.5710000000000002</v>
      </c>
      <c r="AD171" s="1">
        <v>1</v>
      </c>
      <c r="AE171" s="1">
        <v>0</v>
      </c>
      <c r="AF171" s="1">
        <f t="shared" si="31"/>
        <v>0</v>
      </c>
      <c r="AH171" s="1">
        <f t="shared" si="38"/>
        <v>7.8179182209023521E-2</v>
      </c>
      <c r="AI171" s="1">
        <f t="shared" si="39"/>
        <v>0.11236530244141357</v>
      </c>
      <c r="AJ171" s="1">
        <f t="shared" si="40"/>
        <v>0.19817006753322197</v>
      </c>
      <c r="AK171" s="1">
        <f t="shared" si="41"/>
        <v>1.1180378390600509</v>
      </c>
      <c r="AL171" s="1" t="b">
        <f t="shared" si="42"/>
        <v>0</v>
      </c>
      <c r="AM171" s="1">
        <f t="shared" si="43"/>
        <v>0.31808714138589889</v>
      </c>
      <c r="AN171" s="1" t="b">
        <f t="shared" si="44"/>
        <v>0</v>
      </c>
      <c r="AO171" s="1">
        <v>9.4879999999999995</v>
      </c>
    </row>
    <row r="172" spans="1:41">
      <c r="A172" s="7">
        <v>169</v>
      </c>
      <c r="B172" s="9" t="s">
        <v>90</v>
      </c>
      <c r="C172" s="9" t="s">
        <v>91</v>
      </c>
      <c r="D172" s="9" t="s">
        <v>110</v>
      </c>
      <c r="E172" s="9" t="s">
        <v>78</v>
      </c>
      <c r="F172" s="2" t="b">
        <f t="shared" si="37"/>
        <v>1</v>
      </c>
      <c r="G172" s="2" t="b">
        <f t="shared" si="35"/>
        <v>0</v>
      </c>
      <c r="H172" s="2" t="s">
        <v>275</v>
      </c>
      <c r="J172" s="4"/>
      <c r="M172" s="1">
        <f>PRODUCT(SUM(PRODUCT(R172,overview!$J$3),PRODUCT(W172,overview!$K$3),PRODUCT(AB172,overview!$L$3)),1/SUM(overview!$J$3:$L$3))</f>
        <v>0.34497727272727274</v>
      </c>
      <c r="N172" s="1">
        <f>PRODUCT(SUM(PRODUCT(S172,overview!$J$3),PRODUCT(X172,overview!$K$3),PRODUCT(AC172,overview!$L$3)),1/SUM(overview!$J$3:$L$3))</f>
        <v>2.6550227272727271</v>
      </c>
      <c r="O172" s="1">
        <f t="shared" si="32"/>
        <v>7.5</v>
      </c>
      <c r="P172" s="1">
        <f t="shared" si="32"/>
        <v>26.5</v>
      </c>
      <c r="Q172" s="1">
        <f t="shared" si="36"/>
        <v>0.45909953404496345</v>
      </c>
      <c r="R172" s="4">
        <v>0.154</v>
      </c>
      <c r="S172" s="4">
        <v>2.8460000000000001</v>
      </c>
      <c r="T172" s="1">
        <v>3.2</v>
      </c>
      <c r="U172" s="1">
        <v>14.8</v>
      </c>
      <c r="V172" s="1">
        <f t="shared" si="33"/>
        <v>0.25026352775825722</v>
      </c>
      <c r="W172" s="4">
        <v>0.443</v>
      </c>
      <c r="X172" s="4">
        <v>2.5569999999999999</v>
      </c>
      <c r="Y172" s="1">
        <v>4.3</v>
      </c>
      <c r="Z172" s="1">
        <v>8.6999999999999993</v>
      </c>
      <c r="AA172" s="1">
        <f t="shared" si="34"/>
        <v>0.35052887195205135</v>
      </c>
      <c r="AB172" s="1">
        <v>0.17599999999999999</v>
      </c>
      <c r="AC172" s="1">
        <v>2.8239999999999998</v>
      </c>
      <c r="AD172" s="1">
        <v>0</v>
      </c>
      <c r="AE172" s="1">
        <v>3</v>
      </c>
      <c r="AF172" s="1" t="e">
        <f t="shared" si="31"/>
        <v>#DIV/0!</v>
      </c>
      <c r="AH172" s="1">
        <f t="shared" si="38"/>
        <v>0.11182734656130683</v>
      </c>
      <c r="AI172" s="1">
        <f t="shared" si="39"/>
        <v>0.13722797207370707</v>
      </c>
      <c r="AJ172" s="1">
        <f t="shared" si="40"/>
        <v>0.19275671377453282</v>
      </c>
      <c r="AK172" s="1">
        <f t="shared" si="41"/>
        <v>1.8600983719790849</v>
      </c>
      <c r="AL172" s="1" t="b">
        <f t="shared" si="42"/>
        <v>0</v>
      </c>
      <c r="AM172" s="1">
        <f t="shared" si="43"/>
        <v>0.26589142291875689</v>
      </c>
      <c r="AN172" s="1" t="b">
        <f t="shared" si="44"/>
        <v>0</v>
      </c>
      <c r="AO172" s="1">
        <v>9.4879999999999995</v>
      </c>
    </row>
    <row r="173" spans="1:41">
      <c r="A173" s="7">
        <v>170</v>
      </c>
      <c r="B173" s="9" t="s">
        <v>82</v>
      </c>
      <c r="C173" s="9" t="s">
        <v>59</v>
      </c>
      <c r="D173" s="9" t="s">
        <v>58</v>
      </c>
      <c r="E173" s="9" t="s">
        <v>59</v>
      </c>
      <c r="F173" s="2" t="b">
        <f t="shared" si="37"/>
        <v>1</v>
      </c>
      <c r="G173" s="2" t="b">
        <f t="shared" si="35"/>
        <v>1</v>
      </c>
      <c r="H173" s="2" t="s">
        <v>275</v>
      </c>
      <c r="J173" s="4"/>
      <c r="K173" s="3"/>
      <c r="L173" s="3"/>
      <c r="M173" s="1">
        <f>PRODUCT(SUM(PRODUCT(R173,overview!$J$3),PRODUCT(W173,overview!$K$3),PRODUCT(AB173,overview!$L$3)),1/SUM(overview!$J$3:$L$3))</f>
        <v>0.375</v>
      </c>
      <c r="N173" s="1">
        <f>PRODUCT(SUM(PRODUCT(S173,overview!$J$3),PRODUCT(X173,overview!$K$3),PRODUCT(AC173,overview!$L$3)),1/SUM(overview!$J$3:$L$3))</f>
        <v>2.625</v>
      </c>
      <c r="O173" s="1">
        <f t="shared" si="32"/>
        <v>14</v>
      </c>
      <c r="P173" s="1">
        <f t="shared" si="32"/>
        <v>0</v>
      </c>
      <c r="Q173" s="1">
        <f t="shared" si="36"/>
        <v>0</v>
      </c>
      <c r="R173" s="4">
        <v>0.375</v>
      </c>
      <c r="S173" s="4">
        <v>2.625</v>
      </c>
      <c r="T173" s="1">
        <v>9</v>
      </c>
      <c r="U173" s="1">
        <v>0</v>
      </c>
      <c r="V173" s="1">
        <f t="shared" si="33"/>
        <v>0</v>
      </c>
      <c r="W173" s="4">
        <v>0.375</v>
      </c>
      <c r="X173" s="4">
        <v>2.625</v>
      </c>
      <c r="Y173" s="1">
        <v>4</v>
      </c>
      <c r="Z173" s="1">
        <v>0</v>
      </c>
      <c r="AA173" s="1">
        <f t="shared" si="34"/>
        <v>0</v>
      </c>
      <c r="AB173" s="1">
        <v>0.375</v>
      </c>
      <c r="AC173" s="1">
        <v>2.625</v>
      </c>
      <c r="AD173" s="1">
        <v>1</v>
      </c>
      <c r="AE173" s="1">
        <v>0</v>
      </c>
      <c r="AF173" s="1">
        <f t="shared" si="31"/>
        <v>0</v>
      </c>
      <c r="AH173" s="1">
        <f t="shared" si="38"/>
        <v>9.6125991519820583E-2</v>
      </c>
      <c r="AI173" s="1">
        <f t="shared" si="39"/>
        <v>0.14197038067141851</v>
      </c>
      <c r="AJ173" s="1">
        <f t="shared" si="40"/>
        <v>0.25049385897105558</v>
      </c>
      <c r="AK173" s="1">
        <f t="shared" si="41"/>
        <v>2.6273052177651355</v>
      </c>
      <c r="AL173" s="1" t="b">
        <f t="shared" si="42"/>
        <v>0</v>
      </c>
      <c r="AM173" s="1">
        <f t="shared" si="43"/>
        <v>9.5176095760571747E-2</v>
      </c>
      <c r="AN173" s="1" t="b">
        <f t="shared" si="44"/>
        <v>0</v>
      </c>
      <c r="AO173" s="1">
        <v>9.4879999999999995</v>
      </c>
    </row>
    <row r="174" spans="1:41">
      <c r="A174" s="7">
        <v>171</v>
      </c>
      <c r="B174" s="9" t="s">
        <v>90</v>
      </c>
      <c r="C174" s="9" t="s">
        <v>91</v>
      </c>
      <c r="D174" s="9" t="s">
        <v>90</v>
      </c>
      <c r="E174" s="9" t="s">
        <v>91</v>
      </c>
      <c r="F174" s="2" t="b">
        <f t="shared" si="37"/>
        <v>0</v>
      </c>
      <c r="G174" s="2" t="b">
        <f t="shared" si="35"/>
        <v>0</v>
      </c>
      <c r="H174" s="2" t="s">
        <v>275</v>
      </c>
      <c r="J174" s="3"/>
      <c r="M174" s="1">
        <f>PRODUCT(SUM(PRODUCT(R174,overview!$J$3),PRODUCT(W174,overview!$K$3),PRODUCT(AB174,overview!$L$3)),1/SUM(overview!$J$3:$L$3))</f>
        <v>0</v>
      </c>
      <c r="N174" s="1">
        <f>PRODUCT(SUM(PRODUCT(S174,overview!$J$3),PRODUCT(X174,overview!$K$3),PRODUCT(AC174,overview!$L$3)),1/SUM(overview!$J$3:$L$3))</f>
        <v>3</v>
      </c>
      <c r="O174" s="1">
        <f t="shared" si="32"/>
        <v>0</v>
      </c>
      <c r="P174" s="1">
        <f t="shared" si="32"/>
        <v>0</v>
      </c>
      <c r="Q174" s="1" t="e">
        <f t="shared" si="36"/>
        <v>#DIV/0!</v>
      </c>
      <c r="R174" s="4">
        <v>0</v>
      </c>
      <c r="S174" s="4">
        <v>3</v>
      </c>
      <c r="T174" s="1">
        <v>0</v>
      </c>
      <c r="U174" s="1">
        <v>0</v>
      </c>
      <c r="V174" s="1" t="e">
        <f t="shared" si="33"/>
        <v>#DIV/0!</v>
      </c>
      <c r="W174" s="4">
        <v>0</v>
      </c>
      <c r="X174" s="4">
        <v>3</v>
      </c>
      <c r="Y174" s="1">
        <v>0</v>
      </c>
      <c r="Z174" s="1">
        <v>0</v>
      </c>
      <c r="AA174" s="1" t="e">
        <f t="shared" si="34"/>
        <v>#DIV/0!</v>
      </c>
      <c r="AB174" s="1">
        <v>0</v>
      </c>
      <c r="AC174" s="1">
        <v>3</v>
      </c>
      <c r="AD174" s="1">
        <v>0</v>
      </c>
      <c r="AE174" s="1">
        <v>0</v>
      </c>
      <c r="AF174" s="1" t="e">
        <f t="shared" si="31"/>
        <v>#DIV/0!</v>
      </c>
      <c r="AH174" s="1">
        <f t="shared" si="38"/>
        <v>0.10347266762213196</v>
      </c>
      <c r="AI174" s="1">
        <f t="shared" si="39"/>
        <v>0.14659405702040418</v>
      </c>
      <c r="AJ174" s="1">
        <f t="shared" si="40"/>
        <v>0.32176051876420825</v>
      </c>
      <c r="AK174" s="1">
        <f t="shared" si="41"/>
        <v>4.2194077083949395</v>
      </c>
      <c r="AL174" s="1" t="b">
        <f t="shared" si="42"/>
        <v>0</v>
      </c>
      <c r="AM174" s="1">
        <f t="shared" si="43"/>
        <v>9.7290494289421926E-3</v>
      </c>
      <c r="AN174" s="1" t="b">
        <f t="shared" si="44"/>
        <v>0</v>
      </c>
      <c r="AO174" s="1">
        <v>9.4879999999999995</v>
      </c>
    </row>
    <row r="175" spans="1:41">
      <c r="A175" s="7">
        <v>172</v>
      </c>
      <c r="B175" s="9" t="s">
        <v>54</v>
      </c>
      <c r="C175" s="9" t="s">
        <v>55</v>
      </c>
      <c r="D175" s="9" t="s">
        <v>95</v>
      </c>
      <c r="E175" s="9" t="s">
        <v>44</v>
      </c>
      <c r="F175" s="2" t="b">
        <f t="shared" si="37"/>
        <v>1</v>
      </c>
      <c r="G175" s="2" t="b">
        <f t="shared" si="35"/>
        <v>1</v>
      </c>
      <c r="H175" s="2" t="s">
        <v>275</v>
      </c>
      <c r="J175" s="3"/>
      <c r="M175" s="1">
        <f>PRODUCT(SUM(PRODUCT(R175,overview!$J$3),PRODUCT(W175,overview!$K$3),PRODUCT(AB175,overview!$L$3)),1/SUM(overview!$J$3:$L$3))</f>
        <v>0.46154545454545454</v>
      </c>
      <c r="N175" s="1">
        <f>PRODUCT(SUM(PRODUCT(S175,overview!$J$3),PRODUCT(X175,overview!$K$3),PRODUCT(AC175,overview!$L$3)),1/SUM(overview!$J$3:$L$3))</f>
        <v>2.5384545454545457</v>
      </c>
      <c r="O175" s="1">
        <f t="shared" si="32"/>
        <v>7.5</v>
      </c>
      <c r="P175" s="1">
        <f t="shared" si="32"/>
        <v>8.5</v>
      </c>
      <c r="Q175" s="1">
        <f t="shared" si="36"/>
        <v>0.20606429586123745</v>
      </c>
      <c r="R175" s="4">
        <v>0.44400000000000001</v>
      </c>
      <c r="S175" s="4">
        <v>2.556</v>
      </c>
      <c r="T175" s="1">
        <v>2.5</v>
      </c>
      <c r="U175" s="1">
        <v>6.5</v>
      </c>
      <c r="V175" s="1">
        <f t="shared" si="33"/>
        <v>0.4516431924882629</v>
      </c>
      <c r="W175" s="4">
        <v>0.47299999999999998</v>
      </c>
      <c r="X175" s="4">
        <v>2.5270000000000001</v>
      </c>
      <c r="Y175" s="1">
        <v>4</v>
      </c>
      <c r="Z175" s="1">
        <v>1</v>
      </c>
      <c r="AA175" s="1">
        <f t="shared" si="34"/>
        <v>4.679461812425801E-2</v>
      </c>
      <c r="AB175" s="1">
        <v>0.375</v>
      </c>
      <c r="AC175" s="1">
        <v>2.625</v>
      </c>
      <c r="AD175" s="1">
        <v>1</v>
      </c>
      <c r="AE175" s="1">
        <v>1</v>
      </c>
      <c r="AF175" s="1">
        <f t="shared" si="31"/>
        <v>0.14285714285714285</v>
      </c>
      <c r="AH175" s="1">
        <f t="shared" si="38"/>
        <v>0.19805029315801845</v>
      </c>
      <c r="AI175" s="1">
        <f t="shared" si="39"/>
        <v>0.16520735440820788</v>
      </c>
      <c r="AJ175" s="1">
        <f t="shared" si="40"/>
        <v>0.34812382393093017</v>
      </c>
      <c r="AK175" s="1">
        <f t="shared" si="41"/>
        <v>6.0330721616835881</v>
      </c>
      <c r="AL175" s="1" t="b">
        <f t="shared" si="42"/>
        <v>0</v>
      </c>
      <c r="AM175" s="1">
        <f t="shared" si="43"/>
        <v>1.1688196718020828E-2</v>
      </c>
      <c r="AN175" s="1" t="b">
        <f t="shared" si="44"/>
        <v>0</v>
      </c>
      <c r="AO175" s="1">
        <v>9.4879999999999995</v>
      </c>
    </row>
    <row r="176" spans="1:41">
      <c r="A176" s="7">
        <v>173</v>
      </c>
      <c r="B176" s="9" t="s">
        <v>58</v>
      </c>
      <c r="C176" s="9" t="s">
        <v>59</v>
      </c>
      <c r="D176" s="9" t="s">
        <v>58</v>
      </c>
      <c r="E176" s="9" t="s">
        <v>59</v>
      </c>
      <c r="F176" s="2" t="b">
        <f t="shared" si="37"/>
        <v>0</v>
      </c>
      <c r="G176" s="2" t="b">
        <f t="shared" si="35"/>
        <v>0</v>
      </c>
      <c r="H176" s="2" t="s">
        <v>275</v>
      </c>
      <c r="J176" s="3"/>
      <c r="K176" s="2"/>
      <c r="L176" s="2"/>
      <c r="M176" s="1">
        <f>PRODUCT(SUM(PRODUCT(R176,overview!$J$3),PRODUCT(W176,overview!$K$3),PRODUCT(AB176,overview!$L$3)),1/SUM(overview!$J$3:$L$3))</f>
        <v>0.37568181818181823</v>
      </c>
      <c r="N176" s="1">
        <f>PRODUCT(SUM(PRODUCT(S176,overview!$J$3),PRODUCT(X176,overview!$K$3),PRODUCT(AC176,overview!$L$3)),1/SUM(overview!$J$3:$L$3))</f>
        <v>2.624318181818182</v>
      </c>
      <c r="O176" s="1">
        <f t="shared" si="32"/>
        <v>4.5</v>
      </c>
      <c r="P176" s="1">
        <f t="shared" si="32"/>
        <v>4.5</v>
      </c>
      <c r="Q176" s="1">
        <f t="shared" si="36"/>
        <v>0.14315406599116653</v>
      </c>
      <c r="R176" s="4">
        <v>0.40200000000000002</v>
      </c>
      <c r="S176" s="4">
        <v>2.5979999999999999</v>
      </c>
      <c r="T176" s="1">
        <v>2.5</v>
      </c>
      <c r="U176" s="1">
        <v>1.5</v>
      </c>
      <c r="V176" s="1">
        <f t="shared" si="33"/>
        <v>9.2840646651270217E-2</v>
      </c>
      <c r="W176" s="4">
        <v>0.36299999999999999</v>
      </c>
      <c r="X176" s="4">
        <v>2.637</v>
      </c>
      <c r="Y176" s="1">
        <v>2</v>
      </c>
      <c r="Z176" s="1">
        <v>3</v>
      </c>
      <c r="AA176" s="1">
        <f t="shared" si="34"/>
        <v>0.20648464163822525</v>
      </c>
      <c r="AB176" s="1">
        <v>0.375</v>
      </c>
      <c r="AC176" s="1">
        <v>2.625</v>
      </c>
      <c r="AD176" s="1">
        <v>0</v>
      </c>
      <c r="AE176" s="1">
        <v>0</v>
      </c>
      <c r="AF176" s="1" t="e">
        <f t="shared" si="31"/>
        <v>#DIV/0!</v>
      </c>
      <c r="AH176" s="1">
        <f t="shared" si="38"/>
        <v>0.23650412021148662</v>
      </c>
      <c r="AI176" s="1">
        <f t="shared" si="39"/>
        <v>0.19406500980206159</v>
      </c>
      <c r="AJ176" s="1">
        <f t="shared" si="40"/>
        <v>0.48587191530604634</v>
      </c>
      <c r="AK176" s="1">
        <f t="shared" si="41"/>
        <v>9.8236996953451019</v>
      </c>
      <c r="AL176" s="1" t="b">
        <f t="shared" si="42"/>
        <v>1</v>
      </c>
      <c r="AM176" s="1">
        <f t="shared" si="43"/>
        <v>0.22315367052486526</v>
      </c>
      <c r="AN176" s="1" t="b">
        <f t="shared" si="44"/>
        <v>0</v>
      </c>
      <c r="AO176" s="1">
        <v>9.4879999999999995</v>
      </c>
    </row>
    <row r="177" spans="1:41">
      <c r="A177" s="7">
        <v>174</v>
      </c>
      <c r="B177" s="9" t="s">
        <v>75</v>
      </c>
      <c r="C177" s="9" t="s">
        <v>1</v>
      </c>
      <c r="D177" s="9" t="s">
        <v>75</v>
      </c>
      <c r="E177" s="9" t="s">
        <v>1</v>
      </c>
      <c r="F177" s="2" t="b">
        <f t="shared" si="37"/>
        <v>0</v>
      </c>
      <c r="G177" s="2" t="b">
        <f t="shared" si="35"/>
        <v>0</v>
      </c>
      <c r="H177" s="2" t="s">
        <v>275</v>
      </c>
      <c r="J177" s="3"/>
      <c r="M177" s="1">
        <f>PRODUCT(SUM(PRODUCT(R177,overview!$J$3),PRODUCT(W177,overview!$K$3),PRODUCT(AB177,overview!$L$3)),1/SUM(overview!$J$3:$L$3))</f>
        <v>1.0715000000000001</v>
      </c>
      <c r="N177" s="1">
        <f>PRODUCT(SUM(PRODUCT(S177,overview!$J$3),PRODUCT(X177,overview!$K$3),PRODUCT(AC177,overview!$L$3)),1/SUM(overview!$J$3:$L$3))</f>
        <v>1.9285000000000001</v>
      </c>
      <c r="O177" s="1">
        <f t="shared" si="32"/>
        <v>11</v>
      </c>
      <c r="P177" s="1">
        <f t="shared" si="32"/>
        <v>1</v>
      </c>
      <c r="Q177" s="1">
        <f t="shared" si="36"/>
        <v>5.051028825983455E-2</v>
      </c>
      <c r="R177" s="4">
        <v>1.03</v>
      </c>
      <c r="S177" s="4">
        <v>1.97</v>
      </c>
      <c r="T177" s="1">
        <v>6</v>
      </c>
      <c r="U177" s="1">
        <v>1</v>
      </c>
      <c r="V177" s="1">
        <f t="shared" si="33"/>
        <v>8.7140439932318098E-2</v>
      </c>
      <c r="W177" s="4">
        <v>1.0940000000000001</v>
      </c>
      <c r="X177" s="4">
        <v>1.9059999999999999</v>
      </c>
      <c r="Y177" s="1">
        <v>5</v>
      </c>
      <c r="Z177" s="1">
        <v>0</v>
      </c>
      <c r="AA177" s="1">
        <f t="shared" si="34"/>
        <v>0</v>
      </c>
      <c r="AB177" s="1">
        <v>1</v>
      </c>
      <c r="AC177" s="1">
        <v>2</v>
      </c>
      <c r="AD177" s="1">
        <v>0</v>
      </c>
      <c r="AE177" s="1">
        <v>0</v>
      </c>
      <c r="AF177" s="1" t="e">
        <f t="shared" si="31"/>
        <v>#DIV/0!</v>
      </c>
      <c r="AH177" s="1">
        <f t="shared" si="38"/>
        <v>0.281148654783624</v>
      </c>
      <c r="AI177" s="1">
        <f t="shared" si="39"/>
        <v>0.222362679933124</v>
      </c>
      <c r="AJ177" s="1">
        <f t="shared" si="40"/>
        <v>0.48864212554507647</v>
      </c>
      <c r="AK177" s="1">
        <f t="shared" si="41"/>
        <v>14.147370100114998</v>
      </c>
      <c r="AL177" s="1" t="b">
        <f t="shared" si="42"/>
        <v>1</v>
      </c>
      <c r="AM177" s="1">
        <f t="shared" si="43"/>
        <v>1.1199950723107908</v>
      </c>
      <c r="AN177" s="1" t="b">
        <f t="shared" si="44"/>
        <v>0</v>
      </c>
      <c r="AO177" s="1">
        <v>9.4879999999999995</v>
      </c>
    </row>
    <row r="178" spans="1:41">
      <c r="A178" s="7">
        <v>175</v>
      </c>
      <c r="B178" s="9" t="s">
        <v>120</v>
      </c>
      <c r="C178" s="9" t="s">
        <v>46</v>
      </c>
      <c r="D178" s="9" t="s">
        <v>32</v>
      </c>
      <c r="E178" s="9" t="s">
        <v>33</v>
      </c>
      <c r="F178" s="2" t="b">
        <f t="shared" si="37"/>
        <v>0</v>
      </c>
      <c r="G178" s="2" t="b">
        <f t="shared" si="35"/>
        <v>0</v>
      </c>
      <c r="H178" s="2" t="s">
        <v>275</v>
      </c>
      <c r="J178" s="2"/>
      <c r="M178" s="1">
        <f>PRODUCT(SUM(PRODUCT(R178,overview!$J$3),PRODUCT(W178,overview!$K$3),PRODUCT(AB178,overview!$L$3)),1/SUM(overview!$J$3:$L$3))</f>
        <v>0.97736363636363655</v>
      </c>
      <c r="N178" s="1">
        <f>PRODUCT(SUM(PRODUCT(S178,overview!$J$3),PRODUCT(X178,overview!$K$3),PRODUCT(AC178,overview!$L$3)),1/SUM(overview!$J$3:$L$3))</f>
        <v>2.0226363636363636</v>
      </c>
      <c r="O178" s="1">
        <f t="shared" si="32"/>
        <v>16.3</v>
      </c>
      <c r="P178" s="1">
        <f t="shared" si="32"/>
        <v>19.7</v>
      </c>
      <c r="Q178" s="1">
        <f t="shared" si="36"/>
        <v>0.58400556776936563</v>
      </c>
      <c r="R178" s="4">
        <v>0.93300000000000005</v>
      </c>
      <c r="S178" s="4">
        <v>2.0670000000000002</v>
      </c>
      <c r="T178" s="1">
        <v>10.3</v>
      </c>
      <c r="U178" s="1">
        <v>12.7</v>
      </c>
      <c r="V178" s="1">
        <f t="shared" si="33"/>
        <v>0.55655445488748279</v>
      </c>
      <c r="W178" s="4">
        <v>0.998</v>
      </c>
      <c r="X178" s="4">
        <v>2.0019999999999998</v>
      </c>
      <c r="Y178" s="1">
        <v>5</v>
      </c>
      <c r="Z178" s="1">
        <v>6</v>
      </c>
      <c r="AA178" s="1">
        <f t="shared" si="34"/>
        <v>0.59820179820179831</v>
      </c>
      <c r="AB178" s="1">
        <v>1</v>
      </c>
      <c r="AC178" s="1">
        <v>2</v>
      </c>
      <c r="AD178" s="1">
        <v>1</v>
      </c>
      <c r="AE178" s="1">
        <v>1</v>
      </c>
      <c r="AF178" s="1">
        <f t="shared" si="31"/>
        <v>0.5</v>
      </c>
      <c r="AH178" s="1">
        <f t="shared" si="38"/>
        <v>0.3756791050615359</v>
      </c>
      <c r="AI178" s="1">
        <f t="shared" si="39"/>
        <v>0.25693846815834764</v>
      </c>
      <c r="AJ178" s="1">
        <f t="shared" si="40"/>
        <v>0.73202691535828102</v>
      </c>
      <c r="AK178" s="1">
        <f t="shared" si="41"/>
        <v>17.533032667779658</v>
      </c>
      <c r="AL178" s="1" t="b">
        <f t="shared" si="42"/>
        <v>1</v>
      </c>
      <c r="AM178" s="1">
        <f t="shared" si="43"/>
        <v>3.0994625300010354</v>
      </c>
      <c r="AN178" s="1" t="b">
        <f t="shared" si="44"/>
        <v>0</v>
      </c>
      <c r="AO178" s="1">
        <v>9.4879999999999995</v>
      </c>
    </row>
    <row r="179" spans="1:41">
      <c r="A179" s="7">
        <v>176</v>
      </c>
      <c r="B179" s="9" t="s">
        <v>32</v>
      </c>
      <c r="C179" s="9" t="s">
        <v>33</v>
      </c>
      <c r="D179" s="9" t="s">
        <v>28</v>
      </c>
      <c r="E179" s="9" t="s">
        <v>29</v>
      </c>
      <c r="F179" s="2" t="b">
        <f t="shared" si="37"/>
        <v>0</v>
      </c>
      <c r="G179" s="2" t="b">
        <f t="shared" si="35"/>
        <v>1</v>
      </c>
      <c r="H179" s="2" t="s">
        <v>275</v>
      </c>
      <c r="M179" s="1">
        <f>PRODUCT(SUM(PRODUCT(R179,overview!$J$3),PRODUCT(W179,overview!$K$3),PRODUCT(AB179,overview!$L$3)),1/SUM(overview!$J$3:$L$3))</f>
        <v>0.77672727272727282</v>
      </c>
      <c r="N179" s="1">
        <f>PRODUCT(SUM(PRODUCT(S179,overview!$J$3),PRODUCT(X179,overview!$K$3),PRODUCT(AC179,overview!$L$3)),1/SUM(overview!$J$3:$L$3))</f>
        <v>2.2232727272727275</v>
      </c>
      <c r="O179" s="1">
        <f t="shared" si="32"/>
        <v>13</v>
      </c>
      <c r="P179" s="1">
        <f t="shared" si="32"/>
        <v>1</v>
      </c>
      <c r="Q179" s="1">
        <f t="shared" si="36"/>
        <v>2.6874009209632371E-2</v>
      </c>
      <c r="R179" s="4">
        <v>1</v>
      </c>
      <c r="S179" s="4">
        <v>2</v>
      </c>
      <c r="T179" s="1">
        <v>7</v>
      </c>
      <c r="U179" s="1">
        <v>0</v>
      </c>
      <c r="V179" s="1">
        <f t="shared" si="33"/>
        <v>0</v>
      </c>
      <c r="W179" s="4">
        <v>0.66700000000000004</v>
      </c>
      <c r="X179" s="4">
        <v>2.3330000000000002</v>
      </c>
      <c r="Y179" s="1">
        <v>6</v>
      </c>
      <c r="Z179" s="1">
        <v>0</v>
      </c>
      <c r="AA179" s="1">
        <f t="shared" si="34"/>
        <v>0</v>
      </c>
      <c r="AB179" s="1">
        <v>0.83299999999999996</v>
      </c>
      <c r="AC179" s="1">
        <v>2.1669999999999998</v>
      </c>
      <c r="AD179" s="1">
        <v>0</v>
      </c>
      <c r="AE179" s="1">
        <v>1</v>
      </c>
      <c r="AF179" s="1" t="e">
        <f t="shared" si="31"/>
        <v>#DIV/0!</v>
      </c>
      <c r="AH179" s="1">
        <f t="shared" si="38"/>
        <v>0.5462921991434988</v>
      </c>
      <c r="AI179" s="1">
        <f t="shared" si="39"/>
        <v>0.29516097494587978</v>
      </c>
      <c r="AJ179" s="1">
        <f t="shared" si="40"/>
        <v>0.87012310588445374</v>
      </c>
      <c r="AK179" s="1">
        <f t="shared" si="41"/>
        <v>20.678822743242364</v>
      </c>
      <c r="AL179" s="1" t="b">
        <f t="shared" si="42"/>
        <v>1</v>
      </c>
      <c r="AM179" s="1">
        <f t="shared" si="43"/>
        <v>6.1676972135464725</v>
      </c>
      <c r="AN179" s="1" t="b">
        <f t="shared" si="44"/>
        <v>0</v>
      </c>
      <c r="AO179" s="1">
        <v>9.4879999999999995</v>
      </c>
    </row>
    <row r="180" spans="1:41" s="10" customFormat="1">
      <c r="A180" s="13">
        <v>177</v>
      </c>
      <c r="B180" s="14" t="s">
        <v>28</v>
      </c>
      <c r="C180" s="14" t="s">
        <v>29</v>
      </c>
      <c r="D180" s="14" t="s">
        <v>28</v>
      </c>
      <c r="E180" s="14" t="s">
        <v>29</v>
      </c>
      <c r="F180" s="2" t="b">
        <f t="shared" si="37"/>
        <v>0</v>
      </c>
      <c r="G180" s="2" t="b">
        <f t="shared" si="35"/>
        <v>0</v>
      </c>
      <c r="H180" s="2" t="s">
        <v>275</v>
      </c>
      <c r="J180" s="11"/>
      <c r="K180" s="11"/>
      <c r="L180" s="11"/>
      <c r="M180" s="1">
        <f>PRODUCT(SUM(PRODUCT(R180,overview!$J$3),PRODUCT(W180,overview!$K$3),PRODUCT(AB180,overview!$L$3)),1/SUM(overview!$J$3:$L$3))</f>
        <v>0.66700000000000004</v>
      </c>
      <c r="N180" s="1">
        <f>PRODUCT(SUM(PRODUCT(S180,overview!$J$3),PRODUCT(X180,overview!$K$3),PRODUCT(AC180,overview!$L$3)),1/SUM(overview!$J$3:$L$3))</f>
        <v>2.3330000000000006</v>
      </c>
      <c r="O180" s="1">
        <f t="shared" si="32"/>
        <v>13</v>
      </c>
      <c r="P180" s="1">
        <f t="shared" si="32"/>
        <v>1</v>
      </c>
      <c r="Q180" s="10">
        <f t="shared" si="36"/>
        <v>2.1992152725114573E-2</v>
      </c>
      <c r="R180" s="10">
        <v>0.66700000000000004</v>
      </c>
      <c r="S180" s="10">
        <v>2.3330000000000002</v>
      </c>
      <c r="T180" s="10">
        <v>8</v>
      </c>
      <c r="U180" s="10">
        <v>0</v>
      </c>
      <c r="V180" s="10">
        <f t="shared" si="33"/>
        <v>0</v>
      </c>
      <c r="W180" s="10">
        <v>0.66700000000000004</v>
      </c>
      <c r="X180" s="10">
        <v>2.3330000000000002</v>
      </c>
      <c r="Y180" s="10">
        <v>5</v>
      </c>
      <c r="Z180" s="10">
        <v>1</v>
      </c>
      <c r="AA180" s="10">
        <f t="shared" si="34"/>
        <v>5.7179597085297906E-2</v>
      </c>
      <c r="AB180" s="10">
        <v>0.66700000000000004</v>
      </c>
      <c r="AC180" s="10">
        <v>2.3330000000000002</v>
      </c>
      <c r="AD180" s="10">
        <v>0</v>
      </c>
      <c r="AE180" s="10">
        <v>0</v>
      </c>
      <c r="AF180" s="10" t="e">
        <f t="shared" si="31"/>
        <v>#DIV/0!</v>
      </c>
      <c r="AH180" s="10">
        <f t="shared" si="38"/>
        <v>0.77398167585396704</v>
      </c>
      <c r="AI180" s="10">
        <f t="shared" si="39"/>
        <v>0.3433053125495058</v>
      </c>
      <c r="AJ180" s="10">
        <f t="shared" si="40"/>
        <v>0.87994814446669212</v>
      </c>
      <c r="AK180" s="10">
        <f t="shared" si="41"/>
        <v>24.645703240935028</v>
      </c>
      <c r="AL180" s="10" t="b">
        <f t="shared" si="42"/>
        <v>1</v>
      </c>
      <c r="AM180" s="10">
        <f t="shared" si="43"/>
        <v>9.5670364121987692</v>
      </c>
      <c r="AN180" s="10" t="b">
        <f t="shared" si="44"/>
        <v>1</v>
      </c>
      <c r="AO180" s="10">
        <v>9.4879999999999995</v>
      </c>
    </row>
    <row r="181" spans="1:41">
      <c r="A181" s="7">
        <v>178</v>
      </c>
      <c r="B181" s="9" t="s">
        <v>64</v>
      </c>
      <c r="C181" s="9" t="s">
        <v>2</v>
      </c>
      <c r="D181" s="9" t="s">
        <v>32</v>
      </c>
      <c r="E181" s="9" t="s">
        <v>33</v>
      </c>
      <c r="F181" s="2" t="b">
        <f t="shared" si="37"/>
        <v>0</v>
      </c>
      <c r="G181" s="2" t="b">
        <f t="shared" si="35"/>
        <v>1</v>
      </c>
      <c r="H181" s="2" t="s">
        <v>275</v>
      </c>
      <c r="J181" s="3"/>
      <c r="M181" s="1">
        <f>PRODUCT(SUM(PRODUCT(R181,overview!$J$3),PRODUCT(W181,overview!$K$3),PRODUCT(AB181,overview!$L$3)),1/SUM(overview!$J$3:$L$3))</f>
        <v>0.55806818181818196</v>
      </c>
      <c r="N181" s="1">
        <f>PRODUCT(SUM(PRODUCT(S181,overview!$J$3),PRODUCT(X181,overview!$K$3),PRODUCT(AC181,overview!$L$3)),1/SUM(overview!$J$3:$L$3))</f>
        <v>2.4419318181818186</v>
      </c>
      <c r="O181" s="1">
        <f t="shared" si="32"/>
        <v>8</v>
      </c>
      <c r="P181" s="1">
        <f t="shared" si="32"/>
        <v>23</v>
      </c>
      <c r="Q181" s="1">
        <f t="shared" si="36"/>
        <v>0.65703964819209848</v>
      </c>
      <c r="R181" s="4">
        <v>0.33500000000000002</v>
      </c>
      <c r="S181" s="4">
        <v>2.665</v>
      </c>
      <c r="T181" s="1">
        <v>4</v>
      </c>
      <c r="U181" s="1">
        <v>6</v>
      </c>
      <c r="V181" s="1">
        <f t="shared" si="33"/>
        <v>0.18855534709193247</v>
      </c>
      <c r="W181" s="4">
        <v>0.66200000000000003</v>
      </c>
      <c r="X181" s="4">
        <v>2.3380000000000001</v>
      </c>
      <c r="Y181" s="1">
        <v>3</v>
      </c>
      <c r="Z181" s="1">
        <v>15</v>
      </c>
      <c r="AA181" s="1">
        <f t="shared" si="34"/>
        <v>1.4157399486740807</v>
      </c>
      <c r="AB181" s="1">
        <v>0.66700000000000004</v>
      </c>
      <c r="AC181" s="1">
        <v>2.3330000000000002</v>
      </c>
      <c r="AD181" s="1">
        <v>1</v>
      </c>
      <c r="AE181" s="1">
        <v>2</v>
      </c>
      <c r="AF181" s="1">
        <f t="shared" si="31"/>
        <v>0.57179597085297895</v>
      </c>
      <c r="AH181" s="1">
        <f t="shared" si="38"/>
        <v>0.87752881604306754</v>
      </c>
      <c r="AI181" s="1">
        <f t="shared" si="39"/>
        <v>0.37835955435529584</v>
      </c>
      <c r="AJ181" s="1">
        <f t="shared" si="40"/>
        <v>1.0128812143155546</v>
      </c>
      <c r="AK181" s="1">
        <f t="shared" si="41"/>
        <v>28.127359256279863</v>
      </c>
      <c r="AL181" s="1" t="b">
        <f t="shared" si="42"/>
        <v>1</v>
      </c>
      <c r="AM181" s="1">
        <f t="shared" si="43"/>
        <v>12.877672295925635</v>
      </c>
      <c r="AN181" s="1" t="b">
        <f t="shared" si="44"/>
        <v>1</v>
      </c>
      <c r="AO181" s="1">
        <v>9.4879999999999995</v>
      </c>
    </row>
    <row r="182" spans="1:41">
      <c r="A182" s="7">
        <v>179</v>
      </c>
      <c r="B182" s="9" t="s">
        <v>58</v>
      </c>
      <c r="C182" s="9" t="s">
        <v>59</v>
      </c>
      <c r="D182" s="9" t="s">
        <v>32</v>
      </c>
      <c r="E182" s="9" t="s">
        <v>33</v>
      </c>
      <c r="F182" s="2" t="b">
        <f t="shared" si="37"/>
        <v>0</v>
      </c>
      <c r="G182" s="2" t="b">
        <f t="shared" si="35"/>
        <v>1</v>
      </c>
      <c r="H182" s="2" t="s">
        <v>275</v>
      </c>
      <c r="J182" s="3"/>
      <c r="M182" s="1">
        <f>PRODUCT(SUM(PRODUCT(R182,overview!$J$3),PRODUCT(W182,overview!$K$3),PRODUCT(AB182,overview!$L$3)),1/SUM(overview!$J$3:$L$3))</f>
        <v>0.82836363636363641</v>
      </c>
      <c r="N182" s="1">
        <f>PRODUCT(SUM(PRODUCT(S182,overview!$J$3),PRODUCT(X182,overview!$K$3),PRODUCT(AC182,overview!$L$3)),1/SUM(overview!$J$3:$L$3))</f>
        <v>2.1716363636363636</v>
      </c>
      <c r="O182" s="1">
        <f t="shared" si="32"/>
        <v>15</v>
      </c>
      <c r="P182" s="1">
        <f t="shared" si="32"/>
        <v>20</v>
      </c>
      <c r="Q182" s="1">
        <f t="shared" si="36"/>
        <v>0.50859566867604378</v>
      </c>
      <c r="R182" s="4">
        <v>0.55200000000000005</v>
      </c>
      <c r="S182" s="4">
        <v>2.448</v>
      </c>
      <c r="T182" s="1">
        <v>3.5</v>
      </c>
      <c r="U182" s="1">
        <v>7.5</v>
      </c>
      <c r="V182" s="1">
        <f t="shared" si="33"/>
        <v>0.48319327731092443</v>
      </c>
      <c r="W182" s="4">
        <v>0.96599999999999997</v>
      </c>
      <c r="X182" s="4">
        <v>2.0339999999999998</v>
      </c>
      <c r="Y182" s="1">
        <v>11</v>
      </c>
      <c r="Z182" s="1">
        <v>11</v>
      </c>
      <c r="AA182" s="1">
        <f t="shared" si="34"/>
        <v>0.47492625368731567</v>
      </c>
      <c r="AB182" s="1">
        <v>0.70599999999999996</v>
      </c>
      <c r="AC182" s="1">
        <v>2.294</v>
      </c>
      <c r="AD182" s="1">
        <v>0.5</v>
      </c>
      <c r="AE182" s="1">
        <v>1.5</v>
      </c>
      <c r="AF182" s="1">
        <f t="shared" si="31"/>
        <v>0.92327811682650385</v>
      </c>
      <c r="AH182" s="1">
        <f t="shared" si="38"/>
        <v>0.85830306587524252</v>
      </c>
      <c r="AI182" s="1">
        <f t="shared" si="39"/>
        <v>0.37945747789378731</v>
      </c>
      <c r="AJ182" s="1">
        <f t="shared" si="40"/>
        <v>1.0128812143155548</v>
      </c>
      <c r="AK182" s="1">
        <f t="shared" si="41"/>
        <v>24.135163867269927</v>
      </c>
      <c r="AL182" s="1" t="b">
        <f t="shared" si="42"/>
        <v>1</v>
      </c>
      <c r="AM182" s="1">
        <f t="shared" si="43"/>
        <v>14.443416397671538</v>
      </c>
      <c r="AN182" s="1" t="b">
        <f t="shared" si="44"/>
        <v>1</v>
      </c>
      <c r="AO182" s="1">
        <v>9.4879999999999995</v>
      </c>
    </row>
    <row r="183" spans="1:41">
      <c r="A183" s="7">
        <v>180</v>
      </c>
      <c r="B183" s="9" t="s">
        <v>94</v>
      </c>
      <c r="C183" s="9" t="s">
        <v>55</v>
      </c>
      <c r="D183" s="9" t="s">
        <v>32</v>
      </c>
      <c r="E183" s="9" t="s">
        <v>33</v>
      </c>
      <c r="F183" s="2" t="b">
        <f t="shared" si="37"/>
        <v>0</v>
      </c>
      <c r="G183" s="2" t="b">
        <f t="shared" si="35"/>
        <v>1</v>
      </c>
      <c r="H183" s="2" t="s">
        <v>275</v>
      </c>
      <c r="J183" s="4"/>
      <c r="M183" s="1">
        <f>PRODUCT(SUM(PRODUCT(R183,overview!$J$3),PRODUCT(W183,overview!$K$3),PRODUCT(AB183,overview!$L$3)),1/SUM(overview!$J$3:$L$3))</f>
        <v>0.69681818181818189</v>
      </c>
      <c r="N183" s="1">
        <f>PRODUCT(SUM(PRODUCT(S183,overview!$J$3),PRODUCT(X183,overview!$K$3),PRODUCT(AC183,overview!$L$3)),1/SUM(overview!$J$3:$L$3))</f>
        <v>2.3031818181818182</v>
      </c>
      <c r="O183" s="1">
        <f t="shared" si="32"/>
        <v>11.600000000000001</v>
      </c>
      <c r="P183" s="1">
        <f t="shared" si="32"/>
        <v>39.400000000000006</v>
      </c>
      <c r="Q183" s="1">
        <f t="shared" si="36"/>
        <v>1.0276127478001675</v>
      </c>
      <c r="R183" s="4">
        <v>0.41199999999999998</v>
      </c>
      <c r="S183" s="4">
        <v>2.5880000000000001</v>
      </c>
      <c r="T183" s="1">
        <v>2</v>
      </c>
      <c r="U183" s="1">
        <v>18</v>
      </c>
      <c r="V183" s="1">
        <f t="shared" si="33"/>
        <v>1.4327666151468315</v>
      </c>
      <c r="W183" s="4">
        <v>0.83399999999999996</v>
      </c>
      <c r="X183" s="4">
        <v>2.1659999999999999</v>
      </c>
      <c r="Y183" s="1">
        <v>9.3000000000000007</v>
      </c>
      <c r="Z183" s="1">
        <v>18.7</v>
      </c>
      <c r="AA183" s="1">
        <f t="shared" si="34"/>
        <v>0.77422333422690837</v>
      </c>
      <c r="AB183" s="1">
        <v>0.70599999999999996</v>
      </c>
      <c r="AC183" s="1">
        <v>2.294</v>
      </c>
      <c r="AD183" s="1">
        <v>0.3</v>
      </c>
      <c r="AE183" s="1">
        <v>2.7</v>
      </c>
      <c r="AF183" s="1">
        <f t="shared" si="31"/>
        <v>2.769834350479512</v>
      </c>
      <c r="AH183" s="1">
        <f t="shared" si="38"/>
        <v>0.80210728632876283</v>
      </c>
      <c r="AI183" s="1">
        <f t="shared" si="39"/>
        <v>0.34450898744869074</v>
      </c>
      <c r="AJ183" s="1">
        <f t="shared" si="40"/>
        <v>1.0943001121333711</v>
      </c>
      <c r="AK183" s="1">
        <f t="shared" si="41"/>
        <v>21.066824251759154</v>
      </c>
      <c r="AL183" s="1" t="b">
        <f t="shared" si="42"/>
        <v>1</v>
      </c>
      <c r="AM183" s="1">
        <f t="shared" si="43"/>
        <v>13.883355074081129</v>
      </c>
      <c r="AN183" s="1" t="b">
        <f t="shared" si="44"/>
        <v>1</v>
      </c>
      <c r="AO183" s="1">
        <v>9.4879999999999995</v>
      </c>
    </row>
    <row r="184" spans="1:41">
      <c r="A184" s="7">
        <v>181</v>
      </c>
      <c r="B184" s="9" t="s">
        <v>64</v>
      </c>
      <c r="C184" s="9" t="s">
        <v>2</v>
      </c>
      <c r="D184" s="9" t="s">
        <v>53</v>
      </c>
      <c r="E184" s="9" t="s">
        <v>33</v>
      </c>
      <c r="F184" s="2" t="b">
        <f t="shared" si="37"/>
        <v>0</v>
      </c>
      <c r="G184" s="2" t="b">
        <f t="shared" si="35"/>
        <v>1</v>
      </c>
      <c r="H184" s="2" t="s">
        <v>275</v>
      </c>
      <c r="J184" s="3"/>
      <c r="M184" s="1">
        <f>PRODUCT(SUM(PRODUCT(R184,overview!$J$3),PRODUCT(W184,overview!$K$3),PRODUCT(AB184,overview!$L$3)),1/SUM(overview!$J$3:$L$3))</f>
        <v>0.71152272727272736</v>
      </c>
      <c r="N184" s="1">
        <f>PRODUCT(SUM(PRODUCT(S184,overview!$J$3),PRODUCT(X184,overview!$K$3),PRODUCT(AC184,overview!$L$3)),1/SUM(overview!$J$3:$L$3))</f>
        <v>2.2884772727272726</v>
      </c>
      <c r="O184" s="1">
        <f t="shared" si="32"/>
        <v>12.8</v>
      </c>
      <c r="P184" s="1">
        <f t="shared" si="32"/>
        <v>23.2</v>
      </c>
      <c r="Q184" s="1">
        <f t="shared" si="36"/>
        <v>0.56353408379927117</v>
      </c>
      <c r="R184" s="4">
        <v>0.34499999999999997</v>
      </c>
      <c r="S184" s="4">
        <v>2.6549999999999998</v>
      </c>
      <c r="T184" s="1">
        <v>4</v>
      </c>
      <c r="U184" s="1">
        <v>3</v>
      </c>
      <c r="V184" s="1">
        <f t="shared" si="33"/>
        <v>9.7457627118644086E-2</v>
      </c>
      <c r="W184" s="4">
        <v>0.89</v>
      </c>
      <c r="X184" s="4">
        <v>2.11</v>
      </c>
      <c r="Y184" s="1">
        <v>8.3000000000000007</v>
      </c>
      <c r="Z184" s="1">
        <v>17.7</v>
      </c>
      <c r="AA184" s="1">
        <f t="shared" si="34"/>
        <v>0.89950322617484146</v>
      </c>
      <c r="AB184" s="1">
        <v>0.66700000000000004</v>
      </c>
      <c r="AC184" s="1">
        <v>2.3330000000000002</v>
      </c>
      <c r="AD184" s="1">
        <v>0.5</v>
      </c>
      <c r="AE184" s="1">
        <v>2.5</v>
      </c>
      <c r="AF184" s="1">
        <f t="shared" si="31"/>
        <v>1.4294899271324473</v>
      </c>
      <c r="AH184" s="1">
        <f t="shared" si="38"/>
        <v>0.79910652992120945</v>
      </c>
      <c r="AI184" s="1">
        <f t="shared" si="39"/>
        <v>0.37321806973608163</v>
      </c>
      <c r="AJ184" s="1">
        <f t="shared" si="40"/>
        <v>0.78188540442872079</v>
      </c>
      <c r="AK184" s="1">
        <f t="shared" si="41"/>
        <v>19.596825283178699</v>
      </c>
      <c r="AL184" s="1" t="b">
        <f t="shared" si="42"/>
        <v>1</v>
      </c>
      <c r="AM184" s="1">
        <f t="shared" si="43"/>
        <v>12.577125167213577</v>
      </c>
      <c r="AN184" s="1" t="b">
        <f t="shared" si="44"/>
        <v>1</v>
      </c>
      <c r="AO184" s="1">
        <v>9.4879999999999995</v>
      </c>
    </row>
    <row r="185" spans="1:41">
      <c r="A185" s="7">
        <v>182</v>
      </c>
      <c r="B185" s="9" t="s">
        <v>32</v>
      </c>
      <c r="C185" s="9" t="s">
        <v>33</v>
      </c>
      <c r="D185" s="9" t="s">
        <v>32</v>
      </c>
      <c r="E185" s="9" t="s">
        <v>33</v>
      </c>
      <c r="F185" s="2" t="b">
        <f t="shared" si="37"/>
        <v>0</v>
      </c>
      <c r="G185" s="2" t="b">
        <f t="shared" si="35"/>
        <v>0</v>
      </c>
      <c r="H185" s="2" t="s">
        <v>275</v>
      </c>
      <c r="J185" s="3"/>
      <c r="M185" s="1">
        <f>PRODUCT(SUM(PRODUCT(R185,overview!$J$3),PRODUCT(W185,overview!$K$3),PRODUCT(AB185,overview!$L$3)),1/SUM(overview!$J$3:$L$3))</f>
        <v>0.75681818181818172</v>
      </c>
      <c r="N185" s="1">
        <f>PRODUCT(SUM(PRODUCT(S185,overview!$J$3),PRODUCT(X185,overview!$K$3),PRODUCT(AC185,overview!$L$3)),1/SUM(overview!$J$3:$L$3))</f>
        <v>2.2431818181818182</v>
      </c>
      <c r="O185" s="1">
        <f t="shared" si="32"/>
        <v>13.8</v>
      </c>
      <c r="P185" s="1">
        <f t="shared" si="32"/>
        <v>39.200000000000003</v>
      </c>
      <c r="Q185" s="1">
        <f t="shared" si="36"/>
        <v>0.95837187789084177</v>
      </c>
      <c r="R185" s="4">
        <v>0.88200000000000001</v>
      </c>
      <c r="S185" s="4">
        <v>2.1179999999999999</v>
      </c>
      <c r="T185" s="1">
        <v>6.5</v>
      </c>
      <c r="U185" s="1">
        <v>5.5</v>
      </c>
      <c r="V185" s="1">
        <f t="shared" si="33"/>
        <v>0.35236434953148837</v>
      </c>
      <c r="W185" s="4">
        <v>0.68799999999999994</v>
      </c>
      <c r="X185" s="4">
        <v>2.3119999999999998</v>
      </c>
      <c r="Y185" s="1">
        <v>7.3</v>
      </c>
      <c r="Z185" s="1">
        <v>33.700000000000003</v>
      </c>
      <c r="AA185" s="1">
        <f t="shared" si="34"/>
        <v>1.373749822249609</v>
      </c>
      <c r="AB185" s="1">
        <v>1</v>
      </c>
      <c r="AC185" s="1">
        <v>2</v>
      </c>
      <c r="AD185" s="1">
        <v>0</v>
      </c>
      <c r="AE185" s="1">
        <v>0</v>
      </c>
      <c r="AF185" s="1" t="e">
        <f t="shared" si="31"/>
        <v>#DIV/0!</v>
      </c>
      <c r="AH185" s="1">
        <f t="shared" si="38"/>
        <v>0.85643476236769678</v>
      </c>
      <c r="AI185" s="1">
        <f t="shared" si="39"/>
        <v>0.42233497254963182</v>
      </c>
      <c r="AJ185" s="1">
        <f t="shared" si="40"/>
        <v>0.82373183996367272</v>
      </c>
      <c r="AK185" s="1">
        <f t="shared" si="41"/>
        <v>17.941548771544152</v>
      </c>
      <c r="AL185" s="1" t="b">
        <f t="shared" si="42"/>
        <v>1</v>
      </c>
      <c r="AM185" s="1">
        <f t="shared" si="43"/>
        <v>11.092049555855512</v>
      </c>
      <c r="AN185" s="1" t="b">
        <f t="shared" si="44"/>
        <v>1</v>
      </c>
      <c r="AO185" s="1">
        <v>9.4879999999999995</v>
      </c>
    </row>
    <row r="186" spans="1:41">
      <c r="A186" s="7">
        <v>183</v>
      </c>
      <c r="B186" s="9" t="s">
        <v>53</v>
      </c>
      <c r="C186" s="9" t="s">
        <v>33</v>
      </c>
      <c r="D186" s="9" t="s">
        <v>32</v>
      </c>
      <c r="E186" s="9" t="s">
        <v>33</v>
      </c>
      <c r="F186" s="2" t="b">
        <f t="shared" si="37"/>
        <v>1</v>
      </c>
      <c r="G186" s="2" t="b">
        <f t="shared" si="35"/>
        <v>0</v>
      </c>
      <c r="H186" s="2" t="s">
        <v>275</v>
      </c>
      <c r="K186" s="2"/>
      <c r="L186" s="2"/>
      <c r="M186" s="1">
        <f>PRODUCT(SUM(PRODUCT(R186,overview!$J$3),PRODUCT(W186,overview!$K$3),PRODUCT(AB186,overview!$L$3)),1/SUM(overview!$J$3:$L$3))</f>
        <v>0.82736363636363641</v>
      </c>
      <c r="N186" s="1">
        <f>PRODUCT(SUM(PRODUCT(S186,overview!$J$3),PRODUCT(X186,overview!$K$3),PRODUCT(AC186,overview!$L$3)),1/SUM(overview!$J$3:$L$3))</f>
        <v>2.1726363636363639</v>
      </c>
      <c r="O186" s="1">
        <f t="shared" si="32"/>
        <v>13.5</v>
      </c>
      <c r="P186" s="1">
        <f t="shared" si="32"/>
        <v>55.5</v>
      </c>
      <c r="Q186" s="1">
        <f t="shared" si="36"/>
        <v>1.5655559739831046</v>
      </c>
      <c r="R186" s="4">
        <v>1.1120000000000001</v>
      </c>
      <c r="S186" s="4">
        <v>1.8879999999999999</v>
      </c>
      <c r="T186" s="1">
        <v>9</v>
      </c>
      <c r="U186" s="1">
        <v>16</v>
      </c>
      <c r="V186" s="1">
        <f t="shared" si="33"/>
        <v>1.0470809792843692</v>
      </c>
      <c r="W186" s="4">
        <v>0.68400000000000005</v>
      </c>
      <c r="X186" s="4">
        <v>2.3159999999999998</v>
      </c>
      <c r="Y186" s="1">
        <v>3.5</v>
      </c>
      <c r="Z186" s="1">
        <v>39.5</v>
      </c>
      <c r="AA186" s="1">
        <f t="shared" si="34"/>
        <v>3.333086602516655</v>
      </c>
      <c r="AB186" s="1">
        <v>1</v>
      </c>
      <c r="AC186" s="1">
        <v>2</v>
      </c>
      <c r="AD186" s="1">
        <v>1</v>
      </c>
      <c r="AE186" s="1">
        <v>0</v>
      </c>
      <c r="AF186" s="1">
        <f t="shared" si="31"/>
        <v>0</v>
      </c>
      <c r="AH186" s="1">
        <f t="shared" si="38"/>
        <v>0.79423930480481519</v>
      </c>
      <c r="AI186" s="1">
        <f t="shared" si="39"/>
        <v>0.39574468085106385</v>
      </c>
      <c r="AJ186" s="1">
        <f t="shared" si="40"/>
        <v>0.94228669474340987</v>
      </c>
      <c r="AK186" s="1">
        <f t="shared" si="41"/>
        <v>12.497260572308884</v>
      </c>
      <c r="AL186" s="1" t="b">
        <f t="shared" si="42"/>
        <v>1</v>
      </c>
      <c r="AM186" s="1">
        <f t="shared" si="43"/>
        <v>11.204699567784878</v>
      </c>
      <c r="AN186" s="1" t="b">
        <f t="shared" si="44"/>
        <v>1</v>
      </c>
      <c r="AO186" s="1">
        <v>9.4879999999999995</v>
      </c>
    </row>
    <row r="187" spans="1:41">
      <c r="A187" s="7">
        <v>184</v>
      </c>
      <c r="B187" s="9" t="s">
        <v>58</v>
      </c>
      <c r="C187" s="9" t="s">
        <v>59</v>
      </c>
      <c r="D187" s="9" t="s">
        <v>53</v>
      </c>
      <c r="E187" s="9" t="s">
        <v>33</v>
      </c>
      <c r="F187" s="2" t="b">
        <f t="shared" si="37"/>
        <v>0</v>
      </c>
      <c r="G187" s="2" t="b">
        <f t="shared" si="35"/>
        <v>1</v>
      </c>
      <c r="H187" s="2" t="s">
        <v>275</v>
      </c>
      <c r="K187" s="2"/>
      <c r="L187" s="2"/>
      <c r="M187" s="1">
        <f>PRODUCT(SUM(PRODUCT(R187,overview!$J$3),PRODUCT(W187,overview!$K$3),PRODUCT(AB187,overview!$L$3)),1/SUM(overview!$J$3:$L$3))</f>
        <v>0.6963636363636363</v>
      </c>
      <c r="N187" s="1">
        <f>PRODUCT(SUM(PRODUCT(S187,overview!$J$3),PRODUCT(X187,overview!$K$3),PRODUCT(AC187,overview!$L$3)),1/SUM(overview!$J$3:$L$3))</f>
        <v>2.3036363636363637</v>
      </c>
      <c r="O187" s="1">
        <f t="shared" si="32"/>
        <v>7</v>
      </c>
      <c r="P187" s="1">
        <f t="shared" si="32"/>
        <v>28</v>
      </c>
      <c r="Q187" s="1">
        <f t="shared" si="36"/>
        <v>1.2091554853985791</v>
      </c>
      <c r="R187" s="4">
        <v>0.39400000000000002</v>
      </c>
      <c r="S187" s="4">
        <v>2.6059999999999999</v>
      </c>
      <c r="T187" s="1">
        <v>1</v>
      </c>
      <c r="U187" s="1">
        <v>7</v>
      </c>
      <c r="V187" s="1">
        <f t="shared" si="33"/>
        <v>1.0583269378357636</v>
      </c>
      <c r="W187" s="4">
        <v>0.84199999999999997</v>
      </c>
      <c r="X187" s="4">
        <v>2.1579999999999999</v>
      </c>
      <c r="Y187" s="1">
        <v>6</v>
      </c>
      <c r="Z187" s="1">
        <v>20</v>
      </c>
      <c r="AA187" s="1">
        <f t="shared" si="34"/>
        <v>1.3005869632375655</v>
      </c>
      <c r="AB187" s="1">
        <v>0.70599999999999996</v>
      </c>
      <c r="AC187" s="1">
        <v>2.294</v>
      </c>
      <c r="AD187" s="1">
        <v>0</v>
      </c>
      <c r="AE187" s="1">
        <v>1</v>
      </c>
      <c r="AF187" s="1" t="e">
        <f t="shared" si="31"/>
        <v>#DIV/0!</v>
      </c>
      <c r="AH187" s="1">
        <f t="shared" si="38"/>
        <v>0.76023431292319332</v>
      </c>
      <c r="AI187" s="1">
        <f t="shared" si="39"/>
        <v>0.40261810563101802</v>
      </c>
      <c r="AJ187" s="1">
        <f t="shared" si="40"/>
        <v>0.93358093679034548</v>
      </c>
      <c r="AK187" s="1">
        <f t="shared" si="41"/>
        <v>8.9441947931837174</v>
      </c>
      <c r="AL187" s="1" t="b">
        <f t="shared" si="42"/>
        <v>0</v>
      </c>
      <c r="AM187" s="1">
        <f t="shared" si="43"/>
        <v>11.355279204967776</v>
      </c>
      <c r="AN187" s="1" t="b">
        <f t="shared" si="44"/>
        <v>1</v>
      </c>
      <c r="AO187" s="1">
        <v>9.4879999999999995</v>
      </c>
    </row>
    <row r="188" spans="1:41">
      <c r="A188" s="7">
        <v>185</v>
      </c>
      <c r="B188" s="9" t="s">
        <v>75</v>
      </c>
      <c r="C188" s="9" t="s">
        <v>1</v>
      </c>
      <c r="D188" s="9" t="s">
        <v>75</v>
      </c>
      <c r="E188" s="9" t="s">
        <v>1</v>
      </c>
      <c r="F188" s="2" t="b">
        <f t="shared" si="37"/>
        <v>0</v>
      </c>
      <c r="G188" s="2" t="b">
        <f t="shared" si="35"/>
        <v>0</v>
      </c>
      <c r="H188" s="2" t="s">
        <v>275</v>
      </c>
      <c r="M188" s="1">
        <f>PRODUCT(SUM(PRODUCT(R188,overview!$J$3),PRODUCT(W188,overview!$K$3),PRODUCT(AB188,overview!$L$3)),1/SUM(overview!$J$3:$L$3))</f>
        <v>1.07975</v>
      </c>
      <c r="N188" s="1">
        <f>PRODUCT(SUM(PRODUCT(S188,overview!$J$3),PRODUCT(X188,overview!$K$3),PRODUCT(AC188,overview!$L$3)),1/SUM(overview!$J$3:$L$3))</f>
        <v>1.92025</v>
      </c>
      <c r="O188" s="1">
        <f t="shared" si="32"/>
        <v>13</v>
      </c>
      <c r="P188" s="1">
        <f t="shared" si="32"/>
        <v>2</v>
      </c>
      <c r="Q188" s="1">
        <f t="shared" si="36"/>
        <v>8.6507165533334013E-2</v>
      </c>
      <c r="R188" s="4">
        <v>0.97099999999999997</v>
      </c>
      <c r="S188" s="4">
        <v>2.0289999999999999</v>
      </c>
      <c r="T188" s="1">
        <v>6</v>
      </c>
      <c r="U188" s="1">
        <v>2</v>
      </c>
      <c r="V188" s="1">
        <f t="shared" si="33"/>
        <v>0.15952028914079183</v>
      </c>
      <c r="W188" s="4">
        <v>1.135</v>
      </c>
      <c r="X188" s="4">
        <v>1.865</v>
      </c>
      <c r="Y188" s="1">
        <v>7</v>
      </c>
      <c r="Z188" s="1">
        <v>0</v>
      </c>
      <c r="AA188" s="1">
        <f t="shared" si="34"/>
        <v>0</v>
      </c>
      <c r="AB188" s="1">
        <v>1</v>
      </c>
      <c r="AC188" s="1">
        <v>2</v>
      </c>
      <c r="AD188" s="1">
        <v>0</v>
      </c>
      <c r="AE188" s="1">
        <v>0</v>
      </c>
      <c r="AF188" s="1" t="e">
        <f t="shared" si="31"/>
        <v>#DIV/0!</v>
      </c>
      <c r="AH188" s="1">
        <f t="shared" si="38"/>
        <v>0.67366416062154333</v>
      </c>
      <c r="AI188" s="1">
        <f t="shared" si="39"/>
        <v>0.25451705728238194</v>
      </c>
      <c r="AJ188" s="1">
        <f t="shared" si="40"/>
        <v>0.51638269986893837</v>
      </c>
      <c r="AK188" s="1">
        <f t="shared" si="41"/>
        <v>6.4513880913470478</v>
      </c>
      <c r="AL188" s="1" t="b">
        <f t="shared" si="42"/>
        <v>0</v>
      </c>
      <c r="AM188" s="1">
        <f t="shared" si="43"/>
        <v>10.290684600274012</v>
      </c>
      <c r="AN188" s="1" t="b">
        <f t="shared" si="44"/>
        <v>1</v>
      </c>
      <c r="AO188" s="1">
        <v>9.4879999999999995</v>
      </c>
    </row>
    <row r="189" spans="1:41">
      <c r="A189" s="7">
        <v>186</v>
      </c>
      <c r="B189" s="9" t="s">
        <v>54</v>
      </c>
      <c r="C189" s="9" t="s">
        <v>55</v>
      </c>
      <c r="D189" s="9" t="s">
        <v>54</v>
      </c>
      <c r="E189" s="9" t="s">
        <v>55</v>
      </c>
      <c r="F189" s="2" t="b">
        <f t="shared" si="37"/>
        <v>0</v>
      </c>
      <c r="G189" s="2" t="b">
        <f t="shared" si="35"/>
        <v>0</v>
      </c>
      <c r="H189" s="2" t="s">
        <v>275</v>
      </c>
      <c r="J189" s="3"/>
      <c r="M189" s="1">
        <f>PRODUCT(SUM(PRODUCT(R189,overview!$J$3),PRODUCT(W189,overview!$K$3),PRODUCT(AB189,overview!$L$3)),1/SUM(overview!$J$3:$L$3))</f>
        <v>0.40465909090909091</v>
      </c>
      <c r="N189" s="1">
        <f>PRODUCT(SUM(PRODUCT(S189,overview!$J$3),PRODUCT(X189,overview!$K$3),PRODUCT(AC189,overview!$L$3)),1/SUM(overview!$J$3:$L$3))</f>
        <v>2.5953409090909094</v>
      </c>
      <c r="O189" s="1">
        <f t="shared" si="32"/>
        <v>4</v>
      </c>
      <c r="P189" s="1">
        <f t="shared" si="32"/>
        <v>6</v>
      </c>
      <c r="Q189" s="1">
        <f t="shared" si="36"/>
        <v>0.23387626428477604</v>
      </c>
      <c r="R189" s="4">
        <v>0.375</v>
      </c>
      <c r="S189" s="4">
        <v>2.625</v>
      </c>
      <c r="T189" s="1">
        <v>1</v>
      </c>
      <c r="U189" s="1">
        <v>1</v>
      </c>
      <c r="V189" s="1">
        <f t="shared" si="33"/>
        <v>0.14285714285714285</v>
      </c>
      <c r="W189" s="4">
        <v>0.42</v>
      </c>
      <c r="X189" s="4">
        <v>2.58</v>
      </c>
      <c r="Y189" s="1">
        <v>3</v>
      </c>
      <c r="Z189" s="1">
        <v>5</v>
      </c>
      <c r="AA189" s="1">
        <f t="shared" si="34"/>
        <v>0.27131782945736427</v>
      </c>
      <c r="AB189" s="1">
        <v>0.375</v>
      </c>
      <c r="AC189" s="1">
        <v>2.625</v>
      </c>
      <c r="AD189" s="1">
        <v>0</v>
      </c>
      <c r="AE189" s="1">
        <v>0</v>
      </c>
      <c r="AF189" s="1" t="e">
        <f t="shared" si="31"/>
        <v>#DIV/0!</v>
      </c>
      <c r="AH189" s="1">
        <f t="shared" si="38"/>
        <v>0.63588820484417286</v>
      </c>
      <c r="AI189" s="1">
        <f t="shared" si="39"/>
        <v>0.26006915919386803</v>
      </c>
      <c r="AJ189" s="1">
        <f t="shared" si="40"/>
        <v>0.28115979492482007</v>
      </c>
      <c r="AK189" s="1">
        <f t="shared" si="41"/>
        <v>4.7752974871375873</v>
      </c>
      <c r="AL189" s="1" t="b">
        <f t="shared" si="42"/>
        <v>0</v>
      </c>
      <c r="AM189" s="1">
        <f t="shared" si="43"/>
        <v>8.633696608216896</v>
      </c>
      <c r="AN189" s="1" t="b">
        <f t="shared" si="44"/>
        <v>0</v>
      </c>
      <c r="AO189" s="1">
        <v>9.4879999999999995</v>
      </c>
    </row>
    <row r="190" spans="1:41">
      <c r="A190" s="7">
        <v>187</v>
      </c>
      <c r="B190" s="9" t="s">
        <v>53</v>
      </c>
      <c r="C190" s="9" t="s">
        <v>33</v>
      </c>
      <c r="D190" s="9" t="s">
        <v>32</v>
      </c>
      <c r="E190" s="9" t="s">
        <v>33</v>
      </c>
      <c r="F190" s="2" t="b">
        <f t="shared" si="37"/>
        <v>1</v>
      </c>
      <c r="G190" s="2" t="b">
        <f t="shared" si="35"/>
        <v>0</v>
      </c>
      <c r="H190" s="2" t="s">
        <v>275</v>
      </c>
      <c r="J190" s="3"/>
      <c r="M190" s="1">
        <f>PRODUCT(SUM(PRODUCT(R190,overview!$J$3),PRODUCT(W190,overview!$K$3),PRODUCT(AB190,overview!$L$3)),1/SUM(overview!$J$3:$L$3))</f>
        <v>1</v>
      </c>
      <c r="N190" s="1">
        <f>PRODUCT(SUM(PRODUCT(S190,overview!$J$3),PRODUCT(X190,overview!$K$3),PRODUCT(AC190,overview!$L$3)),1/SUM(overview!$J$3:$L$3))</f>
        <v>2</v>
      </c>
      <c r="O190" s="1">
        <f t="shared" si="32"/>
        <v>14</v>
      </c>
      <c r="P190" s="1">
        <f t="shared" si="32"/>
        <v>0</v>
      </c>
      <c r="Q190" s="1">
        <f t="shared" si="36"/>
        <v>0</v>
      </c>
      <c r="R190" s="4">
        <v>1</v>
      </c>
      <c r="S190" s="4">
        <v>2</v>
      </c>
      <c r="T190" s="1">
        <v>3</v>
      </c>
      <c r="U190" s="1">
        <v>0</v>
      </c>
      <c r="V190" s="1">
        <f t="shared" si="33"/>
        <v>0</v>
      </c>
      <c r="W190" s="4">
        <v>1</v>
      </c>
      <c r="X190" s="4">
        <v>2</v>
      </c>
      <c r="Y190" s="1">
        <v>10</v>
      </c>
      <c r="Z190" s="1">
        <v>0</v>
      </c>
      <c r="AA190" s="1">
        <f t="shared" si="34"/>
        <v>0</v>
      </c>
      <c r="AB190" s="1">
        <v>1</v>
      </c>
      <c r="AC190" s="1">
        <v>2</v>
      </c>
      <c r="AD190" s="1">
        <v>1</v>
      </c>
      <c r="AE190" s="1">
        <v>0</v>
      </c>
      <c r="AF190" s="1">
        <f t="shared" si="31"/>
        <v>0</v>
      </c>
      <c r="AH190" s="1">
        <f t="shared" si="38"/>
        <v>0.43474330267740319</v>
      </c>
      <c r="AI190" s="1">
        <f t="shared" si="39"/>
        <v>0.2134068576842259</v>
      </c>
      <c r="AJ190" s="1">
        <f t="shared" si="40"/>
        <v>0.25630698663086648</v>
      </c>
      <c r="AK190" s="1">
        <f t="shared" si="41"/>
        <v>2.5384002528423784</v>
      </c>
      <c r="AL190" s="1" t="b">
        <f t="shared" si="42"/>
        <v>0</v>
      </c>
      <c r="AM190" s="1">
        <f t="shared" si="43"/>
        <v>7.246349449352536</v>
      </c>
      <c r="AN190" s="1" t="b">
        <f t="shared" si="44"/>
        <v>0</v>
      </c>
      <c r="AO190" s="1">
        <v>9.4879999999999995</v>
      </c>
    </row>
    <row r="191" spans="1:41">
      <c r="A191" s="7">
        <v>188</v>
      </c>
      <c r="B191" s="9" t="s">
        <v>30</v>
      </c>
      <c r="C191" s="9" t="s">
        <v>31</v>
      </c>
      <c r="D191" s="9" t="s">
        <v>30</v>
      </c>
      <c r="E191" s="9" t="s">
        <v>31</v>
      </c>
      <c r="F191" s="2" t="b">
        <f t="shared" si="37"/>
        <v>0</v>
      </c>
      <c r="G191" s="2" t="b">
        <f t="shared" si="35"/>
        <v>0</v>
      </c>
      <c r="H191" s="2" t="s">
        <v>275</v>
      </c>
      <c r="K191" s="2"/>
      <c r="L191" s="2"/>
      <c r="M191" s="1">
        <f>PRODUCT(SUM(PRODUCT(R191,overview!$J$3),PRODUCT(W191,overview!$K$3),PRODUCT(AB191,overview!$L$3)),1/SUM(overview!$J$3:$L$3))</f>
        <v>0.99934090909090922</v>
      </c>
      <c r="N191" s="1">
        <f>PRODUCT(SUM(PRODUCT(S191,overview!$J$3),PRODUCT(X191,overview!$K$3),PRODUCT(AC191,overview!$L$3)),1/SUM(overview!$J$3:$L$3))</f>
        <v>2.0006590909090907</v>
      </c>
      <c r="O191" s="1">
        <f t="shared" si="32"/>
        <v>10</v>
      </c>
      <c r="P191" s="1">
        <f t="shared" si="32"/>
        <v>4</v>
      </c>
      <c r="Q191" s="1">
        <f t="shared" si="36"/>
        <v>0.1998023378659306</v>
      </c>
      <c r="R191" s="4">
        <v>1</v>
      </c>
      <c r="S191" s="4">
        <v>2</v>
      </c>
      <c r="T191" s="1">
        <v>5</v>
      </c>
      <c r="U191" s="1">
        <v>0</v>
      </c>
      <c r="V191" s="1">
        <f t="shared" si="33"/>
        <v>0</v>
      </c>
      <c r="W191" s="4">
        <v>0.999</v>
      </c>
      <c r="X191" s="4">
        <v>2.0009999999999999</v>
      </c>
      <c r="Y191" s="1">
        <v>5</v>
      </c>
      <c r="Z191" s="1">
        <v>4</v>
      </c>
      <c r="AA191" s="1">
        <f t="shared" si="34"/>
        <v>0.39940029985007502</v>
      </c>
      <c r="AB191" s="1">
        <v>1</v>
      </c>
      <c r="AC191" s="1">
        <v>2</v>
      </c>
      <c r="AD191" s="1">
        <v>0</v>
      </c>
      <c r="AE191" s="1">
        <v>0</v>
      </c>
      <c r="AF191" s="1" t="e">
        <f t="shared" si="31"/>
        <v>#DIV/0!</v>
      </c>
      <c r="AH191" s="1">
        <f t="shared" si="38"/>
        <v>0.18536971316198347</v>
      </c>
      <c r="AI191" s="1">
        <f t="shared" si="39"/>
        <v>0.1009857727589792</v>
      </c>
      <c r="AJ191" s="1">
        <f t="shared" si="40"/>
        <v>0.32871637944918669</v>
      </c>
      <c r="AK191" s="1">
        <f t="shared" si="41"/>
        <v>2.0465697571978869</v>
      </c>
      <c r="AL191" s="1" t="b">
        <f t="shared" si="42"/>
        <v>0</v>
      </c>
      <c r="AM191" s="1">
        <f t="shared" si="43"/>
        <v>4.248442510673561</v>
      </c>
      <c r="AN191" s="1" t="b">
        <f t="shared" si="44"/>
        <v>0</v>
      </c>
      <c r="AO191" s="1">
        <v>9.4879999999999995</v>
      </c>
    </row>
    <row r="192" spans="1:41">
      <c r="A192" s="7">
        <v>189</v>
      </c>
      <c r="B192" s="9" t="s">
        <v>79</v>
      </c>
      <c r="C192" s="9" t="s">
        <v>48</v>
      </c>
      <c r="D192" s="9" t="s">
        <v>79</v>
      </c>
      <c r="E192" s="9" t="s">
        <v>48</v>
      </c>
      <c r="F192" s="2" t="b">
        <f t="shared" si="37"/>
        <v>0</v>
      </c>
      <c r="G192" s="2" t="b">
        <f t="shared" si="35"/>
        <v>0</v>
      </c>
      <c r="H192" s="2" t="s">
        <v>275</v>
      </c>
      <c r="J192" s="3"/>
      <c r="M192" s="1">
        <f>PRODUCT(SUM(PRODUCT(R192,overview!$J$3),PRODUCT(W192,overview!$K$3),PRODUCT(AB192,overview!$L$3)),1/SUM(overview!$J$3:$L$3))</f>
        <v>1.0359545454545454</v>
      </c>
      <c r="N192" s="1">
        <f>PRODUCT(SUM(PRODUCT(S192,overview!$J$3),PRODUCT(X192,overview!$K$3),PRODUCT(AC192,overview!$L$3)),1/SUM(overview!$J$3:$L$3))</f>
        <v>1.9640454545454544</v>
      </c>
      <c r="O192" s="1">
        <f t="shared" si="32"/>
        <v>15</v>
      </c>
      <c r="P192" s="1">
        <f t="shared" si="32"/>
        <v>2</v>
      </c>
      <c r="Q192" s="1">
        <f t="shared" si="36"/>
        <v>7.0327940938230457E-2</v>
      </c>
      <c r="R192" s="4">
        <v>1.141</v>
      </c>
      <c r="S192" s="4">
        <v>1.859</v>
      </c>
      <c r="T192" s="1">
        <v>9</v>
      </c>
      <c r="U192" s="1">
        <v>0</v>
      </c>
      <c r="V192" s="1">
        <f t="shared" si="33"/>
        <v>0</v>
      </c>
      <c r="W192" s="4">
        <v>0.97499999999999998</v>
      </c>
      <c r="X192" s="4">
        <v>2.0249999999999999</v>
      </c>
      <c r="Y192" s="1">
        <v>6</v>
      </c>
      <c r="Z192" s="1">
        <v>2</v>
      </c>
      <c r="AA192" s="1">
        <f t="shared" si="34"/>
        <v>0.16049382716049382</v>
      </c>
      <c r="AB192" s="1">
        <v>1.333</v>
      </c>
      <c r="AC192" s="1">
        <v>1.667</v>
      </c>
      <c r="AD192" s="1">
        <v>0</v>
      </c>
      <c r="AE192" s="1">
        <v>0</v>
      </c>
      <c r="AF192" s="1" t="e">
        <f t="shared" si="31"/>
        <v>#DIV/0!</v>
      </c>
      <c r="AH192" s="1">
        <f t="shared" si="38"/>
        <v>6.6196456820227761E-2</v>
      </c>
      <c r="AI192" s="1">
        <f t="shared" si="39"/>
        <v>4.2832384253528102E-2</v>
      </c>
      <c r="AJ192" s="1">
        <f t="shared" si="40"/>
        <v>0.15452814471022253</v>
      </c>
      <c r="AK192" s="1">
        <f t="shared" si="41"/>
        <v>5.6272007223039955</v>
      </c>
      <c r="AL192" s="1" t="b">
        <f t="shared" si="42"/>
        <v>0</v>
      </c>
      <c r="AM192" s="1">
        <f t="shared" si="43"/>
        <v>1.9373823557723462</v>
      </c>
      <c r="AN192" s="1" t="b">
        <f t="shared" si="44"/>
        <v>0</v>
      </c>
      <c r="AO192" s="1">
        <v>9.4879999999999995</v>
      </c>
    </row>
    <row r="193" spans="1:41">
      <c r="A193" s="7">
        <v>190</v>
      </c>
      <c r="B193" s="9" t="s">
        <v>32</v>
      </c>
      <c r="C193" s="9" t="s">
        <v>33</v>
      </c>
      <c r="D193" s="9" t="s">
        <v>32</v>
      </c>
      <c r="E193" s="9" t="s">
        <v>33</v>
      </c>
      <c r="F193" s="2" t="b">
        <f t="shared" si="37"/>
        <v>0</v>
      </c>
      <c r="G193" s="2" t="b">
        <f t="shared" si="35"/>
        <v>0</v>
      </c>
      <c r="H193" s="2" t="s">
        <v>275</v>
      </c>
      <c r="J193" s="3"/>
      <c r="M193" s="1">
        <f>PRODUCT(SUM(PRODUCT(R193,overview!$J$3),PRODUCT(W193,overview!$K$3),PRODUCT(AB193,overview!$L$3)),1/SUM(overview!$J$3:$L$3))</f>
        <v>0.99140909090909091</v>
      </c>
      <c r="N193" s="1">
        <f>PRODUCT(SUM(PRODUCT(S193,overview!$J$3),PRODUCT(X193,overview!$K$3),PRODUCT(AC193,overview!$L$3)),1/SUM(overview!$J$3:$L$3))</f>
        <v>2.0085909090909091</v>
      </c>
      <c r="O193" s="1">
        <f t="shared" si="32"/>
        <v>12</v>
      </c>
      <c r="P193" s="1">
        <f t="shared" si="32"/>
        <v>4</v>
      </c>
      <c r="Q193" s="1">
        <f t="shared" si="36"/>
        <v>0.16452812540074074</v>
      </c>
      <c r="R193" s="4">
        <v>0.97299999999999998</v>
      </c>
      <c r="S193" s="4">
        <v>2.0270000000000001</v>
      </c>
      <c r="T193" s="1">
        <v>3</v>
      </c>
      <c r="U193" s="1">
        <v>4</v>
      </c>
      <c r="V193" s="1">
        <f t="shared" si="33"/>
        <v>0.64002631146193045</v>
      </c>
      <c r="W193" s="4">
        <v>1</v>
      </c>
      <c r="X193" s="4">
        <v>2</v>
      </c>
      <c r="Y193" s="1">
        <v>9</v>
      </c>
      <c r="Z193" s="1">
        <v>0</v>
      </c>
      <c r="AA193" s="1">
        <f t="shared" si="34"/>
        <v>0</v>
      </c>
      <c r="AB193" s="1">
        <v>1</v>
      </c>
      <c r="AC193" s="1">
        <v>2</v>
      </c>
      <c r="AD193" s="1">
        <v>0</v>
      </c>
      <c r="AE193" s="1">
        <v>0</v>
      </c>
      <c r="AF193" s="1" t="e">
        <f t="shared" si="31"/>
        <v>#DIV/0!</v>
      </c>
      <c r="AH193" s="1">
        <f t="shared" si="38"/>
        <v>6.3767403897205074E-2</v>
      </c>
      <c r="AI193" s="1">
        <f t="shared" si="39"/>
        <v>2.8126282840722494E-2</v>
      </c>
      <c r="AJ193" s="1">
        <f t="shared" si="40"/>
        <v>0.1386931950143222</v>
      </c>
      <c r="AK193" s="1">
        <f t="shared" si="41"/>
        <v>19.958573727289327</v>
      </c>
      <c r="AL193" s="1" t="b">
        <f t="shared" si="42"/>
        <v>1</v>
      </c>
      <c r="AM193" s="1">
        <f t="shared" si="43"/>
        <v>1.0822870987399438</v>
      </c>
      <c r="AN193" s="1" t="b">
        <f t="shared" si="44"/>
        <v>0</v>
      </c>
      <c r="AO193" s="1">
        <v>9.4879999999999995</v>
      </c>
    </row>
    <row r="194" spans="1:41">
      <c r="A194" s="7">
        <v>191</v>
      </c>
      <c r="B194" s="9" t="s">
        <v>97</v>
      </c>
      <c r="C194" s="9" t="s">
        <v>42</v>
      </c>
      <c r="D194" s="9" t="s">
        <v>49</v>
      </c>
      <c r="E194" s="9" t="s">
        <v>50</v>
      </c>
      <c r="F194" s="2" t="b">
        <f t="shared" si="37"/>
        <v>0</v>
      </c>
      <c r="G194" s="2" t="b">
        <f t="shared" si="35"/>
        <v>0</v>
      </c>
      <c r="H194" s="2" t="s">
        <v>275</v>
      </c>
      <c r="J194" s="3"/>
      <c r="M194" s="1">
        <f>PRODUCT(SUM(PRODUCT(R194,overview!$J$3),PRODUCT(W194,overview!$K$3),PRODUCT(AB194,overview!$L$3)),1/SUM(overview!$J$3:$L$3))</f>
        <v>0.36713636363636371</v>
      </c>
      <c r="N194" s="1">
        <f>PRODUCT(SUM(PRODUCT(S194,overview!$J$3),PRODUCT(X194,overview!$K$3),PRODUCT(AC194,overview!$L$3)),1/SUM(overview!$J$3:$L$3))</f>
        <v>2.6328636363636364</v>
      </c>
      <c r="O194" s="1">
        <f t="shared" si="32"/>
        <v>10</v>
      </c>
      <c r="P194" s="1">
        <f t="shared" si="32"/>
        <v>2</v>
      </c>
      <c r="Q194" s="1">
        <f t="shared" si="36"/>
        <v>2.7888748856240191E-2</v>
      </c>
      <c r="R194" s="4">
        <v>0.42899999999999999</v>
      </c>
      <c r="S194" s="4">
        <v>2.5710000000000002</v>
      </c>
      <c r="T194" s="1">
        <v>6</v>
      </c>
      <c r="U194" s="1">
        <v>0</v>
      </c>
      <c r="V194" s="1">
        <f t="shared" si="33"/>
        <v>0</v>
      </c>
      <c r="W194" s="4">
        <v>0.33700000000000002</v>
      </c>
      <c r="X194" s="4">
        <v>2.6629999999999998</v>
      </c>
      <c r="Y194" s="1">
        <v>3</v>
      </c>
      <c r="Z194" s="1">
        <v>1</v>
      </c>
      <c r="AA194" s="1">
        <f t="shared" si="34"/>
        <v>4.2183001627237454E-2</v>
      </c>
      <c r="AB194" s="1">
        <v>0.375</v>
      </c>
      <c r="AC194" s="1">
        <v>2.625</v>
      </c>
      <c r="AD194" s="1">
        <v>1</v>
      </c>
      <c r="AE194" s="1">
        <v>1</v>
      </c>
      <c r="AF194" s="1">
        <f t="shared" si="31"/>
        <v>0.14285714285714285</v>
      </c>
      <c r="AH194" s="1">
        <f t="shared" si="38"/>
        <v>5.4435630916255764E-2</v>
      </c>
      <c r="AI194" s="1">
        <f t="shared" si="39"/>
        <v>2.1913683146381594E-2</v>
      </c>
      <c r="AJ194" s="1">
        <f t="shared" si="40"/>
        <v>0.2060375262802967</v>
      </c>
      <c r="AK194" s="1">
        <f t="shared" si="41"/>
        <v>29.793457346847038</v>
      </c>
      <c r="AL194" s="1" t="b">
        <f t="shared" si="42"/>
        <v>1</v>
      </c>
      <c r="AM194" s="1">
        <f t="shared" si="43"/>
        <v>0.82676582178720048</v>
      </c>
      <c r="AN194" s="1" t="b">
        <f t="shared" si="44"/>
        <v>0</v>
      </c>
      <c r="AO194" s="1">
        <v>9.4879999999999995</v>
      </c>
    </row>
    <row r="195" spans="1:41">
      <c r="A195" s="7">
        <v>192</v>
      </c>
      <c r="B195" s="9" t="s">
        <v>45</v>
      </c>
      <c r="C195" s="9" t="s">
        <v>46</v>
      </c>
      <c r="D195" s="9" t="s">
        <v>45</v>
      </c>
      <c r="E195" s="9" t="s">
        <v>46</v>
      </c>
      <c r="F195" s="2" t="b">
        <f t="shared" si="37"/>
        <v>0</v>
      </c>
      <c r="G195" s="2" t="b">
        <f t="shared" si="35"/>
        <v>0</v>
      </c>
      <c r="H195" s="2" t="s">
        <v>275</v>
      </c>
      <c r="J195" s="4"/>
      <c r="K195" s="2"/>
      <c r="L195" s="2"/>
      <c r="M195" s="1">
        <f>PRODUCT(SUM(PRODUCT(R195,overview!$J$3),PRODUCT(W195,overview!$K$3),PRODUCT(AB195,overview!$L$3)),1/SUM(overview!$J$3:$L$3))</f>
        <v>1.0047727272727274</v>
      </c>
      <c r="N195" s="1">
        <f>PRODUCT(SUM(PRODUCT(S195,overview!$J$3),PRODUCT(X195,overview!$K$3),PRODUCT(AC195,overview!$L$3)),1/SUM(overview!$J$3:$L$3))</f>
        <v>1.9952272727272728</v>
      </c>
      <c r="O195" s="1">
        <f t="shared" si="32"/>
        <v>7</v>
      </c>
      <c r="P195" s="1">
        <f t="shared" si="32"/>
        <v>0</v>
      </c>
      <c r="Q195" s="1">
        <f t="shared" si="36"/>
        <v>0</v>
      </c>
      <c r="R195" s="4">
        <v>1.0149999999999999</v>
      </c>
      <c r="S195" s="4">
        <v>1.9850000000000001</v>
      </c>
      <c r="T195" s="1">
        <v>4</v>
      </c>
      <c r="U195" s="1">
        <v>0</v>
      </c>
      <c r="V195" s="1">
        <f t="shared" si="33"/>
        <v>0</v>
      </c>
      <c r="W195" s="4">
        <v>1</v>
      </c>
      <c r="X195" s="4">
        <v>2</v>
      </c>
      <c r="Y195" s="1">
        <v>3</v>
      </c>
      <c r="Z195" s="1">
        <v>0</v>
      </c>
      <c r="AA195" s="1">
        <f t="shared" si="34"/>
        <v>0</v>
      </c>
      <c r="AB195" s="1">
        <v>1</v>
      </c>
      <c r="AC195" s="1">
        <v>2</v>
      </c>
      <c r="AD195" s="1">
        <v>0</v>
      </c>
      <c r="AE195" s="1">
        <v>0</v>
      </c>
      <c r="AF195" s="1" t="e">
        <f t="shared" ref="AF195:AF258" si="45">PRODUCT(AE195,1/AD195,1/AC195,AB195)</f>
        <v>#DIV/0!</v>
      </c>
      <c r="AH195" s="1">
        <f t="shared" si="38"/>
        <v>5.8879355889011338E-2</v>
      </c>
      <c r="AI195" s="1">
        <f t="shared" si="39"/>
        <v>1.975823890247521E-2</v>
      </c>
      <c r="AJ195" s="1">
        <f t="shared" si="40"/>
        <v>0.30905628942044511</v>
      </c>
      <c r="AK195" s="1">
        <f t="shared" si="41"/>
        <v>37.813266062992646</v>
      </c>
      <c r="AL195" s="1" t="b">
        <f t="shared" si="42"/>
        <v>1</v>
      </c>
      <c r="AM195" s="1">
        <f t="shared" si="43"/>
        <v>1.3854820905038012</v>
      </c>
      <c r="AN195" s="1" t="b">
        <f t="shared" si="44"/>
        <v>0</v>
      </c>
      <c r="AO195" s="1">
        <v>9.4879999999999995</v>
      </c>
    </row>
    <row r="196" spans="1:41">
      <c r="A196" s="7">
        <v>193</v>
      </c>
      <c r="B196" s="9" t="s">
        <v>43</v>
      </c>
      <c r="C196" s="9" t="s">
        <v>44</v>
      </c>
      <c r="D196" s="9" t="s">
        <v>43</v>
      </c>
      <c r="E196" s="9" t="s">
        <v>44</v>
      </c>
      <c r="F196" s="2" t="b">
        <f t="shared" si="37"/>
        <v>0</v>
      </c>
      <c r="G196" s="2" t="b">
        <f t="shared" si="35"/>
        <v>0</v>
      </c>
      <c r="H196" s="2" t="s">
        <v>275</v>
      </c>
      <c r="J196" s="3"/>
      <c r="K196" s="2"/>
      <c r="L196" s="2"/>
      <c r="M196" s="1">
        <f>PRODUCT(SUM(PRODUCT(R196,overview!$J$3),PRODUCT(W196,overview!$K$3),PRODUCT(AB196,overview!$L$3)),1/SUM(overview!$J$3:$L$3))</f>
        <v>0.375</v>
      </c>
      <c r="N196" s="1">
        <f>PRODUCT(SUM(PRODUCT(S196,overview!$J$3),PRODUCT(X196,overview!$K$3),PRODUCT(AC196,overview!$L$3)),1/SUM(overview!$J$3:$L$3))</f>
        <v>2.625</v>
      </c>
      <c r="O196" s="1">
        <f t="shared" ref="O196:P259" si="46">SUM(T196,Y196,AD196)</f>
        <v>8</v>
      </c>
      <c r="P196" s="1">
        <f t="shared" si="46"/>
        <v>0</v>
      </c>
      <c r="Q196" s="1">
        <f t="shared" si="36"/>
        <v>0</v>
      </c>
      <c r="R196" s="4">
        <v>0.375</v>
      </c>
      <c r="S196" s="4">
        <v>2.625</v>
      </c>
      <c r="T196" s="1">
        <v>4</v>
      </c>
      <c r="U196" s="1">
        <v>0</v>
      </c>
      <c r="V196" s="1">
        <f t="shared" ref="V196:V259" si="47">PRODUCT(U196,1/T196,1/S196,R196)</f>
        <v>0</v>
      </c>
      <c r="W196" s="4">
        <v>0.375</v>
      </c>
      <c r="X196" s="4">
        <v>2.625</v>
      </c>
      <c r="Y196" s="1">
        <v>4</v>
      </c>
      <c r="Z196" s="1">
        <v>0</v>
      </c>
      <c r="AA196" s="1">
        <f t="shared" ref="AA196:AA259" si="48">PRODUCT(Z196,1/Y196,1/X196,W196)</f>
        <v>0</v>
      </c>
      <c r="AB196" s="1">
        <v>0.375</v>
      </c>
      <c r="AC196" s="1">
        <v>2.625</v>
      </c>
      <c r="AD196" s="1">
        <v>0</v>
      </c>
      <c r="AE196" s="1">
        <v>0</v>
      </c>
      <c r="AF196" s="1" t="e">
        <f t="shared" si="45"/>
        <v>#DIV/0!</v>
      </c>
      <c r="AH196" s="1">
        <f t="shared" si="38"/>
        <v>3.5574419044533075E-2</v>
      </c>
      <c r="AI196" s="1">
        <f t="shared" si="39"/>
        <v>1.8802133894905978E-2</v>
      </c>
      <c r="AJ196" s="1">
        <f t="shared" si="40"/>
        <v>0.20808482438701131</v>
      </c>
      <c r="AK196" s="1">
        <f t="shared" si="41"/>
        <v>49.085774369417095</v>
      </c>
      <c r="AL196" s="1" t="b">
        <f t="shared" si="42"/>
        <v>1</v>
      </c>
      <c r="AM196" s="1">
        <f t="shared" si="43"/>
        <v>2.5084980718296555</v>
      </c>
      <c r="AN196" s="1" t="b">
        <f t="shared" si="44"/>
        <v>0</v>
      </c>
      <c r="AO196" s="1">
        <v>9.4879999999999995</v>
      </c>
    </row>
    <row r="197" spans="1:41">
      <c r="A197" s="7">
        <v>194</v>
      </c>
      <c r="B197" s="9" t="s">
        <v>90</v>
      </c>
      <c r="C197" s="9" t="s">
        <v>91</v>
      </c>
      <c r="D197" s="9" t="s">
        <v>90</v>
      </c>
      <c r="E197" s="9" t="s">
        <v>91</v>
      </c>
      <c r="F197" s="2" t="b">
        <f t="shared" si="37"/>
        <v>0</v>
      </c>
      <c r="G197" s="2" t="b">
        <f t="shared" ref="G197:G260" si="49">AND(NOT(D197=B197),OR(D197="CAT",D197="CAC",D197="ATA",D197="ATT",D197="TTA",D197="ATG",D197="CCG",D197="AGA",D197="CGG",D197="AGG",D197="CGA",D197="CGC",D197="TCC",D197="ACG",D197="ACC",D197="GTA",D197="TGG",D197="TAT",B197="GAA",B197="GAT",B197="GAG",B197="AAG",B197="AAA",B197="CTA",B197="CTT",B197="CTC",B197="AAC",B197="CCA",B197="CCT",B197="CAG",B197="CAA",B197="CGT",B197="AGT",B197="AGC",B197="TCA",B197="TCT",B197="GTC"))</f>
        <v>0</v>
      </c>
      <c r="H197" s="2" t="s">
        <v>275</v>
      </c>
      <c r="I197" s="3" t="s">
        <v>127</v>
      </c>
      <c r="M197" s="1">
        <f>PRODUCT(SUM(PRODUCT(R197,overview!$J$3),PRODUCT(W197,overview!$K$3),PRODUCT(AB197,overview!$L$3)),1/SUM(overview!$J$3:$L$3))</f>
        <v>0</v>
      </c>
      <c r="N197" s="1">
        <f>PRODUCT(SUM(PRODUCT(S197,overview!$J$3),PRODUCT(X197,overview!$K$3),PRODUCT(AC197,overview!$L$3)),1/SUM(overview!$J$3:$L$3))</f>
        <v>3</v>
      </c>
      <c r="O197" s="1">
        <f t="shared" si="46"/>
        <v>0</v>
      </c>
      <c r="P197" s="1">
        <f t="shared" si="46"/>
        <v>0</v>
      </c>
      <c r="Q197" s="1" t="e">
        <f t="shared" ref="Q197:Q260" si="50">PRODUCT(P197,1/O197,1/N197,M197)</f>
        <v>#DIV/0!</v>
      </c>
      <c r="R197" s="4">
        <v>0</v>
      </c>
      <c r="S197" s="4">
        <v>3</v>
      </c>
      <c r="T197" s="1">
        <v>0</v>
      </c>
      <c r="U197" s="1">
        <v>0</v>
      </c>
      <c r="V197" s="1" t="e">
        <f t="shared" si="47"/>
        <v>#DIV/0!</v>
      </c>
      <c r="W197" s="4">
        <v>0</v>
      </c>
      <c r="X197" s="4">
        <v>3</v>
      </c>
      <c r="Y197" s="1">
        <v>0</v>
      </c>
      <c r="Z197" s="1">
        <v>0</v>
      </c>
      <c r="AA197" s="1" t="e">
        <f t="shared" si="48"/>
        <v>#DIV/0!</v>
      </c>
      <c r="AB197" s="1">
        <v>0</v>
      </c>
      <c r="AC197" s="1">
        <v>3</v>
      </c>
      <c r="AD197" s="1">
        <v>0</v>
      </c>
      <c r="AE197" s="1">
        <v>0</v>
      </c>
      <c r="AF197" s="1" t="e">
        <f t="shared" si="45"/>
        <v>#DIV/0!</v>
      </c>
      <c r="AH197" s="1">
        <f t="shared" si="38"/>
        <v>6.7506096148243627E-2</v>
      </c>
      <c r="AI197" s="1">
        <f t="shared" si="39"/>
        <v>1.893920943413429E-2</v>
      </c>
      <c r="AJ197" s="1">
        <f t="shared" si="40"/>
        <v>0.14749048385197974</v>
      </c>
      <c r="AK197" s="1">
        <f t="shared" si="41"/>
        <v>46.672448037641075</v>
      </c>
      <c r="AL197" s="1" t="b">
        <f t="shared" si="42"/>
        <v>1</v>
      </c>
      <c r="AM197" s="1">
        <f t="shared" si="43"/>
        <v>4.8880478256730573</v>
      </c>
      <c r="AN197" s="1" t="b">
        <f t="shared" si="44"/>
        <v>0</v>
      </c>
      <c r="AO197" s="1">
        <v>9.4879999999999995</v>
      </c>
    </row>
    <row r="198" spans="1:41">
      <c r="A198" s="7">
        <v>195</v>
      </c>
      <c r="B198" s="9" t="s">
        <v>65</v>
      </c>
      <c r="C198" s="9" t="s">
        <v>2</v>
      </c>
      <c r="D198" s="9" t="s">
        <v>65</v>
      </c>
      <c r="E198" s="9" t="s">
        <v>2</v>
      </c>
      <c r="F198" s="2" t="b">
        <f t="shared" si="37"/>
        <v>0</v>
      </c>
      <c r="G198" s="2" t="b">
        <f t="shared" si="49"/>
        <v>0</v>
      </c>
      <c r="H198" s="2" t="s">
        <v>275</v>
      </c>
      <c r="I198" s="3" t="s">
        <v>127</v>
      </c>
      <c r="K198" s="2"/>
      <c r="L198" s="2"/>
      <c r="M198" s="1">
        <f>PRODUCT(SUM(PRODUCT(R198,overview!$J$3),PRODUCT(W198,overview!$K$3),PRODUCT(AB198,overview!$L$3)),1/SUM(overview!$J$3:$L$3))</f>
        <v>0.33300000000000002</v>
      </c>
      <c r="N198" s="1">
        <f>PRODUCT(SUM(PRODUCT(S198,overview!$J$3),PRODUCT(X198,overview!$K$3),PRODUCT(AC198,overview!$L$3)),1/SUM(overview!$J$3:$L$3))</f>
        <v>2.6669999999999998</v>
      </c>
      <c r="O198" s="1">
        <f t="shared" si="46"/>
        <v>12</v>
      </c>
      <c r="P198" s="1">
        <f t="shared" si="46"/>
        <v>0</v>
      </c>
      <c r="Q198" s="1">
        <f t="shared" si="50"/>
        <v>0</v>
      </c>
      <c r="R198" s="4">
        <v>0.33300000000000002</v>
      </c>
      <c r="S198" s="4">
        <v>2.6669999999999998</v>
      </c>
      <c r="T198" s="1">
        <v>8</v>
      </c>
      <c r="U198" s="1">
        <v>0</v>
      </c>
      <c r="V198" s="1">
        <f t="shared" si="47"/>
        <v>0</v>
      </c>
      <c r="W198" s="4">
        <v>0.33300000000000002</v>
      </c>
      <c r="X198" s="4">
        <v>2.6669999999999998</v>
      </c>
      <c r="Y198" s="1">
        <v>4</v>
      </c>
      <c r="Z198" s="1">
        <v>0</v>
      </c>
      <c r="AA198" s="1">
        <f t="shared" si="48"/>
        <v>0</v>
      </c>
      <c r="AB198" s="1">
        <v>0.33300000000000002</v>
      </c>
      <c r="AC198" s="1">
        <v>2.6669999999999998</v>
      </c>
      <c r="AD198" s="1">
        <v>0</v>
      </c>
      <c r="AE198" s="1">
        <v>0</v>
      </c>
      <c r="AF198" s="1" t="e">
        <f t="shared" si="45"/>
        <v>#DIV/0!</v>
      </c>
      <c r="AH198" s="1">
        <f t="shared" si="38"/>
        <v>7.337218790068771E-2</v>
      </c>
      <c r="AI198" s="1">
        <f t="shared" si="39"/>
        <v>4.803131747159536E-3</v>
      </c>
      <c r="AJ198" s="1">
        <f t="shared" si="40"/>
        <v>0.12281368821292776</v>
      </c>
      <c r="AK198" s="1">
        <f t="shared" si="41"/>
        <v>24.293881735837328</v>
      </c>
      <c r="AL198" s="1" t="b">
        <f t="shared" si="42"/>
        <v>1</v>
      </c>
      <c r="AM198" s="1">
        <f t="shared" si="43"/>
        <v>6.9156973159211468</v>
      </c>
      <c r="AN198" s="1" t="b">
        <f t="shared" si="44"/>
        <v>0</v>
      </c>
      <c r="AO198" s="1">
        <v>9.4879999999999995</v>
      </c>
    </row>
    <row r="199" spans="1:41">
      <c r="A199" s="7">
        <v>196</v>
      </c>
      <c r="B199" s="9" t="s">
        <v>58</v>
      </c>
      <c r="C199" s="9" t="s">
        <v>59</v>
      </c>
      <c r="D199" s="9" t="s">
        <v>58</v>
      </c>
      <c r="E199" s="9" t="s">
        <v>59</v>
      </c>
      <c r="F199" s="2" t="b">
        <f t="shared" ref="F199:F262" si="51">AND(NOT(B199=D199),OR(B199="CAT",B199="CAC",B199="ATA",B199="ATT",B199="TTA",B199="ATG",B199="CCG",B199="AGA",B199="CGG",B199="AGG",B199="CGA",B199="CGC",B199="TCC",B199="ACG",B199="ACC",B199="GTA",B199="TGG",B199="TAT",D199="GAA",D199="GAT",D199="GAG",D199="AAG",D199="AAA",D199="CTA",D199="CTT",D199="CTC",D199="AAC",D199="CCA",D199="CCT",D199="CAG",D199="CAA",D199="CGT",D199="AGT",D199="AGC",D199="TCA",D199="TCT",D199="GTC"))</f>
        <v>0</v>
      </c>
      <c r="G199" s="2" t="b">
        <f t="shared" si="49"/>
        <v>0</v>
      </c>
      <c r="H199" s="2" t="s">
        <v>275</v>
      </c>
      <c r="I199" s="3" t="s">
        <v>127</v>
      </c>
      <c r="M199" s="1">
        <f>PRODUCT(SUM(PRODUCT(R199,overview!$J$3),PRODUCT(W199,overview!$K$3),PRODUCT(AB199,overview!$L$3)),1/SUM(overview!$J$3:$L$3))</f>
        <v>0.37170454545454545</v>
      </c>
      <c r="N199" s="1">
        <f>PRODUCT(SUM(PRODUCT(S199,overview!$J$3),PRODUCT(X199,overview!$K$3),PRODUCT(AC199,overview!$L$3)),1/SUM(overview!$J$3:$L$3))</f>
        <v>2.6282954545454547</v>
      </c>
      <c r="O199" s="1">
        <f t="shared" si="46"/>
        <v>11</v>
      </c>
      <c r="P199" s="1">
        <f t="shared" si="46"/>
        <v>1</v>
      </c>
      <c r="Q199" s="1">
        <f t="shared" si="50"/>
        <v>1.2856744189702812E-2</v>
      </c>
      <c r="R199" s="4">
        <v>0.375</v>
      </c>
      <c r="S199" s="4">
        <v>2.625</v>
      </c>
      <c r="T199" s="1">
        <v>5</v>
      </c>
      <c r="U199" s="1">
        <v>0</v>
      </c>
      <c r="V199" s="1">
        <f t="shared" si="47"/>
        <v>0</v>
      </c>
      <c r="W199" s="4">
        <v>0.37</v>
      </c>
      <c r="X199" s="4">
        <v>2.63</v>
      </c>
      <c r="Y199" s="1">
        <v>6</v>
      </c>
      <c r="Z199" s="1">
        <v>1</v>
      </c>
      <c r="AA199" s="1">
        <f t="shared" si="48"/>
        <v>2.3447401774397972E-2</v>
      </c>
      <c r="AB199" s="1">
        <v>0.375</v>
      </c>
      <c r="AC199" s="1">
        <v>2.625</v>
      </c>
      <c r="AD199" s="1">
        <v>0</v>
      </c>
      <c r="AE199" s="1">
        <v>0</v>
      </c>
      <c r="AF199" s="1" t="e">
        <f t="shared" si="45"/>
        <v>#DIV/0!</v>
      </c>
      <c r="AH199" s="1">
        <f t="shared" si="38"/>
        <v>8.8268835637256668E-2</v>
      </c>
      <c r="AI199" s="1">
        <f t="shared" si="39"/>
        <v>4.9281881877382971E-3</v>
      </c>
      <c r="AJ199" s="1">
        <f t="shared" si="40"/>
        <v>7.1976349373609652E-2</v>
      </c>
      <c r="AK199" s="1">
        <f t="shared" si="41"/>
        <v>12.853391957996442</v>
      </c>
      <c r="AL199" s="1" t="b">
        <f t="shared" si="42"/>
        <v>1</v>
      </c>
      <c r="AM199" s="1">
        <f t="shared" si="43"/>
        <v>9.4820715772668436</v>
      </c>
      <c r="AN199" s="1" t="b">
        <f t="shared" si="44"/>
        <v>0</v>
      </c>
      <c r="AO199" s="1">
        <v>9.4879999999999995</v>
      </c>
    </row>
    <row r="200" spans="1:41">
      <c r="A200" s="7">
        <v>197</v>
      </c>
      <c r="B200" s="9" t="s">
        <v>89</v>
      </c>
      <c r="C200" s="9" t="s">
        <v>70</v>
      </c>
      <c r="D200" s="9" t="s">
        <v>83</v>
      </c>
      <c r="E200" s="9" t="s">
        <v>61</v>
      </c>
      <c r="F200" s="2" t="b">
        <f t="shared" si="51"/>
        <v>0</v>
      </c>
      <c r="G200" s="2" t="b">
        <f t="shared" si="49"/>
        <v>1</v>
      </c>
      <c r="H200" s="2" t="s">
        <v>275</v>
      </c>
      <c r="I200" s="3"/>
      <c r="M200" s="1">
        <f>PRODUCT(SUM(PRODUCT(R200,overview!$J$3),PRODUCT(W200,overview!$K$3),PRODUCT(AB200,overview!$L$3)),1/SUM(overview!$J$3:$L$3))</f>
        <v>1</v>
      </c>
      <c r="N200" s="1">
        <f>PRODUCT(SUM(PRODUCT(S200,overview!$J$3),PRODUCT(X200,overview!$K$3),PRODUCT(AC200,overview!$L$3)),1/SUM(overview!$J$3:$L$3))</f>
        <v>2</v>
      </c>
      <c r="O200" s="1">
        <f t="shared" si="46"/>
        <v>12</v>
      </c>
      <c r="P200" s="1">
        <f t="shared" si="46"/>
        <v>3</v>
      </c>
      <c r="Q200" s="1">
        <f t="shared" si="50"/>
        <v>0.125</v>
      </c>
      <c r="R200" s="4">
        <v>1</v>
      </c>
      <c r="S200" s="4">
        <v>2</v>
      </c>
      <c r="T200" s="1">
        <v>8</v>
      </c>
      <c r="U200" s="1">
        <v>0</v>
      </c>
      <c r="V200" s="1">
        <f t="shared" si="47"/>
        <v>0</v>
      </c>
      <c r="W200" s="4">
        <v>1</v>
      </c>
      <c r="X200" s="4">
        <v>2</v>
      </c>
      <c r="Y200" s="1">
        <v>3</v>
      </c>
      <c r="Z200" s="1">
        <v>2</v>
      </c>
      <c r="AA200" s="1">
        <f t="shared" si="48"/>
        <v>0.33333333333333331</v>
      </c>
      <c r="AB200" s="1">
        <v>1</v>
      </c>
      <c r="AC200" s="1">
        <v>2</v>
      </c>
      <c r="AD200" s="1">
        <v>1</v>
      </c>
      <c r="AE200" s="1">
        <v>1</v>
      </c>
      <c r="AF200" s="1">
        <f t="shared" si="45"/>
        <v>0.5</v>
      </c>
      <c r="AH200" s="1">
        <f t="shared" ref="AH200:AH263" si="52">(SUM(Z196:Z206)*SUM(W196:W206))/(SUM(Y196:Y206)*SUM(X196:X206))</f>
        <v>8.9791291307298918E-2</v>
      </c>
      <c r="AI200" s="1">
        <f t="shared" ref="AI200:AI263" si="53">(SUM(U196:U206)*SUM(R196:R206))/(SUM(T196:T206)*SUM(S196:S206))</f>
        <v>1.4430352203455767E-2</v>
      </c>
      <c r="AJ200" s="1">
        <f t="shared" ref="AJ200:AJ263" si="54">(SUM(AE196:AE206)*SUM(AB196:AB206))/(SUM(AD196:AD206)*SUM(AC196:AC206))</f>
        <v>5.9965337954939343E-2</v>
      </c>
      <c r="AK200" s="1">
        <f t="shared" si="41"/>
        <v>6.5368535626059847</v>
      </c>
      <c r="AL200" s="1" t="b">
        <f t="shared" si="42"/>
        <v>0</v>
      </c>
      <c r="AM200" s="1">
        <f t="shared" si="43"/>
        <v>9.9769210513058386</v>
      </c>
      <c r="AN200" s="1" t="b">
        <f t="shared" si="44"/>
        <v>1</v>
      </c>
      <c r="AO200" s="1">
        <v>9.4879999999999995</v>
      </c>
    </row>
    <row r="201" spans="1:41">
      <c r="A201" s="7">
        <v>198</v>
      </c>
      <c r="B201" s="9" t="s">
        <v>69</v>
      </c>
      <c r="C201" s="9" t="s">
        <v>70</v>
      </c>
      <c r="D201" s="9" t="s">
        <v>69</v>
      </c>
      <c r="E201" s="9" t="s">
        <v>70</v>
      </c>
      <c r="F201" s="2" t="b">
        <f t="shared" si="51"/>
        <v>0</v>
      </c>
      <c r="G201" s="2" t="b">
        <f t="shared" si="49"/>
        <v>0</v>
      </c>
      <c r="H201" s="2" t="s">
        <v>275</v>
      </c>
      <c r="I201" s="3"/>
      <c r="M201" s="1">
        <f>PRODUCT(SUM(PRODUCT(R201,overview!$J$3),PRODUCT(W201,overview!$K$3),PRODUCT(AB201,overview!$L$3)),1/SUM(overview!$J$3:$L$3))</f>
        <v>1</v>
      </c>
      <c r="N201" s="1">
        <f>PRODUCT(SUM(PRODUCT(S201,overview!$J$3),PRODUCT(X201,overview!$K$3),PRODUCT(AC201,overview!$L$3)),1/SUM(overview!$J$3:$L$3))</f>
        <v>2</v>
      </c>
      <c r="O201" s="1">
        <f t="shared" si="46"/>
        <v>15</v>
      </c>
      <c r="P201" s="1">
        <f t="shared" si="46"/>
        <v>0</v>
      </c>
      <c r="Q201" s="1">
        <f t="shared" si="50"/>
        <v>0</v>
      </c>
      <c r="R201" s="4">
        <v>1</v>
      </c>
      <c r="S201" s="4">
        <v>2</v>
      </c>
      <c r="T201" s="1">
        <v>9</v>
      </c>
      <c r="U201" s="1">
        <v>0</v>
      </c>
      <c r="V201" s="1">
        <f t="shared" si="47"/>
        <v>0</v>
      </c>
      <c r="W201" s="4">
        <v>1</v>
      </c>
      <c r="X201" s="4">
        <v>2</v>
      </c>
      <c r="Y201" s="1">
        <v>6</v>
      </c>
      <c r="Z201" s="1">
        <v>0</v>
      </c>
      <c r="AA201" s="1">
        <f t="shared" si="48"/>
        <v>0</v>
      </c>
      <c r="AB201" s="1">
        <v>1</v>
      </c>
      <c r="AC201" s="1">
        <v>2</v>
      </c>
      <c r="AD201" s="1">
        <v>0</v>
      </c>
      <c r="AE201" s="1">
        <v>0</v>
      </c>
      <c r="AF201" s="1" t="e">
        <f t="shared" si="45"/>
        <v>#DIV/0!</v>
      </c>
      <c r="AH201" s="1">
        <f t="shared" si="52"/>
        <v>9.269233356503799E-2</v>
      </c>
      <c r="AI201" s="1">
        <f t="shared" si="53"/>
        <v>2.069718697857539E-2</v>
      </c>
      <c r="AJ201" s="1">
        <f t="shared" si="54"/>
        <v>6.6526672858700495E-2</v>
      </c>
      <c r="AK201" s="1">
        <f t="shared" si="41"/>
        <v>6.0291247422486061</v>
      </c>
      <c r="AL201" s="1" t="b">
        <f t="shared" si="42"/>
        <v>0</v>
      </c>
      <c r="AM201" s="1">
        <f t="shared" si="43"/>
        <v>7.6308002039203995</v>
      </c>
      <c r="AN201" s="1" t="b">
        <f t="shared" si="44"/>
        <v>0</v>
      </c>
      <c r="AO201" s="1">
        <v>9.4879999999999995</v>
      </c>
    </row>
    <row r="202" spans="1:41">
      <c r="A202" s="7">
        <v>199</v>
      </c>
      <c r="B202" s="9" t="s">
        <v>76</v>
      </c>
      <c r="C202" s="9" t="s">
        <v>46</v>
      </c>
      <c r="D202" s="9" t="s">
        <v>45</v>
      </c>
      <c r="E202" s="9" t="s">
        <v>46</v>
      </c>
      <c r="F202" s="2" t="b">
        <f t="shared" si="51"/>
        <v>0</v>
      </c>
      <c r="G202" s="2" t="b">
        <f t="shared" si="49"/>
        <v>0</v>
      </c>
      <c r="H202" s="2" t="s">
        <v>275</v>
      </c>
      <c r="I202" s="2"/>
      <c r="M202" s="1">
        <f>PRODUCT(SUM(PRODUCT(R202,overview!$J$3),PRODUCT(W202,overview!$K$3),PRODUCT(AB202,overview!$L$3)),1/SUM(overview!$J$3:$L$3))</f>
        <v>1.0531363636363635</v>
      </c>
      <c r="N202" s="1">
        <f>PRODUCT(SUM(PRODUCT(S202,overview!$J$3),PRODUCT(X202,overview!$K$3),PRODUCT(AC202,overview!$L$3)),1/SUM(overview!$J$3:$L$3))</f>
        <v>1.9468636363636365</v>
      </c>
      <c r="O202" s="1">
        <f t="shared" si="46"/>
        <v>15</v>
      </c>
      <c r="P202" s="1">
        <f t="shared" si="46"/>
        <v>0</v>
      </c>
      <c r="Q202" s="1">
        <f t="shared" si="50"/>
        <v>0</v>
      </c>
      <c r="R202" s="4">
        <v>1.0820000000000001</v>
      </c>
      <c r="S202" s="4">
        <v>1.9179999999999999</v>
      </c>
      <c r="T202" s="1">
        <v>9</v>
      </c>
      <c r="U202" s="1">
        <v>0</v>
      </c>
      <c r="V202" s="1">
        <f t="shared" si="47"/>
        <v>0</v>
      </c>
      <c r="W202" s="4">
        <v>1.0389999999999999</v>
      </c>
      <c r="X202" s="4">
        <v>1.9610000000000001</v>
      </c>
      <c r="Y202" s="1">
        <v>5</v>
      </c>
      <c r="Z202" s="1">
        <v>0</v>
      </c>
      <c r="AA202" s="1">
        <f t="shared" si="48"/>
        <v>0</v>
      </c>
      <c r="AB202" s="1">
        <v>1.0589999999999999</v>
      </c>
      <c r="AC202" s="1">
        <v>1.9410000000000001</v>
      </c>
      <c r="AD202" s="1">
        <v>1</v>
      </c>
      <c r="AE202" s="1">
        <v>0</v>
      </c>
      <c r="AF202" s="1">
        <f t="shared" si="45"/>
        <v>0</v>
      </c>
      <c r="AH202" s="1">
        <f t="shared" si="52"/>
        <v>0.13034438338311569</v>
      </c>
      <c r="AI202" s="1">
        <f t="shared" si="53"/>
        <v>3.3696325272999143E-2</v>
      </c>
      <c r="AJ202" s="1">
        <f t="shared" si="54"/>
        <v>7.7742709253882089E-2</v>
      </c>
      <c r="AK202" s="1">
        <f t="shared" si="41"/>
        <v>10.385139064554577</v>
      </c>
      <c r="AL202" s="1" t="b">
        <f t="shared" si="42"/>
        <v>1</v>
      </c>
      <c r="AM202" s="1">
        <f t="shared" si="43"/>
        <v>6.6063420812879379</v>
      </c>
      <c r="AN202" s="1" t="b">
        <f t="shared" si="44"/>
        <v>0</v>
      </c>
      <c r="AO202" s="1">
        <v>9.4879999999999995</v>
      </c>
    </row>
    <row r="203" spans="1:41">
      <c r="A203" s="7">
        <v>200</v>
      </c>
      <c r="B203" s="9" t="s">
        <v>56</v>
      </c>
      <c r="C203" s="9" t="s">
        <v>31</v>
      </c>
      <c r="D203" s="9" t="s">
        <v>30</v>
      </c>
      <c r="E203" s="9" t="s">
        <v>31</v>
      </c>
      <c r="F203" s="2" t="b">
        <f t="shared" si="51"/>
        <v>0</v>
      </c>
      <c r="G203" s="2" t="b">
        <f t="shared" si="49"/>
        <v>0</v>
      </c>
      <c r="H203" s="2" t="s">
        <v>275</v>
      </c>
      <c r="I203" s="2"/>
      <c r="M203" s="1">
        <f>PRODUCT(SUM(PRODUCT(R203,overview!$J$3),PRODUCT(W203,overview!$K$3),PRODUCT(AB203,overview!$L$3)),1/SUM(overview!$J$3:$L$3))</f>
        <v>0.93606818181818174</v>
      </c>
      <c r="N203" s="1">
        <f>PRODUCT(SUM(PRODUCT(S203,overview!$J$3),PRODUCT(X203,overview!$K$3),PRODUCT(AC203,overview!$L$3)),1/SUM(overview!$J$3:$L$3))</f>
        <v>2.0639318181818185</v>
      </c>
      <c r="O203" s="1">
        <f t="shared" si="46"/>
        <v>16</v>
      </c>
      <c r="P203" s="1">
        <f t="shared" si="46"/>
        <v>8</v>
      </c>
      <c r="Q203" s="1">
        <f t="shared" si="50"/>
        <v>0.2267681939810379</v>
      </c>
      <c r="R203" s="4">
        <v>1</v>
      </c>
      <c r="S203" s="4">
        <v>2</v>
      </c>
      <c r="T203" s="1">
        <v>7</v>
      </c>
      <c r="U203" s="1">
        <v>0</v>
      </c>
      <c r="V203" s="1">
        <f t="shared" si="47"/>
        <v>0</v>
      </c>
      <c r="W203" s="4">
        <v>0.90300000000000002</v>
      </c>
      <c r="X203" s="4">
        <v>2.097</v>
      </c>
      <c r="Y203" s="1">
        <v>8</v>
      </c>
      <c r="Z203" s="1">
        <v>8</v>
      </c>
      <c r="AA203" s="1">
        <f t="shared" si="48"/>
        <v>0.43061516452074394</v>
      </c>
      <c r="AB203" s="1">
        <v>1</v>
      </c>
      <c r="AC203" s="1">
        <v>2</v>
      </c>
      <c r="AD203" s="1">
        <v>1</v>
      </c>
      <c r="AE203" s="1">
        <v>0</v>
      </c>
      <c r="AF203" s="1">
        <f t="shared" si="45"/>
        <v>0</v>
      </c>
      <c r="AH203" s="1">
        <f t="shared" si="52"/>
        <v>0.14444851992229421</v>
      </c>
      <c r="AI203" s="1">
        <f t="shared" si="53"/>
        <v>4.5385772902567977E-2</v>
      </c>
      <c r="AJ203" s="1">
        <f t="shared" si="54"/>
        <v>0.22195098006174752</v>
      </c>
      <c r="AK203" s="1">
        <f t="shared" ref="AK203:AK266" si="55">(((SUM(AJ201:AJ205))-(SUM(AI201:AI205)))^2)/(AVERAGE(AI201:AI205))</f>
        <v>15.446390190525799</v>
      </c>
      <c r="AL203" s="1" t="b">
        <f t="shared" ref="AL203:AL266" si="56">IF(AK203&gt;AO203, TRUE, FALSE)</f>
        <v>1</v>
      </c>
      <c r="AM203" s="1">
        <f t="shared" ref="AM203:AM266" si="57">(((SUM(AH201:AH205))-(SUM(AI201:AI205)))^2)/(AVERAGE(AI201:AI205))</f>
        <v>6.9349069615206087</v>
      </c>
      <c r="AN203" s="1" t="b">
        <f t="shared" ref="AN203:AN266" si="58">IF(AM203&gt;AO203, TRUE, FALSE)</f>
        <v>0</v>
      </c>
      <c r="AO203" s="1">
        <v>9.4879999999999995</v>
      </c>
    </row>
    <row r="204" spans="1:41">
      <c r="A204" s="7">
        <v>201</v>
      </c>
      <c r="B204" s="9" t="s">
        <v>36</v>
      </c>
      <c r="C204" s="9" t="s">
        <v>37</v>
      </c>
      <c r="D204" s="9" t="s">
        <v>84</v>
      </c>
      <c r="E204" s="9" t="s">
        <v>37</v>
      </c>
      <c r="F204" s="2" t="b">
        <f t="shared" si="51"/>
        <v>0</v>
      </c>
      <c r="G204" s="2" t="b">
        <f t="shared" si="49"/>
        <v>1</v>
      </c>
      <c r="H204" s="2" t="s">
        <v>275</v>
      </c>
      <c r="I204" s="3" t="s">
        <v>127</v>
      </c>
      <c r="M204" s="1">
        <f>PRODUCT(SUM(PRODUCT(R204,overview!$J$3),PRODUCT(W204,overview!$K$3),PRODUCT(AB204,overview!$L$3)),1/SUM(overview!$J$3:$L$3))</f>
        <v>0.96152272727272736</v>
      </c>
      <c r="N204" s="1">
        <f>PRODUCT(SUM(PRODUCT(S204,overview!$J$3),PRODUCT(X204,overview!$K$3),PRODUCT(AC204,overview!$L$3)),1/SUM(overview!$J$3:$L$3))</f>
        <v>2.0384772727272726</v>
      </c>
      <c r="O204" s="1">
        <f t="shared" si="46"/>
        <v>12</v>
      </c>
      <c r="P204" s="1">
        <f t="shared" si="46"/>
        <v>2</v>
      </c>
      <c r="Q204" s="1">
        <f t="shared" si="50"/>
        <v>7.8614458950717073E-2</v>
      </c>
      <c r="R204" s="4">
        <v>1.0569999999999999</v>
      </c>
      <c r="S204" s="4">
        <v>1.9430000000000001</v>
      </c>
      <c r="T204" s="1">
        <v>3</v>
      </c>
      <c r="U204" s="1">
        <v>1</v>
      </c>
      <c r="V204" s="1">
        <f t="shared" si="47"/>
        <v>0.18133470578143762</v>
      </c>
      <c r="W204" s="4">
        <v>0.90600000000000003</v>
      </c>
      <c r="X204" s="4">
        <v>2.0939999999999999</v>
      </c>
      <c r="Y204" s="1">
        <v>8</v>
      </c>
      <c r="Z204" s="1">
        <v>1</v>
      </c>
      <c r="AA204" s="1">
        <f t="shared" si="48"/>
        <v>5.4083094555873928E-2</v>
      </c>
      <c r="AB204" s="1">
        <v>1.2350000000000001</v>
      </c>
      <c r="AC204" s="1">
        <v>1.7649999999999999</v>
      </c>
      <c r="AD204" s="1">
        <v>1</v>
      </c>
      <c r="AE204" s="1">
        <v>0</v>
      </c>
      <c r="AF204" s="1">
        <f t="shared" si="45"/>
        <v>0</v>
      </c>
      <c r="AH204" s="1">
        <f t="shared" si="52"/>
        <v>0.1701005088357585</v>
      </c>
      <c r="AI204" s="1">
        <f t="shared" si="53"/>
        <v>4.8914492985544351E-2</v>
      </c>
      <c r="AJ204" s="1">
        <f t="shared" si="54"/>
        <v>0.31901519119958094</v>
      </c>
      <c r="AK204" s="1">
        <f t="shared" si="55"/>
        <v>20.855750920682354</v>
      </c>
      <c r="AL204" s="1" t="b">
        <f t="shared" si="56"/>
        <v>1</v>
      </c>
      <c r="AM204" s="1">
        <f t="shared" si="57"/>
        <v>6.8374851443414357</v>
      </c>
      <c r="AN204" s="1" t="b">
        <f t="shared" si="58"/>
        <v>0</v>
      </c>
      <c r="AO204" s="1">
        <v>9.4879999999999995</v>
      </c>
    </row>
    <row r="205" spans="1:41">
      <c r="A205" s="7">
        <v>202</v>
      </c>
      <c r="B205" s="9" t="s">
        <v>90</v>
      </c>
      <c r="C205" s="9" t="s">
        <v>91</v>
      </c>
      <c r="D205" s="9" t="s">
        <v>90</v>
      </c>
      <c r="E205" s="9" t="s">
        <v>91</v>
      </c>
      <c r="F205" s="2" t="b">
        <f t="shared" si="51"/>
        <v>0</v>
      </c>
      <c r="G205" s="2" t="b">
        <f t="shared" si="49"/>
        <v>0</v>
      </c>
      <c r="H205" s="2" t="s">
        <v>275</v>
      </c>
      <c r="J205" s="2"/>
      <c r="M205" s="1">
        <f>PRODUCT(SUM(PRODUCT(R205,overview!$J$3),PRODUCT(W205,overview!$K$3),PRODUCT(AB205,overview!$L$3)),1/SUM(overview!$J$3:$L$3))</f>
        <v>6.5909090909090917E-2</v>
      </c>
      <c r="N205" s="1">
        <f>PRODUCT(SUM(PRODUCT(S205,overview!$J$3),PRODUCT(X205,overview!$K$3),PRODUCT(AC205,overview!$L$3)),1/SUM(overview!$J$3:$L$3))</f>
        <v>2.9340909090909091</v>
      </c>
      <c r="O205" s="1">
        <f t="shared" si="46"/>
        <v>0.5</v>
      </c>
      <c r="P205" s="1">
        <f t="shared" si="46"/>
        <v>3.5</v>
      </c>
      <c r="Q205" s="1">
        <f t="shared" si="50"/>
        <v>0.15724244771494969</v>
      </c>
      <c r="R205" s="4">
        <v>0</v>
      </c>
      <c r="S205" s="4">
        <v>3</v>
      </c>
      <c r="T205" s="1">
        <v>0</v>
      </c>
      <c r="U205" s="1">
        <v>0</v>
      </c>
      <c r="V205" s="1" t="e">
        <f t="shared" si="47"/>
        <v>#DIV/0!</v>
      </c>
      <c r="W205" s="4">
        <v>0.1</v>
      </c>
      <c r="X205" s="4">
        <v>2.9</v>
      </c>
      <c r="Y205" s="1">
        <v>0.5</v>
      </c>
      <c r="Z205" s="1">
        <v>3.5</v>
      </c>
      <c r="AA205" s="1">
        <f t="shared" si="48"/>
        <v>0.2413793103448276</v>
      </c>
      <c r="AB205" s="1">
        <v>0</v>
      </c>
      <c r="AC205" s="1">
        <v>3</v>
      </c>
      <c r="AD205" s="1">
        <v>0</v>
      </c>
      <c r="AE205" s="1">
        <v>0</v>
      </c>
      <c r="AF205" s="1" t="e">
        <f t="shared" si="45"/>
        <v>#DIV/0!</v>
      </c>
      <c r="AH205" s="1">
        <f t="shared" si="52"/>
        <v>0.18354806922379804</v>
      </c>
      <c r="AI205" s="1">
        <f t="shared" si="53"/>
        <v>4.8914492985544351E-2</v>
      </c>
      <c r="AJ205" s="1">
        <f t="shared" si="54"/>
        <v>0.29369652523136025</v>
      </c>
      <c r="AK205" s="1">
        <f t="shared" si="55"/>
        <v>27.434929095403863</v>
      </c>
      <c r="AL205" s="1" t="b">
        <f t="shared" si="56"/>
        <v>1</v>
      </c>
      <c r="AM205" s="1">
        <f t="shared" si="57"/>
        <v>7.0591947626894367</v>
      </c>
      <c r="AN205" s="1" t="b">
        <f t="shared" si="58"/>
        <v>0</v>
      </c>
      <c r="AO205" s="1">
        <v>9.4879999999999995</v>
      </c>
    </row>
    <row r="206" spans="1:41">
      <c r="A206" s="7">
        <v>203</v>
      </c>
      <c r="B206" s="9" t="s">
        <v>36</v>
      </c>
      <c r="C206" s="9" t="s">
        <v>37</v>
      </c>
      <c r="D206" s="9" t="s">
        <v>84</v>
      </c>
      <c r="E206" s="9" t="s">
        <v>37</v>
      </c>
      <c r="F206" s="2" t="b">
        <f t="shared" si="51"/>
        <v>0</v>
      </c>
      <c r="G206" s="2" t="b">
        <f t="shared" si="49"/>
        <v>1</v>
      </c>
      <c r="H206" s="2" t="s">
        <v>275</v>
      </c>
      <c r="J206" s="2"/>
      <c r="M206" s="1">
        <f>PRODUCT(SUM(PRODUCT(R206,overview!$J$3),PRODUCT(W206,overview!$K$3),PRODUCT(AB206,overview!$L$3)),1/SUM(overview!$J$3:$L$3))</f>
        <v>0.93959090909090914</v>
      </c>
      <c r="N206" s="1">
        <f>PRODUCT(SUM(PRODUCT(S206,overview!$J$3),PRODUCT(X206,overview!$K$3),PRODUCT(AC206,overview!$L$3)),1/SUM(overview!$J$3:$L$3))</f>
        <v>2.0604090909090909</v>
      </c>
      <c r="O206" s="1">
        <f t="shared" si="46"/>
        <v>11</v>
      </c>
      <c r="P206" s="1">
        <f t="shared" si="46"/>
        <v>3</v>
      </c>
      <c r="Q206" s="1">
        <f t="shared" si="50"/>
        <v>0.12436950858270543</v>
      </c>
      <c r="R206" s="4">
        <v>1.073</v>
      </c>
      <c r="S206" s="4">
        <v>1.927</v>
      </c>
      <c r="T206" s="1">
        <v>6</v>
      </c>
      <c r="U206" s="1">
        <v>2</v>
      </c>
      <c r="V206" s="1">
        <f t="shared" si="47"/>
        <v>0.18560802629302889</v>
      </c>
      <c r="W206" s="4">
        <v>0.86499999999999999</v>
      </c>
      <c r="X206" s="4">
        <v>2.1349999999999998</v>
      </c>
      <c r="Y206" s="1">
        <v>4</v>
      </c>
      <c r="Z206" s="1">
        <v>1</v>
      </c>
      <c r="AA206" s="1">
        <f t="shared" si="48"/>
        <v>0.10128805620608899</v>
      </c>
      <c r="AB206" s="1">
        <v>1.2350000000000001</v>
      </c>
      <c r="AC206" s="1">
        <v>1.7649999999999999</v>
      </c>
      <c r="AD206" s="1">
        <v>1</v>
      </c>
      <c r="AE206" s="1">
        <v>0</v>
      </c>
      <c r="AF206" s="1">
        <f t="shared" si="45"/>
        <v>0</v>
      </c>
      <c r="AH206" s="1">
        <f t="shared" si="52"/>
        <v>0.17593153948829257</v>
      </c>
      <c r="AI206" s="1">
        <f t="shared" si="53"/>
        <v>5.9216143202592136E-2</v>
      </c>
      <c r="AJ206" s="1">
        <f t="shared" si="54"/>
        <v>0.31615425146248871</v>
      </c>
      <c r="AK206" s="1">
        <f t="shared" si="55"/>
        <v>28.844571990269614</v>
      </c>
      <c r="AL206" s="1" t="b">
        <f t="shared" si="56"/>
        <v>1</v>
      </c>
      <c r="AM206" s="1">
        <f t="shared" si="57"/>
        <v>6.9657481621382749</v>
      </c>
      <c r="AN206" s="1" t="b">
        <f t="shared" si="58"/>
        <v>0</v>
      </c>
      <c r="AO206" s="1">
        <v>9.4879999999999995</v>
      </c>
    </row>
    <row r="207" spans="1:41">
      <c r="A207" s="7">
        <v>204</v>
      </c>
      <c r="B207" s="9" t="s">
        <v>32</v>
      </c>
      <c r="C207" s="9" t="s">
        <v>33</v>
      </c>
      <c r="D207" s="9" t="s">
        <v>32</v>
      </c>
      <c r="E207" s="9" t="s">
        <v>33</v>
      </c>
      <c r="F207" s="2" t="b">
        <f t="shared" si="51"/>
        <v>0</v>
      </c>
      <c r="G207" s="2" t="b">
        <f t="shared" si="49"/>
        <v>0</v>
      </c>
      <c r="H207" s="2" t="s">
        <v>275</v>
      </c>
      <c r="J207" s="3"/>
      <c r="M207" s="1">
        <f>PRODUCT(SUM(PRODUCT(R207,overview!$J$3),PRODUCT(W207,overview!$K$3),PRODUCT(AB207,overview!$L$3)),1/SUM(overview!$J$3:$L$3))</f>
        <v>0.99904545454545457</v>
      </c>
      <c r="N207" s="1">
        <f>PRODUCT(SUM(PRODUCT(S207,overview!$J$3),PRODUCT(X207,overview!$K$3),PRODUCT(AC207,overview!$L$3)),1/SUM(overview!$J$3:$L$3))</f>
        <v>2.0009545454545457</v>
      </c>
      <c r="O207" s="1">
        <f t="shared" si="46"/>
        <v>14</v>
      </c>
      <c r="P207" s="1">
        <f t="shared" si="46"/>
        <v>1</v>
      </c>
      <c r="Q207" s="1">
        <f t="shared" si="50"/>
        <v>3.5663173744998326E-2</v>
      </c>
      <c r="R207" s="4">
        <v>0.997</v>
      </c>
      <c r="S207" s="4">
        <v>2.0030000000000001</v>
      </c>
      <c r="T207" s="1">
        <v>6</v>
      </c>
      <c r="U207" s="1">
        <v>1</v>
      </c>
      <c r="V207" s="1">
        <f t="shared" si="47"/>
        <v>8.2958894990847049E-2</v>
      </c>
      <c r="W207" s="4">
        <v>1</v>
      </c>
      <c r="X207" s="4">
        <v>2</v>
      </c>
      <c r="Y207" s="1">
        <v>8</v>
      </c>
      <c r="Z207" s="1">
        <v>0</v>
      </c>
      <c r="AA207" s="1">
        <f t="shared" si="48"/>
        <v>0</v>
      </c>
      <c r="AB207" s="1">
        <v>1</v>
      </c>
      <c r="AC207" s="1">
        <v>2</v>
      </c>
      <c r="AD207" s="1">
        <v>0</v>
      </c>
      <c r="AE207" s="1">
        <v>0</v>
      </c>
      <c r="AF207" s="1" t="e">
        <f t="shared" si="45"/>
        <v>#DIV/0!</v>
      </c>
      <c r="AH207" s="1">
        <f t="shared" si="52"/>
        <v>0.19834263006086508</v>
      </c>
      <c r="AI207" s="1">
        <f t="shared" si="53"/>
        <v>6.0576585709643062E-2</v>
      </c>
      <c r="AJ207" s="1">
        <f t="shared" si="54"/>
        <v>0.31348915208049477</v>
      </c>
      <c r="AK207" s="1">
        <f t="shared" si="55"/>
        <v>30.59751237894562</v>
      </c>
      <c r="AL207" s="1" t="b">
        <f t="shared" si="56"/>
        <v>1</v>
      </c>
      <c r="AM207" s="1">
        <f t="shared" si="57"/>
        <v>7.2274289422745461</v>
      </c>
      <c r="AN207" s="1" t="b">
        <f t="shared" si="58"/>
        <v>0</v>
      </c>
      <c r="AO207" s="1">
        <v>9.4879999999999995</v>
      </c>
    </row>
    <row r="208" spans="1:41">
      <c r="A208" s="7">
        <v>205</v>
      </c>
      <c r="B208" s="9" t="s">
        <v>30</v>
      </c>
      <c r="C208" s="9" t="s">
        <v>31</v>
      </c>
      <c r="D208" s="9" t="s">
        <v>30</v>
      </c>
      <c r="E208" s="9" t="s">
        <v>31</v>
      </c>
      <c r="F208" s="2" t="b">
        <f t="shared" si="51"/>
        <v>0</v>
      </c>
      <c r="G208" s="2" t="b">
        <f t="shared" si="49"/>
        <v>0</v>
      </c>
      <c r="H208" s="2" t="s">
        <v>275</v>
      </c>
      <c r="J208" s="3"/>
      <c r="K208" s="2"/>
      <c r="L208" s="2"/>
      <c r="M208" s="1">
        <f>PRODUCT(SUM(PRODUCT(R208,overview!$J$3),PRODUCT(W208,overview!$K$3),PRODUCT(AB208,overview!$L$3)),1/SUM(overview!$J$3:$L$3))</f>
        <v>0.96465909090909074</v>
      </c>
      <c r="N208" s="1">
        <f>PRODUCT(SUM(PRODUCT(S208,overview!$J$3),PRODUCT(X208,overview!$K$3),PRODUCT(AC208,overview!$L$3)),1/SUM(overview!$J$3:$L$3))</f>
        <v>2.0353409090909094</v>
      </c>
      <c r="O208" s="1">
        <f t="shared" si="46"/>
        <v>12</v>
      </c>
      <c r="P208" s="1">
        <f t="shared" si="46"/>
        <v>8</v>
      </c>
      <c r="Q208" s="1">
        <f t="shared" si="50"/>
        <v>0.31596970204529795</v>
      </c>
      <c r="R208" s="4">
        <v>1.0069999999999999</v>
      </c>
      <c r="S208" s="4">
        <v>1.9930000000000001</v>
      </c>
      <c r="T208" s="1">
        <v>5</v>
      </c>
      <c r="U208" s="1">
        <v>2</v>
      </c>
      <c r="V208" s="1">
        <f t="shared" si="47"/>
        <v>0.20210737581535373</v>
      </c>
      <c r="W208" s="4">
        <v>0.94299999999999995</v>
      </c>
      <c r="X208" s="4">
        <v>2.0569999999999999</v>
      </c>
      <c r="Y208" s="1">
        <v>7</v>
      </c>
      <c r="Z208" s="1">
        <v>6</v>
      </c>
      <c r="AA208" s="1">
        <f t="shared" si="48"/>
        <v>0.39294395444128061</v>
      </c>
      <c r="AB208" s="1">
        <v>1</v>
      </c>
      <c r="AC208" s="1">
        <v>2</v>
      </c>
      <c r="AD208" s="1">
        <v>0</v>
      </c>
      <c r="AE208" s="1">
        <v>0</v>
      </c>
      <c r="AF208" s="1" t="e">
        <f t="shared" si="45"/>
        <v>#DIV/0!</v>
      </c>
      <c r="AH208" s="1">
        <f t="shared" si="52"/>
        <v>0.18832036571478949</v>
      </c>
      <c r="AI208" s="1">
        <f t="shared" si="53"/>
        <v>6.7913188647746231E-2</v>
      </c>
      <c r="AJ208" s="1">
        <f t="shared" si="54"/>
        <v>0.32662297128589274</v>
      </c>
      <c r="AK208" s="1">
        <f t="shared" si="55"/>
        <v>31.14512251504841</v>
      </c>
      <c r="AL208" s="1" t="b">
        <f t="shared" si="56"/>
        <v>1</v>
      </c>
      <c r="AM208" s="1">
        <f t="shared" si="57"/>
        <v>6.7375953231040979</v>
      </c>
      <c r="AN208" s="1" t="b">
        <f t="shared" si="58"/>
        <v>0</v>
      </c>
      <c r="AO208" s="1">
        <v>9.4879999999999995</v>
      </c>
    </row>
    <row r="209" spans="1:41">
      <c r="A209" s="7">
        <v>206</v>
      </c>
      <c r="B209" s="9" t="s">
        <v>47</v>
      </c>
      <c r="C209" s="9" t="s">
        <v>48</v>
      </c>
      <c r="D209" s="9" t="s">
        <v>72</v>
      </c>
      <c r="E209" s="9" t="s">
        <v>73</v>
      </c>
      <c r="F209" s="2" t="b">
        <f t="shared" si="51"/>
        <v>1</v>
      </c>
      <c r="G209" s="2" t="b">
        <f t="shared" si="49"/>
        <v>1</v>
      </c>
      <c r="H209" s="2" t="s">
        <v>275</v>
      </c>
      <c r="J209" s="2"/>
      <c r="M209" s="1">
        <f>PRODUCT(SUM(PRODUCT(R209,overview!$J$3),PRODUCT(W209,overview!$K$3),PRODUCT(AB209,overview!$L$3)),1/SUM(overview!$J$3:$L$3))</f>
        <v>0.51204545454545447</v>
      </c>
      <c r="N209" s="1">
        <f>PRODUCT(SUM(PRODUCT(S209,overview!$J$3),PRODUCT(X209,overview!$K$3),PRODUCT(AC209,overview!$L$3)),1/SUM(overview!$J$3:$L$3))</f>
        <v>2.4879545454545453</v>
      </c>
      <c r="O209" s="1">
        <f t="shared" si="46"/>
        <v>7.8</v>
      </c>
      <c r="P209" s="1">
        <f t="shared" si="46"/>
        <v>5.2</v>
      </c>
      <c r="Q209" s="1">
        <f t="shared" si="50"/>
        <v>0.13720654060473189</v>
      </c>
      <c r="R209" s="4">
        <v>0.871</v>
      </c>
      <c r="S209" s="4">
        <v>2.129</v>
      </c>
      <c r="T209" s="1">
        <v>4</v>
      </c>
      <c r="U209" s="1">
        <v>1</v>
      </c>
      <c r="V209" s="1">
        <f t="shared" si="47"/>
        <v>0.10227806481916392</v>
      </c>
      <c r="W209" s="4">
        <v>0.33700000000000002</v>
      </c>
      <c r="X209" s="4">
        <v>2.6629999999999998</v>
      </c>
      <c r="Y209" s="1">
        <v>3</v>
      </c>
      <c r="Z209" s="1">
        <v>2</v>
      </c>
      <c r="AA209" s="1">
        <f t="shared" si="48"/>
        <v>8.4366003254474908E-2</v>
      </c>
      <c r="AB209" s="1">
        <v>0.56299999999999994</v>
      </c>
      <c r="AC209" s="1">
        <v>2.4369999999999998</v>
      </c>
      <c r="AD209" s="1">
        <v>0.8</v>
      </c>
      <c r="AE209" s="1">
        <v>2.2000000000000002</v>
      </c>
      <c r="AF209" s="1">
        <f t="shared" si="45"/>
        <v>0.63530980713992613</v>
      </c>
      <c r="AH209" s="1">
        <f t="shared" si="52"/>
        <v>0.20780830664551592</v>
      </c>
      <c r="AI209" s="1">
        <f t="shared" si="53"/>
        <v>6.120437417435378E-2</v>
      </c>
      <c r="AJ209" s="1">
        <f t="shared" si="54"/>
        <v>0.39787651696725845</v>
      </c>
      <c r="AK209" s="1">
        <f t="shared" si="55"/>
        <v>34.440495377100277</v>
      </c>
      <c r="AL209" s="1" t="b">
        <f t="shared" si="56"/>
        <v>1</v>
      </c>
      <c r="AM209" s="1">
        <f t="shared" si="57"/>
        <v>6.9972573908155642</v>
      </c>
      <c r="AN209" s="1" t="b">
        <f t="shared" si="58"/>
        <v>0</v>
      </c>
      <c r="AO209" s="1">
        <v>9.4879999999999995</v>
      </c>
    </row>
    <row r="210" spans="1:41">
      <c r="A210" s="7">
        <v>207</v>
      </c>
      <c r="B210" s="9" t="s">
        <v>60</v>
      </c>
      <c r="C210" s="9" t="s">
        <v>61</v>
      </c>
      <c r="D210" s="9" t="s">
        <v>56</v>
      </c>
      <c r="E210" s="9" t="s">
        <v>31</v>
      </c>
      <c r="F210" s="2" t="b">
        <f t="shared" si="51"/>
        <v>0</v>
      </c>
      <c r="G210" s="2" t="b">
        <f t="shared" si="49"/>
        <v>0</v>
      </c>
      <c r="H210" s="2" t="s">
        <v>275</v>
      </c>
      <c r="J210" s="3"/>
      <c r="M210" s="1">
        <f>PRODUCT(SUM(PRODUCT(R210,overview!$J$3),PRODUCT(W210,overview!$K$3),PRODUCT(AB210,overview!$L$3)),1/SUM(overview!$J$3:$L$3))</f>
        <v>1.0006590909090909</v>
      </c>
      <c r="N210" s="1">
        <f>PRODUCT(SUM(PRODUCT(S210,overview!$J$3),PRODUCT(X210,overview!$K$3),PRODUCT(AC210,overview!$L$3)),1/SUM(overview!$J$3:$L$3))</f>
        <v>1.9993409090909093</v>
      </c>
      <c r="O210" s="1">
        <f t="shared" si="46"/>
        <v>15</v>
      </c>
      <c r="P210" s="1">
        <f t="shared" si="46"/>
        <v>5</v>
      </c>
      <c r="Q210" s="1">
        <f t="shared" si="50"/>
        <v>0.16683149371194292</v>
      </c>
      <c r="R210" s="4">
        <v>1</v>
      </c>
      <c r="S210" s="4">
        <v>2</v>
      </c>
      <c r="T210" s="1">
        <v>6</v>
      </c>
      <c r="U210" s="1">
        <v>0</v>
      </c>
      <c r="V210" s="1">
        <f t="shared" si="47"/>
        <v>0</v>
      </c>
      <c r="W210" s="4">
        <v>1.0009999999999999</v>
      </c>
      <c r="X210" s="4">
        <v>1.9990000000000001</v>
      </c>
      <c r="Y210" s="1">
        <v>9</v>
      </c>
      <c r="Z210" s="1">
        <v>4</v>
      </c>
      <c r="AA210" s="1">
        <f t="shared" si="48"/>
        <v>0.2225557223055972</v>
      </c>
      <c r="AB210" s="1">
        <v>1</v>
      </c>
      <c r="AC210" s="1">
        <v>2</v>
      </c>
      <c r="AD210" s="1">
        <v>0</v>
      </c>
      <c r="AE210" s="1">
        <v>1</v>
      </c>
      <c r="AF210" s="1" t="e">
        <f t="shared" si="45"/>
        <v>#DIV/0!</v>
      </c>
      <c r="AH210" s="1">
        <f t="shared" si="52"/>
        <v>0.17848923565432481</v>
      </c>
      <c r="AI210" s="1">
        <f t="shared" si="53"/>
        <v>5.7457886593296252E-2</v>
      </c>
      <c r="AJ210" s="1">
        <f t="shared" si="54"/>
        <v>0.33366471326915026</v>
      </c>
      <c r="AK210" s="1">
        <f t="shared" si="55"/>
        <v>37.922721170620292</v>
      </c>
      <c r="AL210" s="1" t="b">
        <f t="shared" si="56"/>
        <v>1</v>
      </c>
      <c r="AM210" s="1">
        <f t="shared" si="57"/>
        <v>7.1284695749511862</v>
      </c>
      <c r="AN210" s="1" t="b">
        <f t="shared" si="58"/>
        <v>0</v>
      </c>
      <c r="AO210" s="1">
        <v>9.4879999999999995</v>
      </c>
    </row>
    <row r="211" spans="1:41">
      <c r="A211" s="7">
        <v>208</v>
      </c>
      <c r="B211" s="9" t="s">
        <v>30</v>
      </c>
      <c r="C211" s="9" t="s">
        <v>31</v>
      </c>
      <c r="D211" s="9" t="s">
        <v>30</v>
      </c>
      <c r="E211" s="9" t="s">
        <v>31</v>
      </c>
      <c r="F211" s="2" t="b">
        <f t="shared" si="51"/>
        <v>0</v>
      </c>
      <c r="G211" s="2" t="b">
        <f t="shared" si="49"/>
        <v>0</v>
      </c>
      <c r="H211" s="2" t="s">
        <v>275</v>
      </c>
      <c r="J211" s="3"/>
      <c r="M211" s="1">
        <f>PRODUCT(SUM(PRODUCT(R211,overview!$J$3),PRODUCT(W211,overview!$K$3),PRODUCT(AB211,overview!$L$3)),1/SUM(overview!$J$3:$L$3))</f>
        <v>1.0197727272727275</v>
      </c>
      <c r="N211" s="1">
        <f>PRODUCT(SUM(PRODUCT(S211,overview!$J$3),PRODUCT(X211,overview!$K$3),PRODUCT(AC211,overview!$L$3)),1/SUM(overview!$J$3:$L$3))</f>
        <v>1.9802272727272727</v>
      </c>
      <c r="O211" s="1">
        <f t="shared" si="46"/>
        <v>13</v>
      </c>
      <c r="P211" s="1">
        <f t="shared" si="46"/>
        <v>5</v>
      </c>
      <c r="Q211" s="1">
        <f t="shared" si="50"/>
        <v>0.19806831524953877</v>
      </c>
      <c r="R211" s="4">
        <v>1</v>
      </c>
      <c r="S211" s="4">
        <v>2</v>
      </c>
      <c r="T211" s="1">
        <v>8</v>
      </c>
      <c r="U211" s="1">
        <v>0</v>
      </c>
      <c r="V211" s="1">
        <f t="shared" si="47"/>
        <v>0</v>
      </c>
      <c r="W211" s="4">
        <v>1.03</v>
      </c>
      <c r="X211" s="4">
        <v>1.97</v>
      </c>
      <c r="Y211" s="1">
        <v>5</v>
      </c>
      <c r="Z211" s="1">
        <v>5</v>
      </c>
      <c r="AA211" s="1">
        <f t="shared" si="48"/>
        <v>0.52284263959390864</v>
      </c>
      <c r="AB211" s="1">
        <v>1</v>
      </c>
      <c r="AC211" s="1">
        <v>2</v>
      </c>
      <c r="AD211" s="1">
        <v>0</v>
      </c>
      <c r="AE211" s="1">
        <v>0</v>
      </c>
      <c r="AF211" s="1" t="e">
        <f t="shared" si="45"/>
        <v>#DIV/0!</v>
      </c>
      <c r="AH211" s="1">
        <f t="shared" si="52"/>
        <v>0.1785329303695323</v>
      </c>
      <c r="AI211" s="1">
        <f t="shared" si="53"/>
        <v>5.4554278498277334E-2</v>
      </c>
      <c r="AJ211" s="1">
        <f t="shared" si="54"/>
        <v>0.3716433941997852</v>
      </c>
      <c r="AK211" s="1">
        <f t="shared" si="55"/>
        <v>39.760205877569575</v>
      </c>
      <c r="AL211" s="1" t="b">
        <f t="shared" si="56"/>
        <v>1</v>
      </c>
      <c r="AM211" s="1">
        <f t="shared" si="57"/>
        <v>7.5742729148230969</v>
      </c>
      <c r="AN211" s="1" t="b">
        <f t="shared" si="58"/>
        <v>0</v>
      </c>
      <c r="AO211" s="1">
        <v>9.4879999999999995</v>
      </c>
    </row>
    <row r="212" spans="1:41">
      <c r="A212" s="7">
        <v>209</v>
      </c>
      <c r="B212" s="9" t="s">
        <v>47</v>
      </c>
      <c r="C212" s="9" t="s">
        <v>48</v>
      </c>
      <c r="D212" s="9" t="s">
        <v>62</v>
      </c>
      <c r="E212" s="9" t="s">
        <v>48</v>
      </c>
      <c r="F212" s="2" t="b">
        <f t="shared" si="51"/>
        <v>1</v>
      </c>
      <c r="G212" s="2" t="b">
        <f t="shared" si="49"/>
        <v>0</v>
      </c>
      <c r="H212" s="2" t="s">
        <v>275</v>
      </c>
      <c r="J212" s="3"/>
      <c r="M212" s="1">
        <f>PRODUCT(SUM(PRODUCT(R212,overview!$J$3),PRODUCT(W212,overview!$K$3),PRODUCT(AB212,overview!$L$3)),1/SUM(overview!$J$3:$L$3))</f>
        <v>1.0624772727272729</v>
      </c>
      <c r="N212" s="1">
        <f>PRODUCT(SUM(PRODUCT(S212,overview!$J$3),PRODUCT(X212,overview!$K$3),PRODUCT(AC212,overview!$L$3)),1/SUM(overview!$J$3:$L$3))</f>
        <v>1.9375227272727271</v>
      </c>
      <c r="O212" s="1">
        <f t="shared" si="46"/>
        <v>16</v>
      </c>
      <c r="P212" s="1">
        <f t="shared" si="46"/>
        <v>2</v>
      </c>
      <c r="Q212" s="1">
        <f t="shared" si="50"/>
        <v>6.8546116761093734E-2</v>
      </c>
      <c r="R212" s="4">
        <v>0.94399999999999995</v>
      </c>
      <c r="S212" s="4">
        <v>2.056</v>
      </c>
      <c r="T212" s="1">
        <v>5</v>
      </c>
      <c r="U212" s="1">
        <v>1</v>
      </c>
      <c r="V212" s="1">
        <f t="shared" si="47"/>
        <v>9.1828793774319059E-2</v>
      </c>
      <c r="W212" s="4">
        <v>1.1240000000000001</v>
      </c>
      <c r="X212" s="4">
        <v>1.8759999999999999</v>
      </c>
      <c r="Y212" s="1">
        <v>10</v>
      </c>
      <c r="Z212" s="1">
        <v>0</v>
      </c>
      <c r="AA212" s="1">
        <f t="shared" si="48"/>
        <v>0</v>
      </c>
      <c r="AB212" s="1">
        <v>0.93700000000000006</v>
      </c>
      <c r="AC212" s="1">
        <v>2.0630000000000002</v>
      </c>
      <c r="AD212" s="1">
        <v>1</v>
      </c>
      <c r="AE212" s="1">
        <v>1</v>
      </c>
      <c r="AF212" s="1">
        <f t="shared" si="45"/>
        <v>0.45419292292777508</v>
      </c>
      <c r="AH212" s="1">
        <f t="shared" si="52"/>
        <v>0.17364960837135804</v>
      </c>
      <c r="AI212" s="1">
        <f t="shared" si="53"/>
        <v>4.5933282607825088E-2</v>
      </c>
      <c r="AJ212" s="1">
        <f t="shared" si="54"/>
        <v>0.332803482901948</v>
      </c>
      <c r="AK212" s="1">
        <f t="shared" si="55"/>
        <v>31.42063730869177</v>
      </c>
      <c r="AL212" s="1" t="b">
        <f t="shared" si="56"/>
        <v>1</v>
      </c>
      <c r="AM212" s="1">
        <f t="shared" si="57"/>
        <v>7.4600617480738025</v>
      </c>
      <c r="AN212" s="1" t="b">
        <f t="shared" si="58"/>
        <v>0</v>
      </c>
      <c r="AO212" s="1">
        <v>9.4879999999999995</v>
      </c>
    </row>
    <row r="213" spans="1:41">
      <c r="A213" s="7">
        <v>210</v>
      </c>
      <c r="B213" s="9" t="s">
        <v>60</v>
      </c>
      <c r="C213" s="9" t="s">
        <v>61</v>
      </c>
      <c r="D213" s="9" t="s">
        <v>83</v>
      </c>
      <c r="E213" s="9" t="s">
        <v>61</v>
      </c>
      <c r="F213" s="2" t="b">
        <f t="shared" si="51"/>
        <v>0</v>
      </c>
      <c r="G213" s="2" t="b">
        <f t="shared" si="49"/>
        <v>0</v>
      </c>
      <c r="H213" s="2" t="s">
        <v>275</v>
      </c>
      <c r="J213" s="3"/>
      <c r="K213" s="2"/>
      <c r="L213" s="2"/>
      <c r="M213" s="1">
        <f>PRODUCT(SUM(PRODUCT(R213,overview!$J$3),PRODUCT(W213,overview!$K$3),PRODUCT(AB213,overview!$L$3)),1/SUM(overview!$J$3:$L$3))</f>
        <v>1.0138409090909091</v>
      </c>
      <c r="N213" s="1">
        <f>PRODUCT(SUM(PRODUCT(S213,overview!$J$3),PRODUCT(X213,overview!$K$3),PRODUCT(AC213,overview!$L$3)),1/SUM(overview!$J$3:$L$3))</f>
        <v>1.9861590909090912</v>
      </c>
      <c r="O213" s="1">
        <f t="shared" si="46"/>
        <v>15</v>
      </c>
      <c r="P213" s="1">
        <f t="shared" si="46"/>
        <v>5</v>
      </c>
      <c r="Q213" s="1">
        <f t="shared" si="50"/>
        <v>0.17015100715939474</v>
      </c>
      <c r="R213" s="4">
        <v>1</v>
      </c>
      <c r="S213" s="4">
        <v>2</v>
      </c>
      <c r="T213" s="1">
        <v>7</v>
      </c>
      <c r="U213" s="1">
        <v>0</v>
      </c>
      <c r="V213" s="1">
        <f t="shared" si="47"/>
        <v>0</v>
      </c>
      <c r="W213" s="4">
        <v>1.0209999999999999</v>
      </c>
      <c r="X213" s="4">
        <v>1.9790000000000001</v>
      </c>
      <c r="Y213" s="1">
        <v>7</v>
      </c>
      <c r="Z213" s="1">
        <v>5</v>
      </c>
      <c r="AA213" s="1">
        <f t="shared" si="48"/>
        <v>0.36851223561683383</v>
      </c>
      <c r="AB213" s="1">
        <v>1</v>
      </c>
      <c r="AC213" s="1">
        <v>2</v>
      </c>
      <c r="AD213" s="1">
        <v>1</v>
      </c>
      <c r="AE213" s="1">
        <v>0</v>
      </c>
      <c r="AF213" s="1">
        <f t="shared" si="45"/>
        <v>0</v>
      </c>
      <c r="AH213" s="1">
        <f t="shared" si="52"/>
        <v>0.15626728418226443</v>
      </c>
      <c r="AI213" s="1">
        <f t="shared" si="53"/>
        <v>4.4101421289322672E-2</v>
      </c>
      <c r="AJ213" s="1">
        <f t="shared" si="54"/>
        <v>0.2741165234001911</v>
      </c>
      <c r="AK213" s="1">
        <f t="shared" si="55"/>
        <v>18.274217678275448</v>
      </c>
      <c r="AL213" s="1" t="b">
        <f t="shared" si="56"/>
        <v>1</v>
      </c>
      <c r="AM213" s="1">
        <f t="shared" si="57"/>
        <v>6.7456619523666674</v>
      </c>
      <c r="AN213" s="1" t="b">
        <f t="shared" si="58"/>
        <v>0</v>
      </c>
      <c r="AO213" s="1">
        <v>9.4879999999999995</v>
      </c>
    </row>
    <row r="214" spans="1:41">
      <c r="A214" s="7">
        <v>211</v>
      </c>
      <c r="B214" s="9" t="s">
        <v>90</v>
      </c>
      <c r="C214" s="9" t="s">
        <v>91</v>
      </c>
      <c r="D214" s="9" t="s">
        <v>90</v>
      </c>
      <c r="E214" s="9" t="s">
        <v>91</v>
      </c>
      <c r="F214" s="2" t="b">
        <f t="shared" si="51"/>
        <v>0</v>
      </c>
      <c r="G214" s="2" t="b">
        <f t="shared" si="49"/>
        <v>0</v>
      </c>
      <c r="H214" s="2" t="s">
        <v>275</v>
      </c>
      <c r="J214" s="3"/>
      <c r="M214" s="1">
        <f>PRODUCT(SUM(PRODUCT(R214,overview!$J$3),PRODUCT(W214,overview!$K$3),PRODUCT(AB214,overview!$L$3)),1/SUM(overview!$J$3:$L$3))</f>
        <v>0.13836363636363638</v>
      </c>
      <c r="N214" s="1">
        <f>PRODUCT(SUM(PRODUCT(S214,overview!$J$3),PRODUCT(X214,overview!$K$3),PRODUCT(AC214,overview!$L$3)),1/SUM(overview!$J$3:$L$3))</f>
        <v>2.861636363636364</v>
      </c>
      <c r="O214" s="1">
        <f t="shared" si="46"/>
        <v>0.7</v>
      </c>
      <c r="P214" s="1">
        <f t="shared" si="46"/>
        <v>7.3</v>
      </c>
      <c r="Q214" s="1">
        <f t="shared" si="50"/>
        <v>0.50423424977081499</v>
      </c>
      <c r="R214" s="4">
        <v>9.0999999999999998E-2</v>
      </c>
      <c r="S214" s="4">
        <v>2.9089999999999998</v>
      </c>
      <c r="T214" s="1">
        <v>0</v>
      </c>
      <c r="U214" s="1">
        <v>1</v>
      </c>
      <c r="V214" s="1" t="e">
        <f t="shared" si="47"/>
        <v>#DIV/0!</v>
      </c>
      <c r="W214" s="4">
        <v>0.16600000000000001</v>
      </c>
      <c r="X214" s="4">
        <v>2.8340000000000001</v>
      </c>
      <c r="Y214" s="1">
        <v>0.7</v>
      </c>
      <c r="Z214" s="1">
        <v>6.3</v>
      </c>
      <c r="AA214" s="1">
        <f t="shared" si="48"/>
        <v>0.5271700776287932</v>
      </c>
      <c r="AB214" s="1">
        <v>0</v>
      </c>
      <c r="AC214" s="1">
        <v>3</v>
      </c>
      <c r="AD214" s="1">
        <v>0</v>
      </c>
      <c r="AE214" s="1">
        <v>0</v>
      </c>
      <c r="AF214" s="1" t="e">
        <f t="shared" si="45"/>
        <v>#DIV/0!</v>
      </c>
      <c r="AH214" s="1">
        <f t="shared" si="52"/>
        <v>0.14819562753013987</v>
      </c>
      <c r="AI214" s="1">
        <f t="shared" si="53"/>
        <v>3.6500800332132669E-2</v>
      </c>
      <c r="AJ214" s="1">
        <f t="shared" si="54"/>
        <v>0.15068223045981544</v>
      </c>
      <c r="AK214" s="1">
        <f t="shared" si="55"/>
        <v>7.4179720032665744</v>
      </c>
      <c r="AL214" s="1" t="b">
        <f t="shared" si="56"/>
        <v>0</v>
      </c>
      <c r="AM214" s="1">
        <f t="shared" si="57"/>
        <v>5.6164935621282215</v>
      </c>
      <c r="AN214" s="1" t="b">
        <f t="shared" si="58"/>
        <v>0</v>
      </c>
      <c r="AO214" s="1">
        <v>9.4879999999999995</v>
      </c>
    </row>
    <row r="215" spans="1:41">
      <c r="A215" s="7">
        <v>212</v>
      </c>
      <c r="B215" s="9" t="s">
        <v>30</v>
      </c>
      <c r="C215" s="9" t="s">
        <v>31</v>
      </c>
      <c r="D215" s="9" t="s">
        <v>30</v>
      </c>
      <c r="E215" s="9" t="s">
        <v>31</v>
      </c>
      <c r="F215" s="2" t="b">
        <f t="shared" si="51"/>
        <v>0</v>
      </c>
      <c r="G215" s="2" t="b">
        <f t="shared" si="49"/>
        <v>0</v>
      </c>
      <c r="H215" s="2" t="s">
        <v>275</v>
      </c>
      <c r="J215" s="3"/>
      <c r="M215" s="1">
        <f>PRODUCT(SUM(PRODUCT(R215,overview!$J$3),PRODUCT(W215,overview!$K$3),PRODUCT(AB215,overview!$L$3)),1/SUM(overview!$J$3:$L$3))</f>
        <v>1.021090909090909</v>
      </c>
      <c r="N215" s="1">
        <f>PRODUCT(SUM(PRODUCT(S215,overview!$J$3),PRODUCT(X215,overview!$K$3),PRODUCT(AC215,overview!$L$3)),1/SUM(overview!$J$3:$L$3))</f>
        <v>1.978909090909091</v>
      </c>
      <c r="O215" s="1">
        <f t="shared" si="46"/>
        <v>13</v>
      </c>
      <c r="P215" s="1">
        <f t="shared" si="46"/>
        <v>3</v>
      </c>
      <c r="Q215" s="1">
        <f t="shared" si="50"/>
        <v>0.11907386990077178</v>
      </c>
      <c r="R215" s="4">
        <v>1</v>
      </c>
      <c r="S215" s="4">
        <v>2</v>
      </c>
      <c r="T215" s="1">
        <v>8</v>
      </c>
      <c r="U215" s="1">
        <v>1</v>
      </c>
      <c r="V215" s="1">
        <f t="shared" si="47"/>
        <v>6.25E-2</v>
      </c>
      <c r="W215" s="4">
        <v>1.032</v>
      </c>
      <c r="X215" s="4">
        <v>1.968</v>
      </c>
      <c r="Y215" s="1">
        <v>5</v>
      </c>
      <c r="Z215" s="1">
        <v>2</v>
      </c>
      <c r="AA215" s="1">
        <f t="shared" si="48"/>
        <v>0.20975609756097563</v>
      </c>
      <c r="AB215" s="1">
        <v>1</v>
      </c>
      <c r="AC215" s="1">
        <v>2</v>
      </c>
      <c r="AD215" s="1">
        <v>0</v>
      </c>
      <c r="AE215" s="1">
        <v>0</v>
      </c>
      <c r="AF215" s="1" t="e">
        <f t="shared" si="45"/>
        <v>#DIV/0!</v>
      </c>
      <c r="AH215" s="1">
        <f t="shared" si="52"/>
        <v>0.16197604566928234</v>
      </c>
      <c r="AI215" s="1">
        <f t="shared" si="53"/>
        <v>6.3311166344284145E-2</v>
      </c>
      <c r="AJ215" s="1">
        <f t="shared" si="54"/>
        <v>6.0272892183926174E-2</v>
      </c>
      <c r="AK215" s="1">
        <f t="shared" si="55"/>
        <v>3.1262572692228958</v>
      </c>
      <c r="AL215" s="1" t="b">
        <f t="shared" si="56"/>
        <v>0</v>
      </c>
      <c r="AM215" s="1">
        <f t="shared" si="57"/>
        <v>6.3292157016930695</v>
      </c>
      <c r="AN215" s="1" t="b">
        <f t="shared" si="58"/>
        <v>0</v>
      </c>
      <c r="AO215" s="1">
        <v>9.4879999999999995</v>
      </c>
    </row>
    <row r="216" spans="1:41">
      <c r="A216" s="7">
        <v>213</v>
      </c>
      <c r="B216" s="9" t="s">
        <v>82</v>
      </c>
      <c r="C216" s="9" t="s">
        <v>59</v>
      </c>
      <c r="D216" s="9" t="s">
        <v>58</v>
      </c>
      <c r="E216" s="9" t="s">
        <v>59</v>
      </c>
      <c r="F216" s="2" t="b">
        <f t="shared" si="51"/>
        <v>1</v>
      </c>
      <c r="G216" s="2" t="b">
        <f t="shared" si="49"/>
        <v>1</v>
      </c>
      <c r="H216" s="2" t="s">
        <v>275</v>
      </c>
      <c r="J216" s="3"/>
      <c r="K216" s="2"/>
      <c r="L216" s="2"/>
      <c r="M216" s="1">
        <f>PRODUCT(SUM(PRODUCT(R216,overview!$J$3),PRODUCT(W216,overview!$K$3),PRODUCT(AB216,overview!$L$3)),1/SUM(overview!$J$3:$L$3))</f>
        <v>0.375</v>
      </c>
      <c r="N216" s="1">
        <f>PRODUCT(SUM(PRODUCT(S216,overview!$J$3),PRODUCT(X216,overview!$K$3),PRODUCT(AC216,overview!$L$3)),1/SUM(overview!$J$3:$L$3))</f>
        <v>2.625</v>
      </c>
      <c r="O216" s="1">
        <f t="shared" si="46"/>
        <v>14</v>
      </c>
      <c r="P216" s="1">
        <f t="shared" si="46"/>
        <v>0</v>
      </c>
      <c r="Q216" s="1">
        <f t="shared" si="50"/>
        <v>0</v>
      </c>
      <c r="R216" s="4">
        <v>0.375</v>
      </c>
      <c r="S216" s="4">
        <v>2.625</v>
      </c>
      <c r="T216" s="1">
        <v>7</v>
      </c>
      <c r="U216" s="1">
        <v>0</v>
      </c>
      <c r="V216" s="1">
        <f t="shared" si="47"/>
        <v>0</v>
      </c>
      <c r="W216" s="4">
        <v>0.375</v>
      </c>
      <c r="X216" s="4">
        <v>2.625</v>
      </c>
      <c r="Y216" s="1">
        <v>6</v>
      </c>
      <c r="Z216" s="1">
        <v>0</v>
      </c>
      <c r="AA216" s="1">
        <f t="shared" si="48"/>
        <v>0</v>
      </c>
      <c r="AB216" s="1">
        <v>0.375</v>
      </c>
      <c r="AC216" s="1">
        <v>2.625</v>
      </c>
      <c r="AD216" s="1">
        <v>1</v>
      </c>
      <c r="AE216" s="1">
        <v>0</v>
      </c>
      <c r="AF216" s="1">
        <f t="shared" si="45"/>
        <v>0</v>
      </c>
      <c r="AH216" s="1">
        <f t="shared" si="52"/>
        <v>0.15141684133577721</v>
      </c>
      <c r="AI216" s="1">
        <f t="shared" si="53"/>
        <v>6.5789526144768046E-2</v>
      </c>
      <c r="AJ216" s="1">
        <f t="shared" si="54"/>
        <v>5.3602305475504312E-2</v>
      </c>
      <c r="AK216" s="1">
        <f t="shared" si="55"/>
        <v>1.5206817785190936</v>
      </c>
      <c r="AL216" s="1" t="b">
        <f t="shared" si="56"/>
        <v>0</v>
      </c>
      <c r="AM216" s="1">
        <f t="shared" si="57"/>
        <v>6.9807262340678449</v>
      </c>
      <c r="AN216" s="1" t="b">
        <f t="shared" si="58"/>
        <v>0</v>
      </c>
      <c r="AO216" s="1">
        <v>9.4879999999999995</v>
      </c>
    </row>
    <row r="217" spans="1:41">
      <c r="A217" s="7">
        <v>214</v>
      </c>
      <c r="B217" s="9" t="s">
        <v>41</v>
      </c>
      <c r="C217" s="9" t="s">
        <v>42</v>
      </c>
      <c r="D217" s="9" t="s">
        <v>41</v>
      </c>
      <c r="E217" s="9" t="s">
        <v>42</v>
      </c>
      <c r="F217" s="2" t="b">
        <f t="shared" si="51"/>
        <v>0</v>
      </c>
      <c r="G217" s="2" t="b">
        <f t="shared" si="49"/>
        <v>0</v>
      </c>
      <c r="H217" s="2" t="s">
        <v>275</v>
      </c>
      <c r="J217" s="3"/>
      <c r="M217" s="1">
        <f>PRODUCT(SUM(PRODUCT(R217,overview!$J$3),PRODUCT(W217,overview!$K$3),PRODUCT(AB217,overview!$L$3)),1/SUM(overview!$J$3:$L$3))</f>
        <v>0.38474999999999998</v>
      </c>
      <c r="N217" s="1">
        <f>PRODUCT(SUM(PRODUCT(S217,overview!$J$3),PRODUCT(X217,overview!$K$3),PRODUCT(AC217,overview!$L$3)),1/SUM(overview!$J$3:$L$3))</f>
        <v>2.6152500000000001</v>
      </c>
      <c r="O217" s="1">
        <f t="shared" si="46"/>
        <v>6</v>
      </c>
      <c r="P217" s="1">
        <f t="shared" si="46"/>
        <v>5</v>
      </c>
      <c r="Q217" s="1">
        <f t="shared" si="50"/>
        <v>0.12259822196730713</v>
      </c>
      <c r="R217" s="4">
        <v>0.40799999999999997</v>
      </c>
      <c r="S217" s="4">
        <v>2.5920000000000001</v>
      </c>
      <c r="T217" s="1">
        <v>3</v>
      </c>
      <c r="U217" s="1">
        <v>2</v>
      </c>
      <c r="V217" s="1">
        <f t="shared" si="47"/>
        <v>0.10493827160493827</v>
      </c>
      <c r="W217" s="4">
        <v>0.372</v>
      </c>
      <c r="X217" s="4">
        <v>2.6280000000000001</v>
      </c>
      <c r="Y217" s="1">
        <v>3</v>
      </c>
      <c r="Z217" s="1">
        <v>3</v>
      </c>
      <c r="AA217" s="1">
        <f t="shared" si="48"/>
        <v>0.14155251141552511</v>
      </c>
      <c r="AB217" s="1">
        <v>0.42899999999999999</v>
      </c>
      <c r="AC217" s="1">
        <v>2.5710000000000002</v>
      </c>
      <c r="AD217" s="1">
        <v>0</v>
      </c>
      <c r="AE217" s="1">
        <v>0</v>
      </c>
      <c r="AF217" s="1" t="e">
        <f t="shared" si="45"/>
        <v>#DIV/0!</v>
      </c>
      <c r="AH217" s="1">
        <f t="shared" si="52"/>
        <v>0.25930932537174084</v>
      </c>
      <c r="AI217" s="1">
        <f t="shared" si="53"/>
        <v>7.117949718354509E-2</v>
      </c>
      <c r="AJ217" s="1">
        <f t="shared" si="54"/>
        <v>0.16128140810339694</v>
      </c>
      <c r="AK217" s="1">
        <f t="shared" si="55"/>
        <v>1.2195817840647754</v>
      </c>
      <c r="AL217" s="1" t="b">
        <f t="shared" si="56"/>
        <v>0</v>
      </c>
      <c r="AM217" s="1">
        <f t="shared" si="57"/>
        <v>7.2293827528716372</v>
      </c>
      <c r="AN217" s="1" t="b">
        <f t="shared" si="58"/>
        <v>0</v>
      </c>
      <c r="AO217" s="1">
        <v>9.4879999999999995</v>
      </c>
    </row>
    <row r="218" spans="1:41">
      <c r="A218" s="7">
        <v>215</v>
      </c>
      <c r="B218" s="9" t="s">
        <v>98</v>
      </c>
      <c r="C218" s="9" t="s">
        <v>50</v>
      </c>
      <c r="D218" s="9" t="s">
        <v>98</v>
      </c>
      <c r="E218" s="9" t="s">
        <v>50</v>
      </c>
      <c r="F218" s="2" t="b">
        <f t="shared" si="51"/>
        <v>0</v>
      </c>
      <c r="G218" s="2" t="b">
        <f t="shared" si="49"/>
        <v>0</v>
      </c>
      <c r="H218" s="2" t="s">
        <v>275</v>
      </c>
      <c r="J218" s="3"/>
      <c r="M218" s="1">
        <f>PRODUCT(SUM(PRODUCT(R218,overview!$J$3),PRODUCT(W218,overview!$K$3),PRODUCT(AB218,overview!$L$3)),1/SUM(overview!$J$3:$L$3))</f>
        <v>0.33300000000000002</v>
      </c>
      <c r="N218" s="1">
        <f>PRODUCT(SUM(PRODUCT(S218,overview!$J$3),PRODUCT(X218,overview!$K$3),PRODUCT(AC218,overview!$L$3)),1/SUM(overview!$J$3:$L$3))</f>
        <v>2.6669999999999998</v>
      </c>
      <c r="O218" s="1">
        <f t="shared" si="46"/>
        <v>6</v>
      </c>
      <c r="P218" s="1">
        <f t="shared" si="46"/>
        <v>0</v>
      </c>
      <c r="Q218" s="1">
        <f t="shared" si="50"/>
        <v>0</v>
      </c>
      <c r="R218" s="4">
        <v>0.33300000000000002</v>
      </c>
      <c r="S218" s="4">
        <v>2.6669999999999998</v>
      </c>
      <c r="T218" s="1">
        <v>3</v>
      </c>
      <c r="U218" s="1">
        <v>0</v>
      </c>
      <c r="V218" s="1">
        <f t="shared" si="47"/>
        <v>0</v>
      </c>
      <c r="W218" s="4">
        <v>0.33300000000000002</v>
      </c>
      <c r="X218" s="4">
        <v>2.6669999999999998</v>
      </c>
      <c r="Y218" s="1">
        <v>3</v>
      </c>
      <c r="Z218" s="1">
        <v>0</v>
      </c>
      <c r="AA218" s="1">
        <f t="shared" si="48"/>
        <v>0</v>
      </c>
      <c r="AB218" s="1">
        <v>0.33300000000000002</v>
      </c>
      <c r="AC218" s="1">
        <v>2.6669999999999998</v>
      </c>
      <c r="AD218" s="1">
        <v>0</v>
      </c>
      <c r="AE218" s="1">
        <v>0</v>
      </c>
      <c r="AF218" s="1" t="e">
        <f t="shared" si="45"/>
        <v>#DIV/0!</v>
      </c>
      <c r="AH218" s="1">
        <f t="shared" si="52"/>
        <v>0.24012683054857051</v>
      </c>
      <c r="AI218" s="1">
        <f t="shared" si="53"/>
        <v>6.9897946515034864E-2</v>
      </c>
      <c r="AJ218" s="1">
        <f t="shared" si="54"/>
        <v>0.18624510045960141</v>
      </c>
      <c r="AK218" s="1">
        <f t="shared" si="55"/>
        <v>1.9080200782215937</v>
      </c>
      <c r="AL218" s="1" t="b">
        <f t="shared" si="56"/>
        <v>0</v>
      </c>
      <c r="AM218" s="1">
        <f t="shared" si="57"/>
        <v>8.4465987742934185</v>
      </c>
      <c r="AN218" s="1" t="b">
        <f t="shared" si="58"/>
        <v>0</v>
      </c>
      <c r="AO218" s="1">
        <v>9.4879999999999995</v>
      </c>
    </row>
    <row r="219" spans="1:41">
      <c r="A219" s="7">
        <v>216</v>
      </c>
      <c r="B219" s="9" t="s">
        <v>36</v>
      </c>
      <c r="C219" s="9" t="s">
        <v>37</v>
      </c>
      <c r="D219" s="9" t="s">
        <v>84</v>
      </c>
      <c r="E219" s="9" t="s">
        <v>37</v>
      </c>
      <c r="F219" s="2" t="b">
        <f t="shared" si="51"/>
        <v>0</v>
      </c>
      <c r="G219" s="2" t="b">
        <f t="shared" si="49"/>
        <v>1</v>
      </c>
      <c r="H219" s="2" t="s">
        <v>275</v>
      </c>
      <c r="J219" s="3"/>
      <c r="M219" s="1">
        <f>PRODUCT(SUM(PRODUCT(R219,overview!$J$3),PRODUCT(W219,overview!$K$3),PRODUCT(AB219,overview!$L$3)),1/SUM(overview!$J$3:$L$3))</f>
        <v>0.8762727272727272</v>
      </c>
      <c r="N219" s="1">
        <f>PRODUCT(SUM(PRODUCT(S219,overview!$J$3),PRODUCT(X219,overview!$K$3),PRODUCT(AC219,overview!$L$3)),1/SUM(overview!$J$3:$L$3))</f>
        <v>2.1237272727272729</v>
      </c>
      <c r="O219" s="1">
        <f t="shared" si="46"/>
        <v>13</v>
      </c>
      <c r="P219" s="1">
        <f t="shared" si="46"/>
        <v>4</v>
      </c>
      <c r="Q219" s="1">
        <f t="shared" si="50"/>
        <v>0.12695715739249833</v>
      </c>
      <c r="R219" s="4">
        <v>1.077</v>
      </c>
      <c r="S219" s="4">
        <v>1.923</v>
      </c>
      <c r="T219" s="1">
        <v>8</v>
      </c>
      <c r="U219" s="1">
        <v>2</v>
      </c>
      <c r="V219" s="1">
        <f t="shared" si="47"/>
        <v>0.14001560062402496</v>
      </c>
      <c r="W219" s="4">
        <v>0.76700000000000002</v>
      </c>
      <c r="X219" s="4">
        <v>2.2330000000000001</v>
      </c>
      <c r="Y219" s="1">
        <v>4</v>
      </c>
      <c r="Z219" s="1">
        <v>2</v>
      </c>
      <c r="AA219" s="1">
        <f t="shared" si="48"/>
        <v>0.17174205105239587</v>
      </c>
      <c r="AB219" s="1">
        <v>1.2350000000000001</v>
      </c>
      <c r="AC219" s="1">
        <v>1.7649999999999999</v>
      </c>
      <c r="AD219" s="1">
        <v>1</v>
      </c>
      <c r="AE219" s="1">
        <v>0</v>
      </c>
      <c r="AF219" s="1">
        <f t="shared" si="45"/>
        <v>0</v>
      </c>
      <c r="AH219" s="1">
        <f t="shared" si="52"/>
        <v>0.20834021058401098</v>
      </c>
      <c r="AI219" s="1">
        <f t="shared" si="53"/>
        <v>6.0025425681921256E-2</v>
      </c>
      <c r="AJ219" s="1">
        <f t="shared" si="54"/>
        <v>0.15260116822184303</v>
      </c>
      <c r="AK219" s="1">
        <f t="shared" si="55"/>
        <v>3.0424499987613283</v>
      </c>
      <c r="AL219" s="1" t="b">
        <f t="shared" si="56"/>
        <v>0</v>
      </c>
      <c r="AM219" s="1">
        <f t="shared" si="57"/>
        <v>10.728559526641012</v>
      </c>
      <c r="AN219" s="1" t="b">
        <f t="shared" si="58"/>
        <v>1</v>
      </c>
      <c r="AO219" s="1">
        <v>9.4879999999999995</v>
      </c>
    </row>
    <row r="220" spans="1:41">
      <c r="A220" s="7">
        <v>217</v>
      </c>
      <c r="B220" s="9" t="s">
        <v>51</v>
      </c>
      <c r="C220" s="9" t="s">
        <v>52</v>
      </c>
      <c r="D220" s="9" t="s">
        <v>51</v>
      </c>
      <c r="E220" s="9" t="s">
        <v>52</v>
      </c>
      <c r="F220" s="2" t="b">
        <f t="shared" si="51"/>
        <v>0</v>
      </c>
      <c r="G220" s="2" t="b">
        <f t="shared" si="49"/>
        <v>0</v>
      </c>
      <c r="H220" s="2" t="s">
        <v>275</v>
      </c>
      <c r="J220" s="3"/>
      <c r="K220" s="3"/>
      <c r="L220" s="3"/>
      <c r="M220" s="1">
        <f>PRODUCT(SUM(PRODUCT(R220,overview!$J$3),PRODUCT(W220,overview!$K$3),PRODUCT(AB220,overview!$L$3)),1/SUM(overview!$J$3:$L$3))</f>
        <v>0.33365909090909091</v>
      </c>
      <c r="N220" s="1">
        <f>PRODUCT(SUM(PRODUCT(S220,overview!$J$3),PRODUCT(X220,overview!$K$3),PRODUCT(AC220,overview!$L$3)),1/SUM(overview!$J$3:$L$3))</f>
        <v>2.6663409090909087</v>
      </c>
      <c r="O220" s="1">
        <f t="shared" si="46"/>
        <v>6</v>
      </c>
      <c r="P220" s="1">
        <f t="shared" si="46"/>
        <v>1</v>
      </c>
      <c r="Q220" s="1">
        <f t="shared" si="50"/>
        <v>2.0856240961253793E-2</v>
      </c>
      <c r="R220" s="4">
        <v>0.33300000000000002</v>
      </c>
      <c r="S220" s="4">
        <v>2.6669999999999998</v>
      </c>
      <c r="T220" s="1">
        <v>2</v>
      </c>
      <c r="U220" s="1">
        <v>0</v>
      </c>
      <c r="V220" s="1">
        <f t="shared" si="47"/>
        <v>0</v>
      </c>
      <c r="W220" s="4">
        <v>0.33400000000000002</v>
      </c>
      <c r="X220" s="4">
        <v>2.6659999999999999</v>
      </c>
      <c r="Y220" s="1">
        <v>4</v>
      </c>
      <c r="Z220" s="1">
        <v>1</v>
      </c>
      <c r="AA220" s="1">
        <f t="shared" si="48"/>
        <v>3.1320330082520637E-2</v>
      </c>
      <c r="AB220" s="1">
        <v>0.33300000000000002</v>
      </c>
      <c r="AC220" s="1">
        <v>2.6669999999999998</v>
      </c>
      <c r="AD220" s="1">
        <v>0</v>
      </c>
      <c r="AE220" s="1">
        <v>0</v>
      </c>
      <c r="AF220" s="1" t="e">
        <f t="shared" si="45"/>
        <v>#DIV/0!</v>
      </c>
      <c r="AH220" s="1">
        <f t="shared" si="52"/>
        <v>0.20728780024380367</v>
      </c>
      <c r="AI220" s="1">
        <f t="shared" si="53"/>
        <v>5.8348826176708161E-2</v>
      </c>
      <c r="AJ220" s="1">
        <f t="shared" si="54"/>
        <v>0.12380849497243869</v>
      </c>
      <c r="AK220" s="1">
        <f t="shared" si="55"/>
        <v>4.1974021222538989</v>
      </c>
      <c r="AL220" s="1" t="b">
        <f t="shared" si="56"/>
        <v>0</v>
      </c>
      <c r="AM220" s="1">
        <f t="shared" si="57"/>
        <v>11.638467940721206</v>
      </c>
      <c r="AN220" s="1" t="b">
        <f t="shared" si="58"/>
        <v>1</v>
      </c>
      <c r="AO220" s="1">
        <v>9.4879999999999995</v>
      </c>
    </row>
    <row r="221" spans="1:41">
      <c r="A221" s="7">
        <v>218</v>
      </c>
      <c r="B221" s="9" t="s">
        <v>53</v>
      </c>
      <c r="C221" s="9" t="s">
        <v>33</v>
      </c>
      <c r="D221" s="9" t="s">
        <v>32</v>
      </c>
      <c r="E221" s="9" t="s">
        <v>33</v>
      </c>
      <c r="F221" s="2" t="b">
        <f t="shared" si="51"/>
        <v>1</v>
      </c>
      <c r="G221" s="2" t="b">
        <f t="shared" si="49"/>
        <v>0</v>
      </c>
      <c r="H221" s="2" t="s">
        <v>275</v>
      </c>
      <c r="M221" s="1">
        <f>PRODUCT(SUM(PRODUCT(R221,overview!$J$3),PRODUCT(W221,overview!$K$3),PRODUCT(AB221,overview!$L$3)),1/SUM(overview!$J$3:$L$3))</f>
        <v>0.96245454545454545</v>
      </c>
      <c r="N221" s="1">
        <f>PRODUCT(SUM(PRODUCT(S221,overview!$J$3),PRODUCT(X221,overview!$K$3),PRODUCT(AC221,overview!$L$3)),1/SUM(overview!$J$3:$L$3))</f>
        <v>2.0375454545454548</v>
      </c>
      <c r="O221" s="1">
        <f t="shared" si="46"/>
        <v>13.5</v>
      </c>
      <c r="P221" s="1">
        <f t="shared" si="46"/>
        <v>10.5</v>
      </c>
      <c r="Q221" s="1">
        <f t="shared" si="50"/>
        <v>0.36739094870536437</v>
      </c>
      <c r="R221" s="4">
        <v>0.88200000000000001</v>
      </c>
      <c r="S221" s="4">
        <v>2.1179999999999999</v>
      </c>
      <c r="T221" s="1">
        <v>6.5</v>
      </c>
      <c r="U221" s="1">
        <v>5.5</v>
      </c>
      <c r="V221" s="1">
        <f t="shared" si="47"/>
        <v>0.35236434953148837</v>
      </c>
      <c r="W221" s="4">
        <v>1</v>
      </c>
      <c r="X221" s="4">
        <v>2</v>
      </c>
      <c r="Y221" s="1">
        <v>6</v>
      </c>
      <c r="Z221" s="1">
        <v>5</v>
      </c>
      <c r="AA221" s="1">
        <f t="shared" si="48"/>
        <v>0.41666666666666663</v>
      </c>
      <c r="AB221" s="1">
        <v>1</v>
      </c>
      <c r="AC221" s="1">
        <v>2</v>
      </c>
      <c r="AD221" s="1">
        <v>1</v>
      </c>
      <c r="AE221" s="1">
        <v>0</v>
      </c>
      <c r="AF221" s="1">
        <f t="shared" si="45"/>
        <v>0</v>
      </c>
      <c r="AH221" s="1">
        <f t="shared" si="52"/>
        <v>0.24164360023586526</v>
      </c>
      <c r="AI221" s="1">
        <f t="shared" si="53"/>
        <v>6.4073849822081447E-2</v>
      </c>
      <c r="AJ221" s="1">
        <f t="shared" si="54"/>
        <v>0.14328077429109762</v>
      </c>
      <c r="AK221" s="1">
        <f t="shared" si="55"/>
        <v>5.1165345743355486</v>
      </c>
      <c r="AL221" s="1" t="b">
        <f t="shared" si="56"/>
        <v>0</v>
      </c>
      <c r="AM221" s="1">
        <f t="shared" si="57"/>
        <v>13.341078556469819</v>
      </c>
      <c r="AN221" s="1" t="b">
        <f t="shared" si="58"/>
        <v>1</v>
      </c>
      <c r="AO221" s="1">
        <v>9.4879999999999995</v>
      </c>
    </row>
    <row r="222" spans="1:41">
      <c r="A222" s="7">
        <v>219</v>
      </c>
      <c r="B222" s="9" t="s">
        <v>65</v>
      </c>
      <c r="C222" s="9" t="s">
        <v>2</v>
      </c>
      <c r="D222" s="9" t="s">
        <v>65</v>
      </c>
      <c r="E222" s="9" t="s">
        <v>2</v>
      </c>
      <c r="F222" s="2" t="b">
        <f t="shared" si="51"/>
        <v>0</v>
      </c>
      <c r="G222" s="2" t="b">
        <f t="shared" si="49"/>
        <v>0</v>
      </c>
      <c r="H222" s="2" t="s">
        <v>275</v>
      </c>
      <c r="J222" s="2"/>
      <c r="M222" s="1">
        <f>PRODUCT(SUM(PRODUCT(R222,overview!$J$3),PRODUCT(W222,overview!$K$3),PRODUCT(AB222,overview!$L$3)),1/SUM(overview!$J$3:$L$3))</f>
        <v>0.40622727272727271</v>
      </c>
      <c r="N222" s="1">
        <f>PRODUCT(SUM(PRODUCT(S222,overview!$J$3),PRODUCT(X222,overview!$K$3),PRODUCT(AC222,overview!$L$3)),1/SUM(overview!$J$3:$L$3))</f>
        <v>2.5937727272727273</v>
      </c>
      <c r="O222" s="1">
        <f t="shared" si="46"/>
        <v>13.5</v>
      </c>
      <c r="P222" s="1">
        <f t="shared" si="46"/>
        <v>8.5</v>
      </c>
      <c r="Q222" s="1">
        <f t="shared" si="50"/>
        <v>9.8610307905297637E-2</v>
      </c>
      <c r="R222" s="4">
        <v>0.38500000000000001</v>
      </c>
      <c r="S222" s="4">
        <v>2.6150000000000002</v>
      </c>
      <c r="T222" s="1">
        <v>8</v>
      </c>
      <c r="U222" s="1">
        <v>2</v>
      </c>
      <c r="V222" s="1">
        <f t="shared" si="47"/>
        <v>3.6806883365200764E-2</v>
      </c>
      <c r="W222" s="4">
        <v>0.41899999999999998</v>
      </c>
      <c r="X222" s="4">
        <v>2.581</v>
      </c>
      <c r="Y222" s="1">
        <v>5.5</v>
      </c>
      <c r="Z222" s="1">
        <v>6.5</v>
      </c>
      <c r="AA222" s="1">
        <f t="shared" si="48"/>
        <v>0.19185657426649291</v>
      </c>
      <c r="AB222" s="1">
        <v>0.33300000000000002</v>
      </c>
      <c r="AC222" s="1">
        <v>2.6669999999999998</v>
      </c>
      <c r="AD222" s="1">
        <v>0</v>
      </c>
      <c r="AE222" s="1">
        <v>0</v>
      </c>
      <c r="AF222" s="1" t="e">
        <f t="shared" si="45"/>
        <v>#DIV/0!</v>
      </c>
      <c r="AH222" s="1">
        <f t="shared" si="52"/>
        <v>0.26225038576120641</v>
      </c>
      <c r="AI222" s="1">
        <f t="shared" si="53"/>
        <v>5.7732949684769157E-2</v>
      </c>
      <c r="AJ222" s="1">
        <f t="shared" si="54"/>
        <v>0.21434464452256261</v>
      </c>
      <c r="AK222" s="1">
        <f t="shared" si="55"/>
        <v>7.9331607724325934</v>
      </c>
      <c r="AL222" s="1" t="b">
        <f t="shared" si="56"/>
        <v>0</v>
      </c>
      <c r="AM222" s="1">
        <f t="shared" si="57"/>
        <v>15.745760111964357</v>
      </c>
      <c r="AN222" s="1" t="b">
        <f t="shared" si="58"/>
        <v>1</v>
      </c>
      <c r="AO222" s="1">
        <v>9.4879999999999995</v>
      </c>
    </row>
    <row r="223" spans="1:41">
      <c r="A223" s="7">
        <v>220</v>
      </c>
      <c r="B223" s="9" t="s">
        <v>94</v>
      </c>
      <c r="C223" s="9" t="s">
        <v>55</v>
      </c>
      <c r="D223" s="9" t="s">
        <v>32</v>
      </c>
      <c r="E223" s="9" t="s">
        <v>33</v>
      </c>
      <c r="F223" s="2" t="b">
        <f t="shared" si="51"/>
        <v>0</v>
      </c>
      <c r="G223" s="2" t="b">
        <f t="shared" si="49"/>
        <v>1</v>
      </c>
      <c r="H223" s="2" t="s">
        <v>275</v>
      </c>
      <c r="K223" s="2"/>
      <c r="L223" s="2"/>
      <c r="M223" s="1">
        <f>PRODUCT(SUM(PRODUCT(R223,overview!$J$3),PRODUCT(W223,overview!$K$3),PRODUCT(AB223,overview!$L$3)),1/SUM(overview!$J$3:$L$3))</f>
        <v>0.55920454545454545</v>
      </c>
      <c r="N223" s="1">
        <f>PRODUCT(SUM(PRODUCT(S223,overview!$J$3),PRODUCT(X223,overview!$K$3),PRODUCT(AC223,overview!$L$3)),1/SUM(overview!$J$3:$L$3))</f>
        <v>2.4407954545454547</v>
      </c>
      <c r="O223" s="1">
        <f t="shared" si="46"/>
        <v>7.6</v>
      </c>
      <c r="P223" s="1">
        <f t="shared" si="46"/>
        <v>25.4</v>
      </c>
      <c r="Q223" s="1">
        <f t="shared" si="50"/>
        <v>0.76570138274593769</v>
      </c>
      <c r="R223" s="4">
        <v>0.371</v>
      </c>
      <c r="S223" s="4">
        <v>2.629</v>
      </c>
      <c r="T223" s="1">
        <v>5</v>
      </c>
      <c r="U223" s="1">
        <v>4</v>
      </c>
      <c r="V223" s="1">
        <f t="shared" si="47"/>
        <v>0.11289463674400914</v>
      </c>
      <c r="W223" s="4">
        <v>0.64500000000000002</v>
      </c>
      <c r="X223" s="4">
        <v>2.355</v>
      </c>
      <c r="Y223" s="1">
        <v>2.2999999999999998</v>
      </c>
      <c r="Z223" s="1">
        <v>18.7</v>
      </c>
      <c r="AA223" s="1">
        <f t="shared" si="48"/>
        <v>2.226806978676267</v>
      </c>
      <c r="AB223" s="1">
        <v>0.70599999999999996</v>
      </c>
      <c r="AC223" s="1">
        <v>2.294</v>
      </c>
      <c r="AD223" s="1">
        <v>0.3</v>
      </c>
      <c r="AE223" s="1">
        <v>2.7</v>
      </c>
      <c r="AF223" s="1">
        <f t="shared" si="45"/>
        <v>2.769834350479512</v>
      </c>
      <c r="AH223" s="1">
        <f t="shared" si="52"/>
        <v>0.26779479137983653</v>
      </c>
      <c r="AI223" s="1">
        <f t="shared" si="53"/>
        <v>5.6864785027855351E-2</v>
      </c>
      <c r="AJ223" s="1">
        <f t="shared" si="54"/>
        <v>0.21434464452256266</v>
      </c>
      <c r="AK223" s="1">
        <f t="shared" si="55"/>
        <v>12.069671343900417</v>
      </c>
      <c r="AL223" s="1" t="b">
        <f t="shared" si="56"/>
        <v>1</v>
      </c>
      <c r="AM223" s="1">
        <f t="shared" si="57"/>
        <v>18.031529663527802</v>
      </c>
      <c r="AN223" s="1" t="b">
        <f t="shared" si="58"/>
        <v>1</v>
      </c>
      <c r="AO223" s="1">
        <v>9.4879999999999995</v>
      </c>
    </row>
    <row r="224" spans="1:41">
      <c r="A224" s="7">
        <v>221</v>
      </c>
      <c r="B224" s="9" t="s">
        <v>43</v>
      </c>
      <c r="C224" s="9" t="s">
        <v>44</v>
      </c>
      <c r="D224" s="9" t="s">
        <v>43</v>
      </c>
      <c r="E224" s="9" t="s">
        <v>44</v>
      </c>
      <c r="F224" s="2" t="b">
        <f t="shared" si="51"/>
        <v>0</v>
      </c>
      <c r="G224" s="2" t="b">
        <f t="shared" si="49"/>
        <v>0</v>
      </c>
      <c r="H224" s="2" t="s">
        <v>275</v>
      </c>
      <c r="J224" s="2"/>
      <c r="K224" s="2"/>
      <c r="L224" s="2"/>
      <c r="M224" s="1">
        <f>PRODUCT(SUM(PRODUCT(R224,overview!$J$3),PRODUCT(W224,overview!$K$3),PRODUCT(AB224,overview!$L$3)),1/SUM(overview!$J$3:$L$3))</f>
        <v>0.37895454545454543</v>
      </c>
      <c r="N224" s="1">
        <f>PRODUCT(SUM(PRODUCT(S224,overview!$J$3),PRODUCT(X224,overview!$K$3),PRODUCT(AC224,overview!$L$3)),1/SUM(overview!$J$3:$L$3))</f>
        <v>2.6210454545454547</v>
      </c>
      <c r="O224" s="1">
        <f t="shared" si="46"/>
        <v>3</v>
      </c>
      <c r="P224" s="1">
        <f t="shared" si="46"/>
        <v>2</v>
      </c>
      <c r="Q224" s="1">
        <f t="shared" si="50"/>
        <v>9.6387631583511074E-2</v>
      </c>
      <c r="R224" s="4">
        <v>0.375</v>
      </c>
      <c r="S224" s="4">
        <v>2.625</v>
      </c>
      <c r="T224" s="1">
        <v>1</v>
      </c>
      <c r="U224" s="1">
        <v>0</v>
      </c>
      <c r="V224" s="1">
        <f t="shared" si="47"/>
        <v>0</v>
      </c>
      <c r="W224" s="4">
        <v>0.38100000000000001</v>
      </c>
      <c r="X224" s="4">
        <v>2.6190000000000002</v>
      </c>
      <c r="Y224" s="1">
        <v>2</v>
      </c>
      <c r="Z224" s="1">
        <v>2</v>
      </c>
      <c r="AA224" s="1">
        <f t="shared" si="48"/>
        <v>0.145475372279496</v>
      </c>
      <c r="AB224" s="1">
        <v>0.375</v>
      </c>
      <c r="AC224" s="1">
        <v>2.625</v>
      </c>
      <c r="AD224" s="1">
        <v>0</v>
      </c>
      <c r="AE224" s="1">
        <v>0</v>
      </c>
      <c r="AF224" s="1" t="e">
        <f t="shared" si="45"/>
        <v>#DIV/0!</v>
      </c>
      <c r="AH224" s="1">
        <f t="shared" si="52"/>
        <v>0.28346676533582466</v>
      </c>
      <c r="AI224" s="1">
        <f t="shared" si="53"/>
        <v>5.9346345847138368E-2</v>
      </c>
      <c r="AJ224" s="1">
        <f t="shared" si="54"/>
        <v>0.28631775534705856</v>
      </c>
      <c r="AK224" s="1">
        <f t="shared" si="55"/>
        <v>21.065243496633379</v>
      </c>
      <c r="AL224" s="1" t="b">
        <f t="shared" si="56"/>
        <v>1</v>
      </c>
      <c r="AM224" s="1">
        <f t="shared" si="57"/>
        <v>20.925797366498159</v>
      </c>
      <c r="AN224" s="1" t="b">
        <f t="shared" si="58"/>
        <v>1</v>
      </c>
      <c r="AO224" s="1">
        <v>9.4879999999999995</v>
      </c>
    </row>
    <row r="225" spans="1:41">
      <c r="A225" s="7">
        <v>222</v>
      </c>
      <c r="B225" s="9" t="s">
        <v>93</v>
      </c>
      <c r="C225" s="9" t="s">
        <v>52</v>
      </c>
      <c r="D225" s="9" t="s">
        <v>51</v>
      </c>
      <c r="E225" s="9" t="s">
        <v>52</v>
      </c>
      <c r="F225" s="2" t="b">
        <f t="shared" si="51"/>
        <v>1</v>
      </c>
      <c r="G225" s="2" t="b">
        <f t="shared" si="49"/>
        <v>0</v>
      </c>
      <c r="H225" s="2" t="s">
        <v>275</v>
      </c>
      <c r="J225" s="2"/>
      <c r="K225" s="2"/>
      <c r="L225" s="2"/>
      <c r="M225" s="1">
        <f>PRODUCT(SUM(PRODUCT(R225,overview!$J$3),PRODUCT(W225,overview!$K$3),PRODUCT(AB225,overview!$L$3)),1/SUM(overview!$J$3:$L$3))</f>
        <v>0.33300000000000002</v>
      </c>
      <c r="N225" s="1">
        <f>PRODUCT(SUM(PRODUCT(S225,overview!$J$3),PRODUCT(X225,overview!$K$3),PRODUCT(AC225,overview!$L$3)),1/SUM(overview!$J$3:$L$3))</f>
        <v>2.6669999999999998</v>
      </c>
      <c r="O225" s="1">
        <f t="shared" si="46"/>
        <v>11</v>
      </c>
      <c r="P225" s="1">
        <f t="shared" si="46"/>
        <v>0</v>
      </c>
      <c r="Q225" s="1">
        <f t="shared" si="50"/>
        <v>0</v>
      </c>
      <c r="R225" s="4">
        <v>0.33300000000000002</v>
      </c>
      <c r="S225" s="4">
        <v>2.6669999999999998</v>
      </c>
      <c r="T225" s="1">
        <v>8</v>
      </c>
      <c r="U225" s="1">
        <v>0</v>
      </c>
      <c r="V225" s="1">
        <f t="shared" si="47"/>
        <v>0</v>
      </c>
      <c r="W225" s="4">
        <v>0.33300000000000002</v>
      </c>
      <c r="X225" s="4">
        <v>2.6669999999999998</v>
      </c>
      <c r="Y225" s="1">
        <v>2</v>
      </c>
      <c r="Z225" s="1">
        <v>0</v>
      </c>
      <c r="AA225" s="1">
        <f t="shared" si="48"/>
        <v>0</v>
      </c>
      <c r="AB225" s="1">
        <v>0.33300000000000002</v>
      </c>
      <c r="AC225" s="1">
        <v>2.6669999999999998</v>
      </c>
      <c r="AD225" s="1">
        <v>1</v>
      </c>
      <c r="AE225" s="1">
        <v>0</v>
      </c>
      <c r="AF225" s="1">
        <f t="shared" si="45"/>
        <v>0</v>
      </c>
      <c r="AH225" s="1">
        <f t="shared" si="52"/>
        <v>0.27776971846077536</v>
      </c>
      <c r="AI225" s="1">
        <f t="shared" si="53"/>
        <v>5.9346345847138361E-2</v>
      </c>
      <c r="AJ225" s="1">
        <f t="shared" si="54"/>
        <v>0.28631775534705856</v>
      </c>
      <c r="AK225" s="1">
        <f t="shared" si="55"/>
        <v>31.13810220839785</v>
      </c>
      <c r="AL225" s="1" t="b">
        <f t="shared" si="56"/>
        <v>1</v>
      </c>
      <c r="AM225" s="1">
        <f t="shared" si="57"/>
        <v>22.526603383015829</v>
      </c>
      <c r="AN225" s="1" t="b">
        <f t="shared" si="58"/>
        <v>1</v>
      </c>
      <c r="AO225" s="1">
        <v>9.4879999999999995</v>
      </c>
    </row>
    <row r="226" spans="1:41">
      <c r="A226" s="7">
        <v>223</v>
      </c>
      <c r="B226" s="9" t="s">
        <v>53</v>
      </c>
      <c r="C226" s="9" t="s">
        <v>33</v>
      </c>
      <c r="D226" s="9" t="s">
        <v>32</v>
      </c>
      <c r="E226" s="9" t="s">
        <v>33</v>
      </c>
      <c r="F226" s="2" t="b">
        <f t="shared" si="51"/>
        <v>1</v>
      </c>
      <c r="G226" s="2" t="b">
        <f t="shared" si="49"/>
        <v>0</v>
      </c>
      <c r="H226" s="2" t="s">
        <v>275</v>
      </c>
      <c r="J226" s="2"/>
      <c r="M226" s="1">
        <f>PRODUCT(SUM(PRODUCT(R226,overview!$J$3),PRODUCT(W226,overview!$K$3),PRODUCT(AB226,overview!$L$3)),1/SUM(overview!$J$3:$L$3))</f>
        <v>1</v>
      </c>
      <c r="N226" s="1">
        <f>PRODUCT(SUM(PRODUCT(S226,overview!$J$3),PRODUCT(X226,overview!$K$3),PRODUCT(AC226,overview!$L$3)),1/SUM(overview!$J$3:$L$3))</f>
        <v>2</v>
      </c>
      <c r="O226" s="1">
        <f t="shared" si="46"/>
        <v>13</v>
      </c>
      <c r="P226" s="1">
        <f t="shared" si="46"/>
        <v>3</v>
      </c>
      <c r="Q226" s="1">
        <f t="shared" si="50"/>
        <v>0.11538461538461539</v>
      </c>
      <c r="R226" s="4">
        <v>1</v>
      </c>
      <c r="S226" s="4">
        <v>2</v>
      </c>
      <c r="T226" s="1">
        <v>6</v>
      </c>
      <c r="U226" s="1">
        <v>0</v>
      </c>
      <c r="V226" s="1">
        <f t="shared" si="47"/>
        <v>0</v>
      </c>
      <c r="W226" s="4">
        <v>1</v>
      </c>
      <c r="X226" s="4">
        <v>2</v>
      </c>
      <c r="Y226" s="1">
        <v>6</v>
      </c>
      <c r="Z226" s="1">
        <v>3</v>
      </c>
      <c r="AA226" s="1">
        <f t="shared" si="48"/>
        <v>0.25</v>
      </c>
      <c r="AB226" s="1">
        <v>1</v>
      </c>
      <c r="AC226" s="1">
        <v>2</v>
      </c>
      <c r="AD226" s="1">
        <v>1</v>
      </c>
      <c r="AE226" s="1">
        <v>0</v>
      </c>
      <c r="AF226" s="1">
        <f t="shared" si="45"/>
        <v>0</v>
      </c>
      <c r="AH226" s="1">
        <f t="shared" si="52"/>
        <v>0.23489941204214862</v>
      </c>
      <c r="AI226" s="1">
        <f t="shared" si="53"/>
        <v>3.4411952293590918E-2</v>
      </c>
      <c r="AJ226" s="1">
        <f t="shared" si="54"/>
        <v>0.32837718272330646</v>
      </c>
      <c r="AK226" s="1">
        <f t="shared" si="55"/>
        <v>37.198155712803342</v>
      </c>
      <c r="AL226" s="1" t="b">
        <f t="shared" si="56"/>
        <v>1</v>
      </c>
      <c r="AM226" s="1">
        <f t="shared" si="57"/>
        <v>21.991206051948438</v>
      </c>
      <c r="AN226" s="1" t="b">
        <f t="shared" si="58"/>
        <v>1</v>
      </c>
      <c r="AO226" s="1">
        <v>9.4879999999999995</v>
      </c>
    </row>
    <row r="227" spans="1:41">
      <c r="A227" s="7">
        <v>224</v>
      </c>
      <c r="B227" s="9" t="s">
        <v>79</v>
      </c>
      <c r="C227" s="9" t="s">
        <v>48</v>
      </c>
      <c r="D227" s="9" t="s">
        <v>62</v>
      </c>
      <c r="E227" s="9" t="s">
        <v>48</v>
      </c>
      <c r="F227" s="2" t="b">
        <f t="shared" si="51"/>
        <v>1</v>
      </c>
      <c r="G227" s="2" t="b">
        <f t="shared" si="49"/>
        <v>1</v>
      </c>
      <c r="H227" s="2" t="s">
        <v>275</v>
      </c>
      <c r="J227" s="1" t="s">
        <v>99</v>
      </c>
      <c r="M227" s="1">
        <f>PRODUCT(SUM(PRODUCT(R227,overview!$J$3),PRODUCT(W227,overview!$K$3),PRODUCT(AB227,overview!$L$3)),1/SUM(overview!$J$3:$L$3))</f>
        <v>1.0589545454545453</v>
      </c>
      <c r="N227" s="1">
        <f>PRODUCT(SUM(PRODUCT(S227,overview!$J$3),PRODUCT(X227,overview!$K$3),PRODUCT(AC227,overview!$L$3)),1/SUM(overview!$J$3:$L$3))</f>
        <v>1.9410454545454547</v>
      </c>
      <c r="O227" s="1">
        <f t="shared" si="46"/>
        <v>17</v>
      </c>
      <c r="P227" s="1">
        <f t="shared" si="46"/>
        <v>1</v>
      </c>
      <c r="Q227" s="1">
        <f t="shared" si="50"/>
        <v>3.2091697649014865E-2</v>
      </c>
      <c r="R227" s="4">
        <v>1.105</v>
      </c>
      <c r="S227" s="4">
        <v>1.895</v>
      </c>
      <c r="T227" s="1">
        <v>10</v>
      </c>
      <c r="U227" s="1">
        <v>0</v>
      </c>
      <c r="V227" s="1">
        <f t="shared" si="47"/>
        <v>0</v>
      </c>
      <c r="W227" s="4">
        <v>1.0329999999999999</v>
      </c>
      <c r="X227" s="4">
        <v>1.9670000000000001</v>
      </c>
      <c r="Y227" s="1">
        <v>6</v>
      </c>
      <c r="Z227" s="1">
        <v>1</v>
      </c>
      <c r="AA227" s="1">
        <f t="shared" si="48"/>
        <v>8.7527537705473626E-2</v>
      </c>
      <c r="AB227" s="1">
        <v>1.167</v>
      </c>
      <c r="AC227" s="1">
        <v>1.833</v>
      </c>
      <c r="AD227" s="1">
        <v>1</v>
      </c>
      <c r="AE227" s="1">
        <v>0</v>
      </c>
      <c r="AF227" s="1">
        <f t="shared" si="45"/>
        <v>0</v>
      </c>
      <c r="AH227" s="1">
        <f t="shared" si="52"/>
        <v>0.21884938543831067</v>
      </c>
      <c r="AI227" s="1">
        <f t="shared" si="53"/>
        <v>3.0958243367804335E-2</v>
      </c>
      <c r="AJ227" s="1">
        <f t="shared" si="54"/>
        <v>0.35048098322651811</v>
      </c>
      <c r="AK227" s="1">
        <f t="shared" si="55"/>
        <v>44.856448888103785</v>
      </c>
      <c r="AL227" s="1" t="b">
        <f t="shared" si="56"/>
        <v>1</v>
      </c>
      <c r="AM227" s="1">
        <f t="shared" si="57"/>
        <v>21.514763204013935</v>
      </c>
      <c r="AN227" s="1" t="b">
        <f t="shared" si="58"/>
        <v>1</v>
      </c>
      <c r="AO227" s="1">
        <v>9.4879999999999995</v>
      </c>
    </row>
    <row r="228" spans="1:41">
      <c r="A228" s="7">
        <v>225</v>
      </c>
      <c r="B228" s="9" t="s">
        <v>47</v>
      </c>
      <c r="C228" s="9" t="s">
        <v>48</v>
      </c>
      <c r="D228" s="9" t="s">
        <v>53</v>
      </c>
      <c r="E228" s="9" t="s">
        <v>33</v>
      </c>
      <c r="F228" s="2" t="b">
        <f t="shared" si="51"/>
        <v>1</v>
      </c>
      <c r="G228" s="2" t="b">
        <f t="shared" si="49"/>
        <v>1</v>
      </c>
      <c r="H228" s="2" t="s">
        <v>275</v>
      </c>
      <c r="J228" s="1" t="s">
        <v>99</v>
      </c>
      <c r="K228" s="4"/>
      <c r="L228" s="3"/>
      <c r="M228" s="1">
        <f>PRODUCT(SUM(PRODUCT(R228,overview!$J$3),PRODUCT(W228,overview!$K$3),PRODUCT(AB228,overview!$L$3)),1/SUM(overview!$J$3:$L$3))</f>
        <v>0.87270454545454534</v>
      </c>
      <c r="N228" s="1">
        <f>PRODUCT(SUM(PRODUCT(S228,overview!$J$3),PRODUCT(X228,overview!$K$3),PRODUCT(AC228,overview!$L$3)),1/SUM(overview!$J$3:$L$3))</f>
        <v>2.1272954545454548</v>
      </c>
      <c r="O228" s="1">
        <f t="shared" si="46"/>
        <v>15.5</v>
      </c>
      <c r="P228" s="1">
        <f t="shared" si="46"/>
        <v>8.5</v>
      </c>
      <c r="Q228" s="1">
        <f t="shared" si="50"/>
        <v>0.22497105938005202</v>
      </c>
      <c r="R228" s="4">
        <v>1.0269999999999999</v>
      </c>
      <c r="S228" s="4">
        <v>1.9730000000000001</v>
      </c>
      <c r="T228" s="1">
        <v>8</v>
      </c>
      <c r="U228" s="1">
        <v>0</v>
      </c>
      <c r="V228" s="1">
        <f t="shared" si="47"/>
        <v>0</v>
      </c>
      <c r="W228" s="4">
        <v>0.79600000000000004</v>
      </c>
      <c r="X228" s="4">
        <v>2.2040000000000002</v>
      </c>
      <c r="Y228" s="1">
        <v>7.5</v>
      </c>
      <c r="Z228" s="1">
        <v>7.5</v>
      </c>
      <c r="AA228" s="1">
        <f t="shared" si="48"/>
        <v>0.36116152450090744</v>
      </c>
      <c r="AB228" s="1">
        <v>0.93700000000000006</v>
      </c>
      <c r="AC228" s="1">
        <v>2.0630000000000002</v>
      </c>
      <c r="AD228" s="1">
        <v>0</v>
      </c>
      <c r="AE228" s="1">
        <v>1</v>
      </c>
      <c r="AF228" s="1" t="e">
        <f t="shared" si="45"/>
        <v>#DIV/0!</v>
      </c>
      <c r="AH228" s="1">
        <f t="shared" si="52"/>
        <v>0.10986762675226466</v>
      </c>
      <c r="AI228" s="1">
        <f t="shared" si="53"/>
        <v>1.2050997957775419E-2</v>
      </c>
      <c r="AJ228" s="1">
        <f t="shared" si="54"/>
        <v>0.15251712838844206</v>
      </c>
      <c r="AK228" s="1">
        <f t="shared" si="55"/>
        <v>69.478405742419397</v>
      </c>
      <c r="AL228" s="1" t="b">
        <f t="shared" si="56"/>
        <v>1</v>
      </c>
      <c r="AM228" s="1">
        <f t="shared" si="57"/>
        <v>21.954387367285261</v>
      </c>
      <c r="AN228" s="1" t="b">
        <f t="shared" si="58"/>
        <v>1</v>
      </c>
      <c r="AO228" s="1">
        <v>9.4879999999999995</v>
      </c>
    </row>
    <row r="229" spans="1:41">
      <c r="A229" s="7">
        <v>226</v>
      </c>
      <c r="B229" s="9" t="s">
        <v>49</v>
      </c>
      <c r="C229" s="9" t="s">
        <v>50</v>
      </c>
      <c r="D229" s="9" t="s">
        <v>49</v>
      </c>
      <c r="E229" s="9" t="s">
        <v>50</v>
      </c>
      <c r="F229" s="2" t="b">
        <f t="shared" si="51"/>
        <v>0</v>
      </c>
      <c r="G229" s="2" t="b">
        <f t="shared" si="49"/>
        <v>0</v>
      </c>
      <c r="H229" s="2" t="s">
        <v>275</v>
      </c>
      <c r="J229" s="1" t="s">
        <v>99</v>
      </c>
      <c r="M229" s="1">
        <f>PRODUCT(SUM(PRODUCT(R229,overview!$J$3),PRODUCT(W229,overview!$K$3),PRODUCT(AB229,overview!$L$3)),1/SUM(overview!$J$3:$L$3))</f>
        <v>0.33300000000000002</v>
      </c>
      <c r="N229" s="1">
        <f>PRODUCT(SUM(PRODUCT(S229,overview!$J$3),PRODUCT(X229,overview!$K$3),PRODUCT(AC229,overview!$L$3)),1/SUM(overview!$J$3:$L$3))</f>
        <v>2.6669999999999998</v>
      </c>
      <c r="O229" s="1">
        <f t="shared" si="46"/>
        <v>6</v>
      </c>
      <c r="P229" s="1">
        <f t="shared" si="46"/>
        <v>0</v>
      </c>
      <c r="Q229" s="1">
        <f t="shared" si="50"/>
        <v>0</v>
      </c>
      <c r="R229" s="4">
        <v>0.33300000000000002</v>
      </c>
      <c r="S229" s="4">
        <v>2.6669999999999998</v>
      </c>
      <c r="T229" s="1">
        <v>4</v>
      </c>
      <c r="U229" s="1">
        <v>0</v>
      </c>
      <c r="V229" s="1">
        <f t="shared" si="47"/>
        <v>0</v>
      </c>
      <c r="W229" s="4">
        <v>0.33300000000000002</v>
      </c>
      <c r="X229" s="4">
        <v>2.6669999999999998</v>
      </c>
      <c r="Y229" s="1">
        <v>2</v>
      </c>
      <c r="Z229" s="1">
        <v>0</v>
      </c>
      <c r="AA229" s="1">
        <f t="shared" si="48"/>
        <v>0</v>
      </c>
      <c r="AB229" s="1">
        <v>0.33300000000000002</v>
      </c>
      <c r="AC229" s="1">
        <v>2.6669999999999998</v>
      </c>
      <c r="AD229" s="1">
        <v>0</v>
      </c>
      <c r="AE229" s="1">
        <v>0</v>
      </c>
      <c r="AF229" s="1" t="e">
        <f t="shared" si="45"/>
        <v>#DIV/0!</v>
      </c>
      <c r="AH229" s="1">
        <f t="shared" si="52"/>
        <v>0.10897517265371939</v>
      </c>
      <c r="AI229" s="1">
        <f t="shared" si="53"/>
        <v>1.2408569991481494E-2</v>
      </c>
      <c r="AJ229" s="1">
        <f t="shared" si="54"/>
        <v>0.18833313901519569</v>
      </c>
      <c r="AK229" s="1">
        <f t="shared" si="55"/>
        <v>112.37003649513865</v>
      </c>
      <c r="AL229" s="1" t="b">
        <f t="shared" si="56"/>
        <v>1</v>
      </c>
      <c r="AM229" s="1">
        <f t="shared" si="57"/>
        <v>16.170516456661804</v>
      </c>
      <c r="AN229" s="1" t="b">
        <f t="shared" si="58"/>
        <v>1</v>
      </c>
      <c r="AO229" s="1">
        <v>9.4879999999999995</v>
      </c>
    </row>
    <row r="230" spans="1:41">
      <c r="A230" s="7">
        <v>227</v>
      </c>
      <c r="B230" s="9" t="s">
        <v>28</v>
      </c>
      <c r="C230" s="9" t="s">
        <v>29</v>
      </c>
      <c r="D230" s="9" t="s">
        <v>90</v>
      </c>
      <c r="E230" s="9" t="s">
        <v>91</v>
      </c>
      <c r="F230" s="2" t="b">
        <f t="shared" si="51"/>
        <v>1</v>
      </c>
      <c r="G230" s="2" t="b">
        <f t="shared" si="49"/>
        <v>1</v>
      </c>
      <c r="H230" s="2" t="s">
        <v>275</v>
      </c>
      <c r="J230" s="1" t="s">
        <v>99</v>
      </c>
      <c r="M230" s="1">
        <f>PRODUCT(SUM(PRODUCT(R230,overview!$J$3),PRODUCT(W230,overview!$K$3),PRODUCT(AB230,overview!$L$3)),1/SUM(overview!$J$3:$L$3))</f>
        <v>0.72565909090909086</v>
      </c>
      <c r="N230" s="1">
        <f>PRODUCT(SUM(PRODUCT(S230,overview!$J$3),PRODUCT(X230,overview!$K$3),PRODUCT(AC230,overview!$L$3)),1/SUM(overview!$J$3:$L$3))</f>
        <v>2.2743409090909092</v>
      </c>
      <c r="O230" s="1">
        <f t="shared" si="46"/>
        <v>8</v>
      </c>
      <c r="P230" s="1">
        <f t="shared" si="46"/>
        <v>9</v>
      </c>
      <c r="Q230" s="1">
        <f t="shared" si="50"/>
        <v>0.35894639805737921</v>
      </c>
      <c r="R230" s="4">
        <v>0.72399999999999998</v>
      </c>
      <c r="S230" s="4">
        <v>2.2759999999999998</v>
      </c>
      <c r="T230" s="1">
        <v>3.5</v>
      </c>
      <c r="U230" s="1">
        <v>2.5</v>
      </c>
      <c r="V230" s="1">
        <f t="shared" si="47"/>
        <v>0.22721566658297765</v>
      </c>
      <c r="W230" s="4">
        <v>0.74</v>
      </c>
      <c r="X230" s="4">
        <v>2.2599999999999998</v>
      </c>
      <c r="Y230" s="1">
        <v>4.5</v>
      </c>
      <c r="Z230" s="1">
        <v>5.5</v>
      </c>
      <c r="AA230" s="1">
        <f t="shared" si="48"/>
        <v>0.40019665683382494</v>
      </c>
      <c r="AB230" s="1">
        <v>0.33300000000000002</v>
      </c>
      <c r="AC230" s="1">
        <v>2.6669999999999998</v>
      </c>
      <c r="AD230" s="1">
        <v>0</v>
      </c>
      <c r="AE230" s="1">
        <v>1</v>
      </c>
      <c r="AF230" s="1" t="e">
        <f t="shared" si="45"/>
        <v>#DIV/0!</v>
      </c>
      <c r="AH230" s="1">
        <f t="shared" si="52"/>
        <v>0.1047016364712206</v>
      </c>
      <c r="AI230" s="1">
        <f t="shared" si="53"/>
        <v>1.3590338562098779E-2</v>
      </c>
      <c r="AJ230" s="1">
        <f t="shared" si="54"/>
        <v>0.28249970852279355</v>
      </c>
      <c r="AK230" s="1" t="e">
        <f t="shared" si="55"/>
        <v>#DIV/0!</v>
      </c>
      <c r="AL230" s="1" t="e">
        <f t="shared" si="56"/>
        <v>#DIV/0!</v>
      </c>
      <c r="AM230" s="1">
        <f t="shared" si="57"/>
        <v>10.341569103629634</v>
      </c>
      <c r="AN230" s="1" t="b">
        <f t="shared" si="58"/>
        <v>1</v>
      </c>
      <c r="AO230" s="1">
        <v>9.4879999999999995</v>
      </c>
    </row>
    <row r="231" spans="1:41">
      <c r="A231" s="7">
        <v>228</v>
      </c>
      <c r="B231" s="9" t="s">
        <v>51</v>
      </c>
      <c r="C231" s="9" t="s">
        <v>52</v>
      </c>
      <c r="D231" s="9" t="s">
        <v>51</v>
      </c>
      <c r="E231" s="9" t="s">
        <v>52</v>
      </c>
      <c r="F231" s="2" t="b">
        <f t="shared" si="51"/>
        <v>0</v>
      </c>
      <c r="G231" s="2" t="b">
        <f t="shared" si="49"/>
        <v>0</v>
      </c>
      <c r="H231" s="2" t="s">
        <v>275</v>
      </c>
      <c r="J231" s="3" t="s">
        <v>280</v>
      </c>
      <c r="K231" s="3"/>
      <c r="L231" s="3"/>
      <c r="M231" s="1">
        <f>PRODUCT(SUM(PRODUCT(R231,overview!$J$3),PRODUCT(W231,overview!$K$3),PRODUCT(AB231,overview!$L$3)),1/SUM(overview!$J$3:$L$3))</f>
        <v>0.33300000000000002</v>
      </c>
      <c r="N231" s="1">
        <f>PRODUCT(SUM(PRODUCT(S231,overview!$J$3),PRODUCT(X231,overview!$K$3),PRODUCT(AC231,overview!$L$3)),1/SUM(overview!$J$3:$L$3))</f>
        <v>2.6669999999999998</v>
      </c>
      <c r="O231" s="1">
        <f t="shared" si="46"/>
        <v>6</v>
      </c>
      <c r="P231" s="1">
        <f t="shared" si="46"/>
        <v>0</v>
      </c>
      <c r="Q231" s="1">
        <f t="shared" si="50"/>
        <v>0</v>
      </c>
      <c r="R231" s="4">
        <v>0.33300000000000002</v>
      </c>
      <c r="S231" s="4">
        <v>2.6669999999999998</v>
      </c>
      <c r="T231" s="1">
        <v>2</v>
      </c>
      <c r="U231" s="1">
        <v>0</v>
      </c>
      <c r="V231" s="1">
        <f t="shared" si="47"/>
        <v>0</v>
      </c>
      <c r="W231" s="4">
        <v>0.33300000000000002</v>
      </c>
      <c r="X231" s="4">
        <v>2.6669999999999998</v>
      </c>
      <c r="Y231" s="1">
        <v>4</v>
      </c>
      <c r="Z231" s="1">
        <v>0</v>
      </c>
      <c r="AA231" s="1">
        <f t="shared" si="48"/>
        <v>0</v>
      </c>
      <c r="AB231" s="1">
        <v>0.33300000000000002</v>
      </c>
      <c r="AC231" s="1">
        <v>2.6669999999999998</v>
      </c>
      <c r="AD231" s="1">
        <v>0</v>
      </c>
      <c r="AE231" s="1">
        <v>0</v>
      </c>
      <c r="AF231" s="1" t="e">
        <f t="shared" si="45"/>
        <v>#DIV/0!</v>
      </c>
      <c r="AH231" s="1">
        <f t="shared" si="52"/>
        <v>9.9086020612722092E-2</v>
      </c>
      <c r="AI231" s="1">
        <f t="shared" si="53"/>
        <v>2.4005364376043635E-2</v>
      </c>
      <c r="AJ231" s="1">
        <f t="shared" si="54"/>
        <v>0.56499941704558709</v>
      </c>
      <c r="AK231" s="1" t="e">
        <f t="shared" si="55"/>
        <v>#DIV/0!</v>
      </c>
      <c r="AL231" s="1" t="e">
        <f t="shared" si="56"/>
        <v>#DIV/0!</v>
      </c>
      <c r="AM231" s="1">
        <f t="shared" si="57"/>
        <v>6.4677938713884746</v>
      </c>
      <c r="AN231" s="1" t="b">
        <f t="shared" si="58"/>
        <v>0</v>
      </c>
      <c r="AO231" s="1">
        <v>9.4879999999999995</v>
      </c>
    </row>
    <row r="232" spans="1:41">
      <c r="A232" s="7">
        <v>229</v>
      </c>
      <c r="B232" s="9" t="s">
        <v>65</v>
      </c>
      <c r="C232" s="9" t="s">
        <v>2</v>
      </c>
      <c r="D232" s="9" t="s">
        <v>65</v>
      </c>
      <c r="E232" s="9" t="s">
        <v>2</v>
      </c>
      <c r="F232" s="2" t="b">
        <f t="shared" si="51"/>
        <v>0</v>
      </c>
      <c r="G232" s="2" t="b">
        <f t="shared" si="49"/>
        <v>0</v>
      </c>
      <c r="H232" s="2" t="s">
        <v>275</v>
      </c>
      <c r="J232" s="3"/>
      <c r="K232" s="4"/>
      <c r="L232" s="3"/>
      <c r="M232" s="1">
        <f>PRODUCT(SUM(PRODUCT(R232,overview!$J$3),PRODUCT(W232,overview!$K$3),PRODUCT(AB232,overview!$L$3)),1/SUM(overview!$J$3:$L$3))</f>
        <v>0.33300000000000002</v>
      </c>
      <c r="N232" s="1">
        <f>PRODUCT(SUM(PRODUCT(S232,overview!$J$3),PRODUCT(X232,overview!$K$3),PRODUCT(AC232,overview!$L$3)),1/SUM(overview!$J$3:$L$3))</f>
        <v>2.6669999999999998</v>
      </c>
      <c r="O232" s="1">
        <f t="shared" si="46"/>
        <v>6</v>
      </c>
      <c r="P232" s="1">
        <f t="shared" si="46"/>
        <v>0</v>
      </c>
      <c r="Q232" s="1">
        <f t="shared" si="50"/>
        <v>0</v>
      </c>
      <c r="R232" s="4">
        <v>0.33300000000000002</v>
      </c>
      <c r="S232" s="4">
        <v>2.6669999999999998</v>
      </c>
      <c r="T232" s="1">
        <v>3</v>
      </c>
      <c r="U232" s="1">
        <v>0</v>
      </c>
      <c r="V232" s="1">
        <f t="shared" si="47"/>
        <v>0</v>
      </c>
      <c r="W232" s="4">
        <v>0.33300000000000002</v>
      </c>
      <c r="X232" s="4">
        <v>2.6669999999999998</v>
      </c>
      <c r="Y232" s="1">
        <v>3</v>
      </c>
      <c r="Z232" s="1">
        <v>0</v>
      </c>
      <c r="AA232" s="1">
        <f t="shared" si="48"/>
        <v>0</v>
      </c>
      <c r="AB232" s="1">
        <v>0.33300000000000002</v>
      </c>
      <c r="AC232" s="1">
        <v>2.6669999999999998</v>
      </c>
      <c r="AD232" s="1">
        <v>0</v>
      </c>
      <c r="AE232" s="1">
        <v>0</v>
      </c>
      <c r="AF232" s="1" t="e">
        <f t="shared" si="45"/>
        <v>#DIV/0!</v>
      </c>
      <c r="AH232" s="1">
        <f t="shared" si="52"/>
        <v>9.1664334141941889E-2</v>
      </c>
      <c r="AI232" s="1">
        <f t="shared" si="53"/>
        <v>2.5847376277774083E-2</v>
      </c>
      <c r="AJ232" s="1" t="e">
        <f t="shared" si="54"/>
        <v>#DIV/0!</v>
      </c>
      <c r="AK232" s="1" t="e">
        <f t="shared" si="55"/>
        <v>#DIV/0!</v>
      </c>
      <c r="AL232" s="1" t="e">
        <f t="shared" si="56"/>
        <v>#DIV/0!</v>
      </c>
      <c r="AM232" s="1">
        <f t="shared" si="57"/>
        <v>3.6433008652385972</v>
      </c>
      <c r="AN232" s="1" t="b">
        <f t="shared" si="58"/>
        <v>0</v>
      </c>
      <c r="AO232" s="1">
        <v>9.4879999999999995</v>
      </c>
    </row>
    <row r="233" spans="1:41">
      <c r="A233" s="7">
        <v>230</v>
      </c>
      <c r="B233" s="9" t="s">
        <v>28</v>
      </c>
      <c r="C233" s="9" t="s">
        <v>29</v>
      </c>
      <c r="D233" s="9" t="s">
        <v>28</v>
      </c>
      <c r="E233" s="9" t="s">
        <v>29</v>
      </c>
      <c r="F233" s="2" t="b">
        <f t="shared" si="51"/>
        <v>0</v>
      </c>
      <c r="G233" s="2" t="b">
        <f t="shared" si="49"/>
        <v>0</v>
      </c>
      <c r="H233" s="2" t="s">
        <v>275</v>
      </c>
      <c r="J233" s="3"/>
      <c r="M233" s="1">
        <f>PRODUCT(SUM(PRODUCT(R233,overview!$J$3),PRODUCT(W233,overview!$K$3),PRODUCT(AB233,overview!$L$3)),1/SUM(overview!$J$3:$L$3))</f>
        <v>0.81925000000000014</v>
      </c>
      <c r="N233" s="1">
        <f>PRODUCT(SUM(PRODUCT(S233,overview!$J$3),PRODUCT(X233,overview!$K$3),PRODUCT(AC233,overview!$L$3)),1/SUM(overview!$J$3:$L$3))</f>
        <v>2.1807500000000002</v>
      </c>
      <c r="O233" s="1">
        <f t="shared" si="46"/>
        <v>10</v>
      </c>
      <c r="P233" s="1">
        <f t="shared" si="46"/>
        <v>2</v>
      </c>
      <c r="Q233" s="1">
        <f t="shared" si="50"/>
        <v>7.5134701364209577E-2</v>
      </c>
      <c r="R233" s="4">
        <v>0.66700000000000004</v>
      </c>
      <c r="S233" s="4">
        <v>2.3330000000000002</v>
      </c>
      <c r="T233" s="1">
        <v>2</v>
      </c>
      <c r="U233" s="1">
        <v>0</v>
      </c>
      <c r="V233" s="1">
        <f t="shared" si="47"/>
        <v>0</v>
      </c>
      <c r="W233" s="4">
        <v>0.89800000000000002</v>
      </c>
      <c r="X233" s="4">
        <v>2.1019999999999999</v>
      </c>
      <c r="Y233" s="1">
        <v>8</v>
      </c>
      <c r="Z233" s="1">
        <v>2</v>
      </c>
      <c r="AA233" s="1">
        <f t="shared" si="48"/>
        <v>0.10680304471931495</v>
      </c>
      <c r="AB233" s="1">
        <v>0.66700000000000004</v>
      </c>
      <c r="AC233" s="1">
        <v>2.3330000000000002</v>
      </c>
      <c r="AD233" s="1">
        <v>0</v>
      </c>
      <c r="AE233" s="1">
        <v>0</v>
      </c>
      <c r="AF233" s="1" t="e">
        <f t="shared" si="45"/>
        <v>#DIV/0!</v>
      </c>
      <c r="AH233" s="1">
        <f t="shared" si="52"/>
        <v>5.9607442569904995E-2</v>
      </c>
      <c r="AI233" s="1">
        <f t="shared" si="53"/>
        <v>2.5715292183647112E-2</v>
      </c>
      <c r="AJ233" s="1" t="e">
        <f t="shared" si="54"/>
        <v>#DIV/0!</v>
      </c>
      <c r="AK233" s="1" t="e">
        <f t="shared" si="55"/>
        <v>#DIV/0!</v>
      </c>
      <c r="AL233" s="1" t="e">
        <f t="shared" si="56"/>
        <v>#DIV/0!</v>
      </c>
      <c r="AM233" s="1">
        <f t="shared" si="57"/>
        <v>2.0755811889856917</v>
      </c>
      <c r="AN233" s="1" t="b">
        <f t="shared" si="58"/>
        <v>0</v>
      </c>
      <c r="AO233" s="1">
        <v>9.4879999999999995</v>
      </c>
    </row>
    <row r="234" spans="1:41">
      <c r="A234" s="7">
        <v>231</v>
      </c>
      <c r="B234" s="9" t="s">
        <v>98</v>
      </c>
      <c r="C234" s="9" t="s">
        <v>50</v>
      </c>
      <c r="D234" s="9" t="s">
        <v>98</v>
      </c>
      <c r="E234" s="9" t="s">
        <v>50</v>
      </c>
      <c r="F234" s="2" t="b">
        <f t="shared" si="51"/>
        <v>0</v>
      </c>
      <c r="G234" s="2" t="b">
        <f t="shared" si="49"/>
        <v>0</v>
      </c>
      <c r="H234" s="2" t="s">
        <v>275</v>
      </c>
      <c r="J234" s="3"/>
      <c r="M234" s="1">
        <f>PRODUCT(SUM(PRODUCT(R234,overview!$J$3),PRODUCT(W234,overview!$K$3),PRODUCT(AB234,overview!$L$3)),1/SUM(overview!$J$3:$L$3))</f>
        <v>0.33300000000000002</v>
      </c>
      <c r="N234" s="1">
        <f>PRODUCT(SUM(PRODUCT(S234,overview!$J$3),PRODUCT(X234,overview!$K$3),PRODUCT(AC234,overview!$L$3)),1/SUM(overview!$J$3:$L$3))</f>
        <v>2.6669999999999998</v>
      </c>
      <c r="O234" s="1">
        <f t="shared" si="46"/>
        <v>6</v>
      </c>
      <c r="P234" s="1">
        <f t="shared" si="46"/>
        <v>0</v>
      </c>
      <c r="Q234" s="1">
        <f t="shared" si="50"/>
        <v>0</v>
      </c>
      <c r="R234" s="4">
        <v>0.33300000000000002</v>
      </c>
      <c r="S234" s="4">
        <v>2.6669999999999998</v>
      </c>
      <c r="T234" s="1">
        <v>4</v>
      </c>
      <c r="U234" s="1">
        <v>0</v>
      </c>
      <c r="V234" s="1">
        <f t="shared" si="47"/>
        <v>0</v>
      </c>
      <c r="W234" s="4">
        <v>0.33300000000000002</v>
      </c>
      <c r="X234" s="4">
        <v>2.6669999999999998</v>
      </c>
      <c r="Y234" s="1">
        <v>2</v>
      </c>
      <c r="Z234" s="1">
        <v>0</v>
      </c>
      <c r="AA234" s="1">
        <f t="shared" si="48"/>
        <v>0</v>
      </c>
      <c r="AB234" s="1">
        <v>0.33300000000000002</v>
      </c>
      <c r="AC234" s="1">
        <v>2.6669999999999998</v>
      </c>
      <c r="AD234" s="1">
        <v>0</v>
      </c>
      <c r="AE234" s="1">
        <v>0</v>
      </c>
      <c r="AF234" s="1" t="e">
        <f t="shared" si="45"/>
        <v>#DIV/0!</v>
      </c>
      <c r="AH234" s="1">
        <f t="shared" si="52"/>
        <v>5.6689895870166797E-2</v>
      </c>
      <c r="AI234" s="1">
        <f t="shared" si="53"/>
        <v>2.9074748340115655E-2</v>
      </c>
      <c r="AJ234" s="1" t="e">
        <f t="shared" si="54"/>
        <v>#DIV/0!</v>
      </c>
      <c r="AK234" s="1" t="e">
        <f t="shared" si="55"/>
        <v>#DIV/0!</v>
      </c>
      <c r="AL234" s="1" t="e">
        <f t="shared" si="56"/>
        <v>#DIV/0!</v>
      </c>
      <c r="AM234" s="1">
        <f t="shared" si="57"/>
        <v>1.2898849973561897</v>
      </c>
      <c r="AN234" s="1" t="b">
        <f t="shared" si="58"/>
        <v>0</v>
      </c>
      <c r="AO234" s="1">
        <v>9.4879999999999995</v>
      </c>
    </row>
    <row r="235" spans="1:41">
      <c r="A235" s="7">
        <v>232</v>
      </c>
      <c r="B235" s="9" t="s">
        <v>84</v>
      </c>
      <c r="C235" s="9" t="s">
        <v>37</v>
      </c>
      <c r="D235" s="9" t="s">
        <v>84</v>
      </c>
      <c r="E235" s="9" t="s">
        <v>37</v>
      </c>
      <c r="F235" s="2" t="b">
        <f t="shared" si="51"/>
        <v>0</v>
      </c>
      <c r="G235" s="2" t="b">
        <f t="shared" si="49"/>
        <v>0</v>
      </c>
      <c r="H235" s="2" t="s">
        <v>275</v>
      </c>
      <c r="I235" s="3" t="s">
        <v>127</v>
      </c>
      <c r="J235" s="3" t="s">
        <v>80</v>
      </c>
      <c r="M235" s="1">
        <f>PRODUCT(SUM(PRODUCT(R235,overview!$J$3),PRODUCT(W235,overview!$K$3),PRODUCT(AB235,overview!$L$3)),1/SUM(overview!$J$3:$L$3))</f>
        <v>0.93827272727272726</v>
      </c>
      <c r="N235" s="1">
        <f>PRODUCT(SUM(PRODUCT(S235,overview!$J$3),PRODUCT(X235,overview!$K$3),PRODUCT(AC235,overview!$L$3)),1/SUM(overview!$J$3:$L$3))</f>
        <v>2.0617272727272726</v>
      </c>
      <c r="O235" s="1">
        <f t="shared" si="46"/>
        <v>11</v>
      </c>
      <c r="P235" s="1">
        <f t="shared" si="46"/>
        <v>1</v>
      </c>
      <c r="Q235" s="1">
        <f t="shared" si="50"/>
        <v>4.1371873860078803E-2</v>
      </c>
      <c r="R235" s="4">
        <v>1.139</v>
      </c>
      <c r="S235" s="4">
        <v>1.861</v>
      </c>
      <c r="T235" s="1">
        <v>7</v>
      </c>
      <c r="U235" s="1">
        <v>0</v>
      </c>
      <c r="V235" s="1">
        <f t="shared" si="47"/>
        <v>0</v>
      </c>
      <c r="W235" s="4">
        <v>0.82199999999999995</v>
      </c>
      <c r="X235" s="4">
        <v>2.1779999999999999</v>
      </c>
      <c r="Y235" s="1">
        <v>4</v>
      </c>
      <c r="Z235" s="1">
        <v>1</v>
      </c>
      <c r="AA235" s="1">
        <f t="shared" si="48"/>
        <v>9.4352617079889803E-2</v>
      </c>
      <c r="AB235" s="1">
        <v>1.5</v>
      </c>
      <c r="AC235" s="1">
        <v>1.5</v>
      </c>
      <c r="AD235" s="1">
        <v>0</v>
      </c>
      <c r="AE235" s="1">
        <v>0</v>
      </c>
      <c r="AF235" s="1" t="e">
        <f t="shared" si="45"/>
        <v>#DIV/0!</v>
      </c>
      <c r="AH235" s="1">
        <f t="shared" si="52"/>
        <v>4.2943690390278275E-2</v>
      </c>
      <c r="AI235" s="1">
        <f t="shared" si="53"/>
        <v>1.8893496696499971E-2</v>
      </c>
      <c r="AJ235" s="1" t="e">
        <f t="shared" si="54"/>
        <v>#DIV/0!</v>
      </c>
      <c r="AK235" s="1" t="e">
        <f t="shared" si="55"/>
        <v>#DIV/0!</v>
      </c>
      <c r="AL235" s="1" t="e">
        <f t="shared" si="56"/>
        <v>#DIV/0!</v>
      </c>
      <c r="AM235" s="1">
        <f t="shared" si="57"/>
        <v>0.99006146404354101</v>
      </c>
      <c r="AN235" s="1" t="b">
        <f t="shared" si="58"/>
        <v>0</v>
      </c>
      <c r="AO235" s="1">
        <v>9.4879999999999995</v>
      </c>
    </row>
    <row r="236" spans="1:41">
      <c r="A236" s="7">
        <v>233</v>
      </c>
      <c r="B236" s="9" t="s">
        <v>49</v>
      </c>
      <c r="C236" s="9" t="s">
        <v>50</v>
      </c>
      <c r="D236" s="9" t="s">
        <v>49</v>
      </c>
      <c r="E236" s="9" t="s">
        <v>50</v>
      </c>
      <c r="F236" s="2" t="b">
        <f t="shared" si="51"/>
        <v>0</v>
      </c>
      <c r="G236" s="2" t="b">
        <f t="shared" si="49"/>
        <v>0</v>
      </c>
      <c r="H236" s="2" t="s">
        <v>275</v>
      </c>
      <c r="J236" s="3"/>
      <c r="M236" s="1">
        <f>PRODUCT(SUM(PRODUCT(R236,overview!$J$3),PRODUCT(W236,overview!$K$3),PRODUCT(AB236,overview!$L$3)),1/SUM(overview!$J$3:$L$3))</f>
        <v>0.33300000000000002</v>
      </c>
      <c r="N236" s="1">
        <f>PRODUCT(SUM(PRODUCT(S236,overview!$J$3),PRODUCT(X236,overview!$K$3),PRODUCT(AC236,overview!$L$3)),1/SUM(overview!$J$3:$L$3))</f>
        <v>2.6669999999999998</v>
      </c>
      <c r="O236" s="1">
        <f t="shared" si="46"/>
        <v>7</v>
      </c>
      <c r="P236" s="1">
        <f t="shared" si="46"/>
        <v>0</v>
      </c>
      <c r="Q236" s="1">
        <f t="shared" si="50"/>
        <v>0</v>
      </c>
      <c r="R236" s="4">
        <v>0.33300000000000002</v>
      </c>
      <c r="S236" s="4">
        <v>2.6669999999999998</v>
      </c>
      <c r="T236" s="1">
        <v>3</v>
      </c>
      <c r="U236" s="1">
        <v>0</v>
      </c>
      <c r="V236" s="1">
        <f t="shared" si="47"/>
        <v>0</v>
      </c>
      <c r="W236" s="4">
        <v>0.33300000000000002</v>
      </c>
      <c r="X236" s="4">
        <v>2.6669999999999998</v>
      </c>
      <c r="Y236" s="1">
        <v>4</v>
      </c>
      <c r="Z236" s="1">
        <v>0</v>
      </c>
      <c r="AA236" s="1">
        <f t="shared" si="48"/>
        <v>0</v>
      </c>
      <c r="AB236" s="1">
        <v>0.33300000000000002</v>
      </c>
      <c r="AC236" s="1">
        <v>2.6669999999999998</v>
      </c>
      <c r="AD236" s="1">
        <v>0</v>
      </c>
      <c r="AE236" s="1">
        <v>0</v>
      </c>
      <c r="AF236" s="1" t="e">
        <f t="shared" si="45"/>
        <v>#DIV/0!</v>
      </c>
      <c r="AH236" s="1">
        <f t="shared" si="52"/>
        <v>4.326290615378741E-2</v>
      </c>
      <c r="AI236" s="1">
        <f t="shared" si="53"/>
        <v>1.9443869584031003E-2</v>
      </c>
      <c r="AJ236" s="1" t="e">
        <f t="shared" si="54"/>
        <v>#DIV/0!</v>
      </c>
      <c r="AK236" s="1" t="e">
        <f t="shared" si="55"/>
        <v>#DIV/0!</v>
      </c>
      <c r="AL236" s="1" t="e">
        <f t="shared" si="56"/>
        <v>#DIV/0!</v>
      </c>
      <c r="AM236" s="1">
        <f t="shared" si="57"/>
        <v>1.6608096809736412</v>
      </c>
      <c r="AN236" s="1" t="b">
        <f t="shared" si="58"/>
        <v>0</v>
      </c>
      <c r="AO236" s="1">
        <v>9.4879999999999995</v>
      </c>
    </row>
    <row r="237" spans="1:41">
      <c r="A237" s="7">
        <v>234</v>
      </c>
      <c r="B237" s="9" t="s">
        <v>53</v>
      </c>
      <c r="C237" s="9" t="s">
        <v>33</v>
      </c>
      <c r="D237" s="9" t="s">
        <v>53</v>
      </c>
      <c r="E237" s="9" t="s">
        <v>33</v>
      </c>
      <c r="F237" s="2" t="b">
        <f t="shared" si="51"/>
        <v>0</v>
      </c>
      <c r="G237" s="2" t="b">
        <f t="shared" si="49"/>
        <v>0</v>
      </c>
      <c r="H237" s="2" t="s">
        <v>275</v>
      </c>
      <c r="J237" s="3"/>
      <c r="K237" s="2"/>
      <c r="L237" s="2"/>
      <c r="M237" s="1">
        <f>PRODUCT(SUM(PRODUCT(R237,overview!$J$3),PRODUCT(W237,overview!$K$3),PRODUCT(AB237,overview!$L$3)),1/SUM(overview!$J$3:$L$3))</f>
        <v>0.9400227272727274</v>
      </c>
      <c r="N237" s="1">
        <f>PRODUCT(SUM(PRODUCT(S237,overview!$J$3),PRODUCT(X237,overview!$K$3),PRODUCT(AC237,overview!$L$3)),1/SUM(overview!$J$3:$L$3))</f>
        <v>2.0599772727272732</v>
      </c>
      <c r="O237" s="1">
        <f t="shared" si="46"/>
        <v>15</v>
      </c>
      <c r="P237" s="1">
        <f t="shared" si="46"/>
        <v>5</v>
      </c>
      <c r="Q237" s="1">
        <f t="shared" si="50"/>
        <v>0.15210891558821255</v>
      </c>
      <c r="R237" s="4">
        <v>1</v>
      </c>
      <c r="S237" s="4">
        <v>2</v>
      </c>
      <c r="T237" s="1">
        <v>7</v>
      </c>
      <c r="U237" s="1">
        <v>2</v>
      </c>
      <c r="V237" s="1">
        <f t="shared" si="47"/>
        <v>0.14285714285714285</v>
      </c>
      <c r="W237" s="4">
        <v>0.90900000000000003</v>
      </c>
      <c r="X237" s="4">
        <v>2.0910000000000002</v>
      </c>
      <c r="Y237" s="1">
        <v>8</v>
      </c>
      <c r="Z237" s="1">
        <v>3</v>
      </c>
      <c r="AA237" s="1">
        <f t="shared" si="48"/>
        <v>0.16302008608321375</v>
      </c>
      <c r="AB237" s="1">
        <v>1</v>
      </c>
      <c r="AC237" s="1">
        <v>2</v>
      </c>
      <c r="AD237" s="1">
        <v>0</v>
      </c>
      <c r="AE237" s="1">
        <v>0</v>
      </c>
      <c r="AF237" s="1" t="e">
        <f t="shared" si="45"/>
        <v>#DIV/0!</v>
      </c>
      <c r="AH237" s="1">
        <f t="shared" si="52"/>
        <v>6.0270350361302974E-2</v>
      </c>
      <c r="AI237" s="1">
        <f t="shared" si="53"/>
        <v>1.9987072796315751E-2</v>
      </c>
      <c r="AJ237" s="1">
        <f t="shared" si="54"/>
        <v>0</v>
      </c>
      <c r="AK237" s="1" t="e">
        <f t="shared" si="55"/>
        <v>#DIV/0!</v>
      </c>
      <c r="AL237" s="1" t="e">
        <f t="shared" si="56"/>
        <v>#DIV/0!</v>
      </c>
      <c r="AM237" s="1">
        <f t="shared" si="57"/>
        <v>2.9632333990579971</v>
      </c>
      <c r="AN237" s="1" t="b">
        <f t="shared" si="58"/>
        <v>0</v>
      </c>
      <c r="AO237" s="1">
        <v>9.4879999999999995</v>
      </c>
    </row>
    <row r="238" spans="1:41">
      <c r="A238" s="7">
        <v>235</v>
      </c>
      <c r="B238" s="9" t="s">
        <v>43</v>
      </c>
      <c r="C238" s="9" t="s">
        <v>44</v>
      </c>
      <c r="D238" s="9" t="s">
        <v>43</v>
      </c>
      <c r="E238" s="9" t="s">
        <v>44</v>
      </c>
      <c r="F238" s="2" t="b">
        <f t="shared" si="51"/>
        <v>0</v>
      </c>
      <c r="G238" s="2" t="b">
        <f t="shared" si="49"/>
        <v>0</v>
      </c>
      <c r="H238" s="2" t="s">
        <v>275</v>
      </c>
      <c r="I238" s="3" t="s">
        <v>127</v>
      </c>
      <c r="M238" s="1">
        <f>PRODUCT(SUM(PRODUCT(R238,overview!$J$3),PRODUCT(W238,overview!$K$3),PRODUCT(AB238,overview!$L$3)),1/SUM(overview!$J$3:$L$3))</f>
        <v>0.375</v>
      </c>
      <c r="N238" s="1">
        <f>PRODUCT(SUM(PRODUCT(S238,overview!$J$3),PRODUCT(X238,overview!$K$3),PRODUCT(AC238,overview!$L$3)),1/SUM(overview!$J$3:$L$3))</f>
        <v>2.625</v>
      </c>
      <c r="O238" s="1">
        <f t="shared" si="46"/>
        <v>1</v>
      </c>
      <c r="P238" s="1">
        <f t="shared" si="46"/>
        <v>0</v>
      </c>
      <c r="Q238" s="1">
        <f t="shared" si="50"/>
        <v>0</v>
      </c>
      <c r="R238" s="4">
        <v>0.375</v>
      </c>
      <c r="S238" s="4">
        <v>2.625</v>
      </c>
      <c r="T238" s="1">
        <v>0</v>
      </c>
      <c r="U238" s="1">
        <v>0</v>
      </c>
      <c r="V238" s="1" t="e">
        <f t="shared" si="47"/>
        <v>#DIV/0!</v>
      </c>
      <c r="W238" s="4">
        <v>0.375</v>
      </c>
      <c r="X238" s="4">
        <v>2.625</v>
      </c>
      <c r="Y238" s="1">
        <v>1</v>
      </c>
      <c r="Z238" s="1">
        <v>0</v>
      </c>
      <c r="AA238" s="1">
        <f t="shared" si="48"/>
        <v>0</v>
      </c>
      <c r="AB238" s="1">
        <v>0.375</v>
      </c>
      <c r="AC238" s="1">
        <v>2.625</v>
      </c>
      <c r="AD238" s="1">
        <v>0</v>
      </c>
      <c r="AE238" s="1">
        <v>0</v>
      </c>
      <c r="AF238" s="1" t="e">
        <f t="shared" si="45"/>
        <v>#DIV/0!</v>
      </c>
      <c r="AH238" s="1">
        <f t="shared" si="52"/>
        <v>9.1883839498935416E-2</v>
      </c>
      <c r="AI238" s="1">
        <f t="shared" si="53"/>
        <v>1.9349204512799079E-2</v>
      </c>
      <c r="AJ238" s="1">
        <f t="shared" si="54"/>
        <v>0</v>
      </c>
      <c r="AK238" s="1" t="e">
        <f t="shared" si="55"/>
        <v>#DIV/0!</v>
      </c>
      <c r="AL238" s="1" t="e">
        <f t="shared" si="56"/>
        <v>#DIV/0!</v>
      </c>
      <c r="AM238" s="1">
        <f t="shared" si="57"/>
        <v>3.7421473884248835</v>
      </c>
      <c r="AN238" s="1" t="b">
        <f t="shared" si="58"/>
        <v>0</v>
      </c>
      <c r="AO238" s="1">
        <v>9.4879999999999995</v>
      </c>
    </row>
    <row r="239" spans="1:41">
      <c r="A239" s="7">
        <v>236</v>
      </c>
      <c r="B239" s="9" t="s">
        <v>30</v>
      </c>
      <c r="C239" s="9" t="s">
        <v>31</v>
      </c>
      <c r="D239" s="9" t="s">
        <v>30</v>
      </c>
      <c r="E239" s="9" t="s">
        <v>31</v>
      </c>
      <c r="F239" s="2" t="b">
        <f t="shared" si="51"/>
        <v>0</v>
      </c>
      <c r="G239" s="2" t="b">
        <f t="shared" si="49"/>
        <v>0</v>
      </c>
      <c r="H239" s="2" t="s">
        <v>275</v>
      </c>
      <c r="I239" s="3"/>
      <c r="M239" s="1">
        <f>PRODUCT(SUM(PRODUCT(R239,overview!$J$3),PRODUCT(W239,overview!$K$3),PRODUCT(AB239,overview!$L$3)),1/SUM(overview!$J$3:$L$3))</f>
        <v>1</v>
      </c>
      <c r="N239" s="1">
        <f>PRODUCT(SUM(PRODUCT(S239,overview!$J$3),PRODUCT(X239,overview!$K$3),PRODUCT(AC239,overview!$L$3)),1/SUM(overview!$J$3:$L$3))</f>
        <v>2</v>
      </c>
      <c r="O239" s="1">
        <f t="shared" si="46"/>
        <v>14</v>
      </c>
      <c r="P239" s="1">
        <f t="shared" si="46"/>
        <v>0</v>
      </c>
      <c r="Q239" s="1">
        <f t="shared" si="50"/>
        <v>0</v>
      </c>
      <c r="R239" s="4">
        <v>1</v>
      </c>
      <c r="S239" s="4">
        <v>2</v>
      </c>
      <c r="T239" s="1">
        <v>8</v>
      </c>
      <c r="U239" s="1">
        <v>0</v>
      </c>
      <c r="V239" s="1">
        <f t="shared" si="47"/>
        <v>0</v>
      </c>
      <c r="W239" s="4">
        <v>1</v>
      </c>
      <c r="X239" s="4">
        <v>2</v>
      </c>
      <c r="Y239" s="1">
        <v>6</v>
      </c>
      <c r="Z239" s="1">
        <v>0</v>
      </c>
      <c r="AA239" s="1">
        <f t="shared" si="48"/>
        <v>0</v>
      </c>
      <c r="AB239" s="1">
        <v>1</v>
      </c>
      <c r="AC239" s="1">
        <v>2</v>
      </c>
      <c r="AD239" s="1">
        <v>0</v>
      </c>
      <c r="AE239" s="1">
        <v>0</v>
      </c>
      <c r="AF239" s="1" t="e">
        <f t="shared" si="45"/>
        <v>#DIV/0!</v>
      </c>
      <c r="AH239" s="1">
        <f t="shared" si="52"/>
        <v>9.9112478762460363E-2</v>
      </c>
      <c r="AI239" s="1">
        <f t="shared" si="53"/>
        <v>1.9643761607293603E-2</v>
      </c>
      <c r="AJ239" s="1">
        <f t="shared" si="54"/>
        <v>0.409232608788487</v>
      </c>
      <c r="AK239" s="1">
        <f t="shared" si="55"/>
        <v>13.371840927823845</v>
      </c>
      <c r="AL239" s="1" t="b">
        <f t="shared" si="56"/>
        <v>1</v>
      </c>
      <c r="AM239" s="1">
        <f t="shared" si="57"/>
        <v>4.2078277306641079</v>
      </c>
      <c r="AN239" s="1" t="b">
        <f t="shared" si="58"/>
        <v>0</v>
      </c>
      <c r="AO239" s="1">
        <v>9.4879999999999995</v>
      </c>
    </row>
    <row r="240" spans="1:41">
      <c r="A240" s="7">
        <v>237</v>
      </c>
      <c r="B240" s="9" t="s">
        <v>45</v>
      </c>
      <c r="C240" s="9" t="s">
        <v>46</v>
      </c>
      <c r="D240" s="9" t="s">
        <v>45</v>
      </c>
      <c r="E240" s="9" t="s">
        <v>46</v>
      </c>
      <c r="F240" s="2" t="b">
        <f t="shared" si="51"/>
        <v>0</v>
      </c>
      <c r="G240" s="2" t="b">
        <f t="shared" si="49"/>
        <v>0</v>
      </c>
      <c r="H240" s="2" t="s">
        <v>275</v>
      </c>
      <c r="I240" s="3"/>
      <c r="M240" s="1">
        <f>PRODUCT(SUM(PRODUCT(R240,overview!$J$3),PRODUCT(W240,overview!$K$3),PRODUCT(AB240,overview!$L$3)),1/SUM(overview!$J$3:$L$3))</f>
        <v>1.0095227272727272</v>
      </c>
      <c r="N240" s="1">
        <f>PRODUCT(SUM(PRODUCT(S240,overview!$J$3),PRODUCT(X240,overview!$K$3),PRODUCT(AC240,overview!$L$3)),1/SUM(overview!$J$3:$L$3))</f>
        <v>1.9904772727272728</v>
      </c>
      <c r="O240" s="1">
        <f t="shared" si="46"/>
        <v>15</v>
      </c>
      <c r="P240" s="1">
        <f t="shared" si="46"/>
        <v>0</v>
      </c>
      <c r="Q240" s="1">
        <f t="shared" si="50"/>
        <v>0</v>
      </c>
      <c r="R240" s="4">
        <v>1.0029999999999999</v>
      </c>
      <c r="S240" s="4">
        <v>1.9970000000000001</v>
      </c>
      <c r="T240" s="1">
        <v>4</v>
      </c>
      <c r="U240" s="1">
        <v>0</v>
      </c>
      <c r="V240" s="1">
        <f t="shared" si="47"/>
        <v>0</v>
      </c>
      <c r="W240" s="4">
        <v>1.0129999999999999</v>
      </c>
      <c r="X240" s="4">
        <v>1.9870000000000001</v>
      </c>
      <c r="Y240" s="1">
        <v>11</v>
      </c>
      <c r="Z240" s="1">
        <v>0</v>
      </c>
      <c r="AA240" s="1">
        <f t="shared" si="48"/>
        <v>0</v>
      </c>
      <c r="AB240" s="1">
        <v>1</v>
      </c>
      <c r="AC240" s="1">
        <v>2</v>
      </c>
      <c r="AD240" s="1">
        <v>0</v>
      </c>
      <c r="AE240" s="1">
        <v>0</v>
      </c>
      <c r="AF240" s="1" t="e">
        <f t="shared" si="45"/>
        <v>#DIV/0!</v>
      </c>
      <c r="AH240" s="1">
        <f t="shared" si="52"/>
        <v>0.11360850825510697</v>
      </c>
      <c r="AI240" s="1">
        <f t="shared" si="53"/>
        <v>3.6471616557108143E-2</v>
      </c>
      <c r="AJ240" s="1">
        <f t="shared" si="54"/>
        <v>0.19473684210526315</v>
      </c>
      <c r="AK240" s="1">
        <f t="shared" si="55"/>
        <v>18.239857919796659</v>
      </c>
      <c r="AL240" s="1" t="b">
        <f t="shared" si="56"/>
        <v>1</v>
      </c>
      <c r="AM240" s="1">
        <f t="shared" si="57"/>
        <v>4.5910914844455588</v>
      </c>
      <c r="AN240" s="1" t="b">
        <f t="shared" si="58"/>
        <v>0</v>
      </c>
      <c r="AO240" s="1">
        <v>9.4879999999999995</v>
      </c>
    </row>
    <row r="241" spans="1:41">
      <c r="A241" s="7">
        <v>238</v>
      </c>
      <c r="B241" s="9" t="s">
        <v>75</v>
      </c>
      <c r="C241" s="9" t="s">
        <v>1</v>
      </c>
      <c r="D241" s="9" t="s">
        <v>75</v>
      </c>
      <c r="E241" s="9" t="s">
        <v>1</v>
      </c>
      <c r="F241" s="2" t="b">
        <f t="shared" si="51"/>
        <v>0</v>
      </c>
      <c r="G241" s="2" t="b">
        <f t="shared" si="49"/>
        <v>0</v>
      </c>
      <c r="H241" s="2" t="s">
        <v>275</v>
      </c>
      <c r="I241" s="3"/>
      <c r="M241" s="1">
        <f>PRODUCT(SUM(PRODUCT(R241,overview!$J$3),PRODUCT(W241,overview!$K$3),PRODUCT(AB241,overview!$L$3)),1/SUM(overview!$J$3:$L$3))</f>
        <v>0.94406818181818186</v>
      </c>
      <c r="N241" s="1">
        <f>PRODUCT(SUM(PRODUCT(S241,overview!$J$3),PRODUCT(X241,overview!$K$3),PRODUCT(AC241,overview!$L$3)),1/SUM(overview!$J$3:$L$3))</f>
        <v>2.0559318181818185</v>
      </c>
      <c r="O241" s="1">
        <f t="shared" si="46"/>
        <v>9.8000000000000007</v>
      </c>
      <c r="P241" s="1">
        <f t="shared" si="46"/>
        <v>3.2</v>
      </c>
      <c r="Q241" s="1">
        <f t="shared" si="50"/>
        <v>0.14994036216757292</v>
      </c>
      <c r="R241" s="4">
        <v>1.0209999999999999</v>
      </c>
      <c r="S241" s="4">
        <v>1.9790000000000001</v>
      </c>
      <c r="T241" s="1">
        <v>7</v>
      </c>
      <c r="U241" s="1">
        <v>1</v>
      </c>
      <c r="V241" s="1">
        <f t="shared" si="47"/>
        <v>7.3702447123366766E-2</v>
      </c>
      <c r="W241" s="4">
        <v>0.90500000000000003</v>
      </c>
      <c r="X241" s="4">
        <v>2.0950000000000002</v>
      </c>
      <c r="Y241" s="1">
        <v>2.8</v>
      </c>
      <c r="Z241" s="1">
        <v>2.2000000000000002</v>
      </c>
      <c r="AA241" s="1">
        <f t="shared" si="48"/>
        <v>0.3394135697238323</v>
      </c>
      <c r="AB241" s="1">
        <v>1</v>
      </c>
      <c r="AC241" s="1">
        <v>2</v>
      </c>
      <c r="AD241" s="1">
        <v>0</v>
      </c>
      <c r="AE241" s="1">
        <v>0</v>
      </c>
      <c r="AF241" s="1" t="e">
        <f t="shared" si="45"/>
        <v>#DIV/0!</v>
      </c>
      <c r="AH241" s="1">
        <f t="shared" si="52"/>
        <v>0.1168917086697005</v>
      </c>
      <c r="AI241" s="1">
        <f t="shared" si="53"/>
        <v>4.3883384403341524E-2</v>
      </c>
      <c r="AJ241" s="1">
        <f t="shared" si="54"/>
        <v>0.14580247989081513</v>
      </c>
      <c r="AK241" s="1">
        <f t="shared" si="55"/>
        <v>21.246501409333867</v>
      </c>
      <c r="AL241" s="1" t="b">
        <f t="shared" si="56"/>
        <v>1</v>
      </c>
      <c r="AM241" s="1">
        <f t="shared" si="57"/>
        <v>3.494408856356511</v>
      </c>
      <c r="AN241" s="1" t="b">
        <f t="shared" si="58"/>
        <v>0</v>
      </c>
      <c r="AO241" s="1">
        <v>9.4879999999999995</v>
      </c>
    </row>
    <row r="242" spans="1:41">
      <c r="A242" s="7">
        <v>239</v>
      </c>
      <c r="B242" s="9" t="s">
        <v>58</v>
      </c>
      <c r="C242" s="9" t="s">
        <v>59</v>
      </c>
      <c r="D242" s="9" t="s">
        <v>58</v>
      </c>
      <c r="E242" s="9" t="s">
        <v>59</v>
      </c>
      <c r="F242" s="2" t="b">
        <f t="shared" si="51"/>
        <v>0</v>
      </c>
      <c r="G242" s="2" t="b">
        <f t="shared" si="49"/>
        <v>0</v>
      </c>
      <c r="H242" s="2" t="s">
        <v>275</v>
      </c>
      <c r="I242" s="2" t="s">
        <v>127</v>
      </c>
      <c r="K242" s="2"/>
      <c r="L242" s="2"/>
      <c r="M242" s="1">
        <f>PRODUCT(SUM(PRODUCT(R242,overview!$J$3),PRODUCT(W242,overview!$K$3),PRODUCT(AB242,overview!$L$3)),1/SUM(overview!$J$3:$L$3))</f>
        <v>0.375</v>
      </c>
      <c r="N242" s="1">
        <f>PRODUCT(SUM(PRODUCT(S242,overview!$J$3),PRODUCT(X242,overview!$K$3),PRODUCT(AC242,overview!$L$3)),1/SUM(overview!$J$3:$L$3))</f>
        <v>2.625</v>
      </c>
      <c r="O242" s="1">
        <f t="shared" si="46"/>
        <v>5</v>
      </c>
      <c r="P242" s="1">
        <f t="shared" si="46"/>
        <v>0</v>
      </c>
      <c r="Q242" s="1">
        <f t="shared" si="50"/>
        <v>0</v>
      </c>
      <c r="R242" s="4">
        <v>0.375</v>
      </c>
      <c r="S242" s="4">
        <v>2.625</v>
      </c>
      <c r="T242" s="1">
        <v>1</v>
      </c>
      <c r="U242" s="1">
        <v>0</v>
      </c>
      <c r="V242" s="1">
        <f t="shared" si="47"/>
        <v>0</v>
      </c>
      <c r="W242" s="4">
        <v>0.375</v>
      </c>
      <c r="X242" s="4">
        <v>2.625</v>
      </c>
      <c r="Y242" s="1">
        <v>4</v>
      </c>
      <c r="Z242" s="1">
        <v>0</v>
      </c>
      <c r="AA242" s="1">
        <f t="shared" si="48"/>
        <v>0</v>
      </c>
      <c r="AB242" s="1">
        <v>0.375</v>
      </c>
      <c r="AC242" s="1">
        <v>2.625</v>
      </c>
      <c r="AD242" s="1">
        <v>0</v>
      </c>
      <c r="AE242" s="1">
        <v>0</v>
      </c>
      <c r="AF242" s="1" t="e">
        <f t="shared" si="45"/>
        <v>#DIV/0!</v>
      </c>
      <c r="AH242" s="1">
        <f t="shared" si="52"/>
        <v>0.10340328903238777</v>
      </c>
      <c r="AI242" s="1">
        <f t="shared" si="53"/>
        <v>3.2342657342657344E-2</v>
      </c>
      <c r="AJ242" s="1">
        <f t="shared" si="54"/>
        <v>0.14580247989081513</v>
      </c>
      <c r="AK242" s="1">
        <f t="shared" si="55"/>
        <v>8.0119381268241074</v>
      </c>
      <c r="AL242" s="1" t="b">
        <f t="shared" si="56"/>
        <v>0</v>
      </c>
      <c r="AM242" s="1">
        <f t="shared" si="57"/>
        <v>2.6418089030062415</v>
      </c>
      <c r="AN242" s="1" t="b">
        <f t="shared" si="58"/>
        <v>0</v>
      </c>
      <c r="AO242" s="1">
        <v>9.4879999999999995</v>
      </c>
    </row>
    <row r="243" spans="1:41">
      <c r="A243" s="7">
        <v>240</v>
      </c>
      <c r="B243" s="9" t="s">
        <v>53</v>
      </c>
      <c r="C243" s="9" t="s">
        <v>33</v>
      </c>
      <c r="D243" s="9" t="s">
        <v>32</v>
      </c>
      <c r="E243" s="9" t="s">
        <v>33</v>
      </c>
      <c r="F243" s="2" t="b">
        <f t="shared" si="51"/>
        <v>1</v>
      </c>
      <c r="G243" s="2" t="b">
        <f t="shared" si="49"/>
        <v>0</v>
      </c>
      <c r="H243" s="2" t="s">
        <v>275</v>
      </c>
      <c r="I243" s="2"/>
      <c r="M243" s="1">
        <f>PRODUCT(SUM(PRODUCT(R243,overview!$J$3),PRODUCT(W243,overview!$K$3),PRODUCT(AB243,overview!$L$3)),1/SUM(overview!$J$3:$L$3))</f>
        <v>0.97956818181818184</v>
      </c>
      <c r="N243" s="1">
        <f>PRODUCT(SUM(PRODUCT(S243,overview!$J$3),PRODUCT(X243,overview!$K$3),PRODUCT(AC243,overview!$L$3)),1/SUM(overview!$J$3:$L$3))</f>
        <v>2.0204318181818182</v>
      </c>
      <c r="O243" s="1">
        <f t="shared" si="46"/>
        <v>16</v>
      </c>
      <c r="P243" s="1">
        <f t="shared" si="46"/>
        <v>3</v>
      </c>
      <c r="Q243" s="1">
        <f t="shared" si="50"/>
        <v>9.0905831336685464E-2</v>
      </c>
      <c r="R243" s="4">
        <v>1</v>
      </c>
      <c r="S243" s="4">
        <v>2</v>
      </c>
      <c r="T243" s="1">
        <v>7</v>
      </c>
      <c r="U243" s="1">
        <v>0</v>
      </c>
      <c r="V243" s="1">
        <f t="shared" si="47"/>
        <v>0</v>
      </c>
      <c r="W243" s="4">
        <v>0.96899999999999997</v>
      </c>
      <c r="X243" s="4">
        <v>2.0310000000000001</v>
      </c>
      <c r="Y243" s="1">
        <v>8</v>
      </c>
      <c r="Z243" s="1">
        <v>3</v>
      </c>
      <c r="AA243" s="1">
        <f t="shared" si="48"/>
        <v>0.1789143279172821</v>
      </c>
      <c r="AB243" s="1">
        <v>1</v>
      </c>
      <c r="AC243" s="1">
        <v>2</v>
      </c>
      <c r="AD243" s="1">
        <v>1</v>
      </c>
      <c r="AE243" s="1">
        <v>0</v>
      </c>
      <c r="AF243" s="1">
        <f t="shared" si="45"/>
        <v>0</v>
      </c>
      <c r="AH243" s="1">
        <f t="shared" si="52"/>
        <v>0.10178960755813955</v>
      </c>
      <c r="AI243" s="1">
        <f t="shared" si="53"/>
        <v>4.7721266531861949E-2</v>
      </c>
      <c r="AJ243" s="1">
        <f t="shared" si="54"/>
        <v>0.15921133151241065</v>
      </c>
      <c r="AK243" s="1">
        <f t="shared" si="55"/>
        <v>6.0745569439146028</v>
      </c>
      <c r="AL243" s="1" t="b">
        <f t="shared" si="56"/>
        <v>0</v>
      </c>
      <c r="AM243" s="1">
        <f t="shared" si="57"/>
        <v>2.4124016606689591</v>
      </c>
      <c r="AN243" s="1" t="b">
        <f t="shared" si="58"/>
        <v>0</v>
      </c>
      <c r="AO243" s="1">
        <v>9.4879999999999995</v>
      </c>
    </row>
    <row r="244" spans="1:41">
      <c r="A244" s="7">
        <v>241</v>
      </c>
      <c r="B244" s="9" t="s">
        <v>75</v>
      </c>
      <c r="C244" s="9" t="s">
        <v>1</v>
      </c>
      <c r="D244" s="9" t="s">
        <v>75</v>
      </c>
      <c r="E244" s="9" t="s">
        <v>1</v>
      </c>
      <c r="F244" s="2" t="b">
        <f t="shared" si="51"/>
        <v>0</v>
      </c>
      <c r="G244" s="2" t="b">
        <f t="shared" si="49"/>
        <v>0</v>
      </c>
      <c r="H244" s="2" t="s">
        <v>275</v>
      </c>
      <c r="I244" s="3"/>
      <c r="K244" s="2"/>
      <c r="L244" s="2"/>
      <c r="M244" s="1">
        <f>PRODUCT(SUM(PRODUCT(R244,overview!$J$3),PRODUCT(W244,overview!$K$3),PRODUCT(AB244,overview!$L$3)),1/SUM(overview!$J$3:$L$3))</f>
        <v>0.71918181818181826</v>
      </c>
      <c r="N244" s="1">
        <f>PRODUCT(SUM(PRODUCT(S244,overview!$J$3),PRODUCT(X244,overview!$K$3),PRODUCT(AC244,overview!$L$3)),1/SUM(overview!$J$3:$L$3))</f>
        <v>2.2808181818181819</v>
      </c>
      <c r="O244" s="1">
        <f t="shared" si="46"/>
        <v>12</v>
      </c>
      <c r="P244" s="1">
        <f t="shared" si="46"/>
        <v>8</v>
      </c>
      <c r="Q244" s="1">
        <f t="shared" si="50"/>
        <v>0.21021164653832358</v>
      </c>
      <c r="R244" s="4">
        <v>1.0620000000000001</v>
      </c>
      <c r="S244" s="4">
        <v>1.9379999999999999</v>
      </c>
      <c r="T244" s="1">
        <v>7</v>
      </c>
      <c r="U244" s="1">
        <v>0</v>
      </c>
      <c r="V244" s="1">
        <f t="shared" si="47"/>
        <v>0</v>
      </c>
      <c r="W244" s="4">
        <v>0.54400000000000004</v>
      </c>
      <c r="X244" s="4">
        <v>2.456</v>
      </c>
      <c r="Y244" s="1">
        <v>5</v>
      </c>
      <c r="Z244" s="1">
        <v>8</v>
      </c>
      <c r="AA244" s="1">
        <f t="shared" si="48"/>
        <v>0.35439739413680788</v>
      </c>
      <c r="AB244" s="1">
        <v>1</v>
      </c>
      <c r="AC244" s="1">
        <v>2</v>
      </c>
      <c r="AD244" s="1">
        <v>0</v>
      </c>
      <c r="AE244" s="1">
        <v>0</v>
      </c>
      <c r="AF244" s="1" t="e">
        <f t="shared" si="45"/>
        <v>#DIV/0!</v>
      </c>
      <c r="AH244" s="1">
        <f t="shared" si="52"/>
        <v>0.10256583717411703</v>
      </c>
      <c r="AI244" s="1">
        <f t="shared" si="53"/>
        <v>4.6884796926179147E-2</v>
      </c>
      <c r="AJ244" s="1">
        <f t="shared" si="54"/>
        <v>0.13810197288532694</v>
      </c>
      <c r="AK244" s="1">
        <f t="shared" si="55"/>
        <v>6.2379611473536931</v>
      </c>
      <c r="AL244" s="1" t="b">
        <f t="shared" si="56"/>
        <v>0</v>
      </c>
      <c r="AM244" s="1">
        <f t="shared" si="57"/>
        <v>2.2731995071829729</v>
      </c>
      <c r="AN244" s="1" t="b">
        <f t="shared" si="58"/>
        <v>0</v>
      </c>
      <c r="AO244" s="1">
        <v>9.4879999999999995</v>
      </c>
    </row>
    <row r="245" spans="1:41">
      <c r="A245" s="7">
        <v>242</v>
      </c>
      <c r="B245" s="9" t="s">
        <v>30</v>
      </c>
      <c r="C245" s="9" t="s">
        <v>31</v>
      </c>
      <c r="D245" s="9" t="s">
        <v>83</v>
      </c>
      <c r="E245" s="9" t="s">
        <v>61</v>
      </c>
      <c r="F245" s="2" t="b">
        <f t="shared" si="51"/>
        <v>0</v>
      </c>
      <c r="G245" s="2" t="b">
        <f t="shared" si="49"/>
        <v>0</v>
      </c>
      <c r="H245" s="2" t="s">
        <v>275</v>
      </c>
      <c r="I245" s="3"/>
      <c r="K245" s="4"/>
      <c r="L245" s="3"/>
      <c r="M245" s="1">
        <f>PRODUCT(SUM(PRODUCT(R245,overview!$J$3),PRODUCT(W245,overview!$K$3),PRODUCT(AB245,overview!$L$3)),1/SUM(overview!$J$3:$L$3))</f>
        <v>1</v>
      </c>
      <c r="N245" s="1">
        <f>PRODUCT(SUM(PRODUCT(S245,overview!$J$3),PRODUCT(X245,overview!$K$3),PRODUCT(AC245,overview!$L$3)),1/SUM(overview!$J$3:$L$3))</f>
        <v>2</v>
      </c>
      <c r="O245" s="1">
        <f t="shared" si="46"/>
        <v>13</v>
      </c>
      <c r="P245" s="1">
        <f t="shared" si="46"/>
        <v>1</v>
      </c>
      <c r="Q245" s="1">
        <f t="shared" si="50"/>
        <v>3.8461538461538464E-2</v>
      </c>
      <c r="R245" s="4">
        <v>1</v>
      </c>
      <c r="S245" s="4">
        <v>2</v>
      </c>
      <c r="T245" s="1">
        <v>9</v>
      </c>
      <c r="U245" s="1">
        <v>0</v>
      </c>
      <c r="V245" s="1">
        <f t="shared" si="47"/>
        <v>0</v>
      </c>
      <c r="W245" s="4">
        <v>1</v>
      </c>
      <c r="X245" s="4">
        <v>2</v>
      </c>
      <c r="Y245" s="1">
        <v>4</v>
      </c>
      <c r="Z245" s="1">
        <v>0</v>
      </c>
      <c r="AA245" s="1">
        <f t="shared" si="48"/>
        <v>0</v>
      </c>
      <c r="AB245" s="1">
        <v>1</v>
      </c>
      <c r="AC245" s="1">
        <v>2</v>
      </c>
      <c r="AD245" s="1">
        <v>0</v>
      </c>
      <c r="AE245" s="1">
        <v>1</v>
      </c>
      <c r="AF245" s="1" t="e">
        <f t="shared" si="45"/>
        <v>#DIV/0!</v>
      </c>
      <c r="AH245" s="1">
        <f t="shared" si="52"/>
        <v>0.1131750121074461</v>
      </c>
      <c r="AI245" s="1">
        <f t="shared" si="53"/>
        <v>4.4596201468358306E-2</v>
      </c>
      <c r="AJ245" s="1">
        <f t="shared" si="54"/>
        <v>0.13810197288532694</v>
      </c>
      <c r="AK245" s="1">
        <f t="shared" si="55"/>
        <v>5.3282642963878688</v>
      </c>
      <c r="AL245" s="1" t="b">
        <f t="shared" si="56"/>
        <v>0</v>
      </c>
      <c r="AM245" s="1">
        <f t="shared" si="57"/>
        <v>2.1656150306834601</v>
      </c>
      <c r="AN245" s="1" t="b">
        <f t="shared" si="58"/>
        <v>0</v>
      </c>
      <c r="AO245" s="1">
        <v>9.4879999999999995</v>
      </c>
    </row>
    <row r="246" spans="1:41">
      <c r="A246" s="7">
        <v>243</v>
      </c>
      <c r="B246" s="9" t="s">
        <v>79</v>
      </c>
      <c r="C246" s="9" t="s">
        <v>48</v>
      </c>
      <c r="D246" s="9" t="s">
        <v>62</v>
      </c>
      <c r="E246" s="9" t="s">
        <v>48</v>
      </c>
      <c r="F246" s="2" t="b">
        <f t="shared" si="51"/>
        <v>1</v>
      </c>
      <c r="G246" s="2" t="b">
        <f t="shared" si="49"/>
        <v>1</v>
      </c>
      <c r="H246" s="2" t="s">
        <v>275</v>
      </c>
      <c r="I246" s="2"/>
      <c r="M246" s="1">
        <f>PRODUCT(SUM(PRODUCT(R246,overview!$J$3),PRODUCT(W246,overview!$K$3),PRODUCT(AB246,overview!$L$3)),1/SUM(overview!$J$3:$L$3))</f>
        <v>0.98536363636363644</v>
      </c>
      <c r="N246" s="1">
        <f>PRODUCT(SUM(PRODUCT(S246,overview!$J$3),PRODUCT(X246,overview!$K$3),PRODUCT(AC246,overview!$L$3)),1/SUM(overview!$J$3:$L$3))</f>
        <v>2.0146363636363636</v>
      </c>
      <c r="O246" s="1">
        <f t="shared" si="46"/>
        <v>15</v>
      </c>
      <c r="P246" s="1">
        <f t="shared" si="46"/>
        <v>6</v>
      </c>
      <c r="Q246" s="1">
        <f t="shared" si="50"/>
        <v>0.19564099093001222</v>
      </c>
      <c r="R246" s="4">
        <v>0.96899999999999997</v>
      </c>
      <c r="S246" s="4">
        <v>2.0310000000000001</v>
      </c>
      <c r="T246" s="1">
        <v>10</v>
      </c>
      <c r="U246" s="1">
        <v>3</v>
      </c>
      <c r="V246" s="1">
        <f t="shared" si="47"/>
        <v>0.1431314623338257</v>
      </c>
      <c r="W246" s="4">
        <v>0.98699999999999999</v>
      </c>
      <c r="X246" s="4">
        <v>2.0129999999999999</v>
      </c>
      <c r="Y246" s="1">
        <v>4</v>
      </c>
      <c r="Z246" s="1">
        <v>3</v>
      </c>
      <c r="AA246" s="1">
        <f t="shared" si="48"/>
        <v>0.36773472429210136</v>
      </c>
      <c r="AB246" s="1">
        <v>1.167</v>
      </c>
      <c r="AC246" s="1">
        <v>1.833</v>
      </c>
      <c r="AD246" s="1">
        <v>1</v>
      </c>
      <c r="AE246" s="1">
        <v>0</v>
      </c>
      <c r="AF246" s="1">
        <f t="shared" si="45"/>
        <v>0</v>
      </c>
      <c r="AH246" s="1">
        <f t="shared" si="52"/>
        <v>0.10065031681170572</v>
      </c>
      <c r="AI246" s="1">
        <f t="shared" si="53"/>
        <v>3.9951157767675272E-2</v>
      </c>
      <c r="AJ246" s="1">
        <f t="shared" si="54"/>
        <v>0.14395221359251387</v>
      </c>
      <c r="AK246" s="1">
        <f t="shared" si="55"/>
        <v>4.8147215516973292</v>
      </c>
      <c r="AL246" s="1" t="b">
        <f t="shared" si="56"/>
        <v>0</v>
      </c>
      <c r="AM246" s="1">
        <f t="shared" si="57"/>
        <v>2.12369621635434</v>
      </c>
      <c r="AN246" s="1" t="b">
        <f t="shared" si="58"/>
        <v>0</v>
      </c>
      <c r="AO246" s="1">
        <v>9.4879999999999995</v>
      </c>
    </row>
    <row r="247" spans="1:41">
      <c r="A247" s="7">
        <v>244</v>
      </c>
      <c r="B247" s="9" t="s">
        <v>47</v>
      </c>
      <c r="C247" s="9" t="s">
        <v>48</v>
      </c>
      <c r="D247" s="9" t="s">
        <v>79</v>
      </c>
      <c r="E247" s="9" t="s">
        <v>48</v>
      </c>
      <c r="F247" s="2" t="b">
        <f t="shared" si="51"/>
        <v>1</v>
      </c>
      <c r="G247" s="2" t="b">
        <f t="shared" si="49"/>
        <v>0</v>
      </c>
      <c r="H247" s="2" t="s">
        <v>275</v>
      </c>
      <c r="I247" s="3"/>
      <c r="M247" s="1">
        <f>PRODUCT(SUM(PRODUCT(R247,overview!$J$3),PRODUCT(W247,overview!$K$3),PRODUCT(AB247,overview!$L$3)),1/SUM(overview!$J$3:$L$3))</f>
        <v>1.091</v>
      </c>
      <c r="N247" s="1">
        <f>PRODUCT(SUM(PRODUCT(S247,overview!$J$3),PRODUCT(X247,overview!$K$3),PRODUCT(AC247,overview!$L$3)),1/SUM(overview!$J$3:$L$3))</f>
        <v>1.9090000000000003</v>
      </c>
      <c r="O247" s="1">
        <f t="shared" si="46"/>
        <v>18</v>
      </c>
      <c r="P247" s="1">
        <f t="shared" si="46"/>
        <v>1</v>
      </c>
      <c r="Q247" s="1">
        <f t="shared" si="50"/>
        <v>3.175018916244688E-2</v>
      </c>
      <c r="R247" s="4">
        <v>0.95599999999999996</v>
      </c>
      <c r="S247" s="4">
        <v>2.044</v>
      </c>
      <c r="T247" s="1">
        <v>7</v>
      </c>
      <c r="U247" s="1">
        <v>1</v>
      </c>
      <c r="V247" s="1">
        <f t="shared" si="47"/>
        <v>6.6815767402851542E-2</v>
      </c>
      <c r="W247" s="4">
        <v>1.155</v>
      </c>
      <c r="X247" s="4">
        <v>1.845</v>
      </c>
      <c r="Y247" s="1">
        <v>10</v>
      </c>
      <c r="Z247" s="1">
        <v>0</v>
      </c>
      <c r="AA247" s="1">
        <f t="shared" si="48"/>
        <v>0</v>
      </c>
      <c r="AB247" s="1">
        <v>1.125</v>
      </c>
      <c r="AC247" s="1">
        <v>1.875</v>
      </c>
      <c r="AD247" s="1">
        <v>1</v>
      </c>
      <c r="AE247" s="1">
        <v>0</v>
      </c>
      <c r="AF247" s="1">
        <f t="shared" si="45"/>
        <v>0</v>
      </c>
      <c r="AH247" s="1">
        <f t="shared" si="52"/>
        <v>0.10493079032978249</v>
      </c>
      <c r="AI247" s="1">
        <f t="shared" si="53"/>
        <v>3.7575538596901201E-2</v>
      </c>
      <c r="AJ247" s="1">
        <f t="shared" si="54"/>
        <v>0.11794219962536795</v>
      </c>
      <c r="AK247" s="1">
        <f t="shared" si="55"/>
        <v>4.2951218393611788</v>
      </c>
      <c r="AL247" s="1" t="b">
        <f t="shared" si="56"/>
        <v>0</v>
      </c>
      <c r="AM247" s="1">
        <f t="shared" si="57"/>
        <v>1.3768789209928607</v>
      </c>
      <c r="AN247" s="1" t="b">
        <f t="shared" si="58"/>
        <v>0</v>
      </c>
      <c r="AO247" s="1">
        <v>9.4879999999999995</v>
      </c>
    </row>
    <row r="248" spans="1:41">
      <c r="A248" s="7">
        <v>245</v>
      </c>
      <c r="B248" s="9" t="s">
        <v>45</v>
      </c>
      <c r="C248" s="9" t="s">
        <v>46</v>
      </c>
      <c r="D248" s="9" t="s">
        <v>45</v>
      </c>
      <c r="E248" s="9" t="s">
        <v>46</v>
      </c>
      <c r="F248" s="2" t="b">
        <f t="shared" si="51"/>
        <v>0</v>
      </c>
      <c r="G248" s="2" t="b">
        <f t="shared" si="49"/>
        <v>0</v>
      </c>
      <c r="H248" s="2" t="s">
        <v>275</v>
      </c>
      <c r="I248" s="3" t="s">
        <v>127</v>
      </c>
      <c r="M248" s="1">
        <f>PRODUCT(SUM(PRODUCT(R248,overview!$J$3),PRODUCT(W248,overview!$K$3),PRODUCT(AB248,overview!$L$3)),1/SUM(overview!$J$3:$L$3))</f>
        <v>1.0101363636363636</v>
      </c>
      <c r="N248" s="1">
        <f>PRODUCT(SUM(PRODUCT(S248,overview!$J$3),PRODUCT(X248,overview!$K$3),PRODUCT(AC248,overview!$L$3)),1/SUM(overview!$J$3:$L$3))</f>
        <v>1.9898636363636364</v>
      </c>
      <c r="O248" s="1">
        <f t="shared" si="46"/>
        <v>11</v>
      </c>
      <c r="P248" s="1">
        <f t="shared" si="46"/>
        <v>0</v>
      </c>
      <c r="Q248" s="1">
        <f t="shared" si="50"/>
        <v>0</v>
      </c>
      <c r="R248" s="4">
        <v>1.0069999999999999</v>
      </c>
      <c r="S248" s="4">
        <v>1.9930000000000001</v>
      </c>
      <c r="T248" s="1">
        <v>5</v>
      </c>
      <c r="U248" s="1">
        <v>0</v>
      </c>
      <c r="V248" s="1">
        <f t="shared" si="47"/>
        <v>0</v>
      </c>
      <c r="W248" s="4">
        <v>1.012</v>
      </c>
      <c r="X248" s="4">
        <v>1.988</v>
      </c>
      <c r="Y248" s="1">
        <v>6</v>
      </c>
      <c r="Z248" s="1">
        <v>0</v>
      </c>
      <c r="AA248" s="1">
        <f t="shared" si="48"/>
        <v>0</v>
      </c>
      <c r="AB248" s="1">
        <v>1</v>
      </c>
      <c r="AC248" s="1">
        <v>2</v>
      </c>
      <c r="AD248" s="1">
        <v>0</v>
      </c>
      <c r="AE248" s="1">
        <v>0</v>
      </c>
      <c r="AF248" s="1" t="e">
        <f t="shared" si="45"/>
        <v>#DIV/0!</v>
      </c>
      <c r="AH248" s="1">
        <f t="shared" si="52"/>
        <v>8.4321299836271388E-2</v>
      </c>
      <c r="AI248" s="1">
        <f t="shared" si="53"/>
        <v>3.9233282946764488E-2</v>
      </c>
      <c r="AJ248" s="1">
        <f t="shared" si="54"/>
        <v>0.11794219962536795</v>
      </c>
      <c r="AK248" s="1">
        <f t="shared" si="55"/>
        <v>2.1332392477275302</v>
      </c>
      <c r="AL248" s="1" t="b">
        <f t="shared" si="56"/>
        <v>0</v>
      </c>
      <c r="AM248" s="1">
        <f t="shared" si="57"/>
        <v>0.65558266690606437</v>
      </c>
      <c r="AN248" s="1" t="b">
        <f t="shared" si="58"/>
        <v>0</v>
      </c>
      <c r="AO248" s="1">
        <v>9.4879999999999995</v>
      </c>
    </row>
    <row r="249" spans="1:41">
      <c r="A249" s="7">
        <v>246</v>
      </c>
      <c r="B249" s="9" t="s">
        <v>36</v>
      </c>
      <c r="C249" s="9" t="s">
        <v>37</v>
      </c>
      <c r="D249" s="9" t="s">
        <v>36</v>
      </c>
      <c r="E249" s="9" t="s">
        <v>37</v>
      </c>
      <c r="F249" s="2" t="b">
        <f t="shared" si="51"/>
        <v>0</v>
      </c>
      <c r="G249" s="2" t="b">
        <f t="shared" si="49"/>
        <v>0</v>
      </c>
      <c r="H249" s="2" t="s">
        <v>275</v>
      </c>
      <c r="I249" s="3" t="s">
        <v>127</v>
      </c>
      <c r="K249" s="4"/>
      <c r="L249" s="3"/>
      <c r="M249" s="1">
        <f>PRODUCT(SUM(PRODUCT(R249,overview!$J$3),PRODUCT(W249,overview!$K$3),PRODUCT(AB249,overview!$L$3)),1/SUM(overview!$J$3:$L$3))</f>
        <v>0.98536363636363644</v>
      </c>
      <c r="N249" s="1">
        <f>PRODUCT(SUM(PRODUCT(S249,overview!$J$3),PRODUCT(X249,overview!$K$3),PRODUCT(AC249,overview!$L$3)),1/SUM(overview!$J$3:$L$3))</f>
        <v>2.014636363636364</v>
      </c>
      <c r="O249" s="1">
        <f t="shared" si="46"/>
        <v>10</v>
      </c>
      <c r="P249" s="1">
        <f t="shared" si="46"/>
        <v>2</v>
      </c>
      <c r="Q249" s="1">
        <f t="shared" si="50"/>
        <v>9.7820495465006083E-2</v>
      </c>
      <c r="R249" s="4">
        <v>0.95399999999999996</v>
      </c>
      <c r="S249" s="4">
        <v>2.0459999999999998</v>
      </c>
      <c r="T249" s="1">
        <v>2</v>
      </c>
      <c r="U249" s="1">
        <v>2</v>
      </c>
      <c r="V249" s="1">
        <f t="shared" si="47"/>
        <v>0.46627565982404695</v>
      </c>
      <c r="W249" s="4">
        <v>1</v>
      </c>
      <c r="X249" s="4">
        <v>2</v>
      </c>
      <c r="Y249" s="1">
        <v>8</v>
      </c>
      <c r="Z249" s="1">
        <v>0</v>
      </c>
      <c r="AA249" s="1">
        <f t="shared" si="48"/>
        <v>0</v>
      </c>
      <c r="AB249" s="1">
        <v>1</v>
      </c>
      <c r="AC249" s="1">
        <v>2</v>
      </c>
      <c r="AD249" s="1">
        <v>0</v>
      </c>
      <c r="AE249" s="1">
        <v>0</v>
      </c>
      <c r="AF249" s="1" t="e">
        <f t="shared" si="45"/>
        <v>#DIV/0!</v>
      </c>
      <c r="AH249" s="1">
        <f t="shared" si="52"/>
        <v>3.0493603615539756E-2</v>
      </c>
      <c r="AI249" s="1">
        <f t="shared" si="53"/>
        <v>3.7944515919509363E-2</v>
      </c>
      <c r="AJ249" s="1">
        <f t="shared" si="54"/>
        <v>9.5130349237579917E-2</v>
      </c>
      <c r="AK249" s="1">
        <f t="shared" si="55"/>
        <v>0.79170392217740138</v>
      </c>
      <c r="AL249" s="1" t="b">
        <f t="shared" si="56"/>
        <v>0</v>
      </c>
      <c r="AM249" s="1">
        <f t="shared" si="57"/>
        <v>0.21895334192145741</v>
      </c>
      <c r="AN249" s="1" t="b">
        <f t="shared" si="58"/>
        <v>0</v>
      </c>
      <c r="AO249" s="1">
        <v>9.4879999999999995</v>
      </c>
    </row>
    <row r="250" spans="1:41">
      <c r="A250" s="7">
        <v>247</v>
      </c>
      <c r="B250" s="9" t="s">
        <v>90</v>
      </c>
      <c r="C250" s="9" t="s">
        <v>91</v>
      </c>
      <c r="D250" s="9" t="s">
        <v>90</v>
      </c>
      <c r="E250" s="9" t="s">
        <v>91</v>
      </c>
      <c r="F250" s="2" t="b">
        <f t="shared" si="51"/>
        <v>0</v>
      </c>
      <c r="G250" s="2" t="b">
        <f t="shared" si="49"/>
        <v>0</v>
      </c>
      <c r="H250" s="2" t="s">
        <v>275</v>
      </c>
      <c r="I250" s="2" t="s">
        <v>127</v>
      </c>
      <c r="M250" s="1">
        <f>PRODUCT(SUM(PRODUCT(R250,overview!$J$3),PRODUCT(W250,overview!$K$3),PRODUCT(AB250,overview!$L$3)),1/SUM(overview!$J$3:$L$3))</f>
        <v>2.0431818181818183E-2</v>
      </c>
      <c r="N250" s="1">
        <f>PRODUCT(SUM(PRODUCT(S250,overview!$J$3),PRODUCT(X250,overview!$K$3),PRODUCT(AC250,overview!$L$3)),1/SUM(overview!$J$3:$L$3))</f>
        <v>2.9795681818181818</v>
      </c>
      <c r="O250" s="1">
        <f t="shared" si="46"/>
        <v>0</v>
      </c>
      <c r="P250" s="1">
        <f t="shared" si="46"/>
        <v>1</v>
      </c>
      <c r="Q250" s="1" t="e">
        <f t="shared" si="50"/>
        <v>#DIV/0!</v>
      </c>
      <c r="R250" s="4">
        <v>0</v>
      </c>
      <c r="S250" s="4">
        <v>3</v>
      </c>
      <c r="T250" s="1">
        <v>0</v>
      </c>
      <c r="U250" s="1">
        <v>0</v>
      </c>
      <c r="V250" s="1" t="e">
        <f t="shared" si="47"/>
        <v>#DIV/0!</v>
      </c>
      <c r="W250" s="4">
        <v>3.1E-2</v>
      </c>
      <c r="X250" s="4">
        <v>2.9689999999999999</v>
      </c>
      <c r="Y250" s="1">
        <v>0</v>
      </c>
      <c r="Z250" s="1">
        <v>1</v>
      </c>
      <c r="AA250" s="1" t="e">
        <f t="shared" si="48"/>
        <v>#DIV/0!</v>
      </c>
      <c r="AB250" s="1">
        <v>0</v>
      </c>
      <c r="AC250" s="1">
        <v>3</v>
      </c>
      <c r="AD250" s="1">
        <v>0</v>
      </c>
      <c r="AE250" s="1">
        <v>0</v>
      </c>
      <c r="AF250" s="1" t="e">
        <f t="shared" si="45"/>
        <v>#DIV/0!</v>
      </c>
      <c r="AH250" s="1">
        <f t="shared" si="52"/>
        <v>2.7643013613887601E-2</v>
      </c>
      <c r="AI250" s="1">
        <f t="shared" si="53"/>
        <v>3.5439094272441511E-2</v>
      </c>
      <c r="AJ250" s="1">
        <f t="shared" si="54"/>
        <v>0</v>
      </c>
      <c r="AK250" s="1">
        <f t="shared" si="55"/>
        <v>0.1711392822941365</v>
      </c>
      <c r="AL250" s="1" t="b">
        <f t="shared" si="56"/>
        <v>0</v>
      </c>
      <c r="AM250" s="1">
        <f t="shared" si="57"/>
        <v>1.3092532569270846E-2</v>
      </c>
      <c r="AN250" s="1" t="b">
        <f t="shared" si="58"/>
        <v>0</v>
      </c>
      <c r="AO250" s="1">
        <v>9.4879999999999995</v>
      </c>
    </row>
    <row r="251" spans="1:41">
      <c r="A251" s="7">
        <v>248</v>
      </c>
      <c r="B251" s="9" t="s">
        <v>69</v>
      </c>
      <c r="C251" s="9" t="s">
        <v>70</v>
      </c>
      <c r="D251" s="9" t="s">
        <v>69</v>
      </c>
      <c r="E251" s="9" t="s">
        <v>70</v>
      </c>
      <c r="F251" s="2" t="b">
        <f t="shared" si="51"/>
        <v>0</v>
      </c>
      <c r="G251" s="2" t="b">
        <f t="shared" si="49"/>
        <v>0</v>
      </c>
      <c r="H251" s="2" t="s">
        <v>275</v>
      </c>
      <c r="I251" s="3"/>
      <c r="M251" s="1">
        <f>PRODUCT(SUM(PRODUCT(R251,overview!$J$3),PRODUCT(W251,overview!$K$3),PRODUCT(AB251,overview!$L$3)),1/SUM(overview!$J$3:$L$3))</f>
        <v>1</v>
      </c>
      <c r="N251" s="1">
        <f>PRODUCT(SUM(PRODUCT(S251,overview!$J$3),PRODUCT(X251,overview!$K$3),PRODUCT(AC251,overview!$L$3)),1/SUM(overview!$J$3:$L$3))</f>
        <v>2</v>
      </c>
      <c r="O251" s="1">
        <f t="shared" si="46"/>
        <v>12</v>
      </c>
      <c r="P251" s="1">
        <f t="shared" si="46"/>
        <v>0</v>
      </c>
      <c r="Q251" s="1">
        <f t="shared" si="50"/>
        <v>0</v>
      </c>
      <c r="R251" s="4">
        <v>1</v>
      </c>
      <c r="S251" s="4">
        <v>2</v>
      </c>
      <c r="T251" s="1">
        <v>7</v>
      </c>
      <c r="U251" s="1">
        <v>0</v>
      </c>
      <c r="V251" s="1">
        <f t="shared" si="47"/>
        <v>0</v>
      </c>
      <c r="W251" s="4">
        <v>1</v>
      </c>
      <c r="X251" s="4">
        <v>2</v>
      </c>
      <c r="Y251" s="1">
        <v>5</v>
      </c>
      <c r="Z251" s="1">
        <v>0</v>
      </c>
      <c r="AA251" s="1">
        <f t="shared" si="48"/>
        <v>0</v>
      </c>
      <c r="AB251" s="1">
        <v>1</v>
      </c>
      <c r="AC251" s="1">
        <v>2</v>
      </c>
      <c r="AD251" s="1">
        <v>0</v>
      </c>
      <c r="AE251" s="1">
        <v>0</v>
      </c>
      <c r="AF251" s="1" t="e">
        <f t="shared" si="45"/>
        <v>#DIV/0!</v>
      </c>
      <c r="AH251" s="1">
        <f t="shared" si="52"/>
        <v>6.3121565778120892E-3</v>
      </c>
      <c r="AI251" s="1">
        <f t="shared" si="53"/>
        <v>1.7750916665180985E-2</v>
      </c>
      <c r="AJ251" s="1">
        <f t="shared" si="54"/>
        <v>0</v>
      </c>
      <c r="AK251" s="1">
        <f t="shared" si="55"/>
        <v>1.9015386426018167E-2</v>
      </c>
      <c r="AL251" s="1" t="b">
        <f t="shared" si="56"/>
        <v>0</v>
      </c>
      <c r="AM251" s="1">
        <f t="shared" si="57"/>
        <v>1.2700924034449503E-2</v>
      </c>
      <c r="AN251" s="1" t="b">
        <f t="shared" si="58"/>
        <v>0</v>
      </c>
      <c r="AO251" s="1">
        <v>9.4879999999999995</v>
      </c>
    </row>
    <row r="252" spans="1:41">
      <c r="A252" s="7">
        <v>249</v>
      </c>
      <c r="B252" s="9" t="s">
        <v>74</v>
      </c>
      <c r="C252" s="9" t="s">
        <v>1</v>
      </c>
      <c r="D252" s="9" t="s">
        <v>74</v>
      </c>
      <c r="E252" s="9" t="s">
        <v>1</v>
      </c>
      <c r="F252" s="2" t="b">
        <f t="shared" si="51"/>
        <v>0</v>
      </c>
      <c r="G252" s="2" t="b">
        <f t="shared" si="49"/>
        <v>0</v>
      </c>
      <c r="H252" s="2" t="s">
        <v>275</v>
      </c>
      <c r="I252" s="3" t="s">
        <v>127</v>
      </c>
      <c r="M252" s="1">
        <f>PRODUCT(SUM(PRODUCT(R252,overview!$J$3),PRODUCT(W252,overview!$K$3),PRODUCT(AB252,overview!$L$3)),1/SUM(overview!$J$3:$L$3))</f>
        <v>1.1863636363636365</v>
      </c>
      <c r="N252" s="1">
        <f>PRODUCT(SUM(PRODUCT(S252,overview!$J$3),PRODUCT(X252,overview!$K$3),PRODUCT(AC252,overview!$L$3)),1/SUM(overview!$J$3:$L$3))</f>
        <v>1.8136363636363637</v>
      </c>
      <c r="O252" s="1">
        <f t="shared" si="46"/>
        <v>10</v>
      </c>
      <c r="P252" s="1">
        <f t="shared" si="46"/>
        <v>0</v>
      </c>
      <c r="Q252" s="1">
        <f t="shared" si="50"/>
        <v>0</v>
      </c>
      <c r="R252" s="4">
        <v>1.2090000000000001</v>
      </c>
      <c r="S252" s="4">
        <v>1.7909999999999999</v>
      </c>
      <c r="T252" s="1">
        <v>6</v>
      </c>
      <c r="U252" s="1">
        <v>0</v>
      </c>
      <c r="V252" s="1">
        <f t="shared" si="47"/>
        <v>0</v>
      </c>
      <c r="W252" s="4">
        <v>1.1719999999999999</v>
      </c>
      <c r="X252" s="4">
        <v>1.8280000000000001</v>
      </c>
      <c r="Y252" s="1">
        <v>4</v>
      </c>
      <c r="Z252" s="1">
        <v>0</v>
      </c>
      <c r="AA252" s="1">
        <f t="shared" si="48"/>
        <v>0</v>
      </c>
      <c r="AB252" s="1">
        <v>1.286</v>
      </c>
      <c r="AC252" s="1">
        <v>1.714</v>
      </c>
      <c r="AD252" s="1">
        <v>0</v>
      </c>
      <c r="AE252" s="1">
        <v>0</v>
      </c>
      <c r="AF252" s="1" t="e">
        <f t="shared" si="45"/>
        <v>#DIV/0!</v>
      </c>
      <c r="AH252" s="1">
        <f t="shared" si="52"/>
        <v>1.3675978331330484E-2</v>
      </c>
      <c r="AI252" s="1">
        <f t="shared" si="53"/>
        <v>1.2721576882189436E-2</v>
      </c>
      <c r="AJ252" s="1">
        <f t="shared" si="54"/>
        <v>0</v>
      </c>
      <c r="AK252" s="1">
        <f t="shared" si="55"/>
        <v>0.39101456634733545</v>
      </c>
      <c r="AL252" s="1" t="b">
        <f t="shared" si="56"/>
        <v>0</v>
      </c>
      <c r="AM252" s="1">
        <f t="shared" si="57"/>
        <v>5.7423429489983913E-3</v>
      </c>
      <c r="AN252" s="1" t="b">
        <f t="shared" si="58"/>
        <v>0</v>
      </c>
      <c r="AO252" s="1">
        <v>9.4879999999999995</v>
      </c>
    </row>
    <row r="253" spans="1:41">
      <c r="A253" s="7">
        <v>250</v>
      </c>
      <c r="B253" s="9" t="s">
        <v>56</v>
      </c>
      <c r="C253" s="9" t="s">
        <v>31</v>
      </c>
      <c r="D253" s="9" t="s">
        <v>30</v>
      </c>
      <c r="E253" s="9" t="s">
        <v>31</v>
      </c>
      <c r="F253" s="2" t="b">
        <f t="shared" si="51"/>
        <v>0</v>
      </c>
      <c r="G253" s="2" t="b">
        <f t="shared" si="49"/>
        <v>0</v>
      </c>
      <c r="H253" s="2" t="s">
        <v>275</v>
      </c>
      <c r="I253" s="2" t="s">
        <v>127</v>
      </c>
      <c r="M253" s="1">
        <f>PRODUCT(SUM(PRODUCT(R253,overview!$J$3),PRODUCT(W253,overview!$K$3),PRODUCT(AB253,overview!$L$3)),1/SUM(overview!$J$3:$L$3))</f>
        <v>1</v>
      </c>
      <c r="N253" s="1">
        <f>PRODUCT(SUM(PRODUCT(S253,overview!$J$3),PRODUCT(X253,overview!$K$3),PRODUCT(AC253,overview!$L$3)),1/SUM(overview!$J$3:$L$3))</f>
        <v>2</v>
      </c>
      <c r="O253" s="1">
        <f t="shared" si="46"/>
        <v>19</v>
      </c>
      <c r="P253" s="1">
        <f t="shared" si="46"/>
        <v>0</v>
      </c>
      <c r="Q253" s="1">
        <f t="shared" si="50"/>
        <v>0</v>
      </c>
      <c r="R253" s="4">
        <v>1</v>
      </c>
      <c r="S253" s="4">
        <v>2</v>
      </c>
      <c r="T253" s="1">
        <v>11</v>
      </c>
      <c r="U253" s="1">
        <v>0</v>
      </c>
      <c r="V253" s="1">
        <f t="shared" si="47"/>
        <v>0</v>
      </c>
      <c r="W253" s="4">
        <v>1</v>
      </c>
      <c r="X253" s="4">
        <v>2</v>
      </c>
      <c r="Y253" s="1">
        <v>7</v>
      </c>
      <c r="Z253" s="1">
        <v>0</v>
      </c>
      <c r="AA253" s="1">
        <f t="shared" si="48"/>
        <v>0</v>
      </c>
      <c r="AB253" s="1">
        <v>1</v>
      </c>
      <c r="AC253" s="1">
        <v>2</v>
      </c>
      <c r="AD253" s="1">
        <v>1</v>
      </c>
      <c r="AE253" s="1">
        <v>0</v>
      </c>
      <c r="AF253" s="1">
        <f t="shared" si="45"/>
        <v>0</v>
      </c>
      <c r="AH253" s="1">
        <f t="shared" si="52"/>
        <v>2.084606693708211E-2</v>
      </c>
      <c r="AI253" s="1">
        <f t="shared" si="53"/>
        <v>1.2291325449655154E-2</v>
      </c>
      <c r="AJ253" s="1">
        <f t="shared" si="54"/>
        <v>0</v>
      </c>
      <c r="AK253" s="1">
        <f t="shared" si="55"/>
        <v>0.35890068542410747</v>
      </c>
      <c r="AL253" s="1" t="b">
        <f t="shared" si="56"/>
        <v>0</v>
      </c>
      <c r="AM253" s="1">
        <f t="shared" si="57"/>
        <v>8.0629896975831741E-2</v>
      </c>
      <c r="AN253" s="1" t="b">
        <f t="shared" si="58"/>
        <v>0</v>
      </c>
      <c r="AO253" s="1">
        <v>9.4879999999999995</v>
      </c>
    </row>
    <row r="254" spans="1:41">
      <c r="A254" s="7">
        <v>251</v>
      </c>
      <c r="B254" s="9" t="s">
        <v>53</v>
      </c>
      <c r="C254" s="9" t="s">
        <v>33</v>
      </c>
      <c r="D254" s="9" t="s">
        <v>32</v>
      </c>
      <c r="E254" s="9" t="s">
        <v>33</v>
      </c>
      <c r="F254" s="2" t="b">
        <f t="shared" si="51"/>
        <v>1</v>
      </c>
      <c r="G254" s="2" t="b">
        <f t="shared" si="49"/>
        <v>0</v>
      </c>
      <c r="H254" s="2" t="s">
        <v>275</v>
      </c>
      <c r="I254" s="2"/>
      <c r="M254" s="1">
        <f>PRODUCT(SUM(PRODUCT(R254,overview!$J$3),PRODUCT(W254,overview!$K$3),PRODUCT(AB254,overview!$L$3)),1/SUM(overview!$J$3:$L$3))</f>
        <v>1</v>
      </c>
      <c r="N254" s="1">
        <f>PRODUCT(SUM(PRODUCT(S254,overview!$J$3),PRODUCT(X254,overview!$K$3),PRODUCT(AC254,overview!$L$3)),1/SUM(overview!$J$3:$L$3))</f>
        <v>2</v>
      </c>
      <c r="O254" s="1">
        <f t="shared" si="46"/>
        <v>13</v>
      </c>
      <c r="P254" s="1">
        <f t="shared" si="46"/>
        <v>0</v>
      </c>
      <c r="Q254" s="1">
        <f t="shared" si="50"/>
        <v>0</v>
      </c>
      <c r="R254" s="4">
        <v>1</v>
      </c>
      <c r="S254" s="4">
        <v>2</v>
      </c>
      <c r="T254" s="1">
        <v>4</v>
      </c>
      <c r="U254" s="1">
        <v>0</v>
      </c>
      <c r="V254" s="1">
        <f t="shared" si="47"/>
        <v>0</v>
      </c>
      <c r="W254" s="4">
        <v>1</v>
      </c>
      <c r="X254" s="4">
        <v>2</v>
      </c>
      <c r="Y254" s="1">
        <v>8</v>
      </c>
      <c r="Z254" s="1">
        <v>0</v>
      </c>
      <c r="AA254" s="1">
        <f t="shared" si="48"/>
        <v>0</v>
      </c>
      <c r="AB254" s="1">
        <v>1</v>
      </c>
      <c r="AC254" s="1">
        <v>2</v>
      </c>
      <c r="AD254" s="1">
        <v>1</v>
      </c>
      <c r="AE254" s="1">
        <v>0</v>
      </c>
      <c r="AF254" s="1">
        <f t="shared" si="45"/>
        <v>0</v>
      </c>
      <c r="AH254" s="1">
        <f t="shared" si="52"/>
        <v>1.9202701002390635E-2</v>
      </c>
      <c r="AI254" s="1">
        <f t="shared" si="53"/>
        <v>0</v>
      </c>
      <c r="AJ254" s="1">
        <f t="shared" si="54"/>
        <v>0</v>
      </c>
      <c r="AK254" s="1">
        <f t="shared" si="55"/>
        <v>0.41334351603797453</v>
      </c>
      <c r="AL254" s="1" t="b">
        <f t="shared" si="56"/>
        <v>0</v>
      </c>
      <c r="AM254" s="1">
        <f t="shared" si="57"/>
        <v>0.48091930820808459</v>
      </c>
      <c r="AN254" s="1" t="b">
        <f t="shared" si="58"/>
        <v>0</v>
      </c>
      <c r="AO254" s="1">
        <v>9.4879999999999995</v>
      </c>
    </row>
    <row r="255" spans="1:41">
      <c r="A255" s="7">
        <v>252</v>
      </c>
      <c r="B255" s="9" t="s">
        <v>76</v>
      </c>
      <c r="C255" s="9" t="s">
        <v>46</v>
      </c>
      <c r="D255" s="9" t="s">
        <v>45</v>
      </c>
      <c r="E255" s="9" t="s">
        <v>46</v>
      </c>
      <c r="F255" s="2" t="b">
        <f t="shared" si="51"/>
        <v>0</v>
      </c>
      <c r="G255" s="2" t="b">
        <f t="shared" si="49"/>
        <v>0</v>
      </c>
      <c r="H255" s="2" t="s">
        <v>275</v>
      </c>
      <c r="I255" s="2"/>
      <c r="K255" s="3"/>
      <c r="L255" s="3"/>
      <c r="M255" s="1">
        <f>PRODUCT(SUM(PRODUCT(R255,overview!$J$3),PRODUCT(W255,overview!$K$3),PRODUCT(AB255,overview!$L$3)),1/SUM(overview!$J$3:$L$3))</f>
        <v>1.0112045454545453</v>
      </c>
      <c r="N255" s="1">
        <f>PRODUCT(SUM(PRODUCT(S255,overview!$J$3),PRODUCT(X255,overview!$K$3),PRODUCT(AC255,overview!$L$3)),1/SUM(overview!$J$3:$L$3))</f>
        <v>1.9887954545454547</v>
      </c>
      <c r="O255" s="1">
        <f t="shared" si="46"/>
        <v>14</v>
      </c>
      <c r="P255" s="1">
        <f t="shared" si="46"/>
        <v>0</v>
      </c>
      <c r="Q255" s="1">
        <f t="shared" si="50"/>
        <v>0</v>
      </c>
      <c r="R255" s="4">
        <v>1.0309999999999999</v>
      </c>
      <c r="S255" s="4">
        <v>1.9690000000000001</v>
      </c>
      <c r="T255" s="1">
        <v>9</v>
      </c>
      <c r="U255" s="1">
        <v>0</v>
      </c>
      <c r="V255" s="1">
        <f t="shared" si="47"/>
        <v>0</v>
      </c>
      <c r="W255" s="4">
        <v>1</v>
      </c>
      <c r="X255" s="4">
        <v>2</v>
      </c>
      <c r="Y255" s="1">
        <v>4</v>
      </c>
      <c r="Z255" s="1">
        <v>0</v>
      </c>
      <c r="AA255" s="1">
        <f t="shared" si="48"/>
        <v>0</v>
      </c>
      <c r="AB255" s="1">
        <v>1.0589999999999999</v>
      </c>
      <c r="AC255" s="1">
        <v>1.9410000000000001</v>
      </c>
      <c r="AD255" s="1">
        <v>1</v>
      </c>
      <c r="AE255" s="1">
        <v>0</v>
      </c>
      <c r="AF255" s="1">
        <f t="shared" si="45"/>
        <v>0</v>
      </c>
      <c r="AH255" s="1">
        <f t="shared" si="52"/>
        <v>4.5765653486048587E-2</v>
      </c>
      <c r="AI255" s="1">
        <f t="shared" si="53"/>
        <v>2.9016318087795912E-2</v>
      </c>
      <c r="AJ255" s="1">
        <f t="shared" si="54"/>
        <v>0</v>
      </c>
      <c r="AK255" s="1">
        <f t="shared" si="55"/>
        <v>0.48163103086042269</v>
      </c>
      <c r="AL255" s="1" t="b">
        <f t="shared" si="56"/>
        <v>0</v>
      </c>
      <c r="AM255" s="1">
        <f t="shared" si="57"/>
        <v>0.90504328217654861</v>
      </c>
      <c r="AN255" s="1" t="b">
        <f t="shared" si="58"/>
        <v>0</v>
      </c>
      <c r="AO255" s="1">
        <v>9.4879999999999995</v>
      </c>
    </row>
    <row r="256" spans="1:41">
      <c r="A256" s="7">
        <v>253</v>
      </c>
      <c r="B256" s="9" t="s">
        <v>97</v>
      </c>
      <c r="C256" s="9" t="s">
        <v>42</v>
      </c>
      <c r="D256" s="9" t="s">
        <v>41</v>
      </c>
      <c r="E256" s="9" t="s">
        <v>42</v>
      </c>
      <c r="F256" s="2" t="b">
        <f t="shared" si="51"/>
        <v>0</v>
      </c>
      <c r="G256" s="2" t="b">
        <f t="shared" si="49"/>
        <v>1</v>
      </c>
      <c r="H256" s="2" t="s">
        <v>275</v>
      </c>
      <c r="M256" s="1">
        <f>PRODUCT(SUM(PRODUCT(R256,overview!$J$3),PRODUCT(W256,overview!$K$3),PRODUCT(AB256,overview!$L$3)),1/SUM(overview!$J$3:$L$3))</f>
        <v>0.42899999999999994</v>
      </c>
      <c r="N256" s="1">
        <f>PRODUCT(SUM(PRODUCT(S256,overview!$J$3),PRODUCT(X256,overview!$K$3),PRODUCT(AC256,overview!$L$3)),1/SUM(overview!$J$3:$L$3))</f>
        <v>2.5710000000000002</v>
      </c>
      <c r="O256" s="1">
        <f t="shared" si="46"/>
        <v>14</v>
      </c>
      <c r="P256" s="1">
        <f t="shared" si="46"/>
        <v>0</v>
      </c>
      <c r="Q256" s="1">
        <f t="shared" si="50"/>
        <v>0</v>
      </c>
      <c r="R256" s="4">
        <v>0.42899999999999999</v>
      </c>
      <c r="S256" s="4">
        <v>2.5710000000000002</v>
      </c>
      <c r="T256" s="1">
        <v>8</v>
      </c>
      <c r="U256" s="1">
        <v>0</v>
      </c>
      <c r="V256" s="1">
        <f t="shared" si="47"/>
        <v>0</v>
      </c>
      <c r="W256" s="4">
        <v>0.42899999999999999</v>
      </c>
      <c r="X256" s="4">
        <v>2.5710000000000002</v>
      </c>
      <c r="Y256" s="1">
        <v>5</v>
      </c>
      <c r="Z256" s="1">
        <v>0</v>
      </c>
      <c r="AA256" s="1">
        <f t="shared" si="48"/>
        <v>0</v>
      </c>
      <c r="AB256" s="1">
        <v>0.42899999999999999</v>
      </c>
      <c r="AC256" s="1">
        <v>2.5710000000000002</v>
      </c>
      <c r="AD256" s="1">
        <v>1</v>
      </c>
      <c r="AE256" s="1">
        <v>0</v>
      </c>
      <c r="AF256" s="1">
        <f t="shared" si="45"/>
        <v>0</v>
      </c>
      <c r="AH256" s="1">
        <f t="shared" si="52"/>
        <v>7.2348899004497272E-2</v>
      </c>
      <c r="AI256" s="1">
        <f t="shared" si="53"/>
        <v>2.86394827879544E-2</v>
      </c>
      <c r="AJ256" s="1">
        <f t="shared" si="54"/>
        <v>0</v>
      </c>
      <c r="AK256" s="1">
        <f t="shared" si="55"/>
        <v>0.55279180193666899</v>
      </c>
      <c r="AL256" s="1" t="b">
        <f t="shared" si="56"/>
        <v>0</v>
      </c>
      <c r="AM256" s="1">
        <f t="shared" si="57"/>
        <v>1.3134649388634374</v>
      </c>
      <c r="AN256" s="1" t="b">
        <f t="shared" si="58"/>
        <v>0</v>
      </c>
      <c r="AO256" s="1">
        <v>9.4879999999999995</v>
      </c>
    </row>
    <row r="257" spans="1:41">
      <c r="A257" s="7">
        <v>254</v>
      </c>
      <c r="B257" s="9" t="s">
        <v>43</v>
      </c>
      <c r="C257" s="9" t="s">
        <v>44</v>
      </c>
      <c r="D257" s="9" t="s">
        <v>43</v>
      </c>
      <c r="E257" s="9" t="s">
        <v>44</v>
      </c>
      <c r="F257" s="2" t="b">
        <f t="shared" si="51"/>
        <v>0</v>
      </c>
      <c r="G257" s="2" t="b">
        <f t="shared" si="49"/>
        <v>0</v>
      </c>
      <c r="H257" s="2" t="s">
        <v>275</v>
      </c>
      <c r="I257" s="3"/>
      <c r="M257" s="1">
        <f>PRODUCT(SUM(PRODUCT(R257,overview!$J$3),PRODUCT(W257,overview!$K$3),PRODUCT(AB257,overview!$L$3)),1/SUM(overview!$J$3:$L$3))</f>
        <v>0.375</v>
      </c>
      <c r="N257" s="1">
        <f>PRODUCT(SUM(PRODUCT(S257,overview!$J$3),PRODUCT(X257,overview!$K$3),PRODUCT(AC257,overview!$L$3)),1/SUM(overview!$J$3:$L$3))</f>
        <v>2.625</v>
      </c>
      <c r="O257" s="1">
        <f t="shared" si="46"/>
        <v>8</v>
      </c>
      <c r="P257" s="1">
        <f t="shared" si="46"/>
        <v>0</v>
      </c>
      <c r="Q257" s="1">
        <f t="shared" si="50"/>
        <v>0</v>
      </c>
      <c r="R257" s="4">
        <v>0.375</v>
      </c>
      <c r="S257" s="4">
        <v>2.625</v>
      </c>
      <c r="T257" s="1">
        <v>4</v>
      </c>
      <c r="U257" s="1">
        <v>0</v>
      </c>
      <c r="V257" s="1">
        <f t="shared" si="47"/>
        <v>0</v>
      </c>
      <c r="W257" s="4">
        <v>0.375</v>
      </c>
      <c r="X257" s="4">
        <v>2.625</v>
      </c>
      <c r="Y257" s="1">
        <v>4</v>
      </c>
      <c r="Z257" s="1">
        <v>0</v>
      </c>
      <c r="AA257" s="1">
        <f t="shared" si="48"/>
        <v>0</v>
      </c>
      <c r="AB257" s="1">
        <v>0.375</v>
      </c>
      <c r="AC257" s="1">
        <v>2.625</v>
      </c>
      <c r="AD257" s="1">
        <v>0</v>
      </c>
      <c r="AE257" s="1">
        <v>0</v>
      </c>
      <c r="AF257" s="1" t="e">
        <f t="shared" si="45"/>
        <v>#DIV/0!</v>
      </c>
      <c r="AH257" s="1">
        <f t="shared" si="52"/>
        <v>7.0207867315466368E-2</v>
      </c>
      <c r="AI257" s="1">
        <f t="shared" si="53"/>
        <v>2.637907984667907E-2</v>
      </c>
      <c r="AJ257" s="1">
        <f t="shared" si="54"/>
        <v>0</v>
      </c>
      <c r="AK257" s="1">
        <f t="shared" si="55"/>
        <v>0.68361112053219519</v>
      </c>
      <c r="AL257" s="1" t="b">
        <f t="shared" si="56"/>
        <v>0</v>
      </c>
      <c r="AM257" s="1">
        <f t="shared" si="57"/>
        <v>1.8296484717313461</v>
      </c>
      <c r="AN257" s="1" t="b">
        <f t="shared" si="58"/>
        <v>0</v>
      </c>
      <c r="AO257" s="1">
        <v>9.4879999999999995</v>
      </c>
    </row>
    <row r="258" spans="1:41">
      <c r="A258" s="7">
        <v>255</v>
      </c>
      <c r="B258" s="9" t="s">
        <v>89</v>
      </c>
      <c r="C258" s="9" t="s">
        <v>70</v>
      </c>
      <c r="D258" s="9" t="s">
        <v>89</v>
      </c>
      <c r="E258" s="9" t="s">
        <v>70</v>
      </c>
      <c r="F258" s="2" t="b">
        <f t="shared" si="51"/>
        <v>0</v>
      </c>
      <c r="G258" s="2" t="b">
        <f t="shared" si="49"/>
        <v>0</v>
      </c>
      <c r="H258" s="2" t="s">
        <v>275</v>
      </c>
      <c r="I258" s="3"/>
      <c r="M258" s="1">
        <f>PRODUCT(SUM(PRODUCT(R258,overview!$J$3),PRODUCT(W258,overview!$K$3),PRODUCT(AB258,overview!$L$3)),1/SUM(overview!$J$3:$L$3))</f>
        <v>1</v>
      </c>
      <c r="N258" s="1">
        <f>PRODUCT(SUM(PRODUCT(S258,overview!$J$3),PRODUCT(X258,overview!$K$3),PRODUCT(AC258,overview!$L$3)),1/SUM(overview!$J$3:$L$3))</f>
        <v>2</v>
      </c>
      <c r="O258" s="1">
        <f t="shared" si="46"/>
        <v>7</v>
      </c>
      <c r="P258" s="1">
        <f t="shared" si="46"/>
        <v>1</v>
      </c>
      <c r="Q258" s="1">
        <f t="shared" si="50"/>
        <v>7.1428571428571425E-2</v>
      </c>
      <c r="R258" s="4">
        <v>1</v>
      </c>
      <c r="S258" s="4">
        <v>2</v>
      </c>
      <c r="T258" s="1">
        <v>3</v>
      </c>
      <c r="U258" s="1">
        <v>0</v>
      </c>
      <c r="V258" s="1">
        <f t="shared" si="47"/>
        <v>0</v>
      </c>
      <c r="W258" s="4">
        <v>1</v>
      </c>
      <c r="X258" s="4">
        <v>2</v>
      </c>
      <c r="Y258" s="1">
        <v>4</v>
      </c>
      <c r="Z258" s="1">
        <v>1</v>
      </c>
      <c r="AA258" s="1">
        <f t="shared" si="48"/>
        <v>0.125</v>
      </c>
      <c r="AB258" s="1">
        <v>1</v>
      </c>
      <c r="AC258" s="1">
        <v>2</v>
      </c>
      <c r="AD258" s="1">
        <v>0</v>
      </c>
      <c r="AE258" s="1">
        <v>0</v>
      </c>
      <c r="AF258" s="1" t="e">
        <f t="shared" si="45"/>
        <v>#DIV/0!</v>
      </c>
      <c r="AH258" s="1">
        <f t="shared" si="52"/>
        <v>7.3453033069588156E-2</v>
      </c>
      <c r="AI258" s="1">
        <f t="shared" si="53"/>
        <v>2.6523479664904419E-2</v>
      </c>
      <c r="AJ258" s="1">
        <f t="shared" si="54"/>
        <v>0</v>
      </c>
      <c r="AK258" s="1">
        <f t="shared" si="55"/>
        <v>0.94486258208388574</v>
      </c>
      <c r="AL258" s="1" t="b">
        <f t="shared" si="56"/>
        <v>0</v>
      </c>
      <c r="AM258" s="1">
        <f t="shared" si="57"/>
        <v>1.4853198458309016</v>
      </c>
      <c r="AN258" s="1" t="b">
        <f t="shared" si="58"/>
        <v>0</v>
      </c>
      <c r="AO258" s="1">
        <v>9.4879999999999995</v>
      </c>
    </row>
    <row r="259" spans="1:41">
      <c r="A259" s="7">
        <v>256</v>
      </c>
      <c r="B259" s="9" t="s">
        <v>83</v>
      </c>
      <c r="C259" s="9" t="s">
        <v>61</v>
      </c>
      <c r="D259" s="9" t="s">
        <v>60</v>
      </c>
      <c r="E259" s="9" t="s">
        <v>61</v>
      </c>
      <c r="F259" s="2" t="b">
        <f t="shared" si="51"/>
        <v>0</v>
      </c>
      <c r="G259" s="2" t="b">
        <f t="shared" si="49"/>
        <v>0</v>
      </c>
      <c r="H259" s="2" t="s">
        <v>275</v>
      </c>
      <c r="I259" s="3"/>
      <c r="M259" s="1">
        <f>PRODUCT(SUM(PRODUCT(R259,overview!$J$3),PRODUCT(W259,overview!$K$3),PRODUCT(AB259,overview!$L$3)),1/SUM(overview!$J$3:$L$3))</f>
        <v>0.99802272727272723</v>
      </c>
      <c r="N259" s="1">
        <f>PRODUCT(SUM(PRODUCT(S259,overview!$J$3),PRODUCT(X259,overview!$K$3),PRODUCT(AC259,overview!$L$3)),1/SUM(overview!$J$3:$L$3))</f>
        <v>2.0019772727272729</v>
      </c>
      <c r="O259" s="1">
        <f t="shared" si="46"/>
        <v>13</v>
      </c>
      <c r="P259" s="1">
        <f t="shared" si="46"/>
        <v>1</v>
      </c>
      <c r="Q259" s="1">
        <f t="shared" si="50"/>
        <v>3.8347577700717214E-2</v>
      </c>
      <c r="R259" s="4">
        <v>1</v>
      </c>
      <c r="S259" s="4">
        <v>2</v>
      </c>
      <c r="T259" s="1">
        <v>7</v>
      </c>
      <c r="U259" s="1">
        <v>0</v>
      </c>
      <c r="V259" s="1">
        <f t="shared" si="47"/>
        <v>0</v>
      </c>
      <c r="W259" s="4">
        <v>0.997</v>
      </c>
      <c r="X259" s="4">
        <v>2.0030000000000001</v>
      </c>
      <c r="Y259" s="1">
        <v>5</v>
      </c>
      <c r="Z259" s="1">
        <v>1</v>
      </c>
      <c r="AA259" s="1">
        <f t="shared" si="48"/>
        <v>9.9550673989016472E-2</v>
      </c>
      <c r="AB259" s="1">
        <v>1</v>
      </c>
      <c r="AC259" s="1">
        <v>2</v>
      </c>
      <c r="AD259" s="1">
        <v>1</v>
      </c>
      <c r="AE259" s="1">
        <v>0</v>
      </c>
      <c r="AF259" s="1">
        <f t="shared" ref="AF259:AF322" si="59">PRODUCT(AE259,1/AD259,1/AC259,AB259)</f>
        <v>0</v>
      </c>
      <c r="AH259" s="1">
        <f t="shared" si="52"/>
        <v>9.8622254191335149E-2</v>
      </c>
      <c r="AI259" s="1">
        <f t="shared" si="53"/>
        <v>2.6163863719105215E-2</v>
      </c>
      <c r="AJ259" s="1">
        <f t="shared" si="54"/>
        <v>0</v>
      </c>
      <c r="AK259" s="1">
        <f t="shared" si="55"/>
        <v>1.2522050658007893</v>
      </c>
      <c r="AL259" s="1" t="b">
        <f t="shared" si="56"/>
        <v>0</v>
      </c>
      <c r="AM259" s="1">
        <f t="shared" si="57"/>
        <v>1.255145545243866</v>
      </c>
      <c r="AN259" s="1" t="b">
        <f t="shared" si="58"/>
        <v>0</v>
      </c>
      <c r="AO259" s="1">
        <v>9.4879999999999995</v>
      </c>
    </row>
    <row r="260" spans="1:41">
      <c r="A260" s="7">
        <v>257</v>
      </c>
      <c r="B260" s="9" t="s">
        <v>79</v>
      </c>
      <c r="C260" s="9" t="s">
        <v>48</v>
      </c>
      <c r="D260" s="9" t="s">
        <v>47</v>
      </c>
      <c r="E260" s="9" t="s">
        <v>48</v>
      </c>
      <c r="F260" s="2" t="b">
        <f t="shared" si="51"/>
        <v>0</v>
      </c>
      <c r="G260" s="2" t="b">
        <f t="shared" si="49"/>
        <v>1</v>
      </c>
      <c r="H260" s="2" t="s">
        <v>275</v>
      </c>
      <c r="I260" s="3"/>
      <c r="M260" s="1">
        <f>PRODUCT(SUM(PRODUCT(R260,overview!$J$3),PRODUCT(W260,overview!$K$3),PRODUCT(AB260,overview!$L$3)),1/SUM(overview!$J$3:$L$3))</f>
        <v>1.1431363636363636</v>
      </c>
      <c r="N260" s="1">
        <f>PRODUCT(SUM(PRODUCT(S260,overview!$J$3),PRODUCT(X260,overview!$K$3),PRODUCT(AC260,overview!$L$3)),1/SUM(overview!$J$3:$L$3))</f>
        <v>1.8568636363636364</v>
      </c>
      <c r="O260" s="1">
        <f t="shared" ref="O260:P323" si="60">SUM(T260,Y260,AD260)</f>
        <v>27</v>
      </c>
      <c r="P260" s="1">
        <f t="shared" si="60"/>
        <v>0</v>
      </c>
      <c r="Q260" s="1">
        <f t="shared" si="50"/>
        <v>0</v>
      </c>
      <c r="R260" s="4">
        <v>1.1240000000000001</v>
      </c>
      <c r="S260" s="4">
        <v>1.8759999999999999</v>
      </c>
      <c r="T260" s="1">
        <v>12</v>
      </c>
      <c r="U260" s="1">
        <v>0</v>
      </c>
      <c r="V260" s="1">
        <f t="shared" ref="V260:V323" si="61">PRODUCT(U260,1/T260,1/S260,R260)</f>
        <v>0</v>
      </c>
      <c r="W260" s="4">
        <v>1.153</v>
      </c>
      <c r="X260" s="4">
        <v>1.847</v>
      </c>
      <c r="Y260" s="1">
        <v>14</v>
      </c>
      <c r="Z260" s="1">
        <v>0</v>
      </c>
      <c r="AA260" s="1">
        <f t="shared" ref="AA260:AA323" si="62">PRODUCT(Z260,1/Y260,1/X260,W260)</f>
        <v>0</v>
      </c>
      <c r="AB260" s="1">
        <v>1.125</v>
      </c>
      <c r="AC260" s="1">
        <v>1.875</v>
      </c>
      <c r="AD260" s="1">
        <v>1</v>
      </c>
      <c r="AE260" s="1">
        <v>0</v>
      </c>
      <c r="AF260" s="1">
        <f t="shared" si="59"/>
        <v>0</v>
      </c>
      <c r="AH260" s="1">
        <f t="shared" si="52"/>
        <v>0.11127278606361908</v>
      </c>
      <c r="AI260" s="1">
        <f t="shared" si="53"/>
        <v>8.1266610398134015E-2</v>
      </c>
      <c r="AJ260" s="1">
        <f t="shared" si="54"/>
        <v>0</v>
      </c>
      <c r="AK260" s="1">
        <f t="shared" si="55"/>
        <v>1.5708495642240694</v>
      </c>
      <c r="AL260" s="1" t="b">
        <f t="shared" si="56"/>
        <v>0</v>
      </c>
      <c r="AM260" s="1">
        <f t="shared" si="57"/>
        <v>1.1828189257120578</v>
      </c>
      <c r="AN260" s="1" t="b">
        <f t="shared" si="58"/>
        <v>0</v>
      </c>
      <c r="AO260" s="1">
        <v>9.4879999999999995</v>
      </c>
    </row>
    <row r="261" spans="1:41">
      <c r="A261" s="7">
        <v>258</v>
      </c>
      <c r="B261" s="9" t="s">
        <v>30</v>
      </c>
      <c r="C261" s="9" t="s">
        <v>31</v>
      </c>
      <c r="D261" s="9" t="s">
        <v>30</v>
      </c>
      <c r="E261" s="9" t="s">
        <v>31</v>
      </c>
      <c r="F261" s="2" t="b">
        <f t="shared" si="51"/>
        <v>0</v>
      </c>
      <c r="G261" s="2" t="b">
        <f t="shared" ref="G261:G324" si="63">AND(NOT(D261=B261),OR(D261="CAT",D261="CAC",D261="ATA",D261="ATT",D261="TTA",D261="ATG",D261="CCG",D261="AGA",D261="CGG",D261="AGG",D261="CGA",D261="CGC",D261="TCC",D261="ACG",D261="ACC",D261="GTA",D261="TGG",D261="TAT",B261="GAA",B261="GAT",B261="GAG",B261="AAG",B261="AAA",B261="CTA",B261="CTT",B261="CTC",B261="AAC",B261="CCA",B261="CCT",B261="CAG",B261="CAA",B261="CGT",B261="AGT",B261="AGC",B261="TCA",B261="TCT",B261="GTC"))</f>
        <v>0</v>
      </c>
      <c r="H261" s="2" t="s">
        <v>275</v>
      </c>
      <c r="I261" s="3"/>
      <c r="M261" s="1">
        <f>PRODUCT(SUM(PRODUCT(R261,overview!$J$3),PRODUCT(W261,overview!$K$3),PRODUCT(AB261,overview!$L$3)),1/SUM(overview!$J$3:$L$3))</f>
        <v>0.9981363636363636</v>
      </c>
      <c r="N261" s="1">
        <f>PRODUCT(SUM(PRODUCT(S261,overview!$J$3),PRODUCT(X261,overview!$K$3),PRODUCT(AC261,overview!$L$3)),1/SUM(overview!$J$3:$L$3))</f>
        <v>2.0018636363636366</v>
      </c>
      <c r="O261" s="1">
        <f t="shared" si="60"/>
        <v>13</v>
      </c>
      <c r="P261" s="1">
        <f t="shared" si="60"/>
        <v>10</v>
      </c>
      <c r="Q261" s="1">
        <f t="shared" ref="Q261:Q324" si="64">PRODUCT(P261,1/O261,1/N261,M261)</f>
        <v>0.38354121072497127</v>
      </c>
      <c r="R261" s="4">
        <v>0.93200000000000005</v>
      </c>
      <c r="S261" s="4">
        <v>2.0680000000000001</v>
      </c>
      <c r="T261" s="1">
        <v>5</v>
      </c>
      <c r="U261" s="1">
        <v>5</v>
      </c>
      <c r="V261" s="1">
        <f t="shared" si="61"/>
        <v>0.45067698259187622</v>
      </c>
      <c r="W261" s="4">
        <v>1.03</v>
      </c>
      <c r="X261" s="4">
        <v>1.97</v>
      </c>
      <c r="Y261" s="1">
        <v>8</v>
      </c>
      <c r="Z261" s="1">
        <v>5</v>
      </c>
      <c r="AA261" s="1">
        <f t="shared" si="62"/>
        <v>0.32677664974619292</v>
      </c>
      <c r="AB261" s="1">
        <v>1</v>
      </c>
      <c r="AC261" s="1">
        <v>2</v>
      </c>
      <c r="AD261" s="1">
        <v>0</v>
      </c>
      <c r="AE261" s="1">
        <v>0</v>
      </c>
      <c r="AF261" s="1" t="e">
        <f t="shared" si="59"/>
        <v>#DIV/0!</v>
      </c>
      <c r="AH261" s="1">
        <f t="shared" si="52"/>
        <v>0.14761996120312931</v>
      </c>
      <c r="AI261" s="1">
        <f t="shared" si="53"/>
        <v>9.0107979531335078E-2</v>
      </c>
      <c r="AJ261" s="1">
        <f t="shared" si="54"/>
        <v>0</v>
      </c>
      <c r="AK261" s="1">
        <f t="shared" si="55"/>
        <v>1.8172169128933329</v>
      </c>
      <c r="AL261" s="1" t="b">
        <f t="shared" si="56"/>
        <v>0</v>
      </c>
      <c r="AM261" s="1">
        <f t="shared" si="57"/>
        <v>1.136024407404262</v>
      </c>
      <c r="AN261" s="1" t="b">
        <f t="shared" si="58"/>
        <v>0</v>
      </c>
      <c r="AO261" s="1">
        <v>9.4879999999999995</v>
      </c>
    </row>
    <row r="262" spans="1:41">
      <c r="A262" s="7">
        <v>259</v>
      </c>
      <c r="B262" s="9" t="s">
        <v>83</v>
      </c>
      <c r="C262" s="9" t="s">
        <v>61</v>
      </c>
      <c r="D262" s="9" t="s">
        <v>83</v>
      </c>
      <c r="E262" s="9" t="s">
        <v>61</v>
      </c>
      <c r="F262" s="2" t="b">
        <f t="shared" si="51"/>
        <v>0</v>
      </c>
      <c r="G262" s="2" t="b">
        <f t="shared" si="63"/>
        <v>0</v>
      </c>
      <c r="H262" s="2" t="s">
        <v>275</v>
      </c>
      <c r="I262" s="2" t="s">
        <v>127</v>
      </c>
      <c r="M262" s="1">
        <f>PRODUCT(SUM(PRODUCT(R262,overview!$J$3),PRODUCT(W262,overview!$K$3),PRODUCT(AB262,overview!$L$3)),1/SUM(overview!$J$3:$L$3))</f>
        <v>0.95913636363636368</v>
      </c>
      <c r="N262" s="1">
        <f>PRODUCT(SUM(PRODUCT(S262,overview!$J$3),PRODUCT(X262,overview!$K$3),PRODUCT(AC262,overview!$L$3)),1/SUM(overview!$J$3:$L$3))</f>
        <v>2.0408636363636363</v>
      </c>
      <c r="O262" s="1">
        <f t="shared" si="60"/>
        <v>12</v>
      </c>
      <c r="P262" s="1">
        <f t="shared" si="60"/>
        <v>4</v>
      </c>
      <c r="Q262" s="1">
        <f t="shared" si="64"/>
        <v>0.15665530783907586</v>
      </c>
      <c r="R262" s="4">
        <v>1</v>
      </c>
      <c r="S262" s="4">
        <v>2</v>
      </c>
      <c r="T262" s="1">
        <v>8</v>
      </c>
      <c r="U262" s="1">
        <v>0</v>
      </c>
      <c r="V262" s="1">
        <f t="shared" si="61"/>
        <v>0</v>
      </c>
      <c r="W262" s="4">
        <v>0.93799999999999994</v>
      </c>
      <c r="X262" s="4">
        <v>2.0619999999999998</v>
      </c>
      <c r="Y262" s="1">
        <v>4</v>
      </c>
      <c r="Z262" s="1">
        <v>4</v>
      </c>
      <c r="AA262" s="1">
        <f t="shared" si="62"/>
        <v>0.454898157129001</v>
      </c>
      <c r="AB262" s="1">
        <v>1</v>
      </c>
      <c r="AC262" s="1">
        <v>2</v>
      </c>
      <c r="AD262" s="1">
        <v>0</v>
      </c>
      <c r="AE262" s="1">
        <v>0</v>
      </c>
      <c r="AF262" s="1" t="e">
        <f t="shared" si="59"/>
        <v>#DIV/0!</v>
      </c>
      <c r="AH262" s="1">
        <f t="shared" si="52"/>
        <v>0.15582107015885874</v>
      </c>
      <c r="AI262" s="1">
        <f t="shared" si="53"/>
        <v>9.0107979531335078E-2</v>
      </c>
      <c r="AJ262" s="1">
        <f t="shared" si="54"/>
        <v>0</v>
      </c>
      <c r="AK262" s="1">
        <f t="shared" si="55"/>
        <v>2.1313409761420643</v>
      </c>
      <c r="AL262" s="1" t="b">
        <f t="shared" si="56"/>
        <v>0</v>
      </c>
      <c r="AM262" s="1">
        <f t="shared" si="57"/>
        <v>0.80138515642742225</v>
      </c>
      <c r="AN262" s="1" t="b">
        <f t="shared" si="58"/>
        <v>0</v>
      </c>
      <c r="AO262" s="1">
        <v>9.4879999999999995</v>
      </c>
    </row>
    <row r="263" spans="1:41">
      <c r="A263" s="7">
        <v>260</v>
      </c>
      <c r="B263" s="9" t="s">
        <v>58</v>
      </c>
      <c r="C263" s="9" t="s">
        <v>59</v>
      </c>
      <c r="D263" s="9" t="s">
        <v>58</v>
      </c>
      <c r="E263" s="9" t="s">
        <v>59</v>
      </c>
      <c r="F263" s="2" t="b">
        <f t="shared" ref="F263:F326" si="65">AND(NOT(B263=D263),OR(B263="CAT",B263="CAC",B263="ATA",B263="ATT",B263="TTA",B263="ATG",B263="CCG",B263="AGA",B263="CGG",B263="AGG",B263="CGA",B263="CGC",B263="TCC",B263="ACG",B263="ACC",B263="GTA",B263="TGG",B263="TAT",D263="GAA",D263="GAT",D263="GAG",D263="AAG",D263="AAA",D263="CTA",D263="CTT",D263="CTC",D263="AAC",D263="CCA",D263="CCT",D263="CAG",D263="CAA",D263="CGT",D263="AGT",D263="AGC",D263="TCA",D263="TCT",D263="GTC"))</f>
        <v>0</v>
      </c>
      <c r="G263" s="2" t="b">
        <f t="shared" si="63"/>
        <v>0</v>
      </c>
      <c r="H263" s="2" t="s">
        <v>275</v>
      </c>
      <c r="J263" s="3"/>
      <c r="M263" s="1">
        <f>PRODUCT(SUM(PRODUCT(R263,overview!$J$3),PRODUCT(W263,overview!$K$3),PRODUCT(AB263,overview!$L$3)),1/SUM(overview!$J$3:$L$3))</f>
        <v>0.3723636363636364</v>
      </c>
      <c r="N263" s="1">
        <f>PRODUCT(SUM(PRODUCT(S263,overview!$J$3),PRODUCT(X263,overview!$K$3),PRODUCT(AC263,overview!$L$3)),1/SUM(overview!$J$3:$L$3))</f>
        <v>2.6276363636363635</v>
      </c>
      <c r="O263" s="1">
        <f t="shared" si="60"/>
        <v>7</v>
      </c>
      <c r="P263" s="1">
        <f t="shared" si="60"/>
        <v>1</v>
      </c>
      <c r="Q263" s="1">
        <f t="shared" si="64"/>
        <v>2.0244355699656005E-2</v>
      </c>
      <c r="R263" s="4">
        <v>0.375</v>
      </c>
      <c r="S263" s="4">
        <v>2.625</v>
      </c>
      <c r="T263" s="1">
        <v>3</v>
      </c>
      <c r="U263" s="1">
        <v>0</v>
      </c>
      <c r="V263" s="1">
        <f t="shared" si="61"/>
        <v>0</v>
      </c>
      <c r="W263" s="4">
        <v>0.371</v>
      </c>
      <c r="X263" s="4">
        <v>2.629</v>
      </c>
      <c r="Y263" s="1">
        <v>4</v>
      </c>
      <c r="Z263" s="1">
        <v>1</v>
      </c>
      <c r="AA263" s="1">
        <f t="shared" si="62"/>
        <v>3.5279573982502851E-2</v>
      </c>
      <c r="AB263" s="1">
        <v>0.375</v>
      </c>
      <c r="AC263" s="1">
        <v>2.625</v>
      </c>
      <c r="AD263" s="1">
        <v>0</v>
      </c>
      <c r="AE263" s="1">
        <v>0</v>
      </c>
      <c r="AF263" s="1" t="e">
        <f t="shared" si="59"/>
        <v>#DIV/0!</v>
      </c>
      <c r="AH263" s="1">
        <f t="shared" si="52"/>
        <v>0.13746790440450321</v>
      </c>
      <c r="AI263" s="1">
        <f t="shared" si="53"/>
        <v>7.5796949398757169E-2</v>
      </c>
      <c r="AJ263" s="1">
        <f t="shared" si="54"/>
        <v>0</v>
      </c>
      <c r="AK263" s="1">
        <f t="shared" si="55"/>
        <v>2.1857145707488752</v>
      </c>
      <c r="AL263" s="1" t="b">
        <f t="shared" si="56"/>
        <v>0</v>
      </c>
      <c r="AM263" s="1">
        <f t="shared" si="57"/>
        <v>0.91342534763763261</v>
      </c>
      <c r="AN263" s="1" t="b">
        <f t="shared" si="58"/>
        <v>0</v>
      </c>
      <c r="AO263" s="1">
        <v>9.4879999999999995</v>
      </c>
    </row>
    <row r="264" spans="1:41">
      <c r="A264" s="7">
        <v>261</v>
      </c>
      <c r="B264" s="9" t="s">
        <v>90</v>
      </c>
      <c r="C264" s="9" t="s">
        <v>91</v>
      </c>
      <c r="D264" s="9" t="s">
        <v>90</v>
      </c>
      <c r="E264" s="9" t="s">
        <v>91</v>
      </c>
      <c r="F264" s="2" t="b">
        <f t="shared" si="65"/>
        <v>0</v>
      </c>
      <c r="G264" s="2" t="b">
        <f t="shared" si="63"/>
        <v>0</v>
      </c>
      <c r="H264" s="2" t="s">
        <v>275</v>
      </c>
      <c r="J264" s="3"/>
      <c r="M264" s="1">
        <f>PRODUCT(SUM(PRODUCT(R264,overview!$J$3),PRODUCT(W264,overview!$K$3),PRODUCT(AB264,overview!$L$3)),1/SUM(overview!$J$3:$L$3))</f>
        <v>4.0863636363636366E-2</v>
      </c>
      <c r="N264" s="1">
        <f>PRODUCT(SUM(PRODUCT(S264,overview!$J$3),PRODUCT(X264,overview!$K$3),PRODUCT(AC264,overview!$L$3)),1/SUM(overview!$J$3:$L$3))</f>
        <v>2.9591363636363637</v>
      </c>
      <c r="O264" s="1">
        <f t="shared" si="60"/>
        <v>0</v>
      </c>
      <c r="P264" s="1">
        <f t="shared" si="60"/>
        <v>1</v>
      </c>
      <c r="Q264" s="1" t="e">
        <f t="shared" si="64"/>
        <v>#DIV/0!</v>
      </c>
      <c r="R264" s="4">
        <v>0</v>
      </c>
      <c r="S264" s="4">
        <v>3</v>
      </c>
      <c r="T264" s="1">
        <v>0</v>
      </c>
      <c r="U264" s="1">
        <v>0</v>
      </c>
      <c r="V264" s="1" t="e">
        <f t="shared" si="61"/>
        <v>#DIV/0!</v>
      </c>
      <c r="W264" s="4">
        <v>6.2E-2</v>
      </c>
      <c r="X264" s="4">
        <v>2.9380000000000002</v>
      </c>
      <c r="Y264" s="1">
        <v>0</v>
      </c>
      <c r="Z264" s="1">
        <v>1</v>
      </c>
      <c r="AA264" s="1" t="e">
        <f t="shared" si="62"/>
        <v>#DIV/0!</v>
      </c>
      <c r="AB264" s="1">
        <v>0</v>
      </c>
      <c r="AC264" s="1">
        <v>3</v>
      </c>
      <c r="AD264" s="1">
        <v>0</v>
      </c>
      <c r="AE264" s="1">
        <v>0</v>
      </c>
      <c r="AF264" s="1" t="e">
        <f t="shared" si="59"/>
        <v>#DIV/0!</v>
      </c>
      <c r="AH264" s="1">
        <f t="shared" ref="AH264:AH327" si="66">(SUM(Z260:Z270)*SUM(W260:W270))/(SUM(Y260:Y270)*SUM(X260:X270))</f>
        <v>0.13546933600147965</v>
      </c>
      <c r="AI264" s="1">
        <f t="shared" ref="AI264:AI327" si="67">(SUM(U260:U270)*SUM(R260:R270))/(SUM(T260:T270)*SUM(S260:S270))</f>
        <v>8.8988676368851619E-2</v>
      </c>
      <c r="AJ264" s="1">
        <f t="shared" ref="AJ264:AJ327" si="68">(SUM(AE260:AE270)*SUM(AB260:AB270))/(SUM(AD260:AD270)*SUM(AC260:AC270))</f>
        <v>0</v>
      </c>
      <c r="AK264" s="1">
        <f t="shared" si="55"/>
        <v>0.45081906529035787</v>
      </c>
      <c r="AL264" s="1" t="b">
        <f t="shared" si="56"/>
        <v>0</v>
      </c>
      <c r="AM264" s="1">
        <f t="shared" si="57"/>
        <v>1.0909462406380339</v>
      </c>
      <c r="AN264" s="1" t="b">
        <f t="shared" si="58"/>
        <v>0</v>
      </c>
      <c r="AO264" s="1">
        <v>9.4879999999999995</v>
      </c>
    </row>
    <row r="265" spans="1:41">
      <c r="A265" s="7">
        <v>262</v>
      </c>
      <c r="B265" s="9" t="s">
        <v>45</v>
      </c>
      <c r="C265" s="9" t="s">
        <v>46</v>
      </c>
      <c r="D265" s="9" t="s">
        <v>45</v>
      </c>
      <c r="E265" s="9" t="s">
        <v>46</v>
      </c>
      <c r="F265" s="2" t="b">
        <f t="shared" si="65"/>
        <v>0</v>
      </c>
      <c r="G265" s="2" t="b">
        <f t="shared" si="63"/>
        <v>0</v>
      </c>
      <c r="H265" s="2" t="s">
        <v>275</v>
      </c>
      <c r="J265" s="3"/>
      <c r="M265" s="1">
        <f>PRODUCT(SUM(PRODUCT(R265,overview!$J$3),PRODUCT(W265,overview!$K$3),PRODUCT(AB265,overview!$L$3)),1/SUM(overview!$J$3:$L$3))</f>
        <v>1.0041363636363636</v>
      </c>
      <c r="N265" s="1">
        <f>PRODUCT(SUM(PRODUCT(S265,overview!$J$3),PRODUCT(X265,overview!$K$3),PRODUCT(AC265,overview!$L$3)),1/SUM(overview!$J$3:$L$3))</f>
        <v>1.9958636363636364</v>
      </c>
      <c r="O265" s="1">
        <f t="shared" si="60"/>
        <v>8</v>
      </c>
      <c r="P265" s="1">
        <f t="shared" si="60"/>
        <v>3</v>
      </c>
      <c r="Q265" s="1">
        <f t="shared" si="64"/>
        <v>0.18866576328315379</v>
      </c>
      <c r="R265" s="4">
        <v>1.0129999999999999</v>
      </c>
      <c r="S265" s="4">
        <v>1.9870000000000001</v>
      </c>
      <c r="T265" s="1">
        <v>5</v>
      </c>
      <c r="U265" s="1">
        <v>0</v>
      </c>
      <c r="V265" s="1">
        <f t="shared" si="61"/>
        <v>0</v>
      </c>
      <c r="W265" s="4">
        <v>1</v>
      </c>
      <c r="X265" s="4">
        <v>2</v>
      </c>
      <c r="Y265" s="1">
        <v>3</v>
      </c>
      <c r="Z265" s="1">
        <v>3</v>
      </c>
      <c r="AA265" s="1">
        <f t="shared" si="62"/>
        <v>0.5</v>
      </c>
      <c r="AB265" s="1">
        <v>1</v>
      </c>
      <c r="AC265" s="1">
        <v>2</v>
      </c>
      <c r="AD265" s="1">
        <v>0</v>
      </c>
      <c r="AE265" s="1">
        <v>0</v>
      </c>
      <c r="AF265" s="1" t="e">
        <f t="shared" si="59"/>
        <v>#DIV/0!</v>
      </c>
      <c r="AH265" s="1">
        <f t="shared" si="66"/>
        <v>0.14335884555114953</v>
      </c>
      <c r="AI265" s="1">
        <f t="shared" si="67"/>
        <v>9.2141329319496146E-2</v>
      </c>
      <c r="AJ265" s="1">
        <f t="shared" si="68"/>
        <v>0</v>
      </c>
      <c r="AK265" s="1">
        <f t="shared" si="55"/>
        <v>0.29194557821962563</v>
      </c>
      <c r="AL265" s="1" t="b">
        <f t="shared" si="56"/>
        <v>0</v>
      </c>
      <c r="AM265" s="1">
        <f t="shared" si="57"/>
        <v>1.0317701294171915</v>
      </c>
      <c r="AN265" s="1" t="b">
        <f t="shared" si="58"/>
        <v>0</v>
      </c>
      <c r="AO265" s="1">
        <v>9.4879999999999995</v>
      </c>
    </row>
    <row r="266" spans="1:41">
      <c r="A266" s="7">
        <v>263</v>
      </c>
      <c r="B266" s="9" t="s">
        <v>75</v>
      </c>
      <c r="C266" s="9" t="s">
        <v>1</v>
      </c>
      <c r="D266" s="9" t="s">
        <v>75</v>
      </c>
      <c r="E266" s="9" t="s">
        <v>1</v>
      </c>
      <c r="F266" s="2" t="b">
        <f t="shared" si="65"/>
        <v>0</v>
      </c>
      <c r="G266" s="2" t="b">
        <f t="shared" si="63"/>
        <v>0</v>
      </c>
      <c r="H266" s="2" t="s">
        <v>275</v>
      </c>
      <c r="J266" s="3"/>
      <c r="M266" s="1">
        <f>PRODUCT(SUM(PRODUCT(R266,overview!$J$3),PRODUCT(W266,overview!$K$3),PRODUCT(AB266,overview!$L$3)),1/SUM(overview!$J$3:$L$3))</f>
        <v>0.9205000000000001</v>
      </c>
      <c r="N266" s="1">
        <f>PRODUCT(SUM(PRODUCT(S266,overview!$J$3),PRODUCT(X266,overview!$K$3),PRODUCT(AC266,overview!$L$3)),1/SUM(overview!$J$3:$L$3))</f>
        <v>2.0795000000000003</v>
      </c>
      <c r="O266" s="1">
        <f t="shared" si="60"/>
        <v>12</v>
      </c>
      <c r="P266" s="1">
        <f t="shared" si="60"/>
        <v>13</v>
      </c>
      <c r="Q266" s="1">
        <f t="shared" si="64"/>
        <v>0.47954235793860694</v>
      </c>
      <c r="R266" s="4">
        <v>0.94899999999999995</v>
      </c>
      <c r="S266" s="4">
        <v>2.0510000000000002</v>
      </c>
      <c r="T266" s="1">
        <v>6</v>
      </c>
      <c r="U266" s="1">
        <v>10</v>
      </c>
      <c r="V266" s="1">
        <f t="shared" si="61"/>
        <v>0.77116853567365495</v>
      </c>
      <c r="W266" s="4">
        <v>0.90400000000000003</v>
      </c>
      <c r="X266" s="4">
        <v>2.0960000000000001</v>
      </c>
      <c r="Y266" s="1">
        <v>6</v>
      </c>
      <c r="Z266" s="1">
        <v>3</v>
      </c>
      <c r="AA266" s="1">
        <f t="shared" si="62"/>
        <v>0.21564885496183206</v>
      </c>
      <c r="AB266" s="1">
        <v>1</v>
      </c>
      <c r="AC266" s="1">
        <v>2</v>
      </c>
      <c r="AD266" s="1">
        <v>0</v>
      </c>
      <c r="AE266" s="1">
        <v>0</v>
      </c>
      <c r="AF266" s="1" t="e">
        <f t="shared" si="59"/>
        <v>#DIV/0!</v>
      </c>
      <c r="AH266" s="1">
        <f t="shared" si="66"/>
        <v>0.14140085090436147</v>
      </c>
      <c r="AI266" s="1">
        <f t="shared" si="67"/>
        <v>6.6207943703128797E-2</v>
      </c>
      <c r="AJ266" s="1">
        <f t="shared" si="68"/>
        <v>0.22021553925125642</v>
      </c>
      <c r="AK266" s="1">
        <f t="shared" si="55"/>
        <v>2.2488469287465995</v>
      </c>
      <c r="AL266" s="1" t="b">
        <f t="shared" si="56"/>
        <v>0</v>
      </c>
      <c r="AM266" s="1">
        <f t="shared" si="57"/>
        <v>1.004353900601908</v>
      </c>
      <c r="AN266" s="1" t="b">
        <f t="shared" si="58"/>
        <v>0</v>
      </c>
      <c r="AO266" s="1">
        <v>9.4879999999999995</v>
      </c>
    </row>
    <row r="267" spans="1:41">
      <c r="A267" s="7">
        <v>264</v>
      </c>
      <c r="B267" s="9" t="s">
        <v>79</v>
      </c>
      <c r="C267" s="9" t="s">
        <v>48</v>
      </c>
      <c r="D267" s="9" t="s">
        <v>62</v>
      </c>
      <c r="E267" s="9" t="s">
        <v>48</v>
      </c>
      <c r="F267" s="2" t="b">
        <f t="shared" si="65"/>
        <v>1</v>
      </c>
      <c r="G267" s="2" t="b">
        <f t="shared" si="63"/>
        <v>1</v>
      </c>
      <c r="H267" s="2" t="s">
        <v>275</v>
      </c>
      <c r="J267" s="3"/>
      <c r="M267" s="1">
        <f>PRODUCT(SUM(PRODUCT(R267,overview!$J$3),PRODUCT(W267,overview!$K$3),PRODUCT(AB267,overview!$L$3)),1/SUM(overview!$J$3:$L$3))</f>
        <v>0.68493181818181825</v>
      </c>
      <c r="N267" s="1">
        <f>PRODUCT(SUM(PRODUCT(S267,overview!$J$3),PRODUCT(X267,overview!$K$3),PRODUCT(AC267,overview!$L$3)),1/SUM(overview!$J$3:$L$3))</f>
        <v>2.315068181818182</v>
      </c>
      <c r="O267" s="1">
        <f t="shared" si="60"/>
        <v>18</v>
      </c>
      <c r="P267" s="1">
        <f t="shared" si="60"/>
        <v>7</v>
      </c>
      <c r="Q267" s="1">
        <f t="shared" si="64"/>
        <v>0.11505595205761114</v>
      </c>
      <c r="R267" s="4">
        <v>1.075</v>
      </c>
      <c r="S267" s="4">
        <v>1.925</v>
      </c>
      <c r="T267" s="1">
        <v>12</v>
      </c>
      <c r="U267" s="1">
        <v>1</v>
      </c>
      <c r="V267" s="1">
        <f t="shared" si="61"/>
        <v>4.6536796536796522E-2</v>
      </c>
      <c r="W267" s="4">
        <v>0.48</v>
      </c>
      <c r="X267" s="4">
        <v>2.52</v>
      </c>
      <c r="Y267" s="1">
        <v>5</v>
      </c>
      <c r="Z267" s="1">
        <v>6</v>
      </c>
      <c r="AA267" s="1">
        <f t="shared" si="62"/>
        <v>0.22857142857142856</v>
      </c>
      <c r="AB267" s="1">
        <v>1.167</v>
      </c>
      <c r="AC267" s="1">
        <v>1.833</v>
      </c>
      <c r="AD267" s="1">
        <v>1</v>
      </c>
      <c r="AE267" s="1">
        <v>0</v>
      </c>
      <c r="AF267" s="1">
        <f t="shared" si="59"/>
        <v>0</v>
      </c>
      <c r="AH267" s="1">
        <f t="shared" si="66"/>
        <v>0.12699387340183116</v>
      </c>
      <c r="AI267" s="1">
        <f t="shared" si="67"/>
        <v>7.4945544959284585E-2</v>
      </c>
      <c r="AJ267" s="1">
        <f t="shared" si="68"/>
        <v>0.3303233088768846</v>
      </c>
      <c r="AK267" s="1">
        <f t="shared" ref="AK267:AK330" si="69">(((SUM(AJ265:AJ269))-(SUM(AI265:AI269)))^2)/(AVERAGE(AI265:AI269))</f>
        <v>7.8498026403151258</v>
      </c>
      <c r="AL267" s="1" t="b">
        <f t="shared" ref="AL267:AL330" si="70">IF(AK267&gt;AO267, TRUE, FALSE)</f>
        <v>0</v>
      </c>
      <c r="AM267" s="1">
        <f t="shared" ref="AM267:AM330" si="71">(((SUM(AH265:AH269))-(SUM(AI265:AI269)))^2)/(AVERAGE(AI265:AI269))</f>
        <v>1.1783093584511541</v>
      </c>
      <c r="AN267" s="1" t="b">
        <f t="shared" ref="AN267:AN330" si="72">IF(AM267&gt;AO267, TRUE, FALSE)</f>
        <v>0</v>
      </c>
      <c r="AO267" s="1">
        <v>9.4879999999999995</v>
      </c>
    </row>
    <row r="268" spans="1:41">
      <c r="A268" s="7">
        <v>265</v>
      </c>
      <c r="B268" s="9" t="s">
        <v>43</v>
      </c>
      <c r="C268" s="9" t="s">
        <v>44</v>
      </c>
      <c r="D268" s="9" t="s">
        <v>43</v>
      </c>
      <c r="E268" s="9" t="s">
        <v>44</v>
      </c>
      <c r="F268" s="2" t="b">
        <f t="shared" si="65"/>
        <v>0</v>
      </c>
      <c r="G268" s="2" t="b">
        <f t="shared" si="63"/>
        <v>0</v>
      </c>
      <c r="H268" s="2" t="s">
        <v>275</v>
      </c>
      <c r="J268" s="3"/>
      <c r="M268" s="1">
        <f>PRODUCT(SUM(PRODUCT(R268,overview!$J$3),PRODUCT(W268,overview!$K$3),PRODUCT(AB268,overview!$L$3)),1/SUM(overview!$J$3:$L$3))</f>
        <v>0.375</v>
      </c>
      <c r="N268" s="1">
        <f>PRODUCT(SUM(PRODUCT(S268,overview!$J$3),PRODUCT(X268,overview!$K$3),PRODUCT(AC268,overview!$L$3)),1/SUM(overview!$J$3:$L$3))</f>
        <v>2.625</v>
      </c>
      <c r="O268" s="1">
        <f t="shared" si="60"/>
        <v>5</v>
      </c>
      <c r="P268" s="1">
        <f t="shared" si="60"/>
        <v>0</v>
      </c>
      <c r="Q268" s="1">
        <f t="shared" si="64"/>
        <v>0</v>
      </c>
      <c r="R268" s="4">
        <v>0.375</v>
      </c>
      <c r="S268" s="4">
        <v>2.625</v>
      </c>
      <c r="T268" s="1">
        <v>4</v>
      </c>
      <c r="U268" s="1">
        <v>0</v>
      </c>
      <c r="V268" s="1">
        <f t="shared" si="61"/>
        <v>0</v>
      </c>
      <c r="W268" s="4">
        <v>0.375</v>
      </c>
      <c r="X268" s="4">
        <v>2.625</v>
      </c>
      <c r="Y268" s="1">
        <v>1</v>
      </c>
      <c r="Z268" s="1">
        <v>0</v>
      </c>
      <c r="AA268" s="1">
        <f t="shared" si="62"/>
        <v>0</v>
      </c>
      <c r="AB268" s="1">
        <v>0.375</v>
      </c>
      <c r="AC268" s="1">
        <v>2.625</v>
      </c>
      <c r="AD268" s="1">
        <v>0</v>
      </c>
      <c r="AE268" s="1">
        <v>0</v>
      </c>
      <c r="AF268" s="1" t="e">
        <f t="shared" si="59"/>
        <v>#DIV/0!</v>
      </c>
      <c r="AH268" s="1">
        <f t="shared" si="66"/>
        <v>0.13615909090031286</v>
      </c>
      <c r="AI268" s="1">
        <f t="shared" si="67"/>
        <v>7.7660550875566808E-2</v>
      </c>
      <c r="AJ268" s="1">
        <f t="shared" si="68"/>
        <v>0.27353087134527104</v>
      </c>
      <c r="AK268" s="1">
        <f t="shared" si="69"/>
        <v>13.179020651540275</v>
      </c>
      <c r="AL268" s="1" t="b">
        <f t="shared" si="70"/>
        <v>1</v>
      </c>
      <c r="AM268" s="1">
        <f t="shared" si="71"/>
        <v>0.8705628656262705</v>
      </c>
      <c r="AN268" s="1" t="b">
        <f t="shared" si="72"/>
        <v>0</v>
      </c>
      <c r="AO268" s="1">
        <v>9.4879999999999995</v>
      </c>
    </row>
    <row r="269" spans="1:41">
      <c r="A269" s="7">
        <v>266</v>
      </c>
      <c r="B269" s="9" t="s">
        <v>82</v>
      </c>
      <c r="C269" s="9" t="s">
        <v>59</v>
      </c>
      <c r="D269" s="9" t="s">
        <v>58</v>
      </c>
      <c r="E269" s="9" t="s">
        <v>59</v>
      </c>
      <c r="F269" s="2" t="b">
        <f t="shared" si="65"/>
        <v>1</v>
      </c>
      <c r="G269" s="2" t="b">
        <f t="shared" si="63"/>
        <v>1</v>
      </c>
      <c r="H269" s="2" t="s">
        <v>275</v>
      </c>
      <c r="J269" s="3"/>
      <c r="M269" s="1">
        <f>PRODUCT(SUM(PRODUCT(R269,overview!$J$3),PRODUCT(W269,overview!$K$3),PRODUCT(AB269,overview!$L$3)),1/SUM(overview!$J$3:$L$3))</f>
        <v>0.375</v>
      </c>
      <c r="N269" s="1">
        <f>PRODUCT(SUM(PRODUCT(S269,overview!$J$3),PRODUCT(X269,overview!$K$3),PRODUCT(AC269,overview!$L$3)),1/SUM(overview!$J$3:$L$3))</f>
        <v>2.625</v>
      </c>
      <c r="O269" s="1">
        <f t="shared" si="60"/>
        <v>12</v>
      </c>
      <c r="P269" s="1">
        <f t="shared" si="60"/>
        <v>0</v>
      </c>
      <c r="Q269" s="1">
        <f t="shared" si="64"/>
        <v>0</v>
      </c>
      <c r="R269" s="4">
        <v>0.375</v>
      </c>
      <c r="S269" s="4">
        <v>2.625</v>
      </c>
      <c r="T269" s="1">
        <v>8</v>
      </c>
      <c r="U269" s="1">
        <v>0</v>
      </c>
      <c r="V269" s="1">
        <f t="shared" si="61"/>
        <v>0</v>
      </c>
      <c r="W269" s="4">
        <v>0.375</v>
      </c>
      <c r="X269" s="4">
        <v>2.625</v>
      </c>
      <c r="Y269" s="1">
        <v>3</v>
      </c>
      <c r="Z269" s="1">
        <v>0</v>
      </c>
      <c r="AA269" s="1">
        <f t="shared" si="62"/>
        <v>0</v>
      </c>
      <c r="AB269" s="1">
        <v>0.375</v>
      </c>
      <c r="AC269" s="1">
        <v>2.625</v>
      </c>
      <c r="AD269" s="1">
        <v>1</v>
      </c>
      <c r="AE269" s="1">
        <v>0</v>
      </c>
      <c r="AF269" s="1">
        <f t="shared" si="59"/>
        <v>0</v>
      </c>
      <c r="AH269" s="1">
        <f t="shared" si="66"/>
        <v>0.22240393281442034</v>
      </c>
      <c r="AI269" s="1">
        <f t="shared" si="67"/>
        <v>0.13513064936769281</v>
      </c>
      <c r="AJ269" s="1">
        <f t="shared" si="68"/>
        <v>0.45887796039860229</v>
      </c>
      <c r="AK269" s="1">
        <f t="shared" si="69"/>
        <v>15.208251642615686</v>
      </c>
      <c r="AL269" s="1" t="b">
        <f t="shared" si="70"/>
        <v>1</v>
      </c>
      <c r="AM269" s="1">
        <f t="shared" si="71"/>
        <v>0.78333034692436143</v>
      </c>
      <c r="AN269" s="1" t="b">
        <f t="shared" si="72"/>
        <v>0</v>
      </c>
      <c r="AO269" s="1">
        <v>9.4879999999999995</v>
      </c>
    </row>
    <row r="270" spans="1:41">
      <c r="A270" s="7">
        <v>267</v>
      </c>
      <c r="B270" s="9" t="s">
        <v>36</v>
      </c>
      <c r="C270" s="9" t="s">
        <v>37</v>
      </c>
      <c r="D270" s="9" t="s">
        <v>84</v>
      </c>
      <c r="E270" s="9" t="s">
        <v>37</v>
      </c>
      <c r="F270" s="2" t="b">
        <f t="shared" si="65"/>
        <v>0</v>
      </c>
      <c r="G270" s="2" t="b">
        <f t="shared" si="63"/>
        <v>1</v>
      </c>
      <c r="H270" s="2" t="s">
        <v>275</v>
      </c>
      <c r="J270" s="3"/>
      <c r="M270" s="1">
        <f>PRODUCT(SUM(PRODUCT(R270,overview!$J$3),PRODUCT(W270,overview!$K$3),PRODUCT(AB270,overview!$L$3)),1/SUM(overview!$J$3:$L$3))</f>
        <v>0.94445454545454544</v>
      </c>
      <c r="N270" s="1">
        <f>PRODUCT(SUM(PRODUCT(S270,overview!$J$3),PRODUCT(X270,overview!$K$3),PRODUCT(AC270,overview!$L$3)),1/SUM(overview!$J$3:$L$3))</f>
        <v>2.0555454545454546</v>
      </c>
      <c r="O270" s="1">
        <f t="shared" si="60"/>
        <v>10</v>
      </c>
      <c r="P270" s="1">
        <f t="shared" si="60"/>
        <v>3</v>
      </c>
      <c r="Q270" s="1">
        <f t="shared" si="64"/>
        <v>0.13783998938569725</v>
      </c>
      <c r="R270" s="4">
        <v>0.99299999999999999</v>
      </c>
      <c r="S270" s="4">
        <v>2.0070000000000001</v>
      </c>
      <c r="T270" s="1">
        <v>4</v>
      </c>
      <c r="U270" s="1">
        <v>2</v>
      </c>
      <c r="V270" s="1">
        <f t="shared" si="61"/>
        <v>0.24738415545590431</v>
      </c>
      <c r="W270" s="4">
        <v>0.91100000000000003</v>
      </c>
      <c r="X270" s="4">
        <v>2.089</v>
      </c>
      <c r="Y270" s="1">
        <v>5</v>
      </c>
      <c r="Z270" s="1">
        <v>1</v>
      </c>
      <c r="AA270" s="1">
        <f t="shared" si="62"/>
        <v>8.7218764959310691E-2</v>
      </c>
      <c r="AB270" s="1">
        <v>1.2350000000000001</v>
      </c>
      <c r="AC270" s="1">
        <v>1.7649999999999999</v>
      </c>
      <c r="AD270" s="1">
        <v>1</v>
      </c>
      <c r="AE270" s="1">
        <v>0</v>
      </c>
      <c r="AF270" s="1">
        <f t="shared" si="59"/>
        <v>0</v>
      </c>
      <c r="AH270" s="1">
        <f t="shared" si="66"/>
        <v>0.258165086093675</v>
      </c>
      <c r="AI270" s="1">
        <f t="shared" si="67"/>
        <v>0.21612771557586044</v>
      </c>
      <c r="AJ270" s="1">
        <f t="shared" si="68"/>
        <v>0.51293025498824518</v>
      </c>
      <c r="AK270" s="1">
        <f t="shared" si="69"/>
        <v>16.615675548979343</v>
      </c>
      <c r="AL270" s="1" t="b">
        <f t="shared" si="70"/>
        <v>1</v>
      </c>
      <c r="AM270" s="1">
        <f t="shared" si="71"/>
        <v>0.64764042030932367</v>
      </c>
      <c r="AN270" s="1" t="b">
        <f t="shared" si="72"/>
        <v>0</v>
      </c>
      <c r="AO270" s="1">
        <v>9.4879999999999995</v>
      </c>
    </row>
    <row r="271" spans="1:41">
      <c r="A271" s="7">
        <v>268</v>
      </c>
      <c r="B271" s="9" t="s">
        <v>28</v>
      </c>
      <c r="C271" s="9" t="s">
        <v>29</v>
      </c>
      <c r="D271" s="9" t="s">
        <v>28</v>
      </c>
      <c r="E271" s="9" t="s">
        <v>29</v>
      </c>
      <c r="F271" s="2" t="b">
        <f t="shared" si="65"/>
        <v>0</v>
      </c>
      <c r="G271" s="2" t="b">
        <f t="shared" si="63"/>
        <v>0</v>
      </c>
      <c r="H271" s="2" t="s">
        <v>275</v>
      </c>
      <c r="J271" s="3"/>
      <c r="M271" s="1">
        <f>PRODUCT(SUM(PRODUCT(R271,overview!$J$3),PRODUCT(W271,overview!$K$3),PRODUCT(AB271,overview!$L$3)),1/SUM(overview!$J$3:$L$3))</f>
        <v>0.66700000000000004</v>
      </c>
      <c r="N271" s="1">
        <f>PRODUCT(SUM(PRODUCT(S271,overview!$J$3),PRODUCT(X271,overview!$K$3),PRODUCT(AC271,overview!$L$3)),1/SUM(overview!$J$3:$L$3))</f>
        <v>2.3330000000000006</v>
      </c>
      <c r="O271" s="1">
        <f t="shared" si="60"/>
        <v>12</v>
      </c>
      <c r="P271" s="1">
        <f t="shared" si="60"/>
        <v>0</v>
      </c>
      <c r="Q271" s="1">
        <f t="shared" si="64"/>
        <v>0</v>
      </c>
      <c r="R271" s="4">
        <v>0.66700000000000004</v>
      </c>
      <c r="S271" s="4">
        <v>2.3330000000000002</v>
      </c>
      <c r="T271" s="1">
        <v>5</v>
      </c>
      <c r="U271" s="1">
        <v>0</v>
      </c>
      <c r="V271" s="1">
        <f t="shared" si="61"/>
        <v>0</v>
      </c>
      <c r="W271" s="4">
        <v>0.66700000000000004</v>
      </c>
      <c r="X271" s="4">
        <v>2.3330000000000002</v>
      </c>
      <c r="Y271" s="1">
        <v>7</v>
      </c>
      <c r="Z271" s="1">
        <v>0</v>
      </c>
      <c r="AA271" s="1">
        <f t="shared" si="62"/>
        <v>0</v>
      </c>
      <c r="AB271" s="1">
        <v>0.66700000000000004</v>
      </c>
      <c r="AC271" s="1">
        <v>2.3330000000000002</v>
      </c>
      <c r="AD271" s="1">
        <v>0</v>
      </c>
      <c r="AE271" s="1">
        <v>0</v>
      </c>
      <c r="AF271" s="1" t="e">
        <f t="shared" si="59"/>
        <v>#DIV/0!</v>
      </c>
      <c r="AH271" s="1">
        <f t="shared" si="66"/>
        <v>0.24487879812410104</v>
      </c>
      <c r="AI271" s="1">
        <f t="shared" si="67"/>
        <v>0.16180103737790857</v>
      </c>
      <c r="AJ271" s="1">
        <f t="shared" si="68"/>
        <v>0.51293025498824518</v>
      </c>
      <c r="AK271" s="1">
        <f t="shared" si="69"/>
        <v>19.412521817828118</v>
      </c>
      <c r="AL271" s="1" t="b">
        <f t="shared" si="70"/>
        <v>1</v>
      </c>
      <c r="AM271" s="1">
        <f t="shared" si="71"/>
        <v>0.47175170354846785</v>
      </c>
      <c r="AN271" s="1" t="b">
        <f t="shared" si="72"/>
        <v>0</v>
      </c>
      <c r="AO271" s="1">
        <v>9.4879999999999995</v>
      </c>
    </row>
    <row r="272" spans="1:41">
      <c r="A272" s="7">
        <v>269</v>
      </c>
      <c r="B272" s="9" t="s">
        <v>83</v>
      </c>
      <c r="C272" s="9" t="s">
        <v>61</v>
      </c>
      <c r="D272" s="9" t="s">
        <v>32</v>
      </c>
      <c r="E272" s="9" t="s">
        <v>33</v>
      </c>
      <c r="F272" s="2" t="b">
        <f t="shared" si="65"/>
        <v>0</v>
      </c>
      <c r="G272" s="2" t="b">
        <f t="shared" si="63"/>
        <v>0</v>
      </c>
      <c r="H272" s="2" t="s">
        <v>275</v>
      </c>
      <c r="J272" s="3"/>
      <c r="M272" s="1">
        <f>PRODUCT(SUM(PRODUCT(R272,overview!$J$3),PRODUCT(W272,overview!$K$3),PRODUCT(AB272,overview!$L$3)),1/SUM(overview!$J$3:$L$3))</f>
        <v>0.99670454545454557</v>
      </c>
      <c r="N272" s="1">
        <f>PRODUCT(SUM(PRODUCT(S272,overview!$J$3),PRODUCT(X272,overview!$K$3),PRODUCT(AC272,overview!$L$3)),1/SUM(overview!$J$3:$L$3))</f>
        <v>2.0032954545454547</v>
      </c>
      <c r="O272" s="1">
        <f t="shared" si="60"/>
        <v>12.8</v>
      </c>
      <c r="P272" s="1">
        <f t="shared" si="60"/>
        <v>6.2</v>
      </c>
      <c r="Q272" s="1">
        <f t="shared" si="64"/>
        <v>0.24099229252935506</v>
      </c>
      <c r="R272" s="4">
        <v>1</v>
      </c>
      <c r="S272" s="4">
        <v>2</v>
      </c>
      <c r="T272" s="1">
        <v>6</v>
      </c>
      <c r="U272" s="1">
        <v>0</v>
      </c>
      <c r="V272" s="1">
        <f t="shared" si="61"/>
        <v>0</v>
      </c>
      <c r="W272" s="4">
        <v>0.995</v>
      </c>
      <c r="X272" s="4">
        <v>2.0049999999999999</v>
      </c>
      <c r="Y272" s="1">
        <v>6.8</v>
      </c>
      <c r="Z272" s="1">
        <v>4.2</v>
      </c>
      <c r="AA272" s="1">
        <f t="shared" si="62"/>
        <v>0.30651312894235005</v>
      </c>
      <c r="AB272" s="1">
        <v>1</v>
      </c>
      <c r="AC272" s="1">
        <v>2</v>
      </c>
      <c r="AD272" s="1">
        <v>0</v>
      </c>
      <c r="AE272" s="1">
        <v>2</v>
      </c>
      <c r="AF272" s="1" t="e">
        <f t="shared" si="59"/>
        <v>#DIV/0!</v>
      </c>
      <c r="AH272" s="1">
        <f t="shared" si="66"/>
        <v>0.22738771974181923</v>
      </c>
      <c r="AI272" s="1">
        <f t="shared" si="67"/>
        <v>0.18192223980261427</v>
      </c>
      <c r="AJ272" s="1">
        <f t="shared" si="68"/>
        <v>0.61674434343295248</v>
      </c>
      <c r="AK272" s="1">
        <f t="shared" si="69"/>
        <v>25.796355182153576</v>
      </c>
      <c r="AL272" s="1" t="b">
        <f t="shared" si="70"/>
        <v>1</v>
      </c>
      <c r="AM272" s="1">
        <f t="shared" si="71"/>
        <v>0.26514498427064126</v>
      </c>
      <c r="AN272" s="1" t="b">
        <f t="shared" si="72"/>
        <v>0</v>
      </c>
      <c r="AO272" s="1">
        <v>9.4879999999999995</v>
      </c>
    </row>
    <row r="273" spans="1:41">
      <c r="A273" s="7">
        <v>270</v>
      </c>
      <c r="B273" s="9" t="s">
        <v>75</v>
      </c>
      <c r="C273" s="9" t="s">
        <v>1</v>
      </c>
      <c r="D273" s="9" t="s">
        <v>69</v>
      </c>
      <c r="E273" s="9" t="s">
        <v>70</v>
      </c>
      <c r="F273" s="2" t="b">
        <f t="shared" si="65"/>
        <v>1</v>
      </c>
      <c r="G273" s="2" t="b">
        <f t="shared" si="63"/>
        <v>1</v>
      </c>
      <c r="H273" s="2" t="s">
        <v>275</v>
      </c>
      <c r="J273" s="4"/>
      <c r="M273" s="1">
        <f>PRODUCT(SUM(PRODUCT(R273,overview!$J$3),PRODUCT(W273,overview!$K$3),PRODUCT(AB273,overview!$L$3)),1/SUM(overview!$J$3:$L$3))</f>
        <v>1.0275454545454545</v>
      </c>
      <c r="N273" s="1">
        <f>PRODUCT(SUM(PRODUCT(S273,overview!$J$3),PRODUCT(X273,overview!$K$3),PRODUCT(AC273,overview!$L$3)),1/SUM(overview!$J$3:$L$3))</f>
        <v>1.9724545454545455</v>
      </c>
      <c r="O273" s="1">
        <f t="shared" si="60"/>
        <v>14.5</v>
      </c>
      <c r="P273" s="1">
        <f t="shared" si="60"/>
        <v>5.5</v>
      </c>
      <c r="Q273" s="1">
        <f t="shared" si="64"/>
        <v>0.19760081244348099</v>
      </c>
      <c r="R273" s="4">
        <v>1.099</v>
      </c>
      <c r="S273" s="4">
        <v>1.901</v>
      </c>
      <c r="T273" s="1">
        <v>6</v>
      </c>
      <c r="U273" s="1">
        <v>1</v>
      </c>
      <c r="V273" s="1">
        <f t="shared" si="61"/>
        <v>9.6352796773627902E-2</v>
      </c>
      <c r="W273" s="4">
        <v>0.99399999999999999</v>
      </c>
      <c r="X273" s="4">
        <v>2.0059999999999998</v>
      </c>
      <c r="Y273" s="1">
        <v>8.5</v>
      </c>
      <c r="Z273" s="1">
        <v>3.5</v>
      </c>
      <c r="AA273" s="1">
        <f t="shared" si="62"/>
        <v>0.20403495396164451</v>
      </c>
      <c r="AB273" s="1">
        <v>1</v>
      </c>
      <c r="AC273" s="1">
        <v>2</v>
      </c>
      <c r="AD273" s="1">
        <v>0</v>
      </c>
      <c r="AE273" s="1">
        <v>1</v>
      </c>
      <c r="AF273" s="1" t="e">
        <f t="shared" si="59"/>
        <v>#DIV/0!</v>
      </c>
      <c r="AH273" s="1">
        <f t="shared" si="66"/>
        <v>0.22497933360242489</v>
      </c>
      <c r="AI273" s="1">
        <f t="shared" si="67"/>
        <v>0.19332942538350434</v>
      </c>
      <c r="AJ273" s="1">
        <f t="shared" si="68"/>
        <v>0.64394203475922518</v>
      </c>
      <c r="AK273" s="1">
        <f t="shared" si="69"/>
        <v>47.894684399382832</v>
      </c>
      <c r="AL273" s="1" t="b">
        <f t="shared" si="70"/>
        <v>1</v>
      </c>
      <c r="AM273" s="1">
        <f t="shared" si="71"/>
        <v>0.25345918119790584</v>
      </c>
      <c r="AN273" s="1" t="b">
        <f t="shared" si="72"/>
        <v>0</v>
      </c>
      <c r="AO273" s="1">
        <v>9.4879999999999995</v>
      </c>
    </row>
    <row r="274" spans="1:41">
      <c r="A274" s="7">
        <v>271</v>
      </c>
      <c r="B274" s="9" t="s">
        <v>60</v>
      </c>
      <c r="C274" s="9" t="s">
        <v>61</v>
      </c>
      <c r="D274" s="9" t="s">
        <v>83</v>
      </c>
      <c r="E274" s="9" t="s">
        <v>61</v>
      </c>
      <c r="F274" s="2" t="b">
        <f t="shared" si="65"/>
        <v>0</v>
      </c>
      <c r="G274" s="2" t="b">
        <f t="shared" si="63"/>
        <v>0</v>
      </c>
      <c r="H274" s="2" t="s">
        <v>275</v>
      </c>
      <c r="J274" s="4"/>
      <c r="M274" s="1">
        <f>PRODUCT(SUM(PRODUCT(R274,overview!$J$3),PRODUCT(W274,overview!$K$3),PRODUCT(AB274,overview!$L$3)),1/SUM(overview!$J$3:$L$3))</f>
        <v>1.0013181818181818</v>
      </c>
      <c r="N274" s="1">
        <f>PRODUCT(SUM(PRODUCT(S274,overview!$J$3),PRODUCT(X274,overview!$K$3),PRODUCT(AC274,overview!$L$3)),1/SUM(overview!$J$3:$L$3))</f>
        <v>1.9986818181818184</v>
      </c>
      <c r="O274" s="1">
        <f t="shared" si="60"/>
        <v>14</v>
      </c>
      <c r="P274" s="1">
        <f t="shared" si="60"/>
        <v>1</v>
      </c>
      <c r="Q274" s="1">
        <f t="shared" si="64"/>
        <v>3.5784949171044543E-2</v>
      </c>
      <c r="R274" s="4">
        <v>1</v>
      </c>
      <c r="S274" s="4">
        <v>2</v>
      </c>
      <c r="T274" s="1">
        <v>7</v>
      </c>
      <c r="U274" s="1">
        <v>0</v>
      </c>
      <c r="V274" s="1">
        <f t="shared" si="61"/>
        <v>0</v>
      </c>
      <c r="W274" s="4">
        <v>1.002</v>
      </c>
      <c r="X274" s="4">
        <v>1.998</v>
      </c>
      <c r="Y274" s="1">
        <v>6</v>
      </c>
      <c r="Z274" s="1">
        <v>1</v>
      </c>
      <c r="AA274" s="1">
        <f t="shared" si="62"/>
        <v>8.3583583583583587E-2</v>
      </c>
      <c r="AB274" s="1">
        <v>1</v>
      </c>
      <c r="AC274" s="1">
        <v>2</v>
      </c>
      <c r="AD274" s="1">
        <v>1</v>
      </c>
      <c r="AE274" s="1">
        <v>0</v>
      </c>
      <c r="AF274" s="1">
        <f t="shared" si="59"/>
        <v>0</v>
      </c>
      <c r="AH274" s="1">
        <f t="shared" si="66"/>
        <v>0.24007465791160237</v>
      </c>
      <c r="AI274" s="1">
        <f t="shared" si="67"/>
        <v>0.21564301706500785</v>
      </c>
      <c r="AJ274" s="1">
        <f t="shared" si="68"/>
        <v>0.91799179917991791</v>
      </c>
      <c r="AK274" s="1">
        <f t="shared" si="69"/>
        <v>70.754139236411731</v>
      </c>
      <c r="AL274" s="1" t="b">
        <f t="shared" si="70"/>
        <v>1</v>
      </c>
      <c r="AM274" s="1">
        <f t="shared" si="71"/>
        <v>0.14784479780722373</v>
      </c>
      <c r="AN274" s="1" t="b">
        <f t="shared" si="72"/>
        <v>0</v>
      </c>
      <c r="AO274" s="1">
        <v>9.4879999999999995</v>
      </c>
    </row>
    <row r="275" spans="1:41">
      <c r="A275" s="7">
        <v>272</v>
      </c>
      <c r="B275" s="9" t="s">
        <v>87</v>
      </c>
      <c r="C275" s="9" t="s">
        <v>61</v>
      </c>
      <c r="D275" s="9" t="s">
        <v>53</v>
      </c>
      <c r="E275" s="9" t="s">
        <v>33</v>
      </c>
      <c r="F275" s="2" t="b">
        <f t="shared" si="65"/>
        <v>1</v>
      </c>
      <c r="G275" s="2" t="b">
        <f t="shared" si="63"/>
        <v>1</v>
      </c>
      <c r="H275" s="2" t="s">
        <v>275</v>
      </c>
      <c r="I275" s="3" t="s">
        <v>127</v>
      </c>
      <c r="M275" s="1">
        <f>PRODUCT(SUM(PRODUCT(R275,overview!$J$3),PRODUCT(W275,overview!$K$3),PRODUCT(AB275,overview!$L$3)),1/SUM(overview!$J$3:$L$3))</f>
        <v>0.85265909090909087</v>
      </c>
      <c r="N275" s="1">
        <f>PRODUCT(SUM(PRODUCT(S275,overview!$J$3),PRODUCT(X275,overview!$K$3),PRODUCT(AC275,overview!$L$3)),1/SUM(overview!$J$3:$L$3))</f>
        <v>2.147340909090909</v>
      </c>
      <c r="O275" s="1">
        <f t="shared" si="60"/>
        <v>21.2</v>
      </c>
      <c r="P275" s="1">
        <f t="shared" si="60"/>
        <v>30.8</v>
      </c>
      <c r="Q275" s="1">
        <f t="shared" si="64"/>
        <v>0.57688505010085678</v>
      </c>
      <c r="R275" s="4">
        <v>0.77100000000000002</v>
      </c>
      <c r="S275" s="4">
        <v>2.2290000000000001</v>
      </c>
      <c r="T275" s="1">
        <v>9.1999999999999993</v>
      </c>
      <c r="U275" s="1">
        <v>10.8</v>
      </c>
      <c r="V275" s="1">
        <f t="shared" si="61"/>
        <v>0.40605067587336879</v>
      </c>
      <c r="W275" s="4">
        <v>0.88700000000000001</v>
      </c>
      <c r="X275" s="4">
        <v>2.113</v>
      </c>
      <c r="Y275" s="1">
        <v>11.2</v>
      </c>
      <c r="Z275" s="1">
        <v>17.8</v>
      </c>
      <c r="AA275" s="1">
        <f t="shared" si="62"/>
        <v>0.66715401257521478</v>
      </c>
      <c r="AB275" s="1">
        <v>1</v>
      </c>
      <c r="AC275" s="1">
        <v>2</v>
      </c>
      <c r="AD275" s="1">
        <v>0.8</v>
      </c>
      <c r="AE275" s="1">
        <v>2.2000000000000002</v>
      </c>
      <c r="AF275" s="1">
        <f t="shared" si="59"/>
        <v>1.375</v>
      </c>
      <c r="AH275" s="1">
        <f t="shared" si="66"/>
        <v>0.23161482073353065</v>
      </c>
      <c r="AI275" s="1">
        <f t="shared" si="67"/>
        <v>0.19684506628933901</v>
      </c>
      <c r="AJ275" s="1">
        <f t="shared" si="68"/>
        <v>1.2738221481593699</v>
      </c>
      <c r="AK275" s="1">
        <f t="shared" si="69"/>
        <v>76.965799868105123</v>
      </c>
      <c r="AL275" s="1" t="b">
        <f t="shared" si="70"/>
        <v>1</v>
      </c>
      <c r="AM275" s="1">
        <f t="shared" si="71"/>
        <v>8.5001913158031753E-2</v>
      </c>
      <c r="AN275" s="1" t="b">
        <f t="shared" si="72"/>
        <v>0</v>
      </c>
      <c r="AO275" s="1">
        <v>9.4879999999999995</v>
      </c>
    </row>
    <row r="276" spans="1:41">
      <c r="A276" s="7">
        <v>273</v>
      </c>
      <c r="B276" s="9" t="s">
        <v>58</v>
      </c>
      <c r="C276" s="9" t="s">
        <v>59</v>
      </c>
      <c r="D276" s="9" t="s">
        <v>32</v>
      </c>
      <c r="E276" s="9" t="s">
        <v>33</v>
      </c>
      <c r="F276" s="2" t="b">
        <f t="shared" si="65"/>
        <v>0</v>
      </c>
      <c r="G276" s="2" t="b">
        <f t="shared" si="63"/>
        <v>1</v>
      </c>
      <c r="H276" s="2" t="s">
        <v>275</v>
      </c>
      <c r="I276" s="3"/>
      <c r="M276" s="1">
        <f>PRODUCT(SUM(PRODUCT(R276,overview!$J$3),PRODUCT(W276,overview!$K$3),PRODUCT(AB276,overview!$L$3)),1/SUM(overview!$J$3:$L$3))</f>
        <v>0.74804545454545457</v>
      </c>
      <c r="N276" s="1">
        <f>PRODUCT(SUM(PRODUCT(S276,overview!$J$3),PRODUCT(X276,overview!$K$3),PRODUCT(AC276,overview!$L$3)),1/SUM(overview!$J$3:$L$3))</f>
        <v>2.2519545454545455</v>
      </c>
      <c r="O276" s="1">
        <f t="shared" si="60"/>
        <v>9</v>
      </c>
      <c r="P276" s="1">
        <f t="shared" si="60"/>
        <v>31</v>
      </c>
      <c r="Q276" s="1">
        <f t="shared" si="64"/>
        <v>1.1441620859096586</v>
      </c>
      <c r="R276" s="4">
        <v>0.48599999999999999</v>
      </c>
      <c r="S276" s="4">
        <v>2.5139999999999998</v>
      </c>
      <c r="T276" s="1">
        <v>0.5</v>
      </c>
      <c r="U276" s="1">
        <v>15.5</v>
      </c>
      <c r="V276" s="1">
        <f t="shared" si="61"/>
        <v>5.992840095465394</v>
      </c>
      <c r="W276" s="4">
        <v>0.876</v>
      </c>
      <c r="X276" s="4">
        <v>2.1240000000000001</v>
      </c>
      <c r="Y276" s="1">
        <v>8</v>
      </c>
      <c r="Z276" s="1">
        <v>14</v>
      </c>
      <c r="AA276" s="1">
        <f t="shared" si="62"/>
        <v>0.72175141242937846</v>
      </c>
      <c r="AB276" s="1">
        <v>0.70599999999999996</v>
      </c>
      <c r="AC276" s="1">
        <v>2.294</v>
      </c>
      <c r="AD276" s="1">
        <v>0.5</v>
      </c>
      <c r="AE276" s="1">
        <v>1.5</v>
      </c>
      <c r="AF276" s="1">
        <f t="shared" si="59"/>
        <v>0.92327811682650385</v>
      </c>
      <c r="AH276" s="1">
        <f t="shared" si="66"/>
        <v>0.23456532800402141</v>
      </c>
      <c r="AI276" s="1">
        <f t="shared" si="67"/>
        <v>0.19998454103079577</v>
      </c>
      <c r="AJ276" s="1">
        <f t="shared" si="68"/>
        <v>1.2738221481593699</v>
      </c>
      <c r="AK276" s="1">
        <f t="shared" si="69"/>
        <v>78.54905650792503</v>
      </c>
      <c r="AL276" s="1" t="b">
        <f t="shared" si="70"/>
        <v>1</v>
      </c>
      <c r="AM276" s="1">
        <f t="shared" si="71"/>
        <v>6.0777227974304085E-2</v>
      </c>
      <c r="AN276" s="1" t="b">
        <f t="shared" si="72"/>
        <v>0</v>
      </c>
      <c r="AO276" s="1">
        <v>9.4879999999999995</v>
      </c>
    </row>
    <row r="277" spans="1:41">
      <c r="A277" s="7">
        <v>274</v>
      </c>
      <c r="B277" s="9" t="s">
        <v>45</v>
      </c>
      <c r="C277" s="9" t="s">
        <v>46</v>
      </c>
      <c r="D277" s="9" t="s">
        <v>45</v>
      </c>
      <c r="E277" s="9" t="s">
        <v>46</v>
      </c>
      <c r="F277" s="2" t="b">
        <f t="shared" si="65"/>
        <v>0</v>
      </c>
      <c r="G277" s="2" t="b">
        <f t="shared" si="63"/>
        <v>0</v>
      </c>
      <c r="H277" s="2" t="s">
        <v>275</v>
      </c>
      <c r="I277" s="3"/>
      <c r="M277" s="1">
        <f>PRODUCT(SUM(PRODUCT(R277,overview!$J$3),PRODUCT(W277,overview!$K$3),PRODUCT(AB277,overview!$L$3)),1/SUM(overview!$J$3:$L$3))</f>
        <v>1.0116818181818181</v>
      </c>
      <c r="N277" s="1">
        <f>PRODUCT(SUM(PRODUCT(S277,overview!$J$3),PRODUCT(X277,overview!$K$3),PRODUCT(AC277,overview!$L$3)),1/SUM(overview!$J$3:$L$3))</f>
        <v>1.9883181818181819</v>
      </c>
      <c r="O277" s="1">
        <f t="shared" si="60"/>
        <v>15</v>
      </c>
      <c r="P277" s="1">
        <f t="shared" si="60"/>
        <v>1</v>
      </c>
      <c r="Q277" s="1">
        <f t="shared" si="64"/>
        <v>3.3920855908373911E-2</v>
      </c>
      <c r="R277" s="4">
        <v>1.016</v>
      </c>
      <c r="S277" s="4">
        <v>1.984</v>
      </c>
      <c r="T277" s="1">
        <v>7</v>
      </c>
      <c r="U277" s="1">
        <v>0</v>
      </c>
      <c r="V277" s="1">
        <f t="shared" si="61"/>
        <v>0</v>
      </c>
      <c r="W277" s="4">
        <v>1.01</v>
      </c>
      <c r="X277" s="4">
        <v>1.99</v>
      </c>
      <c r="Y277" s="1">
        <v>8</v>
      </c>
      <c r="Z277" s="1">
        <v>1</v>
      </c>
      <c r="AA277" s="1">
        <f t="shared" si="62"/>
        <v>6.3442211055276379E-2</v>
      </c>
      <c r="AB277" s="1">
        <v>1</v>
      </c>
      <c r="AC277" s="1">
        <v>2</v>
      </c>
      <c r="AD277" s="1">
        <v>0</v>
      </c>
      <c r="AE277" s="1">
        <v>0</v>
      </c>
      <c r="AF277" s="1" t="e">
        <f t="shared" si="59"/>
        <v>#DIV/0!</v>
      </c>
      <c r="AH277" s="1">
        <f t="shared" si="66"/>
        <v>0.19983890030893192</v>
      </c>
      <c r="AI277" s="1">
        <f t="shared" si="67"/>
        <v>0.19484340329353533</v>
      </c>
      <c r="AJ277" s="1">
        <f t="shared" si="68"/>
        <v>0.81574508484574748</v>
      </c>
      <c r="AK277" s="1">
        <f t="shared" si="69"/>
        <v>92.552562987787084</v>
      </c>
      <c r="AL277" s="1" t="b">
        <f t="shared" si="70"/>
        <v>1</v>
      </c>
      <c r="AM277" s="1">
        <f t="shared" si="71"/>
        <v>3.8818533360995139E-2</v>
      </c>
      <c r="AN277" s="1" t="b">
        <f t="shared" si="72"/>
        <v>0</v>
      </c>
      <c r="AO277" s="1">
        <v>9.4879999999999995</v>
      </c>
    </row>
    <row r="278" spans="1:41">
      <c r="A278" s="7">
        <v>275</v>
      </c>
      <c r="B278" s="9" t="s">
        <v>75</v>
      </c>
      <c r="C278" s="9" t="s">
        <v>1</v>
      </c>
      <c r="D278" s="9" t="s">
        <v>75</v>
      </c>
      <c r="E278" s="9" t="s">
        <v>1</v>
      </c>
      <c r="F278" s="2" t="b">
        <f t="shared" si="65"/>
        <v>0</v>
      </c>
      <c r="G278" s="2" t="b">
        <f t="shared" si="63"/>
        <v>0</v>
      </c>
      <c r="H278" s="2" t="s">
        <v>275</v>
      </c>
      <c r="I278" s="3"/>
      <c r="M278" s="1">
        <f>PRODUCT(SUM(PRODUCT(R278,overview!$J$3),PRODUCT(W278,overview!$K$3),PRODUCT(AB278,overview!$L$3)),1/SUM(overview!$J$3:$L$3))</f>
        <v>1.0358863636363635</v>
      </c>
      <c r="N278" s="1">
        <f>PRODUCT(SUM(PRODUCT(S278,overview!$J$3),PRODUCT(X278,overview!$K$3),PRODUCT(AC278,overview!$L$3)),1/SUM(overview!$J$3:$L$3))</f>
        <v>1.9641136363636362</v>
      </c>
      <c r="O278" s="1">
        <f t="shared" si="60"/>
        <v>13</v>
      </c>
      <c r="P278" s="1">
        <f t="shared" si="60"/>
        <v>2</v>
      </c>
      <c r="Q278" s="1">
        <f t="shared" si="64"/>
        <v>8.1139466636047333E-2</v>
      </c>
      <c r="R278" s="4">
        <v>1.032</v>
      </c>
      <c r="S278" s="4">
        <v>1.968</v>
      </c>
      <c r="T278" s="1">
        <v>6</v>
      </c>
      <c r="U278" s="1">
        <v>2</v>
      </c>
      <c r="V278" s="1">
        <f t="shared" si="61"/>
        <v>0.17479674796747968</v>
      </c>
      <c r="W278" s="4">
        <v>1.0389999999999999</v>
      </c>
      <c r="X278" s="4">
        <v>1.9610000000000001</v>
      </c>
      <c r="Y278" s="1">
        <v>7</v>
      </c>
      <c r="Z278" s="1">
        <v>0</v>
      </c>
      <c r="AA278" s="1">
        <f t="shared" si="62"/>
        <v>0</v>
      </c>
      <c r="AB278" s="1">
        <v>1</v>
      </c>
      <c r="AC278" s="1">
        <v>2</v>
      </c>
      <c r="AD278" s="1">
        <v>0</v>
      </c>
      <c r="AE278" s="1">
        <v>0</v>
      </c>
      <c r="AF278" s="1" t="e">
        <f t="shared" si="59"/>
        <v>#DIV/0!</v>
      </c>
      <c r="AH278" s="1">
        <f t="shared" si="66"/>
        <v>0.19003393210180761</v>
      </c>
      <c r="AI278" s="1">
        <f t="shared" si="67"/>
        <v>0.17930015390636414</v>
      </c>
      <c r="AJ278" s="1">
        <f t="shared" si="68"/>
        <v>0.64218230083601402</v>
      </c>
      <c r="AK278" s="1">
        <f t="shared" si="69"/>
        <v>65.786907275048776</v>
      </c>
      <c r="AL278" s="1" t="b">
        <f t="shared" si="70"/>
        <v>1</v>
      </c>
      <c r="AM278" s="1">
        <f t="shared" si="71"/>
        <v>6.4695762729026452E-3</v>
      </c>
      <c r="AN278" s="1" t="b">
        <f t="shared" si="72"/>
        <v>0</v>
      </c>
      <c r="AO278" s="1">
        <v>9.4879999999999995</v>
      </c>
    </row>
    <row r="279" spans="1:41">
      <c r="A279" s="7">
        <v>276</v>
      </c>
      <c r="B279" s="9" t="s">
        <v>28</v>
      </c>
      <c r="C279" s="9" t="s">
        <v>29</v>
      </c>
      <c r="D279" s="9" t="s">
        <v>28</v>
      </c>
      <c r="E279" s="9" t="s">
        <v>29</v>
      </c>
      <c r="F279" s="2" t="b">
        <f t="shared" si="65"/>
        <v>0</v>
      </c>
      <c r="G279" s="2" t="b">
        <f t="shared" si="63"/>
        <v>0</v>
      </c>
      <c r="H279" s="2" t="s">
        <v>275</v>
      </c>
      <c r="I279" s="3"/>
      <c r="M279" s="1">
        <f>PRODUCT(SUM(PRODUCT(R279,overview!$J$3),PRODUCT(W279,overview!$K$3),PRODUCT(AB279,overview!$L$3)),1/SUM(overview!$J$3:$L$3))</f>
        <v>0.66700000000000004</v>
      </c>
      <c r="N279" s="1">
        <f>PRODUCT(SUM(PRODUCT(S279,overview!$J$3),PRODUCT(X279,overview!$K$3),PRODUCT(AC279,overview!$L$3)),1/SUM(overview!$J$3:$L$3))</f>
        <v>2.3330000000000006</v>
      </c>
      <c r="O279" s="1">
        <f t="shared" si="60"/>
        <v>8</v>
      </c>
      <c r="P279" s="1">
        <f t="shared" si="60"/>
        <v>0</v>
      </c>
      <c r="Q279" s="1">
        <f t="shared" si="64"/>
        <v>0</v>
      </c>
      <c r="R279" s="4">
        <v>0.66700000000000004</v>
      </c>
      <c r="S279" s="4">
        <v>2.3330000000000002</v>
      </c>
      <c r="T279" s="1">
        <v>3</v>
      </c>
      <c r="U279" s="1">
        <v>0</v>
      </c>
      <c r="V279" s="1">
        <f t="shared" si="61"/>
        <v>0</v>
      </c>
      <c r="W279" s="4">
        <v>0.66700000000000004</v>
      </c>
      <c r="X279" s="4">
        <v>2.3330000000000002</v>
      </c>
      <c r="Y279" s="1">
        <v>5</v>
      </c>
      <c r="Z279" s="1">
        <v>0</v>
      </c>
      <c r="AA279" s="1">
        <f t="shared" si="62"/>
        <v>0</v>
      </c>
      <c r="AB279" s="1">
        <v>0.66700000000000004</v>
      </c>
      <c r="AC279" s="1">
        <v>2.3330000000000002</v>
      </c>
      <c r="AD279" s="1">
        <v>0</v>
      </c>
      <c r="AE279" s="1">
        <v>0</v>
      </c>
      <c r="AF279" s="1" t="e">
        <f t="shared" si="59"/>
        <v>#DIV/0!</v>
      </c>
      <c r="AH279" s="1">
        <f t="shared" si="66"/>
        <v>0.17927214429668509</v>
      </c>
      <c r="AI279" s="1">
        <f t="shared" si="67"/>
        <v>0.17849514160741156</v>
      </c>
      <c r="AJ279" s="1">
        <f t="shared" si="68"/>
        <v>1.1361686860944862</v>
      </c>
      <c r="AK279" s="1">
        <f t="shared" si="69"/>
        <v>38.139043639911023</v>
      </c>
      <c r="AL279" s="1" t="b">
        <f t="shared" si="70"/>
        <v>1</v>
      </c>
      <c r="AM279" s="1">
        <f t="shared" si="71"/>
        <v>5.5062364704425809E-6</v>
      </c>
      <c r="AN279" s="1" t="b">
        <f t="shared" si="72"/>
        <v>0</v>
      </c>
      <c r="AO279" s="1">
        <v>9.4879999999999995</v>
      </c>
    </row>
    <row r="280" spans="1:41">
      <c r="A280" s="7">
        <v>277</v>
      </c>
      <c r="B280" s="9" t="s">
        <v>83</v>
      </c>
      <c r="C280" s="9" t="s">
        <v>61</v>
      </c>
      <c r="D280" s="9" t="s">
        <v>83</v>
      </c>
      <c r="E280" s="9" t="s">
        <v>61</v>
      </c>
      <c r="F280" s="2" t="b">
        <f t="shared" si="65"/>
        <v>0</v>
      </c>
      <c r="G280" s="2" t="b">
        <f t="shared" si="63"/>
        <v>0</v>
      </c>
      <c r="H280" s="2" t="s">
        <v>275</v>
      </c>
      <c r="I280" s="4"/>
      <c r="M280" s="1">
        <f>PRODUCT(SUM(PRODUCT(R280,overview!$J$3),PRODUCT(W280,overview!$K$3),PRODUCT(AB280,overview!$L$3)),1/SUM(overview!$J$3:$L$3))</f>
        <v>1</v>
      </c>
      <c r="N280" s="1">
        <f>PRODUCT(SUM(PRODUCT(S280,overview!$J$3),PRODUCT(X280,overview!$K$3),PRODUCT(AC280,overview!$L$3)),1/SUM(overview!$J$3:$L$3))</f>
        <v>2</v>
      </c>
      <c r="O280" s="1">
        <f t="shared" si="60"/>
        <v>12</v>
      </c>
      <c r="P280" s="1">
        <f t="shared" si="60"/>
        <v>0</v>
      </c>
      <c r="Q280" s="1">
        <f t="shared" si="64"/>
        <v>0</v>
      </c>
      <c r="R280" s="4">
        <v>1</v>
      </c>
      <c r="S280" s="4">
        <v>2</v>
      </c>
      <c r="T280" s="1">
        <v>7</v>
      </c>
      <c r="U280" s="1">
        <v>0</v>
      </c>
      <c r="V280" s="1">
        <f t="shared" si="61"/>
        <v>0</v>
      </c>
      <c r="W280" s="4">
        <v>1</v>
      </c>
      <c r="X280" s="4">
        <v>2</v>
      </c>
      <c r="Y280" s="1">
        <v>5</v>
      </c>
      <c r="Z280" s="1">
        <v>0</v>
      </c>
      <c r="AA280" s="1">
        <f t="shared" si="62"/>
        <v>0</v>
      </c>
      <c r="AB280" s="1">
        <v>1</v>
      </c>
      <c r="AC280" s="1">
        <v>2</v>
      </c>
      <c r="AD280" s="1">
        <v>0</v>
      </c>
      <c r="AE280" s="1">
        <v>0</v>
      </c>
      <c r="AF280" s="1" t="e">
        <f t="shared" si="59"/>
        <v>#DIV/0!</v>
      </c>
      <c r="AH280" s="1">
        <f t="shared" si="66"/>
        <v>9.317112696662086E-2</v>
      </c>
      <c r="AI280" s="1">
        <f t="shared" si="67"/>
        <v>0.11083306235522006</v>
      </c>
      <c r="AJ280" s="1">
        <f t="shared" si="68"/>
        <v>0.36612021857923488</v>
      </c>
      <c r="AK280" s="1">
        <f t="shared" si="69"/>
        <v>26.603818850745821</v>
      </c>
      <c r="AL280" s="1" t="b">
        <f t="shared" si="70"/>
        <v>1</v>
      </c>
      <c r="AM280" s="1">
        <f t="shared" si="71"/>
        <v>1.3937169386302583E-3</v>
      </c>
      <c r="AN280" s="1" t="b">
        <f t="shared" si="72"/>
        <v>0</v>
      </c>
      <c r="AO280" s="1">
        <v>9.4879999999999995</v>
      </c>
    </row>
    <row r="281" spans="1:41">
      <c r="A281" s="7">
        <v>278</v>
      </c>
      <c r="B281" s="9" t="s">
        <v>75</v>
      </c>
      <c r="C281" s="9" t="s">
        <v>1</v>
      </c>
      <c r="D281" s="9" t="s">
        <v>75</v>
      </c>
      <c r="E281" s="9" t="s">
        <v>1</v>
      </c>
      <c r="F281" s="2" t="b">
        <f t="shared" si="65"/>
        <v>0</v>
      </c>
      <c r="G281" s="2" t="b">
        <f t="shared" si="63"/>
        <v>0</v>
      </c>
      <c r="H281" s="2" t="s">
        <v>275</v>
      </c>
      <c r="I281" s="3"/>
      <c r="M281" s="1">
        <f>PRODUCT(SUM(PRODUCT(R281,overview!$J$3),PRODUCT(W281,overview!$K$3),PRODUCT(AB281,overview!$L$3)),1/SUM(overview!$J$3:$L$3))</f>
        <v>1.0516590909090908</v>
      </c>
      <c r="N281" s="1">
        <f>PRODUCT(SUM(PRODUCT(S281,overview!$J$3),PRODUCT(X281,overview!$K$3),PRODUCT(AC281,overview!$L$3)),1/SUM(overview!$J$3:$L$3))</f>
        <v>1.9483409090909092</v>
      </c>
      <c r="O281" s="1">
        <f t="shared" si="60"/>
        <v>14</v>
      </c>
      <c r="P281" s="1">
        <f t="shared" si="60"/>
        <v>0</v>
      </c>
      <c r="Q281" s="1">
        <f t="shared" si="64"/>
        <v>0</v>
      </c>
      <c r="R281" s="4">
        <v>1.1519999999999999</v>
      </c>
      <c r="S281" s="4">
        <v>1.8480000000000001</v>
      </c>
      <c r="T281" s="1">
        <v>7</v>
      </c>
      <c r="U281" s="1">
        <v>0</v>
      </c>
      <c r="V281" s="1">
        <f t="shared" si="61"/>
        <v>0</v>
      </c>
      <c r="W281" s="4">
        <v>1.0049999999999999</v>
      </c>
      <c r="X281" s="4">
        <v>1.9950000000000001</v>
      </c>
      <c r="Y281" s="1">
        <v>7</v>
      </c>
      <c r="Z281" s="1">
        <v>0</v>
      </c>
      <c r="AA281" s="1">
        <f t="shared" si="62"/>
        <v>0</v>
      </c>
      <c r="AB281" s="1">
        <v>1</v>
      </c>
      <c r="AC281" s="1">
        <v>2</v>
      </c>
      <c r="AD281" s="1">
        <v>0</v>
      </c>
      <c r="AE281" s="1">
        <v>0</v>
      </c>
      <c r="AF281" s="1" t="e">
        <f t="shared" si="59"/>
        <v>#DIV/0!</v>
      </c>
      <c r="AH281" s="1">
        <f t="shared" si="66"/>
        <v>1.784161303702118E-2</v>
      </c>
      <c r="AI281" s="1">
        <f t="shared" si="67"/>
        <v>1.7551966828866585E-2</v>
      </c>
      <c r="AJ281" s="1">
        <f t="shared" si="68"/>
        <v>0</v>
      </c>
      <c r="AK281" s="1">
        <f t="shared" si="69"/>
        <v>20.66408564443816</v>
      </c>
      <c r="AL281" s="1" t="b">
        <f t="shared" si="70"/>
        <v>1</v>
      </c>
      <c r="AM281" s="1">
        <f t="shared" si="71"/>
        <v>3.6542026372209202E-3</v>
      </c>
      <c r="AN281" s="1" t="b">
        <f t="shared" si="72"/>
        <v>0</v>
      </c>
      <c r="AO281" s="1">
        <v>9.4879999999999995</v>
      </c>
    </row>
    <row r="282" spans="1:41">
      <c r="A282" s="7">
        <v>279</v>
      </c>
      <c r="B282" s="9" t="s">
        <v>28</v>
      </c>
      <c r="C282" s="9" t="s">
        <v>29</v>
      </c>
      <c r="D282" s="9" t="s">
        <v>28</v>
      </c>
      <c r="E282" s="9" t="s">
        <v>29</v>
      </c>
      <c r="F282" s="2" t="b">
        <f t="shared" si="65"/>
        <v>0</v>
      </c>
      <c r="G282" s="2" t="b">
        <f t="shared" si="63"/>
        <v>0</v>
      </c>
      <c r="H282" s="2" t="s">
        <v>275</v>
      </c>
      <c r="I282" s="3"/>
      <c r="M282" s="1">
        <f>PRODUCT(SUM(PRODUCT(R282,overview!$J$3),PRODUCT(W282,overview!$K$3),PRODUCT(AB282,overview!$L$3)),1/SUM(overview!$J$3:$L$3))</f>
        <v>0.66700000000000004</v>
      </c>
      <c r="N282" s="1">
        <f>PRODUCT(SUM(PRODUCT(S282,overview!$J$3),PRODUCT(X282,overview!$K$3),PRODUCT(AC282,overview!$L$3)),1/SUM(overview!$J$3:$L$3))</f>
        <v>2.3330000000000006</v>
      </c>
      <c r="O282" s="1">
        <f t="shared" si="60"/>
        <v>10</v>
      </c>
      <c r="P282" s="1">
        <f t="shared" si="60"/>
        <v>0</v>
      </c>
      <c r="Q282" s="1">
        <f t="shared" si="64"/>
        <v>0</v>
      </c>
      <c r="R282" s="4">
        <v>0.66700000000000004</v>
      </c>
      <c r="S282" s="4">
        <v>2.3330000000000002</v>
      </c>
      <c r="T282" s="1">
        <v>4</v>
      </c>
      <c r="U282" s="1">
        <v>0</v>
      </c>
      <c r="V282" s="1">
        <f t="shared" si="61"/>
        <v>0</v>
      </c>
      <c r="W282" s="4">
        <v>0.66700000000000004</v>
      </c>
      <c r="X282" s="4">
        <v>2.3330000000000002</v>
      </c>
      <c r="Y282" s="1">
        <v>6</v>
      </c>
      <c r="Z282" s="1">
        <v>0</v>
      </c>
      <c r="AA282" s="1">
        <f t="shared" si="62"/>
        <v>0</v>
      </c>
      <c r="AB282" s="1">
        <v>0.66700000000000004</v>
      </c>
      <c r="AC282" s="1">
        <v>2.3330000000000002</v>
      </c>
      <c r="AD282" s="1">
        <v>0</v>
      </c>
      <c r="AE282" s="1">
        <v>0</v>
      </c>
      <c r="AF282" s="1" t="e">
        <f t="shared" si="59"/>
        <v>#DIV/0!</v>
      </c>
      <c r="AH282" s="1">
        <f t="shared" si="66"/>
        <v>1.2917866806319281E-2</v>
      </c>
      <c r="AI282" s="1">
        <f t="shared" si="67"/>
        <v>1.8922020687695211E-2</v>
      </c>
      <c r="AJ282" s="1">
        <f t="shared" si="68"/>
        <v>0</v>
      </c>
      <c r="AK282" s="1">
        <f t="shared" si="69"/>
        <v>1.3550421716306036</v>
      </c>
      <c r="AL282" s="1" t="b">
        <f t="shared" si="70"/>
        <v>0</v>
      </c>
      <c r="AM282" s="1">
        <f t="shared" si="71"/>
        <v>2.7361194601986001E-3</v>
      </c>
      <c r="AN282" s="1" t="b">
        <f t="shared" si="72"/>
        <v>0</v>
      </c>
      <c r="AO282" s="1">
        <v>9.4879999999999995</v>
      </c>
    </row>
    <row r="283" spans="1:41">
      <c r="A283" s="7">
        <v>280</v>
      </c>
      <c r="B283" s="9" t="s">
        <v>43</v>
      </c>
      <c r="C283" s="9" t="s">
        <v>44</v>
      </c>
      <c r="D283" s="9" t="s">
        <v>43</v>
      </c>
      <c r="E283" s="9" t="s">
        <v>44</v>
      </c>
      <c r="F283" s="2" t="b">
        <f t="shared" si="65"/>
        <v>0</v>
      </c>
      <c r="G283" s="2" t="b">
        <f t="shared" si="63"/>
        <v>0</v>
      </c>
      <c r="H283" s="2" t="s">
        <v>275</v>
      </c>
      <c r="I283" s="3"/>
      <c r="M283" s="1">
        <f>PRODUCT(SUM(PRODUCT(R283,overview!$J$3),PRODUCT(W283,overview!$K$3),PRODUCT(AB283,overview!$L$3)),1/SUM(overview!$J$3:$L$3))</f>
        <v>0.375</v>
      </c>
      <c r="N283" s="1">
        <f>PRODUCT(SUM(PRODUCT(S283,overview!$J$3),PRODUCT(X283,overview!$K$3),PRODUCT(AC283,overview!$L$3)),1/SUM(overview!$J$3:$L$3))</f>
        <v>2.625</v>
      </c>
      <c r="O283" s="1">
        <f t="shared" si="60"/>
        <v>6</v>
      </c>
      <c r="P283" s="1">
        <f t="shared" si="60"/>
        <v>0</v>
      </c>
      <c r="Q283" s="1">
        <f t="shared" si="64"/>
        <v>0</v>
      </c>
      <c r="R283" s="4">
        <v>0.375</v>
      </c>
      <c r="S283" s="4">
        <v>2.625</v>
      </c>
      <c r="T283" s="1">
        <v>2</v>
      </c>
      <c r="U283" s="1">
        <v>0</v>
      </c>
      <c r="V283" s="1">
        <f t="shared" si="61"/>
        <v>0</v>
      </c>
      <c r="W283" s="4">
        <v>0.375</v>
      </c>
      <c r="X283" s="4">
        <v>2.625</v>
      </c>
      <c r="Y283" s="1">
        <v>4</v>
      </c>
      <c r="Z283" s="1">
        <v>0</v>
      </c>
      <c r="AA283" s="1">
        <f t="shared" si="62"/>
        <v>0</v>
      </c>
      <c r="AB283" s="1">
        <v>0.375</v>
      </c>
      <c r="AC283" s="1">
        <v>2.625</v>
      </c>
      <c r="AD283" s="1">
        <v>0</v>
      </c>
      <c r="AE283" s="1">
        <v>0</v>
      </c>
      <c r="AF283" s="1" t="e">
        <f t="shared" si="59"/>
        <v>#DIV/0!</v>
      </c>
      <c r="AH283" s="1">
        <f t="shared" si="66"/>
        <v>1.284037113770394E-2</v>
      </c>
      <c r="AI283" s="1">
        <f t="shared" si="67"/>
        <v>5.8086750000785389E-3</v>
      </c>
      <c r="AJ283" s="1">
        <f t="shared" si="68"/>
        <v>0</v>
      </c>
      <c r="AK283" s="1">
        <f t="shared" si="69"/>
        <v>0.26586692526365113</v>
      </c>
      <c r="AL283" s="1" t="b">
        <f t="shared" si="70"/>
        <v>0</v>
      </c>
      <c r="AM283" s="1">
        <f t="shared" si="71"/>
        <v>2.0036647797192303E-2</v>
      </c>
      <c r="AN283" s="1" t="b">
        <f t="shared" si="72"/>
        <v>0</v>
      </c>
      <c r="AO283" s="1">
        <v>9.4879999999999995</v>
      </c>
    </row>
    <row r="284" spans="1:41">
      <c r="A284" s="7">
        <v>281</v>
      </c>
      <c r="B284" s="9" t="s">
        <v>30</v>
      </c>
      <c r="C284" s="9" t="s">
        <v>31</v>
      </c>
      <c r="D284" s="9" t="s">
        <v>30</v>
      </c>
      <c r="E284" s="9" t="s">
        <v>31</v>
      </c>
      <c r="F284" s="2" t="b">
        <f t="shared" si="65"/>
        <v>0</v>
      </c>
      <c r="G284" s="2" t="b">
        <f t="shared" si="63"/>
        <v>0</v>
      </c>
      <c r="H284" s="2" t="s">
        <v>275</v>
      </c>
      <c r="M284" s="1">
        <f>PRODUCT(SUM(PRODUCT(R284,overview!$J$3),PRODUCT(W284,overview!$K$3),PRODUCT(AB284,overview!$L$3)),1/SUM(overview!$J$3:$L$3))</f>
        <v>1</v>
      </c>
      <c r="N284" s="1">
        <f>PRODUCT(SUM(PRODUCT(S284,overview!$J$3),PRODUCT(X284,overview!$K$3),PRODUCT(AC284,overview!$L$3)),1/SUM(overview!$J$3:$L$3))</f>
        <v>2</v>
      </c>
      <c r="O284" s="1">
        <f t="shared" si="60"/>
        <v>13</v>
      </c>
      <c r="P284" s="1">
        <f t="shared" si="60"/>
        <v>0</v>
      </c>
      <c r="Q284" s="1">
        <f t="shared" si="64"/>
        <v>0</v>
      </c>
      <c r="R284" s="4">
        <v>1</v>
      </c>
      <c r="S284" s="4">
        <v>2</v>
      </c>
      <c r="T284" s="1">
        <v>8</v>
      </c>
      <c r="U284" s="1">
        <v>0</v>
      </c>
      <c r="V284" s="1">
        <f t="shared" si="61"/>
        <v>0</v>
      </c>
      <c r="W284" s="4">
        <v>1</v>
      </c>
      <c r="X284" s="4">
        <v>2</v>
      </c>
      <c r="Y284" s="1">
        <v>5</v>
      </c>
      <c r="Z284" s="1">
        <v>0</v>
      </c>
      <c r="AA284" s="1">
        <f t="shared" si="62"/>
        <v>0</v>
      </c>
      <c r="AB284" s="1">
        <v>1</v>
      </c>
      <c r="AC284" s="1">
        <v>2</v>
      </c>
      <c r="AD284" s="1">
        <v>0</v>
      </c>
      <c r="AE284" s="1">
        <v>0</v>
      </c>
      <c r="AF284" s="1" t="e">
        <f t="shared" si="59"/>
        <v>#DIV/0!</v>
      </c>
      <c r="AH284" s="1">
        <f t="shared" si="66"/>
        <v>1.2629953641671274E-2</v>
      </c>
      <c r="AI284" s="1">
        <f t="shared" si="67"/>
        <v>5.604846673384181E-3</v>
      </c>
      <c r="AJ284" s="1">
        <f t="shared" si="68"/>
        <v>0</v>
      </c>
      <c r="AK284" s="1">
        <f t="shared" si="69"/>
        <v>0.2317909044148877</v>
      </c>
      <c r="AL284" s="1" t="b">
        <f t="shared" si="70"/>
        <v>0</v>
      </c>
      <c r="AM284" s="1">
        <f t="shared" si="71"/>
        <v>4.9058361770977117E-2</v>
      </c>
      <c r="AN284" s="1" t="b">
        <f t="shared" si="72"/>
        <v>0</v>
      </c>
      <c r="AO284" s="1">
        <v>9.4879999999999995</v>
      </c>
    </row>
    <row r="285" spans="1:41">
      <c r="A285" s="7">
        <v>282</v>
      </c>
      <c r="B285" s="9" t="s">
        <v>32</v>
      </c>
      <c r="C285" s="9" t="s">
        <v>33</v>
      </c>
      <c r="D285" s="9" t="s">
        <v>32</v>
      </c>
      <c r="E285" s="9" t="s">
        <v>33</v>
      </c>
      <c r="F285" s="2" t="b">
        <f t="shared" si="65"/>
        <v>0</v>
      </c>
      <c r="G285" s="2" t="b">
        <f t="shared" si="63"/>
        <v>0</v>
      </c>
      <c r="H285" s="2" t="s">
        <v>275</v>
      </c>
      <c r="K285" s="3"/>
      <c r="L285" s="3"/>
      <c r="M285" s="1">
        <f>PRODUCT(SUM(PRODUCT(R285,overview!$J$3),PRODUCT(W285,overview!$K$3),PRODUCT(AB285,overview!$L$3)),1/SUM(overview!$J$3:$L$3))</f>
        <v>0.78993181818181812</v>
      </c>
      <c r="N285" s="1">
        <f>PRODUCT(SUM(PRODUCT(S285,overview!$J$3),PRODUCT(X285,overview!$K$3),PRODUCT(AC285,overview!$L$3)),1/SUM(overview!$J$3:$L$3))</f>
        <v>2.210068181818182</v>
      </c>
      <c r="O285" s="1">
        <f t="shared" si="60"/>
        <v>16</v>
      </c>
      <c r="P285" s="1">
        <f t="shared" si="60"/>
        <v>2</v>
      </c>
      <c r="Q285" s="1">
        <f t="shared" si="64"/>
        <v>4.4678023096778166E-2</v>
      </c>
      <c r="R285" s="4">
        <v>0.95499999999999996</v>
      </c>
      <c r="S285" s="4">
        <v>2.0449999999999999</v>
      </c>
      <c r="T285" s="1">
        <v>9</v>
      </c>
      <c r="U285" s="1">
        <v>1</v>
      </c>
      <c r="V285" s="1">
        <f t="shared" si="61"/>
        <v>5.1888073892963862E-2</v>
      </c>
      <c r="W285" s="4">
        <v>0.70299999999999996</v>
      </c>
      <c r="X285" s="4">
        <v>2.2970000000000002</v>
      </c>
      <c r="Y285" s="1">
        <v>7</v>
      </c>
      <c r="Z285" s="1">
        <v>1</v>
      </c>
      <c r="AA285" s="1">
        <f t="shared" si="62"/>
        <v>4.3721624479134268E-2</v>
      </c>
      <c r="AB285" s="1">
        <v>1</v>
      </c>
      <c r="AC285" s="1">
        <v>2</v>
      </c>
      <c r="AD285" s="1">
        <v>0</v>
      </c>
      <c r="AE285" s="1">
        <v>0</v>
      </c>
      <c r="AF285" s="1" t="e">
        <f t="shared" si="59"/>
        <v>#DIV/0!</v>
      </c>
      <c r="AH285" s="1">
        <f t="shared" si="66"/>
        <v>1.1540952717423305E-2</v>
      </c>
      <c r="AI285" s="1">
        <f t="shared" si="67"/>
        <v>5.2858758627057226E-3</v>
      </c>
      <c r="AJ285" s="1">
        <f t="shared" si="68"/>
        <v>0</v>
      </c>
      <c r="AK285" s="1">
        <f t="shared" si="69"/>
        <v>0.19027057989416571</v>
      </c>
      <c r="AL285" s="1" t="b">
        <f t="shared" si="70"/>
        <v>0</v>
      </c>
      <c r="AM285" s="1">
        <f t="shared" si="71"/>
        <v>0.16207338382201142</v>
      </c>
      <c r="AN285" s="1" t="b">
        <f t="shared" si="72"/>
        <v>0</v>
      </c>
      <c r="AO285" s="1">
        <v>9.4879999999999995</v>
      </c>
    </row>
    <row r="286" spans="1:41">
      <c r="A286" s="7">
        <v>283</v>
      </c>
      <c r="B286" s="9" t="s">
        <v>97</v>
      </c>
      <c r="C286" s="9" t="s">
        <v>42</v>
      </c>
      <c r="D286" s="9" t="s">
        <v>41</v>
      </c>
      <c r="E286" s="9" t="s">
        <v>42</v>
      </c>
      <c r="F286" s="2" t="b">
        <f t="shared" si="65"/>
        <v>0</v>
      </c>
      <c r="G286" s="2" t="b">
        <f t="shared" si="63"/>
        <v>1</v>
      </c>
      <c r="H286" s="2" t="s">
        <v>275</v>
      </c>
      <c r="I286" s="3" t="s">
        <v>127</v>
      </c>
      <c r="M286" s="1">
        <f>PRODUCT(SUM(PRODUCT(R286,overview!$J$3),PRODUCT(W286,overview!$K$3),PRODUCT(AB286,overview!$L$3)),1/SUM(overview!$J$3:$L$3))</f>
        <v>0.42570454545454545</v>
      </c>
      <c r="N286" s="1">
        <f>PRODUCT(SUM(PRODUCT(S286,overview!$J$3),PRODUCT(X286,overview!$K$3),PRODUCT(AC286,overview!$L$3)),1/SUM(overview!$J$3:$L$3))</f>
        <v>2.5742954545454548</v>
      </c>
      <c r="O286" s="1">
        <f t="shared" si="60"/>
        <v>12</v>
      </c>
      <c r="P286" s="1">
        <f t="shared" si="60"/>
        <v>1</v>
      </c>
      <c r="Q286" s="1">
        <f t="shared" si="64"/>
        <v>1.3780616644153885E-2</v>
      </c>
      <c r="R286" s="4">
        <v>0.42899999999999999</v>
      </c>
      <c r="S286" s="4">
        <v>2.5710000000000002</v>
      </c>
      <c r="T286" s="1">
        <v>7</v>
      </c>
      <c r="U286" s="1">
        <v>0</v>
      </c>
      <c r="V286" s="1">
        <f t="shared" si="61"/>
        <v>0</v>
      </c>
      <c r="W286" s="4">
        <v>0.42399999999999999</v>
      </c>
      <c r="X286" s="4">
        <v>2.5760000000000001</v>
      </c>
      <c r="Y286" s="1">
        <v>4</v>
      </c>
      <c r="Z286" s="1">
        <v>1</v>
      </c>
      <c r="AA286" s="1">
        <f t="shared" si="62"/>
        <v>4.1149068322981368E-2</v>
      </c>
      <c r="AB286" s="1">
        <v>0.42899999999999999</v>
      </c>
      <c r="AC286" s="1">
        <v>2.5710000000000002</v>
      </c>
      <c r="AD286" s="1">
        <v>1</v>
      </c>
      <c r="AE286" s="1">
        <v>0</v>
      </c>
      <c r="AF286" s="1">
        <f t="shared" si="59"/>
        <v>0</v>
      </c>
      <c r="AH286" s="1">
        <f t="shared" si="66"/>
        <v>1.7756279293354164E-2</v>
      </c>
      <c r="AI286" s="1">
        <f t="shared" si="67"/>
        <v>1.0736762659113872E-2</v>
      </c>
      <c r="AJ286" s="1">
        <f t="shared" si="68"/>
        <v>0</v>
      </c>
      <c r="AK286" s="1">
        <f t="shared" si="69"/>
        <v>0.2080163569064912</v>
      </c>
      <c r="AL286" s="1" t="b">
        <f t="shared" si="70"/>
        <v>0</v>
      </c>
      <c r="AM286" s="1">
        <f t="shared" si="71"/>
        <v>0.17097674914078775</v>
      </c>
      <c r="AN286" s="1" t="b">
        <f t="shared" si="72"/>
        <v>0</v>
      </c>
      <c r="AO286" s="1">
        <v>9.4879999999999995</v>
      </c>
    </row>
    <row r="287" spans="1:41">
      <c r="A287" s="7">
        <v>284</v>
      </c>
      <c r="B287" s="9" t="s">
        <v>53</v>
      </c>
      <c r="C287" s="9" t="s">
        <v>33</v>
      </c>
      <c r="D287" s="9" t="s">
        <v>32</v>
      </c>
      <c r="E287" s="9" t="s">
        <v>33</v>
      </c>
      <c r="F287" s="2" t="b">
        <f t="shared" si="65"/>
        <v>1</v>
      </c>
      <c r="G287" s="2" t="b">
        <f t="shared" si="63"/>
        <v>0</v>
      </c>
      <c r="H287" s="2" t="s">
        <v>275</v>
      </c>
      <c r="I287" s="3"/>
      <c r="M287" s="1">
        <f>PRODUCT(SUM(PRODUCT(R287,overview!$J$3),PRODUCT(W287,overview!$K$3),PRODUCT(AB287,overview!$L$3)),1/SUM(overview!$J$3:$L$3))</f>
        <v>1</v>
      </c>
      <c r="N287" s="1">
        <f>PRODUCT(SUM(PRODUCT(S287,overview!$J$3),PRODUCT(X287,overview!$K$3),PRODUCT(AC287,overview!$L$3)),1/SUM(overview!$J$3:$L$3))</f>
        <v>2</v>
      </c>
      <c r="O287" s="1">
        <f t="shared" si="60"/>
        <v>12</v>
      </c>
      <c r="P287" s="1">
        <f t="shared" si="60"/>
        <v>0</v>
      </c>
      <c r="Q287" s="1">
        <f t="shared" si="64"/>
        <v>0</v>
      </c>
      <c r="R287" s="4">
        <v>1</v>
      </c>
      <c r="S287" s="4">
        <v>2</v>
      </c>
      <c r="T287" s="1">
        <v>7</v>
      </c>
      <c r="U287" s="1">
        <v>0</v>
      </c>
      <c r="V287" s="1">
        <f t="shared" si="61"/>
        <v>0</v>
      </c>
      <c r="W287" s="4">
        <v>1</v>
      </c>
      <c r="X287" s="4">
        <v>2</v>
      </c>
      <c r="Y287" s="1">
        <v>4</v>
      </c>
      <c r="Z287" s="1">
        <v>0</v>
      </c>
      <c r="AA287" s="1">
        <f t="shared" si="62"/>
        <v>0</v>
      </c>
      <c r="AB287" s="1">
        <v>1</v>
      </c>
      <c r="AC287" s="1">
        <v>2</v>
      </c>
      <c r="AD287" s="1">
        <v>1</v>
      </c>
      <c r="AE287" s="1">
        <v>0</v>
      </c>
      <c r="AF287" s="1">
        <f t="shared" si="59"/>
        <v>0</v>
      </c>
      <c r="AH287" s="1">
        <f t="shared" si="66"/>
        <v>1.8407946818000478E-2</v>
      </c>
      <c r="AI287" s="1">
        <f t="shared" si="67"/>
        <v>1.0617955783550834E-2</v>
      </c>
      <c r="AJ287" s="1">
        <f t="shared" si="68"/>
        <v>0</v>
      </c>
      <c r="AK287" s="1">
        <f t="shared" si="69"/>
        <v>0.22678127555228847</v>
      </c>
      <c r="AL287" s="1" t="b">
        <f t="shared" si="70"/>
        <v>0</v>
      </c>
      <c r="AM287" s="1">
        <f t="shared" si="71"/>
        <v>0.18603821362460615</v>
      </c>
      <c r="AN287" s="1" t="b">
        <f t="shared" si="72"/>
        <v>0</v>
      </c>
      <c r="AO287" s="1">
        <v>9.4879999999999995</v>
      </c>
    </row>
    <row r="288" spans="1:41">
      <c r="A288" s="7">
        <v>285</v>
      </c>
      <c r="B288" s="9" t="s">
        <v>69</v>
      </c>
      <c r="C288" s="9" t="s">
        <v>70</v>
      </c>
      <c r="D288" s="9" t="s">
        <v>89</v>
      </c>
      <c r="E288" s="9" t="s">
        <v>70</v>
      </c>
      <c r="F288" s="2" t="b">
        <f t="shared" si="65"/>
        <v>1</v>
      </c>
      <c r="G288" s="2" t="b">
        <f t="shared" si="63"/>
        <v>1</v>
      </c>
      <c r="H288" s="2" t="s">
        <v>275</v>
      </c>
      <c r="I288" s="3"/>
      <c r="M288" s="1">
        <f>PRODUCT(SUM(PRODUCT(R288,overview!$J$3),PRODUCT(W288,overview!$K$3),PRODUCT(AB288,overview!$L$3)),1/SUM(overview!$J$3:$L$3))</f>
        <v>1</v>
      </c>
      <c r="N288" s="1">
        <f>PRODUCT(SUM(PRODUCT(S288,overview!$J$3),PRODUCT(X288,overview!$K$3),PRODUCT(AC288,overview!$L$3)),1/SUM(overview!$J$3:$L$3))</f>
        <v>2</v>
      </c>
      <c r="O288" s="1">
        <f t="shared" si="60"/>
        <v>6</v>
      </c>
      <c r="P288" s="1">
        <f t="shared" si="60"/>
        <v>0</v>
      </c>
      <c r="Q288" s="1">
        <f t="shared" si="64"/>
        <v>0</v>
      </c>
      <c r="R288" s="4">
        <v>1</v>
      </c>
      <c r="S288" s="4">
        <v>2</v>
      </c>
      <c r="T288" s="1">
        <v>2</v>
      </c>
      <c r="U288" s="1">
        <v>0</v>
      </c>
      <c r="V288" s="1">
        <f t="shared" si="61"/>
        <v>0</v>
      </c>
      <c r="W288" s="4">
        <v>1</v>
      </c>
      <c r="X288" s="4">
        <v>2</v>
      </c>
      <c r="Y288" s="1">
        <v>3</v>
      </c>
      <c r="Z288" s="1">
        <v>0</v>
      </c>
      <c r="AA288" s="1">
        <f t="shared" si="62"/>
        <v>0</v>
      </c>
      <c r="AB288" s="1">
        <v>1</v>
      </c>
      <c r="AC288" s="1">
        <v>2</v>
      </c>
      <c r="AD288" s="1">
        <v>1</v>
      </c>
      <c r="AE288" s="1">
        <v>0</v>
      </c>
      <c r="AF288" s="1">
        <f t="shared" si="59"/>
        <v>0</v>
      </c>
      <c r="AH288" s="1">
        <f t="shared" si="66"/>
        <v>1.8986018210715137E-2</v>
      </c>
      <c r="AI288" s="1">
        <f t="shared" si="67"/>
        <v>9.3578304025436383E-3</v>
      </c>
      <c r="AJ288" s="1">
        <f t="shared" si="68"/>
        <v>0</v>
      </c>
      <c r="AK288" s="1">
        <f t="shared" si="69"/>
        <v>0.22532409904419401</v>
      </c>
      <c r="AL288" s="1" t="b">
        <f t="shared" si="70"/>
        <v>0</v>
      </c>
      <c r="AM288" s="1">
        <f t="shared" si="71"/>
        <v>0.21990360677492959</v>
      </c>
      <c r="AN288" s="1" t="b">
        <f t="shared" si="72"/>
        <v>0</v>
      </c>
      <c r="AO288" s="1">
        <v>9.4879999999999995</v>
      </c>
    </row>
    <row r="289" spans="1:41">
      <c r="A289" s="7">
        <v>286</v>
      </c>
      <c r="B289" s="9" t="s">
        <v>130</v>
      </c>
      <c r="C289" s="9" t="s">
        <v>31</v>
      </c>
      <c r="D289" s="9" t="s">
        <v>56</v>
      </c>
      <c r="E289" s="9" t="s">
        <v>31</v>
      </c>
      <c r="F289" s="2" t="b">
        <f t="shared" si="65"/>
        <v>0</v>
      </c>
      <c r="G289" s="2" t="b">
        <f t="shared" si="63"/>
        <v>0</v>
      </c>
      <c r="H289" s="2" t="s">
        <v>275</v>
      </c>
      <c r="I289" s="3" t="s">
        <v>127</v>
      </c>
      <c r="K289" s="3"/>
      <c r="L289" s="3"/>
      <c r="M289" s="1">
        <f>PRODUCT(SUM(PRODUCT(R289,overview!$J$3),PRODUCT(W289,overview!$K$3),PRODUCT(AB289,overview!$L$3)),1/SUM(overview!$J$3:$L$3))</f>
        <v>1</v>
      </c>
      <c r="N289" s="1">
        <f>PRODUCT(SUM(PRODUCT(S289,overview!$J$3),PRODUCT(X289,overview!$K$3),PRODUCT(AC289,overview!$L$3)),1/SUM(overview!$J$3:$L$3))</f>
        <v>2</v>
      </c>
      <c r="O289" s="1">
        <f t="shared" si="60"/>
        <v>19</v>
      </c>
      <c r="P289" s="1">
        <f t="shared" si="60"/>
        <v>0</v>
      </c>
      <c r="Q289" s="1">
        <f t="shared" si="64"/>
        <v>0</v>
      </c>
      <c r="R289" s="4">
        <v>1</v>
      </c>
      <c r="S289" s="4">
        <v>2</v>
      </c>
      <c r="T289" s="1">
        <v>11</v>
      </c>
      <c r="U289" s="1">
        <v>0</v>
      </c>
      <c r="V289" s="1">
        <f t="shared" si="61"/>
        <v>0</v>
      </c>
      <c r="W289" s="4">
        <v>1</v>
      </c>
      <c r="X289" s="4">
        <v>2</v>
      </c>
      <c r="Y289" s="1">
        <v>7</v>
      </c>
      <c r="Z289" s="1">
        <v>0</v>
      </c>
      <c r="AA289" s="1">
        <f t="shared" si="62"/>
        <v>0</v>
      </c>
      <c r="AB289" s="1">
        <v>1</v>
      </c>
      <c r="AC289" s="1">
        <v>2</v>
      </c>
      <c r="AD289" s="1">
        <v>1</v>
      </c>
      <c r="AE289" s="1">
        <v>0</v>
      </c>
      <c r="AF289" s="1">
        <f t="shared" si="59"/>
        <v>0</v>
      </c>
      <c r="AH289" s="1">
        <f t="shared" si="66"/>
        <v>1.9745458939143742E-2</v>
      </c>
      <c r="AI289" s="1">
        <f t="shared" si="67"/>
        <v>9.3578304025436383E-3</v>
      </c>
      <c r="AJ289" s="1">
        <f t="shared" si="68"/>
        <v>0</v>
      </c>
      <c r="AK289" s="1">
        <f t="shared" si="69"/>
        <v>0.22797517420936697</v>
      </c>
      <c r="AL289" s="1" t="b">
        <f t="shared" si="70"/>
        <v>0</v>
      </c>
      <c r="AM289" s="1">
        <f t="shared" si="71"/>
        <v>0.12750069911011144</v>
      </c>
      <c r="AN289" s="1" t="b">
        <f t="shared" si="72"/>
        <v>0</v>
      </c>
      <c r="AO289" s="1">
        <v>9.4879999999999995</v>
      </c>
    </row>
    <row r="290" spans="1:41">
      <c r="A290" s="7">
        <v>287</v>
      </c>
      <c r="B290" s="9" t="s">
        <v>51</v>
      </c>
      <c r="C290" s="9" t="s">
        <v>52</v>
      </c>
      <c r="D290" s="9" t="s">
        <v>51</v>
      </c>
      <c r="E290" s="9" t="s">
        <v>52</v>
      </c>
      <c r="F290" s="2" t="b">
        <f t="shared" si="65"/>
        <v>0</v>
      </c>
      <c r="G290" s="2" t="b">
        <f t="shared" si="63"/>
        <v>0</v>
      </c>
      <c r="H290" s="2" t="s">
        <v>275</v>
      </c>
      <c r="I290" s="3" t="s">
        <v>127</v>
      </c>
      <c r="M290" s="1">
        <f>PRODUCT(SUM(PRODUCT(R290,overview!$J$3),PRODUCT(W290,overview!$K$3),PRODUCT(AB290,overview!$L$3)),1/SUM(overview!$J$3:$L$3))</f>
        <v>0.33300000000000002</v>
      </c>
      <c r="N290" s="1">
        <f>PRODUCT(SUM(PRODUCT(S290,overview!$J$3),PRODUCT(X290,overview!$K$3),PRODUCT(AC290,overview!$L$3)),1/SUM(overview!$J$3:$L$3))</f>
        <v>2.6669999999999998</v>
      </c>
      <c r="O290" s="1">
        <f t="shared" si="60"/>
        <v>5</v>
      </c>
      <c r="P290" s="1">
        <f t="shared" si="60"/>
        <v>0</v>
      </c>
      <c r="Q290" s="1">
        <f t="shared" si="64"/>
        <v>0</v>
      </c>
      <c r="R290" s="4">
        <v>0.33300000000000002</v>
      </c>
      <c r="S290" s="4">
        <v>2.6669999999999998</v>
      </c>
      <c r="T290" s="1">
        <v>2</v>
      </c>
      <c r="U290" s="1">
        <v>0</v>
      </c>
      <c r="V290" s="1">
        <f t="shared" si="61"/>
        <v>0</v>
      </c>
      <c r="W290" s="4">
        <v>0.33300000000000002</v>
      </c>
      <c r="X290" s="4">
        <v>2.6669999999999998</v>
      </c>
      <c r="Y290" s="1">
        <v>3</v>
      </c>
      <c r="Z290" s="1">
        <v>0</v>
      </c>
      <c r="AA290" s="1">
        <f t="shared" si="62"/>
        <v>0</v>
      </c>
      <c r="AB290" s="1">
        <v>0.33300000000000002</v>
      </c>
      <c r="AC290" s="1">
        <v>2.6669999999999998</v>
      </c>
      <c r="AD290" s="1">
        <v>0</v>
      </c>
      <c r="AE290" s="1">
        <v>0</v>
      </c>
      <c r="AF290" s="1" t="e">
        <f t="shared" si="59"/>
        <v>#DIV/0!</v>
      </c>
      <c r="AH290" s="1">
        <f t="shared" si="66"/>
        <v>1.4688587376973539E-2</v>
      </c>
      <c r="AI290" s="1">
        <f t="shared" si="67"/>
        <v>4.9944405610868265E-3</v>
      </c>
      <c r="AJ290" s="1">
        <f t="shared" si="68"/>
        <v>0</v>
      </c>
      <c r="AK290" s="1">
        <f t="shared" si="69"/>
        <v>0.61963034997477362</v>
      </c>
      <c r="AL290" s="1" t="b">
        <f t="shared" si="70"/>
        <v>0</v>
      </c>
      <c r="AM290" s="1">
        <f t="shared" si="71"/>
        <v>9.1282529801707632E-2</v>
      </c>
      <c r="AN290" s="1" t="b">
        <f t="shared" si="72"/>
        <v>0</v>
      </c>
      <c r="AO290" s="1">
        <v>9.4879999999999995</v>
      </c>
    </row>
    <row r="291" spans="1:41">
      <c r="A291" s="7">
        <v>288</v>
      </c>
      <c r="B291" s="9" t="s">
        <v>51</v>
      </c>
      <c r="C291" s="9" t="s">
        <v>52</v>
      </c>
      <c r="D291" s="9" t="s">
        <v>51</v>
      </c>
      <c r="E291" s="9" t="s">
        <v>52</v>
      </c>
      <c r="F291" s="2" t="b">
        <f t="shared" si="65"/>
        <v>0</v>
      </c>
      <c r="G291" s="2" t="b">
        <f t="shared" si="63"/>
        <v>0</v>
      </c>
      <c r="H291" s="2" t="s">
        <v>275</v>
      </c>
      <c r="I291" s="3"/>
      <c r="M291" s="1">
        <f>PRODUCT(SUM(PRODUCT(R291,overview!$J$3),PRODUCT(W291,overview!$K$3),PRODUCT(AB291,overview!$L$3)),1/SUM(overview!$J$3:$L$3))</f>
        <v>0.33300000000000002</v>
      </c>
      <c r="N291" s="1">
        <f>PRODUCT(SUM(PRODUCT(S291,overview!$J$3),PRODUCT(X291,overview!$K$3),PRODUCT(AC291,overview!$L$3)),1/SUM(overview!$J$3:$L$3))</f>
        <v>2.6669999999999998</v>
      </c>
      <c r="O291" s="1">
        <f t="shared" si="60"/>
        <v>8</v>
      </c>
      <c r="P291" s="1">
        <f t="shared" si="60"/>
        <v>0</v>
      </c>
      <c r="Q291" s="1">
        <f t="shared" si="64"/>
        <v>0</v>
      </c>
      <c r="R291" s="4">
        <v>0.33300000000000002</v>
      </c>
      <c r="S291" s="4">
        <v>2.6669999999999998</v>
      </c>
      <c r="T291" s="1">
        <v>4</v>
      </c>
      <c r="U291" s="1">
        <v>0</v>
      </c>
      <c r="V291" s="1">
        <f t="shared" si="61"/>
        <v>0</v>
      </c>
      <c r="W291" s="4">
        <v>0.33300000000000002</v>
      </c>
      <c r="X291" s="4">
        <v>2.6669999999999998</v>
      </c>
      <c r="Y291" s="1">
        <v>4</v>
      </c>
      <c r="Z291" s="1">
        <v>0</v>
      </c>
      <c r="AA291" s="1">
        <f t="shared" si="62"/>
        <v>0</v>
      </c>
      <c r="AB291" s="1">
        <v>0.33300000000000002</v>
      </c>
      <c r="AC291" s="1">
        <v>2.6669999999999998</v>
      </c>
      <c r="AD291" s="1">
        <v>0</v>
      </c>
      <c r="AE291" s="1">
        <v>0</v>
      </c>
      <c r="AF291" s="1" t="e">
        <f t="shared" si="59"/>
        <v>#DIV/0!</v>
      </c>
      <c r="AH291" s="1">
        <f t="shared" si="66"/>
        <v>7.8651138197807103E-3</v>
      </c>
      <c r="AI291" s="1">
        <f t="shared" si="67"/>
        <v>1.1266977692148464E-2</v>
      </c>
      <c r="AJ291" s="1">
        <f t="shared" si="68"/>
        <v>0</v>
      </c>
      <c r="AK291" s="1">
        <f t="shared" si="69"/>
        <v>10.541419713561442</v>
      </c>
      <c r="AL291" s="1" t="b">
        <f t="shared" si="70"/>
        <v>1</v>
      </c>
      <c r="AM291" s="1">
        <f t="shared" si="71"/>
        <v>8.4991647193537134E-2</v>
      </c>
      <c r="AN291" s="1" t="b">
        <f t="shared" si="72"/>
        <v>0</v>
      </c>
      <c r="AO291" s="1">
        <v>9.4879999999999995</v>
      </c>
    </row>
    <row r="292" spans="1:41">
      <c r="A292" s="7">
        <v>289</v>
      </c>
      <c r="B292" s="9" t="s">
        <v>47</v>
      </c>
      <c r="C292" s="9" t="s">
        <v>48</v>
      </c>
      <c r="D292" s="9" t="s">
        <v>47</v>
      </c>
      <c r="E292" s="9" t="s">
        <v>48</v>
      </c>
      <c r="F292" s="2" t="b">
        <f t="shared" si="65"/>
        <v>0</v>
      </c>
      <c r="G292" s="2" t="b">
        <f t="shared" si="63"/>
        <v>0</v>
      </c>
      <c r="H292" s="2" t="s">
        <v>275</v>
      </c>
      <c r="I292" s="3"/>
      <c r="M292" s="1">
        <f>PRODUCT(SUM(PRODUCT(R292,overview!$J$3),PRODUCT(W292,overview!$K$3),PRODUCT(AB292,overview!$L$3)),1/SUM(overview!$J$3:$L$3))</f>
        <v>0.97740909090909089</v>
      </c>
      <c r="N292" s="1">
        <f>PRODUCT(SUM(PRODUCT(S292,overview!$J$3),PRODUCT(X292,overview!$K$3),PRODUCT(AC292,overview!$L$3)),1/SUM(overview!$J$3:$L$3))</f>
        <v>2.0225909090909093</v>
      </c>
      <c r="O292" s="1">
        <f t="shared" si="60"/>
        <v>9</v>
      </c>
      <c r="P292" s="1">
        <f t="shared" si="60"/>
        <v>2</v>
      </c>
      <c r="Q292" s="1">
        <f t="shared" si="64"/>
        <v>0.10738801367383068</v>
      </c>
      <c r="R292" s="4">
        <v>0.84599999999999997</v>
      </c>
      <c r="S292" s="4">
        <v>2.1539999999999999</v>
      </c>
      <c r="T292" s="1">
        <v>3</v>
      </c>
      <c r="U292" s="1">
        <v>1</v>
      </c>
      <c r="V292" s="1">
        <f t="shared" si="61"/>
        <v>0.1309192200557103</v>
      </c>
      <c r="W292" s="4">
        <v>1.0449999999999999</v>
      </c>
      <c r="X292" s="4">
        <v>1.9550000000000001</v>
      </c>
      <c r="Y292" s="1">
        <v>6</v>
      </c>
      <c r="Z292" s="1">
        <v>1</v>
      </c>
      <c r="AA292" s="1">
        <f t="shared" si="62"/>
        <v>8.9087809036658139E-2</v>
      </c>
      <c r="AB292" s="1">
        <v>0.85699999999999998</v>
      </c>
      <c r="AC292" s="1">
        <v>2.1429999999999998</v>
      </c>
      <c r="AD292" s="1">
        <v>0</v>
      </c>
      <c r="AE292" s="1">
        <v>0</v>
      </c>
      <c r="AF292" s="1" t="e">
        <f t="shared" si="59"/>
        <v>#DIV/0!</v>
      </c>
      <c r="AH292" s="1">
        <f t="shared" si="66"/>
        <v>1.4246243899980155E-2</v>
      </c>
      <c r="AI292" s="1">
        <f t="shared" si="67"/>
        <v>1.1443024218588284E-2</v>
      </c>
      <c r="AJ292" s="1">
        <f t="shared" si="68"/>
        <v>0.1222664015904573</v>
      </c>
      <c r="AK292" s="1">
        <f t="shared" si="69"/>
        <v>72.060732992293154</v>
      </c>
      <c r="AL292" s="1" t="b">
        <f t="shared" si="70"/>
        <v>1</v>
      </c>
      <c r="AM292" s="1">
        <f t="shared" si="71"/>
        <v>6.9756606975222957E-2</v>
      </c>
      <c r="AN292" s="1" t="b">
        <f t="shared" si="72"/>
        <v>0</v>
      </c>
      <c r="AO292" s="1">
        <v>9.4879999999999995</v>
      </c>
    </row>
    <row r="293" spans="1:41">
      <c r="A293" s="7">
        <v>290</v>
      </c>
      <c r="B293" s="9" t="s">
        <v>83</v>
      </c>
      <c r="C293" s="9" t="s">
        <v>61</v>
      </c>
      <c r="D293" s="9" t="s">
        <v>83</v>
      </c>
      <c r="E293" s="9" t="s">
        <v>61</v>
      </c>
      <c r="F293" s="2" t="b">
        <f t="shared" si="65"/>
        <v>0</v>
      </c>
      <c r="G293" s="2" t="b">
        <f t="shared" si="63"/>
        <v>0</v>
      </c>
      <c r="H293" s="2" t="s">
        <v>275</v>
      </c>
      <c r="I293" s="3"/>
      <c r="M293" s="1">
        <f>PRODUCT(SUM(PRODUCT(R293,overview!$J$3),PRODUCT(W293,overview!$K$3),PRODUCT(AB293,overview!$L$3)),1/SUM(overview!$J$3:$L$3))</f>
        <v>1</v>
      </c>
      <c r="N293" s="1">
        <f>PRODUCT(SUM(PRODUCT(S293,overview!$J$3),PRODUCT(X293,overview!$K$3),PRODUCT(AC293,overview!$L$3)),1/SUM(overview!$J$3:$L$3))</f>
        <v>2</v>
      </c>
      <c r="O293" s="1">
        <f t="shared" si="60"/>
        <v>15</v>
      </c>
      <c r="P293" s="1">
        <f t="shared" si="60"/>
        <v>0</v>
      </c>
      <c r="Q293" s="1">
        <f t="shared" si="64"/>
        <v>0</v>
      </c>
      <c r="R293" s="4">
        <v>1</v>
      </c>
      <c r="S293" s="4">
        <v>2</v>
      </c>
      <c r="T293" s="1">
        <v>8</v>
      </c>
      <c r="U293" s="1">
        <v>0</v>
      </c>
      <c r="V293" s="1">
        <f t="shared" si="61"/>
        <v>0</v>
      </c>
      <c r="W293" s="4">
        <v>1</v>
      </c>
      <c r="X293" s="4">
        <v>2</v>
      </c>
      <c r="Y293" s="1">
        <v>7</v>
      </c>
      <c r="Z293" s="1">
        <v>0</v>
      </c>
      <c r="AA293" s="1">
        <f t="shared" si="62"/>
        <v>0</v>
      </c>
      <c r="AB293" s="1">
        <v>1</v>
      </c>
      <c r="AC293" s="1">
        <v>2</v>
      </c>
      <c r="AD293" s="1">
        <v>0</v>
      </c>
      <c r="AE293" s="1">
        <v>0</v>
      </c>
      <c r="AF293" s="1" t="e">
        <f t="shared" si="59"/>
        <v>#DIV/0!</v>
      </c>
      <c r="AH293" s="1">
        <f t="shared" si="66"/>
        <v>2.0224578393721823E-2</v>
      </c>
      <c r="AI293" s="1">
        <f t="shared" si="67"/>
        <v>1.1096265908934094E-2</v>
      </c>
      <c r="AJ293" s="1">
        <f t="shared" si="68"/>
        <v>0.24453280318091455</v>
      </c>
      <c r="AK293" s="1">
        <f t="shared" si="69"/>
        <v>167.94639410945035</v>
      </c>
      <c r="AL293" s="1" t="b">
        <f t="shared" si="70"/>
        <v>1</v>
      </c>
      <c r="AM293" s="1">
        <f t="shared" si="71"/>
        <v>5.4720270900771133E-2</v>
      </c>
      <c r="AN293" s="1" t="b">
        <f t="shared" si="72"/>
        <v>0</v>
      </c>
      <c r="AO293" s="1">
        <v>9.4879999999999995</v>
      </c>
    </row>
    <row r="294" spans="1:41">
      <c r="A294" s="7">
        <v>291</v>
      </c>
      <c r="B294" s="9" t="s">
        <v>51</v>
      </c>
      <c r="C294" s="9" t="s">
        <v>52</v>
      </c>
      <c r="D294" s="9" t="s">
        <v>51</v>
      </c>
      <c r="E294" s="9" t="s">
        <v>52</v>
      </c>
      <c r="F294" s="2" t="b">
        <f t="shared" si="65"/>
        <v>0</v>
      </c>
      <c r="G294" s="2" t="b">
        <f t="shared" si="63"/>
        <v>0</v>
      </c>
      <c r="H294" s="2" t="s">
        <v>275</v>
      </c>
      <c r="I294" s="3" t="s">
        <v>127</v>
      </c>
      <c r="M294" s="1">
        <f>PRODUCT(SUM(PRODUCT(R294,overview!$J$3),PRODUCT(W294,overview!$K$3),PRODUCT(AB294,overview!$L$3)),1/SUM(overview!$J$3:$L$3))</f>
        <v>0.33300000000000002</v>
      </c>
      <c r="N294" s="1">
        <f>PRODUCT(SUM(PRODUCT(S294,overview!$J$3),PRODUCT(X294,overview!$K$3),PRODUCT(AC294,overview!$L$3)),1/SUM(overview!$J$3:$L$3))</f>
        <v>2.6669999999999998</v>
      </c>
      <c r="O294" s="1">
        <f t="shared" si="60"/>
        <v>12</v>
      </c>
      <c r="P294" s="1">
        <f t="shared" si="60"/>
        <v>0</v>
      </c>
      <c r="Q294" s="1">
        <f t="shared" si="64"/>
        <v>0</v>
      </c>
      <c r="R294" s="4">
        <v>0.33300000000000002</v>
      </c>
      <c r="S294" s="4">
        <v>2.6669999999999998</v>
      </c>
      <c r="T294" s="1">
        <v>10</v>
      </c>
      <c r="U294" s="1">
        <v>0</v>
      </c>
      <c r="V294" s="1">
        <f t="shared" si="61"/>
        <v>0</v>
      </c>
      <c r="W294" s="4">
        <v>0.33300000000000002</v>
      </c>
      <c r="X294" s="4">
        <v>2.6669999999999998</v>
      </c>
      <c r="Y294" s="1">
        <v>2</v>
      </c>
      <c r="Z294" s="1">
        <v>0</v>
      </c>
      <c r="AA294" s="1">
        <f t="shared" si="62"/>
        <v>0</v>
      </c>
      <c r="AB294" s="1">
        <v>0.33300000000000002</v>
      </c>
      <c r="AC294" s="1">
        <v>2.6669999999999998</v>
      </c>
      <c r="AD294" s="1">
        <v>0</v>
      </c>
      <c r="AE294" s="1">
        <v>0</v>
      </c>
      <c r="AF294" s="1" t="e">
        <f t="shared" si="59"/>
        <v>#DIV/0!</v>
      </c>
      <c r="AH294" s="1">
        <f t="shared" si="66"/>
        <v>1.9924428525029621E-2</v>
      </c>
      <c r="AI294" s="1">
        <f t="shared" si="67"/>
        <v>1.1624659523645241E-2</v>
      </c>
      <c r="AJ294" s="1">
        <f t="shared" si="68"/>
        <v>0.53611533873555184</v>
      </c>
      <c r="AK294" s="1">
        <f t="shared" si="69"/>
        <v>274.46016272655663</v>
      </c>
      <c r="AL294" s="1" t="b">
        <f t="shared" si="70"/>
        <v>1</v>
      </c>
      <c r="AM294" s="1">
        <f t="shared" si="71"/>
        <v>0.10008003657143708</v>
      </c>
      <c r="AN294" s="1" t="b">
        <f t="shared" si="72"/>
        <v>0</v>
      </c>
      <c r="AO294" s="1">
        <v>9.4879999999999995</v>
      </c>
    </row>
    <row r="295" spans="1:41">
      <c r="A295" s="7">
        <v>292</v>
      </c>
      <c r="B295" s="9" t="s">
        <v>89</v>
      </c>
      <c r="C295" s="9" t="s">
        <v>70</v>
      </c>
      <c r="D295" s="9" t="s">
        <v>89</v>
      </c>
      <c r="E295" s="9" t="s">
        <v>70</v>
      </c>
      <c r="F295" s="2" t="b">
        <f t="shared" si="65"/>
        <v>0</v>
      </c>
      <c r="G295" s="2" t="b">
        <f t="shared" si="63"/>
        <v>0</v>
      </c>
      <c r="H295" s="2" t="s">
        <v>275</v>
      </c>
      <c r="J295" s="3"/>
      <c r="M295" s="1">
        <f>PRODUCT(SUM(PRODUCT(R295,overview!$J$3),PRODUCT(W295,overview!$K$3),PRODUCT(AB295,overview!$L$3)),1/SUM(overview!$J$3:$L$3))</f>
        <v>1</v>
      </c>
      <c r="N295" s="1">
        <f>PRODUCT(SUM(PRODUCT(S295,overview!$J$3),PRODUCT(X295,overview!$K$3),PRODUCT(AC295,overview!$L$3)),1/SUM(overview!$J$3:$L$3))</f>
        <v>2</v>
      </c>
      <c r="O295" s="1">
        <f t="shared" si="60"/>
        <v>11</v>
      </c>
      <c r="P295" s="1">
        <f t="shared" si="60"/>
        <v>0</v>
      </c>
      <c r="Q295" s="1">
        <f t="shared" si="64"/>
        <v>0</v>
      </c>
      <c r="R295" s="4">
        <v>1</v>
      </c>
      <c r="S295" s="4">
        <v>2</v>
      </c>
      <c r="T295" s="1">
        <v>8</v>
      </c>
      <c r="U295" s="1">
        <v>0</v>
      </c>
      <c r="V295" s="1">
        <f t="shared" si="61"/>
        <v>0</v>
      </c>
      <c r="W295" s="4">
        <v>1</v>
      </c>
      <c r="X295" s="4">
        <v>2</v>
      </c>
      <c r="Y295" s="1">
        <v>3</v>
      </c>
      <c r="Z295" s="1">
        <v>0</v>
      </c>
      <c r="AA295" s="1">
        <f t="shared" si="62"/>
        <v>0</v>
      </c>
      <c r="AB295" s="1">
        <v>1</v>
      </c>
      <c r="AC295" s="1">
        <v>2</v>
      </c>
      <c r="AD295" s="1">
        <v>0</v>
      </c>
      <c r="AE295" s="1">
        <v>0</v>
      </c>
      <c r="AF295" s="1" t="e">
        <f t="shared" si="59"/>
        <v>#DIV/0!</v>
      </c>
      <c r="AH295" s="1">
        <f t="shared" si="66"/>
        <v>1.9562166188210901E-2</v>
      </c>
      <c r="AI295" s="1">
        <f t="shared" si="67"/>
        <v>1.1443024218588284E-2</v>
      </c>
      <c r="AJ295" s="1">
        <f t="shared" si="68"/>
        <v>0.53611533873555184</v>
      </c>
      <c r="AK295" s="1">
        <f t="shared" si="69"/>
        <v>377.33249584614674</v>
      </c>
      <c r="AL295" s="1" t="b">
        <f t="shared" si="70"/>
        <v>1</v>
      </c>
      <c r="AM295" s="1">
        <f t="shared" si="71"/>
        <v>0.12363221262885934</v>
      </c>
      <c r="AN295" s="1" t="b">
        <f t="shared" si="72"/>
        <v>0</v>
      </c>
      <c r="AO295" s="1">
        <v>9.4879999999999995</v>
      </c>
    </row>
    <row r="296" spans="1:41">
      <c r="A296" s="7">
        <v>293</v>
      </c>
      <c r="B296" s="9" t="s">
        <v>30</v>
      </c>
      <c r="C296" s="9" t="s">
        <v>31</v>
      </c>
      <c r="D296" s="9" t="s">
        <v>30</v>
      </c>
      <c r="E296" s="9" t="s">
        <v>31</v>
      </c>
      <c r="F296" s="2" t="b">
        <f t="shared" si="65"/>
        <v>0</v>
      </c>
      <c r="G296" s="2" t="b">
        <f t="shared" si="63"/>
        <v>0</v>
      </c>
      <c r="H296" s="2" t="s">
        <v>275</v>
      </c>
      <c r="J296" s="2"/>
      <c r="M296" s="1">
        <f>PRODUCT(SUM(PRODUCT(R296,overview!$J$3),PRODUCT(W296,overview!$K$3),PRODUCT(AB296,overview!$L$3)),1/SUM(overview!$J$3:$L$3))</f>
        <v>1</v>
      </c>
      <c r="N296" s="1">
        <f>PRODUCT(SUM(PRODUCT(S296,overview!$J$3),PRODUCT(X296,overview!$K$3),PRODUCT(AC296,overview!$L$3)),1/SUM(overview!$J$3:$L$3))</f>
        <v>2</v>
      </c>
      <c r="O296" s="1">
        <f t="shared" si="60"/>
        <v>9</v>
      </c>
      <c r="P296" s="1">
        <f t="shared" si="60"/>
        <v>0</v>
      </c>
      <c r="Q296" s="1">
        <f t="shared" si="64"/>
        <v>0</v>
      </c>
      <c r="R296" s="4">
        <v>1</v>
      </c>
      <c r="S296" s="4">
        <v>2</v>
      </c>
      <c r="T296" s="1">
        <v>5</v>
      </c>
      <c r="U296" s="1">
        <v>0</v>
      </c>
      <c r="V296" s="1">
        <f t="shared" si="61"/>
        <v>0</v>
      </c>
      <c r="W296" s="4">
        <v>1</v>
      </c>
      <c r="X296" s="4">
        <v>2</v>
      </c>
      <c r="Y296" s="1">
        <v>4</v>
      </c>
      <c r="Z296" s="1">
        <v>0</v>
      </c>
      <c r="AA296" s="1">
        <f t="shared" si="62"/>
        <v>0</v>
      </c>
      <c r="AB296" s="1">
        <v>1</v>
      </c>
      <c r="AC296" s="1">
        <v>2</v>
      </c>
      <c r="AD296" s="1">
        <v>0</v>
      </c>
      <c r="AE296" s="1">
        <v>0</v>
      </c>
      <c r="AF296" s="1" t="e">
        <f t="shared" si="59"/>
        <v>#DIV/0!</v>
      </c>
      <c r="AH296" s="1">
        <f t="shared" si="66"/>
        <v>3.367438335400303E-2</v>
      </c>
      <c r="AI296" s="1">
        <f t="shared" si="67"/>
        <v>2.4551054270887364E-2</v>
      </c>
      <c r="AJ296" s="1">
        <f t="shared" si="68"/>
        <v>0.59355439012011502</v>
      </c>
      <c r="AK296" s="1">
        <f t="shared" si="69"/>
        <v>415.738016515065</v>
      </c>
      <c r="AL296" s="1" t="b">
        <f t="shared" si="70"/>
        <v>1</v>
      </c>
      <c r="AM296" s="1">
        <f t="shared" si="71"/>
        <v>9.9679062168903598E-2</v>
      </c>
      <c r="AN296" s="1" t="b">
        <f t="shared" si="72"/>
        <v>0</v>
      </c>
      <c r="AO296" s="1">
        <v>9.4879999999999995</v>
      </c>
    </row>
    <row r="297" spans="1:41">
      <c r="A297" s="7">
        <v>294</v>
      </c>
      <c r="B297" s="9" t="s">
        <v>89</v>
      </c>
      <c r="C297" s="9" t="s">
        <v>70</v>
      </c>
      <c r="D297" s="9" t="s">
        <v>89</v>
      </c>
      <c r="E297" s="9" t="s">
        <v>70</v>
      </c>
      <c r="F297" s="2" t="b">
        <f t="shared" si="65"/>
        <v>0</v>
      </c>
      <c r="G297" s="2" t="b">
        <f t="shared" si="63"/>
        <v>0</v>
      </c>
      <c r="H297" s="2" t="s">
        <v>275</v>
      </c>
      <c r="J297" s="2"/>
      <c r="M297" s="1">
        <f>PRODUCT(SUM(PRODUCT(R297,overview!$J$3),PRODUCT(W297,overview!$K$3),PRODUCT(AB297,overview!$L$3)),1/SUM(overview!$J$3:$L$3))</f>
        <v>1</v>
      </c>
      <c r="N297" s="1">
        <f>PRODUCT(SUM(PRODUCT(S297,overview!$J$3),PRODUCT(X297,overview!$K$3),PRODUCT(AC297,overview!$L$3)),1/SUM(overview!$J$3:$L$3))</f>
        <v>2</v>
      </c>
      <c r="O297" s="1">
        <f t="shared" si="60"/>
        <v>10</v>
      </c>
      <c r="P297" s="1">
        <f t="shared" si="60"/>
        <v>1</v>
      </c>
      <c r="Q297" s="1">
        <f t="shared" si="64"/>
        <v>0.05</v>
      </c>
      <c r="R297" s="4">
        <v>1</v>
      </c>
      <c r="S297" s="4">
        <v>2</v>
      </c>
      <c r="T297" s="1">
        <v>5</v>
      </c>
      <c r="U297" s="1">
        <v>1</v>
      </c>
      <c r="V297" s="1">
        <f t="shared" si="61"/>
        <v>0.1</v>
      </c>
      <c r="W297" s="4">
        <v>1</v>
      </c>
      <c r="X297" s="4">
        <v>2</v>
      </c>
      <c r="Y297" s="1">
        <v>5</v>
      </c>
      <c r="Z297" s="1">
        <v>0</v>
      </c>
      <c r="AA297" s="1">
        <f t="shared" si="62"/>
        <v>0</v>
      </c>
      <c r="AB297" s="1">
        <v>1</v>
      </c>
      <c r="AC297" s="1">
        <v>2</v>
      </c>
      <c r="AD297" s="1">
        <v>0</v>
      </c>
      <c r="AE297" s="1">
        <v>0</v>
      </c>
      <c r="AF297" s="1" t="e">
        <f t="shared" si="59"/>
        <v>#DIV/0!</v>
      </c>
      <c r="AH297" s="1">
        <f t="shared" si="66"/>
        <v>2.501485545498076E-2</v>
      </c>
      <c r="AI297" s="1">
        <f t="shared" si="67"/>
        <v>1.6546645325908188E-2</v>
      </c>
      <c r="AJ297" s="1">
        <f t="shared" si="68"/>
        <v>0.54816285998013914</v>
      </c>
      <c r="AK297" s="1">
        <f t="shared" si="69"/>
        <v>354.78343435737042</v>
      </c>
      <c r="AL297" s="1" t="b">
        <f t="shared" si="70"/>
        <v>1</v>
      </c>
      <c r="AM297" s="1">
        <f t="shared" si="71"/>
        <v>7.0458815275685691E-2</v>
      </c>
      <c r="AN297" s="1" t="b">
        <f t="shared" si="72"/>
        <v>0</v>
      </c>
      <c r="AO297" s="1">
        <v>9.4879999999999995</v>
      </c>
    </row>
    <row r="298" spans="1:41">
      <c r="A298" s="7">
        <v>295</v>
      </c>
      <c r="B298" s="9" t="s">
        <v>56</v>
      </c>
      <c r="C298" s="9" t="s">
        <v>31</v>
      </c>
      <c r="D298" s="9" t="s">
        <v>32</v>
      </c>
      <c r="E298" s="9" t="s">
        <v>33</v>
      </c>
      <c r="F298" s="2" t="b">
        <f t="shared" si="65"/>
        <v>0</v>
      </c>
      <c r="G298" s="2" t="b">
        <f t="shared" si="63"/>
        <v>0</v>
      </c>
      <c r="H298" s="2" t="s">
        <v>275</v>
      </c>
      <c r="J298" s="2"/>
      <c r="K298" s="4"/>
      <c r="L298" s="3"/>
      <c r="M298" s="1">
        <f>PRODUCT(SUM(PRODUCT(R298,overview!$J$3),PRODUCT(W298,overview!$K$3),PRODUCT(AB298,overview!$L$3)),1/SUM(overview!$J$3:$L$3))</f>
        <v>1</v>
      </c>
      <c r="N298" s="1">
        <f>PRODUCT(SUM(PRODUCT(S298,overview!$J$3),PRODUCT(X298,overview!$K$3),PRODUCT(AC298,overview!$L$3)),1/SUM(overview!$J$3:$L$3))</f>
        <v>2</v>
      </c>
      <c r="O298" s="1">
        <f t="shared" si="60"/>
        <v>16</v>
      </c>
      <c r="P298" s="1">
        <f t="shared" si="60"/>
        <v>2</v>
      </c>
      <c r="Q298" s="1">
        <f t="shared" si="64"/>
        <v>6.25E-2</v>
      </c>
      <c r="R298" s="4">
        <v>1</v>
      </c>
      <c r="S298" s="4">
        <v>2</v>
      </c>
      <c r="T298" s="1">
        <v>6</v>
      </c>
      <c r="U298" s="1">
        <v>0</v>
      </c>
      <c r="V298" s="1">
        <f t="shared" si="61"/>
        <v>0</v>
      </c>
      <c r="W298" s="4">
        <v>1</v>
      </c>
      <c r="X298" s="4">
        <v>2</v>
      </c>
      <c r="Y298" s="1">
        <v>9</v>
      </c>
      <c r="Z298" s="1">
        <v>1</v>
      </c>
      <c r="AA298" s="1">
        <f t="shared" si="62"/>
        <v>5.5555555555555552E-2</v>
      </c>
      <c r="AB298" s="1">
        <v>1</v>
      </c>
      <c r="AC298" s="1">
        <v>2</v>
      </c>
      <c r="AD298" s="1">
        <v>1</v>
      </c>
      <c r="AE298" s="1">
        <v>1</v>
      </c>
      <c r="AF298" s="1">
        <f t="shared" si="59"/>
        <v>0.5</v>
      </c>
      <c r="AH298" s="1">
        <f t="shared" si="66"/>
        <v>2.4500755160261792E-2</v>
      </c>
      <c r="AI298" s="1">
        <f t="shared" si="67"/>
        <v>1.8030953850289921E-2</v>
      </c>
      <c r="AJ298" s="1">
        <f t="shared" si="68"/>
        <v>0.48252238867566344</v>
      </c>
      <c r="AK298" s="1">
        <f t="shared" si="69"/>
        <v>279.68172622458752</v>
      </c>
      <c r="AL298" s="1" t="b">
        <f t="shared" si="70"/>
        <v>1</v>
      </c>
      <c r="AM298" s="1">
        <f t="shared" si="71"/>
        <v>5.0826067659315403E-2</v>
      </c>
      <c r="AN298" s="1" t="b">
        <f t="shared" si="72"/>
        <v>0</v>
      </c>
      <c r="AO298" s="1">
        <v>9.4879999999999995</v>
      </c>
    </row>
    <row r="299" spans="1:41">
      <c r="A299" s="7">
        <v>296</v>
      </c>
      <c r="B299" s="9" t="s">
        <v>60</v>
      </c>
      <c r="C299" s="9" t="s">
        <v>61</v>
      </c>
      <c r="D299" s="9" t="s">
        <v>30</v>
      </c>
      <c r="E299" s="9" t="s">
        <v>31</v>
      </c>
      <c r="F299" s="2" t="b">
        <f t="shared" si="65"/>
        <v>0</v>
      </c>
      <c r="G299" s="2" t="b">
        <f t="shared" si="63"/>
        <v>0</v>
      </c>
      <c r="H299" s="2" t="s">
        <v>275</v>
      </c>
      <c r="J299" s="2"/>
      <c r="M299" s="1">
        <f>PRODUCT(SUM(PRODUCT(R299,overview!$J$3),PRODUCT(W299,overview!$K$3),PRODUCT(AB299,overview!$L$3)),1/SUM(overview!$J$3:$L$3))</f>
        <v>1</v>
      </c>
      <c r="N299" s="1">
        <f>PRODUCT(SUM(PRODUCT(S299,overview!$J$3),PRODUCT(X299,overview!$K$3),PRODUCT(AC299,overview!$L$3)),1/SUM(overview!$J$3:$L$3))</f>
        <v>2</v>
      </c>
      <c r="O299" s="1">
        <f t="shared" si="60"/>
        <v>11</v>
      </c>
      <c r="P299" s="1">
        <f t="shared" si="60"/>
        <v>2</v>
      </c>
      <c r="Q299" s="1">
        <f t="shared" si="64"/>
        <v>9.0909090909090912E-2</v>
      </c>
      <c r="R299" s="4">
        <v>1</v>
      </c>
      <c r="S299" s="4">
        <v>2</v>
      </c>
      <c r="T299" s="1">
        <v>4</v>
      </c>
      <c r="U299" s="1">
        <v>0</v>
      </c>
      <c r="V299" s="1">
        <f t="shared" si="61"/>
        <v>0</v>
      </c>
      <c r="W299" s="4">
        <v>1</v>
      </c>
      <c r="X299" s="4">
        <v>2</v>
      </c>
      <c r="Y299" s="1">
        <v>6</v>
      </c>
      <c r="Z299" s="1">
        <v>1</v>
      </c>
      <c r="AA299" s="1">
        <f t="shared" si="62"/>
        <v>8.3333333333333329E-2</v>
      </c>
      <c r="AB299" s="1">
        <v>1</v>
      </c>
      <c r="AC299" s="1">
        <v>2</v>
      </c>
      <c r="AD299" s="1">
        <v>1</v>
      </c>
      <c r="AE299" s="1">
        <v>1</v>
      </c>
      <c r="AF299" s="1">
        <f t="shared" si="59"/>
        <v>0.5</v>
      </c>
      <c r="AH299" s="1">
        <f t="shared" si="66"/>
        <v>2.4923181973369748E-2</v>
      </c>
      <c r="AI299" s="1">
        <f t="shared" si="67"/>
        <v>2.1151695862840103E-2</v>
      </c>
      <c r="AJ299" s="1">
        <f t="shared" si="68"/>
        <v>0.48252238867566355</v>
      </c>
      <c r="AK299" s="1">
        <f t="shared" si="69"/>
        <v>236.41084812043934</v>
      </c>
      <c r="AL299" s="1" t="b">
        <f t="shared" si="70"/>
        <v>1</v>
      </c>
      <c r="AM299" s="1">
        <f t="shared" si="71"/>
        <v>5.0841469694475103E-2</v>
      </c>
      <c r="AN299" s="1" t="b">
        <f t="shared" si="72"/>
        <v>0</v>
      </c>
      <c r="AO299" s="1">
        <v>9.4879999999999995</v>
      </c>
    </row>
    <row r="300" spans="1:41">
      <c r="A300" s="7">
        <v>297</v>
      </c>
      <c r="B300" s="9" t="s">
        <v>83</v>
      </c>
      <c r="C300" s="9" t="s">
        <v>61</v>
      </c>
      <c r="D300" s="9" t="s">
        <v>28</v>
      </c>
      <c r="E300" s="9" t="s">
        <v>29</v>
      </c>
      <c r="F300" s="2" t="b">
        <f t="shared" si="65"/>
        <v>0</v>
      </c>
      <c r="G300" s="2" t="b">
        <f t="shared" si="63"/>
        <v>1</v>
      </c>
      <c r="H300" s="2" t="s">
        <v>275</v>
      </c>
      <c r="J300" s="2"/>
      <c r="M300" s="1">
        <f>PRODUCT(SUM(PRODUCT(R300,overview!$J$3),PRODUCT(W300,overview!$K$3),PRODUCT(AB300,overview!$L$3)),1/SUM(overview!$J$3:$L$3))</f>
        <v>0.77672727272727282</v>
      </c>
      <c r="N300" s="1">
        <f>PRODUCT(SUM(PRODUCT(S300,overview!$J$3),PRODUCT(X300,overview!$K$3),PRODUCT(AC300,overview!$L$3)),1/SUM(overview!$J$3:$L$3))</f>
        <v>2.2232727272727275</v>
      </c>
      <c r="O300" s="1">
        <f t="shared" si="60"/>
        <v>13</v>
      </c>
      <c r="P300" s="1">
        <f t="shared" si="60"/>
        <v>1</v>
      </c>
      <c r="Q300" s="1">
        <f t="shared" si="64"/>
        <v>2.6874009209632371E-2</v>
      </c>
      <c r="R300" s="4">
        <v>1</v>
      </c>
      <c r="S300" s="4">
        <v>2</v>
      </c>
      <c r="T300" s="1">
        <v>8</v>
      </c>
      <c r="U300" s="1">
        <v>0</v>
      </c>
      <c r="V300" s="1">
        <f t="shared" si="61"/>
        <v>0</v>
      </c>
      <c r="W300" s="4">
        <v>0.66700000000000004</v>
      </c>
      <c r="X300" s="4">
        <v>2.3330000000000002</v>
      </c>
      <c r="Y300" s="1">
        <v>5</v>
      </c>
      <c r="Z300" s="1">
        <v>0</v>
      </c>
      <c r="AA300" s="1">
        <f t="shared" si="62"/>
        <v>0</v>
      </c>
      <c r="AB300" s="1">
        <v>0.83299999999999996</v>
      </c>
      <c r="AC300" s="1">
        <v>2.1669999999999998</v>
      </c>
      <c r="AD300" s="1">
        <v>0</v>
      </c>
      <c r="AE300" s="1">
        <v>1</v>
      </c>
      <c r="AF300" s="1" t="e">
        <f t="shared" si="59"/>
        <v>#DIV/0!</v>
      </c>
      <c r="AH300" s="1">
        <f t="shared" si="66"/>
        <v>2.4092409240924095E-2</v>
      </c>
      <c r="AI300" s="1">
        <f t="shared" si="67"/>
        <v>1.9997966997594287E-2</v>
      </c>
      <c r="AJ300" s="1">
        <f t="shared" si="68"/>
        <v>0.36189179150674772</v>
      </c>
      <c r="AK300" s="1">
        <f t="shared" si="69"/>
        <v>204.09482935794779</v>
      </c>
      <c r="AL300" s="1" t="b">
        <f t="shared" si="70"/>
        <v>1</v>
      </c>
      <c r="AM300" s="1">
        <f t="shared" si="71"/>
        <v>0.11109689583760173</v>
      </c>
      <c r="AN300" s="1" t="b">
        <f t="shared" si="72"/>
        <v>0</v>
      </c>
      <c r="AO300" s="1">
        <v>9.4879999999999995</v>
      </c>
    </row>
    <row r="301" spans="1:41">
      <c r="A301" s="7">
        <v>298</v>
      </c>
      <c r="B301" s="9" t="s">
        <v>49</v>
      </c>
      <c r="C301" s="9" t="s">
        <v>50</v>
      </c>
      <c r="D301" s="9" t="s">
        <v>49</v>
      </c>
      <c r="E301" s="9" t="s">
        <v>50</v>
      </c>
      <c r="F301" s="2" t="b">
        <f t="shared" si="65"/>
        <v>0</v>
      </c>
      <c r="G301" s="2" t="b">
        <f t="shared" si="63"/>
        <v>0</v>
      </c>
      <c r="H301" s="2" t="s">
        <v>275</v>
      </c>
      <c r="I301" s="3" t="s">
        <v>127</v>
      </c>
      <c r="K301" s="2"/>
      <c r="L301" s="2"/>
      <c r="M301" s="1">
        <f>PRODUCT(SUM(PRODUCT(R301,overview!$J$3),PRODUCT(W301,overview!$K$3),PRODUCT(AB301,overview!$L$3)),1/SUM(overview!$J$3:$L$3))</f>
        <v>0.33300000000000002</v>
      </c>
      <c r="N301" s="1">
        <f>PRODUCT(SUM(PRODUCT(S301,overview!$J$3),PRODUCT(X301,overview!$K$3),PRODUCT(AC301,overview!$L$3)),1/SUM(overview!$J$3:$L$3))</f>
        <v>2.6669999999999998</v>
      </c>
      <c r="O301" s="1">
        <f t="shared" si="60"/>
        <v>7</v>
      </c>
      <c r="P301" s="1">
        <f t="shared" si="60"/>
        <v>0</v>
      </c>
      <c r="Q301" s="1">
        <f t="shared" si="64"/>
        <v>0</v>
      </c>
      <c r="R301" s="4">
        <v>0.33300000000000002</v>
      </c>
      <c r="S301" s="4">
        <v>2.6669999999999998</v>
      </c>
      <c r="T301" s="1">
        <v>3</v>
      </c>
      <c r="U301" s="1">
        <v>0</v>
      </c>
      <c r="V301" s="1">
        <f t="shared" si="61"/>
        <v>0</v>
      </c>
      <c r="W301" s="4">
        <v>0.33300000000000002</v>
      </c>
      <c r="X301" s="4">
        <v>2.6669999999999998</v>
      </c>
      <c r="Y301" s="1">
        <v>4</v>
      </c>
      <c r="Z301" s="1">
        <v>0</v>
      </c>
      <c r="AA301" s="1">
        <f t="shared" si="62"/>
        <v>0</v>
      </c>
      <c r="AB301" s="1">
        <v>0.33300000000000002</v>
      </c>
      <c r="AC301" s="1">
        <v>2.6669999999999998</v>
      </c>
      <c r="AD301" s="1">
        <v>0</v>
      </c>
      <c r="AE301" s="1">
        <v>0</v>
      </c>
      <c r="AF301" s="1" t="e">
        <f t="shared" si="59"/>
        <v>#DIV/0!</v>
      </c>
      <c r="AH301" s="1">
        <f t="shared" si="66"/>
        <v>2.8823405308362998E-2</v>
      </c>
      <c r="AI301" s="1">
        <f t="shared" si="67"/>
        <v>2.0368299719771957E-2</v>
      </c>
      <c r="AJ301" s="1">
        <f t="shared" si="68"/>
        <v>0.35256988277727686</v>
      </c>
      <c r="AK301" s="1">
        <f t="shared" si="69"/>
        <v>174.36262346115814</v>
      </c>
      <c r="AL301" s="1" t="b">
        <f t="shared" si="70"/>
        <v>1</v>
      </c>
      <c r="AM301" s="1">
        <f t="shared" si="71"/>
        <v>0.1761469340602991</v>
      </c>
      <c r="AN301" s="1" t="b">
        <f t="shared" si="72"/>
        <v>0</v>
      </c>
      <c r="AO301" s="1">
        <v>9.4879999999999995</v>
      </c>
    </row>
    <row r="302" spans="1:41">
      <c r="A302" s="7">
        <v>299</v>
      </c>
      <c r="B302" s="9" t="s">
        <v>30</v>
      </c>
      <c r="C302" s="9" t="s">
        <v>31</v>
      </c>
      <c r="D302" s="9" t="s">
        <v>30</v>
      </c>
      <c r="E302" s="9" t="s">
        <v>31</v>
      </c>
      <c r="F302" s="2" t="b">
        <f t="shared" si="65"/>
        <v>0</v>
      </c>
      <c r="G302" s="2" t="b">
        <f t="shared" si="63"/>
        <v>0</v>
      </c>
      <c r="H302" s="2" t="s">
        <v>275</v>
      </c>
      <c r="I302" s="2"/>
      <c r="M302" s="1">
        <f>PRODUCT(SUM(PRODUCT(R302,overview!$J$3),PRODUCT(W302,overview!$K$3),PRODUCT(AB302,overview!$L$3)),1/SUM(overview!$J$3:$L$3))</f>
        <v>1.0045909090909091</v>
      </c>
      <c r="N302" s="1">
        <f>PRODUCT(SUM(PRODUCT(S302,overview!$J$3),PRODUCT(X302,overview!$K$3),PRODUCT(AC302,overview!$L$3)),1/SUM(overview!$J$3:$L$3))</f>
        <v>1.9954090909090909</v>
      </c>
      <c r="O302" s="1">
        <f t="shared" si="60"/>
        <v>14</v>
      </c>
      <c r="P302" s="1">
        <f t="shared" si="60"/>
        <v>4</v>
      </c>
      <c r="Q302" s="1">
        <f t="shared" si="64"/>
        <v>0.14384317247708212</v>
      </c>
      <c r="R302" s="4">
        <v>1.002</v>
      </c>
      <c r="S302" s="4">
        <v>1.998</v>
      </c>
      <c r="T302" s="1">
        <v>6</v>
      </c>
      <c r="U302" s="1">
        <v>2</v>
      </c>
      <c r="V302" s="1">
        <f t="shared" si="61"/>
        <v>0.16716716716716717</v>
      </c>
      <c r="W302" s="4">
        <v>1.006</v>
      </c>
      <c r="X302" s="4">
        <v>1.994</v>
      </c>
      <c r="Y302" s="1">
        <v>8</v>
      </c>
      <c r="Z302" s="1">
        <v>2</v>
      </c>
      <c r="AA302" s="1">
        <f t="shared" si="62"/>
        <v>0.1261283851554664</v>
      </c>
      <c r="AB302" s="1">
        <v>1</v>
      </c>
      <c r="AC302" s="1">
        <v>2</v>
      </c>
      <c r="AD302" s="1">
        <v>0</v>
      </c>
      <c r="AE302" s="1">
        <v>0</v>
      </c>
      <c r="AF302" s="1" t="e">
        <f t="shared" si="59"/>
        <v>#DIV/0!</v>
      </c>
      <c r="AH302" s="1">
        <f t="shared" si="66"/>
        <v>3.5111182715531743E-2</v>
      </c>
      <c r="AI302" s="1">
        <f t="shared" si="67"/>
        <v>1.264239292951363E-2</v>
      </c>
      <c r="AJ302" s="1">
        <f t="shared" si="68"/>
        <v>0.35256988277727686</v>
      </c>
      <c r="AK302" s="1">
        <f t="shared" si="69"/>
        <v>131.57215426258625</v>
      </c>
      <c r="AL302" s="1" t="b">
        <f t="shared" si="70"/>
        <v>1</v>
      </c>
      <c r="AM302" s="1">
        <f t="shared" si="71"/>
        <v>0.18331323729620499</v>
      </c>
      <c r="AN302" s="1" t="b">
        <f t="shared" si="72"/>
        <v>0</v>
      </c>
      <c r="AO302" s="1">
        <v>9.4879999999999995</v>
      </c>
    </row>
    <row r="303" spans="1:41">
      <c r="A303" s="7">
        <v>300</v>
      </c>
      <c r="B303" s="9" t="s">
        <v>72</v>
      </c>
      <c r="C303" s="9" t="s">
        <v>73</v>
      </c>
      <c r="D303" s="9" t="s">
        <v>72</v>
      </c>
      <c r="E303" s="9" t="s">
        <v>73</v>
      </c>
      <c r="F303" s="2" t="b">
        <f t="shared" si="65"/>
        <v>0</v>
      </c>
      <c r="G303" s="2" t="b">
        <f t="shared" si="63"/>
        <v>0</v>
      </c>
      <c r="H303" s="2" t="s">
        <v>275</v>
      </c>
      <c r="I303" s="2" t="s">
        <v>127</v>
      </c>
      <c r="K303" s="2"/>
      <c r="L303" s="2"/>
      <c r="M303" s="1">
        <f>PRODUCT(SUM(PRODUCT(R303,overview!$J$3),PRODUCT(W303,overview!$K$3),PRODUCT(AB303,overview!$L$3)),1/SUM(overview!$J$3:$L$3))</f>
        <v>0.33300000000000002</v>
      </c>
      <c r="N303" s="1">
        <f>PRODUCT(SUM(PRODUCT(S303,overview!$J$3),PRODUCT(X303,overview!$K$3),PRODUCT(AC303,overview!$L$3)),1/SUM(overview!$J$3:$L$3))</f>
        <v>2.6669999999999998</v>
      </c>
      <c r="O303" s="1">
        <f t="shared" si="60"/>
        <v>9</v>
      </c>
      <c r="P303" s="1">
        <f t="shared" si="60"/>
        <v>0</v>
      </c>
      <c r="Q303" s="1">
        <f t="shared" si="64"/>
        <v>0</v>
      </c>
      <c r="R303" s="4">
        <v>0.33300000000000002</v>
      </c>
      <c r="S303" s="4">
        <v>2.6669999999999998</v>
      </c>
      <c r="T303" s="1">
        <v>5</v>
      </c>
      <c r="U303" s="1">
        <v>0</v>
      </c>
      <c r="V303" s="1">
        <f t="shared" si="61"/>
        <v>0</v>
      </c>
      <c r="W303" s="4">
        <v>0.33300000000000002</v>
      </c>
      <c r="X303" s="4">
        <v>2.6669999999999998</v>
      </c>
      <c r="Y303" s="1">
        <v>4</v>
      </c>
      <c r="Z303" s="1">
        <v>0</v>
      </c>
      <c r="AA303" s="1">
        <f t="shared" si="62"/>
        <v>0</v>
      </c>
      <c r="AB303" s="1">
        <v>0.33300000000000002</v>
      </c>
      <c r="AC303" s="1">
        <v>2.6669999999999998</v>
      </c>
      <c r="AD303" s="1">
        <v>0</v>
      </c>
      <c r="AE303" s="1">
        <v>0</v>
      </c>
      <c r="AF303" s="1" t="e">
        <f t="shared" si="59"/>
        <v>#DIV/0!</v>
      </c>
      <c r="AH303" s="1">
        <f t="shared" si="66"/>
        <v>2.974697424510328E-2</v>
      </c>
      <c r="AI303" s="1">
        <f t="shared" si="67"/>
        <v>1.3093906962710544E-2</v>
      </c>
      <c r="AJ303" s="1">
        <f t="shared" si="68"/>
        <v>0.28205590622182147</v>
      </c>
      <c r="AK303" s="1">
        <f t="shared" si="69"/>
        <v>101.50845461577117</v>
      </c>
      <c r="AL303" s="1" t="b">
        <f t="shared" si="70"/>
        <v>1</v>
      </c>
      <c r="AM303" s="1">
        <f t="shared" si="71"/>
        <v>0.66541137222571634</v>
      </c>
      <c r="AN303" s="1" t="b">
        <f t="shared" si="72"/>
        <v>0</v>
      </c>
      <c r="AO303" s="1">
        <v>9.4879999999999995</v>
      </c>
    </row>
    <row r="304" spans="1:41">
      <c r="A304" s="7">
        <v>301</v>
      </c>
      <c r="B304" s="9" t="s">
        <v>47</v>
      </c>
      <c r="C304" s="9" t="s">
        <v>48</v>
      </c>
      <c r="D304" s="9" t="s">
        <v>62</v>
      </c>
      <c r="E304" s="9" t="s">
        <v>48</v>
      </c>
      <c r="F304" s="2" t="b">
        <f t="shared" si="65"/>
        <v>1</v>
      </c>
      <c r="G304" s="2" t="b">
        <f t="shared" si="63"/>
        <v>0</v>
      </c>
      <c r="H304" s="2" t="s">
        <v>275</v>
      </c>
      <c r="I304" s="2" t="s">
        <v>127</v>
      </c>
      <c r="K304" s="2"/>
      <c r="M304" s="1">
        <f>PRODUCT(SUM(PRODUCT(R304,overview!$J$3),PRODUCT(W304,overview!$K$3),PRODUCT(AB304,overview!$L$3)),1/SUM(overview!$J$3:$L$3))</f>
        <v>1.0094772727272727</v>
      </c>
      <c r="N304" s="1">
        <f>PRODUCT(SUM(PRODUCT(S304,overview!$J$3),PRODUCT(X304,overview!$K$3),PRODUCT(AC304,overview!$L$3)),1/SUM(overview!$J$3:$L$3))</f>
        <v>1.9905227272727277</v>
      </c>
      <c r="O304" s="1">
        <f t="shared" si="60"/>
        <v>11</v>
      </c>
      <c r="P304" s="1">
        <f t="shared" si="60"/>
        <v>1</v>
      </c>
      <c r="Q304" s="1">
        <f t="shared" si="64"/>
        <v>4.610379972036914E-2</v>
      </c>
      <c r="R304" s="4">
        <v>0.85199999999999998</v>
      </c>
      <c r="S304" s="4">
        <v>2.1480000000000001</v>
      </c>
      <c r="T304" s="1">
        <v>1</v>
      </c>
      <c r="U304" s="1">
        <v>0</v>
      </c>
      <c r="V304" s="1">
        <f t="shared" si="61"/>
        <v>0</v>
      </c>
      <c r="W304" s="4">
        <v>1.0880000000000001</v>
      </c>
      <c r="X304" s="4">
        <v>1.9119999999999999</v>
      </c>
      <c r="Y304" s="1">
        <v>9</v>
      </c>
      <c r="Z304" s="1">
        <v>0</v>
      </c>
      <c r="AA304" s="1">
        <f t="shared" si="62"/>
        <v>0</v>
      </c>
      <c r="AB304" s="1">
        <v>0.93700000000000006</v>
      </c>
      <c r="AC304" s="1">
        <v>2.0630000000000002</v>
      </c>
      <c r="AD304" s="1">
        <v>1</v>
      </c>
      <c r="AE304" s="1">
        <v>1</v>
      </c>
      <c r="AF304" s="1">
        <f t="shared" si="59"/>
        <v>0.45419292292777508</v>
      </c>
      <c r="AH304" s="1">
        <f t="shared" si="66"/>
        <v>2.9589599389344766E-2</v>
      </c>
      <c r="AI304" s="1">
        <f t="shared" si="67"/>
        <v>2.3837618080608435E-2</v>
      </c>
      <c r="AJ304" s="1">
        <f t="shared" si="68"/>
        <v>0.2792690405134704</v>
      </c>
      <c r="AK304" s="1">
        <f t="shared" si="69"/>
        <v>83.28768136808938</v>
      </c>
      <c r="AL304" s="1" t="b">
        <f t="shared" si="70"/>
        <v>1</v>
      </c>
      <c r="AM304" s="1">
        <f t="shared" si="71"/>
        <v>1.5165691959327281</v>
      </c>
      <c r="AN304" s="1" t="b">
        <f t="shared" si="72"/>
        <v>0</v>
      </c>
      <c r="AO304" s="1">
        <v>9.4879999999999995</v>
      </c>
    </row>
    <row r="305" spans="1:41">
      <c r="A305" s="7">
        <v>302</v>
      </c>
      <c r="B305" s="9" t="s">
        <v>51</v>
      </c>
      <c r="C305" s="9" t="s">
        <v>52</v>
      </c>
      <c r="D305" s="9" t="s">
        <v>51</v>
      </c>
      <c r="E305" s="9" t="s">
        <v>52</v>
      </c>
      <c r="F305" s="2" t="b">
        <f t="shared" si="65"/>
        <v>0</v>
      </c>
      <c r="G305" s="2" t="b">
        <f t="shared" si="63"/>
        <v>0</v>
      </c>
      <c r="H305" s="2" t="s">
        <v>275</v>
      </c>
      <c r="I305" s="2" t="s">
        <v>127</v>
      </c>
      <c r="M305" s="1">
        <f>PRODUCT(SUM(PRODUCT(R305,overview!$J$3),PRODUCT(W305,overview!$K$3),PRODUCT(AB305,overview!$L$3)),1/SUM(overview!$J$3:$L$3))</f>
        <v>0.33300000000000002</v>
      </c>
      <c r="N305" s="1">
        <f>PRODUCT(SUM(PRODUCT(S305,overview!$J$3),PRODUCT(X305,overview!$K$3),PRODUCT(AC305,overview!$L$3)),1/SUM(overview!$J$3:$L$3))</f>
        <v>2.6669999999999998</v>
      </c>
      <c r="O305" s="1">
        <f t="shared" si="60"/>
        <v>2</v>
      </c>
      <c r="P305" s="1">
        <f t="shared" si="60"/>
        <v>0</v>
      </c>
      <c r="Q305" s="1">
        <f t="shared" si="64"/>
        <v>0</v>
      </c>
      <c r="R305" s="4">
        <v>0.33300000000000002</v>
      </c>
      <c r="S305" s="4">
        <v>2.6669999999999998</v>
      </c>
      <c r="T305" s="1">
        <v>1</v>
      </c>
      <c r="U305" s="1">
        <v>0</v>
      </c>
      <c r="V305" s="1">
        <f t="shared" si="61"/>
        <v>0</v>
      </c>
      <c r="W305" s="4">
        <v>0.33300000000000002</v>
      </c>
      <c r="X305" s="4">
        <v>2.6669999999999998</v>
      </c>
      <c r="Y305" s="1">
        <v>1</v>
      </c>
      <c r="Z305" s="1">
        <v>0</v>
      </c>
      <c r="AA305" s="1">
        <f t="shared" si="62"/>
        <v>0</v>
      </c>
      <c r="AB305" s="1">
        <v>0.33300000000000002</v>
      </c>
      <c r="AC305" s="1">
        <v>2.6669999999999998</v>
      </c>
      <c r="AD305" s="1">
        <v>0</v>
      </c>
      <c r="AE305" s="1">
        <v>0</v>
      </c>
      <c r="AF305" s="1" t="e">
        <f t="shared" si="59"/>
        <v>#DIV/0!</v>
      </c>
      <c r="AH305" s="1">
        <f t="shared" si="66"/>
        <v>8.3732213745446232E-2</v>
      </c>
      <c r="AI305" s="1">
        <f t="shared" si="67"/>
        <v>2.4783383854890678E-2</v>
      </c>
      <c r="AJ305" s="1">
        <f t="shared" si="68"/>
        <v>0.21501605334650531</v>
      </c>
      <c r="AK305" s="1">
        <f t="shared" si="69"/>
        <v>39.883896590711309</v>
      </c>
      <c r="AL305" s="1" t="b">
        <f t="shared" si="70"/>
        <v>1</v>
      </c>
      <c r="AM305" s="1">
        <f t="shared" si="71"/>
        <v>1.832533482847736</v>
      </c>
      <c r="AN305" s="1" t="b">
        <f t="shared" si="72"/>
        <v>0</v>
      </c>
      <c r="AO305" s="1">
        <v>9.4879999999999995</v>
      </c>
    </row>
    <row r="306" spans="1:41">
      <c r="A306" s="7">
        <v>303</v>
      </c>
      <c r="B306" s="9" t="s">
        <v>130</v>
      </c>
      <c r="C306" s="9" t="s">
        <v>31</v>
      </c>
      <c r="D306" s="9" t="s">
        <v>30</v>
      </c>
      <c r="E306" s="9" t="s">
        <v>31</v>
      </c>
      <c r="F306" s="2" t="b">
        <f t="shared" si="65"/>
        <v>0</v>
      </c>
      <c r="G306" s="2" t="b">
        <f t="shared" si="63"/>
        <v>0</v>
      </c>
      <c r="H306" s="2" t="s">
        <v>275</v>
      </c>
      <c r="I306" s="3"/>
      <c r="M306" s="1">
        <f>PRODUCT(SUM(PRODUCT(R306,overview!$J$3),PRODUCT(W306,overview!$K$3),PRODUCT(AB306,overview!$L$3)),1/SUM(overview!$J$3:$L$3))</f>
        <v>1</v>
      </c>
      <c r="N306" s="1">
        <f>PRODUCT(SUM(PRODUCT(S306,overview!$J$3),PRODUCT(X306,overview!$K$3),PRODUCT(AC306,overview!$L$3)),1/SUM(overview!$J$3:$L$3))</f>
        <v>2</v>
      </c>
      <c r="O306" s="1">
        <f t="shared" si="60"/>
        <v>17</v>
      </c>
      <c r="P306" s="1">
        <f t="shared" si="60"/>
        <v>0</v>
      </c>
      <c r="Q306" s="1">
        <f t="shared" si="64"/>
        <v>0</v>
      </c>
      <c r="R306" s="4">
        <v>1</v>
      </c>
      <c r="S306" s="4">
        <v>2</v>
      </c>
      <c r="T306" s="1">
        <v>11</v>
      </c>
      <c r="U306" s="1">
        <v>0</v>
      </c>
      <c r="V306" s="1">
        <f t="shared" si="61"/>
        <v>0</v>
      </c>
      <c r="W306" s="4">
        <v>1</v>
      </c>
      <c r="X306" s="4">
        <v>2</v>
      </c>
      <c r="Y306" s="1">
        <v>5</v>
      </c>
      <c r="Z306" s="1">
        <v>0</v>
      </c>
      <c r="AA306" s="1">
        <f t="shared" si="62"/>
        <v>0</v>
      </c>
      <c r="AB306" s="1">
        <v>1</v>
      </c>
      <c r="AC306" s="1">
        <v>2</v>
      </c>
      <c r="AD306" s="1">
        <v>1</v>
      </c>
      <c r="AE306" s="1">
        <v>0</v>
      </c>
      <c r="AF306" s="1">
        <f t="shared" si="59"/>
        <v>0</v>
      </c>
      <c r="AH306" s="1">
        <f t="shared" si="66"/>
        <v>9.4577608910949545E-2</v>
      </c>
      <c r="AI306" s="1">
        <f t="shared" si="67"/>
        <v>2.4894207309452993E-2</v>
      </c>
      <c r="AJ306" s="1">
        <f t="shared" si="68"/>
        <v>0.25614217148787138</v>
      </c>
      <c r="AK306" s="1">
        <f t="shared" si="69"/>
        <v>24.721901172702022</v>
      </c>
      <c r="AL306" s="1" t="b">
        <f t="shared" si="70"/>
        <v>1</v>
      </c>
      <c r="AM306" s="1">
        <f t="shared" si="71"/>
        <v>2.0143415707195347</v>
      </c>
      <c r="AN306" s="1" t="b">
        <f t="shared" si="72"/>
        <v>0</v>
      </c>
      <c r="AO306" s="1">
        <v>9.4879999999999995</v>
      </c>
    </row>
    <row r="307" spans="1:41">
      <c r="A307" s="7">
        <v>304</v>
      </c>
      <c r="B307" s="9" t="s">
        <v>60</v>
      </c>
      <c r="C307" s="9" t="s">
        <v>61</v>
      </c>
      <c r="D307" s="9" t="s">
        <v>28</v>
      </c>
      <c r="E307" s="9" t="s">
        <v>29</v>
      </c>
      <c r="F307" s="2" t="b">
        <f t="shared" si="65"/>
        <v>0</v>
      </c>
      <c r="G307" s="2" t="b">
        <f t="shared" si="63"/>
        <v>1</v>
      </c>
      <c r="H307" s="2" t="s">
        <v>275</v>
      </c>
      <c r="I307" s="3"/>
      <c r="M307" s="1">
        <f>PRODUCT(SUM(PRODUCT(R307,overview!$J$3),PRODUCT(W307,overview!$K$3),PRODUCT(AB307,overview!$L$3)),1/SUM(overview!$J$3:$L$3))</f>
        <v>0.94940909090909098</v>
      </c>
      <c r="N307" s="1">
        <f>PRODUCT(SUM(PRODUCT(S307,overview!$J$3),PRODUCT(X307,overview!$K$3),PRODUCT(AC307,overview!$L$3)),1/SUM(overview!$J$3:$L$3))</f>
        <v>2.0505909090909089</v>
      </c>
      <c r="O307" s="1">
        <f t="shared" si="60"/>
        <v>11</v>
      </c>
      <c r="P307" s="1">
        <f t="shared" si="60"/>
        <v>2</v>
      </c>
      <c r="Q307" s="1">
        <f t="shared" si="64"/>
        <v>8.418053252136555E-2</v>
      </c>
      <c r="R307" s="4">
        <v>1</v>
      </c>
      <c r="S307" s="4">
        <v>2</v>
      </c>
      <c r="T307" s="1">
        <v>4</v>
      </c>
      <c r="U307" s="1">
        <v>0</v>
      </c>
      <c r="V307" s="1">
        <f t="shared" si="61"/>
        <v>0</v>
      </c>
      <c r="W307" s="4">
        <v>0.92900000000000005</v>
      </c>
      <c r="X307" s="4">
        <v>2.0710000000000002</v>
      </c>
      <c r="Y307" s="1">
        <v>6</v>
      </c>
      <c r="Z307" s="1">
        <v>1</v>
      </c>
      <c r="AA307" s="1">
        <f t="shared" si="62"/>
        <v>7.4762594559793977E-2</v>
      </c>
      <c r="AB307" s="1">
        <v>0.83299999999999996</v>
      </c>
      <c r="AC307" s="1">
        <v>2.1669999999999998</v>
      </c>
      <c r="AD307" s="1">
        <v>1</v>
      </c>
      <c r="AE307" s="1">
        <v>1</v>
      </c>
      <c r="AF307" s="1">
        <f t="shared" si="59"/>
        <v>0.38440239963082601</v>
      </c>
      <c r="AH307" s="1">
        <f t="shared" si="66"/>
        <v>0.19647318603825653</v>
      </c>
      <c r="AI307" s="1">
        <f t="shared" si="67"/>
        <v>9.1799665877916728E-2</v>
      </c>
      <c r="AJ307" s="1">
        <f t="shared" si="68"/>
        <v>0.33887468030690543</v>
      </c>
      <c r="AK307" s="1">
        <f t="shared" si="69"/>
        <v>18.759214097156772</v>
      </c>
      <c r="AL307" s="1" t="b">
        <f t="shared" si="70"/>
        <v>1</v>
      </c>
      <c r="AM307" s="1">
        <f t="shared" si="71"/>
        <v>2.59306379973289</v>
      </c>
      <c r="AN307" s="1" t="b">
        <f t="shared" si="72"/>
        <v>0</v>
      </c>
      <c r="AO307" s="1">
        <v>9.4879999999999995</v>
      </c>
    </row>
    <row r="308" spans="1:41">
      <c r="A308" s="7">
        <v>305</v>
      </c>
      <c r="B308" s="9" t="s">
        <v>83</v>
      </c>
      <c r="C308" s="9" t="s">
        <v>61</v>
      </c>
      <c r="D308" s="9" t="s">
        <v>83</v>
      </c>
      <c r="E308" s="9" t="s">
        <v>61</v>
      </c>
      <c r="F308" s="2" t="b">
        <f t="shared" si="65"/>
        <v>0</v>
      </c>
      <c r="G308" s="2" t="b">
        <f t="shared" si="63"/>
        <v>0</v>
      </c>
      <c r="H308" s="2" t="s">
        <v>275</v>
      </c>
      <c r="I308" s="3"/>
      <c r="M308" s="1">
        <f>PRODUCT(SUM(PRODUCT(R308,overview!$J$3),PRODUCT(W308,overview!$K$3),PRODUCT(AB308,overview!$L$3)),1/SUM(overview!$J$3:$L$3))</f>
        <v>0.99472727272727279</v>
      </c>
      <c r="N308" s="1">
        <f>PRODUCT(SUM(PRODUCT(S308,overview!$J$3),PRODUCT(X308,overview!$K$3),PRODUCT(AC308,overview!$L$3)),1/SUM(overview!$J$3:$L$3))</f>
        <v>2.0052727272727271</v>
      </c>
      <c r="O308" s="1">
        <f t="shared" si="60"/>
        <v>13</v>
      </c>
      <c r="P308" s="1">
        <f t="shared" si="60"/>
        <v>1</v>
      </c>
      <c r="Q308" s="1">
        <f t="shared" si="64"/>
        <v>3.8158142519372017E-2</v>
      </c>
      <c r="R308" s="4">
        <v>1</v>
      </c>
      <c r="S308" s="4">
        <v>2</v>
      </c>
      <c r="T308" s="1">
        <v>9</v>
      </c>
      <c r="U308" s="1">
        <v>0</v>
      </c>
      <c r="V308" s="1">
        <f t="shared" si="61"/>
        <v>0</v>
      </c>
      <c r="W308" s="4">
        <v>0.99199999999999999</v>
      </c>
      <c r="X308" s="4">
        <v>2.008</v>
      </c>
      <c r="Y308" s="1">
        <v>4</v>
      </c>
      <c r="Z308" s="1">
        <v>1</v>
      </c>
      <c r="AA308" s="1">
        <f t="shared" si="62"/>
        <v>0.12350597609561753</v>
      </c>
      <c r="AB308" s="1">
        <v>1</v>
      </c>
      <c r="AC308" s="1">
        <v>2</v>
      </c>
      <c r="AD308" s="1">
        <v>0</v>
      </c>
      <c r="AE308" s="1">
        <v>0</v>
      </c>
      <c r="AF308" s="1" t="e">
        <f t="shared" si="59"/>
        <v>#DIV/0!</v>
      </c>
      <c r="AH308" s="1">
        <f t="shared" si="66"/>
        <v>0.21063324052266491</v>
      </c>
      <c r="AI308" s="1">
        <f t="shared" si="67"/>
        <v>0.1141501878888684</v>
      </c>
      <c r="AJ308" s="1">
        <f t="shared" si="68"/>
        <v>0.36565515637716545</v>
      </c>
      <c r="AK308" s="1">
        <f t="shared" si="69"/>
        <v>16.873009694505306</v>
      </c>
      <c r="AL308" s="1" t="b">
        <f t="shared" si="70"/>
        <v>1</v>
      </c>
      <c r="AM308" s="1">
        <f t="shared" si="71"/>
        <v>2.7470329551403347</v>
      </c>
      <c r="AN308" s="1" t="b">
        <f t="shared" si="72"/>
        <v>0</v>
      </c>
      <c r="AO308" s="1">
        <v>9.4879999999999995</v>
      </c>
    </row>
    <row r="309" spans="1:41">
      <c r="A309" s="7">
        <v>306</v>
      </c>
      <c r="B309" s="9" t="s">
        <v>53</v>
      </c>
      <c r="C309" s="9" t="s">
        <v>33</v>
      </c>
      <c r="D309" s="9" t="s">
        <v>32</v>
      </c>
      <c r="E309" s="9" t="s">
        <v>33</v>
      </c>
      <c r="F309" s="2" t="b">
        <f t="shared" si="65"/>
        <v>1</v>
      </c>
      <c r="G309" s="2" t="b">
        <f t="shared" si="63"/>
        <v>0</v>
      </c>
      <c r="H309" s="2" t="s">
        <v>275</v>
      </c>
      <c r="I309" s="3"/>
      <c r="K309" s="2"/>
      <c r="L309" s="2"/>
      <c r="M309" s="1">
        <f>PRODUCT(SUM(PRODUCT(R309,overview!$J$3),PRODUCT(W309,overview!$K$3),PRODUCT(AB309,overview!$L$3)),1/SUM(overview!$J$3:$L$3))</f>
        <v>1</v>
      </c>
      <c r="N309" s="1">
        <f>PRODUCT(SUM(PRODUCT(S309,overview!$J$3),PRODUCT(X309,overview!$K$3),PRODUCT(AC309,overview!$L$3)),1/SUM(overview!$J$3:$L$3))</f>
        <v>2</v>
      </c>
      <c r="O309" s="1">
        <f t="shared" si="60"/>
        <v>13</v>
      </c>
      <c r="P309" s="1">
        <f t="shared" si="60"/>
        <v>0</v>
      </c>
      <c r="Q309" s="1">
        <f t="shared" si="64"/>
        <v>0</v>
      </c>
      <c r="R309" s="4">
        <v>1</v>
      </c>
      <c r="S309" s="4">
        <v>2</v>
      </c>
      <c r="T309" s="1">
        <v>4</v>
      </c>
      <c r="U309" s="1">
        <v>0</v>
      </c>
      <c r="V309" s="1">
        <f t="shared" si="61"/>
        <v>0</v>
      </c>
      <c r="W309" s="4">
        <v>1</v>
      </c>
      <c r="X309" s="4">
        <v>2</v>
      </c>
      <c r="Y309" s="1">
        <v>8</v>
      </c>
      <c r="Z309" s="1">
        <v>0</v>
      </c>
      <c r="AA309" s="1">
        <f t="shared" si="62"/>
        <v>0</v>
      </c>
      <c r="AB309" s="1">
        <v>1</v>
      </c>
      <c r="AC309" s="1">
        <v>2</v>
      </c>
      <c r="AD309" s="1">
        <v>1</v>
      </c>
      <c r="AE309" s="1">
        <v>0</v>
      </c>
      <c r="AF309" s="1">
        <f t="shared" si="59"/>
        <v>0</v>
      </c>
      <c r="AH309" s="1">
        <f t="shared" si="66"/>
        <v>0.21139213418509711</v>
      </c>
      <c r="AI309" s="1">
        <f t="shared" si="67"/>
        <v>0.10732442737224583</v>
      </c>
      <c r="AJ309" s="1">
        <f t="shared" si="68"/>
        <v>0.35419927425348674</v>
      </c>
      <c r="AK309" s="1">
        <f t="shared" si="69"/>
        <v>15.935074751013691</v>
      </c>
      <c r="AL309" s="1" t="b">
        <f t="shared" si="70"/>
        <v>1</v>
      </c>
      <c r="AM309" s="1">
        <f t="shared" si="71"/>
        <v>2.822324754878037</v>
      </c>
      <c r="AN309" s="1" t="b">
        <f t="shared" si="72"/>
        <v>0</v>
      </c>
      <c r="AO309" s="1">
        <v>9.4879999999999995</v>
      </c>
    </row>
    <row r="310" spans="1:41">
      <c r="A310" s="7">
        <v>307</v>
      </c>
      <c r="B310" s="9" t="s">
        <v>47</v>
      </c>
      <c r="C310" s="9" t="s">
        <v>48</v>
      </c>
      <c r="D310" s="9" t="s">
        <v>62</v>
      </c>
      <c r="E310" s="9" t="s">
        <v>48</v>
      </c>
      <c r="F310" s="2" t="b">
        <f t="shared" si="65"/>
        <v>1</v>
      </c>
      <c r="G310" s="2" t="b">
        <f t="shared" si="63"/>
        <v>0</v>
      </c>
      <c r="H310" s="2" t="s">
        <v>275</v>
      </c>
      <c r="I310" s="3"/>
      <c r="K310" s="2"/>
      <c r="L310" s="2"/>
      <c r="M310" s="1">
        <f>PRODUCT(SUM(PRODUCT(R310,overview!$J$3),PRODUCT(W310,overview!$K$3),PRODUCT(AB310,overview!$L$3)),1/SUM(overview!$J$3:$L$3))</f>
        <v>1.0285227272727271</v>
      </c>
      <c r="N310" s="1">
        <f>PRODUCT(SUM(PRODUCT(S310,overview!$J$3),PRODUCT(X310,overview!$K$3),PRODUCT(AC310,overview!$L$3)),1/SUM(overview!$J$3:$L$3))</f>
        <v>1.9714772727272729</v>
      </c>
      <c r="O310" s="1">
        <f t="shared" si="60"/>
        <v>17</v>
      </c>
      <c r="P310" s="1">
        <f t="shared" si="60"/>
        <v>4</v>
      </c>
      <c r="Q310" s="1">
        <f t="shared" si="64"/>
        <v>0.12275330329261219</v>
      </c>
      <c r="R310" s="4">
        <v>0.94499999999999995</v>
      </c>
      <c r="S310" s="4">
        <v>2.0550000000000002</v>
      </c>
      <c r="T310" s="1">
        <v>9</v>
      </c>
      <c r="U310" s="1">
        <v>2</v>
      </c>
      <c r="V310" s="1">
        <f t="shared" si="61"/>
        <v>0.10218978102189778</v>
      </c>
      <c r="W310" s="4">
        <v>1.0720000000000001</v>
      </c>
      <c r="X310" s="4">
        <v>1.9279999999999999</v>
      </c>
      <c r="Y310" s="1">
        <v>7</v>
      </c>
      <c r="Z310" s="1">
        <v>1</v>
      </c>
      <c r="AA310" s="1">
        <f t="shared" si="62"/>
        <v>7.943094250148193E-2</v>
      </c>
      <c r="AB310" s="1">
        <v>0.93700000000000006</v>
      </c>
      <c r="AC310" s="1">
        <v>2.0630000000000002</v>
      </c>
      <c r="AD310" s="1">
        <v>1</v>
      </c>
      <c r="AE310" s="1">
        <v>1</v>
      </c>
      <c r="AF310" s="1">
        <f t="shared" si="59"/>
        <v>0.45419292292777508</v>
      </c>
      <c r="AH310" s="1">
        <f t="shared" si="66"/>
        <v>0.2482110385329705</v>
      </c>
      <c r="AI310" s="1">
        <f t="shared" si="67"/>
        <v>0.12090539899812407</v>
      </c>
      <c r="AJ310" s="1">
        <f t="shared" si="68"/>
        <v>0.38886787354768976</v>
      </c>
      <c r="AK310" s="1">
        <f t="shared" si="69"/>
        <v>17.162191517326818</v>
      </c>
      <c r="AL310" s="1" t="b">
        <f t="shared" si="70"/>
        <v>1</v>
      </c>
      <c r="AM310" s="1">
        <f t="shared" si="71"/>
        <v>3.0120797963619514</v>
      </c>
      <c r="AN310" s="1" t="b">
        <f t="shared" si="72"/>
        <v>0</v>
      </c>
      <c r="AO310" s="1">
        <v>9.4879999999999995</v>
      </c>
    </row>
    <row r="311" spans="1:41">
      <c r="A311" s="7">
        <v>308</v>
      </c>
      <c r="B311" s="9" t="s">
        <v>75</v>
      </c>
      <c r="C311" s="9" t="s">
        <v>1</v>
      </c>
      <c r="D311" s="9" t="s">
        <v>75</v>
      </c>
      <c r="E311" s="9" t="s">
        <v>1</v>
      </c>
      <c r="F311" s="2" t="b">
        <f t="shared" si="65"/>
        <v>0</v>
      </c>
      <c r="G311" s="2" t="b">
        <f t="shared" si="63"/>
        <v>0</v>
      </c>
      <c r="H311" s="2" t="s">
        <v>275</v>
      </c>
      <c r="I311" s="3"/>
      <c r="M311" s="1">
        <f>PRODUCT(SUM(PRODUCT(R311,overview!$J$3),PRODUCT(W311,overview!$K$3),PRODUCT(AB311,overview!$L$3)),1/SUM(overview!$J$3:$L$3))</f>
        <v>1.0285909090909091</v>
      </c>
      <c r="N311" s="1">
        <f>PRODUCT(SUM(PRODUCT(S311,overview!$J$3),PRODUCT(X311,overview!$K$3),PRODUCT(AC311,overview!$L$3)),1/SUM(overview!$J$3:$L$3))</f>
        <v>1.9714090909090911</v>
      </c>
      <c r="O311" s="1">
        <f t="shared" si="60"/>
        <v>11.5</v>
      </c>
      <c r="P311" s="1">
        <f t="shared" si="60"/>
        <v>8.5</v>
      </c>
      <c r="Q311" s="1">
        <f t="shared" si="64"/>
        <v>0.38564438469704759</v>
      </c>
      <c r="R311" s="4">
        <v>1.036</v>
      </c>
      <c r="S311" s="4">
        <v>1.964</v>
      </c>
      <c r="T311" s="1">
        <v>6</v>
      </c>
      <c r="U311" s="1">
        <v>0</v>
      </c>
      <c r="V311" s="1">
        <f t="shared" si="61"/>
        <v>0</v>
      </c>
      <c r="W311" s="4">
        <v>1.026</v>
      </c>
      <c r="X311" s="4">
        <v>1.974</v>
      </c>
      <c r="Y311" s="1">
        <v>5.5</v>
      </c>
      <c r="Z311" s="1">
        <v>8.5</v>
      </c>
      <c r="AA311" s="1">
        <f t="shared" si="62"/>
        <v>0.80326056921801614</v>
      </c>
      <c r="AB311" s="1">
        <v>1</v>
      </c>
      <c r="AC311" s="1">
        <v>2</v>
      </c>
      <c r="AD311" s="1">
        <v>0</v>
      </c>
      <c r="AE311" s="1">
        <v>0</v>
      </c>
      <c r="AF311" s="1" t="e">
        <f t="shared" si="59"/>
        <v>#DIV/0!</v>
      </c>
      <c r="AH311" s="1">
        <f t="shared" si="66"/>
        <v>0.25350688985181447</v>
      </c>
      <c r="AI311" s="1">
        <f t="shared" si="67"/>
        <v>0.12448132780082989</v>
      </c>
      <c r="AJ311" s="1">
        <f t="shared" si="68"/>
        <v>0.44540317988699579</v>
      </c>
      <c r="AK311" s="1">
        <f t="shared" si="69"/>
        <v>18.092013355965662</v>
      </c>
      <c r="AL311" s="1" t="b">
        <f t="shared" si="70"/>
        <v>1</v>
      </c>
      <c r="AM311" s="1">
        <f t="shared" si="71"/>
        <v>3.1526704721159424</v>
      </c>
      <c r="AN311" s="1" t="b">
        <f t="shared" si="72"/>
        <v>0</v>
      </c>
      <c r="AO311" s="1">
        <v>9.4879999999999995</v>
      </c>
    </row>
    <row r="312" spans="1:41">
      <c r="A312" s="7">
        <v>309</v>
      </c>
      <c r="B312" s="9" t="s">
        <v>84</v>
      </c>
      <c r="C312" s="9" t="s">
        <v>37</v>
      </c>
      <c r="D312" s="9" t="s">
        <v>84</v>
      </c>
      <c r="E312" s="9" t="s">
        <v>37</v>
      </c>
      <c r="F312" s="2" t="b">
        <f t="shared" si="65"/>
        <v>0</v>
      </c>
      <c r="G312" s="2" t="b">
        <f t="shared" si="63"/>
        <v>0</v>
      </c>
      <c r="H312" s="2" t="s">
        <v>275</v>
      </c>
      <c r="I312" s="3"/>
      <c r="M312" s="1">
        <f>PRODUCT(SUM(PRODUCT(R312,overview!$J$3),PRODUCT(W312,overview!$K$3),PRODUCT(AB312,overview!$L$3)),1/SUM(overview!$J$3:$L$3))</f>
        <v>1.0030454545454546</v>
      </c>
      <c r="N312" s="1">
        <f>PRODUCT(SUM(PRODUCT(S312,overview!$J$3),PRODUCT(X312,overview!$K$3),PRODUCT(AC312,overview!$L$3)),1/SUM(overview!$J$3:$L$3))</f>
        <v>1.9969545454545454</v>
      </c>
      <c r="O312" s="1">
        <f t="shared" si="60"/>
        <v>17</v>
      </c>
      <c r="P312" s="1">
        <f t="shared" si="60"/>
        <v>1</v>
      </c>
      <c r="Q312" s="1">
        <f t="shared" si="64"/>
        <v>2.9546327897694485E-2</v>
      </c>
      <c r="R312" s="4">
        <v>1.21</v>
      </c>
      <c r="S312" s="4">
        <v>1.79</v>
      </c>
      <c r="T312" s="1">
        <v>11</v>
      </c>
      <c r="U312" s="1">
        <v>0</v>
      </c>
      <c r="V312" s="1">
        <f t="shared" si="61"/>
        <v>0</v>
      </c>
      <c r="W312" s="4">
        <v>0.88600000000000001</v>
      </c>
      <c r="X312" s="4">
        <v>2.1139999999999999</v>
      </c>
      <c r="Y312" s="1">
        <v>6</v>
      </c>
      <c r="Z312" s="1">
        <v>1</v>
      </c>
      <c r="AA312" s="1">
        <f t="shared" si="62"/>
        <v>6.9851781772311577E-2</v>
      </c>
      <c r="AB312" s="1">
        <v>1.5</v>
      </c>
      <c r="AC312" s="1">
        <v>1.5</v>
      </c>
      <c r="AD312" s="1">
        <v>0</v>
      </c>
      <c r="AE312" s="1">
        <v>0</v>
      </c>
      <c r="AF312" s="1" t="e">
        <f t="shared" si="59"/>
        <v>#DIV/0!</v>
      </c>
      <c r="AH312" s="1">
        <f t="shared" si="66"/>
        <v>0.26045755537523901</v>
      </c>
      <c r="AI312" s="1">
        <f t="shared" si="67"/>
        <v>0.12182694697548781</v>
      </c>
      <c r="AJ312" s="1">
        <f t="shared" si="68"/>
        <v>0.45605365337098486</v>
      </c>
      <c r="AK312" s="1">
        <f t="shared" si="69"/>
        <v>18.930826435157847</v>
      </c>
      <c r="AL312" s="1" t="b">
        <f t="shared" si="70"/>
        <v>1</v>
      </c>
      <c r="AM312" s="1">
        <f t="shared" si="71"/>
        <v>3.3270774523575284</v>
      </c>
      <c r="AN312" s="1" t="b">
        <f t="shared" si="72"/>
        <v>0</v>
      </c>
      <c r="AO312" s="1">
        <v>9.4879999999999995</v>
      </c>
    </row>
    <row r="313" spans="1:41">
      <c r="A313" s="7">
        <v>310</v>
      </c>
      <c r="B313" s="9" t="s">
        <v>64</v>
      </c>
      <c r="C313" s="9" t="s">
        <v>2</v>
      </c>
      <c r="D313" s="9" t="s">
        <v>32</v>
      </c>
      <c r="E313" s="9" t="s">
        <v>33</v>
      </c>
      <c r="F313" s="2" t="b">
        <f t="shared" si="65"/>
        <v>0</v>
      </c>
      <c r="G313" s="2" t="b">
        <f t="shared" si="63"/>
        <v>1</v>
      </c>
      <c r="H313" s="2" t="s">
        <v>275</v>
      </c>
      <c r="I313" s="3"/>
      <c r="M313" s="1">
        <f>PRODUCT(SUM(PRODUCT(R313,overview!$J$3),PRODUCT(W313,overview!$K$3),PRODUCT(AB313,overview!$L$3)),1/SUM(overview!$J$3:$L$3))</f>
        <v>0.68154545454545468</v>
      </c>
      <c r="N313" s="1">
        <f>PRODUCT(SUM(PRODUCT(S313,overview!$J$3),PRODUCT(X313,overview!$K$3),PRODUCT(AC313,overview!$L$3)),1/SUM(overview!$J$3:$L$3))</f>
        <v>2.3184545454545455</v>
      </c>
      <c r="O313" s="1">
        <f t="shared" si="60"/>
        <v>14.5</v>
      </c>
      <c r="P313" s="1">
        <f t="shared" si="60"/>
        <v>33.5</v>
      </c>
      <c r="Q313" s="1">
        <f t="shared" si="64"/>
        <v>0.67916147795999671</v>
      </c>
      <c r="R313" s="4">
        <v>0.48899999999999999</v>
      </c>
      <c r="S313" s="4">
        <v>2.5110000000000001</v>
      </c>
      <c r="T313" s="1">
        <v>9.3000000000000007</v>
      </c>
      <c r="U313" s="1">
        <v>14.7</v>
      </c>
      <c r="V313" s="1">
        <f t="shared" si="61"/>
        <v>0.30781978648784053</v>
      </c>
      <c r="W313" s="4">
        <v>0.77500000000000002</v>
      </c>
      <c r="X313" s="4">
        <v>2.2250000000000001</v>
      </c>
      <c r="Y313" s="1">
        <v>4.2</v>
      </c>
      <c r="Z313" s="1">
        <v>16.8</v>
      </c>
      <c r="AA313" s="1">
        <f t="shared" si="62"/>
        <v>1.3932584269662922</v>
      </c>
      <c r="AB313" s="1">
        <v>0.66700000000000004</v>
      </c>
      <c r="AC313" s="1">
        <v>2.3330000000000002</v>
      </c>
      <c r="AD313" s="1">
        <v>1</v>
      </c>
      <c r="AE313" s="1">
        <v>2</v>
      </c>
      <c r="AF313" s="1">
        <f t="shared" si="59"/>
        <v>0.57179597085297895</v>
      </c>
      <c r="AH313" s="1">
        <f t="shared" si="66"/>
        <v>0.24561731236242407</v>
      </c>
      <c r="AI313" s="1">
        <f t="shared" si="67"/>
        <v>0.12817841121971671</v>
      </c>
      <c r="AJ313" s="1">
        <f t="shared" si="68"/>
        <v>0.43496977866678266</v>
      </c>
      <c r="AK313" s="1">
        <f t="shared" si="69"/>
        <v>16.756052577291218</v>
      </c>
      <c r="AL313" s="1" t="b">
        <f t="shared" si="70"/>
        <v>1</v>
      </c>
      <c r="AM313" s="1">
        <f t="shared" si="71"/>
        <v>3.4089778240233404</v>
      </c>
      <c r="AN313" s="1" t="b">
        <f t="shared" si="72"/>
        <v>0</v>
      </c>
      <c r="AO313" s="1">
        <v>9.4879999999999995</v>
      </c>
    </row>
    <row r="314" spans="1:41">
      <c r="A314" s="7">
        <v>311</v>
      </c>
      <c r="B314" s="9" t="s">
        <v>47</v>
      </c>
      <c r="C314" s="9" t="s">
        <v>48</v>
      </c>
      <c r="D314" s="9" t="s">
        <v>47</v>
      </c>
      <c r="E314" s="9" t="s">
        <v>48</v>
      </c>
      <c r="F314" s="2" t="b">
        <f t="shared" si="65"/>
        <v>0</v>
      </c>
      <c r="G314" s="2" t="b">
        <f t="shared" si="63"/>
        <v>0</v>
      </c>
      <c r="H314" s="2" t="s">
        <v>275</v>
      </c>
      <c r="I314" s="3"/>
      <c r="K314" s="3"/>
      <c r="L314" s="3"/>
      <c r="M314" s="1">
        <f>PRODUCT(SUM(PRODUCT(R314,overview!$J$3),PRODUCT(W314,overview!$K$3),PRODUCT(AB314,overview!$L$3)),1/SUM(overview!$J$3:$L$3))</f>
        <v>1.0794318181818179</v>
      </c>
      <c r="N314" s="1">
        <f>PRODUCT(SUM(PRODUCT(S314,overview!$J$3),PRODUCT(X314,overview!$K$3),PRODUCT(AC314,overview!$L$3)),1/SUM(overview!$J$3:$L$3))</f>
        <v>1.9205681818181821</v>
      </c>
      <c r="O314" s="1">
        <f t="shared" si="60"/>
        <v>11</v>
      </c>
      <c r="P314" s="1">
        <f t="shared" si="60"/>
        <v>2</v>
      </c>
      <c r="Q314" s="1">
        <f t="shared" si="64"/>
        <v>0.10218868168101938</v>
      </c>
      <c r="R314" s="4">
        <v>0.94499999999999995</v>
      </c>
      <c r="S314" s="4">
        <v>2.0550000000000002</v>
      </c>
      <c r="T314" s="1">
        <v>4</v>
      </c>
      <c r="U314" s="1">
        <v>2</v>
      </c>
      <c r="V314" s="1">
        <f t="shared" si="61"/>
        <v>0.22992700729927004</v>
      </c>
      <c r="W314" s="4">
        <v>1.1519999999999999</v>
      </c>
      <c r="X314" s="4">
        <v>1.8480000000000001</v>
      </c>
      <c r="Y314" s="1">
        <v>7</v>
      </c>
      <c r="Z314" s="1">
        <v>0</v>
      </c>
      <c r="AA314" s="1">
        <f t="shared" si="62"/>
        <v>0</v>
      </c>
      <c r="AB314" s="1">
        <v>0.85699999999999998</v>
      </c>
      <c r="AC314" s="1">
        <v>2.1429999999999998</v>
      </c>
      <c r="AD314" s="1">
        <v>0</v>
      </c>
      <c r="AE314" s="1">
        <v>0</v>
      </c>
      <c r="AF314" s="1" t="e">
        <f t="shared" si="59"/>
        <v>#DIV/0!</v>
      </c>
      <c r="AH314" s="1">
        <f t="shared" si="66"/>
        <v>0.23644877693755356</v>
      </c>
      <c r="AI314" s="1">
        <f t="shared" si="67"/>
        <v>0.11272697967477154</v>
      </c>
      <c r="AJ314" s="1">
        <f t="shared" si="68"/>
        <v>0.40020366598778001</v>
      </c>
      <c r="AK314" s="1">
        <f t="shared" si="69"/>
        <v>14.08074264135562</v>
      </c>
      <c r="AL314" s="1" t="b">
        <f t="shared" si="70"/>
        <v>1</v>
      </c>
      <c r="AM314" s="1">
        <f t="shared" si="71"/>
        <v>3.1878107660805326</v>
      </c>
      <c r="AN314" s="1" t="b">
        <f t="shared" si="72"/>
        <v>0</v>
      </c>
      <c r="AO314" s="1">
        <v>9.4879999999999995</v>
      </c>
    </row>
    <row r="315" spans="1:41">
      <c r="A315" s="7">
        <v>312</v>
      </c>
      <c r="B315" s="9" t="s">
        <v>56</v>
      </c>
      <c r="C315" s="9" t="s">
        <v>31</v>
      </c>
      <c r="D315" s="9" t="s">
        <v>56</v>
      </c>
      <c r="E315" s="9" t="s">
        <v>31</v>
      </c>
      <c r="F315" s="2" t="b">
        <f t="shared" si="65"/>
        <v>0</v>
      </c>
      <c r="G315" s="2" t="b">
        <f t="shared" si="63"/>
        <v>0</v>
      </c>
      <c r="H315" s="2" t="s">
        <v>275</v>
      </c>
      <c r="I315" s="3" t="s">
        <v>127</v>
      </c>
      <c r="M315" s="1">
        <f>PRODUCT(SUM(PRODUCT(R315,overview!$J$3),PRODUCT(W315,overview!$K$3),PRODUCT(AB315,overview!$L$3)),1/SUM(overview!$J$3:$L$3))</f>
        <v>1</v>
      </c>
      <c r="N315" s="1">
        <f>PRODUCT(SUM(PRODUCT(S315,overview!$J$3),PRODUCT(X315,overview!$K$3),PRODUCT(AC315,overview!$L$3)),1/SUM(overview!$J$3:$L$3))</f>
        <v>2</v>
      </c>
      <c r="O315" s="1">
        <f t="shared" si="60"/>
        <v>15</v>
      </c>
      <c r="P315" s="1">
        <f t="shared" si="60"/>
        <v>0</v>
      </c>
      <c r="Q315" s="1">
        <f t="shared" si="64"/>
        <v>0</v>
      </c>
      <c r="R315" s="4">
        <v>1</v>
      </c>
      <c r="S315" s="4">
        <v>2</v>
      </c>
      <c r="T315" s="1">
        <v>7</v>
      </c>
      <c r="U315" s="1">
        <v>0</v>
      </c>
      <c r="V315" s="1">
        <f t="shared" si="61"/>
        <v>0</v>
      </c>
      <c r="W315" s="4">
        <v>1</v>
      </c>
      <c r="X315" s="4">
        <v>2</v>
      </c>
      <c r="Y315" s="1">
        <v>8</v>
      </c>
      <c r="Z315" s="1">
        <v>0</v>
      </c>
      <c r="AA315" s="1">
        <f t="shared" si="62"/>
        <v>0</v>
      </c>
      <c r="AB315" s="1">
        <v>1</v>
      </c>
      <c r="AC315" s="1">
        <v>2</v>
      </c>
      <c r="AD315" s="1">
        <v>0</v>
      </c>
      <c r="AE315" s="1">
        <v>0</v>
      </c>
      <c r="AF315" s="1" t="e">
        <f t="shared" si="59"/>
        <v>#DIV/0!</v>
      </c>
      <c r="AH315" s="1">
        <f t="shared" si="66"/>
        <v>0.2350862898050636</v>
      </c>
      <c r="AI315" s="1">
        <f t="shared" si="67"/>
        <v>0.10726255888476498</v>
      </c>
      <c r="AJ315" s="1">
        <f t="shared" si="68"/>
        <v>0.26930440331844291</v>
      </c>
      <c r="AK315" s="1">
        <f t="shared" si="69"/>
        <v>9.1362758999262894</v>
      </c>
      <c r="AL315" s="1" t="b">
        <f t="shared" si="70"/>
        <v>0</v>
      </c>
      <c r="AM315" s="1">
        <f t="shared" si="71"/>
        <v>2.598470318839162</v>
      </c>
      <c r="AN315" s="1" t="b">
        <f t="shared" si="72"/>
        <v>0</v>
      </c>
      <c r="AO315" s="1">
        <v>9.4879999999999995</v>
      </c>
    </row>
    <row r="316" spans="1:41">
      <c r="A316" s="7">
        <v>313</v>
      </c>
      <c r="B316" s="9" t="s">
        <v>30</v>
      </c>
      <c r="C316" s="9" t="s">
        <v>31</v>
      </c>
      <c r="D316" s="9" t="s">
        <v>30</v>
      </c>
      <c r="E316" s="9" t="s">
        <v>31</v>
      </c>
      <c r="F316" s="2" t="b">
        <f t="shared" si="65"/>
        <v>0</v>
      </c>
      <c r="G316" s="2" t="b">
        <f t="shared" si="63"/>
        <v>0</v>
      </c>
      <c r="H316" s="2" t="s">
        <v>275</v>
      </c>
      <c r="I316" s="3" t="s">
        <v>127</v>
      </c>
      <c r="M316" s="1">
        <f>PRODUCT(SUM(PRODUCT(R316,overview!$J$3),PRODUCT(W316,overview!$K$3),PRODUCT(AB316,overview!$L$3)),1/SUM(overview!$J$3:$L$3))</f>
        <v>1.0125227272727273</v>
      </c>
      <c r="N316" s="1">
        <f>PRODUCT(SUM(PRODUCT(S316,overview!$J$3),PRODUCT(X316,overview!$K$3),PRODUCT(AC316,overview!$L$3)),1/SUM(overview!$J$3:$L$3))</f>
        <v>1.9874772727272731</v>
      </c>
      <c r="O316" s="1">
        <f t="shared" si="60"/>
        <v>14</v>
      </c>
      <c r="P316" s="1">
        <f t="shared" si="60"/>
        <v>7</v>
      </c>
      <c r="Q316" s="1">
        <f t="shared" si="64"/>
        <v>0.25472561149927381</v>
      </c>
      <c r="R316" s="4">
        <v>1</v>
      </c>
      <c r="S316" s="4">
        <v>2</v>
      </c>
      <c r="T316" s="1">
        <v>7</v>
      </c>
      <c r="U316" s="1">
        <v>2</v>
      </c>
      <c r="V316" s="1">
        <f t="shared" si="61"/>
        <v>0.14285714285714285</v>
      </c>
      <c r="W316" s="4">
        <v>1.0189999999999999</v>
      </c>
      <c r="X316" s="4">
        <v>1.9810000000000001</v>
      </c>
      <c r="Y316" s="1">
        <v>7</v>
      </c>
      <c r="Z316" s="1">
        <v>5</v>
      </c>
      <c r="AA316" s="1">
        <f t="shared" si="62"/>
        <v>0.36741905242662426</v>
      </c>
      <c r="AB316" s="1">
        <v>1</v>
      </c>
      <c r="AC316" s="1">
        <v>2</v>
      </c>
      <c r="AD316" s="1">
        <v>0</v>
      </c>
      <c r="AE316" s="1">
        <v>0</v>
      </c>
      <c r="AF316" s="1" t="e">
        <f t="shared" si="59"/>
        <v>#DIV/0!</v>
      </c>
      <c r="AH316" s="1">
        <f t="shared" si="66"/>
        <v>0.19006349641356429</v>
      </c>
      <c r="AI316" s="1">
        <f t="shared" si="67"/>
        <v>9.6630408309384838E-2</v>
      </c>
      <c r="AJ316" s="1">
        <f t="shared" si="68"/>
        <v>0.26930440331844291</v>
      </c>
      <c r="AK316" s="1">
        <f t="shared" si="69"/>
        <v>4.9017474932128469</v>
      </c>
      <c r="AL316" s="1" t="b">
        <f t="shared" si="70"/>
        <v>0</v>
      </c>
      <c r="AM316" s="1">
        <f t="shared" si="71"/>
        <v>2.3703687839983676</v>
      </c>
      <c r="AN316" s="1" t="b">
        <f t="shared" si="72"/>
        <v>0</v>
      </c>
      <c r="AO316" s="1">
        <v>9.4879999999999995</v>
      </c>
    </row>
    <row r="317" spans="1:41">
      <c r="A317" s="7">
        <v>314</v>
      </c>
      <c r="B317" s="9" t="s">
        <v>54</v>
      </c>
      <c r="C317" s="9" t="s">
        <v>55</v>
      </c>
      <c r="D317" s="9" t="s">
        <v>54</v>
      </c>
      <c r="E317" s="9" t="s">
        <v>55</v>
      </c>
      <c r="F317" s="2" t="b">
        <f t="shared" si="65"/>
        <v>0</v>
      </c>
      <c r="G317" s="2" t="b">
        <f t="shared" si="63"/>
        <v>0</v>
      </c>
      <c r="H317" s="2" t="s">
        <v>275</v>
      </c>
      <c r="J317" s="3" t="s">
        <v>131</v>
      </c>
      <c r="M317" s="1">
        <f>PRODUCT(SUM(PRODUCT(R317,overview!$J$3),PRODUCT(W317,overview!$K$3),PRODUCT(AB317,overview!$L$3)),1/SUM(overview!$J$3:$L$3))</f>
        <v>0.37631818181818183</v>
      </c>
      <c r="N317" s="1">
        <f>PRODUCT(SUM(PRODUCT(S317,overview!$J$3),PRODUCT(X317,overview!$K$3),PRODUCT(AC317,overview!$L$3)),1/SUM(overview!$J$3:$L$3))</f>
        <v>2.6236818181818182</v>
      </c>
      <c r="O317" s="1">
        <f t="shared" si="60"/>
        <v>4.5</v>
      </c>
      <c r="P317" s="1">
        <f t="shared" si="60"/>
        <v>2.5</v>
      </c>
      <c r="Q317" s="1">
        <f t="shared" si="64"/>
        <v>7.9684074157489376E-2</v>
      </c>
      <c r="R317" s="4">
        <v>0.375</v>
      </c>
      <c r="S317" s="4">
        <v>2.625</v>
      </c>
      <c r="T317" s="1">
        <v>2</v>
      </c>
      <c r="U317" s="1">
        <v>0</v>
      </c>
      <c r="V317" s="1">
        <f t="shared" si="61"/>
        <v>0</v>
      </c>
      <c r="W317" s="4">
        <v>0.377</v>
      </c>
      <c r="X317" s="4">
        <v>2.6230000000000002</v>
      </c>
      <c r="Y317" s="1">
        <v>2.5</v>
      </c>
      <c r="Z317" s="1">
        <v>2.5</v>
      </c>
      <c r="AA317" s="1">
        <f t="shared" si="62"/>
        <v>0.14372855508959206</v>
      </c>
      <c r="AB317" s="1">
        <v>0.375</v>
      </c>
      <c r="AC317" s="1">
        <v>2.625</v>
      </c>
      <c r="AD317" s="1">
        <v>0</v>
      </c>
      <c r="AE317" s="1">
        <v>0</v>
      </c>
      <c r="AF317" s="1" t="e">
        <f t="shared" si="59"/>
        <v>#DIV/0!</v>
      </c>
      <c r="AH317" s="1">
        <f t="shared" si="66"/>
        <v>0.18414132835777008</v>
      </c>
      <c r="AI317" s="1">
        <f t="shared" si="67"/>
        <v>0.10973007140934894</v>
      </c>
      <c r="AJ317" s="1">
        <f t="shared" si="68"/>
        <v>0.18735680066652782</v>
      </c>
      <c r="AK317" s="1">
        <f t="shared" si="69"/>
        <v>1.833256080328612</v>
      </c>
      <c r="AL317" s="1" t="b">
        <f t="shared" si="70"/>
        <v>0</v>
      </c>
      <c r="AM317" s="1">
        <f t="shared" si="71"/>
        <v>2.3124995978023435</v>
      </c>
      <c r="AN317" s="1" t="b">
        <f t="shared" si="72"/>
        <v>0</v>
      </c>
      <c r="AO317" s="1">
        <v>9.4879999999999995</v>
      </c>
    </row>
    <row r="318" spans="1:41">
      <c r="A318" s="7">
        <v>315</v>
      </c>
      <c r="B318" s="9" t="s">
        <v>45</v>
      </c>
      <c r="C318" s="9" t="s">
        <v>46</v>
      </c>
      <c r="D318" s="9" t="s">
        <v>45</v>
      </c>
      <c r="E318" s="9" t="s">
        <v>46</v>
      </c>
      <c r="F318" s="2" t="b">
        <f t="shared" si="65"/>
        <v>0</v>
      </c>
      <c r="G318" s="2" t="b">
        <f t="shared" si="63"/>
        <v>0</v>
      </c>
      <c r="H318" s="2" t="s">
        <v>275</v>
      </c>
      <c r="J318" s="3"/>
      <c r="M318" s="1">
        <f>PRODUCT(SUM(PRODUCT(R318,overview!$J$3),PRODUCT(W318,overview!$K$3),PRODUCT(AB318,overview!$L$3)),1/SUM(overview!$J$3:$L$3))</f>
        <v>1.0199772727272727</v>
      </c>
      <c r="N318" s="1">
        <f>PRODUCT(SUM(PRODUCT(S318,overview!$J$3),PRODUCT(X318,overview!$K$3),PRODUCT(AC318,overview!$L$3)),1/SUM(overview!$J$3:$L$3))</f>
        <v>1.9800227272727275</v>
      </c>
      <c r="O318" s="1">
        <f t="shared" si="60"/>
        <v>11</v>
      </c>
      <c r="P318" s="1">
        <f t="shared" si="60"/>
        <v>1</v>
      </c>
      <c r="Q318" s="1">
        <f t="shared" si="64"/>
        <v>4.6830374891347545E-2</v>
      </c>
      <c r="R318" s="4">
        <v>1.04</v>
      </c>
      <c r="S318" s="4">
        <v>1.96</v>
      </c>
      <c r="T318" s="1">
        <v>6</v>
      </c>
      <c r="U318" s="1">
        <v>0</v>
      </c>
      <c r="V318" s="1">
        <f t="shared" si="61"/>
        <v>0</v>
      </c>
      <c r="W318" s="4">
        <v>1.0109999999999999</v>
      </c>
      <c r="X318" s="4">
        <v>1.9890000000000001</v>
      </c>
      <c r="Y318" s="1">
        <v>5</v>
      </c>
      <c r="Z318" s="1">
        <v>1</v>
      </c>
      <c r="AA318" s="1">
        <f t="shared" si="62"/>
        <v>0.10165912518853695</v>
      </c>
      <c r="AB318" s="1">
        <v>1</v>
      </c>
      <c r="AC318" s="1">
        <v>2</v>
      </c>
      <c r="AD318" s="1">
        <v>0</v>
      </c>
      <c r="AE318" s="1">
        <v>0</v>
      </c>
      <c r="AF318" s="1" t="e">
        <f t="shared" si="59"/>
        <v>#DIV/0!</v>
      </c>
      <c r="AH318" s="1">
        <f t="shared" si="66"/>
        <v>7.6567566658555047E-2</v>
      </c>
      <c r="AI318" s="1">
        <f t="shared" si="67"/>
        <v>3.0549841241447162E-2</v>
      </c>
      <c r="AJ318" s="1">
        <f t="shared" si="68"/>
        <v>0</v>
      </c>
      <c r="AK318" s="1">
        <f t="shared" si="69"/>
        <v>0.4700598131562887</v>
      </c>
      <c r="AL318" s="1" t="b">
        <f t="shared" si="70"/>
        <v>0</v>
      </c>
      <c r="AM318" s="1">
        <f t="shared" si="71"/>
        <v>1.9295099488154583</v>
      </c>
      <c r="AN318" s="1" t="b">
        <f t="shared" si="72"/>
        <v>0</v>
      </c>
      <c r="AO318" s="1">
        <v>9.4879999999999995</v>
      </c>
    </row>
    <row r="319" spans="1:41">
      <c r="A319" s="7">
        <v>316</v>
      </c>
      <c r="B319" s="9" t="s">
        <v>28</v>
      </c>
      <c r="C319" s="9" t="s">
        <v>29</v>
      </c>
      <c r="D319" s="9" t="s">
        <v>28</v>
      </c>
      <c r="E319" s="9" t="s">
        <v>29</v>
      </c>
      <c r="F319" s="2" t="b">
        <f t="shared" si="65"/>
        <v>0</v>
      </c>
      <c r="G319" s="2" t="b">
        <f t="shared" si="63"/>
        <v>0</v>
      </c>
      <c r="H319" s="2" t="s">
        <v>275</v>
      </c>
      <c r="J319" s="3" t="s">
        <v>132</v>
      </c>
      <c r="M319" s="1">
        <f>PRODUCT(SUM(PRODUCT(R319,overview!$J$3),PRODUCT(W319,overview!$K$3),PRODUCT(AB319,overview!$L$3)),1/SUM(overview!$J$3:$L$3))</f>
        <v>0.67029545454545458</v>
      </c>
      <c r="N319" s="1">
        <f>PRODUCT(SUM(PRODUCT(S319,overview!$J$3),PRODUCT(X319,overview!$K$3),PRODUCT(AC319,overview!$L$3)),1/SUM(overview!$J$3:$L$3))</f>
        <v>2.3297045454545455</v>
      </c>
      <c r="O319" s="1">
        <f t="shared" si="60"/>
        <v>9.5</v>
      </c>
      <c r="P319" s="1">
        <f t="shared" si="60"/>
        <v>2.5</v>
      </c>
      <c r="Q319" s="1">
        <f t="shared" si="64"/>
        <v>7.5714983264300817E-2</v>
      </c>
      <c r="R319" s="4">
        <v>0.66700000000000004</v>
      </c>
      <c r="S319" s="4">
        <v>2.3330000000000002</v>
      </c>
      <c r="T319" s="1">
        <v>2</v>
      </c>
      <c r="U319" s="1">
        <v>0</v>
      </c>
      <c r="V319" s="1">
        <f t="shared" si="61"/>
        <v>0</v>
      </c>
      <c r="W319" s="4">
        <v>0.67200000000000004</v>
      </c>
      <c r="X319" s="4">
        <v>2.3279999999999998</v>
      </c>
      <c r="Y319" s="1">
        <v>7.5</v>
      </c>
      <c r="Z319" s="1">
        <v>2.5</v>
      </c>
      <c r="AA319" s="1">
        <f t="shared" si="62"/>
        <v>9.6219931271477668E-2</v>
      </c>
      <c r="AB319" s="1">
        <v>0.66700000000000004</v>
      </c>
      <c r="AC319" s="1">
        <v>2.3330000000000002</v>
      </c>
      <c r="AD319" s="1">
        <v>0</v>
      </c>
      <c r="AE319" s="1">
        <v>0</v>
      </c>
      <c r="AF319" s="1" t="e">
        <f t="shared" si="59"/>
        <v>#DIV/0!</v>
      </c>
      <c r="AH319" s="1">
        <f t="shared" si="66"/>
        <v>8.495017237108296E-2</v>
      </c>
      <c r="AI319" s="1">
        <f t="shared" si="67"/>
        <v>1.7592581484902649E-2</v>
      </c>
      <c r="AJ319" s="1">
        <f t="shared" si="68"/>
        <v>0</v>
      </c>
      <c r="AK319" s="1">
        <f t="shared" si="69"/>
        <v>3.1805321920285276E-2</v>
      </c>
      <c r="AL319" s="1" t="b">
        <f t="shared" si="70"/>
        <v>0</v>
      </c>
      <c r="AM319" s="1">
        <f t="shared" si="71"/>
        <v>1.9038793637319087</v>
      </c>
      <c r="AN319" s="1" t="b">
        <f t="shared" si="72"/>
        <v>0</v>
      </c>
      <c r="AO319" s="1">
        <v>9.4879999999999995</v>
      </c>
    </row>
    <row r="320" spans="1:41">
      <c r="A320" s="7">
        <v>317</v>
      </c>
      <c r="B320" s="9" t="s">
        <v>97</v>
      </c>
      <c r="C320" s="9" t="s">
        <v>42</v>
      </c>
      <c r="D320" s="9" t="s">
        <v>41</v>
      </c>
      <c r="E320" s="9" t="s">
        <v>42</v>
      </c>
      <c r="F320" s="2" t="b">
        <f t="shared" si="65"/>
        <v>0</v>
      </c>
      <c r="G320" s="2" t="b">
        <f t="shared" si="63"/>
        <v>1</v>
      </c>
      <c r="H320" s="2" t="s">
        <v>275</v>
      </c>
      <c r="J320" s="3" t="s">
        <v>80</v>
      </c>
      <c r="M320" s="1">
        <f>PRODUCT(SUM(PRODUCT(R320,overview!$J$3),PRODUCT(W320,overview!$K$3),PRODUCT(AB320,overview!$L$3)),1/SUM(overview!$J$3:$L$3))</f>
        <v>0.42899999999999994</v>
      </c>
      <c r="N320" s="1">
        <f>PRODUCT(SUM(PRODUCT(S320,overview!$J$3),PRODUCT(X320,overview!$K$3),PRODUCT(AC320,overview!$L$3)),1/SUM(overview!$J$3:$L$3))</f>
        <v>2.5710000000000002</v>
      </c>
      <c r="O320" s="1">
        <f t="shared" si="60"/>
        <v>13</v>
      </c>
      <c r="P320" s="1">
        <f t="shared" si="60"/>
        <v>0</v>
      </c>
      <c r="Q320" s="1">
        <f t="shared" si="64"/>
        <v>0</v>
      </c>
      <c r="R320" s="4">
        <v>0.42899999999999999</v>
      </c>
      <c r="S320" s="4">
        <v>2.5710000000000002</v>
      </c>
      <c r="T320" s="1">
        <v>7</v>
      </c>
      <c r="U320" s="1">
        <v>0</v>
      </c>
      <c r="V320" s="1">
        <f t="shared" si="61"/>
        <v>0</v>
      </c>
      <c r="W320" s="4">
        <v>0.42899999999999999</v>
      </c>
      <c r="X320" s="4">
        <v>2.5710000000000002</v>
      </c>
      <c r="Y320" s="1">
        <v>5</v>
      </c>
      <c r="Z320" s="1">
        <v>0</v>
      </c>
      <c r="AA320" s="1">
        <f t="shared" si="62"/>
        <v>0</v>
      </c>
      <c r="AB320" s="1">
        <v>0.42899999999999999</v>
      </c>
      <c r="AC320" s="1">
        <v>2.5710000000000002</v>
      </c>
      <c r="AD320" s="1">
        <v>1</v>
      </c>
      <c r="AE320" s="1">
        <v>0</v>
      </c>
      <c r="AF320" s="1">
        <f t="shared" si="59"/>
        <v>0</v>
      </c>
      <c r="AH320" s="1">
        <f t="shared" si="66"/>
        <v>9.0704910973882127E-2</v>
      </c>
      <c r="AI320" s="1">
        <f t="shared" si="67"/>
        <v>3.669974858302736E-2</v>
      </c>
      <c r="AJ320" s="1">
        <f t="shared" si="68"/>
        <v>0</v>
      </c>
      <c r="AK320" s="1">
        <f t="shared" si="69"/>
        <v>0.74280097512994381</v>
      </c>
      <c r="AL320" s="1" t="b">
        <f t="shared" si="70"/>
        <v>0</v>
      </c>
      <c r="AM320" s="1">
        <f t="shared" si="71"/>
        <v>2.2614576224963714</v>
      </c>
      <c r="AN320" s="1" t="b">
        <f t="shared" si="72"/>
        <v>0</v>
      </c>
      <c r="AO320" s="1">
        <v>9.4879999999999995</v>
      </c>
    </row>
    <row r="321" spans="1:41">
      <c r="A321" s="7">
        <v>318</v>
      </c>
      <c r="B321" s="9" t="s">
        <v>69</v>
      </c>
      <c r="C321" s="9" t="s">
        <v>70</v>
      </c>
      <c r="D321" s="9" t="s">
        <v>89</v>
      </c>
      <c r="E321" s="9" t="s">
        <v>70</v>
      </c>
      <c r="F321" s="2" t="b">
        <f t="shared" si="65"/>
        <v>1</v>
      </c>
      <c r="G321" s="2" t="b">
        <f t="shared" si="63"/>
        <v>1</v>
      </c>
      <c r="H321" s="2" t="s">
        <v>275</v>
      </c>
      <c r="J321" s="3"/>
      <c r="M321" s="1">
        <f>PRODUCT(SUM(PRODUCT(R321,overview!$J$3),PRODUCT(W321,overview!$K$3),PRODUCT(AB321,overview!$L$3)),1/SUM(overview!$J$3:$L$3))</f>
        <v>1</v>
      </c>
      <c r="N321" s="1">
        <f>PRODUCT(SUM(PRODUCT(S321,overview!$J$3),PRODUCT(X321,overview!$K$3),PRODUCT(AC321,overview!$L$3)),1/SUM(overview!$J$3:$L$3))</f>
        <v>2</v>
      </c>
      <c r="O321" s="1">
        <f t="shared" si="60"/>
        <v>12</v>
      </c>
      <c r="P321" s="1">
        <f t="shared" si="60"/>
        <v>0</v>
      </c>
      <c r="Q321" s="1">
        <f t="shared" si="64"/>
        <v>0</v>
      </c>
      <c r="R321" s="4">
        <v>1</v>
      </c>
      <c r="S321" s="4">
        <v>2</v>
      </c>
      <c r="T321" s="1">
        <v>6</v>
      </c>
      <c r="U321" s="1">
        <v>0</v>
      </c>
      <c r="V321" s="1">
        <f t="shared" si="61"/>
        <v>0</v>
      </c>
      <c r="W321" s="4">
        <v>1</v>
      </c>
      <c r="X321" s="4">
        <v>2</v>
      </c>
      <c r="Y321" s="1">
        <v>5</v>
      </c>
      <c r="Z321" s="1">
        <v>0</v>
      </c>
      <c r="AA321" s="1">
        <f t="shared" si="62"/>
        <v>0</v>
      </c>
      <c r="AB321" s="1">
        <v>1</v>
      </c>
      <c r="AC321" s="1">
        <v>2</v>
      </c>
      <c r="AD321" s="1">
        <v>1</v>
      </c>
      <c r="AE321" s="1">
        <v>0</v>
      </c>
      <c r="AF321" s="1">
        <f t="shared" si="59"/>
        <v>0</v>
      </c>
      <c r="AH321" s="1">
        <f t="shared" si="66"/>
        <v>8.1677886237861694E-2</v>
      </c>
      <c r="AI321" s="1">
        <f t="shared" si="67"/>
        <v>3.0633583860429914E-2</v>
      </c>
      <c r="AJ321" s="1">
        <f t="shared" si="68"/>
        <v>0</v>
      </c>
      <c r="AK321" s="1">
        <f t="shared" si="69"/>
        <v>0.78458538393011368</v>
      </c>
      <c r="AL321" s="1" t="b">
        <f t="shared" si="70"/>
        <v>0</v>
      </c>
      <c r="AM321" s="1">
        <f t="shared" si="71"/>
        <v>1.8344729541402098</v>
      </c>
      <c r="AN321" s="1" t="b">
        <f t="shared" si="72"/>
        <v>0</v>
      </c>
      <c r="AO321" s="1">
        <v>9.4879999999999995</v>
      </c>
    </row>
    <row r="322" spans="1:41">
      <c r="A322" s="7">
        <v>319</v>
      </c>
      <c r="B322" s="9" t="s">
        <v>30</v>
      </c>
      <c r="C322" s="9" t="s">
        <v>31</v>
      </c>
      <c r="D322" s="9" t="s">
        <v>30</v>
      </c>
      <c r="E322" s="9" t="s">
        <v>31</v>
      </c>
      <c r="F322" s="2" t="b">
        <f t="shared" si="65"/>
        <v>0</v>
      </c>
      <c r="G322" s="2" t="b">
        <f t="shared" si="63"/>
        <v>0</v>
      </c>
      <c r="H322" s="2" t="s">
        <v>275</v>
      </c>
      <c r="J322" s="3"/>
      <c r="M322" s="1">
        <f>PRODUCT(SUM(PRODUCT(R322,overview!$J$3),PRODUCT(W322,overview!$K$3),PRODUCT(AB322,overview!$L$3)),1/SUM(overview!$J$3:$L$3))</f>
        <v>0.95913636363636368</v>
      </c>
      <c r="N322" s="1">
        <f>PRODUCT(SUM(PRODUCT(S322,overview!$J$3),PRODUCT(X322,overview!$K$3),PRODUCT(AC322,overview!$L$3)),1/SUM(overview!$J$3:$L$3))</f>
        <v>2.0408636363636363</v>
      </c>
      <c r="O322" s="1">
        <f t="shared" si="60"/>
        <v>19</v>
      </c>
      <c r="P322" s="1">
        <f t="shared" si="60"/>
        <v>2</v>
      </c>
      <c r="Q322" s="1">
        <f t="shared" si="64"/>
        <v>4.9470097212339748E-2</v>
      </c>
      <c r="R322" s="4">
        <v>1</v>
      </c>
      <c r="S322" s="4">
        <v>2</v>
      </c>
      <c r="T322" s="1">
        <v>13</v>
      </c>
      <c r="U322" s="1">
        <v>0</v>
      </c>
      <c r="V322" s="1">
        <f t="shared" si="61"/>
        <v>0</v>
      </c>
      <c r="W322" s="4">
        <v>0.93799999999999994</v>
      </c>
      <c r="X322" s="4">
        <v>2.0619999999999998</v>
      </c>
      <c r="Y322" s="1">
        <v>6</v>
      </c>
      <c r="Z322" s="1">
        <v>2</v>
      </c>
      <c r="AA322" s="1">
        <f t="shared" si="62"/>
        <v>0.15163271904300032</v>
      </c>
      <c r="AB322" s="1">
        <v>1</v>
      </c>
      <c r="AC322" s="1">
        <v>2</v>
      </c>
      <c r="AD322" s="1">
        <v>0</v>
      </c>
      <c r="AE322" s="1">
        <v>0</v>
      </c>
      <c r="AF322" s="1" t="e">
        <f t="shared" si="59"/>
        <v>#DIV/0!</v>
      </c>
      <c r="AH322" s="1">
        <f t="shared" si="66"/>
        <v>7.3874853339659957E-2</v>
      </c>
      <c r="AI322" s="1">
        <f t="shared" si="67"/>
        <v>3.3084439856181688E-2</v>
      </c>
      <c r="AJ322" s="1">
        <f t="shared" si="68"/>
        <v>0</v>
      </c>
      <c r="AK322" s="1">
        <f t="shared" si="69"/>
        <v>0.89096929280381376</v>
      </c>
      <c r="AL322" s="1" t="b">
        <f t="shared" si="70"/>
        <v>0</v>
      </c>
      <c r="AM322" s="1">
        <f t="shared" si="71"/>
        <v>1.1307775917500964</v>
      </c>
      <c r="AN322" s="1" t="b">
        <f t="shared" si="72"/>
        <v>0</v>
      </c>
      <c r="AO322" s="1">
        <v>9.4879999999999995</v>
      </c>
    </row>
    <row r="323" spans="1:41">
      <c r="A323" s="7">
        <v>320</v>
      </c>
      <c r="B323" s="9" t="s">
        <v>53</v>
      </c>
      <c r="C323" s="9" t="s">
        <v>33</v>
      </c>
      <c r="D323" s="9" t="s">
        <v>32</v>
      </c>
      <c r="E323" s="9" t="s">
        <v>33</v>
      </c>
      <c r="F323" s="2" t="b">
        <f t="shared" si="65"/>
        <v>1</v>
      </c>
      <c r="G323" s="2" t="b">
        <f t="shared" si="63"/>
        <v>0</v>
      </c>
      <c r="H323" s="2" t="s">
        <v>275</v>
      </c>
      <c r="J323" s="4"/>
      <c r="M323" s="1">
        <f>PRODUCT(SUM(PRODUCT(R323,overview!$J$3),PRODUCT(W323,overview!$K$3),PRODUCT(AB323,overview!$L$3)),1/SUM(overview!$J$3:$L$3))</f>
        <v>0.9856818181818181</v>
      </c>
      <c r="N323" s="1">
        <f>PRODUCT(SUM(PRODUCT(S323,overview!$J$3),PRODUCT(X323,overview!$K$3),PRODUCT(AC323,overview!$L$3)),1/SUM(overview!$J$3:$L$3))</f>
        <v>2.0143181818181817</v>
      </c>
      <c r="O323" s="1">
        <f t="shared" si="60"/>
        <v>11</v>
      </c>
      <c r="P323" s="1">
        <f t="shared" si="60"/>
        <v>1</v>
      </c>
      <c r="Q323" s="1">
        <f t="shared" si="64"/>
        <v>4.4485245094519607E-2</v>
      </c>
      <c r="R323" s="4">
        <v>0.95499999999999996</v>
      </c>
      <c r="S323" s="4">
        <v>2.0449999999999999</v>
      </c>
      <c r="T323" s="1">
        <v>3</v>
      </c>
      <c r="U323" s="1">
        <v>1</v>
      </c>
      <c r="V323" s="1">
        <f t="shared" si="61"/>
        <v>0.1556642216788916</v>
      </c>
      <c r="W323" s="4">
        <v>1</v>
      </c>
      <c r="X323" s="4">
        <v>2</v>
      </c>
      <c r="Y323" s="1">
        <v>7</v>
      </c>
      <c r="Z323" s="1">
        <v>0</v>
      </c>
      <c r="AA323" s="1">
        <f t="shared" si="62"/>
        <v>0</v>
      </c>
      <c r="AB323" s="1">
        <v>1</v>
      </c>
      <c r="AC323" s="1">
        <v>2</v>
      </c>
      <c r="AD323" s="1">
        <v>1</v>
      </c>
      <c r="AE323" s="1">
        <v>0</v>
      </c>
      <c r="AF323" s="1">
        <f t="shared" ref="AF323:AF386" si="73">PRODUCT(AE323,1/AD323,1/AC323,AB323)</f>
        <v>0</v>
      </c>
      <c r="AH323" s="1">
        <f t="shared" si="66"/>
        <v>6.5650969038993326E-2</v>
      </c>
      <c r="AI323" s="1">
        <f t="shared" si="67"/>
        <v>3.8906723001481146E-2</v>
      </c>
      <c r="AJ323" s="1">
        <f t="shared" si="68"/>
        <v>0</v>
      </c>
      <c r="AK323" s="1">
        <f t="shared" si="69"/>
        <v>0.17672185796541925</v>
      </c>
      <c r="AL323" s="1" t="b">
        <f t="shared" si="70"/>
        <v>0</v>
      </c>
      <c r="AM323" s="1">
        <f t="shared" si="71"/>
        <v>0.86075652381551093</v>
      </c>
      <c r="AN323" s="1" t="b">
        <f t="shared" si="72"/>
        <v>0</v>
      </c>
      <c r="AO323" s="1">
        <v>9.4879999999999995</v>
      </c>
    </row>
    <row r="324" spans="1:41">
      <c r="A324" s="7">
        <v>321</v>
      </c>
      <c r="B324" s="9" t="s">
        <v>51</v>
      </c>
      <c r="C324" s="9" t="s">
        <v>52</v>
      </c>
      <c r="D324" s="9" t="s">
        <v>51</v>
      </c>
      <c r="E324" s="9" t="s">
        <v>52</v>
      </c>
      <c r="F324" s="2" t="b">
        <f t="shared" si="65"/>
        <v>0</v>
      </c>
      <c r="G324" s="2" t="b">
        <f t="shared" si="63"/>
        <v>0</v>
      </c>
      <c r="H324" s="2" t="s">
        <v>275</v>
      </c>
      <c r="J324" s="4"/>
      <c r="M324" s="1">
        <f>PRODUCT(SUM(PRODUCT(R324,overview!$J$3),PRODUCT(W324,overview!$K$3),PRODUCT(AB324,overview!$L$3)),1/SUM(overview!$J$3:$L$3))</f>
        <v>0.33300000000000002</v>
      </c>
      <c r="N324" s="1">
        <f>PRODUCT(SUM(PRODUCT(S324,overview!$J$3),PRODUCT(X324,overview!$K$3),PRODUCT(AC324,overview!$L$3)),1/SUM(overview!$J$3:$L$3))</f>
        <v>2.6669999999999998</v>
      </c>
      <c r="O324" s="1">
        <f t="shared" ref="O324:P387" si="74">SUM(T324,Y324,AD324)</f>
        <v>5</v>
      </c>
      <c r="P324" s="1">
        <f t="shared" si="74"/>
        <v>0</v>
      </c>
      <c r="Q324" s="1">
        <f t="shared" si="64"/>
        <v>0</v>
      </c>
      <c r="R324" s="4">
        <v>0.33300000000000002</v>
      </c>
      <c r="S324" s="4">
        <v>2.6669999999999998</v>
      </c>
      <c r="T324" s="1">
        <v>2</v>
      </c>
      <c r="U324" s="1">
        <v>0</v>
      </c>
      <c r="V324" s="1">
        <f t="shared" ref="V324:V387" si="75">PRODUCT(U324,1/T324,1/S324,R324)</f>
        <v>0</v>
      </c>
      <c r="W324" s="4">
        <v>0.33300000000000002</v>
      </c>
      <c r="X324" s="4">
        <v>2.6669999999999998</v>
      </c>
      <c r="Y324" s="1">
        <v>3</v>
      </c>
      <c r="Z324" s="1">
        <v>0</v>
      </c>
      <c r="AA324" s="1">
        <f t="shared" ref="AA324:AA387" si="76">PRODUCT(Z324,1/Y324,1/X324,W324)</f>
        <v>0</v>
      </c>
      <c r="AB324" s="1">
        <v>0.33300000000000002</v>
      </c>
      <c r="AC324" s="1">
        <v>2.6669999999999998</v>
      </c>
      <c r="AD324" s="1">
        <v>0</v>
      </c>
      <c r="AE324" s="1">
        <v>0</v>
      </c>
      <c r="AF324" s="1" t="e">
        <f t="shared" si="73"/>
        <v>#DIV/0!</v>
      </c>
      <c r="AH324" s="1">
        <f t="shared" si="66"/>
        <v>6.7032653523079924E-2</v>
      </c>
      <c r="AI324" s="1">
        <f t="shared" si="67"/>
        <v>3.8869363259642666E-2</v>
      </c>
      <c r="AJ324" s="1">
        <f t="shared" si="68"/>
        <v>0</v>
      </c>
      <c r="AK324" s="1">
        <f t="shared" si="69"/>
        <v>7.2221897293378813E-3</v>
      </c>
      <c r="AL324" s="1" t="b">
        <f t="shared" si="70"/>
        <v>0</v>
      </c>
      <c r="AM324" s="1">
        <f t="shared" si="71"/>
        <v>0.69073369311946486</v>
      </c>
      <c r="AN324" s="1" t="b">
        <f t="shared" si="72"/>
        <v>0</v>
      </c>
      <c r="AO324" s="1">
        <v>9.4879999999999995</v>
      </c>
    </row>
    <row r="325" spans="1:41">
      <c r="A325" s="7">
        <v>322</v>
      </c>
      <c r="B325" s="9" t="s">
        <v>69</v>
      </c>
      <c r="C325" s="9" t="s">
        <v>70</v>
      </c>
      <c r="D325" s="9" t="s">
        <v>89</v>
      </c>
      <c r="E325" s="9" t="s">
        <v>70</v>
      </c>
      <c r="F325" s="2" t="b">
        <f t="shared" si="65"/>
        <v>1</v>
      </c>
      <c r="G325" s="2" t="b">
        <f t="shared" ref="G325:G388" si="77">AND(NOT(D325=B325),OR(D325="CAT",D325="CAC",D325="ATA",D325="ATT",D325="TTA",D325="ATG",D325="CCG",D325="AGA",D325="CGG",D325="AGG",D325="CGA",D325="CGC",D325="TCC",D325="ACG",D325="ACC",D325="GTA",D325="TGG",D325="TAT",B325="GAA",B325="GAT",B325="GAG",B325="AAG",B325="AAA",B325="CTA",B325="CTT",B325="CTC",B325="AAC",B325="CCA",B325="CCT",B325="CAG",B325="CAA",B325="CGT",B325="AGT",B325="AGC",B325="TCA",B325="TCT",B325="GTC"))</f>
        <v>1</v>
      </c>
      <c r="H325" s="2" t="s">
        <v>275</v>
      </c>
      <c r="J325" s="3" t="s">
        <v>131</v>
      </c>
      <c r="M325" s="1">
        <f>PRODUCT(SUM(PRODUCT(R325,overview!$J$3),PRODUCT(W325,overview!$K$3),PRODUCT(AB325,overview!$L$3)),1/SUM(overview!$J$3:$L$3))</f>
        <v>1</v>
      </c>
      <c r="N325" s="1">
        <f>PRODUCT(SUM(PRODUCT(S325,overview!$J$3),PRODUCT(X325,overview!$K$3),PRODUCT(AC325,overview!$L$3)),1/SUM(overview!$J$3:$L$3))</f>
        <v>2</v>
      </c>
      <c r="O325" s="1">
        <f t="shared" si="74"/>
        <v>16</v>
      </c>
      <c r="P325" s="1">
        <f t="shared" si="74"/>
        <v>2</v>
      </c>
      <c r="Q325" s="1">
        <f t="shared" ref="Q325:Q388" si="78">PRODUCT(P325,1/O325,1/N325,M325)</f>
        <v>6.25E-2</v>
      </c>
      <c r="R325" s="4">
        <v>1</v>
      </c>
      <c r="S325" s="4">
        <v>2</v>
      </c>
      <c r="T325" s="1">
        <v>7</v>
      </c>
      <c r="U325" s="1">
        <v>0</v>
      </c>
      <c r="V325" s="1">
        <f t="shared" si="75"/>
        <v>0</v>
      </c>
      <c r="W325" s="4">
        <v>1</v>
      </c>
      <c r="X325" s="4">
        <v>2</v>
      </c>
      <c r="Y325" s="1">
        <v>8</v>
      </c>
      <c r="Z325" s="1">
        <v>2</v>
      </c>
      <c r="AA325" s="1">
        <f t="shared" si="76"/>
        <v>0.125</v>
      </c>
      <c r="AB325" s="1">
        <v>1</v>
      </c>
      <c r="AC325" s="1">
        <v>2</v>
      </c>
      <c r="AD325" s="1">
        <v>1</v>
      </c>
      <c r="AE325" s="1">
        <v>0</v>
      </c>
      <c r="AF325" s="1">
        <f t="shared" si="73"/>
        <v>0</v>
      </c>
      <c r="AH325" s="1">
        <f t="shared" si="66"/>
        <v>7.3382015117875787E-2</v>
      </c>
      <c r="AI325" s="1">
        <f t="shared" si="67"/>
        <v>4.2264144511158369E-2</v>
      </c>
      <c r="AJ325" s="1">
        <f t="shared" si="68"/>
        <v>0.10316780821917809</v>
      </c>
      <c r="AK325" s="1">
        <f t="shared" si="69"/>
        <v>0.18700718888869178</v>
      </c>
      <c r="AL325" s="1" t="b">
        <f t="shared" si="70"/>
        <v>0</v>
      </c>
      <c r="AM325" s="1">
        <f t="shared" si="71"/>
        <v>0.56094432736431188</v>
      </c>
      <c r="AN325" s="1" t="b">
        <f t="shared" si="72"/>
        <v>0</v>
      </c>
      <c r="AO325" s="1">
        <v>9.4879999999999995</v>
      </c>
    </row>
    <row r="326" spans="1:41">
      <c r="A326" s="7">
        <v>323</v>
      </c>
      <c r="B326" s="9" t="s">
        <v>47</v>
      </c>
      <c r="C326" s="9" t="s">
        <v>48</v>
      </c>
      <c r="D326" s="9" t="s">
        <v>47</v>
      </c>
      <c r="E326" s="9" t="s">
        <v>48</v>
      </c>
      <c r="F326" s="2" t="b">
        <f t="shared" si="65"/>
        <v>0</v>
      </c>
      <c r="G326" s="2" t="b">
        <f t="shared" si="77"/>
        <v>0</v>
      </c>
      <c r="H326" s="2" t="s">
        <v>275</v>
      </c>
      <c r="I326" s="3" t="s">
        <v>127</v>
      </c>
      <c r="J326" s="3" t="s">
        <v>131</v>
      </c>
      <c r="M326" s="1">
        <f>PRODUCT(SUM(PRODUCT(R326,overview!$J$3),PRODUCT(W326,overview!$K$3),PRODUCT(AB326,overview!$L$3)),1/SUM(overview!$J$3:$L$3))</f>
        <v>0.60184090909090904</v>
      </c>
      <c r="N326" s="1">
        <f>PRODUCT(SUM(PRODUCT(S326,overview!$J$3),PRODUCT(X326,overview!$K$3),PRODUCT(AC326,overview!$L$3)),1/SUM(overview!$J$3:$L$3))</f>
        <v>2.3981590909090911</v>
      </c>
      <c r="O326" s="1">
        <f t="shared" si="74"/>
        <v>10</v>
      </c>
      <c r="P326" s="1">
        <f t="shared" si="74"/>
        <v>5</v>
      </c>
      <c r="Q326" s="1">
        <f t="shared" si="78"/>
        <v>0.12547977141557443</v>
      </c>
      <c r="R326" s="4">
        <v>0.95199999999999996</v>
      </c>
      <c r="S326" s="4">
        <v>2.048</v>
      </c>
      <c r="T326" s="1">
        <v>4</v>
      </c>
      <c r="U326" s="1">
        <v>3</v>
      </c>
      <c r="V326" s="1">
        <f t="shared" si="75"/>
        <v>0.3486328125</v>
      </c>
      <c r="W326" s="4">
        <v>0.42399999999999999</v>
      </c>
      <c r="X326" s="4">
        <v>2.5760000000000001</v>
      </c>
      <c r="Y326" s="1">
        <v>6</v>
      </c>
      <c r="Z326" s="1">
        <v>2</v>
      </c>
      <c r="AA326" s="1">
        <f t="shared" si="76"/>
        <v>5.4865424430641824E-2</v>
      </c>
      <c r="AB326" s="1">
        <v>0.85699999999999998</v>
      </c>
      <c r="AC326" s="1">
        <v>2.1429999999999998</v>
      </c>
      <c r="AD326" s="1">
        <v>0</v>
      </c>
      <c r="AE326" s="1">
        <v>0</v>
      </c>
      <c r="AF326" s="1" t="e">
        <f t="shared" si="73"/>
        <v>#DIV/0!</v>
      </c>
      <c r="AH326" s="1">
        <f t="shared" si="66"/>
        <v>9.2243865833198338E-2</v>
      </c>
      <c r="AI326" s="1">
        <f t="shared" si="67"/>
        <v>5.109469278850385E-2</v>
      </c>
      <c r="AJ326" s="1">
        <f t="shared" si="68"/>
        <v>0.11822660098522168</v>
      </c>
      <c r="AK326" s="1">
        <f t="shared" si="69"/>
        <v>2.1590045867787446</v>
      </c>
      <c r="AL326" s="1" t="b">
        <f t="shared" si="70"/>
        <v>0</v>
      </c>
      <c r="AM326" s="1">
        <f t="shared" si="71"/>
        <v>0.8865729522735698</v>
      </c>
      <c r="AN326" s="1" t="b">
        <f t="shared" si="72"/>
        <v>0</v>
      </c>
      <c r="AO326" s="1">
        <v>9.4879999999999995</v>
      </c>
    </row>
    <row r="327" spans="1:41">
      <c r="A327" s="7">
        <v>324</v>
      </c>
      <c r="B327" s="9" t="s">
        <v>51</v>
      </c>
      <c r="C327" s="9" t="s">
        <v>52</v>
      </c>
      <c r="D327" s="9" t="s">
        <v>51</v>
      </c>
      <c r="E327" s="9" t="s">
        <v>52</v>
      </c>
      <c r="F327" s="2" t="b">
        <f t="shared" ref="F327:F390" si="79">AND(NOT(B327=D327),OR(B327="CAT",B327="CAC",B327="ATA",B327="ATT",B327="TTA",B327="ATG",B327="CCG",B327="AGA",B327="CGG",B327="AGG",B327="CGA",B327="CGC",B327="TCC",B327="ACG",B327="ACC",B327="GTA",B327="TGG",B327="TAT",D327="GAA",D327="GAT",D327="GAG",D327="AAG",D327="AAA",D327="CTA",D327="CTT",D327="CTC",D327="AAC",D327="CCA",D327="CCT",D327="CAG",D327="CAA",D327="CGT",D327="AGT",D327="AGC",D327="TCA",D327="TCT",D327="GTC"))</f>
        <v>0</v>
      </c>
      <c r="G327" s="2" t="b">
        <f t="shared" si="77"/>
        <v>0</v>
      </c>
      <c r="H327" s="2" t="s">
        <v>275</v>
      </c>
      <c r="I327" s="3" t="s">
        <v>127</v>
      </c>
      <c r="M327" s="1">
        <f>PRODUCT(SUM(PRODUCT(R327,overview!$J$3),PRODUCT(W327,overview!$K$3),PRODUCT(AB327,overview!$L$3)),1/SUM(overview!$J$3:$L$3))</f>
        <v>0.37215909090909094</v>
      </c>
      <c r="N327" s="1">
        <f>PRODUCT(SUM(PRODUCT(S327,overview!$J$3),PRODUCT(X327,overview!$K$3),PRODUCT(AC327,overview!$L$3)),1/SUM(overview!$J$3:$L$3))</f>
        <v>2.6278409090909092</v>
      </c>
      <c r="O327" s="1">
        <f t="shared" si="74"/>
        <v>8</v>
      </c>
      <c r="P327" s="1">
        <f t="shared" si="74"/>
        <v>6</v>
      </c>
      <c r="Q327" s="1">
        <f t="shared" si="78"/>
        <v>0.10621621621621621</v>
      </c>
      <c r="R327" s="4">
        <v>0.33800000000000002</v>
      </c>
      <c r="S327" s="4">
        <v>2.6619999999999999</v>
      </c>
      <c r="T327" s="1">
        <v>1</v>
      </c>
      <c r="U327" s="1">
        <v>1</v>
      </c>
      <c r="V327" s="1">
        <f t="shared" si="75"/>
        <v>0.12697220135236664</v>
      </c>
      <c r="W327" s="4">
        <v>0.39</v>
      </c>
      <c r="X327" s="4">
        <v>2.61</v>
      </c>
      <c r="Y327" s="1">
        <v>7</v>
      </c>
      <c r="Z327" s="1">
        <v>5</v>
      </c>
      <c r="AA327" s="1">
        <f t="shared" si="76"/>
        <v>0.10673234811165845</v>
      </c>
      <c r="AB327" s="1">
        <v>0.33300000000000002</v>
      </c>
      <c r="AC327" s="1">
        <v>2.6669999999999998</v>
      </c>
      <c r="AD327" s="1">
        <v>0</v>
      </c>
      <c r="AE327" s="1">
        <v>0</v>
      </c>
      <c r="AF327" s="1" t="e">
        <f t="shared" si="73"/>
        <v>#DIV/0!</v>
      </c>
      <c r="AH327" s="1">
        <f t="shared" si="66"/>
        <v>8.0697602013723779E-2</v>
      </c>
      <c r="AI327" s="1">
        <f t="shared" si="67"/>
        <v>5.026831672325046E-2</v>
      </c>
      <c r="AJ327" s="1">
        <f t="shared" si="68"/>
        <v>9.1007729508535543E-2</v>
      </c>
      <c r="AK327" s="1">
        <f t="shared" si="69"/>
        <v>5.5930009330807566</v>
      </c>
      <c r="AL327" s="1" t="b">
        <f t="shared" si="70"/>
        <v>0</v>
      </c>
      <c r="AM327" s="1">
        <f t="shared" si="71"/>
        <v>1.0855794405312018</v>
      </c>
      <c r="AN327" s="1" t="b">
        <f t="shared" si="72"/>
        <v>0</v>
      </c>
      <c r="AO327" s="1">
        <v>9.4879999999999995</v>
      </c>
    </row>
    <row r="328" spans="1:41">
      <c r="A328" s="7">
        <v>325</v>
      </c>
      <c r="B328" s="9" t="s">
        <v>74</v>
      </c>
      <c r="C328" s="9" t="s">
        <v>1</v>
      </c>
      <c r="D328" s="9" t="s">
        <v>74</v>
      </c>
      <c r="E328" s="9" t="s">
        <v>1</v>
      </c>
      <c r="F328" s="2" t="b">
        <f t="shared" si="79"/>
        <v>0</v>
      </c>
      <c r="G328" s="2" t="b">
        <f t="shared" si="77"/>
        <v>0</v>
      </c>
      <c r="H328" s="2" t="s">
        <v>275</v>
      </c>
      <c r="I328" s="4"/>
      <c r="M328" s="1">
        <f>PRODUCT(SUM(PRODUCT(R328,overview!$J$3),PRODUCT(W328,overview!$K$3),PRODUCT(AB328,overview!$L$3)),1/SUM(overview!$J$3:$L$3))</f>
        <v>1.1122272727272728</v>
      </c>
      <c r="N328" s="1">
        <f>PRODUCT(SUM(PRODUCT(S328,overview!$J$3),PRODUCT(X328,overview!$K$3),PRODUCT(AC328,overview!$L$3)),1/SUM(overview!$J$3:$L$3))</f>
        <v>1.8877727272727274</v>
      </c>
      <c r="O328" s="1">
        <f t="shared" si="74"/>
        <v>11</v>
      </c>
      <c r="P328" s="1">
        <f t="shared" si="74"/>
        <v>0</v>
      </c>
      <c r="Q328" s="1">
        <f t="shared" si="78"/>
        <v>0</v>
      </c>
      <c r="R328" s="4">
        <v>1.208</v>
      </c>
      <c r="S328" s="4">
        <v>1.792</v>
      </c>
      <c r="T328" s="1">
        <v>5</v>
      </c>
      <c r="U328" s="1">
        <v>0</v>
      </c>
      <c r="V328" s="1">
        <f t="shared" si="75"/>
        <v>0</v>
      </c>
      <c r="W328" s="4">
        <v>1.06</v>
      </c>
      <c r="X328" s="4">
        <v>1.94</v>
      </c>
      <c r="Y328" s="1">
        <v>6</v>
      </c>
      <c r="Z328" s="1">
        <v>0</v>
      </c>
      <c r="AA328" s="1">
        <f t="shared" si="76"/>
        <v>0</v>
      </c>
      <c r="AB328" s="1">
        <v>1.286</v>
      </c>
      <c r="AC328" s="1">
        <v>1.714</v>
      </c>
      <c r="AD328" s="1">
        <v>0</v>
      </c>
      <c r="AE328" s="1">
        <v>0</v>
      </c>
      <c r="AF328" s="1" t="e">
        <f t="shared" si="73"/>
        <v>#DIV/0!</v>
      </c>
      <c r="AH328" s="1">
        <f t="shared" ref="AH328:AH391" si="80">(SUM(Z324:Z334)*SUM(W324:W334))/(SUM(Y324:Y334)*SUM(X324:X334))</f>
        <v>0.10753854039348659</v>
      </c>
      <c r="AI328" s="1">
        <f t="shared" ref="AI328:AI391" si="81">(SUM(U324:U334)*SUM(R324:R334))/(SUM(T324:T334)*SUM(S324:S334))</f>
        <v>3.9843193157519601E-2</v>
      </c>
      <c r="AJ328" s="1">
        <f t="shared" ref="AJ328:AJ391" si="82">(SUM(AE324:AE334)*SUM(AB324:AB334))/(SUM(AD324:AD334)*SUM(AC324:AC334))</f>
        <v>0.21978671394418034</v>
      </c>
      <c r="AK328" s="1">
        <f t="shared" si="69"/>
        <v>9.9634174523197387</v>
      </c>
      <c r="AL328" s="1" t="b">
        <f t="shared" si="70"/>
        <v>1</v>
      </c>
      <c r="AM328" s="1">
        <f t="shared" si="71"/>
        <v>0.59594716487845079</v>
      </c>
      <c r="AN328" s="1" t="b">
        <f t="shared" si="72"/>
        <v>0</v>
      </c>
      <c r="AO328" s="1">
        <v>9.4879999999999995</v>
      </c>
    </row>
    <row r="329" spans="1:41">
      <c r="A329" s="7">
        <v>326</v>
      </c>
      <c r="B329" s="9" t="s">
        <v>83</v>
      </c>
      <c r="C329" s="9" t="s">
        <v>61</v>
      </c>
      <c r="D329" s="9" t="s">
        <v>83</v>
      </c>
      <c r="E329" s="9" t="s">
        <v>61</v>
      </c>
      <c r="F329" s="2" t="b">
        <f t="shared" si="79"/>
        <v>0</v>
      </c>
      <c r="G329" s="2" t="b">
        <f t="shared" si="77"/>
        <v>0</v>
      </c>
      <c r="H329" s="2" t="s">
        <v>275</v>
      </c>
      <c r="I329" s="4" t="s">
        <v>127</v>
      </c>
      <c r="M329" s="1">
        <f>PRODUCT(SUM(PRODUCT(R329,overview!$J$3),PRODUCT(W329,overview!$K$3),PRODUCT(AB329,overview!$L$3)),1/SUM(overview!$J$3:$L$3))</f>
        <v>0.97104545454545454</v>
      </c>
      <c r="N329" s="1">
        <f>PRODUCT(SUM(PRODUCT(S329,overview!$J$3),PRODUCT(X329,overview!$K$3),PRODUCT(AC329,overview!$L$3)),1/SUM(overview!$J$3:$L$3))</f>
        <v>2.0289545454545457</v>
      </c>
      <c r="O329" s="1">
        <f t="shared" si="74"/>
        <v>14</v>
      </c>
      <c r="P329" s="1">
        <f t="shared" si="74"/>
        <v>1</v>
      </c>
      <c r="Q329" s="1">
        <f t="shared" si="78"/>
        <v>3.4185285109406348E-2</v>
      </c>
      <c r="R329" s="4">
        <v>0.90900000000000003</v>
      </c>
      <c r="S329" s="4">
        <v>2.0910000000000002</v>
      </c>
      <c r="T329" s="1">
        <v>6</v>
      </c>
      <c r="U329" s="1">
        <v>1</v>
      </c>
      <c r="V329" s="1">
        <f t="shared" si="75"/>
        <v>7.2453371592539451E-2</v>
      </c>
      <c r="W329" s="4">
        <v>1</v>
      </c>
      <c r="X329" s="4">
        <v>2</v>
      </c>
      <c r="Y329" s="1">
        <v>8</v>
      </c>
      <c r="Z329" s="1">
        <v>0</v>
      </c>
      <c r="AA329" s="1">
        <f t="shared" si="76"/>
        <v>0</v>
      </c>
      <c r="AB329" s="1">
        <v>1</v>
      </c>
      <c r="AC329" s="1">
        <v>2</v>
      </c>
      <c r="AD329" s="1">
        <v>0</v>
      </c>
      <c r="AE329" s="1">
        <v>0</v>
      </c>
      <c r="AF329" s="1" t="e">
        <f t="shared" si="73"/>
        <v>#DIV/0!</v>
      </c>
      <c r="AH329" s="1">
        <f t="shared" si="80"/>
        <v>0.12743408562901393</v>
      </c>
      <c r="AI329" s="1">
        <f t="shared" si="81"/>
        <v>6.5382445800884023E-2</v>
      </c>
      <c r="AJ329" s="1">
        <f t="shared" si="82"/>
        <v>0.24426869832857168</v>
      </c>
      <c r="AK329" s="1">
        <f t="shared" si="69"/>
        <v>25.722642110523893</v>
      </c>
      <c r="AL329" s="1" t="b">
        <f t="shared" si="70"/>
        <v>1</v>
      </c>
      <c r="AM329" s="1">
        <f t="shared" si="71"/>
        <v>0.51198933906991517</v>
      </c>
      <c r="AN329" s="1" t="b">
        <f t="shared" si="72"/>
        <v>0</v>
      </c>
      <c r="AO329" s="1">
        <v>9.4879999999999995</v>
      </c>
    </row>
    <row r="330" spans="1:41">
      <c r="A330" s="7">
        <v>327</v>
      </c>
      <c r="B330" s="9" t="s">
        <v>74</v>
      </c>
      <c r="C330" s="9" t="s">
        <v>1</v>
      </c>
      <c r="D330" s="9" t="s">
        <v>75</v>
      </c>
      <c r="E330" s="9" t="s">
        <v>1</v>
      </c>
      <c r="F330" s="2" t="b">
        <f t="shared" si="79"/>
        <v>1</v>
      </c>
      <c r="G330" s="2" t="b">
        <f t="shared" si="77"/>
        <v>1</v>
      </c>
      <c r="H330" s="2" t="s">
        <v>275</v>
      </c>
      <c r="I330" s="4"/>
      <c r="M330" s="1">
        <f>PRODUCT(SUM(PRODUCT(R330,overview!$J$3),PRODUCT(W330,overview!$K$3),PRODUCT(AB330,overview!$L$3)),1/SUM(overview!$J$3:$L$3))</f>
        <v>1.0691818181818182</v>
      </c>
      <c r="N330" s="1">
        <f>PRODUCT(SUM(PRODUCT(S330,overview!$J$3),PRODUCT(X330,overview!$K$3),PRODUCT(AC330,overview!$L$3)),1/SUM(overview!$J$3:$L$3))</f>
        <v>1.930818181818182</v>
      </c>
      <c r="O330" s="1">
        <f t="shared" si="74"/>
        <v>15</v>
      </c>
      <c r="P330" s="1">
        <f t="shared" si="74"/>
        <v>2</v>
      </c>
      <c r="Q330" s="1">
        <f t="shared" si="78"/>
        <v>7.383272909898457E-2</v>
      </c>
      <c r="R330" s="4">
        <v>1.2230000000000001</v>
      </c>
      <c r="S330" s="4">
        <v>1.7769999999999999</v>
      </c>
      <c r="T330" s="1">
        <v>7</v>
      </c>
      <c r="U330" s="1">
        <v>0</v>
      </c>
      <c r="V330" s="1">
        <f t="shared" si="75"/>
        <v>0</v>
      </c>
      <c r="W330" s="4">
        <v>0.99299999999999999</v>
      </c>
      <c r="X330" s="4">
        <v>2.0070000000000001</v>
      </c>
      <c r="Y330" s="1">
        <v>7</v>
      </c>
      <c r="Z330" s="1">
        <v>2</v>
      </c>
      <c r="AA330" s="1">
        <f t="shared" si="76"/>
        <v>0.14136237454623105</v>
      </c>
      <c r="AB330" s="1">
        <v>1.125</v>
      </c>
      <c r="AC330" s="1">
        <v>1.875</v>
      </c>
      <c r="AD330" s="1">
        <v>1</v>
      </c>
      <c r="AE330" s="1">
        <v>0</v>
      </c>
      <c r="AF330" s="1">
        <f t="shared" si="73"/>
        <v>0</v>
      </c>
      <c r="AH330" s="1">
        <f t="shared" si="80"/>
        <v>0.15216308468585149</v>
      </c>
      <c r="AI330" s="1">
        <f t="shared" si="81"/>
        <v>0.14792893005540167</v>
      </c>
      <c r="AJ330" s="1">
        <f t="shared" si="82"/>
        <v>0.52172847573925829</v>
      </c>
      <c r="AK330" s="1">
        <f t="shared" si="69"/>
        <v>36.865956130704468</v>
      </c>
      <c r="AL330" s="1" t="b">
        <f t="shared" si="70"/>
        <v>1</v>
      </c>
      <c r="AM330" s="1">
        <f t="shared" si="71"/>
        <v>0.54096645528665144</v>
      </c>
      <c r="AN330" s="1" t="b">
        <f t="shared" si="72"/>
        <v>0</v>
      </c>
      <c r="AO330" s="1">
        <v>9.4879999999999995</v>
      </c>
    </row>
    <row r="331" spans="1:41">
      <c r="A331" s="7">
        <v>328</v>
      </c>
      <c r="B331" s="9" t="s">
        <v>60</v>
      </c>
      <c r="C331" s="9" t="s">
        <v>61</v>
      </c>
      <c r="D331" s="9" t="s">
        <v>54</v>
      </c>
      <c r="E331" s="9" t="s">
        <v>55</v>
      </c>
      <c r="F331" s="2" t="b">
        <f t="shared" si="79"/>
        <v>1</v>
      </c>
      <c r="G331" s="2" t="b">
        <f t="shared" si="77"/>
        <v>0</v>
      </c>
      <c r="H331" s="2" t="s">
        <v>275</v>
      </c>
      <c r="I331" s="4" t="s">
        <v>127</v>
      </c>
      <c r="M331" s="1">
        <f>PRODUCT(SUM(PRODUCT(R331,overview!$J$3),PRODUCT(W331,overview!$K$3),PRODUCT(AB331,overview!$L$3)),1/SUM(overview!$J$3:$L$3))</f>
        <v>0.62356818181818185</v>
      </c>
      <c r="N331" s="1">
        <f>PRODUCT(SUM(PRODUCT(S331,overview!$J$3),PRODUCT(X331,overview!$K$3),PRODUCT(AC331,overview!$L$3)),1/SUM(overview!$J$3:$L$3))</f>
        <v>2.3764318181818185</v>
      </c>
      <c r="O331" s="1">
        <f t="shared" si="74"/>
        <v>11</v>
      </c>
      <c r="P331" s="1">
        <f t="shared" si="74"/>
        <v>2</v>
      </c>
      <c r="Q331" s="1">
        <f t="shared" si="78"/>
        <v>4.7708515005742518E-2</v>
      </c>
      <c r="R331" s="4">
        <v>1</v>
      </c>
      <c r="S331" s="4">
        <v>2</v>
      </c>
      <c r="T331" s="1">
        <v>7</v>
      </c>
      <c r="U331" s="1">
        <v>0</v>
      </c>
      <c r="V331" s="1">
        <f t="shared" si="75"/>
        <v>0</v>
      </c>
      <c r="W331" s="4">
        <v>0.439</v>
      </c>
      <c r="X331" s="4">
        <v>2.5609999999999999</v>
      </c>
      <c r="Y331" s="1">
        <v>4</v>
      </c>
      <c r="Z331" s="1">
        <v>1</v>
      </c>
      <c r="AA331" s="1">
        <f t="shared" si="76"/>
        <v>4.2854353768059357E-2</v>
      </c>
      <c r="AB331" s="1">
        <v>0.70599999999999996</v>
      </c>
      <c r="AC331" s="1">
        <v>2.294</v>
      </c>
      <c r="AD331" s="1">
        <v>0</v>
      </c>
      <c r="AE331" s="1">
        <v>1</v>
      </c>
      <c r="AF331" s="1" t="e">
        <f t="shared" si="73"/>
        <v>#DIV/0!</v>
      </c>
      <c r="AH331" s="1">
        <f t="shared" si="80"/>
        <v>0.16700756026241231</v>
      </c>
      <c r="AI331" s="1">
        <f t="shared" si="81"/>
        <v>0.1225636907803489</v>
      </c>
      <c r="AJ331" s="1">
        <f t="shared" si="82"/>
        <v>0.82956655097263698</v>
      </c>
      <c r="AK331" s="1">
        <f t="shared" ref="AK331:AK394" si="83">(((SUM(AJ329:AJ333))-(SUM(AI329:AI333)))^2)/(AVERAGE(AI329:AI333))</f>
        <v>35.585903444871974</v>
      </c>
      <c r="AL331" s="1" t="b">
        <f t="shared" ref="AL331:AL394" si="84">IF(AK331&gt;AO331, TRUE, FALSE)</f>
        <v>1</v>
      </c>
      <c r="AM331" s="1">
        <f t="shared" ref="AM331:AM394" si="85">(((SUM(AH329:AH333))-(SUM(AI329:AI333)))^2)/(AVERAGE(AI329:AI333))</f>
        <v>0.67580266269957823</v>
      </c>
      <c r="AN331" s="1" t="b">
        <f t="shared" ref="AN331:AN394" si="86">IF(AM331&gt;AO331, TRUE, FALSE)</f>
        <v>0</v>
      </c>
      <c r="AO331" s="1">
        <v>9.4879999999999995</v>
      </c>
    </row>
    <row r="332" spans="1:41">
      <c r="A332" s="7">
        <v>329</v>
      </c>
      <c r="B332" s="9" t="s">
        <v>90</v>
      </c>
      <c r="C332" s="9" t="s">
        <v>91</v>
      </c>
      <c r="D332" s="9" t="s">
        <v>90</v>
      </c>
      <c r="E332" s="9" t="s">
        <v>91</v>
      </c>
      <c r="F332" s="2" t="b">
        <f t="shared" si="79"/>
        <v>0</v>
      </c>
      <c r="G332" s="2" t="b">
        <f t="shared" si="77"/>
        <v>0</v>
      </c>
      <c r="H332" s="2" t="s">
        <v>275</v>
      </c>
      <c r="J332" s="3"/>
      <c r="M332" s="1">
        <f>PRODUCT(SUM(PRODUCT(R332,overview!$J$3),PRODUCT(W332,overview!$K$3),PRODUCT(AB332,overview!$L$3)),1/SUM(overview!$J$3:$L$3))</f>
        <v>0.25945454545454549</v>
      </c>
      <c r="N332" s="1">
        <f>PRODUCT(SUM(PRODUCT(S332,overview!$J$3),PRODUCT(X332,overview!$K$3),PRODUCT(AC332,overview!$L$3)),1/SUM(overview!$J$3:$L$3))</f>
        <v>2.7405454545454546</v>
      </c>
      <c r="O332" s="1">
        <f t="shared" si="74"/>
        <v>2.7</v>
      </c>
      <c r="P332" s="1">
        <f t="shared" si="74"/>
        <v>6.3</v>
      </c>
      <c r="Q332" s="1">
        <f t="shared" si="78"/>
        <v>0.22090271788407531</v>
      </c>
      <c r="R332" s="4">
        <v>0.13600000000000001</v>
      </c>
      <c r="S332" s="4">
        <v>2.8639999999999999</v>
      </c>
      <c r="T332" s="1">
        <v>0.5</v>
      </c>
      <c r="U332" s="1">
        <v>1.5</v>
      </c>
      <c r="V332" s="1">
        <f t="shared" si="75"/>
        <v>0.14245810055865923</v>
      </c>
      <c r="W332" s="4">
        <v>0.32800000000000001</v>
      </c>
      <c r="X332" s="4">
        <v>2.6720000000000002</v>
      </c>
      <c r="Y332" s="1">
        <v>2.2000000000000002</v>
      </c>
      <c r="Z332" s="1">
        <v>4.8</v>
      </c>
      <c r="AA332" s="1">
        <f t="shared" si="76"/>
        <v>0.26782798040283068</v>
      </c>
      <c r="AB332" s="1">
        <v>0</v>
      </c>
      <c r="AC332" s="1">
        <v>3</v>
      </c>
      <c r="AD332" s="1">
        <v>0</v>
      </c>
      <c r="AE332" s="1">
        <v>0</v>
      </c>
      <c r="AF332" s="1" t="e">
        <f t="shared" si="73"/>
        <v>#DIV/0!</v>
      </c>
      <c r="AH332" s="1">
        <f t="shared" si="80"/>
        <v>0.1825621078125573</v>
      </c>
      <c r="AI332" s="1">
        <f t="shared" si="81"/>
        <v>0.12762415600272531</v>
      </c>
      <c r="AJ332" s="1">
        <f t="shared" si="82"/>
        <v>0.61444983617436022</v>
      </c>
      <c r="AK332" s="1">
        <f t="shared" si="83"/>
        <v>30.592191149291541</v>
      </c>
      <c r="AL332" s="1" t="b">
        <f t="shared" si="84"/>
        <v>1</v>
      </c>
      <c r="AM332" s="1">
        <f t="shared" si="85"/>
        <v>0.92102939249236382</v>
      </c>
      <c r="AN332" s="1" t="b">
        <f t="shared" si="86"/>
        <v>0</v>
      </c>
      <c r="AO332" s="1">
        <v>9.4879999999999995</v>
      </c>
    </row>
    <row r="333" spans="1:41">
      <c r="A333" s="7">
        <v>330</v>
      </c>
      <c r="B333" s="9" t="s">
        <v>79</v>
      </c>
      <c r="C333" s="9" t="s">
        <v>48</v>
      </c>
      <c r="D333" s="9" t="s">
        <v>62</v>
      </c>
      <c r="E333" s="9" t="s">
        <v>48</v>
      </c>
      <c r="F333" s="2" t="b">
        <f t="shared" si="79"/>
        <v>1</v>
      </c>
      <c r="G333" s="2" t="b">
        <f t="shared" si="77"/>
        <v>1</v>
      </c>
      <c r="H333" s="2" t="s">
        <v>275</v>
      </c>
      <c r="M333" s="1">
        <f>PRODUCT(SUM(PRODUCT(R333,overview!$J$3),PRODUCT(W333,overview!$K$3),PRODUCT(AB333,overview!$L$3)),1/SUM(overview!$J$3:$L$3))</f>
        <v>1.1598863636363637</v>
      </c>
      <c r="N333" s="1">
        <f>PRODUCT(SUM(PRODUCT(S333,overview!$J$3),PRODUCT(X333,overview!$K$3),PRODUCT(AC333,overview!$L$3)),1/SUM(overview!$J$3:$L$3))</f>
        <v>1.8401136363636366</v>
      </c>
      <c r="O333" s="1">
        <f t="shared" si="74"/>
        <v>26</v>
      </c>
      <c r="P333" s="1">
        <f t="shared" si="74"/>
        <v>0</v>
      </c>
      <c r="Q333" s="1">
        <f t="shared" si="78"/>
        <v>0</v>
      </c>
      <c r="R333" s="4">
        <v>1.1259999999999999</v>
      </c>
      <c r="S333" s="4">
        <v>1.8740000000000001</v>
      </c>
      <c r="T333" s="1">
        <v>15</v>
      </c>
      <c r="U333" s="1">
        <v>0</v>
      </c>
      <c r="V333" s="1">
        <f t="shared" si="75"/>
        <v>0</v>
      </c>
      <c r="W333" s="4">
        <v>1.1759999999999999</v>
      </c>
      <c r="X333" s="4">
        <v>1.8240000000000001</v>
      </c>
      <c r="Y333" s="1">
        <v>10</v>
      </c>
      <c r="Z333" s="1">
        <v>0</v>
      </c>
      <c r="AA333" s="1">
        <f t="shared" si="76"/>
        <v>0</v>
      </c>
      <c r="AB333" s="1">
        <v>1.167</v>
      </c>
      <c r="AC333" s="1">
        <v>1.833</v>
      </c>
      <c r="AD333" s="1">
        <v>1</v>
      </c>
      <c r="AE333" s="1">
        <v>0</v>
      </c>
      <c r="AF333" s="1">
        <f t="shared" si="73"/>
        <v>0</v>
      </c>
      <c r="AH333" s="1">
        <f t="shared" si="80"/>
        <v>0.25034844781184595</v>
      </c>
      <c r="AI333" s="1">
        <f t="shared" si="81"/>
        <v>0.13225198755659351</v>
      </c>
      <c r="AJ333" s="1">
        <f t="shared" si="82"/>
        <v>0.44488043388939102</v>
      </c>
      <c r="AK333" s="1">
        <f t="shared" si="83"/>
        <v>21.907302470392622</v>
      </c>
      <c r="AL333" s="1" t="b">
        <f t="shared" si="84"/>
        <v>1</v>
      </c>
      <c r="AM333" s="1">
        <f t="shared" si="85"/>
        <v>1.6345995467678003</v>
      </c>
      <c r="AN333" s="1" t="b">
        <f t="shared" si="86"/>
        <v>0</v>
      </c>
      <c r="AO333" s="1">
        <v>9.4879999999999995</v>
      </c>
    </row>
    <row r="334" spans="1:41">
      <c r="A334" s="7">
        <v>331</v>
      </c>
      <c r="B334" s="9" t="s">
        <v>43</v>
      </c>
      <c r="C334" s="9" t="s">
        <v>44</v>
      </c>
      <c r="D334" s="9" t="s">
        <v>58</v>
      </c>
      <c r="E334" s="9" t="s">
        <v>59</v>
      </c>
      <c r="F334" s="2" t="b">
        <f t="shared" si="79"/>
        <v>1</v>
      </c>
      <c r="G334" s="2" t="b">
        <f t="shared" si="77"/>
        <v>1</v>
      </c>
      <c r="H334" s="2" t="s">
        <v>275</v>
      </c>
      <c r="K334" s="1" t="s">
        <v>34</v>
      </c>
      <c r="L334" s="1" t="s">
        <v>133</v>
      </c>
      <c r="M334" s="1">
        <f>PRODUCT(SUM(PRODUCT(R334,overview!$J$3),PRODUCT(W334,overview!$K$3),PRODUCT(AB334,overview!$L$3)),1/SUM(overview!$J$3:$L$3))</f>
        <v>0.45343181818181821</v>
      </c>
      <c r="N334" s="1">
        <f>PRODUCT(SUM(PRODUCT(S334,overview!$J$3),PRODUCT(X334,overview!$K$3),PRODUCT(AC334,overview!$L$3)),1/SUM(overview!$J$3:$L$3))</f>
        <v>2.5465681818181816</v>
      </c>
      <c r="O334" s="1">
        <f t="shared" si="74"/>
        <v>11.8</v>
      </c>
      <c r="P334" s="1">
        <f t="shared" si="74"/>
        <v>9.1999999999999993</v>
      </c>
      <c r="Q334" s="1">
        <f t="shared" si="78"/>
        <v>0.13882334468984589</v>
      </c>
      <c r="R334" s="4">
        <v>0.375</v>
      </c>
      <c r="S334" s="4">
        <v>2.625</v>
      </c>
      <c r="T334" s="1">
        <v>3</v>
      </c>
      <c r="U334" s="1">
        <v>0</v>
      </c>
      <c r="V334" s="1">
        <f t="shared" si="75"/>
        <v>0</v>
      </c>
      <c r="W334" s="4">
        <v>0.49399999999999999</v>
      </c>
      <c r="X334" s="4">
        <v>2.5059999999999998</v>
      </c>
      <c r="Y334" s="1">
        <v>8.8000000000000007</v>
      </c>
      <c r="Z334" s="1">
        <v>8.1999999999999993</v>
      </c>
      <c r="AA334" s="1">
        <f t="shared" si="76"/>
        <v>0.18368642530653703</v>
      </c>
      <c r="AB334" s="1">
        <v>0.375</v>
      </c>
      <c r="AC334" s="1">
        <v>2.625</v>
      </c>
      <c r="AD334" s="1">
        <v>0</v>
      </c>
      <c r="AE334" s="1">
        <v>1</v>
      </c>
      <c r="AF334" s="1" t="e">
        <f t="shared" si="73"/>
        <v>#DIV/0!</v>
      </c>
      <c r="AH334" s="1">
        <f t="shared" si="80"/>
        <v>0.28831862294006205</v>
      </c>
      <c r="AI334" s="1">
        <f t="shared" si="81"/>
        <v>0.15477428303909982</v>
      </c>
      <c r="AJ334" s="1">
        <f t="shared" si="82"/>
        <v>0.32195649561350798</v>
      </c>
      <c r="AK334" s="1">
        <f t="shared" si="83"/>
        <v>8.2473819688087069</v>
      </c>
      <c r="AL334" s="1" t="b">
        <f t="shared" si="84"/>
        <v>0</v>
      </c>
      <c r="AM334" s="1">
        <f t="shared" si="85"/>
        <v>2.3253756570253925</v>
      </c>
      <c r="AN334" s="1" t="b">
        <f t="shared" si="86"/>
        <v>0</v>
      </c>
      <c r="AO334" s="1">
        <v>9.4879999999999995</v>
      </c>
    </row>
    <row r="335" spans="1:41">
      <c r="A335" s="7">
        <v>332</v>
      </c>
      <c r="B335" s="9" t="s">
        <v>69</v>
      </c>
      <c r="C335" s="9" t="s">
        <v>70</v>
      </c>
      <c r="D335" s="9" t="s">
        <v>69</v>
      </c>
      <c r="E335" s="9" t="s">
        <v>70</v>
      </c>
      <c r="F335" s="2" t="b">
        <f t="shared" si="79"/>
        <v>0</v>
      </c>
      <c r="G335" s="2" t="b">
        <f t="shared" si="77"/>
        <v>0</v>
      </c>
      <c r="H335" s="2" t="s">
        <v>275</v>
      </c>
      <c r="J335" s="2"/>
      <c r="K335" s="2"/>
      <c r="L335" s="2"/>
      <c r="M335" s="1">
        <f>PRODUCT(SUM(PRODUCT(R335,overview!$J$3),PRODUCT(W335,overview!$K$3),PRODUCT(AB335,overview!$L$3)),1/SUM(overview!$J$3:$L$3))</f>
        <v>0.99959090909090909</v>
      </c>
      <c r="N335" s="1">
        <f>PRODUCT(SUM(PRODUCT(S335,overview!$J$3),PRODUCT(X335,overview!$K$3),PRODUCT(AC335,overview!$L$3)),1/SUM(overview!$J$3:$L$3))</f>
        <v>2.0004090909090908</v>
      </c>
      <c r="O335" s="1">
        <f t="shared" si="74"/>
        <v>14</v>
      </c>
      <c r="P335" s="1">
        <f t="shared" si="74"/>
        <v>7</v>
      </c>
      <c r="Q335" s="1">
        <f t="shared" si="78"/>
        <v>0.24984662228180601</v>
      </c>
      <c r="R335" s="4">
        <v>0.97799999999999998</v>
      </c>
      <c r="S335" s="4">
        <v>2.0219999999999998</v>
      </c>
      <c r="T335" s="1">
        <v>7</v>
      </c>
      <c r="U335" s="1">
        <v>4</v>
      </c>
      <c r="V335" s="1">
        <f t="shared" si="75"/>
        <v>0.27638830012717253</v>
      </c>
      <c r="W335" s="4">
        <v>1.01</v>
      </c>
      <c r="X335" s="4">
        <v>1.99</v>
      </c>
      <c r="Y335" s="1">
        <v>7</v>
      </c>
      <c r="Z335" s="1">
        <v>3</v>
      </c>
      <c r="AA335" s="1">
        <f t="shared" si="76"/>
        <v>0.21751615218951897</v>
      </c>
      <c r="AB335" s="1">
        <v>1</v>
      </c>
      <c r="AC335" s="1">
        <v>2</v>
      </c>
      <c r="AD335" s="1">
        <v>0</v>
      </c>
      <c r="AE335" s="1">
        <v>0</v>
      </c>
      <c r="AF335" s="1" t="e">
        <f t="shared" si="73"/>
        <v>#DIV/0!</v>
      </c>
      <c r="AH335" s="1">
        <f t="shared" si="80"/>
        <v>0.31579834389862327</v>
      </c>
      <c r="AI335" s="1">
        <f t="shared" si="81"/>
        <v>0.1819428933074631</v>
      </c>
      <c r="AJ335" s="1">
        <f t="shared" si="82"/>
        <v>0.28339750320849377</v>
      </c>
      <c r="AK335" s="1">
        <f t="shared" si="83"/>
        <v>3.071617529363329</v>
      </c>
      <c r="AL335" s="1" t="b">
        <f t="shared" si="84"/>
        <v>0</v>
      </c>
      <c r="AM335" s="1">
        <f t="shared" si="85"/>
        <v>2.8664770292086459</v>
      </c>
      <c r="AN335" s="1" t="b">
        <f t="shared" si="86"/>
        <v>0</v>
      </c>
      <c r="AO335" s="1">
        <v>9.4879999999999995</v>
      </c>
    </row>
    <row r="336" spans="1:41">
      <c r="A336" s="7">
        <v>333</v>
      </c>
      <c r="B336" s="9" t="s">
        <v>51</v>
      </c>
      <c r="C336" s="9" t="s">
        <v>52</v>
      </c>
      <c r="D336" s="9" t="s">
        <v>32</v>
      </c>
      <c r="E336" s="9" t="s">
        <v>33</v>
      </c>
      <c r="F336" s="2" t="b">
        <f t="shared" si="79"/>
        <v>0</v>
      </c>
      <c r="G336" s="2" t="b">
        <f t="shared" si="77"/>
        <v>1</v>
      </c>
      <c r="H336" s="2" t="s">
        <v>275</v>
      </c>
      <c r="K336" s="2"/>
      <c r="L336" s="2"/>
      <c r="M336" s="1">
        <f>PRODUCT(SUM(PRODUCT(R336,overview!$J$3),PRODUCT(W336,overview!$K$3),PRODUCT(AB336,overview!$L$3)),1/SUM(overview!$J$3:$L$3))</f>
        <v>0.79881818181818176</v>
      </c>
      <c r="N336" s="1">
        <f>PRODUCT(SUM(PRODUCT(S336,overview!$J$3),PRODUCT(X336,overview!$K$3),PRODUCT(AC336,overview!$L$3)),1/SUM(overview!$J$3:$L$3))</f>
        <v>2.2011818181818179</v>
      </c>
      <c r="O336" s="1">
        <f t="shared" si="74"/>
        <v>14.3</v>
      </c>
      <c r="P336" s="1">
        <f t="shared" si="74"/>
        <v>23.7</v>
      </c>
      <c r="Q336" s="1">
        <f t="shared" si="78"/>
        <v>0.60145665262751113</v>
      </c>
      <c r="R336" s="4">
        <v>0.435</v>
      </c>
      <c r="S336" s="4">
        <v>2.5649999999999999</v>
      </c>
      <c r="T336" s="1">
        <v>5.3</v>
      </c>
      <c r="U336" s="1">
        <v>14.7</v>
      </c>
      <c r="V336" s="1">
        <f t="shared" si="75"/>
        <v>0.47037404832836816</v>
      </c>
      <c r="W336" s="4">
        <v>0.97899999999999998</v>
      </c>
      <c r="X336" s="4">
        <v>2.0209999999999999</v>
      </c>
      <c r="Y336" s="1">
        <v>9</v>
      </c>
      <c r="Z336" s="1">
        <v>8</v>
      </c>
      <c r="AA336" s="1">
        <f t="shared" si="76"/>
        <v>0.43058991698279181</v>
      </c>
      <c r="AB336" s="1">
        <v>0.66700000000000004</v>
      </c>
      <c r="AC336" s="1">
        <v>2.3330000000000002</v>
      </c>
      <c r="AD336" s="1">
        <v>0</v>
      </c>
      <c r="AE336" s="1">
        <v>1</v>
      </c>
      <c r="AF336" s="1" t="e">
        <f t="shared" si="73"/>
        <v>#DIV/0!</v>
      </c>
      <c r="AH336" s="1">
        <f t="shared" si="80"/>
        <v>0.31515426183468825</v>
      </c>
      <c r="AI336" s="1">
        <f t="shared" si="81"/>
        <v>0.16172428730905952</v>
      </c>
      <c r="AJ336" s="1">
        <f t="shared" si="82"/>
        <v>0.21203710802729431</v>
      </c>
      <c r="AK336" s="1">
        <f t="shared" si="83"/>
        <v>1.4326869950814072</v>
      </c>
      <c r="AL336" s="1" t="b">
        <f t="shared" si="84"/>
        <v>0</v>
      </c>
      <c r="AM336" s="1">
        <f t="shared" si="85"/>
        <v>2.2234130500474092</v>
      </c>
      <c r="AN336" s="1" t="b">
        <f t="shared" si="86"/>
        <v>0</v>
      </c>
      <c r="AO336" s="1">
        <v>9.4879999999999995</v>
      </c>
    </row>
    <row r="337" spans="1:41">
      <c r="A337" s="7">
        <v>334</v>
      </c>
      <c r="B337" s="9" t="s">
        <v>28</v>
      </c>
      <c r="C337" s="9" t="s">
        <v>29</v>
      </c>
      <c r="D337" s="9" t="s">
        <v>41</v>
      </c>
      <c r="E337" s="9" t="s">
        <v>42</v>
      </c>
      <c r="F337" s="2" t="b">
        <f t="shared" si="79"/>
        <v>1</v>
      </c>
      <c r="G337" s="2" t="b">
        <f t="shared" si="77"/>
        <v>1</v>
      </c>
      <c r="H337" s="2" t="s">
        <v>275</v>
      </c>
      <c r="M337" s="1">
        <f>PRODUCT(SUM(PRODUCT(R337,overview!$J$3),PRODUCT(W337,overview!$K$3),PRODUCT(AB337,overview!$L$3)),1/SUM(overview!$J$3:$L$3))</f>
        <v>0.51238636363636358</v>
      </c>
      <c r="N337" s="1">
        <f>PRODUCT(SUM(PRODUCT(S337,overview!$J$3),PRODUCT(X337,overview!$K$3),PRODUCT(AC337,overview!$L$3)),1/SUM(overview!$J$3:$L$3))</f>
        <v>2.4876136363636365</v>
      </c>
      <c r="O337" s="1">
        <f t="shared" si="74"/>
        <v>9.5</v>
      </c>
      <c r="P337" s="1">
        <f t="shared" si="74"/>
        <v>6.5</v>
      </c>
      <c r="Q337" s="1">
        <f t="shared" si="78"/>
        <v>0.14093030300844611</v>
      </c>
      <c r="R337" s="4">
        <v>0.66700000000000004</v>
      </c>
      <c r="S337" s="4">
        <v>2.3330000000000002</v>
      </c>
      <c r="T337" s="1">
        <v>5</v>
      </c>
      <c r="U337" s="1">
        <v>0</v>
      </c>
      <c r="V337" s="1">
        <f t="shared" si="75"/>
        <v>0</v>
      </c>
      <c r="W337" s="4">
        <v>0.436</v>
      </c>
      <c r="X337" s="4">
        <v>2.5640000000000001</v>
      </c>
      <c r="Y337" s="1">
        <v>4.5</v>
      </c>
      <c r="Z337" s="1">
        <v>4.5</v>
      </c>
      <c r="AA337" s="1">
        <f t="shared" si="76"/>
        <v>0.17004680187207488</v>
      </c>
      <c r="AB337" s="1">
        <v>0.56299999999999994</v>
      </c>
      <c r="AC337" s="1">
        <v>2.4369999999999998</v>
      </c>
      <c r="AD337" s="1">
        <v>0</v>
      </c>
      <c r="AE337" s="1">
        <v>2</v>
      </c>
      <c r="AF337" s="1" t="e">
        <f t="shared" si="73"/>
        <v>#DIV/0!</v>
      </c>
      <c r="AH337" s="1">
        <f t="shared" si="80"/>
        <v>0.29789821689046936</v>
      </c>
      <c r="AI337" s="1">
        <f t="shared" si="81"/>
        <v>0.16248922543767524</v>
      </c>
      <c r="AJ337" s="1">
        <f t="shared" si="82"/>
        <v>0.22895895856881163</v>
      </c>
      <c r="AK337" s="1">
        <f t="shared" si="83"/>
        <v>1.3187465388330775</v>
      </c>
      <c r="AL337" s="1" t="b">
        <f t="shared" si="84"/>
        <v>0</v>
      </c>
      <c r="AM337" s="1">
        <f t="shared" si="85"/>
        <v>1.5971599733242023</v>
      </c>
      <c r="AN337" s="1" t="b">
        <f t="shared" si="86"/>
        <v>0</v>
      </c>
      <c r="AO337" s="1">
        <v>9.4879999999999995</v>
      </c>
    </row>
    <row r="338" spans="1:41">
      <c r="A338" s="7">
        <v>335</v>
      </c>
      <c r="B338" s="9" t="s">
        <v>32</v>
      </c>
      <c r="C338" s="9" t="s">
        <v>33</v>
      </c>
      <c r="D338" s="9" t="s">
        <v>53</v>
      </c>
      <c r="E338" s="9" t="s">
        <v>33</v>
      </c>
      <c r="F338" s="2" t="b">
        <f t="shared" si="79"/>
        <v>0</v>
      </c>
      <c r="G338" s="2" t="b">
        <f t="shared" si="77"/>
        <v>1</v>
      </c>
      <c r="H338" s="2" t="s">
        <v>275</v>
      </c>
      <c r="M338" s="1">
        <f>PRODUCT(SUM(PRODUCT(R338,overview!$J$3),PRODUCT(W338,overview!$K$3),PRODUCT(AB338,overview!$L$3)),1/SUM(overview!$J$3:$L$3))</f>
        <v>1.0263636363636364</v>
      </c>
      <c r="N338" s="1">
        <f>PRODUCT(SUM(PRODUCT(S338,overview!$J$3),PRODUCT(X338,overview!$K$3),PRODUCT(AC338,overview!$L$3)),1/SUM(overview!$J$3:$L$3))</f>
        <v>1.9736363636363639</v>
      </c>
      <c r="O338" s="1">
        <f t="shared" si="74"/>
        <v>16</v>
      </c>
      <c r="P338" s="1">
        <f t="shared" si="74"/>
        <v>7</v>
      </c>
      <c r="Q338" s="1">
        <f t="shared" si="78"/>
        <v>0.22751612160294793</v>
      </c>
      <c r="R338" s="4">
        <v>1</v>
      </c>
      <c r="S338" s="4">
        <v>2</v>
      </c>
      <c r="T338" s="1">
        <v>5</v>
      </c>
      <c r="U338" s="1">
        <v>1</v>
      </c>
      <c r="V338" s="1">
        <f t="shared" si="75"/>
        <v>0.1</v>
      </c>
      <c r="W338" s="4">
        <v>1.04</v>
      </c>
      <c r="X338" s="4">
        <v>1.96</v>
      </c>
      <c r="Y338" s="1">
        <v>10</v>
      </c>
      <c r="Z338" s="1">
        <v>6</v>
      </c>
      <c r="AA338" s="1">
        <f t="shared" si="76"/>
        <v>0.31836734693877561</v>
      </c>
      <c r="AB338" s="1">
        <v>1</v>
      </c>
      <c r="AC338" s="1">
        <v>2</v>
      </c>
      <c r="AD338" s="1">
        <v>1</v>
      </c>
      <c r="AE338" s="1">
        <v>0</v>
      </c>
      <c r="AF338" s="1">
        <f t="shared" si="73"/>
        <v>0</v>
      </c>
      <c r="AH338" s="1">
        <f t="shared" si="80"/>
        <v>0.32441295494846084</v>
      </c>
      <c r="AI338" s="1">
        <f t="shared" si="81"/>
        <v>0.24570045182534522</v>
      </c>
      <c r="AJ338" s="1">
        <f t="shared" si="82"/>
        <v>0.3699709115635979</v>
      </c>
      <c r="AK338" s="1">
        <f t="shared" si="83"/>
        <v>1.2902568052133081</v>
      </c>
      <c r="AL338" s="1" t="b">
        <f t="shared" si="84"/>
        <v>0</v>
      </c>
      <c r="AM338" s="1">
        <f t="shared" si="85"/>
        <v>1.2133705646473503</v>
      </c>
      <c r="AN338" s="1" t="b">
        <f t="shared" si="86"/>
        <v>0</v>
      </c>
      <c r="AO338" s="1">
        <v>9.4879999999999995</v>
      </c>
    </row>
    <row r="339" spans="1:41">
      <c r="A339" s="7">
        <v>336</v>
      </c>
      <c r="B339" s="9" t="s">
        <v>120</v>
      </c>
      <c r="C339" s="9" t="s">
        <v>46</v>
      </c>
      <c r="D339" s="9" t="s">
        <v>76</v>
      </c>
      <c r="E339" s="9" t="s">
        <v>46</v>
      </c>
      <c r="F339" s="2" t="b">
        <f t="shared" si="79"/>
        <v>0</v>
      </c>
      <c r="G339" s="2" t="b">
        <f t="shared" si="77"/>
        <v>0</v>
      </c>
      <c r="H339" s="2" t="s">
        <v>275</v>
      </c>
      <c r="M339" s="1">
        <f>PRODUCT(SUM(PRODUCT(R339,overview!$J$3),PRODUCT(W339,overview!$K$3),PRODUCT(AB339,overview!$L$3)),1/SUM(overview!$J$3:$L$3))</f>
        <v>0.81284090909090911</v>
      </c>
      <c r="N339" s="1">
        <f>PRODUCT(SUM(PRODUCT(S339,overview!$J$3),PRODUCT(X339,overview!$K$3),PRODUCT(AC339,overview!$L$3)),1/SUM(overview!$J$3:$L$3))</f>
        <v>2.1871590909090908</v>
      </c>
      <c r="O339" s="1">
        <f t="shared" si="74"/>
        <v>11.6</v>
      </c>
      <c r="P339" s="1">
        <f t="shared" si="74"/>
        <v>17.399999999999999</v>
      </c>
      <c r="Q339" s="1">
        <f t="shared" si="78"/>
        <v>0.55746350080532037</v>
      </c>
      <c r="R339" s="4">
        <v>1</v>
      </c>
      <c r="S339" s="4">
        <v>2</v>
      </c>
      <c r="T339" s="1">
        <v>6.8</v>
      </c>
      <c r="U339" s="1">
        <v>2.2000000000000002</v>
      </c>
      <c r="V339" s="1">
        <f t="shared" si="75"/>
        <v>0.16176470588235295</v>
      </c>
      <c r="W339" s="4">
        <v>0.71399999999999997</v>
      </c>
      <c r="X339" s="4">
        <v>2.286</v>
      </c>
      <c r="Y339" s="1">
        <v>3.8</v>
      </c>
      <c r="Z339" s="1">
        <v>15.2</v>
      </c>
      <c r="AA339" s="1">
        <f t="shared" si="76"/>
        <v>1.2493438320209973</v>
      </c>
      <c r="AB339" s="1">
        <v>1.0589999999999999</v>
      </c>
      <c r="AC339" s="1">
        <v>1.9410000000000001</v>
      </c>
      <c r="AD339" s="1">
        <v>1</v>
      </c>
      <c r="AE339" s="1">
        <v>0</v>
      </c>
      <c r="AF339" s="1">
        <f t="shared" si="73"/>
        <v>0</v>
      </c>
      <c r="AH339" s="1">
        <f t="shared" si="80"/>
        <v>0.37843200206827765</v>
      </c>
      <c r="AI339" s="1">
        <f t="shared" si="81"/>
        <v>0.30014634639447063</v>
      </c>
      <c r="AJ339" s="1">
        <f t="shared" si="82"/>
        <v>0.48438829993035676</v>
      </c>
      <c r="AK339" s="1">
        <f t="shared" si="83"/>
        <v>1.1474604542064226</v>
      </c>
      <c r="AL339" s="1" t="b">
        <f t="shared" si="84"/>
        <v>0</v>
      </c>
      <c r="AM339" s="1">
        <f t="shared" si="85"/>
        <v>1.1145999649547502</v>
      </c>
      <c r="AN339" s="1" t="b">
        <f t="shared" si="86"/>
        <v>0</v>
      </c>
      <c r="AO339" s="1">
        <v>9.4879999999999995</v>
      </c>
    </row>
    <row r="340" spans="1:41">
      <c r="A340" s="7">
        <v>337</v>
      </c>
      <c r="B340" s="9" t="s">
        <v>82</v>
      </c>
      <c r="C340" s="9" t="s">
        <v>59</v>
      </c>
      <c r="D340" s="9" t="s">
        <v>58</v>
      </c>
      <c r="E340" s="9" t="s">
        <v>59</v>
      </c>
      <c r="F340" s="2" t="b">
        <f t="shared" si="79"/>
        <v>1</v>
      </c>
      <c r="G340" s="2" t="b">
        <f t="shared" si="77"/>
        <v>1</v>
      </c>
      <c r="H340" s="2" t="s">
        <v>275</v>
      </c>
      <c r="M340" s="1">
        <f>PRODUCT(SUM(PRODUCT(R340,overview!$J$3),PRODUCT(W340,overview!$K$3),PRODUCT(AB340,overview!$L$3)),1/SUM(overview!$J$3:$L$3))</f>
        <v>0.4648863636363636</v>
      </c>
      <c r="N340" s="1">
        <f>PRODUCT(SUM(PRODUCT(S340,overview!$J$3),PRODUCT(X340,overview!$K$3),PRODUCT(AC340,overview!$L$3)),1/SUM(overview!$J$3:$L$3))</f>
        <v>2.5351136363636364</v>
      </c>
      <c r="O340" s="1">
        <f t="shared" si="74"/>
        <v>9.5</v>
      </c>
      <c r="P340" s="1">
        <f t="shared" si="74"/>
        <v>16.5</v>
      </c>
      <c r="Q340" s="1">
        <f t="shared" si="78"/>
        <v>0.31850020407152174</v>
      </c>
      <c r="R340" s="4">
        <v>0.38200000000000001</v>
      </c>
      <c r="S340" s="4">
        <v>2.6179999999999999</v>
      </c>
      <c r="T340" s="1">
        <v>4.2</v>
      </c>
      <c r="U340" s="1">
        <v>6.8</v>
      </c>
      <c r="V340" s="1">
        <f t="shared" si="75"/>
        <v>0.23623995052566482</v>
      </c>
      <c r="W340" s="4">
        <v>0.50800000000000001</v>
      </c>
      <c r="X340" s="4">
        <v>2.492</v>
      </c>
      <c r="Y340" s="1">
        <v>4.3</v>
      </c>
      <c r="Z340" s="1">
        <v>9.6999999999999993</v>
      </c>
      <c r="AA340" s="1">
        <f t="shared" si="76"/>
        <v>0.45985292470790251</v>
      </c>
      <c r="AB340" s="1">
        <v>0.375</v>
      </c>
      <c r="AC340" s="1">
        <v>2.625</v>
      </c>
      <c r="AD340" s="1">
        <v>1</v>
      </c>
      <c r="AE340" s="1">
        <v>0</v>
      </c>
      <c r="AF340" s="1">
        <f t="shared" si="73"/>
        <v>0</v>
      </c>
      <c r="AH340" s="1">
        <f t="shared" si="80"/>
        <v>0.35055722596151279</v>
      </c>
      <c r="AI340" s="1">
        <f t="shared" si="81"/>
        <v>0.27033038153235578</v>
      </c>
      <c r="AJ340" s="1">
        <f t="shared" si="82"/>
        <v>0.38751063994428542</v>
      </c>
      <c r="AK340" s="1">
        <f t="shared" si="83"/>
        <v>0.54426870532494076</v>
      </c>
      <c r="AL340" s="1" t="b">
        <f t="shared" si="84"/>
        <v>0</v>
      </c>
      <c r="AM340" s="1">
        <f t="shared" si="85"/>
        <v>0.98060299249381289</v>
      </c>
      <c r="AN340" s="1" t="b">
        <f t="shared" si="86"/>
        <v>0</v>
      </c>
      <c r="AO340" s="1">
        <v>9.4879999999999995</v>
      </c>
    </row>
    <row r="341" spans="1:41">
      <c r="A341" s="7">
        <v>338</v>
      </c>
      <c r="B341" s="9" t="s">
        <v>82</v>
      </c>
      <c r="C341" s="9" t="s">
        <v>59</v>
      </c>
      <c r="D341" s="9" t="s">
        <v>58</v>
      </c>
      <c r="E341" s="9" t="s">
        <v>59</v>
      </c>
      <c r="F341" s="2" t="b">
        <f t="shared" si="79"/>
        <v>1</v>
      </c>
      <c r="G341" s="2" t="b">
        <f t="shared" si="77"/>
        <v>1</v>
      </c>
      <c r="H341" s="2" t="s">
        <v>275</v>
      </c>
      <c r="M341" s="1">
        <f>PRODUCT(SUM(PRODUCT(R341,overview!$J$3),PRODUCT(W341,overview!$K$3),PRODUCT(AB341,overview!$L$3)),1/SUM(overview!$J$3:$L$3))</f>
        <v>0.47509090909090912</v>
      </c>
      <c r="N341" s="1">
        <f>PRODUCT(SUM(PRODUCT(S341,overview!$J$3),PRODUCT(X341,overview!$K$3),PRODUCT(AC341,overview!$L$3)),1/SUM(overview!$J$3:$L$3))</f>
        <v>2.5249090909090905</v>
      </c>
      <c r="O341" s="1">
        <f t="shared" si="74"/>
        <v>8</v>
      </c>
      <c r="P341" s="1">
        <f t="shared" si="74"/>
        <v>18</v>
      </c>
      <c r="Q341" s="1">
        <f t="shared" si="78"/>
        <v>0.4233635774465328</v>
      </c>
      <c r="R341" s="4">
        <v>0.499</v>
      </c>
      <c r="S341" s="4">
        <v>2.5009999999999999</v>
      </c>
      <c r="T341" s="1">
        <v>4</v>
      </c>
      <c r="U341" s="1">
        <v>8</v>
      </c>
      <c r="V341" s="1">
        <f t="shared" si="75"/>
        <v>0.3990403838464614</v>
      </c>
      <c r="W341" s="4">
        <v>0.46700000000000003</v>
      </c>
      <c r="X341" s="4">
        <v>2.5329999999999999</v>
      </c>
      <c r="Y341" s="1">
        <v>3</v>
      </c>
      <c r="Z341" s="1">
        <v>10</v>
      </c>
      <c r="AA341" s="1">
        <f t="shared" si="76"/>
        <v>0.61455454665087517</v>
      </c>
      <c r="AB341" s="1">
        <v>0.375</v>
      </c>
      <c r="AC341" s="1">
        <v>2.625</v>
      </c>
      <c r="AD341" s="1">
        <v>1</v>
      </c>
      <c r="AE341" s="1">
        <v>0</v>
      </c>
      <c r="AF341" s="1">
        <f t="shared" si="73"/>
        <v>0</v>
      </c>
      <c r="AH341" s="1">
        <f t="shared" si="80"/>
        <v>0.37446713174235952</v>
      </c>
      <c r="AI341" s="1">
        <f t="shared" si="81"/>
        <v>0.22837748549859643</v>
      </c>
      <c r="AJ341" s="1">
        <f t="shared" si="82"/>
        <v>0.26252965031754538</v>
      </c>
      <c r="AK341" s="1">
        <f t="shared" si="83"/>
        <v>0.14714889616852303</v>
      </c>
      <c r="AL341" s="1" t="b">
        <f t="shared" si="84"/>
        <v>0</v>
      </c>
      <c r="AM341" s="1">
        <f t="shared" si="85"/>
        <v>1.1946716903371943</v>
      </c>
      <c r="AN341" s="1" t="b">
        <f t="shared" si="86"/>
        <v>0</v>
      </c>
      <c r="AO341" s="1">
        <v>9.4879999999999995</v>
      </c>
    </row>
    <row r="342" spans="1:41">
      <c r="A342" s="7">
        <v>339</v>
      </c>
      <c r="B342" s="9" t="s">
        <v>72</v>
      </c>
      <c r="C342" s="9" t="s">
        <v>73</v>
      </c>
      <c r="D342" s="9" t="s">
        <v>72</v>
      </c>
      <c r="E342" s="9" t="s">
        <v>73</v>
      </c>
      <c r="F342" s="2" t="b">
        <f t="shared" si="79"/>
        <v>0</v>
      </c>
      <c r="G342" s="2" t="b">
        <f t="shared" si="77"/>
        <v>0</v>
      </c>
      <c r="H342" s="2" t="s">
        <v>275</v>
      </c>
      <c r="M342" s="1">
        <f>PRODUCT(SUM(PRODUCT(R342,overview!$J$3),PRODUCT(W342,overview!$K$3),PRODUCT(AB342,overview!$L$3)),1/SUM(overview!$J$3:$L$3))</f>
        <v>0.33300000000000002</v>
      </c>
      <c r="N342" s="1">
        <f>PRODUCT(SUM(PRODUCT(S342,overview!$J$3),PRODUCT(X342,overview!$K$3),PRODUCT(AC342,overview!$L$3)),1/SUM(overview!$J$3:$L$3))</f>
        <v>2.6669999999999998</v>
      </c>
      <c r="O342" s="1">
        <f t="shared" si="74"/>
        <v>9</v>
      </c>
      <c r="P342" s="1">
        <f t="shared" si="74"/>
        <v>0</v>
      </c>
      <c r="Q342" s="1">
        <f t="shared" si="78"/>
        <v>0</v>
      </c>
      <c r="R342" s="4">
        <v>0.33300000000000002</v>
      </c>
      <c r="S342" s="4">
        <v>2.6669999999999998</v>
      </c>
      <c r="T342" s="1">
        <v>7</v>
      </c>
      <c r="U342" s="1">
        <v>0</v>
      </c>
      <c r="V342" s="1">
        <f t="shared" si="75"/>
        <v>0</v>
      </c>
      <c r="W342" s="4">
        <v>0.33300000000000002</v>
      </c>
      <c r="X342" s="4">
        <v>2.6669999999999998</v>
      </c>
      <c r="Y342" s="1">
        <v>2</v>
      </c>
      <c r="Z342" s="1">
        <v>0</v>
      </c>
      <c r="AA342" s="1">
        <f t="shared" si="76"/>
        <v>0</v>
      </c>
      <c r="AB342" s="1">
        <v>0.33300000000000002</v>
      </c>
      <c r="AC342" s="1">
        <v>2.6669999999999998</v>
      </c>
      <c r="AD342" s="1">
        <v>0</v>
      </c>
      <c r="AE342" s="1">
        <v>0</v>
      </c>
      <c r="AF342" s="1" t="e">
        <f t="shared" si="73"/>
        <v>#DIV/0!</v>
      </c>
      <c r="AH342" s="1">
        <f t="shared" si="80"/>
        <v>0.43710298140677883</v>
      </c>
      <c r="AI342" s="1">
        <f t="shared" si="81"/>
        <v>0.30579913565944633</v>
      </c>
      <c r="AJ342" s="1">
        <f t="shared" si="82"/>
        <v>0.22934843446482073</v>
      </c>
      <c r="AK342" s="1">
        <f t="shared" si="83"/>
        <v>6.2445441738709926E-4</v>
      </c>
      <c r="AL342" s="1" t="b">
        <f t="shared" si="84"/>
        <v>0</v>
      </c>
      <c r="AM342" s="1">
        <f t="shared" si="85"/>
        <v>1.2282797145485178</v>
      </c>
      <c r="AN342" s="1" t="b">
        <f t="shared" si="86"/>
        <v>0</v>
      </c>
      <c r="AO342" s="1">
        <v>9.4879999999999995</v>
      </c>
    </row>
    <row r="343" spans="1:41">
      <c r="A343" s="7">
        <v>340</v>
      </c>
      <c r="B343" s="9" t="s">
        <v>41</v>
      </c>
      <c r="C343" s="9" t="s">
        <v>42</v>
      </c>
      <c r="D343" s="9" t="s">
        <v>41</v>
      </c>
      <c r="E343" s="9" t="s">
        <v>42</v>
      </c>
      <c r="F343" s="2" t="b">
        <f t="shared" si="79"/>
        <v>0</v>
      </c>
      <c r="G343" s="2" t="b">
        <f t="shared" si="77"/>
        <v>0</v>
      </c>
      <c r="H343" s="2" t="s">
        <v>275</v>
      </c>
      <c r="M343" s="1">
        <f>PRODUCT(SUM(PRODUCT(R343,overview!$J$3),PRODUCT(W343,overview!$K$3),PRODUCT(AB343,overview!$L$3)),1/SUM(overview!$J$3:$L$3))</f>
        <v>0.40988636363636366</v>
      </c>
      <c r="N343" s="1">
        <f>PRODUCT(SUM(PRODUCT(S343,overview!$J$3),PRODUCT(X343,overview!$K$3),PRODUCT(AC343,overview!$L$3)),1/SUM(overview!$J$3:$L$3))</f>
        <v>2.5901136363636366</v>
      </c>
      <c r="O343" s="1">
        <f t="shared" si="74"/>
        <v>6</v>
      </c>
      <c r="P343" s="1">
        <f t="shared" si="74"/>
        <v>3</v>
      </c>
      <c r="Q343" s="1">
        <f t="shared" si="78"/>
        <v>7.9125170008335882E-2</v>
      </c>
      <c r="R343" s="4">
        <v>0.42899999999999999</v>
      </c>
      <c r="S343" s="4">
        <v>2.5710000000000002</v>
      </c>
      <c r="T343" s="1">
        <v>1</v>
      </c>
      <c r="U343" s="1">
        <v>0</v>
      </c>
      <c r="V343" s="1">
        <f t="shared" si="75"/>
        <v>0</v>
      </c>
      <c r="W343" s="4">
        <v>0.4</v>
      </c>
      <c r="X343" s="4">
        <v>2.6</v>
      </c>
      <c r="Y343" s="1">
        <v>5</v>
      </c>
      <c r="Z343" s="1">
        <v>3</v>
      </c>
      <c r="AA343" s="1">
        <f t="shared" si="76"/>
        <v>9.2307692307692313E-2</v>
      </c>
      <c r="AB343" s="1">
        <v>0.42899999999999999</v>
      </c>
      <c r="AC343" s="1">
        <v>2.5710000000000002</v>
      </c>
      <c r="AD343" s="1">
        <v>0</v>
      </c>
      <c r="AE343" s="1">
        <v>0</v>
      </c>
      <c r="AF343" s="1" t="e">
        <f t="shared" si="73"/>
        <v>#DIV/0!</v>
      </c>
      <c r="AH343" s="1">
        <f t="shared" si="80"/>
        <v>0.42671685278622395</v>
      </c>
      <c r="AI343" s="1">
        <f t="shared" si="81"/>
        <v>0.28615737372687594</v>
      </c>
      <c r="AJ343" s="1">
        <f t="shared" si="82"/>
        <v>0.2293484344648207</v>
      </c>
      <c r="AK343" s="1">
        <f t="shared" si="83"/>
        <v>2.878172175339265E-2</v>
      </c>
      <c r="AL343" s="1" t="b">
        <f t="shared" si="84"/>
        <v>0</v>
      </c>
      <c r="AM343" s="1">
        <f t="shared" si="85"/>
        <v>0.94502374564468949</v>
      </c>
      <c r="AN343" s="1" t="b">
        <f t="shared" si="86"/>
        <v>0</v>
      </c>
      <c r="AO343" s="1">
        <v>9.4879999999999995</v>
      </c>
    </row>
    <row r="344" spans="1:41">
      <c r="A344" s="7">
        <v>341</v>
      </c>
      <c r="B344" s="9" t="s">
        <v>93</v>
      </c>
      <c r="C344" s="9" t="s">
        <v>52</v>
      </c>
      <c r="D344" s="9" t="s">
        <v>110</v>
      </c>
      <c r="E344" s="9" t="s">
        <v>78</v>
      </c>
      <c r="F344" s="2" t="b">
        <f t="shared" si="79"/>
        <v>0</v>
      </c>
      <c r="G344" s="2" t="b">
        <f t="shared" si="77"/>
        <v>0</v>
      </c>
      <c r="H344" s="2" t="s">
        <v>275</v>
      </c>
      <c r="J344" s="3"/>
      <c r="M344" s="1">
        <f>PRODUCT(SUM(PRODUCT(R344,overview!$J$3),PRODUCT(W344,overview!$K$3),PRODUCT(AB344,overview!$L$3)),1/SUM(overview!$J$3:$L$3))</f>
        <v>0.43384090909090917</v>
      </c>
      <c r="N344" s="1">
        <f>PRODUCT(SUM(PRODUCT(S344,overview!$J$3),PRODUCT(X344,overview!$K$3),PRODUCT(AC344,overview!$L$3)),1/SUM(overview!$J$3:$L$3))</f>
        <v>2.5661590909090912</v>
      </c>
      <c r="O344" s="1">
        <f t="shared" si="74"/>
        <v>8.3000000000000007</v>
      </c>
      <c r="P344" s="1">
        <f t="shared" si="74"/>
        <v>26.7</v>
      </c>
      <c r="Q344" s="1">
        <f t="shared" si="78"/>
        <v>0.54385120256246167</v>
      </c>
      <c r="R344" s="4">
        <v>0.43099999999999999</v>
      </c>
      <c r="S344" s="4">
        <v>2.569</v>
      </c>
      <c r="T344" s="1">
        <v>3.8</v>
      </c>
      <c r="U344" s="1">
        <v>15.2</v>
      </c>
      <c r="V344" s="1">
        <f t="shared" si="75"/>
        <v>0.67107824056052934</v>
      </c>
      <c r="W344" s="4">
        <v>0.438</v>
      </c>
      <c r="X344" s="4">
        <v>2.5619999999999998</v>
      </c>
      <c r="Y344" s="1">
        <v>4.5</v>
      </c>
      <c r="Z344" s="1">
        <v>9.5</v>
      </c>
      <c r="AA344" s="1">
        <f t="shared" si="76"/>
        <v>0.36091595107988556</v>
      </c>
      <c r="AB344" s="1">
        <v>0.35299999999999998</v>
      </c>
      <c r="AC344" s="1">
        <v>2.6469999999999998</v>
      </c>
      <c r="AD344" s="1">
        <v>0</v>
      </c>
      <c r="AE344" s="1">
        <v>2</v>
      </c>
      <c r="AF344" s="1" t="e">
        <f t="shared" si="73"/>
        <v>#DIV/0!</v>
      </c>
      <c r="AH344" s="1">
        <f t="shared" si="80"/>
        <v>0.34537612503282589</v>
      </c>
      <c r="AI344" s="1">
        <f t="shared" si="81"/>
        <v>0.26621291405163672</v>
      </c>
      <c r="AJ344" s="1">
        <f t="shared" si="82"/>
        <v>0.23512238940040422</v>
      </c>
      <c r="AK344" s="1">
        <f t="shared" si="83"/>
        <v>2.6612606648124381E-3</v>
      </c>
      <c r="AL344" s="1" t="b">
        <f t="shared" si="84"/>
        <v>0</v>
      </c>
      <c r="AM344" s="1">
        <f t="shared" si="85"/>
        <v>0.47653992360707825</v>
      </c>
      <c r="AN344" s="1" t="b">
        <f t="shared" si="86"/>
        <v>0</v>
      </c>
      <c r="AO344" s="1">
        <v>9.4879999999999995</v>
      </c>
    </row>
    <row r="345" spans="1:41">
      <c r="A345" s="7">
        <v>342</v>
      </c>
      <c r="B345" s="9" t="s">
        <v>60</v>
      </c>
      <c r="C345" s="9" t="s">
        <v>61</v>
      </c>
      <c r="D345" s="9" t="s">
        <v>53</v>
      </c>
      <c r="E345" s="9" t="s">
        <v>33</v>
      </c>
      <c r="F345" s="2" t="b">
        <f t="shared" si="79"/>
        <v>0</v>
      </c>
      <c r="G345" s="2" t="b">
        <f t="shared" si="77"/>
        <v>1</v>
      </c>
      <c r="H345" s="2" t="s">
        <v>275</v>
      </c>
      <c r="J345" s="3"/>
      <c r="M345" s="1">
        <f>PRODUCT(SUM(PRODUCT(R345,overview!$J$3),PRODUCT(W345,overview!$K$3),PRODUCT(AB345,overview!$L$3)),1/SUM(overview!$J$3:$L$3))</f>
        <v>0.98222727272727284</v>
      </c>
      <c r="N345" s="1">
        <f>PRODUCT(SUM(PRODUCT(S345,overview!$J$3),PRODUCT(X345,overview!$K$3),PRODUCT(AC345,overview!$L$3)),1/SUM(overview!$J$3:$L$3))</f>
        <v>2.0177727272727273</v>
      </c>
      <c r="O345" s="1">
        <f t="shared" si="74"/>
        <v>8</v>
      </c>
      <c r="P345" s="1">
        <f t="shared" si="74"/>
        <v>15</v>
      </c>
      <c r="Q345" s="1">
        <f t="shared" si="78"/>
        <v>0.91272724200851529</v>
      </c>
      <c r="R345" s="4">
        <v>0.96899999999999997</v>
      </c>
      <c r="S345" s="4">
        <v>2.0310000000000001</v>
      </c>
      <c r="T345" s="1">
        <v>4</v>
      </c>
      <c r="U345" s="1">
        <v>6</v>
      </c>
      <c r="V345" s="1">
        <f t="shared" si="75"/>
        <v>0.71565731166912838</v>
      </c>
      <c r="W345" s="4">
        <v>0.98799999999999999</v>
      </c>
      <c r="X345" s="4">
        <v>2.012</v>
      </c>
      <c r="Y345" s="1">
        <v>4</v>
      </c>
      <c r="Z345" s="1">
        <v>7</v>
      </c>
      <c r="AA345" s="1">
        <f t="shared" si="76"/>
        <v>0.85934393638170981</v>
      </c>
      <c r="AB345" s="1">
        <v>1</v>
      </c>
      <c r="AC345" s="1">
        <v>2</v>
      </c>
      <c r="AD345" s="1">
        <v>0</v>
      </c>
      <c r="AE345" s="1">
        <v>2</v>
      </c>
      <c r="AF345" s="1" t="e">
        <f t="shared" si="73"/>
        <v>#DIV/0!</v>
      </c>
      <c r="AH345" s="1">
        <f t="shared" si="80"/>
        <v>0.30049349095524686</v>
      </c>
      <c r="AI345" s="1">
        <f t="shared" si="81"/>
        <v>0.28792230840941385</v>
      </c>
      <c r="AJ345" s="1">
        <f t="shared" si="82"/>
        <v>0.32917134516056601</v>
      </c>
      <c r="AK345" s="1">
        <f t="shared" si="83"/>
        <v>0.16543434790750097</v>
      </c>
      <c r="AL345" s="1" t="b">
        <f t="shared" si="84"/>
        <v>0</v>
      </c>
      <c r="AM345" s="1">
        <f t="shared" si="85"/>
        <v>0.13567372545132833</v>
      </c>
      <c r="AN345" s="1" t="b">
        <f t="shared" si="86"/>
        <v>0</v>
      </c>
      <c r="AO345" s="1">
        <v>9.4879999999999995</v>
      </c>
    </row>
    <row r="346" spans="1:41">
      <c r="A346" s="7">
        <v>343</v>
      </c>
      <c r="B346" s="9" t="s">
        <v>130</v>
      </c>
      <c r="C346" s="9" t="s">
        <v>31</v>
      </c>
      <c r="D346" s="9" t="s">
        <v>30</v>
      </c>
      <c r="E346" s="9" t="s">
        <v>31</v>
      </c>
      <c r="F346" s="2" t="b">
        <f t="shared" si="79"/>
        <v>0</v>
      </c>
      <c r="G346" s="2" t="b">
        <f t="shared" si="77"/>
        <v>0</v>
      </c>
      <c r="H346" s="2" t="s">
        <v>275</v>
      </c>
      <c r="J346" s="3"/>
      <c r="K346" s="2"/>
      <c r="L346" s="2"/>
      <c r="M346" s="1">
        <f>PRODUCT(SUM(PRODUCT(R346,overview!$J$3),PRODUCT(W346,overview!$K$3),PRODUCT(AB346,overview!$L$3)),1/SUM(overview!$J$3:$L$3))</f>
        <v>1</v>
      </c>
      <c r="N346" s="1">
        <f>PRODUCT(SUM(PRODUCT(S346,overview!$J$3),PRODUCT(X346,overview!$K$3),PRODUCT(AC346,overview!$L$3)),1/SUM(overview!$J$3:$L$3))</f>
        <v>2</v>
      </c>
      <c r="O346" s="1">
        <f t="shared" si="74"/>
        <v>19</v>
      </c>
      <c r="P346" s="1">
        <f t="shared" si="74"/>
        <v>0</v>
      </c>
      <c r="Q346" s="1">
        <f t="shared" si="78"/>
        <v>0</v>
      </c>
      <c r="R346" s="4">
        <v>1</v>
      </c>
      <c r="S346" s="4">
        <v>2</v>
      </c>
      <c r="T346" s="1">
        <v>9</v>
      </c>
      <c r="U346" s="1">
        <v>0</v>
      </c>
      <c r="V346" s="1">
        <f t="shared" si="75"/>
        <v>0</v>
      </c>
      <c r="W346" s="4">
        <v>1</v>
      </c>
      <c r="X346" s="4">
        <v>2</v>
      </c>
      <c r="Y346" s="1">
        <v>9</v>
      </c>
      <c r="Z346" s="1">
        <v>0</v>
      </c>
      <c r="AA346" s="1">
        <f t="shared" si="76"/>
        <v>0</v>
      </c>
      <c r="AB346" s="1">
        <v>1</v>
      </c>
      <c r="AC346" s="1">
        <v>2</v>
      </c>
      <c r="AD346" s="1">
        <v>1</v>
      </c>
      <c r="AE346" s="1">
        <v>0</v>
      </c>
      <c r="AF346" s="1">
        <f t="shared" si="73"/>
        <v>0</v>
      </c>
      <c r="AH346" s="1">
        <f t="shared" si="80"/>
        <v>0.29032452951778714</v>
      </c>
      <c r="AI346" s="1">
        <f t="shared" si="81"/>
        <v>0.28465105763936716</v>
      </c>
      <c r="AJ346" s="1">
        <f t="shared" si="82"/>
        <v>0.43534776356618482</v>
      </c>
      <c r="AK346" s="1">
        <f t="shared" si="83"/>
        <v>0.50956820866367536</v>
      </c>
      <c r="AL346" s="1" t="b">
        <f t="shared" si="84"/>
        <v>0</v>
      </c>
      <c r="AM346" s="1">
        <f t="shared" si="85"/>
        <v>2.0981397885223639E-3</v>
      </c>
      <c r="AN346" s="1" t="b">
        <f t="shared" si="86"/>
        <v>0</v>
      </c>
      <c r="AO346" s="1">
        <v>9.4879999999999995</v>
      </c>
    </row>
    <row r="347" spans="1:41">
      <c r="A347" s="7">
        <v>344</v>
      </c>
      <c r="B347" s="9" t="s">
        <v>43</v>
      </c>
      <c r="C347" s="9" t="s">
        <v>44</v>
      </c>
      <c r="D347" s="9" t="s">
        <v>95</v>
      </c>
      <c r="E347" s="9" t="s">
        <v>44</v>
      </c>
      <c r="F347" s="2" t="b">
        <f t="shared" si="79"/>
        <v>1</v>
      </c>
      <c r="G347" s="2" t="b">
        <f t="shared" si="77"/>
        <v>1</v>
      </c>
      <c r="H347" s="2" t="s">
        <v>275</v>
      </c>
      <c r="J347" s="3"/>
      <c r="K347" s="2"/>
      <c r="L347" s="2"/>
      <c r="M347" s="1">
        <f>PRODUCT(SUM(PRODUCT(R347,overview!$J$3),PRODUCT(W347,overview!$K$3),PRODUCT(AB347,overview!$L$3)),1/SUM(overview!$J$3:$L$3))</f>
        <v>0.6590454545454546</v>
      </c>
      <c r="N347" s="1">
        <f>PRODUCT(SUM(PRODUCT(S347,overview!$J$3),PRODUCT(X347,overview!$K$3),PRODUCT(AC347,overview!$L$3)),1/SUM(overview!$J$3:$L$3))</f>
        <v>2.340954545454546</v>
      </c>
      <c r="O347" s="1">
        <f t="shared" si="74"/>
        <v>8.1999999999999993</v>
      </c>
      <c r="P347" s="1">
        <f t="shared" si="74"/>
        <v>14.8</v>
      </c>
      <c r="Q347" s="1">
        <f t="shared" si="78"/>
        <v>0.50812463504142236</v>
      </c>
      <c r="R347" s="4">
        <v>0.40600000000000003</v>
      </c>
      <c r="S347" s="4">
        <v>2.5939999999999999</v>
      </c>
      <c r="T347" s="1">
        <v>1</v>
      </c>
      <c r="U347" s="1">
        <v>3</v>
      </c>
      <c r="V347" s="1">
        <f t="shared" si="75"/>
        <v>0.46954510408635319</v>
      </c>
      <c r="W347" s="4">
        <v>0.79100000000000004</v>
      </c>
      <c r="X347" s="4">
        <v>2.2090000000000001</v>
      </c>
      <c r="Y347" s="1">
        <v>6.2</v>
      </c>
      <c r="Z347" s="1">
        <v>11.8</v>
      </c>
      <c r="AA347" s="1">
        <f t="shared" si="76"/>
        <v>0.68150819959403608</v>
      </c>
      <c r="AB347" s="1">
        <v>0.375</v>
      </c>
      <c r="AC347" s="1">
        <v>2.625</v>
      </c>
      <c r="AD347" s="1">
        <v>1</v>
      </c>
      <c r="AE347" s="1">
        <v>0</v>
      </c>
      <c r="AF347" s="1">
        <f t="shared" si="73"/>
        <v>0</v>
      </c>
      <c r="AH347" s="1">
        <f t="shared" si="80"/>
        <v>0.29013821262743239</v>
      </c>
      <c r="AI347" s="1">
        <f t="shared" si="81"/>
        <v>0.32944865544200252</v>
      </c>
      <c r="AJ347" s="1">
        <f t="shared" si="82"/>
        <v>0.44476802726357373</v>
      </c>
      <c r="AK347" s="1">
        <f t="shared" si="83"/>
        <v>1.0686844852639281</v>
      </c>
      <c r="AL347" s="1" t="b">
        <f t="shared" si="84"/>
        <v>0</v>
      </c>
      <c r="AM347" s="1">
        <f t="shared" si="85"/>
        <v>7.3674727350046812E-3</v>
      </c>
      <c r="AN347" s="1" t="b">
        <f t="shared" si="86"/>
        <v>0</v>
      </c>
      <c r="AO347" s="1">
        <v>9.4879999999999995</v>
      </c>
    </row>
    <row r="348" spans="1:41">
      <c r="A348" s="7">
        <v>345</v>
      </c>
      <c r="B348" s="9" t="s">
        <v>64</v>
      </c>
      <c r="C348" s="9" t="s">
        <v>2</v>
      </c>
      <c r="D348" s="9" t="s">
        <v>32</v>
      </c>
      <c r="E348" s="9" t="s">
        <v>33</v>
      </c>
      <c r="F348" s="2" t="b">
        <f t="shared" si="79"/>
        <v>0</v>
      </c>
      <c r="G348" s="2" t="b">
        <f t="shared" si="77"/>
        <v>1</v>
      </c>
      <c r="H348" s="2" t="s">
        <v>275</v>
      </c>
      <c r="J348" s="3"/>
      <c r="M348" s="1">
        <f>PRODUCT(SUM(PRODUCT(R348,overview!$J$3),PRODUCT(W348,overview!$K$3),PRODUCT(AB348,overview!$L$3)),1/SUM(overview!$J$3:$L$3))</f>
        <v>0.55431818181818182</v>
      </c>
      <c r="N348" s="1">
        <f>PRODUCT(SUM(PRODUCT(S348,overview!$J$3),PRODUCT(X348,overview!$K$3),PRODUCT(AC348,overview!$L$3)),1/SUM(overview!$J$3:$L$3))</f>
        <v>2.4456818181818178</v>
      </c>
      <c r="O348" s="1">
        <f t="shared" si="74"/>
        <v>11.3</v>
      </c>
      <c r="P348" s="1">
        <f t="shared" si="74"/>
        <v>33.700000000000003</v>
      </c>
      <c r="Q348" s="1">
        <f t="shared" si="78"/>
        <v>0.67594385822944725</v>
      </c>
      <c r="R348" s="4">
        <v>0.49099999999999999</v>
      </c>
      <c r="S348" s="4">
        <v>2.5089999999999999</v>
      </c>
      <c r="T348" s="1">
        <v>6.8</v>
      </c>
      <c r="U348" s="1">
        <v>18.2</v>
      </c>
      <c r="V348" s="1">
        <f t="shared" si="75"/>
        <v>0.52377323986589452</v>
      </c>
      <c r="W348" s="4">
        <v>0.58099999999999996</v>
      </c>
      <c r="X348" s="4">
        <v>2.419</v>
      </c>
      <c r="Y348" s="1">
        <v>3.5</v>
      </c>
      <c r="Z348" s="1">
        <v>13.5</v>
      </c>
      <c r="AA348" s="1">
        <f t="shared" si="76"/>
        <v>0.92641587432823458</v>
      </c>
      <c r="AB348" s="1">
        <v>0.66700000000000004</v>
      </c>
      <c r="AC348" s="1">
        <v>2.3330000000000002</v>
      </c>
      <c r="AD348" s="1">
        <v>1</v>
      </c>
      <c r="AE348" s="1">
        <v>2</v>
      </c>
      <c r="AF348" s="1">
        <f t="shared" si="73"/>
        <v>0.57179597085297895</v>
      </c>
      <c r="AH348" s="1">
        <f t="shared" si="80"/>
        <v>0.29333632970928059</v>
      </c>
      <c r="AI348" s="1">
        <f t="shared" si="81"/>
        <v>0.32639006177423302</v>
      </c>
      <c r="AJ348" s="1">
        <f t="shared" si="82"/>
        <v>0.44050085020868757</v>
      </c>
      <c r="AK348" s="1">
        <f t="shared" si="83"/>
        <v>1.1517055634910427</v>
      </c>
      <c r="AL348" s="1" t="b">
        <f t="shared" si="84"/>
        <v>0</v>
      </c>
      <c r="AM348" s="1">
        <f t="shared" si="85"/>
        <v>1.1124395606242987E-2</v>
      </c>
      <c r="AN348" s="1" t="b">
        <f t="shared" si="86"/>
        <v>0</v>
      </c>
      <c r="AO348" s="1">
        <v>9.4879999999999995</v>
      </c>
    </row>
    <row r="349" spans="1:41">
      <c r="A349" s="7">
        <v>346</v>
      </c>
      <c r="B349" s="9" t="s">
        <v>53</v>
      </c>
      <c r="C349" s="9" t="s">
        <v>33</v>
      </c>
      <c r="D349" s="9" t="s">
        <v>32</v>
      </c>
      <c r="E349" s="9" t="s">
        <v>33</v>
      </c>
      <c r="F349" s="2" t="b">
        <f t="shared" si="79"/>
        <v>1</v>
      </c>
      <c r="G349" s="2" t="b">
        <f t="shared" si="77"/>
        <v>0</v>
      </c>
      <c r="H349" s="2" t="s">
        <v>275</v>
      </c>
      <c r="K349" s="2"/>
      <c r="L349" s="2"/>
      <c r="M349" s="1">
        <f>PRODUCT(SUM(PRODUCT(R349,overview!$J$3),PRODUCT(W349,overview!$K$3),PRODUCT(AB349,overview!$L$3)),1/SUM(overview!$J$3:$L$3))</f>
        <v>0.93665909090909094</v>
      </c>
      <c r="N349" s="1">
        <f>PRODUCT(SUM(PRODUCT(S349,overview!$J$3),PRODUCT(X349,overview!$K$3),PRODUCT(AC349,overview!$L$3)),1/SUM(overview!$J$3:$L$3))</f>
        <v>2.0633409090909094</v>
      </c>
      <c r="O349" s="1">
        <f t="shared" si="74"/>
        <v>17</v>
      </c>
      <c r="P349" s="1">
        <f t="shared" si="74"/>
        <v>3</v>
      </c>
      <c r="Q349" s="1">
        <f t="shared" si="78"/>
        <v>8.0109292662398524E-2</v>
      </c>
      <c r="R349" s="4">
        <v>0.94799999999999995</v>
      </c>
      <c r="S349" s="4">
        <v>2.052</v>
      </c>
      <c r="T349" s="1">
        <v>9</v>
      </c>
      <c r="U349" s="1">
        <v>2</v>
      </c>
      <c r="V349" s="1">
        <f t="shared" si="75"/>
        <v>0.10266406757634826</v>
      </c>
      <c r="W349" s="4">
        <v>0.92900000000000005</v>
      </c>
      <c r="X349" s="4">
        <v>2.0710000000000002</v>
      </c>
      <c r="Y349" s="1">
        <v>7</v>
      </c>
      <c r="Z349" s="1">
        <v>1</v>
      </c>
      <c r="AA349" s="1">
        <f t="shared" si="76"/>
        <v>6.4082223908394839E-2</v>
      </c>
      <c r="AB349" s="1">
        <v>1</v>
      </c>
      <c r="AC349" s="1">
        <v>2</v>
      </c>
      <c r="AD349" s="1">
        <v>1</v>
      </c>
      <c r="AE349" s="1">
        <v>0</v>
      </c>
      <c r="AF349" s="1">
        <f t="shared" si="73"/>
        <v>0</v>
      </c>
      <c r="AH349" s="1">
        <f t="shared" si="80"/>
        <v>0.26621732332759923</v>
      </c>
      <c r="AI349" s="1">
        <f t="shared" si="81"/>
        <v>0.25891194437195059</v>
      </c>
      <c r="AJ349" s="1">
        <f t="shared" si="82"/>
        <v>0.40135872861822164</v>
      </c>
      <c r="AK349" s="1">
        <f t="shared" si="83"/>
        <v>0.89855629600804987</v>
      </c>
      <c r="AL349" s="1" t="b">
        <f t="shared" si="84"/>
        <v>0</v>
      </c>
      <c r="AM349" s="1">
        <f t="shared" si="85"/>
        <v>1.5934951109904706E-2</v>
      </c>
      <c r="AN349" s="1" t="b">
        <f t="shared" si="86"/>
        <v>0</v>
      </c>
      <c r="AO349" s="1">
        <v>9.4879999999999995</v>
      </c>
    </row>
    <row r="350" spans="1:41">
      <c r="A350" s="7">
        <v>347</v>
      </c>
      <c r="B350" s="9" t="s">
        <v>54</v>
      </c>
      <c r="C350" s="9" t="s">
        <v>55</v>
      </c>
      <c r="D350" s="9" t="s">
        <v>54</v>
      </c>
      <c r="E350" s="9" t="s">
        <v>55</v>
      </c>
      <c r="F350" s="2" t="b">
        <f t="shared" si="79"/>
        <v>0</v>
      </c>
      <c r="G350" s="2" t="b">
        <f t="shared" si="77"/>
        <v>0</v>
      </c>
      <c r="H350" s="2" t="s">
        <v>275</v>
      </c>
      <c r="J350" s="2"/>
      <c r="M350" s="1">
        <f>PRODUCT(SUM(PRODUCT(R350,overview!$J$3),PRODUCT(W350,overview!$K$3),PRODUCT(AB350,overview!$L$3)),1/SUM(overview!$J$3:$L$3))</f>
        <v>0.47675000000000001</v>
      </c>
      <c r="N350" s="1">
        <f>PRODUCT(SUM(PRODUCT(S350,overview!$J$3),PRODUCT(X350,overview!$K$3),PRODUCT(AC350,overview!$L$3)),1/SUM(overview!$J$3:$L$3))</f>
        <v>2.52325</v>
      </c>
      <c r="O350" s="1">
        <f t="shared" si="74"/>
        <v>10</v>
      </c>
      <c r="P350" s="1">
        <f t="shared" si="74"/>
        <v>6</v>
      </c>
      <c r="Q350" s="1">
        <f t="shared" si="78"/>
        <v>0.11336569899930647</v>
      </c>
      <c r="R350" s="4">
        <v>0.46899999999999997</v>
      </c>
      <c r="S350" s="4">
        <v>2.5310000000000001</v>
      </c>
      <c r="T350" s="1">
        <v>5.5</v>
      </c>
      <c r="U350" s="1">
        <v>2.5</v>
      </c>
      <c r="V350" s="1">
        <f t="shared" si="75"/>
        <v>8.422829639739951E-2</v>
      </c>
      <c r="W350" s="4">
        <v>0.48399999999999999</v>
      </c>
      <c r="X350" s="4">
        <v>2.516</v>
      </c>
      <c r="Y350" s="1">
        <v>4.5</v>
      </c>
      <c r="Z350" s="1">
        <v>3.5</v>
      </c>
      <c r="AA350" s="1">
        <f t="shared" si="76"/>
        <v>0.14962020844373783</v>
      </c>
      <c r="AB350" s="1">
        <v>0.375</v>
      </c>
      <c r="AC350" s="1">
        <v>2.625</v>
      </c>
      <c r="AD350" s="1">
        <v>0</v>
      </c>
      <c r="AE350" s="1">
        <v>0</v>
      </c>
      <c r="AF350" s="1" t="e">
        <f t="shared" si="73"/>
        <v>#DIV/0!</v>
      </c>
      <c r="AH350" s="1">
        <f t="shared" si="80"/>
        <v>0.20220330135186218</v>
      </c>
      <c r="AI350" s="1">
        <f t="shared" si="81"/>
        <v>0.19858857362998156</v>
      </c>
      <c r="AJ350" s="1">
        <f t="shared" si="82"/>
        <v>0.24347826086956523</v>
      </c>
      <c r="AK350" s="1">
        <f t="shared" si="83"/>
        <v>1.3459237208698875</v>
      </c>
      <c r="AL350" s="1" t="b">
        <f t="shared" si="84"/>
        <v>0</v>
      </c>
      <c r="AM350" s="1">
        <f t="shared" si="85"/>
        <v>1.5324606042894961E-2</v>
      </c>
      <c r="AN350" s="1" t="b">
        <f t="shared" si="86"/>
        <v>0</v>
      </c>
      <c r="AO350" s="1">
        <v>9.4879999999999995</v>
      </c>
    </row>
    <row r="351" spans="1:41">
      <c r="A351" s="7">
        <v>348</v>
      </c>
      <c r="B351" s="9" t="s">
        <v>58</v>
      </c>
      <c r="C351" s="9" t="s">
        <v>59</v>
      </c>
      <c r="D351" s="9" t="s">
        <v>43</v>
      </c>
      <c r="E351" s="9" t="s">
        <v>44</v>
      </c>
      <c r="F351" s="2" t="b">
        <f t="shared" si="79"/>
        <v>1</v>
      </c>
      <c r="G351" s="2" t="b">
        <f t="shared" si="77"/>
        <v>1</v>
      </c>
      <c r="H351" s="2" t="s">
        <v>275</v>
      </c>
      <c r="K351" s="2"/>
      <c r="L351" s="2"/>
      <c r="M351" s="1">
        <f>PRODUCT(SUM(PRODUCT(R351,overview!$J$3),PRODUCT(W351,overview!$K$3),PRODUCT(AB351,overview!$L$3)),1/SUM(overview!$J$3:$L$3))</f>
        <v>0.39399999999999996</v>
      </c>
      <c r="N351" s="1">
        <f>PRODUCT(SUM(PRODUCT(S351,overview!$J$3),PRODUCT(X351,overview!$K$3),PRODUCT(AC351,overview!$L$3)),1/SUM(overview!$J$3:$L$3))</f>
        <v>2.6060000000000003</v>
      </c>
      <c r="O351" s="1">
        <f t="shared" si="74"/>
        <v>9.5</v>
      </c>
      <c r="P351" s="1">
        <f t="shared" si="74"/>
        <v>15.5</v>
      </c>
      <c r="Q351" s="1">
        <f t="shared" si="78"/>
        <v>0.24667770731510275</v>
      </c>
      <c r="R351" s="4">
        <v>0.443</v>
      </c>
      <c r="S351" s="4">
        <v>2.5569999999999999</v>
      </c>
      <c r="T351" s="1">
        <v>5</v>
      </c>
      <c r="U351" s="1">
        <v>12</v>
      </c>
      <c r="V351" s="1">
        <f t="shared" si="75"/>
        <v>0.41579976535001967</v>
      </c>
      <c r="W351" s="4">
        <v>0.371</v>
      </c>
      <c r="X351" s="4">
        <v>2.629</v>
      </c>
      <c r="Y351" s="1">
        <v>4.5</v>
      </c>
      <c r="Z351" s="1">
        <v>2.5</v>
      </c>
      <c r="AA351" s="1">
        <f t="shared" si="76"/>
        <v>7.839905329445078E-2</v>
      </c>
      <c r="AB351" s="1">
        <v>0.375</v>
      </c>
      <c r="AC351" s="1">
        <v>2.625</v>
      </c>
      <c r="AD351" s="1">
        <v>0</v>
      </c>
      <c r="AE351" s="1">
        <v>1</v>
      </c>
      <c r="AF351" s="1" t="e">
        <f t="shared" si="73"/>
        <v>#DIV/0!</v>
      </c>
      <c r="AH351" s="1">
        <f t="shared" si="80"/>
        <v>0.19991596806005313</v>
      </c>
      <c r="AI351" s="1">
        <f t="shared" si="81"/>
        <v>0.20324805931555887</v>
      </c>
      <c r="AJ351" s="1">
        <f t="shared" si="82"/>
        <v>0.2729026036644166</v>
      </c>
      <c r="AK351" s="1">
        <f t="shared" si="83"/>
        <v>1.8821307451701401</v>
      </c>
      <c r="AL351" s="1" t="b">
        <f t="shared" si="84"/>
        <v>0</v>
      </c>
      <c r="AM351" s="1">
        <f t="shared" si="85"/>
        <v>2.4455044448575193E-2</v>
      </c>
      <c r="AN351" s="1" t="b">
        <f t="shared" si="86"/>
        <v>0</v>
      </c>
      <c r="AO351" s="1">
        <v>9.4879999999999995</v>
      </c>
    </row>
    <row r="352" spans="1:41">
      <c r="A352" s="7">
        <v>349</v>
      </c>
      <c r="B352" s="9" t="s">
        <v>28</v>
      </c>
      <c r="C352" s="9" t="s">
        <v>29</v>
      </c>
      <c r="D352" s="9" t="s">
        <v>28</v>
      </c>
      <c r="E352" s="9" t="s">
        <v>29</v>
      </c>
      <c r="F352" s="2" t="b">
        <f t="shared" si="79"/>
        <v>0</v>
      </c>
      <c r="G352" s="2" t="b">
        <f t="shared" si="77"/>
        <v>0</v>
      </c>
      <c r="H352" s="2" t="s">
        <v>275</v>
      </c>
      <c r="M352" s="1">
        <f>PRODUCT(SUM(PRODUCT(R352,overview!$J$3),PRODUCT(W352,overview!$K$3),PRODUCT(AB352,overview!$L$3)),1/SUM(overview!$J$3:$L$3))</f>
        <v>0.67802272727272739</v>
      </c>
      <c r="N352" s="1">
        <f>PRODUCT(SUM(PRODUCT(S352,overview!$J$3),PRODUCT(X352,overview!$K$3),PRODUCT(AC352,overview!$L$3)),1/SUM(overview!$J$3:$L$3))</f>
        <v>2.3219772727272727</v>
      </c>
      <c r="O352" s="1">
        <f t="shared" si="74"/>
        <v>8</v>
      </c>
      <c r="P352" s="1">
        <f t="shared" si="74"/>
        <v>10</v>
      </c>
      <c r="Q352" s="1">
        <f t="shared" si="78"/>
        <v>0.3650028874294049</v>
      </c>
      <c r="R352" s="4">
        <v>0.94399999999999995</v>
      </c>
      <c r="S352" s="4">
        <v>2.056</v>
      </c>
      <c r="T352" s="1">
        <v>5</v>
      </c>
      <c r="U352" s="1">
        <v>3</v>
      </c>
      <c r="V352" s="1">
        <f t="shared" si="75"/>
        <v>0.27548638132295722</v>
      </c>
      <c r="W352" s="4">
        <v>0.55000000000000004</v>
      </c>
      <c r="X352" s="4">
        <v>2.4500000000000002</v>
      </c>
      <c r="Y352" s="1">
        <v>3</v>
      </c>
      <c r="Z352" s="1">
        <v>7</v>
      </c>
      <c r="AA352" s="1">
        <f t="shared" si="76"/>
        <v>0.52380952380952372</v>
      </c>
      <c r="AB352" s="1">
        <v>0.66700000000000004</v>
      </c>
      <c r="AC352" s="1">
        <v>2.3330000000000002</v>
      </c>
      <c r="AD352" s="1">
        <v>0</v>
      </c>
      <c r="AE352" s="1">
        <v>0</v>
      </c>
      <c r="AF352" s="1" t="e">
        <f t="shared" si="73"/>
        <v>#DIV/0!</v>
      </c>
      <c r="AH352" s="1">
        <f t="shared" si="80"/>
        <v>0.14130260451877613</v>
      </c>
      <c r="AI352" s="1">
        <f t="shared" si="81"/>
        <v>0.17553189244659526</v>
      </c>
      <c r="AJ352" s="1">
        <f t="shared" si="82"/>
        <v>0.36387013821922209</v>
      </c>
      <c r="AK352" s="1">
        <f t="shared" si="83"/>
        <v>3.1280735457207034</v>
      </c>
      <c r="AL352" s="1" t="b">
        <f t="shared" si="84"/>
        <v>0</v>
      </c>
      <c r="AM352" s="1">
        <f t="shared" si="85"/>
        <v>8.4463533155609519E-2</v>
      </c>
      <c r="AN352" s="1" t="b">
        <f t="shared" si="86"/>
        <v>0</v>
      </c>
      <c r="AO352" s="1">
        <v>9.4879999999999995</v>
      </c>
    </row>
    <row r="353" spans="1:41">
      <c r="A353" s="7">
        <v>350</v>
      </c>
      <c r="B353" s="9" t="s">
        <v>47</v>
      </c>
      <c r="C353" s="9" t="s">
        <v>48</v>
      </c>
      <c r="D353" s="9" t="s">
        <v>62</v>
      </c>
      <c r="E353" s="9" t="s">
        <v>48</v>
      </c>
      <c r="F353" s="2" t="b">
        <f t="shared" si="79"/>
        <v>1</v>
      </c>
      <c r="G353" s="2" t="b">
        <f t="shared" si="77"/>
        <v>0</v>
      </c>
      <c r="H353" s="2" t="s">
        <v>275</v>
      </c>
      <c r="M353" s="1">
        <f>PRODUCT(SUM(PRODUCT(R353,overview!$J$3),PRODUCT(W353,overview!$K$3),PRODUCT(AB353,overview!$L$3)),1/SUM(overview!$J$3:$L$3))</f>
        <v>1.0745227272727274</v>
      </c>
      <c r="N353" s="1">
        <f>PRODUCT(SUM(PRODUCT(S353,overview!$J$3),PRODUCT(X353,overview!$K$3),PRODUCT(AC353,overview!$L$3)),1/SUM(overview!$J$3:$L$3))</f>
        <v>1.9254772727272726</v>
      </c>
      <c r="O353" s="1">
        <f t="shared" si="74"/>
        <v>19</v>
      </c>
      <c r="P353" s="1">
        <f t="shared" si="74"/>
        <v>4</v>
      </c>
      <c r="Q353" s="1">
        <f t="shared" si="78"/>
        <v>0.11748531868380363</v>
      </c>
      <c r="R353" s="4">
        <v>0.98599999999999999</v>
      </c>
      <c r="S353" s="4">
        <v>2.0139999999999998</v>
      </c>
      <c r="T353" s="1">
        <v>8</v>
      </c>
      <c r="U353" s="1">
        <v>3</v>
      </c>
      <c r="V353" s="1">
        <f t="shared" si="75"/>
        <v>0.18358987090367432</v>
      </c>
      <c r="W353" s="4">
        <v>1.1220000000000001</v>
      </c>
      <c r="X353" s="4">
        <v>1.8779999999999999</v>
      </c>
      <c r="Y353" s="1">
        <v>10</v>
      </c>
      <c r="Z353" s="1">
        <v>0</v>
      </c>
      <c r="AA353" s="1">
        <f t="shared" si="76"/>
        <v>0</v>
      </c>
      <c r="AB353" s="1">
        <v>0.93700000000000006</v>
      </c>
      <c r="AC353" s="1">
        <v>2.0630000000000002</v>
      </c>
      <c r="AD353" s="1">
        <v>1</v>
      </c>
      <c r="AE353" s="1">
        <v>1</v>
      </c>
      <c r="AF353" s="1">
        <f t="shared" si="73"/>
        <v>0.45419292292777508</v>
      </c>
      <c r="AH353" s="1">
        <f t="shared" si="80"/>
        <v>8.6810801538552904E-2</v>
      </c>
      <c r="AI353" s="1">
        <f t="shared" si="81"/>
        <v>0.1288760733524178</v>
      </c>
      <c r="AJ353" s="1">
        <f t="shared" si="82"/>
        <v>0.28629896706295072</v>
      </c>
      <c r="AK353" s="1">
        <f t="shared" si="83"/>
        <v>5.9491878921918877</v>
      </c>
      <c r="AL353" s="1" t="b">
        <f t="shared" si="84"/>
        <v>0</v>
      </c>
      <c r="AM353" s="1">
        <f t="shared" si="85"/>
        <v>0.20122685892263936</v>
      </c>
      <c r="AN353" s="1" t="b">
        <f t="shared" si="86"/>
        <v>0</v>
      </c>
      <c r="AO353" s="1">
        <v>9.4879999999999995</v>
      </c>
    </row>
    <row r="354" spans="1:41">
      <c r="A354" s="7">
        <v>351</v>
      </c>
      <c r="B354" s="9" t="s">
        <v>43</v>
      </c>
      <c r="C354" s="9" t="s">
        <v>44</v>
      </c>
      <c r="D354" s="9" t="s">
        <v>43</v>
      </c>
      <c r="E354" s="9" t="s">
        <v>44</v>
      </c>
      <c r="F354" s="2" t="b">
        <f t="shared" si="79"/>
        <v>0</v>
      </c>
      <c r="G354" s="2" t="b">
        <f t="shared" si="77"/>
        <v>0</v>
      </c>
      <c r="H354" s="2" t="s">
        <v>275</v>
      </c>
      <c r="M354" s="1">
        <f>PRODUCT(SUM(PRODUCT(R354,overview!$J$3),PRODUCT(W354,overview!$K$3),PRODUCT(AB354,overview!$L$3)),1/SUM(overview!$J$3:$L$3))</f>
        <v>0.37170454545454545</v>
      </c>
      <c r="N354" s="1">
        <f>PRODUCT(SUM(PRODUCT(S354,overview!$J$3),PRODUCT(X354,overview!$K$3),PRODUCT(AC354,overview!$L$3)),1/SUM(overview!$J$3:$L$3))</f>
        <v>2.6282954545454547</v>
      </c>
      <c r="O354" s="1">
        <f t="shared" si="74"/>
        <v>4</v>
      </c>
      <c r="P354" s="1">
        <f t="shared" si="74"/>
        <v>2</v>
      </c>
      <c r="Q354" s="1">
        <f t="shared" si="78"/>
        <v>7.0712093043365468E-2</v>
      </c>
      <c r="R354" s="4">
        <v>0.375</v>
      </c>
      <c r="S354" s="4">
        <v>2.625</v>
      </c>
      <c r="T354" s="1">
        <v>1</v>
      </c>
      <c r="U354" s="1">
        <v>0</v>
      </c>
      <c r="V354" s="1">
        <f t="shared" si="75"/>
        <v>0</v>
      </c>
      <c r="W354" s="4">
        <v>0.37</v>
      </c>
      <c r="X354" s="4">
        <v>2.63</v>
      </c>
      <c r="Y354" s="1">
        <v>3</v>
      </c>
      <c r="Z354" s="1">
        <v>2</v>
      </c>
      <c r="AA354" s="1">
        <f t="shared" si="76"/>
        <v>9.378960709759189E-2</v>
      </c>
      <c r="AB354" s="1">
        <v>0.375</v>
      </c>
      <c r="AC354" s="1">
        <v>2.625</v>
      </c>
      <c r="AD354" s="1">
        <v>0</v>
      </c>
      <c r="AE354" s="1">
        <v>0</v>
      </c>
      <c r="AF354" s="1" t="e">
        <f t="shared" si="73"/>
        <v>#DIV/0!</v>
      </c>
      <c r="AH354" s="1">
        <f t="shared" si="80"/>
        <v>8.1042862707243146E-2</v>
      </c>
      <c r="AI354" s="1">
        <f t="shared" si="81"/>
        <v>0.12341686653528103</v>
      </c>
      <c r="AJ354" s="1">
        <f t="shared" si="82"/>
        <v>0.38356164383561647</v>
      </c>
      <c r="AK354" s="1">
        <f t="shared" si="83"/>
        <v>9.397701402567229</v>
      </c>
      <c r="AL354" s="1" t="b">
        <f t="shared" si="84"/>
        <v>0</v>
      </c>
      <c r="AM354" s="1">
        <f t="shared" si="85"/>
        <v>0.23348065891155501</v>
      </c>
      <c r="AN354" s="1" t="b">
        <f t="shared" si="86"/>
        <v>0</v>
      </c>
      <c r="AO354" s="1">
        <v>9.4879999999999995</v>
      </c>
    </row>
    <row r="355" spans="1:41">
      <c r="A355" s="7">
        <v>352</v>
      </c>
      <c r="B355" s="9" t="s">
        <v>84</v>
      </c>
      <c r="C355" s="9" t="s">
        <v>37</v>
      </c>
      <c r="D355" s="9" t="s">
        <v>84</v>
      </c>
      <c r="E355" s="9" t="s">
        <v>37</v>
      </c>
      <c r="F355" s="2" t="b">
        <f t="shared" si="79"/>
        <v>0</v>
      </c>
      <c r="G355" s="2" t="b">
        <f t="shared" si="77"/>
        <v>0</v>
      </c>
      <c r="H355" s="2" t="s">
        <v>275</v>
      </c>
      <c r="M355" s="1">
        <f>PRODUCT(SUM(PRODUCT(R355,overview!$J$3),PRODUCT(W355,overview!$K$3),PRODUCT(AB355,overview!$L$3)),1/SUM(overview!$J$3:$L$3))</f>
        <v>1.2285454545454546</v>
      </c>
      <c r="N355" s="1">
        <f>PRODUCT(SUM(PRODUCT(S355,overview!$J$3),PRODUCT(X355,overview!$K$3),PRODUCT(AC355,overview!$L$3)),1/SUM(overview!$J$3:$L$3))</f>
        <v>1.7714545454545456</v>
      </c>
      <c r="O355" s="1">
        <f t="shared" si="74"/>
        <v>23</v>
      </c>
      <c r="P355" s="1">
        <f t="shared" si="74"/>
        <v>5</v>
      </c>
      <c r="Q355" s="1">
        <f t="shared" si="78"/>
        <v>0.15076599029849747</v>
      </c>
      <c r="R355" s="4">
        <v>1.1439999999999999</v>
      </c>
      <c r="S355" s="4">
        <v>1.8560000000000001</v>
      </c>
      <c r="T355" s="1">
        <v>14</v>
      </c>
      <c r="U355" s="1">
        <v>4</v>
      </c>
      <c r="V355" s="1">
        <f t="shared" si="75"/>
        <v>0.1761083743842364</v>
      </c>
      <c r="W355" s="4">
        <v>1.26</v>
      </c>
      <c r="X355" s="4">
        <v>1.74</v>
      </c>
      <c r="Y355" s="1">
        <v>9</v>
      </c>
      <c r="Z355" s="1">
        <v>1</v>
      </c>
      <c r="AA355" s="1">
        <f t="shared" si="76"/>
        <v>8.0459770114942514E-2</v>
      </c>
      <c r="AB355" s="1">
        <v>1.5</v>
      </c>
      <c r="AC355" s="1">
        <v>1.5</v>
      </c>
      <c r="AD355" s="1">
        <v>0</v>
      </c>
      <c r="AE355" s="1">
        <v>0</v>
      </c>
      <c r="AF355" s="1" t="e">
        <f t="shared" si="73"/>
        <v>#DIV/0!</v>
      </c>
      <c r="AH355" s="1">
        <f t="shared" si="80"/>
        <v>6.3143862208397572E-2</v>
      </c>
      <c r="AI355" s="1">
        <f t="shared" si="81"/>
        <v>0.11434747980430085</v>
      </c>
      <c r="AJ355" s="1">
        <f t="shared" si="82"/>
        <v>0.38055618873945762</v>
      </c>
      <c r="AK355" s="1">
        <f t="shared" si="83"/>
        <v>12.222420880666613</v>
      </c>
      <c r="AL355" s="1" t="b">
        <f t="shared" si="84"/>
        <v>1</v>
      </c>
      <c r="AM355" s="1">
        <f t="shared" si="85"/>
        <v>0.22421661472465285</v>
      </c>
      <c r="AN355" s="1" t="b">
        <f t="shared" si="86"/>
        <v>0</v>
      </c>
      <c r="AO355" s="1">
        <v>9.4879999999999995</v>
      </c>
    </row>
    <row r="356" spans="1:41">
      <c r="A356" s="7">
        <v>353</v>
      </c>
      <c r="B356" s="9" t="s">
        <v>97</v>
      </c>
      <c r="C356" s="9" t="s">
        <v>42</v>
      </c>
      <c r="D356" s="9" t="s">
        <v>97</v>
      </c>
      <c r="E356" s="9" t="s">
        <v>42</v>
      </c>
      <c r="F356" s="2" t="b">
        <f t="shared" si="79"/>
        <v>0</v>
      </c>
      <c r="G356" s="2" t="b">
        <f t="shared" si="77"/>
        <v>0</v>
      </c>
      <c r="H356" s="2" t="s">
        <v>275</v>
      </c>
      <c r="M356" s="1">
        <f>PRODUCT(SUM(PRODUCT(R356,overview!$J$3),PRODUCT(W356,overview!$K$3),PRODUCT(AB356,overview!$L$3)),1/SUM(overview!$J$3:$L$3))</f>
        <v>0.42899999999999994</v>
      </c>
      <c r="N356" s="1">
        <f>PRODUCT(SUM(PRODUCT(S356,overview!$J$3),PRODUCT(X356,overview!$K$3),PRODUCT(AC356,overview!$L$3)),1/SUM(overview!$J$3:$L$3))</f>
        <v>2.5710000000000002</v>
      </c>
      <c r="O356" s="1">
        <f t="shared" si="74"/>
        <v>14</v>
      </c>
      <c r="P356" s="1">
        <f t="shared" si="74"/>
        <v>0</v>
      </c>
      <c r="Q356" s="1">
        <f t="shared" si="78"/>
        <v>0</v>
      </c>
      <c r="R356" s="4">
        <v>0.42899999999999999</v>
      </c>
      <c r="S356" s="4">
        <v>2.5710000000000002</v>
      </c>
      <c r="T356" s="1">
        <v>8</v>
      </c>
      <c r="U356" s="1">
        <v>0</v>
      </c>
      <c r="V356" s="1">
        <f t="shared" si="75"/>
        <v>0</v>
      </c>
      <c r="W356" s="4">
        <v>0.42899999999999999</v>
      </c>
      <c r="X356" s="4">
        <v>2.5710000000000002</v>
      </c>
      <c r="Y356" s="1">
        <v>6</v>
      </c>
      <c r="Z356" s="1">
        <v>0</v>
      </c>
      <c r="AA356" s="1">
        <f t="shared" si="76"/>
        <v>0</v>
      </c>
      <c r="AB356" s="1">
        <v>0.42899999999999999</v>
      </c>
      <c r="AC356" s="1">
        <v>2.5710000000000002</v>
      </c>
      <c r="AD356" s="1">
        <v>0</v>
      </c>
      <c r="AE356" s="1">
        <v>0</v>
      </c>
      <c r="AF356" s="1" t="e">
        <f t="shared" si="73"/>
        <v>#DIV/0!</v>
      </c>
      <c r="AH356" s="1">
        <f t="shared" si="80"/>
        <v>7.7080523050226141E-2</v>
      </c>
      <c r="AI356" s="1">
        <f t="shared" si="81"/>
        <v>7.7285649651893815E-2</v>
      </c>
      <c r="AJ356" s="1">
        <f t="shared" si="82"/>
        <v>0.28419659882476556</v>
      </c>
      <c r="AK356" s="1">
        <f t="shared" si="83"/>
        <v>12.808541760480553</v>
      </c>
      <c r="AL356" s="1" t="b">
        <f t="shared" si="84"/>
        <v>1</v>
      </c>
      <c r="AM356" s="1">
        <f t="shared" si="85"/>
        <v>0.13602210671496889</v>
      </c>
      <c r="AN356" s="1" t="b">
        <f t="shared" si="86"/>
        <v>0</v>
      </c>
      <c r="AO356" s="1">
        <v>9.4879999999999995</v>
      </c>
    </row>
    <row r="357" spans="1:41">
      <c r="A357" s="7">
        <v>354</v>
      </c>
      <c r="B357" s="9" t="s">
        <v>54</v>
      </c>
      <c r="C357" s="9" t="s">
        <v>55</v>
      </c>
      <c r="D357" s="9" t="s">
        <v>54</v>
      </c>
      <c r="E357" s="9" t="s">
        <v>55</v>
      </c>
      <c r="F357" s="2" t="b">
        <f t="shared" si="79"/>
        <v>0</v>
      </c>
      <c r="G357" s="2" t="b">
        <f t="shared" si="77"/>
        <v>0</v>
      </c>
      <c r="H357" s="2" t="s">
        <v>275</v>
      </c>
      <c r="M357" s="1">
        <f>PRODUCT(SUM(PRODUCT(R357,overview!$J$3),PRODUCT(W357,overview!$K$3),PRODUCT(AB357,overview!$L$3)),1/SUM(overview!$J$3:$L$3))</f>
        <v>0.375</v>
      </c>
      <c r="N357" s="1">
        <f>PRODUCT(SUM(PRODUCT(S357,overview!$J$3),PRODUCT(X357,overview!$K$3),PRODUCT(AC357,overview!$L$3)),1/SUM(overview!$J$3:$L$3))</f>
        <v>2.625</v>
      </c>
      <c r="O357" s="1">
        <f t="shared" si="74"/>
        <v>3</v>
      </c>
      <c r="P357" s="1">
        <f t="shared" si="74"/>
        <v>0</v>
      </c>
      <c r="Q357" s="1">
        <f t="shared" si="78"/>
        <v>0</v>
      </c>
      <c r="R357" s="4">
        <v>0.375</v>
      </c>
      <c r="S357" s="4">
        <v>2.625</v>
      </c>
      <c r="T357" s="1">
        <v>0</v>
      </c>
      <c r="U357" s="1">
        <v>0</v>
      </c>
      <c r="V357" s="1" t="e">
        <f t="shared" si="75"/>
        <v>#DIV/0!</v>
      </c>
      <c r="W357" s="4">
        <v>0.375</v>
      </c>
      <c r="X357" s="4">
        <v>2.625</v>
      </c>
      <c r="Y357" s="1">
        <v>3</v>
      </c>
      <c r="Z357" s="1">
        <v>0</v>
      </c>
      <c r="AA357" s="1">
        <f t="shared" si="76"/>
        <v>0</v>
      </c>
      <c r="AB357" s="1">
        <v>0.375</v>
      </c>
      <c r="AC357" s="1">
        <v>2.625</v>
      </c>
      <c r="AD357" s="1">
        <v>0</v>
      </c>
      <c r="AE357" s="1">
        <v>0</v>
      </c>
      <c r="AF357" s="1" t="e">
        <f t="shared" si="73"/>
        <v>#DIV/0!</v>
      </c>
      <c r="AH357" s="1">
        <f t="shared" si="80"/>
        <v>4.7549496916585519E-2</v>
      </c>
      <c r="AI357" s="1">
        <f t="shared" si="81"/>
        <v>6.2381673608481646E-2</v>
      </c>
      <c r="AJ357" s="1">
        <f t="shared" si="82"/>
        <v>0.28419659882476556</v>
      </c>
      <c r="AK357" s="1">
        <f t="shared" si="83"/>
        <v>11.019279139932378</v>
      </c>
      <c r="AL357" s="1" t="b">
        <f t="shared" si="84"/>
        <v>1</v>
      </c>
      <c r="AM357" s="1">
        <f t="shared" si="85"/>
        <v>7.6346572515815794E-2</v>
      </c>
      <c r="AN357" s="1" t="b">
        <f t="shared" si="86"/>
        <v>0</v>
      </c>
      <c r="AO357" s="1">
        <v>9.4879999999999995</v>
      </c>
    </row>
    <row r="358" spans="1:41">
      <c r="A358" s="7">
        <v>355</v>
      </c>
      <c r="B358" s="9" t="s">
        <v>58</v>
      </c>
      <c r="C358" s="9" t="s">
        <v>59</v>
      </c>
      <c r="D358" s="9" t="s">
        <v>58</v>
      </c>
      <c r="E358" s="9" t="s">
        <v>59</v>
      </c>
      <c r="F358" s="2" t="b">
        <f t="shared" si="79"/>
        <v>0</v>
      </c>
      <c r="G358" s="2" t="b">
        <f t="shared" si="77"/>
        <v>0</v>
      </c>
      <c r="H358" s="2" t="s">
        <v>275</v>
      </c>
      <c r="M358" s="1">
        <f>PRODUCT(SUM(PRODUCT(R358,overview!$J$3),PRODUCT(W358,overview!$K$3),PRODUCT(AB358,overview!$L$3)),1/SUM(overview!$J$3:$L$3))</f>
        <v>0.375</v>
      </c>
      <c r="N358" s="1">
        <f>PRODUCT(SUM(PRODUCT(S358,overview!$J$3),PRODUCT(X358,overview!$K$3),PRODUCT(AC358,overview!$L$3)),1/SUM(overview!$J$3:$L$3))</f>
        <v>2.625</v>
      </c>
      <c r="O358" s="1">
        <f t="shared" si="74"/>
        <v>9</v>
      </c>
      <c r="P358" s="1">
        <f t="shared" si="74"/>
        <v>0</v>
      </c>
      <c r="Q358" s="1">
        <f t="shared" si="78"/>
        <v>0</v>
      </c>
      <c r="R358" s="4">
        <v>0.375</v>
      </c>
      <c r="S358" s="4">
        <v>2.625</v>
      </c>
      <c r="T358" s="1">
        <v>6</v>
      </c>
      <c r="U358" s="1">
        <v>0</v>
      </c>
      <c r="V358" s="1">
        <f t="shared" si="75"/>
        <v>0</v>
      </c>
      <c r="W358" s="4">
        <v>0.375</v>
      </c>
      <c r="X358" s="4">
        <v>2.625</v>
      </c>
      <c r="Y358" s="1">
        <v>3</v>
      </c>
      <c r="Z358" s="1">
        <v>0</v>
      </c>
      <c r="AA358" s="1">
        <f t="shared" si="76"/>
        <v>0</v>
      </c>
      <c r="AB358" s="1">
        <v>0.375</v>
      </c>
      <c r="AC358" s="1">
        <v>2.625</v>
      </c>
      <c r="AD358" s="1">
        <v>0</v>
      </c>
      <c r="AE358" s="1">
        <v>0</v>
      </c>
      <c r="AF358" s="1" t="e">
        <f t="shared" si="73"/>
        <v>#DIV/0!</v>
      </c>
      <c r="AH358" s="1">
        <f t="shared" si="80"/>
        <v>5.1707132181605948E-2</v>
      </c>
      <c r="AI358" s="1">
        <f t="shared" si="81"/>
        <v>5.1059065844855894E-2</v>
      </c>
      <c r="AJ358" s="1">
        <f t="shared" si="82"/>
        <v>0.14367636732464695</v>
      </c>
      <c r="AK358" s="1">
        <f t="shared" si="83"/>
        <v>10.307211736501085</v>
      </c>
      <c r="AL358" s="1" t="b">
        <f t="shared" si="84"/>
        <v>1</v>
      </c>
      <c r="AM358" s="1">
        <f t="shared" si="85"/>
        <v>1.2355156378210603E-2</v>
      </c>
      <c r="AN358" s="1" t="b">
        <f t="shared" si="86"/>
        <v>0</v>
      </c>
      <c r="AO358" s="1">
        <v>9.4879999999999995</v>
      </c>
    </row>
    <row r="359" spans="1:41">
      <c r="A359" s="7">
        <v>356</v>
      </c>
      <c r="B359" s="9" t="s">
        <v>47</v>
      </c>
      <c r="C359" s="9" t="s">
        <v>48</v>
      </c>
      <c r="D359" s="9" t="s">
        <v>62</v>
      </c>
      <c r="E359" s="9" t="s">
        <v>48</v>
      </c>
      <c r="F359" s="2" t="b">
        <f t="shared" si="79"/>
        <v>1</v>
      </c>
      <c r="G359" s="2" t="b">
        <f t="shared" si="77"/>
        <v>0</v>
      </c>
      <c r="H359" s="2" t="s">
        <v>275</v>
      </c>
      <c r="M359" s="1">
        <f>PRODUCT(SUM(PRODUCT(R359,overview!$J$3),PRODUCT(W359,overview!$K$3),PRODUCT(AB359,overview!$L$3)),1/SUM(overview!$J$3:$L$3))</f>
        <v>0.98177272727272713</v>
      </c>
      <c r="N359" s="1">
        <f>PRODUCT(SUM(PRODUCT(S359,overview!$J$3),PRODUCT(X359,overview!$K$3),PRODUCT(AC359,overview!$L$3)),1/SUM(overview!$J$3:$L$3))</f>
        <v>2.0182272727272728</v>
      </c>
      <c r="O359" s="1">
        <f t="shared" si="74"/>
        <v>11</v>
      </c>
      <c r="P359" s="1">
        <f t="shared" si="74"/>
        <v>5</v>
      </c>
      <c r="Q359" s="1">
        <f t="shared" si="78"/>
        <v>0.22111500355233601</v>
      </c>
      <c r="R359" s="4">
        <v>0.85399999999999998</v>
      </c>
      <c r="S359" s="4">
        <v>2.1459999999999999</v>
      </c>
      <c r="T359" s="1">
        <v>4</v>
      </c>
      <c r="U359" s="1">
        <v>3</v>
      </c>
      <c r="V359" s="1">
        <f t="shared" si="75"/>
        <v>0.2984622553588071</v>
      </c>
      <c r="W359" s="4">
        <v>1.0449999999999999</v>
      </c>
      <c r="X359" s="4">
        <v>1.9550000000000001</v>
      </c>
      <c r="Y359" s="1">
        <v>6</v>
      </c>
      <c r="Z359" s="1">
        <v>1</v>
      </c>
      <c r="AA359" s="1">
        <f t="shared" si="76"/>
        <v>8.9087809036658139E-2</v>
      </c>
      <c r="AB359" s="1">
        <v>0.93700000000000006</v>
      </c>
      <c r="AC359" s="1">
        <v>2.0630000000000002</v>
      </c>
      <c r="AD359" s="1">
        <v>1</v>
      </c>
      <c r="AE359" s="1">
        <v>1</v>
      </c>
      <c r="AF359" s="1">
        <f t="shared" si="73"/>
        <v>0.45419292292777508</v>
      </c>
      <c r="AH359" s="1">
        <f t="shared" si="80"/>
        <v>4.357298474945534E-2</v>
      </c>
      <c r="AI359" s="1">
        <f t="shared" si="81"/>
        <v>5.1798837831179056E-2</v>
      </c>
      <c r="AJ359" s="1">
        <f t="shared" si="82"/>
        <v>0.15109304711546051</v>
      </c>
      <c r="AK359" s="1">
        <f t="shared" si="83"/>
        <v>9.8219392312642988</v>
      </c>
      <c r="AL359" s="1" t="b">
        <f t="shared" si="84"/>
        <v>1</v>
      </c>
      <c r="AM359" s="1">
        <f t="shared" si="85"/>
        <v>2.572018146646014E-2</v>
      </c>
      <c r="AN359" s="1" t="b">
        <f t="shared" si="86"/>
        <v>0</v>
      </c>
      <c r="AO359" s="1">
        <v>9.4879999999999995</v>
      </c>
    </row>
    <row r="360" spans="1:41">
      <c r="A360" s="7">
        <v>357</v>
      </c>
      <c r="B360" s="9" t="s">
        <v>43</v>
      </c>
      <c r="C360" s="9" t="s">
        <v>44</v>
      </c>
      <c r="D360" s="9" t="s">
        <v>43</v>
      </c>
      <c r="E360" s="9" t="s">
        <v>44</v>
      </c>
      <c r="F360" s="2" t="b">
        <f t="shared" si="79"/>
        <v>0</v>
      </c>
      <c r="G360" s="2" t="b">
        <f t="shared" si="77"/>
        <v>0</v>
      </c>
      <c r="H360" s="2" t="s">
        <v>275</v>
      </c>
      <c r="M360" s="1">
        <f>PRODUCT(SUM(PRODUCT(R360,overview!$J$3),PRODUCT(W360,overview!$K$3),PRODUCT(AB360,overview!$L$3)),1/SUM(overview!$J$3:$L$3))</f>
        <v>0.375</v>
      </c>
      <c r="N360" s="1">
        <f>PRODUCT(SUM(PRODUCT(S360,overview!$J$3),PRODUCT(X360,overview!$K$3),PRODUCT(AC360,overview!$L$3)),1/SUM(overview!$J$3:$L$3))</f>
        <v>2.625</v>
      </c>
      <c r="O360" s="1">
        <f t="shared" si="74"/>
        <v>3</v>
      </c>
      <c r="P360" s="1">
        <f t="shared" si="74"/>
        <v>0</v>
      </c>
      <c r="Q360" s="1">
        <f t="shared" si="78"/>
        <v>0</v>
      </c>
      <c r="R360" s="4">
        <v>0.375</v>
      </c>
      <c r="S360" s="4">
        <v>2.625</v>
      </c>
      <c r="T360" s="1">
        <v>1</v>
      </c>
      <c r="U360" s="1">
        <v>0</v>
      </c>
      <c r="V360" s="1">
        <f t="shared" si="75"/>
        <v>0</v>
      </c>
      <c r="W360" s="4">
        <v>0.375</v>
      </c>
      <c r="X360" s="4">
        <v>2.625</v>
      </c>
      <c r="Y360" s="1">
        <v>2</v>
      </c>
      <c r="Z360" s="1">
        <v>0</v>
      </c>
      <c r="AA360" s="1">
        <f t="shared" si="76"/>
        <v>0</v>
      </c>
      <c r="AB360" s="1">
        <v>0.375</v>
      </c>
      <c r="AC360" s="1">
        <v>2.625</v>
      </c>
      <c r="AD360" s="1">
        <v>0</v>
      </c>
      <c r="AE360" s="1">
        <v>0</v>
      </c>
      <c r="AF360" s="1" t="e">
        <f t="shared" si="73"/>
        <v>#DIV/0!</v>
      </c>
      <c r="AH360" s="1">
        <f t="shared" si="80"/>
        <v>3.6221375261431321E-2</v>
      </c>
      <c r="AI360" s="1">
        <f t="shared" si="81"/>
        <v>4.0029803483282111E-2</v>
      </c>
      <c r="AJ360" s="1">
        <f t="shared" si="82"/>
        <v>0.1825902335456476</v>
      </c>
      <c r="AK360" s="1">
        <f t="shared" si="83"/>
        <v>7.7265459266254206</v>
      </c>
      <c r="AL360" s="1" t="b">
        <f t="shared" si="84"/>
        <v>0</v>
      </c>
      <c r="AM360" s="1">
        <f t="shared" si="85"/>
        <v>2.6119329118345119E-2</v>
      </c>
      <c r="AN360" s="1" t="b">
        <f t="shared" si="86"/>
        <v>0</v>
      </c>
      <c r="AO360" s="1">
        <v>9.4879999999999995</v>
      </c>
    </row>
    <row r="361" spans="1:41">
      <c r="A361" s="7">
        <v>358</v>
      </c>
      <c r="B361" s="9" t="s">
        <v>51</v>
      </c>
      <c r="C361" s="9" t="s">
        <v>52</v>
      </c>
      <c r="D361" s="9" t="s">
        <v>51</v>
      </c>
      <c r="E361" s="9" t="s">
        <v>52</v>
      </c>
      <c r="F361" s="2" t="b">
        <f t="shared" si="79"/>
        <v>0</v>
      </c>
      <c r="G361" s="2" t="b">
        <f t="shared" si="77"/>
        <v>0</v>
      </c>
      <c r="H361" s="2" t="s">
        <v>275</v>
      </c>
      <c r="M361" s="1">
        <f>PRODUCT(SUM(PRODUCT(R361,overview!$J$3),PRODUCT(W361,overview!$K$3),PRODUCT(AB361,overview!$L$3)),1/SUM(overview!$J$3:$L$3))</f>
        <v>0.33300000000000002</v>
      </c>
      <c r="N361" s="1">
        <f>PRODUCT(SUM(PRODUCT(S361,overview!$J$3),PRODUCT(X361,overview!$K$3),PRODUCT(AC361,overview!$L$3)),1/SUM(overview!$J$3:$L$3))</f>
        <v>2.6669999999999998</v>
      </c>
      <c r="O361" s="1">
        <f t="shared" si="74"/>
        <v>7</v>
      </c>
      <c r="P361" s="1">
        <f t="shared" si="74"/>
        <v>0</v>
      </c>
      <c r="Q361" s="1">
        <f t="shared" si="78"/>
        <v>0</v>
      </c>
      <c r="R361" s="4">
        <v>0.33300000000000002</v>
      </c>
      <c r="S361" s="4">
        <v>2.6669999999999998</v>
      </c>
      <c r="T361" s="1">
        <v>3</v>
      </c>
      <c r="U361" s="1">
        <v>0</v>
      </c>
      <c r="V361" s="1">
        <f t="shared" si="75"/>
        <v>0</v>
      </c>
      <c r="W361" s="4">
        <v>0.33300000000000002</v>
      </c>
      <c r="X361" s="4">
        <v>2.6669999999999998</v>
      </c>
      <c r="Y361" s="1">
        <v>4</v>
      </c>
      <c r="Z361" s="1">
        <v>0</v>
      </c>
      <c r="AA361" s="1">
        <f t="shared" si="76"/>
        <v>0</v>
      </c>
      <c r="AB361" s="1">
        <v>0.33300000000000002</v>
      </c>
      <c r="AC361" s="1">
        <v>2.6669999999999998</v>
      </c>
      <c r="AD361" s="1">
        <v>0</v>
      </c>
      <c r="AE361" s="1">
        <v>0</v>
      </c>
      <c r="AF361" s="1" t="e">
        <f t="shared" si="73"/>
        <v>#DIV/0!</v>
      </c>
      <c r="AH361" s="1">
        <f t="shared" si="80"/>
        <v>3.9938037915583896E-2</v>
      </c>
      <c r="AI361" s="1">
        <f t="shared" si="81"/>
        <v>4.9953256466188839E-2</v>
      </c>
      <c r="AJ361" s="1">
        <f t="shared" si="82"/>
        <v>0.20173153338070052</v>
      </c>
      <c r="AK361" s="1">
        <f t="shared" si="83"/>
        <v>8.5036490247069842</v>
      </c>
      <c r="AL361" s="1" t="b">
        <f t="shared" si="84"/>
        <v>0</v>
      </c>
      <c r="AM361" s="1">
        <f t="shared" si="85"/>
        <v>2.860452495430665E-2</v>
      </c>
      <c r="AN361" s="1" t="b">
        <f t="shared" si="86"/>
        <v>0</v>
      </c>
      <c r="AO361" s="1">
        <v>9.4879999999999995</v>
      </c>
    </row>
    <row r="362" spans="1:41">
      <c r="A362" s="7">
        <v>359</v>
      </c>
      <c r="B362" s="9" t="s">
        <v>62</v>
      </c>
      <c r="C362" s="9" t="s">
        <v>48</v>
      </c>
      <c r="D362" s="9" t="s">
        <v>62</v>
      </c>
      <c r="E362" s="9" t="s">
        <v>48</v>
      </c>
      <c r="F362" s="2" t="b">
        <f t="shared" si="79"/>
        <v>0</v>
      </c>
      <c r="G362" s="2" t="b">
        <f t="shared" si="77"/>
        <v>0</v>
      </c>
      <c r="H362" s="2" t="s">
        <v>275</v>
      </c>
      <c r="M362" s="1">
        <f>PRODUCT(SUM(PRODUCT(R362,overview!$J$3),PRODUCT(W362,overview!$K$3),PRODUCT(AB362,overview!$L$3)),1/SUM(overview!$J$3:$L$3))</f>
        <v>0.87943181818181826</v>
      </c>
      <c r="N362" s="1">
        <f>PRODUCT(SUM(PRODUCT(S362,overview!$J$3),PRODUCT(X362,overview!$K$3),PRODUCT(AC362,overview!$L$3)),1/SUM(overview!$J$3:$L$3))</f>
        <v>2.1205681818181819</v>
      </c>
      <c r="O362" s="1">
        <f t="shared" si="74"/>
        <v>10</v>
      </c>
      <c r="P362" s="1">
        <f t="shared" si="74"/>
        <v>7</v>
      </c>
      <c r="Q362" s="1">
        <f t="shared" si="78"/>
        <v>0.29030062697604636</v>
      </c>
      <c r="R362" s="4">
        <v>0.67700000000000005</v>
      </c>
      <c r="S362" s="4">
        <v>2.323</v>
      </c>
      <c r="T362" s="1">
        <v>1</v>
      </c>
      <c r="U362" s="1">
        <v>2</v>
      </c>
      <c r="V362" s="1">
        <f t="shared" si="75"/>
        <v>0.58286698235040901</v>
      </c>
      <c r="W362" s="4">
        <v>0.97299999999999998</v>
      </c>
      <c r="X362" s="4">
        <v>2.0270000000000001</v>
      </c>
      <c r="Y362" s="1">
        <v>9</v>
      </c>
      <c r="Z362" s="1">
        <v>5</v>
      </c>
      <c r="AA362" s="1">
        <f t="shared" si="76"/>
        <v>0.26667762977580439</v>
      </c>
      <c r="AB362" s="1">
        <v>1</v>
      </c>
      <c r="AC362" s="1">
        <v>2</v>
      </c>
      <c r="AD362" s="1">
        <v>0</v>
      </c>
      <c r="AE362" s="1">
        <v>0</v>
      </c>
      <c r="AF362" s="1" t="e">
        <f t="shared" si="73"/>
        <v>#DIV/0!</v>
      </c>
      <c r="AH362" s="1">
        <f t="shared" si="80"/>
        <v>5.3300943621802765E-2</v>
      </c>
      <c r="AI362" s="1">
        <f t="shared" si="81"/>
        <v>6.8874741365589673E-2</v>
      </c>
      <c r="AJ362" s="1">
        <f t="shared" si="82"/>
        <v>0.21857395783035571</v>
      </c>
      <c r="AK362" s="1">
        <f t="shared" si="83"/>
        <v>8.6574964708939728</v>
      </c>
      <c r="AL362" s="1" t="b">
        <f t="shared" si="84"/>
        <v>0</v>
      </c>
      <c r="AM362" s="1">
        <f t="shared" si="85"/>
        <v>1.0125156443718305E-2</v>
      </c>
      <c r="AN362" s="1" t="b">
        <f t="shared" si="86"/>
        <v>0</v>
      </c>
      <c r="AO362" s="1">
        <v>9.4879999999999995</v>
      </c>
    </row>
    <row r="363" spans="1:41">
      <c r="A363" s="7">
        <v>360</v>
      </c>
      <c r="B363" s="9" t="s">
        <v>28</v>
      </c>
      <c r="C363" s="9" t="s">
        <v>29</v>
      </c>
      <c r="D363" s="9" t="s">
        <v>28</v>
      </c>
      <c r="E363" s="9" t="s">
        <v>29</v>
      </c>
      <c r="F363" s="2" t="b">
        <f t="shared" si="79"/>
        <v>0</v>
      </c>
      <c r="G363" s="2" t="b">
        <f t="shared" si="77"/>
        <v>0</v>
      </c>
      <c r="H363" s="2" t="s">
        <v>275</v>
      </c>
      <c r="M363" s="1">
        <f>PRODUCT(SUM(PRODUCT(R363,overview!$J$3),PRODUCT(W363,overview!$K$3),PRODUCT(AB363,overview!$L$3)),1/SUM(overview!$J$3:$L$3))</f>
        <v>0.66765909090909104</v>
      </c>
      <c r="N363" s="1">
        <f>PRODUCT(SUM(PRODUCT(S363,overview!$J$3),PRODUCT(X363,overview!$K$3),PRODUCT(AC363,overview!$L$3)),1/SUM(overview!$J$3:$L$3))</f>
        <v>2.3323409090909091</v>
      </c>
      <c r="O363" s="1">
        <f t="shared" si="74"/>
        <v>7</v>
      </c>
      <c r="P363" s="1">
        <f t="shared" si="74"/>
        <v>1</v>
      </c>
      <c r="Q363" s="1">
        <f t="shared" si="78"/>
        <v>4.0894480630212393E-2</v>
      </c>
      <c r="R363" s="4">
        <v>0.66700000000000004</v>
      </c>
      <c r="S363" s="4">
        <v>2.3330000000000002</v>
      </c>
      <c r="T363" s="1">
        <v>2</v>
      </c>
      <c r="U363" s="1">
        <v>0</v>
      </c>
      <c r="V363" s="1">
        <f t="shared" si="75"/>
        <v>0</v>
      </c>
      <c r="W363" s="4">
        <v>0.66800000000000004</v>
      </c>
      <c r="X363" s="4">
        <v>2.3319999999999999</v>
      </c>
      <c r="Y363" s="1">
        <v>5</v>
      </c>
      <c r="Z363" s="1">
        <v>1</v>
      </c>
      <c r="AA363" s="1">
        <f t="shared" si="76"/>
        <v>5.7289879931389377E-2</v>
      </c>
      <c r="AB363" s="1">
        <v>0.66700000000000004</v>
      </c>
      <c r="AC363" s="1">
        <v>2.3330000000000002</v>
      </c>
      <c r="AD363" s="1">
        <v>0</v>
      </c>
      <c r="AE363" s="1">
        <v>0</v>
      </c>
      <c r="AF363" s="1" t="e">
        <f t="shared" si="73"/>
        <v>#DIV/0!</v>
      </c>
      <c r="AH363" s="1">
        <f t="shared" si="80"/>
        <v>6.7356888665126138E-2</v>
      </c>
      <c r="AI363" s="1">
        <f t="shared" si="81"/>
        <v>6.9788557355094247E-2</v>
      </c>
      <c r="AJ363" s="1">
        <f t="shared" si="82"/>
        <v>0.21708042098497632</v>
      </c>
      <c r="AK363" s="1">
        <f t="shared" si="83"/>
        <v>7.5207548897600969</v>
      </c>
      <c r="AL363" s="1" t="b">
        <f t="shared" si="84"/>
        <v>0</v>
      </c>
      <c r="AM363" s="1">
        <f t="shared" si="85"/>
        <v>1.4604941620713213E-2</v>
      </c>
      <c r="AN363" s="1" t="b">
        <f t="shared" si="86"/>
        <v>0</v>
      </c>
      <c r="AO363" s="1">
        <v>9.4879999999999995</v>
      </c>
    </row>
    <row r="364" spans="1:41">
      <c r="A364" s="7">
        <v>361</v>
      </c>
      <c r="B364" s="9" t="s">
        <v>56</v>
      </c>
      <c r="C364" s="9" t="s">
        <v>31</v>
      </c>
      <c r="D364" s="9" t="s">
        <v>30</v>
      </c>
      <c r="E364" s="9" t="s">
        <v>31</v>
      </c>
      <c r="F364" s="2" t="b">
        <f t="shared" si="79"/>
        <v>0</v>
      </c>
      <c r="G364" s="2" t="b">
        <f t="shared" si="77"/>
        <v>0</v>
      </c>
      <c r="H364" s="2" t="s">
        <v>275</v>
      </c>
      <c r="M364" s="1">
        <f>PRODUCT(SUM(PRODUCT(R364,overview!$J$3),PRODUCT(W364,overview!$K$3),PRODUCT(AB364,overview!$L$3)),1/SUM(overview!$J$3:$L$3))</f>
        <v>1</v>
      </c>
      <c r="N364" s="1">
        <f>PRODUCT(SUM(PRODUCT(S364,overview!$J$3),PRODUCT(X364,overview!$K$3),PRODUCT(AC364,overview!$L$3)),1/SUM(overview!$J$3:$L$3))</f>
        <v>2</v>
      </c>
      <c r="O364" s="1">
        <f t="shared" si="74"/>
        <v>14</v>
      </c>
      <c r="P364" s="1">
        <f t="shared" si="74"/>
        <v>1</v>
      </c>
      <c r="Q364" s="1">
        <f t="shared" si="78"/>
        <v>3.5714285714285712E-2</v>
      </c>
      <c r="R364" s="4">
        <v>1</v>
      </c>
      <c r="S364" s="4">
        <v>2</v>
      </c>
      <c r="T364" s="1">
        <v>9</v>
      </c>
      <c r="U364" s="1">
        <v>1</v>
      </c>
      <c r="V364" s="1">
        <f t="shared" si="75"/>
        <v>5.5555555555555552E-2</v>
      </c>
      <c r="W364" s="4">
        <v>1</v>
      </c>
      <c r="X364" s="4">
        <v>2</v>
      </c>
      <c r="Y364" s="1">
        <v>4</v>
      </c>
      <c r="Z364" s="1">
        <v>0</v>
      </c>
      <c r="AA364" s="1">
        <f t="shared" si="76"/>
        <v>0</v>
      </c>
      <c r="AB364" s="1">
        <v>1</v>
      </c>
      <c r="AC364" s="1">
        <v>2</v>
      </c>
      <c r="AD364" s="1">
        <v>1</v>
      </c>
      <c r="AE364" s="1">
        <v>0</v>
      </c>
      <c r="AF364" s="1">
        <f t="shared" si="73"/>
        <v>0</v>
      </c>
      <c r="AH364" s="1">
        <f t="shared" si="80"/>
        <v>5.5904822537004621E-2</v>
      </c>
      <c r="AI364" s="1">
        <f t="shared" si="81"/>
        <v>4.7733208591587729E-2</v>
      </c>
      <c r="AJ364" s="1">
        <f t="shared" si="82"/>
        <v>0.14817724701445631</v>
      </c>
      <c r="AK364" s="1">
        <f t="shared" si="83"/>
        <v>6.9923630750811627</v>
      </c>
      <c r="AL364" s="1" t="b">
        <f t="shared" si="84"/>
        <v>0</v>
      </c>
      <c r="AM364" s="1">
        <f t="shared" si="85"/>
        <v>4.0078108993652521E-3</v>
      </c>
      <c r="AN364" s="1" t="b">
        <f t="shared" si="86"/>
        <v>0</v>
      </c>
      <c r="AO364" s="1">
        <v>9.4879999999999995</v>
      </c>
    </row>
    <row r="365" spans="1:41">
      <c r="A365" s="7">
        <v>362</v>
      </c>
      <c r="B365" s="9" t="s">
        <v>28</v>
      </c>
      <c r="C365" s="9" t="s">
        <v>29</v>
      </c>
      <c r="D365" s="9" t="s">
        <v>28</v>
      </c>
      <c r="E365" s="9" t="s">
        <v>29</v>
      </c>
      <c r="F365" s="2" t="b">
        <f t="shared" si="79"/>
        <v>0</v>
      </c>
      <c r="G365" s="2" t="b">
        <f t="shared" si="77"/>
        <v>0</v>
      </c>
      <c r="H365" s="2" t="s">
        <v>275</v>
      </c>
      <c r="M365" s="1">
        <f>PRODUCT(SUM(PRODUCT(R365,overview!$J$3),PRODUCT(W365,overview!$K$3),PRODUCT(AB365,overview!$L$3)),1/SUM(overview!$J$3:$L$3))</f>
        <v>0.66700000000000004</v>
      </c>
      <c r="N365" s="1">
        <f>PRODUCT(SUM(PRODUCT(S365,overview!$J$3),PRODUCT(X365,overview!$K$3),PRODUCT(AC365,overview!$L$3)),1/SUM(overview!$J$3:$L$3))</f>
        <v>2.3330000000000006</v>
      </c>
      <c r="O365" s="1">
        <f t="shared" si="74"/>
        <v>6</v>
      </c>
      <c r="P365" s="1">
        <f t="shared" si="74"/>
        <v>0</v>
      </c>
      <c r="Q365" s="1">
        <f t="shared" si="78"/>
        <v>0</v>
      </c>
      <c r="R365" s="4">
        <v>0.66700000000000004</v>
      </c>
      <c r="S365" s="4">
        <v>2.3330000000000002</v>
      </c>
      <c r="T365" s="1">
        <v>3</v>
      </c>
      <c r="U365" s="1">
        <v>0</v>
      </c>
      <c r="V365" s="1">
        <f t="shared" si="75"/>
        <v>0</v>
      </c>
      <c r="W365" s="4">
        <v>0.66700000000000004</v>
      </c>
      <c r="X365" s="4">
        <v>2.3330000000000002</v>
      </c>
      <c r="Y365" s="1">
        <v>3</v>
      </c>
      <c r="Z365" s="1">
        <v>0</v>
      </c>
      <c r="AA365" s="1">
        <f t="shared" si="76"/>
        <v>0</v>
      </c>
      <c r="AB365" s="1">
        <v>0.66700000000000004</v>
      </c>
      <c r="AC365" s="1">
        <v>2.3330000000000002</v>
      </c>
      <c r="AD365" s="1">
        <v>0</v>
      </c>
      <c r="AE365" s="1">
        <v>0</v>
      </c>
      <c r="AF365" s="1" t="e">
        <f t="shared" si="73"/>
        <v>#DIV/0!</v>
      </c>
      <c r="AH365" s="1">
        <f t="shared" si="80"/>
        <v>6.7850693198695591E-2</v>
      </c>
      <c r="AI365" s="1">
        <f t="shared" si="81"/>
        <v>7.8319006685768883E-2</v>
      </c>
      <c r="AJ365" s="1">
        <f t="shared" si="82"/>
        <v>0.21708042098497629</v>
      </c>
      <c r="AK365" s="1">
        <f t="shared" si="83"/>
        <v>6.9247835474986594</v>
      </c>
      <c r="AL365" s="1" t="b">
        <f t="shared" si="84"/>
        <v>0</v>
      </c>
      <c r="AM365" s="1">
        <f t="shared" si="85"/>
        <v>2.8345134910012684E-4</v>
      </c>
      <c r="AN365" s="1" t="b">
        <f t="shared" si="86"/>
        <v>0</v>
      </c>
      <c r="AO365" s="1">
        <v>9.4879999999999995</v>
      </c>
    </row>
    <row r="366" spans="1:41">
      <c r="A366" s="7">
        <v>363</v>
      </c>
      <c r="B366" s="9" t="s">
        <v>47</v>
      </c>
      <c r="C366" s="9" t="s">
        <v>48</v>
      </c>
      <c r="D366" s="9" t="s">
        <v>62</v>
      </c>
      <c r="E366" s="9" t="s">
        <v>48</v>
      </c>
      <c r="F366" s="2" t="b">
        <f t="shared" si="79"/>
        <v>1</v>
      </c>
      <c r="G366" s="2" t="b">
        <f t="shared" si="77"/>
        <v>0</v>
      </c>
      <c r="H366" s="2" t="s">
        <v>275</v>
      </c>
      <c r="M366" s="1">
        <f>PRODUCT(SUM(PRODUCT(R366,overview!$J$3),PRODUCT(W366,overview!$K$3),PRODUCT(AB366,overview!$L$3)),1/SUM(overview!$J$3:$L$3))</f>
        <v>1.0459999999999998</v>
      </c>
      <c r="N366" s="1">
        <f>PRODUCT(SUM(PRODUCT(S366,overview!$J$3),PRODUCT(X366,overview!$K$3),PRODUCT(AC366,overview!$L$3)),1/SUM(overview!$J$3:$L$3))</f>
        <v>1.9540000000000004</v>
      </c>
      <c r="O366" s="1">
        <f t="shared" si="74"/>
        <v>19</v>
      </c>
      <c r="P366" s="1">
        <f t="shared" si="74"/>
        <v>2</v>
      </c>
      <c r="Q366" s="1">
        <f t="shared" si="78"/>
        <v>5.634865054139953E-2</v>
      </c>
      <c r="R366" s="4">
        <v>1.002</v>
      </c>
      <c r="S366" s="4">
        <v>1.998</v>
      </c>
      <c r="T366" s="1">
        <v>8</v>
      </c>
      <c r="U366" s="1">
        <v>1</v>
      </c>
      <c r="V366" s="1">
        <f t="shared" si="75"/>
        <v>6.268768768768769E-2</v>
      </c>
      <c r="W366" s="4">
        <v>1.071</v>
      </c>
      <c r="X366" s="4">
        <v>1.929</v>
      </c>
      <c r="Y366" s="1">
        <v>10</v>
      </c>
      <c r="Z366" s="1">
        <v>0</v>
      </c>
      <c r="AA366" s="1">
        <f t="shared" si="76"/>
        <v>0</v>
      </c>
      <c r="AB366" s="1">
        <v>0.93700000000000006</v>
      </c>
      <c r="AC366" s="1">
        <v>2.0630000000000002</v>
      </c>
      <c r="AD366" s="1">
        <v>1</v>
      </c>
      <c r="AE366" s="1">
        <v>1</v>
      </c>
      <c r="AF366" s="1">
        <f t="shared" si="73"/>
        <v>0.45419292292777508</v>
      </c>
      <c r="AH366" s="1">
        <f t="shared" si="80"/>
        <v>8.5280852808528082E-2</v>
      </c>
      <c r="AI366" s="1">
        <f t="shared" si="81"/>
        <v>8.164080328617071E-2</v>
      </c>
      <c r="AJ366" s="1">
        <f t="shared" si="82"/>
        <v>0.24141109781098224</v>
      </c>
      <c r="AK366" s="1">
        <f t="shared" si="83"/>
        <v>6.2175850964747283</v>
      </c>
      <c r="AL366" s="1" t="b">
        <f t="shared" si="84"/>
        <v>0</v>
      </c>
      <c r="AM366" s="1">
        <f t="shared" si="85"/>
        <v>2.23147482379756E-2</v>
      </c>
      <c r="AN366" s="1" t="b">
        <f t="shared" si="86"/>
        <v>0</v>
      </c>
      <c r="AO366" s="1">
        <v>9.4879999999999995</v>
      </c>
    </row>
    <row r="367" spans="1:41">
      <c r="A367" s="7">
        <v>364</v>
      </c>
      <c r="B367" s="9" t="s">
        <v>45</v>
      </c>
      <c r="C367" s="9" t="s">
        <v>46</v>
      </c>
      <c r="D367" s="9" t="s">
        <v>45</v>
      </c>
      <c r="E367" s="9" t="s">
        <v>46</v>
      </c>
      <c r="F367" s="2" t="b">
        <f t="shared" si="79"/>
        <v>0</v>
      </c>
      <c r="G367" s="2" t="b">
        <f t="shared" si="77"/>
        <v>0</v>
      </c>
      <c r="H367" s="2" t="s">
        <v>275</v>
      </c>
      <c r="M367" s="1">
        <f>PRODUCT(SUM(PRODUCT(R367,overview!$J$3),PRODUCT(W367,overview!$K$3),PRODUCT(AB367,overview!$L$3)),1/SUM(overview!$J$3:$L$3))</f>
        <v>1.0009545454545454</v>
      </c>
      <c r="N367" s="1">
        <f>PRODUCT(SUM(PRODUCT(S367,overview!$J$3),PRODUCT(X367,overview!$K$3),PRODUCT(AC367,overview!$L$3)),1/SUM(overview!$J$3:$L$3))</f>
        <v>1.9990454545454546</v>
      </c>
      <c r="O367" s="1">
        <f t="shared" si="74"/>
        <v>9</v>
      </c>
      <c r="P367" s="1">
        <f t="shared" si="74"/>
        <v>0</v>
      </c>
      <c r="Q367" s="1">
        <f t="shared" si="78"/>
        <v>0</v>
      </c>
      <c r="R367" s="4">
        <v>1.0029999999999999</v>
      </c>
      <c r="S367" s="4">
        <v>1.9970000000000001</v>
      </c>
      <c r="T367" s="1">
        <v>3</v>
      </c>
      <c r="U367" s="1">
        <v>0</v>
      </c>
      <c r="V367" s="1">
        <f t="shared" si="75"/>
        <v>0</v>
      </c>
      <c r="W367" s="4">
        <v>1</v>
      </c>
      <c r="X367" s="4">
        <v>2</v>
      </c>
      <c r="Y367" s="1">
        <v>6</v>
      </c>
      <c r="Z367" s="1">
        <v>0</v>
      </c>
      <c r="AA367" s="1">
        <f t="shared" si="76"/>
        <v>0</v>
      </c>
      <c r="AB367" s="1">
        <v>1</v>
      </c>
      <c r="AC367" s="1">
        <v>2</v>
      </c>
      <c r="AD367" s="1">
        <v>0</v>
      </c>
      <c r="AE367" s="1">
        <v>0</v>
      </c>
      <c r="AF367" s="1" t="e">
        <f t="shared" si="73"/>
        <v>#DIV/0!</v>
      </c>
      <c r="AH367" s="1">
        <f t="shared" si="80"/>
        <v>6.7207977453029533E-2</v>
      </c>
      <c r="AI367" s="1">
        <f t="shared" si="81"/>
        <v>7.0561579543615485E-2</v>
      </c>
      <c r="AJ367" s="1">
        <f t="shared" si="82"/>
        <v>0.21857395783035571</v>
      </c>
      <c r="AK367" s="1">
        <f t="shared" si="83"/>
        <v>7.6820705427629825</v>
      </c>
      <c r="AL367" s="1" t="b">
        <f t="shared" si="84"/>
        <v>0</v>
      </c>
      <c r="AM367" s="1">
        <f t="shared" si="85"/>
        <v>7.0570398526227832E-2</v>
      </c>
      <c r="AN367" s="1" t="b">
        <f t="shared" si="86"/>
        <v>0</v>
      </c>
      <c r="AO367" s="1">
        <v>9.4879999999999995</v>
      </c>
    </row>
    <row r="368" spans="1:41">
      <c r="A368" s="7">
        <v>365</v>
      </c>
      <c r="B368" s="9" t="s">
        <v>47</v>
      </c>
      <c r="C368" s="9" t="s">
        <v>48</v>
      </c>
      <c r="D368" s="9" t="s">
        <v>47</v>
      </c>
      <c r="E368" s="9" t="s">
        <v>48</v>
      </c>
      <c r="F368" s="2" t="b">
        <f t="shared" si="79"/>
        <v>0</v>
      </c>
      <c r="G368" s="2" t="b">
        <f t="shared" si="77"/>
        <v>0</v>
      </c>
      <c r="H368" s="2" t="s">
        <v>275</v>
      </c>
      <c r="M368" s="1">
        <f>PRODUCT(SUM(PRODUCT(R368,overview!$J$3),PRODUCT(W368,overview!$K$3),PRODUCT(AB368,overview!$L$3)),1/SUM(overview!$J$3:$L$3))</f>
        <v>0.99475000000000002</v>
      </c>
      <c r="N368" s="1">
        <f>PRODUCT(SUM(PRODUCT(S368,overview!$J$3),PRODUCT(X368,overview!$K$3),PRODUCT(AC368,overview!$L$3)),1/SUM(overview!$J$3:$L$3))</f>
        <v>2.0052499999999998</v>
      </c>
      <c r="O368" s="1">
        <f t="shared" si="74"/>
        <v>17</v>
      </c>
      <c r="P368" s="1">
        <f t="shared" si="74"/>
        <v>6</v>
      </c>
      <c r="Q368" s="1">
        <f t="shared" si="78"/>
        <v>0.1750845207800113</v>
      </c>
      <c r="R368" s="4">
        <v>0.91500000000000004</v>
      </c>
      <c r="S368" s="4">
        <v>2.085</v>
      </c>
      <c r="T368" s="1">
        <v>10</v>
      </c>
      <c r="U368" s="1">
        <v>4</v>
      </c>
      <c r="V368" s="1">
        <f t="shared" si="75"/>
        <v>0.17553956834532378</v>
      </c>
      <c r="W368" s="4">
        <v>1.038</v>
      </c>
      <c r="X368" s="4">
        <v>1.962</v>
      </c>
      <c r="Y368" s="1">
        <v>7</v>
      </c>
      <c r="Z368" s="1">
        <v>2</v>
      </c>
      <c r="AA368" s="1">
        <f t="shared" si="76"/>
        <v>0.15115771079073828</v>
      </c>
      <c r="AB368" s="1">
        <v>0.85699999999999998</v>
      </c>
      <c r="AC368" s="1">
        <v>2.1429999999999998</v>
      </c>
      <c r="AD368" s="1">
        <v>0</v>
      </c>
      <c r="AE368" s="1">
        <v>0</v>
      </c>
      <c r="AF368" s="1" t="e">
        <f t="shared" si="73"/>
        <v>#DIV/0!</v>
      </c>
      <c r="AH368" s="1">
        <f t="shared" si="80"/>
        <v>0.12627971542599339</v>
      </c>
      <c r="AI368" s="1">
        <f t="shared" si="81"/>
        <v>8.4057751431475411E-2</v>
      </c>
      <c r="AJ368" s="1">
        <f t="shared" si="82"/>
        <v>0.20829356241382968</v>
      </c>
      <c r="AK368" s="1">
        <f t="shared" si="83"/>
        <v>9.74700055513315</v>
      </c>
      <c r="AL368" s="1" t="b">
        <f t="shared" si="84"/>
        <v>1</v>
      </c>
      <c r="AM368" s="1">
        <f t="shared" si="85"/>
        <v>0.21969621235785267</v>
      </c>
      <c r="AN368" s="1" t="b">
        <f t="shared" si="86"/>
        <v>0</v>
      </c>
      <c r="AO368" s="1">
        <v>9.4879999999999995</v>
      </c>
    </row>
    <row r="369" spans="1:41">
      <c r="A369" s="7">
        <v>366</v>
      </c>
      <c r="B369" s="9" t="s">
        <v>51</v>
      </c>
      <c r="C369" s="9" t="s">
        <v>52</v>
      </c>
      <c r="D369" s="9" t="s">
        <v>51</v>
      </c>
      <c r="E369" s="9" t="s">
        <v>52</v>
      </c>
      <c r="F369" s="2" t="b">
        <f t="shared" si="79"/>
        <v>0</v>
      </c>
      <c r="G369" s="2" t="b">
        <f t="shared" si="77"/>
        <v>0</v>
      </c>
      <c r="H369" s="2" t="s">
        <v>275</v>
      </c>
      <c r="M369" s="1">
        <f>PRODUCT(SUM(PRODUCT(R369,overview!$J$3),PRODUCT(W369,overview!$K$3),PRODUCT(AB369,overview!$L$3)),1/SUM(overview!$J$3:$L$3))</f>
        <v>0.35606818181818184</v>
      </c>
      <c r="N369" s="1">
        <f>PRODUCT(SUM(PRODUCT(S369,overview!$J$3),PRODUCT(X369,overview!$K$3),PRODUCT(AC369,overview!$L$3)),1/SUM(overview!$J$3:$L$3))</f>
        <v>2.6439318181818181</v>
      </c>
      <c r="O369" s="1">
        <f t="shared" si="74"/>
        <v>6</v>
      </c>
      <c r="P369" s="1">
        <f t="shared" si="74"/>
        <v>2</v>
      </c>
      <c r="Q369" s="1">
        <f t="shared" si="78"/>
        <v>4.489124610672237E-2</v>
      </c>
      <c r="R369" s="4">
        <v>0.33300000000000002</v>
      </c>
      <c r="S369" s="4">
        <v>2.6669999999999998</v>
      </c>
      <c r="T369" s="1">
        <v>5</v>
      </c>
      <c r="U369" s="1">
        <v>0</v>
      </c>
      <c r="V369" s="1">
        <f t="shared" si="75"/>
        <v>0</v>
      </c>
      <c r="W369" s="4">
        <v>0.36799999999999999</v>
      </c>
      <c r="X369" s="4">
        <v>2.6320000000000001</v>
      </c>
      <c r="Y369" s="1">
        <v>1</v>
      </c>
      <c r="Z369" s="1">
        <v>2</v>
      </c>
      <c r="AA369" s="1">
        <f t="shared" si="76"/>
        <v>0.2796352583586626</v>
      </c>
      <c r="AB369" s="1">
        <v>0.33300000000000002</v>
      </c>
      <c r="AC369" s="1">
        <v>2.6669999999999998</v>
      </c>
      <c r="AD369" s="1">
        <v>0</v>
      </c>
      <c r="AE369" s="1">
        <v>0</v>
      </c>
      <c r="AF369" s="1" t="e">
        <f t="shared" si="73"/>
        <v>#DIV/0!</v>
      </c>
      <c r="AH369" s="1">
        <f t="shared" si="80"/>
        <v>0.11746453787509264</v>
      </c>
      <c r="AI369" s="1">
        <f t="shared" si="81"/>
        <v>7.5321801057215129E-2</v>
      </c>
      <c r="AJ369" s="1">
        <f t="shared" si="82"/>
        <v>0.27852466002866999</v>
      </c>
      <c r="AK369" s="1">
        <f t="shared" si="83"/>
        <v>11.098243842645607</v>
      </c>
      <c r="AL369" s="1" t="b">
        <f t="shared" si="84"/>
        <v>1</v>
      </c>
      <c r="AM369" s="1">
        <f t="shared" si="85"/>
        <v>0.74934106058603156</v>
      </c>
      <c r="AN369" s="1" t="b">
        <f t="shared" si="86"/>
        <v>0</v>
      </c>
      <c r="AO369" s="1">
        <v>9.4879999999999995</v>
      </c>
    </row>
    <row r="370" spans="1:41">
      <c r="A370" s="7">
        <v>367</v>
      </c>
      <c r="B370" s="9" t="s">
        <v>58</v>
      </c>
      <c r="C370" s="9" t="s">
        <v>59</v>
      </c>
      <c r="D370" s="9" t="s">
        <v>58</v>
      </c>
      <c r="E370" s="9" t="s">
        <v>59</v>
      </c>
      <c r="F370" s="2" t="b">
        <f t="shared" si="79"/>
        <v>0</v>
      </c>
      <c r="G370" s="2" t="b">
        <f t="shared" si="77"/>
        <v>0</v>
      </c>
      <c r="H370" s="2" t="s">
        <v>275</v>
      </c>
      <c r="M370" s="1">
        <f>PRODUCT(SUM(PRODUCT(R370,overview!$J$3),PRODUCT(W370,overview!$K$3),PRODUCT(AB370,overview!$L$3)),1/SUM(overview!$J$3:$L$3))</f>
        <v>0.375</v>
      </c>
      <c r="N370" s="1">
        <f>PRODUCT(SUM(PRODUCT(S370,overview!$J$3),PRODUCT(X370,overview!$K$3),PRODUCT(AC370,overview!$L$3)),1/SUM(overview!$J$3:$L$3))</f>
        <v>2.625</v>
      </c>
      <c r="O370" s="1">
        <f t="shared" si="74"/>
        <v>8</v>
      </c>
      <c r="P370" s="1">
        <f t="shared" si="74"/>
        <v>0</v>
      </c>
      <c r="Q370" s="1">
        <f t="shared" si="78"/>
        <v>0</v>
      </c>
      <c r="R370" s="4">
        <v>0.375</v>
      </c>
      <c r="S370" s="4">
        <v>2.625</v>
      </c>
      <c r="T370" s="1">
        <v>3</v>
      </c>
      <c r="U370" s="1">
        <v>0</v>
      </c>
      <c r="V370" s="1">
        <f t="shared" si="75"/>
        <v>0</v>
      </c>
      <c r="W370" s="4">
        <v>0.375</v>
      </c>
      <c r="X370" s="4">
        <v>2.625</v>
      </c>
      <c r="Y370" s="1">
        <v>5</v>
      </c>
      <c r="Z370" s="1">
        <v>0</v>
      </c>
      <c r="AA370" s="1">
        <f t="shared" si="76"/>
        <v>0</v>
      </c>
      <c r="AB370" s="1">
        <v>0.375</v>
      </c>
      <c r="AC370" s="1">
        <v>2.625</v>
      </c>
      <c r="AD370" s="1">
        <v>0</v>
      </c>
      <c r="AE370" s="1">
        <v>0</v>
      </c>
      <c r="AF370" s="1" t="e">
        <f t="shared" si="73"/>
        <v>#DIV/0!</v>
      </c>
      <c r="AH370" s="1">
        <f t="shared" si="80"/>
        <v>0.12800195892980346</v>
      </c>
      <c r="AI370" s="1">
        <f t="shared" si="81"/>
        <v>8.1269688330944043E-2</v>
      </c>
      <c r="AJ370" s="1">
        <f t="shared" si="82"/>
        <v>0.32116262310833532</v>
      </c>
      <c r="AK370" s="1">
        <f t="shared" si="83"/>
        <v>14.341284572618473</v>
      </c>
      <c r="AL370" s="1" t="b">
        <f t="shared" si="84"/>
        <v>1</v>
      </c>
      <c r="AM370" s="1">
        <f t="shared" si="85"/>
        <v>1.3144378376928523</v>
      </c>
      <c r="AN370" s="1" t="b">
        <f t="shared" si="86"/>
        <v>0</v>
      </c>
      <c r="AO370" s="1">
        <v>9.4879999999999995</v>
      </c>
    </row>
    <row r="371" spans="1:41">
      <c r="A371" s="7">
        <v>368</v>
      </c>
      <c r="B371" s="9" t="s">
        <v>47</v>
      </c>
      <c r="C371" s="9" t="s">
        <v>48</v>
      </c>
      <c r="D371" s="9" t="s">
        <v>62</v>
      </c>
      <c r="E371" s="9" t="s">
        <v>48</v>
      </c>
      <c r="F371" s="2" t="b">
        <f t="shared" si="79"/>
        <v>1</v>
      </c>
      <c r="G371" s="2" t="b">
        <f t="shared" si="77"/>
        <v>0</v>
      </c>
      <c r="H371" s="2" t="s">
        <v>275</v>
      </c>
      <c r="K371" s="3"/>
      <c r="L371" s="3"/>
      <c r="M371" s="1">
        <f>PRODUCT(SUM(PRODUCT(R371,overview!$J$3),PRODUCT(W371,overview!$K$3),PRODUCT(AB371,overview!$L$3)),1/SUM(overview!$J$3:$L$3))</f>
        <v>0.94697727272727261</v>
      </c>
      <c r="N371" s="1">
        <f>PRODUCT(SUM(PRODUCT(S371,overview!$J$3),PRODUCT(X371,overview!$K$3),PRODUCT(AC371,overview!$L$3)),1/SUM(overview!$J$3:$L$3))</f>
        <v>2.0530227272727273</v>
      </c>
      <c r="O371" s="1">
        <f t="shared" si="74"/>
        <v>13</v>
      </c>
      <c r="P371" s="1">
        <f t="shared" si="74"/>
        <v>8</v>
      </c>
      <c r="Q371" s="1">
        <f t="shared" si="78"/>
        <v>0.28385231055351612</v>
      </c>
      <c r="R371" s="4">
        <v>0.9</v>
      </c>
      <c r="S371" s="4">
        <v>2.1</v>
      </c>
      <c r="T371" s="1">
        <v>5</v>
      </c>
      <c r="U371" s="1">
        <v>5</v>
      </c>
      <c r="V371" s="1">
        <f t="shared" si="75"/>
        <v>0.42857142857142855</v>
      </c>
      <c r="W371" s="4">
        <v>0.97</v>
      </c>
      <c r="X371" s="4">
        <v>2.0299999999999998</v>
      </c>
      <c r="Y371" s="1">
        <v>7</v>
      </c>
      <c r="Z371" s="1">
        <v>2</v>
      </c>
      <c r="AA371" s="1">
        <f t="shared" si="76"/>
        <v>0.13652357494722028</v>
      </c>
      <c r="AB371" s="1">
        <v>0.93700000000000006</v>
      </c>
      <c r="AC371" s="1">
        <v>2.0630000000000002</v>
      </c>
      <c r="AD371" s="1">
        <v>1</v>
      </c>
      <c r="AE371" s="1">
        <v>1</v>
      </c>
      <c r="AF371" s="1">
        <f t="shared" si="73"/>
        <v>0.45419292292777508</v>
      </c>
      <c r="AH371" s="1">
        <f t="shared" si="80"/>
        <v>0.20915977989650389</v>
      </c>
      <c r="AI371" s="1">
        <f t="shared" si="81"/>
        <v>9.129583498815487E-2</v>
      </c>
      <c r="AJ371" s="1">
        <f t="shared" si="82"/>
        <v>0.32116262310833538</v>
      </c>
      <c r="AK371" s="1">
        <f t="shared" si="83"/>
        <v>15.278319548252149</v>
      </c>
      <c r="AL371" s="1" t="b">
        <f t="shared" si="84"/>
        <v>1</v>
      </c>
      <c r="AM371" s="1">
        <f t="shared" si="85"/>
        <v>1.6112843935593544</v>
      </c>
      <c r="AN371" s="1" t="b">
        <f t="shared" si="86"/>
        <v>0</v>
      </c>
      <c r="AO371" s="1">
        <v>9.4879999999999995</v>
      </c>
    </row>
    <row r="372" spans="1:41">
      <c r="A372" s="7">
        <v>369</v>
      </c>
      <c r="B372" s="9" t="s">
        <v>75</v>
      </c>
      <c r="C372" s="9" t="s">
        <v>1</v>
      </c>
      <c r="D372" s="9" t="s">
        <v>75</v>
      </c>
      <c r="E372" s="9" t="s">
        <v>1</v>
      </c>
      <c r="F372" s="2" t="b">
        <f t="shared" si="79"/>
        <v>0</v>
      </c>
      <c r="G372" s="2" t="b">
        <f t="shared" si="77"/>
        <v>0</v>
      </c>
      <c r="H372" s="2" t="s">
        <v>275</v>
      </c>
      <c r="K372" s="2"/>
      <c r="L372" s="2"/>
      <c r="M372" s="1">
        <f>PRODUCT(SUM(PRODUCT(R372,overview!$J$3),PRODUCT(W372,overview!$K$3),PRODUCT(AB372,overview!$L$3)),1/SUM(overview!$J$3:$L$3))</f>
        <v>1.0294545454545454</v>
      </c>
      <c r="N372" s="1">
        <f>PRODUCT(SUM(PRODUCT(S372,overview!$J$3),PRODUCT(X372,overview!$K$3),PRODUCT(AC372,overview!$L$3)),1/SUM(overview!$J$3:$L$3))</f>
        <v>1.9705454545454548</v>
      </c>
      <c r="O372" s="1">
        <f t="shared" si="74"/>
        <v>13</v>
      </c>
      <c r="P372" s="1">
        <f t="shared" si="74"/>
        <v>2</v>
      </c>
      <c r="Q372" s="1">
        <f t="shared" si="78"/>
        <v>8.0372478600934022E-2</v>
      </c>
      <c r="R372" s="4">
        <v>1.0469999999999999</v>
      </c>
      <c r="S372" s="4">
        <v>1.9530000000000001</v>
      </c>
      <c r="T372" s="1">
        <v>7</v>
      </c>
      <c r="U372" s="1">
        <v>0</v>
      </c>
      <c r="V372" s="1">
        <f t="shared" si="75"/>
        <v>0</v>
      </c>
      <c r="W372" s="4">
        <v>1.022</v>
      </c>
      <c r="X372" s="4">
        <v>1.978</v>
      </c>
      <c r="Y372" s="1">
        <v>6</v>
      </c>
      <c r="Z372" s="1">
        <v>2</v>
      </c>
      <c r="AA372" s="1">
        <f t="shared" si="76"/>
        <v>0.17222783956858778</v>
      </c>
      <c r="AB372" s="1">
        <v>1</v>
      </c>
      <c r="AC372" s="1">
        <v>2</v>
      </c>
      <c r="AD372" s="1">
        <v>0</v>
      </c>
      <c r="AE372" s="1">
        <v>0</v>
      </c>
      <c r="AF372" s="1" t="e">
        <f t="shared" si="73"/>
        <v>#DIV/0!</v>
      </c>
      <c r="AH372" s="1">
        <f t="shared" si="80"/>
        <v>0.22821245780978719</v>
      </c>
      <c r="AI372" s="1">
        <f t="shared" si="81"/>
        <v>0.12905000989315393</v>
      </c>
      <c r="AJ372" s="1">
        <f t="shared" si="82"/>
        <v>0.48174393466250309</v>
      </c>
      <c r="AK372" s="1">
        <f t="shared" si="83"/>
        <v>13.649101183344253</v>
      </c>
      <c r="AL372" s="1" t="b">
        <f t="shared" si="84"/>
        <v>1</v>
      </c>
      <c r="AM372" s="1">
        <f t="shared" si="85"/>
        <v>1.8730023274417233</v>
      </c>
      <c r="AN372" s="1" t="b">
        <f t="shared" si="86"/>
        <v>0</v>
      </c>
      <c r="AO372" s="1">
        <v>9.4879999999999995</v>
      </c>
    </row>
    <row r="373" spans="1:41">
      <c r="A373" s="7">
        <v>370</v>
      </c>
      <c r="B373" s="9" t="s">
        <v>58</v>
      </c>
      <c r="C373" s="9" t="s">
        <v>59</v>
      </c>
      <c r="D373" s="9" t="s">
        <v>58</v>
      </c>
      <c r="E373" s="9" t="s">
        <v>59</v>
      </c>
      <c r="F373" s="2" t="b">
        <f t="shared" si="79"/>
        <v>0</v>
      </c>
      <c r="G373" s="2" t="b">
        <f t="shared" si="77"/>
        <v>0</v>
      </c>
      <c r="H373" s="2" t="s">
        <v>275</v>
      </c>
      <c r="M373" s="1">
        <f>PRODUCT(SUM(PRODUCT(R373,overview!$J$3),PRODUCT(W373,overview!$K$3),PRODUCT(AB373,overview!$L$3)),1/SUM(overview!$J$3:$L$3))</f>
        <v>0.35522727272727272</v>
      </c>
      <c r="N373" s="1">
        <f>PRODUCT(SUM(PRODUCT(S373,overview!$J$3),PRODUCT(X373,overview!$K$3),PRODUCT(AC373,overview!$L$3)),1/SUM(overview!$J$3:$L$3))</f>
        <v>2.6447727272727271</v>
      </c>
      <c r="O373" s="1">
        <f t="shared" si="74"/>
        <v>5</v>
      </c>
      <c r="P373" s="1">
        <f t="shared" si="74"/>
        <v>3</v>
      </c>
      <c r="Q373" s="1">
        <f t="shared" si="78"/>
        <v>8.0587780355761807E-2</v>
      </c>
      <c r="R373" s="4">
        <v>0.375</v>
      </c>
      <c r="S373" s="4">
        <v>2.625</v>
      </c>
      <c r="T373" s="1">
        <v>2</v>
      </c>
      <c r="U373" s="1">
        <v>1</v>
      </c>
      <c r="V373" s="1">
        <f t="shared" si="75"/>
        <v>7.1428571428571425E-2</v>
      </c>
      <c r="W373" s="4">
        <v>0.34499999999999997</v>
      </c>
      <c r="X373" s="4">
        <v>2.6549999999999998</v>
      </c>
      <c r="Y373" s="1">
        <v>3</v>
      </c>
      <c r="Z373" s="1">
        <v>2</v>
      </c>
      <c r="AA373" s="1">
        <f t="shared" si="76"/>
        <v>8.6629001883239173E-2</v>
      </c>
      <c r="AB373" s="1">
        <v>0.375</v>
      </c>
      <c r="AC373" s="1">
        <v>2.625</v>
      </c>
      <c r="AD373" s="1">
        <v>0</v>
      </c>
      <c r="AE373" s="1">
        <v>0</v>
      </c>
      <c r="AF373" s="1" t="e">
        <f t="shared" si="73"/>
        <v>#DIV/0!</v>
      </c>
      <c r="AH373" s="1">
        <f t="shared" si="80"/>
        <v>0.21562998495321931</v>
      </c>
      <c r="AI373" s="1">
        <f t="shared" si="81"/>
        <v>0.12096586951474346</v>
      </c>
      <c r="AJ373" s="1">
        <f t="shared" si="82"/>
        <v>0.32876988121602574</v>
      </c>
      <c r="AK373" s="1">
        <f t="shared" si="83"/>
        <v>11.350665597518681</v>
      </c>
      <c r="AL373" s="1" t="b">
        <f t="shared" si="84"/>
        <v>1</v>
      </c>
      <c r="AM373" s="1">
        <f t="shared" si="85"/>
        <v>1.9931526748149102</v>
      </c>
      <c r="AN373" s="1" t="b">
        <f t="shared" si="86"/>
        <v>0</v>
      </c>
      <c r="AO373" s="1">
        <v>9.4879999999999995</v>
      </c>
    </row>
    <row r="374" spans="1:41">
      <c r="A374" s="7">
        <v>371</v>
      </c>
      <c r="B374" s="9" t="s">
        <v>58</v>
      </c>
      <c r="C374" s="9" t="s">
        <v>59</v>
      </c>
      <c r="D374" s="9" t="s">
        <v>58</v>
      </c>
      <c r="E374" s="9" t="s">
        <v>59</v>
      </c>
      <c r="F374" s="2" t="b">
        <f t="shared" si="79"/>
        <v>0</v>
      </c>
      <c r="G374" s="2" t="b">
        <f t="shared" si="77"/>
        <v>0</v>
      </c>
      <c r="H374" s="2" t="s">
        <v>275</v>
      </c>
      <c r="M374" s="1">
        <f>PRODUCT(SUM(PRODUCT(R374,overview!$J$3),PRODUCT(W374,overview!$K$3),PRODUCT(AB374,overview!$L$3)),1/SUM(overview!$J$3:$L$3))</f>
        <v>0.56452272727272723</v>
      </c>
      <c r="N374" s="1">
        <f>PRODUCT(SUM(PRODUCT(S374,overview!$J$3),PRODUCT(X374,overview!$K$3),PRODUCT(AC374,overview!$L$3)),1/SUM(overview!$J$3:$L$3))</f>
        <v>2.4354772727272729</v>
      </c>
      <c r="O374" s="1">
        <f t="shared" si="74"/>
        <v>6.5</v>
      </c>
      <c r="P374" s="1">
        <f t="shared" si="74"/>
        <v>13.5</v>
      </c>
      <c r="Q374" s="1">
        <f t="shared" si="78"/>
        <v>0.4814129422802354</v>
      </c>
      <c r="R374" s="4">
        <v>0.372</v>
      </c>
      <c r="S374" s="4">
        <v>2.6280000000000001</v>
      </c>
      <c r="T374" s="1">
        <v>2</v>
      </c>
      <c r="U374" s="1">
        <v>3</v>
      </c>
      <c r="V374" s="1">
        <f t="shared" si="75"/>
        <v>0.21232876712328763</v>
      </c>
      <c r="W374" s="4">
        <v>0.66400000000000003</v>
      </c>
      <c r="X374" s="4">
        <v>2.3359999999999999</v>
      </c>
      <c r="Y374" s="1">
        <v>4.5</v>
      </c>
      <c r="Z374" s="1">
        <v>10.5</v>
      </c>
      <c r="AA374" s="1">
        <f t="shared" si="76"/>
        <v>0.66324200913242015</v>
      </c>
      <c r="AB374" s="1">
        <v>0.375</v>
      </c>
      <c r="AC374" s="1">
        <v>2.625</v>
      </c>
      <c r="AD374" s="1">
        <v>0</v>
      </c>
      <c r="AE374" s="1">
        <v>0</v>
      </c>
      <c r="AF374" s="1" t="e">
        <f t="shared" si="73"/>
        <v>#DIV/0!</v>
      </c>
      <c r="AH374" s="1">
        <f t="shared" si="80"/>
        <v>0.25167420287228159</v>
      </c>
      <c r="AI374" s="1">
        <f t="shared" si="81"/>
        <v>0.14784107317527598</v>
      </c>
      <c r="AJ374" s="1">
        <f t="shared" si="82"/>
        <v>0.36544190665342607</v>
      </c>
      <c r="AK374" s="1">
        <f t="shared" si="83"/>
        <v>9.1039666437111055</v>
      </c>
      <c r="AL374" s="1" t="b">
        <f t="shared" si="84"/>
        <v>0</v>
      </c>
      <c r="AM374" s="1">
        <f t="shared" si="85"/>
        <v>1.9697667805401209</v>
      </c>
      <c r="AN374" s="1" t="b">
        <f t="shared" si="86"/>
        <v>0</v>
      </c>
      <c r="AO374" s="1">
        <v>9.4879999999999995</v>
      </c>
    </row>
    <row r="375" spans="1:41">
      <c r="A375" s="7">
        <v>372</v>
      </c>
      <c r="B375" s="9" t="s">
        <v>51</v>
      </c>
      <c r="C375" s="9" t="s">
        <v>52</v>
      </c>
      <c r="D375" s="9" t="s">
        <v>51</v>
      </c>
      <c r="E375" s="9" t="s">
        <v>52</v>
      </c>
      <c r="F375" s="2" t="b">
        <f t="shared" si="79"/>
        <v>0</v>
      </c>
      <c r="G375" s="2" t="b">
        <f t="shared" si="77"/>
        <v>0</v>
      </c>
      <c r="H375" s="2" t="s">
        <v>275</v>
      </c>
      <c r="M375" s="1">
        <f>PRODUCT(SUM(PRODUCT(R375,overview!$J$3),PRODUCT(W375,overview!$K$3),PRODUCT(AB375,overview!$L$3)),1/SUM(overview!$J$3:$L$3))</f>
        <v>0.33300000000000002</v>
      </c>
      <c r="N375" s="1">
        <f>PRODUCT(SUM(PRODUCT(S375,overview!$J$3),PRODUCT(X375,overview!$K$3),PRODUCT(AC375,overview!$L$3)),1/SUM(overview!$J$3:$L$3))</f>
        <v>2.6669999999999998</v>
      </c>
      <c r="O375" s="1">
        <f t="shared" si="74"/>
        <v>7</v>
      </c>
      <c r="P375" s="1">
        <f t="shared" si="74"/>
        <v>0</v>
      </c>
      <c r="Q375" s="1">
        <f t="shared" si="78"/>
        <v>0</v>
      </c>
      <c r="R375" s="4">
        <v>0.33300000000000002</v>
      </c>
      <c r="S375" s="4">
        <v>2.6669999999999998</v>
      </c>
      <c r="T375" s="1">
        <v>5</v>
      </c>
      <c r="U375" s="1">
        <v>0</v>
      </c>
      <c r="V375" s="1">
        <f t="shared" si="75"/>
        <v>0</v>
      </c>
      <c r="W375" s="4">
        <v>0.33300000000000002</v>
      </c>
      <c r="X375" s="4">
        <v>2.6669999999999998</v>
      </c>
      <c r="Y375" s="1">
        <v>2</v>
      </c>
      <c r="Z375" s="1">
        <v>0</v>
      </c>
      <c r="AA375" s="1">
        <f t="shared" si="76"/>
        <v>0</v>
      </c>
      <c r="AB375" s="1">
        <v>0.33300000000000002</v>
      </c>
      <c r="AC375" s="1">
        <v>2.6669999999999998</v>
      </c>
      <c r="AD375" s="1">
        <v>0</v>
      </c>
      <c r="AE375" s="1">
        <v>0</v>
      </c>
      <c r="AF375" s="1" t="e">
        <f t="shared" si="73"/>
        <v>#DIV/0!</v>
      </c>
      <c r="AH375" s="1">
        <f t="shared" si="80"/>
        <v>0.27889530648952116</v>
      </c>
      <c r="AI375" s="1">
        <f t="shared" si="81"/>
        <v>0.17851787504176411</v>
      </c>
      <c r="AJ375" s="1">
        <f t="shared" si="82"/>
        <v>0.40169052372255026</v>
      </c>
      <c r="AK375" s="1">
        <f t="shared" si="83"/>
        <v>5.0367199469441353</v>
      </c>
      <c r="AL375" s="1" t="b">
        <f t="shared" si="84"/>
        <v>0</v>
      </c>
      <c r="AM375" s="1">
        <f t="shared" si="85"/>
        <v>1.997933242028199</v>
      </c>
      <c r="AN375" s="1" t="b">
        <f t="shared" si="86"/>
        <v>0</v>
      </c>
      <c r="AO375" s="1">
        <v>9.4879999999999995</v>
      </c>
    </row>
    <row r="376" spans="1:41">
      <c r="A376" s="7">
        <v>373</v>
      </c>
      <c r="B376" s="9" t="s">
        <v>84</v>
      </c>
      <c r="C376" s="9" t="s">
        <v>37</v>
      </c>
      <c r="D376" s="9" t="s">
        <v>84</v>
      </c>
      <c r="E376" s="9" t="s">
        <v>37</v>
      </c>
      <c r="F376" s="2" t="b">
        <f t="shared" si="79"/>
        <v>0</v>
      </c>
      <c r="G376" s="2" t="b">
        <f t="shared" si="77"/>
        <v>0</v>
      </c>
      <c r="H376" s="2" t="s">
        <v>275</v>
      </c>
      <c r="M376" s="1">
        <f>PRODUCT(SUM(PRODUCT(R376,overview!$J$3),PRODUCT(W376,overview!$K$3),PRODUCT(AB376,overview!$L$3)),1/SUM(overview!$J$3:$L$3))</f>
        <v>0.96765909090909086</v>
      </c>
      <c r="N376" s="1">
        <f>PRODUCT(SUM(PRODUCT(S376,overview!$J$3),PRODUCT(X376,overview!$K$3),PRODUCT(AC376,overview!$L$3)),1/SUM(overview!$J$3:$L$3))</f>
        <v>2.0323409090909093</v>
      </c>
      <c r="O376" s="1">
        <f t="shared" si="74"/>
        <v>14.5</v>
      </c>
      <c r="P376" s="1">
        <f t="shared" si="74"/>
        <v>3.5</v>
      </c>
      <c r="Q376" s="1">
        <f t="shared" si="78"/>
        <v>0.11492800394251729</v>
      </c>
      <c r="R376" s="4">
        <v>1.1919999999999999</v>
      </c>
      <c r="S376" s="4">
        <v>1.8080000000000001</v>
      </c>
      <c r="T376" s="1">
        <v>9.5</v>
      </c>
      <c r="U376" s="1">
        <v>1.5</v>
      </c>
      <c r="V376" s="1">
        <f t="shared" si="75"/>
        <v>0.10409874243129948</v>
      </c>
      <c r="W376" s="4">
        <v>0.84099999999999997</v>
      </c>
      <c r="X376" s="4">
        <v>2.1589999999999998</v>
      </c>
      <c r="Y376" s="1">
        <v>5</v>
      </c>
      <c r="Z376" s="1">
        <v>2</v>
      </c>
      <c r="AA376" s="1">
        <f t="shared" si="76"/>
        <v>0.15581287633163504</v>
      </c>
      <c r="AB376" s="1">
        <v>1.5</v>
      </c>
      <c r="AC376" s="1">
        <v>1.5</v>
      </c>
      <c r="AD376" s="1">
        <v>0</v>
      </c>
      <c r="AE376" s="1">
        <v>0</v>
      </c>
      <c r="AF376" s="1" t="e">
        <f t="shared" si="73"/>
        <v>#DIV/0!</v>
      </c>
      <c r="AH376" s="1">
        <f t="shared" si="80"/>
        <v>0.29096805646819435</v>
      </c>
      <c r="AI376" s="1">
        <f t="shared" si="81"/>
        <v>0.15297400583467333</v>
      </c>
      <c r="AJ376" s="1">
        <f t="shared" si="82"/>
        <v>0.30408858603066435</v>
      </c>
      <c r="AK376" s="1">
        <f t="shared" si="83"/>
        <v>3.5067083067502711</v>
      </c>
      <c r="AL376" s="1" t="b">
        <f t="shared" si="84"/>
        <v>0</v>
      </c>
      <c r="AM376" s="1">
        <f t="shared" si="85"/>
        <v>1.9516103426734452</v>
      </c>
      <c r="AN376" s="1" t="b">
        <f t="shared" si="86"/>
        <v>0</v>
      </c>
      <c r="AO376" s="1">
        <v>9.4879999999999995</v>
      </c>
    </row>
    <row r="377" spans="1:41">
      <c r="A377" s="7">
        <v>374</v>
      </c>
      <c r="B377" s="9" t="s">
        <v>47</v>
      </c>
      <c r="C377" s="9" t="s">
        <v>48</v>
      </c>
      <c r="D377" s="9" t="s">
        <v>62</v>
      </c>
      <c r="E377" s="9" t="s">
        <v>48</v>
      </c>
      <c r="F377" s="2" t="b">
        <f t="shared" si="79"/>
        <v>1</v>
      </c>
      <c r="G377" s="2" t="b">
        <f t="shared" si="77"/>
        <v>0</v>
      </c>
      <c r="H377" s="2" t="s">
        <v>275</v>
      </c>
      <c r="M377" s="1">
        <f>PRODUCT(SUM(PRODUCT(R377,overview!$J$3),PRODUCT(W377,overview!$K$3),PRODUCT(AB377,overview!$L$3)),1/SUM(overview!$J$3:$L$3))</f>
        <v>0.93831818181818183</v>
      </c>
      <c r="N377" s="1">
        <f>PRODUCT(SUM(PRODUCT(S377,overview!$J$3),PRODUCT(X377,overview!$K$3),PRODUCT(AC377,overview!$L$3)),1/SUM(overview!$J$3:$L$3))</f>
        <v>2.0616818181818184</v>
      </c>
      <c r="O377" s="1">
        <f t="shared" si="74"/>
        <v>12</v>
      </c>
      <c r="P377" s="1">
        <f t="shared" si="74"/>
        <v>16</v>
      </c>
      <c r="Q377" s="1">
        <f t="shared" si="78"/>
        <v>0.60683025773309507</v>
      </c>
      <c r="R377" s="4">
        <v>0.90800000000000003</v>
      </c>
      <c r="S377" s="4">
        <v>2.0920000000000001</v>
      </c>
      <c r="T377" s="1">
        <v>4</v>
      </c>
      <c r="U377" s="1">
        <v>2</v>
      </c>
      <c r="V377" s="1">
        <f t="shared" si="75"/>
        <v>0.2170172084130019</v>
      </c>
      <c r="W377" s="4">
        <v>0.95299999999999996</v>
      </c>
      <c r="X377" s="4">
        <v>2.0470000000000002</v>
      </c>
      <c r="Y377" s="1">
        <v>7</v>
      </c>
      <c r="Z377" s="1">
        <v>13</v>
      </c>
      <c r="AA377" s="1">
        <f t="shared" si="76"/>
        <v>0.86461023100006973</v>
      </c>
      <c r="AB377" s="1">
        <v>0.93700000000000006</v>
      </c>
      <c r="AC377" s="1">
        <v>2.0630000000000002</v>
      </c>
      <c r="AD377" s="1">
        <v>1</v>
      </c>
      <c r="AE377" s="1">
        <v>1</v>
      </c>
      <c r="AF377" s="1">
        <f t="shared" si="73"/>
        <v>0.45419292292777508</v>
      </c>
      <c r="AH377" s="1">
        <f t="shared" si="80"/>
        <v>0.28845271385212373</v>
      </c>
      <c r="AI377" s="1">
        <f t="shared" si="81"/>
        <v>0.17038466053210435</v>
      </c>
      <c r="AJ377" s="1">
        <f t="shared" si="82"/>
        <v>0.2517960851796085</v>
      </c>
      <c r="AK377" s="1">
        <f t="shared" si="83"/>
        <v>2.210990745749954</v>
      </c>
      <c r="AL377" s="1" t="b">
        <f t="shared" si="84"/>
        <v>0</v>
      </c>
      <c r="AM377" s="1">
        <f t="shared" si="85"/>
        <v>1.5938569446389146</v>
      </c>
      <c r="AN377" s="1" t="b">
        <f t="shared" si="86"/>
        <v>0</v>
      </c>
      <c r="AO377" s="1">
        <v>9.4879999999999995</v>
      </c>
    </row>
    <row r="378" spans="1:41">
      <c r="A378" s="7">
        <v>375</v>
      </c>
      <c r="B378" s="9" t="s">
        <v>83</v>
      </c>
      <c r="C378" s="9" t="s">
        <v>61</v>
      </c>
      <c r="D378" s="9" t="s">
        <v>30</v>
      </c>
      <c r="E378" s="9" t="s">
        <v>31</v>
      </c>
      <c r="F378" s="2" t="b">
        <f t="shared" si="79"/>
        <v>0</v>
      </c>
      <c r="G378" s="2" t="b">
        <f t="shared" si="77"/>
        <v>0</v>
      </c>
      <c r="H378" s="2" t="s">
        <v>275</v>
      </c>
      <c r="M378" s="1">
        <f>PRODUCT(SUM(PRODUCT(R378,overview!$J$3),PRODUCT(W378,overview!$K$3),PRODUCT(AB378,overview!$L$3)),1/SUM(overview!$J$3:$L$3))</f>
        <v>0.99956818181818174</v>
      </c>
      <c r="N378" s="1">
        <f>PRODUCT(SUM(PRODUCT(S378,overview!$J$3),PRODUCT(X378,overview!$K$3),PRODUCT(AC378,overview!$L$3)),1/SUM(overview!$J$3:$L$3))</f>
        <v>2.0004318181818181</v>
      </c>
      <c r="O378" s="1">
        <f t="shared" si="74"/>
        <v>20.3</v>
      </c>
      <c r="P378" s="1">
        <f t="shared" si="74"/>
        <v>16.7</v>
      </c>
      <c r="Q378" s="1">
        <f t="shared" si="78"/>
        <v>0.41106367708225999</v>
      </c>
      <c r="R378" s="4">
        <v>0.98</v>
      </c>
      <c r="S378" s="4">
        <v>2.02</v>
      </c>
      <c r="T378" s="1">
        <v>11.5</v>
      </c>
      <c r="U378" s="1">
        <v>10.5</v>
      </c>
      <c r="V378" s="1">
        <f t="shared" si="75"/>
        <v>0.44296168747309511</v>
      </c>
      <c r="W378" s="4">
        <v>1.0089999999999999</v>
      </c>
      <c r="X378" s="4">
        <v>1.9910000000000001</v>
      </c>
      <c r="Y378" s="1">
        <v>8.8000000000000007</v>
      </c>
      <c r="Z378" s="1">
        <v>5.2</v>
      </c>
      <c r="AA378" s="1">
        <f t="shared" si="76"/>
        <v>0.29946121181681201</v>
      </c>
      <c r="AB378" s="1">
        <v>1</v>
      </c>
      <c r="AC378" s="1">
        <v>2</v>
      </c>
      <c r="AD378" s="1">
        <v>0</v>
      </c>
      <c r="AE378" s="1">
        <v>1</v>
      </c>
      <c r="AF378" s="1" t="e">
        <f t="shared" si="73"/>
        <v>#DIV/0!</v>
      </c>
      <c r="AH378" s="1">
        <f t="shared" si="80"/>
        <v>0.27249586893491112</v>
      </c>
      <c r="AI378" s="1">
        <f t="shared" si="81"/>
        <v>0.16786201699669273</v>
      </c>
      <c r="AJ378" s="1">
        <f t="shared" si="82"/>
        <v>0.2517960851796085</v>
      </c>
      <c r="AK378" s="1">
        <f t="shared" si="83"/>
        <v>1.3767547675549692</v>
      </c>
      <c r="AL378" s="1" t="b">
        <f t="shared" si="84"/>
        <v>0</v>
      </c>
      <c r="AM378" s="1">
        <f t="shared" si="85"/>
        <v>1.4407609929785199</v>
      </c>
      <c r="AN378" s="1" t="b">
        <f t="shared" si="86"/>
        <v>0</v>
      </c>
      <c r="AO378" s="1">
        <v>9.4879999999999995</v>
      </c>
    </row>
    <row r="379" spans="1:41">
      <c r="A379" s="7">
        <v>376</v>
      </c>
      <c r="B379" s="9" t="s">
        <v>53</v>
      </c>
      <c r="C379" s="9" t="s">
        <v>33</v>
      </c>
      <c r="D379" s="9" t="s">
        <v>32</v>
      </c>
      <c r="E379" s="9" t="s">
        <v>33</v>
      </c>
      <c r="F379" s="2" t="b">
        <f t="shared" si="79"/>
        <v>1</v>
      </c>
      <c r="G379" s="2" t="b">
        <f t="shared" si="77"/>
        <v>0</v>
      </c>
      <c r="H379" s="2" t="s">
        <v>275</v>
      </c>
      <c r="M379" s="1">
        <f>PRODUCT(SUM(PRODUCT(R379,overview!$J$3),PRODUCT(W379,overview!$K$3),PRODUCT(AB379,overview!$L$3)),1/SUM(overview!$J$3:$L$3))</f>
        <v>1</v>
      </c>
      <c r="N379" s="1">
        <f>PRODUCT(SUM(PRODUCT(S379,overview!$J$3),PRODUCT(X379,overview!$K$3),PRODUCT(AC379,overview!$L$3)),1/SUM(overview!$J$3:$L$3))</f>
        <v>2</v>
      </c>
      <c r="O379" s="1">
        <f t="shared" si="74"/>
        <v>13</v>
      </c>
      <c r="P379" s="1">
        <f t="shared" si="74"/>
        <v>0</v>
      </c>
      <c r="Q379" s="1">
        <f t="shared" si="78"/>
        <v>0</v>
      </c>
      <c r="R379" s="4">
        <v>1</v>
      </c>
      <c r="S379" s="4">
        <v>2</v>
      </c>
      <c r="T379" s="1">
        <v>5</v>
      </c>
      <c r="U379" s="1">
        <v>0</v>
      </c>
      <c r="V379" s="1">
        <f t="shared" si="75"/>
        <v>0</v>
      </c>
      <c r="W379" s="4">
        <v>1</v>
      </c>
      <c r="X379" s="4">
        <v>2</v>
      </c>
      <c r="Y379" s="1">
        <v>7</v>
      </c>
      <c r="Z379" s="1">
        <v>0</v>
      </c>
      <c r="AA379" s="1">
        <f t="shared" si="76"/>
        <v>0</v>
      </c>
      <c r="AB379" s="1">
        <v>1</v>
      </c>
      <c r="AC379" s="1">
        <v>2</v>
      </c>
      <c r="AD379" s="1">
        <v>1</v>
      </c>
      <c r="AE379" s="1">
        <v>0</v>
      </c>
      <c r="AF379" s="1">
        <f t="shared" si="73"/>
        <v>0</v>
      </c>
      <c r="AH379" s="1">
        <f t="shared" si="80"/>
        <v>0.248288122735008</v>
      </c>
      <c r="AI379" s="1">
        <f t="shared" si="81"/>
        <v>0.18682239644046231</v>
      </c>
      <c r="AJ379" s="1">
        <f t="shared" si="82"/>
        <v>0.26263233564239963</v>
      </c>
      <c r="AK379" s="1">
        <f t="shared" si="83"/>
        <v>0.6974725091107139</v>
      </c>
      <c r="AL379" s="1" t="b">
        <f t="shared" si="84"/>
        <v>0</v>
      </c>
      <c r="AM379" s="1">
        <f t="shared" si="85"/>
        <v>0.87180602636847004</v>
      </c>
      <c r="AN379" s="1" t="b">
        <f t="shared" si="86"/>
        <v>0</v>
      </c>
      <c r="AO379" s="1">
        <v>9.4879999999999995</v>
      </c>
    </row>
    <row r="380" spans="1:41">
      <c r="A380" s="7">
        <v>377</v>
      </c>
      <c r="B380" s="9" t="s">
        <v>56</v>
      </c>
      <c r="C380" s="9" t="s">
        <v>31</v>
      </c>
      <c r="D380" s="9" t="s">
        <v>32</v>
      </c>
      <c r="E380" s="9" t="s">
        <v>33</v>
      </c>
      <c r="F380" s="2" t="b">
        <f t="shared" si="79"/>
        <v>0</v>
      </c>
      <c r="G380" s="2" t="b">
        <f t="shared" si="77"/>
        <v>0</v>
      </c>
      <c r="H380" s="2" t="s">
        <v>275</v>
      </c>
      <c r="M380" s="1">
        <f>PRODUCT(SUM(PRODUCT(R380,overview!$J$3),PRODUCT(W380,overview!$K$3),PRODUCT(AB380,overview!$L$3)),1/SUM(overview!$J$3:$L$3))</f>
        <v>0.65154545454545454</v>
      </c>
      <c r="N380" s="1">
        <f>PRODUCT(SUM(PRODUCT(S380,overview!$J$3),PRODUCT(X380,overview!$K$3),PRODUCT(AC380,overview!$L$3)),1/SUM(overview!$J$3:$L$3))</f>
        <v>2.3484545454545454</v>
      </c>
      <c r="O380" s="1">
        <f t="shared" si="74"/>
        <v>10.5</v>
      </c>
      <c r="P380" s="1">
        <f t="shared" si="74"/>
        <v>13.5</v>
      </c>
      <c r="Q380" s="1">
        <f t="shared" si="78"/>
        <v>0.35670322013371603</v>
      </c>
      <c r="R380" s="4">
        <v>0.98199999999999998</v>
      </c>
      <c r="S380" s="4">
        <v>2.0179999999999998</v>
      </c>
      <c r="T380" s="1">
        <v>5.5</v>
      </c>
      <c r="U380" s="1">
        <v>2.5</v>
      </c>
      <c r="V380" s="1">
        <f t="shared" si="75"/>
        <v>0.22119109829714392</v>
      </c>
      <c r="W380" s="4">
        <v>0.48</v>
      </c>
      <c r="X380" s="4">
        <v>2.52</v>
      </c>
      <c r="Y380" s="1">
        <v>4</v>
      </c>
      <c r="Z380" s="1">
        <v>10</v>
      </c>
      <c r="AA380" s="1">
        <f t="shared" si="76"/>
        <v>0.47619047619047611</v>
      </c>
      <c r="AB380" s="1">
        <v>1</v>
      </c>
      <c r="AC380" s="1">
        <v>2</v>
      </c>
      <c r="AD380" s="1">
        <v>1</v>
      </c>
      <c r="AE380" s="1">
        <v>1</v>
      </c>
      <c r="AF380" s="1">
        <f t="shared" si="73"/>
        <v>0.5</v>
      </c>
      <c r="AH380" s="1">
        <f t="shared" si="80"/>
        <v>0.24544379683080997</v>
      </c>
      <c r="AI380" s="1">
        <f t="shared" si="81"/>
        <v>0.17253408895878505</v>
      </c>
      <c r="AJ380" s="1">
        <f t="shared" si="82"/>
        <v>0.26421369647767451</v>
      </c>
      <c r="AK380" s="1">
        <f t="shared" si="83"/>
        <v>0.38259222165411527</v>
      </c>
      <c r="AL380" s="1" t="b">
        <f t="shared" si="84"/>
        <v>0</v>
      </c>
      <c r="AM380" s="1">
        <f t="shared" si="85"/>
        <v>0.38034919259026334</v>
      </c>
      <c r="AN380" s="1" t="b">
        <f t="shared" si="86"/>
        <v>0</v>
      </c>
      <c r="AO380" s="1">
        <v>9.4879999999999995</v>
      </c>
    </row>
    <row r="381" spans="1:41">
      <c r="A381" s="7">
        <v>378</v>
      </c>
      <c r="B381" s="9" t="s">
        <v>36</v>
      </c>
      <c r="C381" s="9" t="s">
        <v>37</v>
      </c>
      <c r="D381" s="9" t="s">
        <v>36</v>
      </c>
      <c r="E381" s="9" t="s">
        <v>37</v>
      </c>
      <c r="F381" s="2" t="b">
        <f t="shared" si="79"/>
        <v>0</v>
      </c>
      <c r="G381" s="2" t="b">
        <f t="shared" si="77"/>
        <v>0</v>
      </c>
      <c r="H381" s="2" t="s">
        <v>275</v>
      </c>
      <c r="M381" s="1">
        <f>PRODUCT(SUM(PRODUCT(R381,overview!$J$3),PRODUCT(W381,overview!$K$3),PRODUCT(AB381,overview!$L$3)),1/SUM(overview!$J$3:$L$3))</f>
        <v>0.90974999999999995</v>
      </c>
      <c r="N381" s="1">
        <f>PRODUCT(SUM(PRODUCT(S381,overview!$J$3),PRODUCT(X381,overview!$K$3),PRODUCT(AC381,overview!$L$3)),1/SUM(overview!$J$3:$L$3))</f>
        <v>2.0902500000000002</v>
      </c>
      <c r="O381" s="1">
        <f t="shared" si="74"/>
        <v>11</v>
      </c>
      <c r="P381" s="1">
        <f t="shared" si="74"/>
        <v>5</v>
      </c>
      <c r="Q381" s="1">
        <f t="shared" si="78"/>
        <v>0.19783409987930978</v>
      </c>
      <c r="R381" s="4">
        <v>0.96699999999999997</v>
      </c>
      <c r="S381" s="4">
        <v>2.0329999999999999</v>
      </c>
      <c r="T381" s="1">
        <v>6</v>
      </c>
      <c r="U381" s="1">
        <v>4</v>
      </c>
      <c r="V381" s="1">
        <f t="shared" si="75"/>
        <v>0.31710116412526645</v>
      </c>
      <c r="W381" s="4">
        <v>0.879</v>
      </c>
      <c r="X381" s="4">
        <v>2.121</v>
      </c>
      <c r="Y381" s="1">
        <v>5</v>
      </c>
      <c r="Z381" s="1">
        <v>1</v>
      </c>
      <c r="AA381" s="1">
        <f t="shared" si="76"/>
        <v>8.2885431400282886E-2</v>
      </c>
      <c r="AB381" s="1">
        <v>1</v>
      </c>
      <c r="AC381" s="1">
        <v>2</v>
      </c>
      <c r="AD381" s="1">
        <v>0</v>
      </c>
      <c r="AE381" s="1">
        <v>0</v>
      </c>
      <c r="AF381" s="1" t="e">
        <f t="shared" si="73"/>
        <v>#DIV/0!</v>
      </c>
      <c r="AH381" s="1">
        <f t="shared" si="80"/>
        <v>0.22928310438336286</v>
      </c>
      <c r="AI381" s="1">
        <f t="shared" si="81"/>
        <v>0.19242370163794364</v>
      </c>
      <c r="AJ381" s="1">
        <f t="shared" si="82"/>
        <v>0.21194338971349672</v>
      </c>
      <c r="AK381" s="1">
        <f t="shared" si="83"/>
        <v>8.8325414094867383E-2</v>
      </c>
      <c r="AL381" s="1" t="b">
        <f t="shared" si="84"/>
        <v>0</v>
      </c>
      <c r="AM381" s="1">
        <f t="shared" si="85"/>
        <v>0.12493809095221571</v>
      </c>
      <c r="AN381" s="1" t="b">
        <f t="shared" si="86"/>
        <v>0</v>
      </c>
      <c r="AO381" s="1">
        <v>9.4879999999999995</v>
      </c>
    </row>
    <row r="382" spans="1:41">
      <c r="A382" s="7">
        <v>379</v>
      </c>
      <c r="B382" s="9" t="s">
        <v>56</v>
      </c>
      <c r="C382" s="9" t="s">
        <v>31</v>
      </c>
      <c r="D382" s="9" t="s">
        <v>30</v>
      </c>
      <c r="E382" s="9" t="s">
        <v>31</v>
      </c>
      <c r="F382" s="2" t="b">
        <f t="shared" si="79"/>
        <v>0</v>
      </c>
      <c r="G382" s="2" t="b">
        <f t="shared" si="77"/>
        <v>0</v>
      </c>
      <c r="H382" s="2" t="s">
        <v>275</v>
      </c>
      <c r="M382" s="1">
        <f>PRODUCT(SUM(PRODUCT(R382,overview!$J$3),PRODUCT(W382,overview!$K$3),PRODUCT(AB382,overview!$L$3)),1/SUM(overview!$J$3:$L$3))</f>
        <v>1.0138409090909091</v>
      </c>
      <c r="N382" s="1">
        <f>PRODUCT(SUM(PRODUCT(S382,overview!$J$3),PRODUCT(X382,overview!$K$3),PRODUCT(AC382,overview!$L$3)),1/SUM(overview!$J$3:$L$3))</f>
        <v>1.9861590909090912</v>
      </c>
      <c r="O382" s="1">
        <f t="shared" si="74"/>
        <v>10</v>
      </c>
      <c r="P382" s="1">
        <f t="shared" si="74"/>
        <v>2</v>
      </c>
      <c r="Q382" s="1">
        <f t="shared" si="78"/>
        <v>0.10209060429563684</v>
      </c>
      <c r="R382" s="4">
        <v>1</v>
      </c>
      <c r="S382" s="4">
        <v>2</v>
      </c>
      <c r="T382" s="1">
        <v>4</v>
      </c>
      <c r="U382" s="1">
        <v>0</v>
      </c>
      <c r="V382" s="1">
        <f t="shared" si="75"/>
        <v>0</v>
      </c>
      <c r="W382" s="4">
        <v>1.0209999999999999</v>
      </c>
      <c r="X382" s="4">
        <v>1.9790000000000001</v>
      </c>
      <c r="Y382" s="1">
        <v>5</v>
      </c>
      <c r="Z382" s="1">
        <v>2</v>
      </c>
      <c r="AA382" s="1">
        <f t="shared" si="76"/>
        <v>0.20636685194542698</v>
      </c>
      <c r="AB382" s="1">
        <v>1</v>
      </c>
      <c r="AC382" s="1">
        <v>2</v>
      </c>
      <c r="AD382" s="1">
        <v>1</v>
      </c>
      <c r="AE382" s="1">
        <v>0</v>
      </c>
      <c r="AF382" s="1">
        <f t="shared" si="73"/>
        <v>0</v>
      </c>
      <c r="AH382" s="1">
        <f t="shared" si="80"/>
        <v>0.14939881224790164</v>
      </c>
      <c r="AI382" s="1">
        <f t="shared" si="81"/>
        <v>0.16574612069237896</v>
      </c>
      <c r="AJ382" s="1">
        <f t="shared" si="82"/>
        <v>0.15508830950378469</v>
      </c>
      <c r="AK382" s="1">
        <f t="shared" si="83"/>
        <v>2.0998972097170249E-3</v>
      </c>
      <c r="AL382" s="1" t="b">
        <f t="shared" si="84"/>
        <v>0</v>
      </c>
      <c r="AM382" s="1">
        <f t="shared" si="85"/>
        <v>5.4677575240687837E-2</v>
      </c>
      <c r="AN382" s="1" t="b">
        <f t="shared" si="86"/>
        <v>0</v>
      </c>
      <c r="AO382" s="1">
        <v>9.4879999999999995</v>
      </c>
    </row>
    <row r="383" spans="1:41">
      <c r="A383" s="7">
        <v>380</v>
      </c>
      <c r="B383" s="9" t="s">
        <v>36</v>
      </c>
      <c r="C383" s="9" t="s">
        <v>37</v>
      </c>
      <c r="D383" s="9" t="s">
        <v>84</v>
      </c>
      <c r="E383" s="9" t="s">
        <v>37</v>
      </c>
      <c r="F383" s="2" t="b">
        <f t="shared" si="79"/>
        <v>0</v>
      </c>
      <c r="G383" s="2" t="b">
        <f t="shared" si="77"/>
        <v>1</v>
      </c>
      <c r="H383" s="2" t="s">
        <v>275</v>
      </c>
      <c r="M383" s="1">
        <f>PRODUCT(SUM(PRODUCT(R383,overview!$J$3),PRODUCT(W383,overview!$K$3),PRODUCT(AB383,overview!$L$3)),1/SUM(overview!$J$3:$L$3))</f>
        <v>0.92299999999999993</v>
      </c>
      <c r="N383" s="1">
        <f>PRODUCT(SUM(PRODUCT(S383,overview!$J$3),PRODUCT(X383,overview!$K$3),PRODUCT(AC383,overview!$L$3)),1/SUM(overview!$J$3:$L$3))</f>
        <v>2.077</v>
      </c>
      <c r="O383" s="1">
        <f t="shared" si="74"/>
        <v>12</v>
      </c>
      <c r="P383" s="1">
        <f t="shared" si="74"/>
        <v>4</v>
      </c>
      <c r="Q383" s="1">
        <f t="shared" si="78"/>
        <v>0.14813031616112982</v>
      </c>
      <c r="R383" s="4">
        <v>0.996</v>
      </c>
      <c r="S383" s="4">
        <v>2.004</v>
      </c>
      <c r="T383" s="1">
        <v>7</v>
      </c>
      <c r="U383" s="1">
        <v>3</v>
      </c>
      <c r="V383" s="1">
        <f t="shared" si="75"/>
        <v>0.21300256629597944</v>
      </c>
      <c r="W383" s="4">
        <v>0.877</v>
      </c>
      <c r="X383" s="4">
        <v>2.1230000000000002</v>
      </c>
      <c r="Y383" s="1">
        <v>4</v>
      </c>
      <c r="Z383" s="1">
        <v>1</v>
      </c>
      <c r="AA383" s="1">
        <f t="shared" si="76"/>
        <v>0.10327366933584549</v>
      </c>
      <c r="AB383" s="1">
        <v>1.2350000000000001</v>
      </c>
      <c r="AC383" s="1">
        <v>1.7649999999999999</v>
      </c>
      <c r="AD383" s="1">
        <v>1</v>
      </c>
      <c r="AE383" s="1">
        <v>0</v>
      </c>
      <c r="AF383" s="1">
        <f t="shared" si="73"/>
        <v>0</v>
      </c>
      <c r="AH383" s="1">
        <f t="shared" si="80"/>
        <v>0.12051436445535495</v>
      </c>
      <c r="AI383" s="1">
        <f t="shared" si="81"/>
        <v>0.12988618953819217</v>
      </c>
      <c r="AJ383" s="1">
        <f t="shared" si="82"/>
        <v>7.5885131463445207E-2</v>
      </c>
      <c r="AK383" s="1">
        <f t="shared" si="83"/>
        <v>0.22123310881977992</v>
      </c>
      <c r="AL383" s="1" t="b">
        <f t="shared" si="84"/>
        <v>0</v>
      </c>
      <c r="AM383" s="1">
        <f t="shared" si="85"/>
        <v>5.4128675656357902E-4</v>
      </c>
      <c r="AN383" s="1" t="b">
        <f t="shared" si="86"/>
        <v>0</v>
      </c>
      <c r="AO383" s="1">
        <v>9.4879999999999995</v>
      </c>
    </row>
    <row r="384" spans="1:41">
      <c r="A384" s="7">
        <v>381</v>
      </c>
      <c r="B384" s="9" t="s">
        <v>54</v>
      </c>
      <c r="C384" s="9" t="s">
        <v>55</v>
      </c>
      <c r="D384" s="9" t="s">
        <v>54</v>
      </c>
      <c r="E384" s="9" t="s">
        <v>55</v>
      </c>
      <c r="F384" s="2" t="b">
        <f t="shared" si="79"/>
        <v>0</v>
      </c>
      <c r="G384" s="2" t="b">
        <f t="shared" si="77"/>
        <v>0</v>
      </c>
      <c r="H384" s="2" t="s">
        <v>275</v>
      </c>
      <c r="M384" s="1">
        <f>PRODUCT(SUM(PRODUCT(R384,overview!$J$3),PRODUCT(W384,overview!$K$3),PRODUCT(AB384,overview!$L$3)),1/SUM(overview!$J$3:$L$3))</f>
        <v>0.37754545454545457</v>
      </c>
      <c r="N384" s="1">
        <f>PRODUCT(SUM(PRODUCT(S384,overview!$J$3),PRODUCT(X384,overview!$K$3),PRODUCT(AC384,overview!$L$3)),1/SUM(overview!$J$3:$L$3))</f>
        <v>2.6224545454545458</v>
      </c>
      <c r="O384" s="1">
        <f t="shared" si="74"/>
        <v>7</v>
      </c>
      <c r="P384" s="1">
        <f t="shared" si="74"/>
        <v>1</v>
      </c>
      <c r="Q384" s="1">
        <f t="shared" si="78"/>
        <v>2.0566634807283747E-2</v>
      </c>
      <c r="R384" s="4">
        <v>0.38300000000000001</v>
      </c>
      <c r="S384" s="4">
        <v>2.617</v>
      </c>
      <c r="T384" s="1">
        <v>3</v>
      </c>
      <c r="U384" s="1">
        <v>1</v>
      </c>
      <c r="V384" s="1">
        <f t="shared" si="75"/>
        <v>4.878359444656731E-2</v>
      </c>
      <c r="W384" s="4">
        <v>0.375</v>
      </c>
      <c r="X384" s="4">
        <v>2.625</v>
      </c>
      <c r="Y384" s="1">
        <v>4</v>
      </c>
      <c r="Z384" s="1">
        <v>0</v>
      </c>
      <c r="AA384" s="1">
        <f t="shared" si="76"/>
        <v>0</v>
      </c>
      <c r="AB384" s="1">
        <v>0.375</v>
      </c>
      <c r="AC384" s="1">
        <v>2.625</v>
      </c>
      <c r="AD384" s="1">
        <v>0</v>
      </c>
      <c r="AE384" s="1">
        <v>0</v>
      </c>
      <c r="AF384" s="1" t="e">
        <f t="shared" si="73"/>
        <v>#DIV/0!</v>
      </c>
      <c r="AH384" s="1">
        <f t="shared" si="80"/>
        <v>0.13615494087464761</v>
      </c>
      <c r="AI384" s="1">
        <f t="shared" si="81"/>
        <v>0.12737799834574029</v>
      </c>
      <c r="AJ384" s="1">
        <f t="shared" si="82"/>
        <v>9.9029064602106864E-2</v>
      </c>
      <c r="AK384" s="1">
        <f t="shared" si="83"/>
        <v>0.64502999058917798</v>
      </c>
      <c r="AL384" s="1" t="b">
        <f t="shared" si="84"/>
        <v>0</v>
      </c>
      <c r="AM384" s="1">
        <f t="shared" si="85"/>
        <v>2.5242648941578752E-2</v>
      </c>
      <c r="AN384" s="1" t="b">
        <f t="shared" si="86"/>
        <v>0</v>
      </c>
      <c r="AO384" s="1">
        <v>9.4879999999999995</v>
      </c>
    </row>
    <row r="385" spans="1:41">
      <c r="A385" s="7">
        <v>382</v>
      </c>
      <c r="B385" s="9" t="s">
        <v>28</v>
      </c>
      <c r="C385" s="9" t="s">
        <v>29</v>
      </c>
      <c r="D385" s="9" t="s">
        <v>28</v>
      </c>
      <c r="E385" s="9" t="s">
        <v>29</v>
      </c>
      <c r="F385" s="2" t="b">
        <f t="shared" si="79"/>
        <v>0</v>
      </c>
      <c r="G385" s="2" t="b">
        <f t="shared" si="77"/>
        <v>0</v>
      </c>
      <c r="H385" s="2" t="s">
        <v>275</v>
      </c>
      <c r="M385" s="1">
        <f>PRODUCT(SUM(PRODUCT(R385,overview!$J$3),PRODUCT(W385,overview!$K$3),PRODUCT(AB385,overview!$L$3)),1/SUM(overview!$J$3:$L$3))</f>
        <v>0.84663636363636374</v>
      </c>
      <c r="N385" s="1">
        <f>PRODUCT(SUM(PRODUCT(S385,overview!$J$3),PRODUCT(X385,overview!$K$3),PRODUCT(AC385,overview!$L$3)),1/SUM(overview!$J$3:$L$3))</f>
        <v>2.1533636363636366</v>
      </c>
      <c r="O385" s="1">
        <f t="shared" si="74"/>
        <v>9.5</v>
      </c>
      <c r="P385" s="1">
        <f t="shared" si="74"/>
        <v>10.5</v>
      </c>
      <c r="Q385" s="1">
        <f t="shared" si="78"/>
        <v>0.43455548568724128</v>
      </c>
      <c r="R385" s="4">
        <v>0.751</v>
      </c>
      <c r="S385" s="4">
        <v>2.2490000000000001</v>
      </c>
      <c r="T385" s="1">
        <v>6.5</v>
      </c>
      <c r="U385" s="1">
        <v>6.5</v>
      </c>
      <c r="V385" s="1">
        <f t="shared" si="75"/>
        <v>0.33392618941751889</v>
      </c>
      <c r="W385" s="4">
        <v>0.89900000000000002</v>
      </c>
      <c r="X385" s="4">
        <v>2.101</v>
      </c>
      <c r="Y385" s="1">
        <v>3</v>
      </c>
      <c r="Z385" s="1">
        <v>4</v>
      </c>
      <c r="AA385" s="1">
        <f t="shared" si="76"/>
        <v>0.57052197366333479</v>
      </c>
      <c r="AB385" s="1">
        <v>0.66700000000000004</v>
      </c>
      <c r="AC385" s="1">
        <v>2.3330000000000002</v>
      </c>
      <c r="AD385" s="1">
        <v>0</v>
      </c>
      <c r="AE385" s="1">
        <v>0</v>
      </c>
      <c r="AF385" s="1" t="e">
        <f t="shared" si="73"/>
        <v>#DIV/0!</v>
      </c>
      <c r="AH385" s="1">
        <f t="shared" si="80"/>
        <v>7.6311086064651298E-2</v>
      </c>
      <c r="AI385" s="1">
        <f t="shared" si="81"/>
        <v>0.10505998915639295</v>
      </c>
      <c r="AJ385" s="1">
        <f t="shared" si="82"/>
        <v>0</v>
      </c>
      <c r="AK385" s="1">
        <f t="shared" si="83"/>
        <v>1.1400576142503236</v>
      </c>
      <c r="AL385" s="1" t="b">
        <f t="shared" si="84"/>
        <v>0</v>
      </c>
      <c r="AM385" s="1">
        <f t="shared" si="85"/>
        <v>3.0751316569730566E-2</v>
      </c>
      <c r="AN385" s="1" t="b">
        <f t="shared" si="86"/>
        <v>0</v>
      </c>
      <c r="AO385" s="1">
        <v>9.4879999999999995</v>
      </c>
    </row>
    <row r="386" spans="1:41">
      <c r="A386" s="7">
        <v>383</v>
      </c>
      <c r="B386" s="9" t="s">
        <v>58</v>
      </c>
      <c r="C386" s="9" t="s">
        <v>59</v>
      </c>
      <c r="D386" s="9" t="s">
        <v>58</v>
      </c>
      <c r="E386" s="9" t="s">
        <v>59</v>
      </c>
      <c r="F386" s="2" t="b">
        <f t="shared" si="79"/>
        <v>0</v>
      </c>
      <c r="G386" s="2" t="b">
        <f t="shared" si="77"/>
        <v>0</v>
      </c>
      <c r="H386" s="2" t="s">
        <v>275</v>
      </c>
      <c r="M386" s="1">
        <f>PRODUCT(SUM(PRODUCT(R386,overview!$J$3),PRODUCT(W386,overview!$K$3),PRODUCT(AB386,overview!$L$3)),1/SUM(overview!$J$3:$L$3))</f>
        <v>0.375</v>
      </c>
      <c r="N386" s="1">
        <f>PRODUCT(SUM(PRODUCT(S386,overview!$J$3),PRODUCT(X386,overview!$K$3),PRODUCT(AC386,overview!$L$3)),1/SUM(overview!$J$3:$L$3))</f>
        <v>2.625</v>
      </c>
      <c r="O386" s="1">
        <f t="shared" si="74"/>
        <v>14</v>
      </c>
      <c r="P386" s="1">
        <f t="shared" si="74"/>
        <v>0</v>
      </c>
      <c r="Q386" s="1">
        <f t="shared" si="78"/>
        <v>0</v>
      </c>
      <c r="R386" s="4">
        <v>0.375</v>
      </c>
      <c r="S386" s="4">
        <v>2.625</v>
      </c>
      <c r="T386" s="1">
        <v>11</v>
      </c>
      <c r="U386" s="1">
        <v>0</v>
      </c>
      <c r="V386" s="1">
        <f t="shared" si="75"/>
        <v>0</v>
      </c>
      <c r="W386" s="4">
        <v>0.375</v>
      </c>
      <c r="X386" s="4">
        <v>2.625</v>
      </c>
      <c r="Y386" s="1">
        <v>3</v>
      </c>
      <c r="Z386" s="1">
        <v>0</v>
      </c>
      <c r="AA386" s="1">
        <f t="shared" si="76"/>
        <v>0</v>
      </c>
      <c r="AB386" s="1">
        <v>0.375</v>
      </c>
      <c r="AC386" s="1">
        <v>2.625</v>
      </c>
      <c r="AD386" s="1">
        <v>0</v>
      </c>
      <c r="AE386" s="1">
        <v>0</v>
      </c>
      <c r="AF386" s="1" t="e">
        <f t="shared" si="73"/>
        <v>#DIV/0!</v>
      </c>
      <c r="AH386" s="1">
        <f t="shared" si="80"/>
        <v>7.2779072779072779E-2</v>
      </c>
      <c r="AI386" s="1">
        <f t="shared" si="81"/>
        <v>8.2613234224771737E-2</v>
      </c>
      <c r="AJ386" s="1">
        <f t="shared" si="82"/>
        <v>0</v>
      </c>
      <c r="AK386" s="1">
        <f t="shared" si="83"/>
        <v>1.3558745339747911</v>
      </c>
      <c r="AL386" s="1" t="b">
        <f t="shared" si="84"/>
        <v>0</v>
      </c>
      <c r="AM386" s="1">
        <f t="shared" si="85"/>
        <v>3.6023999796542444E-2</v>
      </c>
      <c r="AN386" s="1" t="b">
        <f t="shared" si="86"/>
        <v>0</v>
      </c>
      <c r="AO386" s="1">
        <v>9.4879999999999995</v>
      </c>
    </row>
    <row r="387" spans="1:41">
      <c r="A387" s="7">
        <v>384</v>
      </c>
      <c r="B387" s="9" t="s">
        <v>36</v>
      </c>
      <c r="C387" s="9" t="s">
        <v>37</v>
      </c>
      <c r="D387" s="9" t="s">
        <v>84</v>
      </c>
      <c r="E387" s="9" t="s">
        <v>37</v>
      </c>
      <c r="F387" s="2" t="b">
        <f t="shared" si="79"/>
        <v>0</v>
      </c>
      <c r="G387" s="2" t="b">
        <f t="shared" si="77"/>
        <v>1</v>
      </c>
      <c r="H387" s="2" t="s">
        <v>275</v>
      </c>
      <c r="M387" s="1">
        <f>PRODUCT(SUM(PRODUCT(R387,overview!$J$3),PRODUCT(W387,overview!$K$3),PRODUCT(AB387,overview!$L$3)),1/SUM(overview!$J$3:$L$3))</f>
        <v>1.0550454545454544</v>
      </c>
      <c r="N387" s="1">
        <f>PRODUCT(SUM(PRODUCT(S387,overview!$J$3),PRODUCT(X387,overview!$K$3),PRODUCT(AC387,overview!$L$3)),1/SUM(overview!$J$3:$L$3))</f>
        <v>1.9449545454545456</v>
      </c>
      <c r="O387" s="1">
        <f t="shared" si="74"/>
        <v>14</v>
      </c>
      <c r="P387" s="1">
        <f t="shared" si="74"/>
        <v>4</v>
      </c>
      <c r="Q387" s="1">
        <f t="shared" si="78"/>
        <v>0.15498642842118968</v>
      </c>
      <c r="R387" s="4">
        <v>0.97599999999999998</v>
      </c>
      <c r="S387" s="4">
        <v>2.024</v>
      </c>
      <c r="T387" s="1">
        <v>5</v>
      </c>
      <c r="U387" s="1">
        <v>4</v>
      </c>
      <c r="V387" s="1">
        <f t="shared" si="75"/>
        <v>0.38577075098814229</v>
      </c>
      <c r="W387" s="4">
        <v>1.087</v>
      </c>
      <c r="X387" s="4">
        <v>1.913</v>
      </c>
      <c r="Y387" s="1">
        <v>8</v>
      </c>
      <c r="Z387" s="1">
        <v>0</v>
      </c>
      <c r="AA387" s="1">
        <f t="shared" si="76"/>
        <v>0</v>
      </c>
      <c r="AB387" s="1">
        <v>1.2350000000000001</v>
      </c>
      <c r="AC387" s="1">
        <v>1.7649999999999999</v>
      </c>
      <c r="AD387" s="1">
        <v>1</v>
      </c>
      <c r="AE387" s="1">
        <v>0</v>
      </c>
      <c r="AF387" s="1">
        <f t="shared" ref="AF387:AF440" si="87">PRODUCT(AE387,1/AD387,1/AC387,AB387)</f>
        <v>0</v>
      </c>
      <c r="AH387" s="1">
        <f t="shared" si="80"/>
        <v>5.6625583814392887E-2</v>
      </c>
      <c r="AI387" s="1">
        <f t="shared" si="81"/>
        <v>7.3938554738208567E-2</v>
      </c>
      <c r="AJ387" s="1">
        <f t="shared" si="82"/>
        <v>0</v>
      </c>
      <c r="AK387" s="1">
        <f t="shared" si="83"/>
        <v>1.870052184732188</v>
      </c>
      <c r="AL387" s="1" t="b">
        <f t="shared" si="84"/>
        <v>0</v>
      </c>
      <c r="AM387" s="1">
        <f t="shared" si="85"/>
        <v>5.8993299144642644E-2</v>
      </c>
      <c r="AN387" s="1" t="b">
        <f t="shared" si="86"/>
        <v>0</v>
      </c>
      <c r="AO387" s="1">
        <v>9.4879999999999995</v>
      </c>
    </row>
    <row r="388" spans="1:41">
      <c r="A388" s="7">
        <v>385</v>
      </c>
      <c r="B388" s="9" t="s">
        <v>98</v>
      </c>
      <c r="C388" s="9" t="s">
        <v>50</v>
      </c>
      <c r="D388" s="9" t="s">
        <v>98</v>
      </c>
      <c r="E388" s="9" t="s">
        <v>50</v>
      </c>
      <c r="F388" s="2" t="b">
        <f t="shared" si="79"/>
        <v>0</v>
      </c>
      <c r="G388" s="2" t="b">
        <f t="shared" si="77"/>
        <v>0</v>
      </c>
      <c r="H388" s="2" t="s">
        <v>275</v>
      </c>
      <c r="M388" s="1">
        <f>PRODUCT(SUM(PRODUCT(R388,overview!$J$3),PRODUCT(W388,overview!$K$3),PRODUCT(AB388,overview!$L$3)),1/SUM(overview!$J$3:$L$3))</f>
        <v>0.33761363636363645</v>
      </c>
      <c r="N388" s="1">
        <f>PRODUCT(SUM(PRODUCT(S388,overview!$J$3),PRODUCT(X388,overview!$K$3),PRODUCT(AC388,overview!$L$3)),1/SUM(overview!$J$3:$L$3))</f>
        <v>2.6623863636363638</v>
      </c>
      <c r="O388" s="1">
        <f t="shared" ref="O388:P428" si="88">SUM(T388,Y388,AD388)</f>
        <v>7</v>
      </c>
      <c r="P388" s="1">
        <f t="shared" si="88"/>
        <v>1</v>
      </c>
      <c r="Q388" s="1">
        <f t="shared" si="78"/>
        <v>1.8115522277031518E-2</v>
      </c>
      <c r="R388" s="4">
        <v>0.33300000000000002</v>
      </c>
      <c r="S388" s="4">
        <v>2.6669999999999998</v>
      </c>
      <c r="T388" s="1">
        <v>4</v>
      </c>
      <c r="U388" s="1">
        <v>0</v>
      </c>
      <c r="V388" s="1">
        <f t="shared" ref="V388:V440" si="89">PRODUCT(U388,1/T388,1/S388,R388)</f>
        <v>0</v>
      </c>
      <c r="W388" s="4">
        <v>0.34</v>
      </c>
      <c r="X388" s="4">
        <v>2.66</v>
      </c>
      <c r="Y388" s="1">
        <v>3</v>
      </c>
      <c r="Z388" s="1">
        <v>1</v>
      </c>
      <c r="AA388" s="1">
        <f t="shared" ref="AA388:AA440" si="90">PRODUCT(Z388,1/Y388,1/X388,W388)</f>
        <v>4.2606516290726815E-2</v>
      </c>
      <c r="AB388" s="1">
        <v>0.33300000000000002</v>
      </c>
      <c r="AC388" s="1">
        <v>2.6669999999999998</v>
      </c>
      <c r="AD388" s="1">
        <v>0</v>
      </c>
      <c r="AE388" s="1">
        <v>0</v>
      </c>
      <c r="AF388" s="1" t="e">
        <f t="shared" si="87"/>
        <v>#DIV/0!</v>
      </c>
      <c r="AH388" s="1">
        <f t="shared" si="80"/>
        <v>4.866899269884345E-2</v>
      </c>
      <c r="AI388" s="1">
        <f t="shared" si="81"/>
        <v>5.831937159551092E-2</v>
      </c>
      <c r="AJ388" s="1">
        <f t="shared" si="82"/>
        <v>0</v>
      </c>
      <c r="AK388" s="1">
        <f t="shared" si="83"/>
        <v>1.4811464245055894</v>
      </c>
      <c r="AL388" s="1" t="b">
        <f t="shared" si="84"/>
        <v>0</v>
      </c>
      <c r="AM388" s="1">
        <f t="shared" si="85"/>
        <v>2.1869901896078119E-2</v>
      </c>
      <c r="AN388" s="1" t="b">
        <f t="shared" si="86"/>
        <v>0</v>
      </c>
      <c r="AO388" s="1">
        <v>9.4879999999999995</v>
      </c>
    </row>
    <row r="389" spans="1:41">
      <c r="A389" s="7">
        <v>386</v>
      </c>
      <c r="B389" s="9" t="s">
        <v>47</v>
      </c>
      <c r="C389" s="9" t="s">
        <v>48</v>
      </c>
      <c r="D389" s="9" t="s">
        <v>47</v>
      </c>
      <c r="E389" s="9" t="s">
        <v>48</v>
      </c>
      <c r="F389" s="2" t="b">
        <f t="shared" si="79"/>
        <v>0</v>
      </c>
      <c r="G389" s="2" t="b">
        <f t="shared" ref="G389:G428" si="91">AND(NOT(D389=B389),OR(D389="CAT",D389="CAC",D389="ATA",D389="ATT",D389="TTA",D389="ATG",D389="CCG",D389="AGA",D389="CGG",D389="AGG",D389="CGA",D389="CGC",D389="TCC",D389="ACG",D389="ACC",D389="GTA",D389="TGG",D389="TAT",B389="GAA",B389="GAT",B389="GAG",B389="AAG",B389="AAA",B389="CTA",B389="CTT",B389="CTC",B389="AAC",B389="CCA",B389="CCT",B389="CAG",B389="CAA",B389="CGT",B389="AGT",B389="AGC",B389="TCA",B389="TCT",B389="GTC"))</f>
        <v>0</v>
      </c>
      <c r="H389" s="2" t="s">
        <v>275</v>
      </c>
      <c r="M389" s="1">
        <f>PRODUCT(SUM(PRODUCT(R389,overview!$J$3),PRODUCT(W389,overview!$K$3),PRODUCT(AB389,overview!$L$3)),1/SUM(overview!$J$3:$L$3))</f>
        <v>0.95045454545454544</v>
      </c>
      <c r="N389" s="1">
        <f>PRODUCT(SUM(PRODUCT(S389,overview!$J$3),PRODUCT(X389,overview!$K$3),PRODUCT(AC389,overview!$L$3)),1/SUM(overview!$J$3:$L$3))</f>
        <v>2.0495454545454548</v>
      </c>
      <c r="O389" s="1">
        <f t="shared" si="88"/>
        <v>13</v>
      </c>
      <c r="P389" s="1">
        <f t="shared" si="88"/>
        <v>2</v>
      </c>
      <c r="Q389" s="1">
        <f t="shared" ref="Q389:Q440" si="92">PRODUCT(P389,1/O389,1/N389,M389)</f>
        <v>7.1344490506167146E-2</v>
      </c>
      <c r="R389" s="4">
        <v>0.86899999999999999</v>
      </c>
      <c r="S389" s="4">
        <v>2.1309999999999998</v>
      </c>
      <c r="T389" s="1">
        <v>3</v>
      </c>
      <c r="U389" s="1">
        <v>1</v>
      </c>
      <c r="V389" s="1">
        <f t="shared" si="89"/>
        <v>0.13592992335366808</v>
      </c>
      <c r="W389" s="4">
        <v>0.99299999999999999</v>
      </c>
      <c r="X389" s="4">
        <v>2.0070000000000001</v>
      </c>
      <c r="Y389" s="1">
        <v>10</v>
      </c>
      <c r="Z389" s="1">
        <v>1</v>
      </c>
      <c r="AA389" s="1">
        <f t="shared" si="90"/>
        <v>4.9476831091180867E-2</v>
      </c>
      <c r="AB389" s="1">
        <v>0.85699999999999998</v>
      </c>
      <c r="AC389" s="1">
        <v>2.1429999999999998</v>
      </c>
      <c r="AD389" s="1">
        <v>0</v>
      </c>
      <c r="AE389" s="1">
        <v>0</v>
      </c>
      <c r="AF389" s="1" t="e">
        <f t="shared" si="87"/>
        <v>#DIV/0!</v>
      </c>
      <c r="AH389" s="1">
        <f t="shared" si="80"/>
        <v>5.3196627246988148E-2</v>
      </c>
      <c r="AI389" s="1">
        <f t="shared" si="81"/>
        <v>5.4079287231553405E-2</v>
      </c>
      <c r="AJ389" s="1">
        <f t="shared" si="82"/>
        <v>0</v>
      </c>
      <c r="AK389" s="1">
        <f t="shared" si="83"/>
        <v>1.2252803316489327</v>
      </c>
      <c r="AL389" s="1" t="b">
        <f t="shared" si="84"/>
        <v>0</v>
      </c>
      <c r="AM389" s="1">
        <f t="shared" si="85"/>
        <v>1.9035169182235342E-2</v>
      </c>
      <c r="AN389" s="1" t="b">
        <f t="shared" si="86"/>
        <v>0</v>
      </c>
      <c r="AO389" s="1">
        <v>9.4879999999999995</v>
      </c>
    </row>
    <row r="390" spans="1:41">
      <c r="A390" s="7">
        <v>387</v>
      </c>
      <c r="B390" s="9" t="s">
        <v>74</v>
      </c>
      <c r="C390" s="9" t="s">
        <v>1</v>
      </c>
      <c r="D390" s="9" t="s">
        <v>74</v>
      </c>
      <c r="E390" s="9" t="s">
        <v>1</v>
      </c>
      <c r="F390" s="2" t="b">
        <f t="shared" si="79"/>
        <v>0</v>
      </c>
      <c r="G390" s="2" t="b">
        <f t="shared" si="91"/>
        <v>0</v>
      </c>
      <c r="H390" s="2" t="s">
        <v>275</v>
      </c>
      <c r="M390" s="1">
        <f>PRODUCT(SUM(PRODUCT(R390,overview!$J$3),PRODUCT(W390,overview!$K$3),PRODUCT(AB390,overview!$L$3)),1/SUM(overview!$J$3:$L$3))</f>
        <v>1.1243181818181818</v>
      </c>
      <c r="N390" s="1">
        <f>PRODUCT(SUM(PRODUCT(S390,overview!$J$3),PRODUCT(X390,overview!$K$3),PRODUCT(AC390,overview!$L$3)),1/SUM(overview!$J$3:$L$3))</f>
        <v>1.8756818181818182</v>
      </c>
      <c r="O390" s="1">
        <f t="shared" si="88"/>
        <v>14.8</v>
      </c>
      <c r="P390" s="1">
        <f t="shared" si="88"/>
        <v>2.2000000000000002</v>
      </c>
      <c r="Q390" s="1">
        <f t="shared" si="92"/>
        <v>8.9102734140902043E-2</v>
      </c>
      <c r="R390" s="4">
        <v>1.1879999999999999</v>
      </c>
      <c r="S390" s="4">
        <v>1.8120000000000001</v>
      </c>
      <c r="T390" s="1">
        <v>8</v>
      </c>
      <c r="U390" s="1">
        <v>0</v>
      </c>
      <c r="V390" s="1">
        <f t="shared" si="89"/>
        <v>0</v>
      </c>
      <c r="W390" s="4">
        <v>1.0880000000000001</v>
      </c>
      <c r="X390" s="4">
        <v>1.9119999999999999</v>
      </c>
      <c r="Y390" s="1">
        <v>6.8</v>
      </c>
      <c r="Z390" s="1">
        <v>2.2000000000000002</v>
      </c>
      <c r="AA390" s="1">
        <f t="shared" si="90"/>
        <v>0.18410041841004185</v>
      </c>
      <c r="AB390" s="1">
        <v>1.286</v>
      </c>
      <c r="AC390" s="1">
        <v>1.714</v>
      </c>
      <c r="AD390" s="1">
        <v>0</v>
      </c>
      <c r="AE390" s="1">
        <v>0</v>
      </c>
      <c r="AF390" s="1" t="e">
        <f t="shared" si="87"/>
        <v>#DIV/0!</v>
      </c>
      <c r="AH390" s="1">
        <f t="shared" si="80"/>
        <v>2.8963160269206291E-2</v>
      </c>
      <c r="AI390" s="1">
        <f t="shared" si="81"/>
        <v>2.7278837111073258E-2</v>
      </c>
      <c r="AJ390" s="1">
        <f t="shared" si="82"/>
        <v>0</v>
      </c>
      <c r="AK390" s="1">
        <f t="shared" si="83"/>
        <v>0.93439899787892677</v>
      </c>
      <c r="AL390" s="1" t="b">
        <f t="shared" si="84"/>
        <v>0</v>
      </c>
      <c r="AM390" s="1">
        <f t="shared" si="85"/>
        <v>5.2941034743544957E-4</v>
      </c>
      <c r="AN390" s="1" t="b">
        <f t="shared" si="86"/>
        <v>0</v>
      </c>
      <c r="AO390" s="1">
        <v>9.4879999999999995</v>
      </c>
    </row>
    <row r="391" spans="1:41">
      <c r="A391" s="7">
        <v>388</v>
      </c>
      <c r="B391" s="9" t="s">
        <v>43</v>
      </c>
      <c r="C391" s="9" t="s">
        <v>44</v>
      </c>
      <c r="D391" s="9" t="s">
        <v>43</v>
      </c>
      <c r="E391" s="9" t="s">
        <v>44</v>
      </c>
      <c r="F391" s="2" t="b">
        <f t="shared" ref="F391:F428" si="93">AND(NOT(B391=D391),OR(B391="CAT",B391="CAC",B391="ATA",B391="ATT",B391="TTA",B391="ATG",B391="CCG",B391="AGA",B391="CGG",B391="AGG",B391="CGA",B391="CGC",B391="TCC",B391="ACG",B391="ACC",B391="GTA",B391="TGG",B391="TAT",D391="GAA",D391="GAT",D391="GAG",D391="AAG",D391="AAA",D391="CTA",D391="CTT",D391="CTC",D391="AAC",D391="CCA",D391="CCT",D391="CAG",D391="CAA",D391="CGT",D391="AGT",D391="AGC",D391="TCA",D391="TCT",D391="GTC"))</f>
        <v>0</v>
      </c>
      <c r="G391" s="2" t="b">
        <f t="shared" si="91"/>
        <v>0</v>
      </c>
      <c r="H391" s="2" t="s">
        <v>275</v>
      </c>
      <c r="M391" s="1">
        <f>PRODUCT(SUM(PRODUCT(R391,overview!$J$3),PRODUCT(W391,overview!$K$3),PRODUCT(AB391,overview!$L$3)),1/SUM(overview!$J$3:$L$3))</f>
        <v>0.375</v>
      </c>
      <c r="N391" s="1">
        <f>PRODUCT(SUM(PRODUCT(S391,overview!$J$3),PRODUCT(X391,overview!$K$3),PRODUCT(AC391,overview!$L$3)),1/SUM(overview!$J$3:$L$3))</f>
        <v>2.625</v>
      </c>
      <c r="O391" s="1">
        <f t="shared" si="88"/>
        <v>6</v>
      </c>
      <c r="P391" s="1">
        <f t="shared" si="88"/>
        <v>0</v>
      </c>
      <c r="Q391" s="1">
        <f t="shared" si="92"/>
        <v>0</v>
      </c>
      <c r="R391" s="4">
        <v>0.375</v>
      </c>
      <c r="S391" s="4">
        <v>2.625</v>
      </c>
      <c r="T391" s="1">
        <v>4</v>
      </c>
      <c r="U391" s="1">
        <v>0</v>
      </c>
      <c r="V391" s="1">
        <f t="shared" si="89"/>
        <v>0</v>
      </c>
      <c r="W391" s="4">
        <v>0.375</v>
      </c>
      <c r="X391" s="4">
        <v>2.625</v>
      </c>
      <c r="Y391" s="1">
        <v>2</v>
      </c>
      <c r="Z391" s="1">
        <v>0</v>
      </c>
      <c r="AA391" s="1">
        <f t="shared" si="90"/>
        <v>0</v>
      </c>
      <c r="AB391" s="1">
        <v>0.375</v>
      </c>
      <c r="AC391" s="1">
        <v>2.625</v>
      </c>
      <c r="AD391" s="1">
        <v>0</v>
      </c>
      <c r="AE391" s="1">
        <v>0</v>
      </c>
      <c r="AF391" s="1" t="e">
        <f t="shared" si="87"/>
        <v>#DIV/0!</v>
      </c>
      <c r="AH391" s="1">
        <f t="shared" si="80"/>
        <v>2.7057689198863765E-2</v>
      </c>
      <c r="AI391" s="1">
        <f t="shared" si="81"/>
        <v>3.1440015653440366E-2</v>
      </c>
      <c r="AJ391" s="1">
        <f t="shared" si="82"/>
        <v>0</v>
      </c>
      <c r="AK391" s="1">
        <f t="shared" si="83"/>
        <v>0.71780012305203678</v>
      </c>
      <c r="AL391" s="1" t="b">
        <f t="shared" si="84"/>
        <v>0</v>
      </c>
      <c r="AM391" s="1">
        <f t="shared" si="85"/>
        <v>2.5605011901725178E-2</v>
      </c>
      <c r="AN391" s="1" t="b">
        <f t="shared" si="86"/>
        <v>0</v>
      </c>
      <c r="AO391" s="1">
        <v>9.4879999999999995</v>
      </c>
    </row>
    <row r="392" spans="1:41">
      <c r="A392" s="7">
        <v>389</v>
      </c>
      <c r="B392" s="9" t="s">
        <v>69</v>
      </c>
      <c r="C392" s="9" t="s">
        <v>70</v>
      </c>
      <c r="D392" s="9" t="s">
        <v>89</v>
      </c>
      <c r="E392" s="9" t="s">
        <v>70</v>
      </c>
      <c r="F392" s="2" t="b">
        <f t="shared" si="93"/>
        <v>1</v>
      </c>
      <c r="G392" s="2" t="b">
        <f t="shared" si="91"/>
        <v>1</v>
      </c>
      <c r="H392" s="2" t="s">
        <v>275</v>
      </c>
      <c r="M392" s="1">
        <f>PRODUCT(SUM(PRODUCT(R392,overview!$J$3),PRODUCT(W392,overview!$K$3),PRODUCT(AB392,overview!$L$3)),1/SUM(overview!$J$3:$L$3))</f>
        <v>1</v>
      </c>
      <c r="N392" s="1">
        <f>PRODUCT(SUM(PRODUCT(S392,overview!$J$3),PRODUCT(X392,overview!$K$3),PRODUCT(AC392,overview!$L$3)),1/SUM(overview!$J$3:$L$3))</f>
        <v>2</v>
      </c>
      <c r="O392" s="1">
        <f t="shared" si="88"/>
        <v>12</v>
      </c>
      <c r="P392" s="1">
        <f t="shared" si="88"/>
        <v>0</v>
      </c>
      <c r="Q392" s="1">
        <f t="shared" si="92"/>
        <v>0</v>
      </c>
      <c r="R392" s="4">
        <v>1</v>
      </c>
      <c r="S392" s="4">
        <v>2</v>
      </c>
      <c r="T392" s="1">
        <v>7</v>
      </c>
      <c r="U392" s="1">
        <v>0</v>
      </c>
      <c r="V392" s="1">
        <f t="shared" si="89"/>
        <v>0</v>
      </c>
      <c r="W392" s="4">
        <v>1</v>
      </c>
      <c r="X392" s="4">
        <v>2</v>
      </c>
      <c r="Y392" s="1">
        <v>4</v>
      </c>
      <c r="Z392" s="1">
        <v>0</v>
      </c>
      <c r="AA392" s="1">
        <f t="shared" si="90"/>
        <v>0</v>
      </c>
      <c r="AB392" s="1">
        <v>1</v>
      </c>
      <c r="AC392" s="1">
        <v>2</v>
      </c>
      <c r="AD392" s="1">
        <v>1</v>
      </c>
      <c r="AE392" s="1">
        <v>0</v>
      </c>
      <c r="AF392" s="1">
        <f t="shared" si="87"/>
        <v>0</v>
      </c>
      <c r="AH392" s="1">
        <f t="shared" ref="AH392:AH434" si="94">(SUM(Z388:Z398)*SUM(W388:W398))/(SUM(Y388:Y398)*SUM(X388:X398))</f>
        <v>3.3441612968137954E-2</v>
      </c>
      <c r="AI392" s="1">
        <f t="shared" ref="AI392:AI434" si="95">(SUM(U388:U398)*SUM(R388:R398))/(SUM(T388:T398)*SUM(S388:S398))</f>
        <v>1.5762287984207434E-2</v>
      </c>
      <c r="AJ392" s="1">
        <f t="shared" ref="AJ392:AJ434" si="96">(SUM(AE388:AE398)*SUM(AB388:AB398))/(SUM(AD388:AD398)*SUM(AC388:AC398))</f>
        <v>0</v>
      </c>
      <c r="AK392" s="1">
        <f t="shared" si="83"/>
        <v>0.49469317719218153</v>
      </c>
      <c r="AL392" s="1" t="b">
        <f t="shared" si="84"/>
        <v>0</v>
      </c>
      <c r="AM392" s="1">
        <f t="shared" si="85"/>
        <v>0.13538852450906644</v>
      </c>
      <c r="AN392" s="1" t="b">
        <f t="shared" si="86"/>
        <v>0</v>
      </c>
      <c r="AO392" s="1">
        <v>9.4879999999999995</v>
      </c>
    </row>
    <row r="393" spans="1:41">
      <c r="A393" s="7">
        <v>390</v>
      </c>
      <c r="B393" s="9" t="s">
        <v>98</v>
      </c>
      <c r="C393" s="9" t="s">
        <v>50</v>
      </c>
      <c r="D393" s="9" t="s">
        <v>98</v>
      </c>
      <c r="E393" s="9" t="s">
        <v>50</v>
      </c>
      <c r="F393" s="2" t="b">
        <f t="shared" si="93"/>
        <v>0</v>
      </c>
      <c r="G393" s="2" t="b">
        <f t="shared" si="91"/>
        <v>0</v>
      </c>
      <c r="H393" s="2" t="s">
        <v>275</v>
      </c>
      <c r="M393" s="1">
        <f>PRODUCT(SUM(PRODUCT(R393,overview!$J$3),PRODUCT(W393,overview!$K$3),PRODUCT(AB393,overview!$L$3)),1/SUM(overview!$J$3:$L$3))</f>
        <v>0.33300000000000002</v>
      </c>
      <c r="N393" s="1">
        <f>PRODUCT(SUM(PRODUCT(S393,overview!$J$3),PRODUCT(X393,overview!$K$3),PRODUCT(AC393,overview!$L$3)),1/SUM(overview!$J$3:$L$3))</f>
        <v>2.6669999999999998</v>
      </c>
      <c r="O393" s="1">
        <f t="shared" si="88"/>
        <v>6</v>
      </c>
      <c r="P393" s="1">
        <f t="shared" si="88"/>
        <v>0</v>
      </c>
      <c r="Q393" s="1">
        <f t="shared" si="92"/>
        <v>0</v>
      </c>
      <c r="R393" s="4">
        <v>0.33300000000000002</v>
      </c>
      <c r="S393" s="4">
        <v>2.6669999999999998</v>
      </c>
      <c r="T393" s="1">
        <v>4</v>
      </c>
      <c r="U393" s="1">
        <v>0</v>
      </c>
      <c r="V393" s="1">
        <f t="shared" si="89"/>
        <v>0</v>
      </c>
      <c r="W393" s="4">
        <v>0.33300000000000002</v>
      </c>
      <c r="X393" s="4">
        <v>2.6669999999999998</v>
      </c>
      <c r="Y393" s="1">
        <v>2</v>
      </c>
      <c r="Z393" s="1">
        <v>0</v>
      </c>
      <c r="AA393" s="1">
        <f t="shared" si="90"/>
        <v>0</v>
      </c>
      <c r="AB393" s="1">
        <v>0.33300000000000002</v>
      </c>
      <c r="AC393" s="1">
        <v>2.6669999999999998</v>
      </c>
      <c r="AD393" s="1">
        <v>0</v>
      </c>
      <c r="AE393" s="1">
        <v>0</v>
      </c>
      <c r="AF393" s="1" t="e">
        <f t="shared" si="87"/>
        <v>#DIV/0!</v>
      </c>
      <c r="AH393" s="1">
        <f t="shared" si="94"/>
        <v>2.8014976082160543E-2</v>
      </c>
      <c r="AI393" s="1">
        <f t="shared" si="95"/>
        <v>1.4999596630132886E-2</v>
      </c>
      <c r="AJ393" s="1">
        <f t="shared" si="96"/>
        <v>0</v>
      </c>
      <c r="AK393" s="1">
        <f t="shared" si="83"/>
        <v>4.9640565314746592E-5</v>
      </c>
      <c r="AL393" s="1" t="b">
        <f t="shared" si="84"/>
        <v>0</v>
      </c>
      <c r="AM393" s="1">
        <f t="shared" si="85"/>
        <v>0.21448394374292618</v>
      </c>
      <c r="AN393" s="1" t="b">
        <f t="shared" si="86"/>
        <v>0</v>
      </c>
      <c r="AO393" s="1">
        <v>9.4879999999999995</v>
      </c>
    </row>
    <row r="394" spans="1:41">
      <c r="A394" s="7">
        <v>391</v>
      </c>
      <c r="B394" s="9" t="s">
        <v>98</v>
      </c>
      <c r="C394" s="9" t="s">
        <v>50</v>
      </c>
      <c r="D394" s="9" t="s">
        <v>49</v>
      </c>
      <c r="E394" s="9" t="s">
        <v>50</v>
      </c>
      <c r="F394" s="2" t="b">
        <f t="shared" si="93"/>
        <v>0</v>
      </c>
      <c r="G394" s="2" t="b">
        <f t="shared" si="91"/>
        <v>0</v>
      </c>
      <c r="H394" s="2" t="s">
        <v>275</v>
      </c>
      <c r="M394" s="1">
        <f>PRODUCT(SUM(PRODUCT(R394,overview!$J$3),PRODUCT(W394,overview!$K$3),PRODUCT(AB394,overview!$L$3)),1/SUM(overview!$J$3:$L$3))</f>
        <v>0.3411136363636364</v>
      </c>
      <c r="N394" s="1">
        <f>PRODUCT(SUM(PRODUCT(S394,overview!$J$3),PRODUCT(X394,overview!$K$3),PRODUCT(AC394,overview!$L$3)),1/SUM(overview!$J$3:$L$3))</f>
        <v>2.658886363636364</v>
      </c>
      <c r="O394" s="1">
        <f t="shared" si="88"/>
        <v>14</v>
      </c>
      <c r="P394" s="1">
        <f t="shared" si="88"/>
        <v>2</v>
      </c>
      <c r="Q394" s="1">
        <f t="shared" si="92"/>
        <v>1.8327417127324813E-2</v>
      </c>
      <c r="R394" s="4">
        <v>0.34399999999999997</v>
      </c>
      <c r="S394" s="4">
        <v>2.6560000000000001</v>
      </c>
      <c r="T394" s="1">
        <v>6</v>
      </c>
      <c r="U394" s="1">
        <v>1</v>
      </c>
      <c r="V394" s="1">
        <f t="shared" si="89"/>
        <v>2.1586345381526099E-2</v>
      </c>
      <c r="W394" s="4">
        <v>0.34</v>
      </c>
      <c r="X394" s="4">
        <v>2.66</v>
      </c>
      <c r="Y394" s="1">
        <v>7</v>
      </c>
      <c r="Z394" s="1">
        <v>1</v>
      </c>
      <c r="AA394" s="1">
        <f t="shared" si="90"/>
        <v>1.8259935553168634E-2</v>
      </c>
      <c r="AB394" s="1">
        <v>0.33300000000000002</v>
      </c>
      <c r="AC394" s="1">
        <v>2.6669999999999998</v>
      </c>
      <c r="AD394" s="1">
        <v>1</v>
      </c>
      <c r="AE394" s="1">
        <v>0</v>
      </c>
      <c r="AF394" s="1">
        <f t="shared" si="87"/>
        <v>0</v>
      </c>
      <c r="AH394" s="1">
        <f t="shared" si="94"/>
        <v>3.322055524095565E-2</v>
      </c>
      <c r="AI394" s="1">
        <f t="shared" si="95"/>
        <v>9.4578980595823765E-3</v>
      </c>
      <c r="AJ394" s="1">
        <f t="shared" si="96"/>
        <v>0</v>
      </c>
      <c r="AK394" s="1">
        <f t="shared" si="83"/>
        <v>1.9355687101864374</v>
      </c>
      <c r="AL394" s="1" t="b">
        <f t="shared" si="84"/>
        <v>0</v>
      </c>
      <c r="AM394" s="1">
        <f t="shared" si="85"/>
        <v>0.60051779522258397</v>
      </c>
      <c r="AN394" s="1" t="b">
        <f t="shared" si="86"/>
        <v>0</v>
      </c>
      <c r="AO394" s="1">
        <v>9.4879999999999995</v>
      </c>
    </row>
    <row r="395" spans="1:41">
      <c r="A395" s="7">
        <v>392</v>
      </c>
      <c r="B395" s="9" t="s">
        <v>32</v>
      </c>
      <c r="C395" s="9" t="s">
        <v>33</v>
      </c>
      <c r="D395" s="9" t="s">
        <v>32</v>
      </c>
      <c r="E395" s="9" t="s">
        <v>33</v>
      </c>
      <c r="F395" s="2" t="b">
        <f t="shared" si="93"/>
        <v>0</v>
      </c>
      <c r="G395" s="2" t="b">
        <f t="shared" si="91"/>
        <v>0</v>
      </c>
      <c r="H395" s="2" t="s">
        <v>275</v>
      </c>
      <c r="M395" s="1">
        <f>PRODUCT(SUM(PRODUCT(R395,overview!$J$3),PRODUCT(W395,overview!$K$3),PRODUCT(AB395,overview!$L$3)),1/SUM(overview!$J$3:$L$3))</f>
        <v>1</v>
      </c>
      <c r="N395" s="1">
        <f>PRODUCT(SUM(PRODUCT(S395,overview!$J$3),PRODUCT(X395,overview!$K$3),PRODUCT(AC395,overview!$L$3)),1/SUM(overview!$J$3:$L$3))</f>
        <v>2</v>
      </c>
      <c r="O395" s="1">
        <f t="shared" si="88"/>
        <v>15</v>
      </c>
      <c r="P395" s="1">
        <f t="shared" si="88"/>
        <v>0</v>
      </c>
      <c r="Q395" s="1">
        <f t="shared" si="92"/>
        <v>0</v>
      </c>
      <c r="R395" s="4">
        <v>1</v>
      </c>
      <c r="S395" s="4">
        <v>2</v>
      </c>
      <c r="T395" s="1">
        <v>10</v>
      </c>
      <c r="U395" s="1">
        <v>0</v>
      </c>
      <c r="V395" s="1">
        <f t="shared" si="89"/>
        <v>0</v>
      </c>
      <c r="W395" s="4">
        <v>1</v>
      </c>
      <c r="X395" s="4">
        <v>2</v>
      </c>
      <c r="Y395" s="1">
        <v>5</v>
      </c>
      <c r="Z395" s="1">
        <v>0</v>
      </c>
      <c r="AA395" s="1">
        <f t="shared" si="90"/>
        <v>0</v>
      </c>
      <c r="AB395" s="1">
        <v>1</v>
      </c>
      <c r="AC395" s="1">
        <v>2</v>
      </c>
      <c r="AD395" s="1">
        <v>0</v>
      </c>
      <c r="AE395" s="1">
        <v>0</v>
      </c>
      <c r="AF395" s="1" t="e">
        <f t="shared" si="87"/>
        <v>#DIV/0!</v>
      </c>
      <c r="AH395" s="1">
        <f t="shared" si="94"/>
        <v>1.840064472230131E-2</v>
      </c>
      <c r="AI395" s="1">
        <f t="shared" si="95"/>
        <v>9.4790891683233531E-3</v>
      </c>
      <c r="AJ395" s="1">
        <f t="shared" si="96"/>
        <v>8.2036415238354629E-2</v>
      </c>
      <c r="AK395" s="1">
        <f t="shared" ref="AK395:AK433" si="97">(((SUM(AJ393:AJ397))-(SUM(AI393:AI397)))^2)/(AVERAGE(AI393:AI397))</f>
        <v>8.846611831407321</v>
      </c>
      <c r="AL395" s="1" t="b">
        <f t="shared" ref="AL395:AL433" si="98">IF(AK395&gt;AO395, TRUE, FALSE)</f>
        <v>0</v>
      </c>
      <c r="AM395" s="1">
        <f t="shared" ref="AM395:AM433" si="99">(((SUM(AH393:AH397))-(SUM(AI393:AI397)))^2)/(AVERAGE(AI393:AI397))</f>
        <v>1.3282016504523171</v>
      </c>
      <c r="AN395" s="1" t="b">
        <f t="shared" ref="AN395:AN433" si="100">IF(AM395&gt;AO395, TRUE, FALSE)</f>
        <v>0</v>
      </c>
      <c r="AO395" s="1">
        <v>9.4879999999999995</v>
      </c>
    </row>
    <row r="396" spans="1:41">
      <c r="A396" s="7">
        <v>393</v>
      </c>
      <c r="B396" s="9" t="s">
        <v>30</v>
      </c>
      <c r="C396" s="9" t="s">
        <v>31</v>
      </c>
      <c r="D396" s="9" t="s">
        <v>30</v>
      </c>
      <c r="E396" s="9" t="s">
        <v>31</v>
      </c>
      <c r="F396" s="2" t="b">
        <f t="shared" si="93"/>
        <v>0</v>
      </c>
      <c r="G396" s="2" t="b">
        <f t="shared" si="91"/>
        <v>0</v>
      </c>
      <c r="H396" s="2" t="s">
        <v>275</v>
      </c>
      <c r="M396" s="1">
        <f>PRODUCT(SUM(PRODUCT(R396,overview!$J$3),PRODUCT(W396,overview!$K$3),PRODUCT(AB396,overview!$L$3)),1/SUM(overview!$J$3:$L$3))</f>
        <v>1</v>
      </c>
      <c r="N396" s="1">
        <f>PRODUCT(SUM(PRODUCT(S396,overview!$J$3),PRODUCT(X396,overview!$K$3),PRODUCT(AC396,overview!$L$3)),1/SUM(overview!$J$3:$L$3))</f>
        <v>2</v>
      </c>
      <c r="O396" s="1">
        <f t="shared" si="88"/>
        <v>12</v>
      </c>
      <c r="P396" s="1">
        <f t="shared" si="88"/>
        <v>0</v>
      </c>
      <c r="Q396" s="1">
        <f t="shared" si="92"/>
        <v>0</v>
      </c>
      <c r="R396" s="4">
        <v>1</v>
      </c>
      <c r="S396" s="4">
        <v>2</v>
      </c>
      <c r="T396" s="1">
        <v>6</v>
      </c>
      <c r="U396" s="1">
        <v>0</v>
      </c>
      <c r="V396" s="1">
        <f t="shared" si="89"/>
        <v>0</v>
      </c>
      <c r="W396" s="4">
        <v>1</v>
      </c>
      <c r="X396" s="4">
        <v>2</v>
      </c>
      <c r="Y396" s="1">
        <v>6</v>
      </c>
      <c r="Z396" s="1">
        <v>0</v>
      </c>
      <c r="AA396" s="1">
        <f t="shared" si="90"/>
        <v>0</v>
      </c>
      <c r="AB396" s="1">
        <v>1</v>
      </c>
      <c r="AC396" s="1">
        <v>2</v>
      </c>
      <c r="AD396" s="1">
        <v>0</v>
      </c>
      <c r="AE396" s="1">
        <v>0</v>
      </c>
      <c r="AF396" s="1" t="e">
        <f t="shared" si="87"/>
        <v>#DIV/0!</v>
      </c>
      <c r="AH396" s="1">
        <f t="shared" si="94"/>
        <v>3.2238028451212181E-2</v>
      </c>
      <c r="AI396" s="1">
        <f t="shared" si="95"/>
        <v>1.055096921266851E-2</v>
      </c>
      <c r="AJ396" s="1">
        <f t="shared" si="96"/>
        <v>0.13093389408430639</v>
      </c>
      <c r="AK396" s="1">
        <f t="shared" si="97"/>
        <v>22.982121937104868</v>
      </c>
      <c r="AL396" s="1" t="b">
        <f t="shared" si="98"/>
        <v>1</v>
      </c>
      <c r="AM396" s="1">
        <f t="shared" si="99"/>
        <v>2.5382269185264734</v>
      </c>
      <c r="AN396" s="1" t="b">
        <f t="shared" si="100"/>
        <v>0</v>
      </c>
      <c r="AO396" s="1">
        <v>9.4879999999999995</v>
      </c>
    </row>
    <row r="397" spans="1:41">
      <c r="A397" s="7">
        <v>394</v>
      </c>
      <c r="B397" s="9" t="s">
        <v>58</v>
      </c>
      <c r="C397" s="9" t="s">
        <v>59</v>
      </c>
      <c r="D397" s="9" t="s">
        <v>58</v>
      </c>
      <c r="E397" s="9" t="s">
        <v>59</v>
      </c>
      <c r="F397" s="2" t="b">
        <f t="shared" si="93"/>
        <v>0</v>
      </c>
      <c r="G397" s="2" t="b">
        <f t="shared" si="91"/>
        <v>0</v>
      </c>
      <c r="H397" s="2" t="s">
        <v>275</v>
      </c>
      <c r="M397" s="1">
        <f>PRODUCT(SUM(PRODUCT(R397,overview!$J$3),PRODUCT(W397,overview!$K$3),PRODUCT(AB397,overview!$L$3)),1/SUM(overview!$J$3:$L$3))</f>
        <v>0.375</v>
      </c>
      <c r="N397" s="1">
        <f>PRODUCT(SUM(PRODUCT(S397,overview!$J$3),PRODUCT(X397,overview!$K$3),PRODUCT(AC397,overview!$L$3)),1/SUM(overview!$J$3:$L$3))</f>
        <v>2.625</v>
      </c>
      <c r="O397" s="1">
        <f t="shared" si="88"/>
        <v>9</v>
      </c>
      <c r="P397" s="1">
        <f t="shared" si="88"/>
        <v>0</v>
      </c>
      <c r="Q397" s="1">
        <f t="shared" si="92"/>
        <v>0</v>
      </c>
      <c r="R397" s="4">
        <v>0.375</v>
      </c>
      <c r="S397" s="4">
        <v>2.625</v>
      </c>
      <c r="T397" s="1">
        <v>2</v>
      </c>
      <c r="U397" s="1">
        <v>0</v>
      </c>
      <c r="V397" s="1">
        <f t="shared" si="89"/>
        <v>0</v>
      </c>
      <c r="W397" s="4">
        <v>0.375</v>
      </c>
      <c r="X397" s="4">
        <v>2.625</v>
      </c>
      <c r="Y397" s="1">
        <v>7</v>
      </c>
      <c r="Z397" s="1">
        <v>0</v>
      </c>
      <c r="AA397" s="1">
        <f t="shared" si="90"/>
        <v>0</v>
      </c>
      <c r="AB397" s="1">
        <v>0.375</v>
      </c>
      <c r="AC397" s="1">
        <v>2.625</v>
      </c>
      <c r="AD397" s="1">
        <v>0</v>
      </c>
      <c r="AE397" s="1">
        <v>0</v>
      </c>
      <c r="AF397" s="1" t="e">
        <f t="shared" si="87"/>
        <v>#DIV/0!</v>
      </c>
      <c r="AH397" s="1">
        <f t="shared" si="94"/>
        <v>6.4414714576178519E-2</v>
      </c>
      <c r="AI397" s="1">
        <f t="shared" si="95"/>
        <v>1.0710832382557428E-2</v>
      </c>
      <c r="AJ397" s="1">
        <f t="shared" si="96"/>
        <v>0.15474005664508936</v>
      </c>
      <c r="AK397" s="1">
        <f t="shared" si="97"/>
        <v>40.509680985057983</v>
      </c>
      <c r="AL397" s="1" t="b">
        <f t="shared" si="98"/>
        <v>1</v>
      </c>
      <c r="AM397" s="1">
        <f t="shared" si="99"/>
        <v>6.2297399225536134</v>
      </c>
      <c r="AN397" s="1" t="b">
        <f t="shared" si="100"/>
        <v>0</v>
      </c>
      <c r="AO397" s="1">
        <v>9.4879999999999995</v>
      </c>
    </row>
    <row r="398" spans="1:41">
      <c r="A398" s="7">
        <v>395</v>
      </c>
      <c r="B398" s="9" t="s">
        <v>53</v>
      </c>
      <c r="C398" s="9" t="s">
        <v>33</v>
      </c>
      <c r="D398" s="9" t="s">
        <v>32</v>
      </c>
      <c r="E398" s="9" t="s">
        <v>33</v>
      </c>
      <c r="F398" s="2" t="b">
        <f t="shared" si="93"/>
        <v>1</v>
      </c>
      <c r="G398" s="2" t="b">
        <f t="shared" si="91"/>
        <v>0</v>
      </c>
      <c r="H398" s="2" t="s">
        <v>275</v>
      </c>
      <c r="M398" s="1">
        <f>PRODUCT(SUM(PRODUCT(R398,overview!$J$3),PRODUCT(W398,overview!$K$3),PRODUCT(AB398,overview!$L$3)),1/SUM(overview!$J$3:$L$3))</f>
        <v>0.9967954545454546</v>
      </c>
      <c r="N398" s="1">
        <f>PRODUCT(SUM(PRODUCT(S398,overview!$J$3),PRODUCT(X398,overview!$K$3),PRODUCT(AC398,overview!$L$3)),1/SUM(overview!$J$3:$L$3))</f>
        <v>2.0032045454545453</v>
      </c>
      <c r="O398" s="1">
        <f t="shared" si="88"/>
        <v>11</v>
      </c>
      <c r="P398" s="1">
        <f t="shared" si="88"/>
        <v>2</v>
      </c>
      <c r="Q398" s="1">
        <f t="shared" si="92"/>
        <v>9.0472806484651155E-2</v>
      </c>
      <c r="R398" s="4">
        <v>0.99199999999999999</v>
      </c>
      <c r="S398" s="4">
        <v>2.008</v>
      </c>
      <c r="T398" s="1">
        <v>5</v>
      </c>
      <c r="U398" s="1">
        <v>1</v>
      </c>
      <c r="V398" s="1">
        <f t="shared" si="89"/>
        <v>9.8804780876494025E-2</v>
      </c>
      <c r="W398" s="4">
        <v>0.999</v>
      </c>
      <c r="X398" s="4">
        <v>2.0009999999999999</v>
      </c>
      <c r="Y398" s="1">
        <v>5</v>
      </c>
      <c r="Z398" s="1">
        <v>1</v>
      </c>
      <c r="AA398" s="1">
        <f t="shared" si="90"/>
        <v>9.9850074962518756E-2</v>
      </c>
      <c r="AB398" s="1">
        <v>1</v>
      </c>
      <c r="AC398" s="1">
        <v>2</v>
      </c>
      <c r="AD398" s="1">
        <v>1</v>
      </c>
      <c r="AE398" s="1">
        <v>0</v>
      </c>
      <c r="AF398" s="1">
        <f t="shared" si="87"/>
        <v>0</v>
      </c>
      <c r="AH398" s="1">
        <f t="shared" si="94"/>
        <v>6.5537351579855879E-2</v>
      </c>
      <c r="AI398" s="1">
        <f t="shared" si="95"/>
        <v>1.1543053442314519E-2</v>
      </c>
      <c r="AJ398" s="1">
        <f t="shared" si="96"/>
        <v>0.17170705046456552</v>
      </c>
      <c r="AK398" s="1">
        <f t="shared" si="97"/>
        <v>45.679824718730458</v>
      </c>
      <c r="AL398" s="1" t="b">
        <f t="shared" si="98"/>
        <v>1</v>
      </c>
      <c r="AM398" s="1">
        <f t="shared" si="99"/>
        <v>11.980125448275254</v>
      </c>
      <c r="AN398" s="1" t="b">
        <f t="shared" si="100"/>
        <v>1</v>
      </c>
      <c r="AO398" s="1">
        <v>9.4879999999999995</v>
      </c>
    </row>
    <row r="399" spans="1:41">
      <c r="A399" s="7">
        <v>396</v>
      </c>
      <c r="B399" s="9" t="s">
        <v>98</v>
      </c>
      <c r="C399" s="9" t="s">
        <v>50</v>
      </c>
      <c r="D399" s="9" t="s">
        <v>49</v>
      </c>
      <c r="E399" s="9" t="s">
        <v>50</v>
      </c>
      <c r="F399" s="2" t="b">
        <f t="shared" si="93"/>
        <v>0</v>
      </c>
      <c r="G399" s="2" t="b">
        <f t="shared" si="91"/>
        <v>0</v>
      </c>
      <c r="H399" s="2" t="s">
        <v>275</v>
      </c>
      <c r="M399" s="1">
        <f>PRODUCT(SUM(PRODUCT(R399,overview!$J$3),PRODUCT(W399,overview!$K$3),PRODUCT(AB399,overview!$L$3)),1/SUM(overview!$J$3:$L$3))</f>
        <v>0.33300000000000002</v>
      </c>
      <c r="N399" s="1">
        <f>PRODUCT(SUM(PRODUCT(S399,overview!$J$3),PRODUCT(X399,overview!$K$3),PRODUCT(AC399,overview!$L$3)),1/SUM(overview!$J$3:$L$3))</f>
        <v>2.6669999999999998</v>
      </c>
      <c r="O399" s="1">
        <f t="shared" si="88"/>
        <v>11</v>
      </c>
      <c r="P399" s="1">
        <f t="shared" si="88"/>
        <v>0</v>
      </c>
      <c r="Q399" s="1">
        <f t="shared" si="92"/>
        <v>0</v>
      </c>
      <c r="R399" s="4">
        <v>0.33300000000000002</v>
      </c>
      <c r="S399" s="4">
        <v>2.6669999999999998</v>
      </c>
      <c r="T399" s="1">
        <v>7</v>
      </c>
      <c r="U399" s="1">
        <v>0</v>
      </c>
      <c r="V399" s="1">
        <f t="shared" si="89"/>
        <v>0</v>
      </c>
      <c r="W399" s="4">
        <v>0.33300000000000002</v>
      </c>
      <c r="X399" s="4">
        <v>2.6669999999999998</v>
      </c>
      <c r="Y399" s="1">
        <v>3</v>
      </c>
      <c r="Z399" s="1">
        <v>0</v>
      </c>
      <c r="AA399" s="1">
        <f t="shared" si="90"/>
        <v>0</v>
      </c>
      <c r="AB399" s="1">
        <v>0.33300000000000002</v>
      </c>
      <c r="AC399" s="1">
        <v>2.6669999999999998</v>
      </c>
      <c r="AD399" s="1">
        <v>1</v>
      </c>
      <c r="AE399" s="1">
        <v>0</v>
      </c>
      <c r="AF399" s="1">
        <f t="shared" si="87"/>
        <v>0</v>
      </c>
      <c r="AH399" s="1">
        <f t="shared" si="94"/>
        <v>0.13126003593674393</v>
      </c>
      <c r="AI399" s="1">
        <f t="shared" si="95"/>
        <v>1.1265361307612449E-2</v>
      </c>
      <c r="AJ399" s="1">
        <f t="shared" si="96"/>
        <v>0.17280711760009126</v>
      </c>
      <c r="AK399" s="1">
        <f t="shared" si="97"/>
        <v>43.701758912846955</v>
      </c>
      <c r="AL399" s="1" t="b">
        <f t="shared" si="98"/>
        <v>1</v>
      </c>
      <c r="AM399" s="1">
        <f t="shared" si="99"/>
        <v>18.821821929156169</v>
      </c>
      <c r="AN399" s="1" t="b">
        <f t="shared" si="100"/>
        <v>1</v>
      </c>
      <c r="AO399" s="1">
        <v>9.4879999999999995</v>
      </c>
    </row>
    <row r="400" spans="1:41">
      <c r="A400" s="7">
        <v>397</v>
      </c>
      <c r="B400" s="9" t="s">
        <v>60</v>
      </c>
      <c r="C400" s="9" t="s">
        <v>61</v>
      </c>
      <c r="D400" s="9" t="s">
        <v>83</v>
      </c>
      <c r="E400" s="9" t="s">
        <v>61</v>
      </c>
      <c r="F400" s="2" t="b">
        <f t="shared" si="93"/>
        <v>0</v>
      </c>
      <c r="G400" s="2" t="b">
        <f t="shared" si="91"/>
        <v>0</v>
      </c>
      <c r="H400" s="2" t="s">
        <v>275</v>
      </c>
      <c r="M400" s="1">
        <f>PRODUCT(SUM(PRODUCT(R400,overview!$J$3),PRODUCT(W400,overview!$K$3),PRODUCT(AB400,overview!$L$3)),1/SUM(overview!$J$3:$L$3))</f>
        <v>1</v>
      </c>
      <c r="N400" s="1">
        <f>PRODUCT(SUM(PRODUCT(S400,overview!$J$3),PRODUCT(X400,overview!$K$3),PRODUCT(AC400,overview!$L$3)),1/SUM(overview!$J$3:$L$3))</f>
        <v>2</v>
      </c>
      <c r="O400" s="1">
        <f t="shared" si="88"/>
        <v>10</v>
      </c>
      <c r="P400" s="1">
        <f t="shared" si="88"/>
        <v>1</v>
      </c>
      <c r="Q400" s="1">
        <f t="shared" si="92"/>
        <v>0.05</v>
      </c>
      <c r="R400" s="4">
        <v>1</v>
      </c>
      <c r="S400" s="4">
        <v>2</v>
      </c>
      <c r="T400" s="1">
        <v>8</v>
      </c>
      <c r="U400" s="1">
        <v>0</v>
      </c>
      <c r="V400" s="1">
        <f t="shared" si="89"/>
        <v>0</v>
      </c>
      <c r="W400" s="4">
        <v>1</v>
      </c>
      <c r="X400" s="4">
        <v>2</v>
      </c>
      <c r="Y400" s="1">
        <v>1</v>
      </c>
      <c r="Z400" s="1">
        <v>1</v>
      </c>
      <c r="AA400" s="1">
        <f t="shared" si="90"/>
        <v>0.5</v>
      </c>
      <c r="AB400" s="1">
        <v>1</v>
      </c>
      <c r="AC400" s="1">
        <v>2</v>
      </c>
      <c r="AD400" s="1">
        <v>1</v>
      </c>
      <c r="AE400" s="1">
        <v>0</v>
      </c>
      <c r="AF400" s="1">
        <f t="shared" si="87"/>
        <v>0</v>
      </c>
      <c r="AH400" s="1">
        <f t="shared" si="94"/>
        <v>0.12466587466587466</v>
      </c>
      <c r="AI400" s="1">
        <f t="shared" si="95"/>
        <v>1.0952797082587916E-2</v>
      </c>
      <c r="AJ400" s="1">
        <f t="shared" si="96"/>
        <v>0.13384005806700955</v>
      </c>
      <c r="AK400" s="1">
        <f t="shared" si="97"/>
        <v>27.756957428281066</v>
      </c>
      <c r="AL400" s="1" t="b">
        <f t="shared" si="98"/>
        <v>1</v>
      </c>
      <c r="AM400" s="1">
        <f t="shared" si="99"/>
        <v>14.781849300871762</v>
      </c>
      <c r="AN400" s="1" t="b">
        <f t="shared" si="100"/>
        <v>1</v>
      </c>
      <c r="AO400" s="1">
        <v>9.4879999999999995</v>
      </c>
    </row>
    <row r="401" spans="1:41">
      <c r="A401" s="7">
        <v>398</v>
      </c>
      <c r="B401" s="9" t="s">
        <v>45</v>
      </c>
      <c r="C401" s="9" t="s">
        <v>46</v>
      </c>
      <c r="D401" s="9" t="s">
        <v>67</v>
      </c>
      <c r="E401" s="9" t="s">
        <v>37</v>
      </c>
      <c r="F401" s="2" t="b">
        <f t="shared" si="93"/>
        <v>0</v>
      </c>
      <c r="G401" s="2" t="b">
        <f t="shared" si="91"/>
        <v>1</v>
      </c>
      <c r="H401" s="2" t="s">
        <v>275</v>
      </c>
      <c r="M401" s="1">
        <f>PRODUCT(SUM(PRODUCT(R401,overview!$J$3),PRODUCT(W401,overview!$K$3),PRODUCT(AB401,overview!$L$3)),1/SUM(overview!$J$3:$L$3))</f>
        <v>0.91865909090909093</v>
      </c>
      <c r="N401" s="1">
        <f>PRODUCT(SUM(PRODUCT(S401,overview!$J$3),PRODUCT(X401,overview!$K$3),PRODUCT(AC401,overview!$L$3)),1/SUM(overview!$J$3:$L$3))</f>
        <v>2.0813409090909092</v>
      </c>
      <c r="O401" s="1">
        <f t="shared" si="88"/>
        <v>13.5</v>
      </c>
      <c r="P401" s="1">
        <f t="shared" si="88"/>
        <v>1.5</v>
      </c>
      <c r="Q401" s="1">
        <f t="shared" si="92"/>
        <v>4.9042053551821077E-2</v>
      </c>
      <c r="R401" s="4">
        <v>1.02</v>
      </c>
      <c r="S401" s="4">
        <v>1.98</v>
      </c>
      <c r="T401" s="1">
        <v>6</v>
      </c>
      <c r="U401" s="1">
        <v>0</v>
      </c>
      <c r="V401" s="1">
        <f t="shared" si="89"/>
        <v>0</v>
      </c>
      <c r="W401" s="4">
        <v>0.871</v>
      </c>
      <c r="X401" s="4">
        <v>2.129</v>
      </c>
      <c r="Y401" s="1">
        <v>7</v>
      </c>
      <c r="Z401" s="1">
        <v>0</v>
      </c>
      <c r="AA401" s="1">
        <f t="shared" si="90"/>
        <v>0</v>
      </c>
      <c r="AB401" s="1">
        <v>0.88200000000000001</v>
      </c>
      <c r="AC401" s="1">
        <v>2.1179999999999999</v>
      </c>
      <c r="AD401" s="1">
        <v>0.5</v>
      </c>
      <c r="AE401" s="1">
        <v>1.5</v>
      </c>
      <c r="AF401" s="1">
        <f t="shared" si="87"/>
        <v>1.2492917847025498</v>
      </c>
      <c r="AH401" s="1">
        <f t="shared" si="94"/>
        <v>0.12466587466587466</v>
      </c>
      <c r="AI401" s="1">
        <f t="shared" si="95"/>
        <v>1.0630655991923567E-2</v>
      </c>
      <c r="AJ401" s="1">
        <f t="shared" si="96"/>
        <v>0.11599471699140829</v>
      </c>
      <c r="AK401" s="1">
        <f t="shared" si="97"/>
        <v>21.886025364028256</v>
      </c>
      <c r="AL401" s="1" t="b">
        <f t="shared" si="98"/>
        <v>1</v>
      </c>
      <c r="AM401" s="1">
        <f t="shared" si="99"/>
        <v>13.998567223295412</v>
      </c>
      <c r="AN401" s="1" t="b">
        <f t="shared" si="100"/>
        <v>1</v>
      </c>
      <c r="AO401" s="1">
        <v>9.4879999999999995</v>
      </c>
    </row>
    <row r="402" spans="1:41">
      <c r="A402" s="7">
        <v>399</v>
      </c>
      <c r="B402" s="9" t="s">
        <v>74</v>
      </c>
      <c r="C402" s="9" t="s">
        <v>1</v>
      </c>
      <c r="D402" s="9" t="s">
        <v>83</v>
      </c>
      <c r="E402" s="9" t="s">
        <v>61</v>
      </c>
      <c r="F402" s="2" t="b">
        <f t="shared" si="93"/>
        <v>0</v>
      </c>
      <c r="G402" s="2" t="b">
        <f t="shared" si="91"/>
        <v>1</v>
      </c>
      <c r="H402" s="2" t="s">
        <v>275</v>
      </c>
      <c r="M402" s="1">
        <f>PRODUCT(SUM(PRODUCT(R402,overview!$J$3),PRODUCT(W402,overview!$K$3),PRODUCT(AB402,overview!$L$3)),1/SUM(overview!$J$3:$L$3))</f>
        <v>0.93738636363636374</v>
      </c>
      <c r="N402" s="1">
        <f>PRODUCT(SUM(PRODUCT(S402,overview!$J$3),PRODUCT(X402,overview!$K$3),PRODUCT(AC402,overview!$L$3)),1/SUM(overview!$J$3:$L$3))</f>
        <v>2.0626136363636363</v>
      </c>
      <c r="O402" s="1">
        <f t="shared" si="88"/>
        <v>10</v>
      </c>
      <c r="P402" s="1">
        <f t="shared" si="88"/>
        <v>3</v>
      </c>
      <c r="Q402" s="1">
        <f t="shared" si="92"/>
        <v>0.13633959561456674</v>
      </c>
      <c r="R402" s="4">
        <v>1.2210000000000001</v>
      </c>
      <c r="S402" s="4">
        <v>1.7789999999999999</v>
      </c>
      <c r="T402" s="1">
        <v>6</v>
      </c>
      <c r="U402" s="1">
        <v>0</v>
      </c>
      <c r="V402" s="1">
        <f t="shared" si="89"/>
        <v>0</v>
      </c>
      <c r="W402" s="4">
        <v>0.79400000000000004</v>
      </c>
      <c r="X402" s="4">
        <v>2.206</v>
      </c>
      <c r="Y402" s="1">
        <v>3</v>
      </c>
      <c r="Z402" s="1">
        <v>2</v>
      </c>
      <c r="AA402" s="1">
        <f t="shared" si="90"/>
        <v>0.23995164702326985</v>
      </c>
      <c r="AB402" s="1">
        <v>1.125</v>
      </c>
      <c r="AC402" s="1">
        <v>1.875</v>
      </c>
      <c r="AD402" s="1">
        <v>1</v>
      </c>
      <c r="AE402" s="1">
        <v>1</v>
      </c>
      <c r="AF402" s="1">
        <f t="shared" si="87"/>
        <v>0.6</v>
      </c>
      <c r="AH402" s="1">
        <f t="shared" si="94"/>
        <v>0.1711201303183412</v>
      </c>
      <c r="AI402" s="1">
        <f t="shared" si="95"/>
        <v>4.8581888570947654E-2</v>
      </c>
      <c r="AJ402" s="1">
        <f t="shared" si="96"/>
        <v>0.21704928365372961</v>
      </c>
      <c r="AK402" s="1">
        <f t="shared" si="97"/>
        <v>17.11818569913811</v>
      </c>
      <c r="AL402" s="1" t="b">
        <f t="shared" si="98"/>
        <v>1</v>
      </c>
      <c r="AM402" s="1">
        <f t="shared" si="99"/>
        <v>10.031665100742469</v>
      </c>
      <c r="AN402" s="1" t="b">
        <f t="shared" si="100"/>
        <v>1</v>
      </c>
      <c r="AO402" s="1">
        <v>9.4879999999999995</v>
      </c>
    </row>
    <row r="403" spans="1:41">
      <c r="A403" s="7">
        <v>400</v>
      </c>
      <c r="B403" s="9" t="s">
        <v>69</v>
      </c>
      <c r="C403" s="9" t="s">
        <v>70</v>
      </c>
      <c r="D403" s="9" t="s">
        <v>69</v>
      </c>
      <c r="E403" s="9" t="s">
        <v>70</v>
      </c>
      <c r="F403" s="2" t="b">
        <f t="shared" si="93"/>
        <v>0</v>
      </c>
      <c r="G403" s="2" t="b">
        <f t="shared" si="91"/>
        <v>0</v>
      </c>
      <c r="H403" s="2" t="s">
        <v>275</v>
      </c>
      <c r="M403" s="1">
        <f>PRODUCT(SUM(PRODUCT(R403,overview!$J$3),PRODUCT(W403,overview!$K$3),PRODUCT(AB403,overview!$L$3)),1/SUM(overview!$J$3:$L$3))</f>
        <v>0.91563636363636358</v>
      </c>
      <c r="N403" s="1">
        <f>PRODUCT(SUM(PRODUCT(S403,overview!$J$3),PRODUCT(X403,overview!$K$3),PRODUCT(AC403,overview!$L$3)),1/SUM(overview!$J$3:$L$3))</f>
        <v>2.0843636363636366</v>
      </c>
      <c r="O403" s="1">
        <f t="shared" si="88"/>
        <v>9</v>
      </c>
      <c r="P403" s="1">
        <f t="shared" si="88"/>
        <v>5</v>
      </c>
      <c r="Q403" s="1">
        <f t="shared" si="92"/>
        <v>0.24404900364425833</v>
      </c>
      <c r="R403" s="4">
        <v>1</v>
      </c>
      <c r="S403" s="4">
        <v>2</v>
      </c>
      <c r="T403" s="1">
        <v>6</v>
      </c>
      <c r="U403" s="1">
        <v>0</v>
      </c>
      <c r="V403" s="1">
        <f t="shared" si="89"/>
        <v>0</v>
      </c>
      <c r="W403" s="4">
        <v>0.872</v>
      </c>
      <c r="X403" s="4">
        <v>2.1280000000000001</v>
      </c>
      <c r="Y403" s="1">
        <v>3</v>
      </c>
      <c r="Z403" s="1">
        <v>5</v>
      </c>
      <c r="AA403" s="1">
        <f t="shared" si="90"/>
        <v>0.68295739348370921</v>
      </c>
      <c r="AB403" s="1">
        <v>1</v>
      </c>
      <c r="AC403" s="1">
        <v>2</v>
      </c>
      <c r="AD403" s="1">
        <v>0</v>
      </c>
      <c r="AE403" s="1">
        <v>0</v>
      </c>
      <c r="AF403" s="1" t="e">
        <f t="shared" si="87"/>
        <v>#DIV/0!</v>
      </c>
      <c r="AH403" s="1">
        <f t="shared" si="94"/>
        <v>0.19526636937758174</v>
      </c>
      <c r="AI403" s="1">
        <f t="shared" si="95"/>
        <v>5.2713570439011495E-2</v>
      </c>
      <c r="AJ403" s="1">
        <f t="shared" si="96"/>
        <v>0.2607278480534454</v>
      </c>
      <c r="AK403" s="1">
        <f t="shared" si="97"/>
        <v>15.441653138535415</v>
      </c>
      <c r="AL403" s="1" t="b">
        <f t="shared" si="98"/>
        <v>1</v>
      </c>
      <c r="AM403" s="1">
        <f t="shared" si="99"/>
        <v>7.3965673059007262</v>
      </c>
      <c r="AN403" s="1" t="b">
        <f t="shared" si="100"/>
        <v>0</v>
      </c>
      <c r="AO403" s="1">
        <v>9.4879999999999995</v>
      </c>
    </row>
    <row r="404" spans="1:41">
      <c r="A404" s="7">
        <v>401</v>
      </c>
      <c r="B404" s="9" t="s">
        <v>45</v>
      </c>
      <c r="C404" s="9" t="s">
        <v>46</v>
      </c>
      <c r="D404" s="9" t="s">
        <v>45</v>
      </c>
      <c r="E404" s="9" t="s">
        <v>46</v>
      </c>
      <c r="F404" s="2" t="b">
        <f t="shared" si="93"/>
        <v>0</v>
      </c>
      <c r="G404" s="2" t="b">
        <f t="shared" si="91"/>
        <v>0</v>
      </c>
      <c r="H404" s="2" t="s">
        <v>275</v>
      </c>
      <c r="M404" s="1">
        <f>PRODUCT(SUM(PRODUCT(R404,overview!$J$3),PRODUCT(W404,overview!$K$3),PRODUCT(AB404,overview!$L$3)),1/SUM(overview!$J$3:$L$3))</f>
        <v>1.0327727272727274</v>
      </c>
      <c r="N404" s="1">
        <f>PRODUCT(SUM(PRODUCT(S404,overview!$J$3),PRODUCT(X404,overview!$K$3),PRODUCT(AC404,overview!$L$3)),1/SUM(overview!$J$3:$L$3))</f>
        <v>1.9672272727272726</v>
      </c>
      <c r="O404" s="1">
        <f t="shared" si="88"/>
        <v>13</v>
      </c>
      <c r="P404" s="1">
        <f t="shared" si="88"/>
        <v>0</v>
      </c>
      <c r="Q404" s="1">
        <f t="shared" si="92"/>
        <v>0</v>
      </c>
      <c r="R404" s="4">
        <v>1.016</v>
      </c>
      <c r="S404" s="4">
        <v>1.984</v>
      </c>
      <c r="T404" s="1">
        <v>6</v>
      </c>
      <c r="U404" s="1">
        <v>0</v>
      </c>
      <c r="V404" s="1">
        <f t="shared" si="89"/>
        <v>0</v>
      </c>
      <c r="W404" s="4">
        <v>1.042</v>
      </c>
      <c r="X404" s="4">
        <v>1.958</v>
      </c>
      <c r="Y404" s="1">
        <v>7</v>
      </c>
      <c r="Z404" s="1">
        <v>0</v>
      </c>
      <c r="AA404" s="1">
        <f t="shared" si="90"/>
        <v>0</v>
      </c>
      <c r="AB404" s="1">
        <v>1</v>
      </c>
      <c r="AC404" s="1">
        <v>2</v>
      </c>
      <c r="AD404" s="1">
        <v>0</v>
      </c>
      <c r="AE404" s="1">
        <v>0</v>
      </c>
      <c r="AF404" s="1" t="e">
        <f t="shared" si="87"/>
        <v>#DIV/0!</v>
      </c>
      <c r="AH404" s="1">
        <f t="shared" si="94"/>
        <v>0.28936960435479075</v>
      </c>
      <c r="AI404" s="1">
        <f t="shared" si="95"/>
        <v>0.10541988847448863</v>
      </c>
      <c r="AJ404" s="1">
        <f t="shared" si="96"/>
        <v>0.38477526752743613</v>
      </c>
      <c r="AK404" s="1">
        <f t="shared" si="97"/>
        <v>12.274739832904208</v>
      </c>
      <c r="AL404" s="1" t="b">
        <f t="shared" si="98"/>
        <v>1</v>
      </c>
      <c r="AM404" s="1">
        <f t="shared" si="99"/>
        <v>5.2018192810226376</v>
      </c>
      <c r="AN404" s="1" t="b">
        <f t="shared" si="100"/>
        <v>0</v>
      </c>
      <c r="AO404" s="1">
        <v>9.4879999999999995</v>
      </c>
    </row>
    <row r="405" spans="1:41">
      <c r="A405" s="7">
        <v>402</v>
      </c>
      <c r="B405" s="9" t="s">
        <v>94</v>
      </c>
      <c r="C405" s="9" t="s">
        <v>55</v>
      </c>
      <c r="D405" s="9" t="s">
        <v>54</v>
      </c>
      <c r="E405" s="9" t="s">
        <v>55</v>
      </c>
      <c r="F405" s="2" t="b">
        <f t="shared" si="93"/>
        <v>1</v>
      </c>
      <c r="G405" s="2" t="b">
        <f t="shared" si="91"/>
        <v>1</v>
      </c>
      <c r="H405" s="2" t="s">
        <v>275</v>
      </c>
      <c r="M405" s="1">
        <f>PRODUCT(SUM(PRODUCT(R405,overview!$J$3),PRODUCT(W405,overview!$K$3),PRODUCT(AB405,overview!$L$3)),1/SUM(overview!$J$3:$L$3))</f>
        <v>0.5760227272727273</v>
      </c>
      <c r="N405" s="1">
        <f>PRODUCT(SUM(PRODUCT(S405,overview!$J$3),PRODUCT(X405,overview!$K$3),PRODUCT(AC405,overview!$L$3)),1/SUM(overview!$J$3:$L$3))</f>
        <v>2.423977272727273</v>
      </c>
      <c r="O405" s="1">
        <f t="shared" si="88"/>
        <v>16</v>
      </c>
      <c r="P405" s="1">
        <f t="shared" si="88"/>
        <v>11</v>
      </c>
      <c r="Q405" s="1">
        <f t="shared" si="92"/>
        <v>0.16337431437813513</v>
      </c>
      <c r="R405" s="4">
        <v>0.375</v>
      </c>
      <c r="S405" s="4">
        <v>2.625</v>
      </c>
      <c r="T405" s="1">
        <v>8</v>
      </c>
      <c r="U405" s="1">
        <v>1</v>
      </c>
      <c r="V405" s="1">
        <f t="shared" si="89"/>
        <v>1.7857142857142856E-2</v>
      </c>
      <c r="W405" s="4">
        <v>0.68</v>
      </c>
      <c r="X405" s="4">
        <v>2.3199999999999998</v>
      </c>
      <c r="Y405" s="1">
        <v>7</v>
      </c>
      <c r="Z405" s="1">
        <v>10</v>
      </c>
      <c r="AA405" s="1">
        <f t="shared" si="90"/>
        <v>0.41871921182266009</v>
      </c>
      <c r="AB405" s="1">
        <v>0.375</v>
      </c>
      <c r="AC405" s="1">
        <v>2.625</v>
      </c>
      <c r="AD405" s="1">
        <v>1</v>
      </c>
      <c r="AE405" s="1">
        <v>0</v>
      </c>
      <c r="AF405" s="1">
        <f t="shared" si="87"/>
        <v>0</v>
      </c>
      <c r="AH405" s="1">
        <f t="shared" si="94"/>
        <v>0.28312678892638488</v>
      </c>
      <c r="AI405" s="1">
        <f t="shared" si="95"/>
        <v>0.12969532554257099</v>
      </c>
      <c r="AJ405" s="1">
        <f t="shared" si="96"/>
        <v>0.40376150460184085</v>
      </c>
      <c r="AK405" s="1">
        <f t="shared" si="97"/>
        <v>8.5697337736050212</v>
      </c>
      <c r="AL405" s="1" t="b">
        <f t="shared" si="98"/>
        <v>0</v>
      </c>
      <c r="AM405" s="1">
        <f t="shared" si="99"/>
        <v>3.9707677505628585</v>
      </c>
      <c r="AN405" s="1" t="b">
        <f t="shared" si="100"/>
        <v>0</v>
      </c>
      <c r="AO405" s="1">
        <v>9.4879999999999995</v>
      </c>
    </row>
    <row r="406" spans="1:41">
      <c r="A406" s="7">
        <v>403</v>
      </c>
      <c r="B406" s="9" t="s">
        <v>97</v>
      </c>
      <c r="C406" s="9" t="s">
        <v>42</v>
      </c>
      <c r="D406" s="9" t="s">
        <v>41</v>
      </c>
      <c r="E406" s="9" t="s">
        <v>42</v>
      </c>
      <c r="F406" s="2" t="b">
        <f t="shared" si="93"/>
        <v>0</v>
      </c>
      <c r="G406" s="2" t="b">
        <f t="shared" si="91"/>
        <v>1</v>
      </c>
      <c r="H406" s="2" t="s">
        <v>275</v>
      </c>
      <c r="M406" s="1">
        <f>PRODUCT(SUM(PRODUCT(R406,overview!$J$3),PRODUCT(W406,overview!$K$3),PRODUCT(AB406,overview!$L$3)),1/SUM(overview!$J$3:$L$3))</f>
        <v>0.42899999999999994</v>
      </c>
      <c r="N406" s="1">
        <f>PRODUCT(SUM(PRODUCT(S406,overview!$J$3),PRODUCT(X406,overview!$K$3),PRODUCT(AC406,overview!$L$3)),1/SUM(overview!$J$3:$L$3))</f>
        <v>2.5710000000000002</v>
      </c>
      <c r="O406" s="1">
        <f t="shared" si="88"/>
        <v>10</v>
      </c>
      <c r="P406" s="1">
        <f t="shared" si="88"/>
        <v>0</v>
      </c>
      <c r="Q406" s="1">
        <f t="shared" si="92"/>
        <v>0</v>
      </c>
      <c r="R406" s="4">
        <v>0.42899999999999999</v>
      </c>
      <c r="S406" s="4">
        <v>2.5710000000000002</v>
      </c>
      <c r="T406" s="1">
        <v>6</v>
      </c>
      <c r="U406" s="1">
        <v>0</v>
      </c>
      <c r="V406" s="1">
        <f t="shared" si="89"/>
        <v>0</v>
      </c>
      <c r="W406" s="4">
        <v>0.42899999999999999</v>
      </c>
      <c r="X406" s="4">
        <v>2.5710000000000002</v>
      </c>
      <c r="Y406" s="1">
        <v>3</v>
      </c>
      <c r="Z406" s="1">
        <v>0</v>
      </c>
      <c r="AA406" s="1">
        <f t="shared" si="90"/>
        <v>0</v>
      </c>
      <c r="AB406" s="1">
        <v>0.42899999999999999</v>
      </c>
      <c r="AC406" s="1">
        <v>2.5710000000000002</v>
      </c>
      <c r="AD406" s="1">
        <v>1</v>
      </c>
      <c r="AE406" s="1">
        <v>0</v>
      </c>
      <c r="AF406" s="1">
        <f t="shared" si="87"/>
        <v>0</v>
      </c>
      <c r="AH406" s="1">
        <f t="shared" si="94"/>
        <v>0.28636626862493109</v>
      </c>
      <c r="AI406" s="1">
        <f t="shared" si="95"/>
        <v>0.16592179593158313</v>
      </c>
      <c r="AJ406" s="1">
        <f t="shared" si="96"/>
        <v>0.3465139830404112</v>
      </c>
      <c r="AK406" s="1">
        <f t="shared" si="97"/>
        <v>6.6898529084159959</v>
      </c>
      <c r="AL406" s="1" t="b">
        <f t="shared" si="98"/>
        <v>0</v>
      </c>
      <c r="AM406" s="1">
        <f t="shared" si="99"/>
        <v>3.3926279301557254</v>
      </c>
      <c r="AN406" s="1" t="b">
        <f t="shared" si="100"/>
        <v>0</v>
      </c>
      <c r="AO406" s="1">
        <v>9.4879999999999995</v>
      </c>
    </row>
    <row r="407" spans="1:41">
      <c r="A407" s="7">
        <v>404</v>
      </c>
      <c r="B407" s="9" t="s">
        <v>53</v>
      </c>
      <c r="C407" s="9" t="s">
        <v>33</v>
      </c>
      <c r="D407" s="9" t="s">
        <v>32</v>
      </c>
      <c r="E407" s="9" t="s">
        <v>33</v>
      </c>
      <c r="F407" s="2" t="b">
        <f t="shared" si="93"/>
        <v>1</v>
      </c>
      <c r="G407" s="2" t="b">
        <f t="shared" si="91"/>
        <v>0</v>
      </c>
      <c r="H407" s="2" t="s">
        <v>275</v>
      </c>
      <c r="M407" s="1">
        <f>PRODUCT(SUM(PRODUCT(R407,overview!$J$3),PRODUCT(W407,overview!$K$3),PRODUCT(AB407,overview!$L$3)),1/SUM(overview!$J$3:$L$3))</f>
        <v>1</v>
      </c>
      <c r="N407" s="1">
        <f>PRODUCT(SUM(PRODUCT(S407,overview!$J$3),PRODUCT(X407,overview!$K$3),PRODUCT(AC407,overview!$L$3)),1/SUM(overview!$J$3:$L$3))</f>
        <v>2</v>
      </c>
      <c r="O407" s="1">
        <f t="shared" si="88"/>
        <v>15</v>
      </c>
      <c r="P407" s="1">
        <f t="shared" si="88"/>
        <v>0</v>
      </c>
      <c r="Q407" s="1">
        <f t="shared" si="92"/>
        <v>0</v>
      </c>
      <c r="R407" s="4">
        <v>1</v>
      </c>
      <c r="S407" s="4">
        <v>2</v>
      </c>
      <c r="T407" s="1">
        <v>8</v>
      </c>
      <c r="U407" s="1">
        <v>0</v>
      </c>
      <c r="V407" s="1">
        <f t="shared" si="89"/>
        <v>0</v>
      </c>
      <c r="W407" s="4">
        <v>1</v>
      </c>
      <c r="X407" s="4">
        <v>2</v>
      </c>
      <c r="Y407" s="1">
        <v>6</v>
      </c>
      <c r="Z407" s="1">
        <v>0</v>
      </c>
      <c r="AA407" s="1">
        <f t="shared" si="90"/>
        <v>0</v>
      </c>
      <c r="AB407" s="1">
        <v>1</v>
      </c>
      <c r="AC407" s="1">
        <v>2</v>
      </c>
      <c r="AD407" s="1">
        <v>1</v>
      </c>
      <c r="AE407" s="1">
        <v>0</v>
      </c>
      <c r="AF407" s="1">
        <f t="shared" si="87"/>
        <v>0</v>
      </c>
      <c r="AH407" s="1">
        <f t="shared" si="94"/>
        <v>0.27257001950609105</v>
      </c>
      <c r="AI407" s="1">
        <f t="shared" si="95"/>
        <v>0.16944688550180056</v>
      </c>
      <c r="AJ407" s="1">
        <f t="shared" si="96"/>
        <v>0.26092129334153985</v>
      </c>
      <c r="AK407" s="1">
        <f t="shared" si="97"/>
        <v>4.9135364017691918</v>
      </c>
      <c r="AL407" s="1" t="b">
        <f t="shared" si="98"/>
        <v>0</v>
      </c>
      <c r="AM407" s="1">
        <f t="shared" si="99"/>
        <v>2.6755291623957391</v>
      </c>
      <c r="AN407" s="1" t="b">
        <f t="shared" si="100"/>
        <v>0</v>
      </c>
      <c r="AO407" s="1">
        <v>9.4879999999999995</v>
      </c>
    </row>
    <row r="408" spans="1:41">
      <c r="A408" s="7">
        <v>405</v>
      </c>
      <c r="B408" s="9" t="s">
        <v>75</v>
      </c>
      <c r="C408" s="9" t="s">
        <v>1</v>
      </c>
      <c r="D408" s="9" t="s">
        <v>53</v>
      </c>
      <c r="E408" s="9" t="s">
        <v>33</v>
      </c>
      <c r="F408" s="2" t="b">
        <f t="shared" si="93"/>
        <v>0</v>
      </c>
      <c r="G408" s="2" t="b">
        <f t="shared" si="91"/>
        <v>1</v>
      </c>
      <c r="H408" s="2" t="s">
        <v>275</v>
      </c>
      <c r="M408" s="1">
        <f>PRODUCT(SUM(PRODUCT(R408,overview!$J$3),PRODUCT(W408,overview!$K$3),PRODUCT(AB408,overview!$L$3)),1/SUM(overview!$J$3:$L$3))</f>
        <v>0.84286363636363637</v>
      </c>
      <c r="N408" s="1">
        <f>PRODUCT(SUM(PRODUCT(S408,overview!$J$3),PRODUCT(X408,overview!$K$3),PRODUCT(AC408,overview!$L$3)),1/SUM(overview!$J$3:$L$3))</f>
        <v>2.1571363636363636</v>
      </c>
      <c r="O408" s="1">
        <f t="shared" si="88"/>
        <v>14.3</v>
      </c>
      <c r="P408" s="1">
        <f t="shared" si="88"/>
        <v>14.7</v>
      </c>
      <c r="Q408" s="1">
        <f t="shared" si="92"/>
        <v>0.40166224823914937</v>
      </c>
      <c r="R408" s="4">
        <v>0.85</v>
      </c>
      <c r="S408" s="4">
        <v>2.15</v>
      </c>
      <c r="T408" s="1">
        <v>6</v>
      </c>
      <c r="U408" s="1">
        <v>7</v>
      </c>
      <c r="V408" s="1">
        <f t="shared" si="89"/>
        <v>0.46124031007751931</v>
      </c>
      <c r="W408" s="4">
        <v>0.83399999999999996</v>
      </c>
      <c r="X408" s="4">
        <v>2.1659999999999999</v>
      </c>
      <c r="Y408" s="1">
        <v>7.5</v>
      </c>
      <c r="Z408" s="1">
        <v>5.5</v>
      </c>
      <c r="AA408" s="1">
        <f t="shared" si="90"/>
        <v>0.28236380424746071</v>
      </c>
      <c r="AB408" s="1">
        <v>1</v>
      </c>
      <c r="AC408" s="1">
        <v>2</v>
      </c>
      <c r="AD408" s="1">
        <v>0.8</v>
      </c>
      <c r="AE408" s="1">
        <v>2.2000000000000002</v>
      </c>
      <c r="AF408" s="1">
        <f t="shared" si="87"/>
        <v>1.375</v>
      </c>
      <c r="AH408" s="1">
        <f t="shared" si="94"/>
        <v>0.3425473561329766</v>
      </c>
      <c r="AI408" s="1">
        <f t="shared" si="95"/>
        <v>0.18671328671328671</v>
      </c>
      <c r="AJ408" s="1">
        <f t="shared" si="96"/>
        <v>0.36775757439571266</v>
      </c>
      <c r="AK408" s="1">
        <f t="shared" si="97"/>
        <v>3.7250628872106297</v>
      </c>
      <c r="AL408" s="1" t="b">
        <f t="shared" si="98"/>
        <v>0</v>
      </c>
      <c r="AM408" s="1">
        <f t="shared" si="99"/>
        <v>2.0500503225654776</v>
      </c>
      <c r="AN408" s="1" t="b">
        <f t="shared" si="100"/>
        <v>0</v>
      </c>
      <c r="AO408" s="1">
        <v>9.4879999999999995</v>
      </c>
    </row>
    <row r="409" spans="1:41">
      <c r="A409" s="7">
        <v>406</v>
      </c>
      <c r="B409" s="9" t="s">
        <v>47</v>
      </c>
      <c r="C409" s="9" t="s">
        <v>48</v>
      </c>
      <c r="D409" s="9" t="s">
        <v>62</v>
      </c>
      <c r="E409" s="9" t="s">
        <v>48</v>
      </c>
      <c r="F409" s="2" t="b">
        <f t="shared" si="93"/>
        <v>1</v>
      </c>
      <c r="G409" s="2" t="b">
        <f t="shared" si="91"/>
        <v>0</v>
      </c>
      <c r="H409" s="2" t="s">
        <v>275</v>
      </c>
      <c r="M409" s="1">
        <f>PRODUCT(SUM(PRODUCT(R409,overview!$J$3),PRODUCT(W409,overview!$K$3),PRODUCT(AB409,overview!$L$3)),1/SUM(overview!$J$3:$L$3))</f>
        <v>0.98227272727272708</v>
      </c>
      <c r="N409" s="1">
        <f>PRODUCT(SUM(PRODUCT(S409,overview!$J$3),PRODUCT(X409,overview!$K$3),PRODUCT(AC409,overview!$L$3)),1/SUM(overview!$J$3:$L$3))</f>
        <v>2.0177272727272726</v>
      </c>
      <c r="O409" s="1">
        <f t="shared" si="88"/>
        <v>15</v>
      </c>
      <c r="P409" s="1">
        <f t="shared" si="88"/>
        <v>9</v>
      </c>
      <c r="Q409" s="1">
        <f t="shared" si="92"/>
        <v>0.29209281369677847</v>
      </c>
      <c r="R409" s="4">
        <v>0.92600000000000005</v>
      </c>
      <c r="S409" s="4">
        <v>2.0739999999999998</v>
      </c>
      <c r="T409" s="1">
        <v>6</v>
      </c>
      <c r="U409" s="1">
        <v>2</v>
      </c>
      <c r="V409" s="1">
        <f t="shared" si="89"/>
        <v>0.14882674381227901</v>
      </c>
      <c r="W409" s="4">
        <v>1.0109999999999999</v>
      </c>
      <c r="X409" s="4">
        <v>1.9890000000000001</v>
      </c>
      <c r="Y409" s="1">
        <v>8</v>
      </c>
      <c r="Z409" s="1">
        <v>6</v>
      </c>
      <c r="AA409" s="1">
        <f t="shared" si="90"/>
        <v>0.38122171945701355</v>
      </c>
      <c r="AB409" s="1">
        <v>0.93700000000000006</v>
      </c>
      <c r="AC409" s="1">
        <v>2.0630000000000002</v>
      </c>
      <c r="AD409" s="1">
        <v>1</v>
      </c>
      <c r="AE409" s="1">
        <v>1</v>
      </c>
      <c r="AF409" s="1">
        <f t="shared" si="87"/>
        <v>0.45419292292777508</v>
      </c>
      <c r="AH409" s="1">
        <f t="shared" si="94"/>
        <v>0.32415444649209851</v>
      </c>
      <c r="AI409" s="1">
        <f t="shared" si="95"/>
        <v>0.18702599570713097</v>
      </c>
      <c r="AJ409" s="1">
        <f t="shared" si="96"/>
        <v>0.36775757439571266</v>
      </c>
      <c r="AK409" s="1">
        <f t="shared" si="97"/>
        <v>5.1394062079419074</v>
      </c>
      <c r="AL409" s="1" t="b">
        <f t="shared" si="98"/>
        <v>0</v>
      </c>
      <c r="AM409" s="1">
        <f t="shared" si="99"/>
        <v>1.8839206374812709</v>
      </c>
      <c r="AN409" s="1" t="b">
        <f t="shared" si="100"/>
        <v>0</v>
      </c>
      <c r="AO409" s="1">
        <v>9.4879999999999995</v>
      </c>
    </row>
    <row r="410" spans="1:41">
      <c r="A410" s="7">
        <v>407</v>
      </c>
      <c r="B410" s="9" t="s">
        <v>56</v>
      </c>
      <c r="C410" s="9" t="s">
        <v>31</v>
      </c>
      <c r="D410" s="9" t="s">
        <v>53</v>
      </c>
      <c r="E410" s="9" t="s">
        <v>33</v>
      </c>
      <c r="F410" s="2" t="b">
        <f t="shared" si="93"/>
        <v>0</v>
      </c>
      <c r="G410" s="2" t="b">
        <f t="shared" si="91"/>
        <v>1</v>
      </c>
      <c r="H410" s="2" t="s">
        <v>275</v>
      </c>
      <c r="M410" s="1">
        <f>PRODUCT(SUM(PRODUCT(R410,overview!$J$3),PRODUCT(W410,overview!$K$3),PRODUCT(AB410,overview!$L$3)),1/SUM(overview!$J$3:$L$3))</f>
        <v>0.63025000000000009</v>
      </c>
      <c r="N410" s="1">
        <f>PRODUCT(SUM(PRODUCT(S410,overview!$J$3),PRODUCT(X410,overview!$K$3),PRODUCT(AC410,overview!$L$3)),1/SUM(overview!$J$3:$L$3))</f>
        <v>2.3697500000000002</v>
      </c>
      <c r="O410" s="1">
        <f t="shared" si="88"/>
        <v>10.8</v>
      </c>
      <c r="P410" s="1">
        <f t="shared" si="88"/>
        <v>24.2</v>
      </c>
      <c r="Q410" s="1">
        <f t="shared" si="92"/>
        <v>0.59593917158006193</v>
      </c>
      <c r="R410" s="4">
        <v>0.85499999999999998</v>
      </c>
      <c r="S410" s="4">
        <v>2.145</v>
      </c>
      <c r="T410" s="1">
        <v>5</v>
      </c>
      <c r="U410" s="1">
        <v>8</v>
      </c>
      <c r="V410" s="1">
        <f t="shared" si="89"/>
        <v>0.63776223776223784</v>
      </c>
      <c r="W410" s="4">
        <v>0.50900000000000001</v>
      </c>
      <c r="X410" s="4">
        <v>2.4910000000000001</v>
      </c>
      <c r="Y410" s="1">
        <v>5.8</v>
      </c>
      <c r="Z410" s="1">
        <v>15.2</v>
      </c>
      <c r="AA410" s="1">
        <f t="shared" si="90"/>
        <v>0.53550021456553931</v>
      </c>
      <c r="AB410" s="1">
        <v>1</v>
      </c>
      <c r="AC410" s="1">
        <v>2</v>
      </c>
      <c r="AD410" s="1">
        <v>0</v>
      </c>
      <c r="AE410" s="1">
        <v>1</v>
      </c>
      <c r="AF410" s="1" t="e">
        <f t="shared" si="87"/>
        <v>#DIV/0!</v>
      </c>
      <c r="AH410" s="1">
        <f t="shared" si="94"/>
        <v>0.27208630047666116</v>
      </c>
      <c r="AI410" s="1">
        <f t="shared" si="95"/>
        <v>0.18361581920903958</v>
      </c>
      <c r="AJ410" s="1">
        <f t="shared" si="96"/>
        <v>0.36530413386516758</v>
      </c>
      <c r="AK410" s="1">
        <f t="shared" si="97"/>
        <v>8.7332345956696997</v>
      </c>
      <c r="AL410" s="1" t="b">
        <f t="shared" si="98"/>
        <v>0</v>
      </c>
      <c r="AM410" s="1">
        <f t="shared" si="99"/>
        <v>1.8793201296567981</v>
      </c>
      <c r="AN410" s="1" t="b">
        <f t="shared" si="100"/>
        <v>0</v>
      </c>
      <c r="AO410" s="1">
        <v>9.4879999999999995</v>
      </c>
    </row>
    <row r="411" spans="1:41">
      <c r="A411" s="7">
        <v>408</v>
      </c>
      <c r="B411" s="9" t="s">
        <v>51</v>
      </c>
      <c r="C411" s="9" t="s">
        <v>52</v>
      </c>
      <c r="D411" s="9" t="s">
        <v>51</v>
      </c>
      <c r="E411" s="9" t="s">
        <v>52</v>
      </c>
      <c r="F411" s="2" t="b">
        <f t="shared" si="93"/>
        <v>0</v>
      </c>
      <c r="G411" s="2" t="b">
        <f t="shared" si="91"/>
        <v>0</v>
      </c>
      <c r="H411" s="2" t="s">
        <v>275</v>
      </c>
      <c r="K411" s="2"/>
      <c r="L411" s="2"/>
      <c r="M411" s="1">
        <f>PRODUCT(SUM(PRODUCT(R411,overview!$J$3),PRODUCT(W411,overview!$K$3),PRODUCT(AB411,overview!$L$3)),1/SUM(overview!$J$3:$L$3))</f>
        <v>0.48475000000000001</v>
      </c>
      <c r="N411" s="1">
        <f>PRODUCT(SUM(PRODUCT(S411,overview!$J$3),PRODUCT(X411,overview!$K$3),PRODUCT(AC411,overview!$L$3)),1/SUM(overview!$J$3:$L$3))</f>
        <v>2.5152500000000004</v>
      </c>
      <c r="O411" s="1">
        <f t="shared" si="88"/>
        <v>5.8</v>
      </c>
      <c r="P411" s="1">
        <f t="shared" si="88"/>
        <v>10.199999999999999</v>
      </c>
      <c r="Q411" s="1">
        <f t="shared" si="92"/>
        <v>0.33892908430984786</v>
      </c>
      <c r="R411" s="4">
        <v>0.34799999999999998</v>
      </c>
      <c r="S411" s="4">
        <v>2.6520000000000001</v>
      </c>
      <c r="T411" s="1">
        <v>1</v>
      </c>
      <c r="U411" s="1">
        <v>4</v>
      </c>
      <c r="V411" s="1">
        <f t="shared" si="89"/>
        <v>0.52488687782805421</v>
      </c>
      <c r="W411" s="4">
        <v>0.55600000000000005</v>
      </c>
      <c r="X411" s="4">
        <v>2.444</v>
      </c>
      <c r="Y411" s="1">
        <v>4.8</v>
      </c>
      <c r="Z411" s="1">
        <v>6.2</v>
      </c>
      <c r="AA411" s="1">
        <f t="shared" si="90"/>
        <v>0.29384888161483913</v>
      </c>
      <c r="AB411" s="1">
        <v>0.33300000000000002</v>
      </c>
      <c r="AC411" s="1">
        <v>2.6669999999999998</v>
      </c>
      <c r="AD411" s="1">
        <v>0</v>
      </c>
      <c r="AE411" s="1">
        <v>0</v>
      </c>
      <c r="AF411" s="1" t="e">
        <f t="shared" si="87"/>
        <v>#DIV/0!</v>
      </c>
      <c r="AH411" s="1">
        <f t="shared" si="94"/>
        <v>0.36268578475406654</v>
      </c>
      <c r="AI411" s="1">
        <f t="shared" si="95"/>
        <v>0.24281223228458551</v>
      </c>
      <c r="AJ411" s="1">
        <f t="shared" si="96"/>
        <v>0.60619637065320042</v>
      </c>
      <c r="AK411" s="1">
        <f t="shared" si="97"/>
        <v>9.6797295020219529</v>
      </c>
      <c r="AL411" s="1" t="b">
        <f t="shared" si="98"/>
        <v>1</v>
      </c>
      <c r="AM411" s="1">
        <f t="shared" si="99"/>
        <v>1.8622684130135385</v>
      </c>
      <c r="AN411" s="1" t="b">
        <f t="shared" si="100"/>
        <v>0</v>
      </c>
      <c r="AO411" s="1">
        <v>9.4879999999999995</v>
      </c>
    </row>
    <row r="412" spans="1:41">
      <c r="A412" s="7">
        <v>409</v>
      </c>
      <c r="B412" s="9" t="s">
        <v>83</v>
      </c>
      <c r="C412" s="9" t="s">
        <v>61</v>
      </c>
      <c r="D412" s="9" t="s">
        <v>83</v>
      </c>
      <c r="E412" s="9" t="s">
        <v>61</v>
      </c>
      <c r="F412" s="2" t="b">
        <f t="shared" si="93"/>
        <v>0</v>
      </c>
      <c r="G412" s="2" t="b">
        <f t="shared" si="91"/>
        <v>0</v>
      </c>
      <c r="H412" s="2" t="s">
        <v>275</v>
      </c>
      <c r="M412" s="1">
        <f>PRODUCT(SUM(PRODUCT(R412,overview!$J$3),PRODUCT(W412,overview!$K$3),PRODUCT(AB412,overview!$L$3)),1/SUM(overview!$J$3:$L$3))</f>
        <v>0.99572727272727268</v>
      </c>
      <c r="N412" s="1">
        <f>PRODUCT(SUM(PRODUCT(S412,overview!$J$3),PRODUCT(X412,overview!$K$3),PRODUCT(AC412,overview!$L$3)),1/SUM(overview!$J$3:$L$3))</f>
        <v>2.0042727272727272</v>
      </c>
      <c r="O412" s="1">
        <f t="shared" si="88"/>
        <v>20</v>
      </c>
      <c r="P412" s="1">
        <f t="shared" si="88"/>
        <v>10</v>
      </c>
      <c r="Q412" s="1">
        <f t="shared" si="92"/>
        <v>0.24840114301265478</v>
      </c>
      <c r="R412" s="4">
        <v>0.999</v>
      </c>
      <c r="S412" s="4">
        <v>2.0009999999999999</v>
      </c>
      <c r="T412" s="1">
        <v>10</v>
      </c>
      <c r="U412" s="1">
        <v>8</v>
      </c>
      <c r="V412" s="1">
        <f t="shared" si="89"/>
        <v>0.39940029985007502</v>
      </c>
      <c r="W412" s="4">
        <v>0.99399999999999999</v>
      </c>
      <c r="X412" s="4">
        <v>2.0059999999999998</v>
      </c>
      <c r="Y412" s="1">
        <v>10</v>
      </c>
      <c r="Z412" s="1">
        <v>2</v>
      </c>
      <c r="AA412" s="1">
        <f t="shared" si="90"/>
        <v>9.910269192422734E-2</v>
      </c>
      <c r="AB412" s="1">
        <v>1</v>
      </c>
      <c r="AC412" s="1">
        <v>2</v>
      </c>
      <c r="AD412" s="1">
        <v>0</v>
      </c>
      <c r="AE412" s="1">
        <v>0</v>
      </c>
      <c r="AF412" s="1" t="e">
        <f t="shared" si="87"/>
        <v>#DIV/0!</v>
      </c>
      <c r="AH412" s="1">
        <f t="shared" si="94"/>
        <v>0.39831811861549937</v>
      </c>
      <c r="AI412" s="1">
        <f t="shared" si="95"/>
        <v>0.26645431170127032</v>
      </c>
      <c r="AJ412" s="1">
        <f t="shared" si="96"/>
        <v>0.72452775240591472</v>
      </c>
      <c r="AK412" s="1">
        <f t="shared" si="97"/>
        <v>10.545303047512377</v>
      </c>
      <c r="AL412" s="1" t="b">
        <f t="shared" si="98"/>
        <v>1</v>
      </c>
      <c r="AM412" s="1">
        <f t="shared" si="99"/>
        <v>1.9341484159113171</v>
      </c>
      <c r="AN412" s="1" t="b">
        <f t="shared" si="100"/>
        <v>0</v>
      </c>
      <c r="AO412" s="1">
        <v>9.4879999999999995</v>
      </c>
    </row>
    <row r="413" spans="1:41">
      <c r="A413" s="7">
        <v>410</v>
      </c>
      <c r="B413" s="9" t="s">
        <v>28</v>
      </c>
      <c r="C413" s="9" t="s">
        <v>29</v>
      </c>
      <c r="D413" s="9" t="s">
        <v>40</v>
      </c>
      <c r="E413" s="9" t="s">
        <v>29</v>
      </c>
      <c r="F413" s="2" t="b">
        <f t="shared" si="93"/>
        <v>1</v>
      </c>
      <c r="G413" s="2" t="b">
        <f t="shared" si="91"/>
        <v>1</v>
      </c>
      <c r="H413" s="2" t="s">
        <v>275</v>
      </c>
      <c r="J413" s="4"/>
      <c r="M413" s="1">
        <f>PRODUCT(SUM(PRODUCT(R413,overview!$J$3),PRODUCT(W413,overview!$K$3),PRODUCT(AB413,overview!$L$3)),1/SUM(overview!$J$3:$L$3))</f>
        <v>0.83059090909090905</v>
      </c>
      <c r="N413" s="1">
        <f>PRODUCT(SUM(PRODUCT(S413,overview!$J$3),PRODUCT(X413,overview!$K$3),PRODUCT(AC413,overview!$L$3)),1/SUM(overview!$J$3:$L$3))</f>
        <v>2.1694090909090913</v>
      </c>
      <c r="O413" s="1">
        <f t="shared" si="88"/>
        <v>11</v>
      </c>
      <c r="P413" s="1">
        <f t="shared" si="88"/>
        <v>4</v>
      </c>
      <c r="Q413" s="1">
        <f t="shared" si="92"/>
        <v>0.13922365270658688</v>
      </c>
      <c r="R413" s="4">
        <v>0.65500000000000003</v>
      </c>
      <c r="S413" s="4">
        <v>2.3450000000000002</v>
      </c>
      <c r="T413" s="1">
        <v>1</v>
      </c>
      <c r="U413" s="1">
        <v>1</v>
      </c>
      <c r="V413" s="1">
        <f t="shared" si="89"/>
        <v>0.27931769722814498</v>
      </c>
      <c r="W413" s="4">
        <v>0.92100000000000004</v>
      </c>
      <c r="X413" s="4">
        <v>2.0790000000000002</v>
      </c>
      <c r="Y413" s="1">
        <v>9</v>
      </c>
      <c r="Z413" s="1">
        <v>3</v>
      </c>
      <c r="AA413" s="1">
        <f t="shared" si="90"/>
        <v>0.14766714766714764</v>
      </c>
      <c r="AB413" s="1">
        <v>0.66700000000000004</v>
      </c>
      <c r="AC413" s="1">
        <v>2.3330000000000002</v>
      </c>
      <c r="AD413" s="1">
        <v>1</v>
      </c>
      <c r="AE413" s="1">
        <v>0</v>
      </c>
      <c r="AF413" s="1">
        <f t="shared" si="87"/>
        <v>0</v>
      </c>
      <c r="AH413" s="1">
        <f t="shared" si="94"/>
        <v>0.40041095177257524</v>
      </c>
      <c r="AI413" s="1">
        <f t="shared" si="95"/>
        <v>0.23371765534236935</v>
      </c>
      <c r="AJ413" s="1">
        <f t="shared" si="96"/>
        <v>0.51814523190438633</v>
      </c>
      <c r="AK413" s="1">
        <f t="shared" si="97"/>
        <v>10.376308468525909</v>
      </c>
      <c r="AL413" s="1" t="b">
        <f t="shared" si="98"/>
        <v>1</v>
      </c>
      <c r="AM413" s="1">
        <f t="shared" si="99"/>
        <v>2.2328277488579795</v>
      </c>
      <c r="AN413" s="1" t="b">
        <f t="shared" si="100"/>
        <v>0</v>
      </c>
      <c r="AO413" s="1">
        <v>9.4879999999999995</v>
      </c>
    </row>
    <row r="414" spans="1:41">
      <c r="A414" s="7">
        <v>411</v>
      </c>
      <c r="B414" s="9" t="s">
        <v>54</v>
      </c>
      <c r="C414" s="9" t="s">
        <v>55</v>
      </c>
      <c r="D414" s="9" t="s">
        <v>53</v>
      </c>
      <c r="E414" s="9" t="s">
        <v>33</v>
      </c>
      <c r="F414" s="2" t="b">
        <f t="shared" si="93"/>
        <v>0</v>
      </c>
      <c r="G414" s="2" t="b">
        <f t="shared" si="91"/>
        <v>1</v>
      </c>
      <c r="H414" s="2" t="s">
        <v>275</v>
      </c>
      <c r="K414" s="2"/>
      <c r="L414" s="2"/>
      <c r="M414" s="1">
        <f>PRODUCT(SUM(PRODUCT(R414,overview!$J$3),PRODUCT(W414,overview!$K$3),PRODUCT(AB414,overview!$L$3)),1/SUM(overview!$J$3:$L$3))</f>
        <v>0.72388636363636361</v>
      </c>
      <c r="N414" s="1">
        <f>PRODUCT(SUM(PRODUCT(S414,overview!$J$3),PRODUCT(X414,overview!$K$3),PRODUCT(AC414,overview!$L$3)),1/SUM(overview!$J$3:$L$3))</f>
        <v>2.2761136363636365</v>
      </c>
      <c r="O414" s="1">
        <f t="shared" si="88"/>
        <v>5.8</v>
      </c>
      <c r="P414" s="1">
        <f t="shared" si="88"/>
        <v>25.2</v>
      </c>
      <c r="Q414" s="1">
        <f t="shared" si="92"/>
        <v>1.3818121344024987</v>
      </c>
      <c r="R414" s="4">
        <v>0.379</v>
      </c>
      <c r="S414" s="4">
        <v>2.621</v>
      </c>
      <c r="T414" s="1">
        <v>3</v>
      </c>
      <c r="U414" s="1">
        <v>5</v>
      </c>
      <c r="V414" s="1">
        <f t="shared" si="89"/>
        <v>0.24100216202467251</v>
      </c>
      <c r="W414" s="4">
        <v>0.89100000000000001</v>
      </c>
      <c r="X414" s="4">
        <v>2.109</v>
      </c>
      <c r="Y414" s="1">
        <v>2.8</v>
      </c>
      <c r="Z414" s="1">
        <v>18.2</v>
      </c>
      <c r="AA414" s="1">
        <f t="shared" si="90"/>
        <v>2.7460881934566146</v>
      </c>
      <c r="AB414" s="1">
        <v>0.70599999999999996</v>
      </c>
      <c r="AC414" s="1">
        <v>2.294</v>
      </c>
      <c r="AD414" s="1">
        <v>0</v>
      </c>
      <c r="AE414" s="1">
        <v>2</v>
      </c>
      <c r="AF414" s="1" t="e">
        <f t="shared" si="87"/>
        <v>#DIV/0!</v>
      </c>
      <c r="AH414" s="1">
        <f t="shared" si="94"/>
        <v>0.40266900757462132</v>
      </c>
      <c r="AI414" s="1">
        <f t="shared" si="95"/>
        <v>0.23829173228692849</v>
      </c>
      <c r="AJ414" s="1">
        <f t="shared" si="96"/>
        <v>0.51814523190438622</v>
      </c>
      <c r="AK414" s="1">
        <f t="shared" si="97"/>
        <v>9.0642640446945162</v>
      </c>
      <c r="AL414" s="1" t="b">
        <f t="shared" si="98"/>
        <v>0</v>
      </c>
      <c r="AM414" s="1">
        <f t="shared" si="99"/>
        <v>2.3535137263917565</v>
      </c>
      <c r="AN414" s="1" t="b">
        <f t="shared" si="100"/>
        <v>0</v>
      </c>
      <c r="AO414" s="1">
        <v>9.4879999999999995</v>
      </c>
    </row>
    <row r="415" spans="1:41">
      <c r="A415" s="7">
        <v>412</v>
      </c>
      <c r="B415" s="9" t="s">
        <v>45</v>
      </c>
      <c r="C415" s="9" t="s">
        <v>46</v>
      </c>
      <c r="D415" s="9" t="s">
        <v>45</v>
      </c>
      <c r="E415" s="9" t="s">
        <v>46</v>
      </c>
      <c r="F415" s="2" t="b">
        <f t="shared" si="93"/>
        <v>0</v>
      </c>
      <c r="G415" s="2" t="b">
        <f t="shared" si="91"/>
        <v>0</v>
      </c>
      <c r="H415" s="2" t="s">
        <v>275</v>
      </c>
      <c r="M415" s="1">
        <f>PRODUCT(SUM(PRODUCT(R415,overview!$J$3),PRODUCT(W415,overview!$K$3),PRODUCT(AB415,overview!$L$3)),1/SUM(overview!$J$3:$L$3))</f>
        <v>0.97070454545454543</v>
      </c>
      <c r="N415" s="1">
        <f>PRODUCT(SUM(PRODUCT(S415,overview!$J$3),PRODUCT(X415,overview!$K$3),PRODUCT(AC415,overview!$L$3)),1/SUM(overview!$J$3:$L$3))</f>
        <v>2.0292954545454545</v>
      </c>
      <c r="O415" s="1">
        <f t="shared" si="88"/>
        <v>17</v>
      </c>
      <c r="P415" s="1">
        <f t="shared" si="88"/>
        <v>1</v>
      </c>
      <c r="Q415" s="1">
        <f t="shared" si="92"/>
        <v>2.8137976287178516E-2</v>
      </c>
      <c r="R415" s="4">
        <v>1.026</v>
      </c>
      <c r="S415" s="4">
        <v>1.974</v>
      </c>
      <c r="T415" s="1">
        <v>6</v>
      </c>
      <c r="U415" s="1">
        <v>0</v>
      </c>
      <c r="V415" s="1">
        <f t="shared" si="89"/>
        <v>0</v>
      </c>
      <c r="W415" s="4">
        <v>0.94299999999999995</v>
      </c>
      <c r="X415" s="4">
        <v>2.0569999999999999</v>
      </c>
      <c r="Y415" s="1">
        <v>11</v>
      </c>
      <c r="Z415" s="1">
        <v>1</v>
      </c>
      <c r="AA415" s="1">
        <f t="shared" si="90"/>
        <v>4.1675873955893401E-2</v>
      </c>
      <c r="AB415" s="1">
        <v>1</v>
      </c>
      <c r="AC415" s="1">
        <v>2</v>
      </c>
      <c r="AD415" s="1">
        <v>0</v>
      </c>
      <c r="AE415" s="1">
        <v>0</v>
      </c>
      <c r="AF415" s="1" t="e">
        <f t="shared" si="87"/>
        <v>#DIV/0!</v>
      </c>
      <c r="AH415" s="1">
        <f t="shared" si="94"/>
        <v>0.39984376293637691</v>
      </c>
      <c r="AI415" s="1">
        <f t="shared" si="95"/>
        <v>0.24318963387032019</v>
      </c>
      <c r="AJ415" s="1">
        <f t="shared" si="96"/>
        <v>0.45152954735661072</v>
      </c>
      <c r="AK415" s="1">
        <f t="shared" si="97"/>
        <v>6.8814745103878145</v>
      </c>
      <c r="AL415" s="1" t="b">
        <f t="shared" si="98"/>
        <v>0</v>
      </c>
      <c r="AM415" s="1">
        <f t="shared" si="99"/>
        <v>2.9180157770653814</v>
      </c>
      <c r="AN415" s="1" t="b">
        <f t="shared" si="100"/>
        <v>0</v>
      </c>
      <c r="AO415" s="1">
        <v>9.4879999999999995</v>
      </c>
    </row>
    <row r="416" spans="1:41">
      <c r="A416" s="7">
        <v>413</v>
      </c>
      <c r="B416" s="9" t="s">
        <v>98</v>
      </c>
      <c r="C416" s="9" t="s">
        <v>50</v>
      </c>
      <c r="D416" s="9" t="s">
        <v>49</v>
      </c>
      <c r="E416" s="9" t="s">
        <v>50</v>
      </c>
      <c r="F416" s="2" t="b">
        <f t="shared" si="93"/>
        <v>0</v>
      </c>
      <c r="G416" s="2" t="b">
        <f t="shared" si="91"/>
        <v>0</v>
      </c>
      <c r="H416" s="2" t="s">
        <v>275</v>
      </c>
      <c r="M416" s="1">
        <f>PRODUCT(SUM(PRODUCT(R416,overview!$J$3),PRODUCT(W416,overview!$K$3),PRODUCT(AB416,overview!$L$3)),1/SUM(overview!$J$3:$L$3))</f>
        <v>0.33300000000000002</v>
      </c>
      <c r="N416" s="1">
        <f>PRODUCT(SUM(PRODUCT(S416,overview!$J$3),PRODUCT(X416,overview!$K$3),PRODUCT(AC416,overview!$L$3)),1/SUM(overview!$J$3:$L$3))</f>
        <v>2.6669999999999998</v>
      </c>
      <c r="O416" s="1">
        <f t="shared" si="88"/>
        <v>12</v>
      </c>
      <c r="P416" s="1">
        <f t="shared" si="88"/>
        <v>0</v>
      </c>
      <c r="Q416" s="1">
        <f t="shared" si="92"/>
        <v>0</v>
      </c>
      <c r="R416" s="4">
        <v>0.33300000000000002</v>
      </c>
      <c r="S416" s="4">
        <v>2.6669999999999998</v>
      </c>
      <c r="T416" s="1">
        <v>7</v>
      </c>
      <c r="U416" s="1">
        <v>0</v>
      </c>
      <c r="V416" s="1">
        <f t="shared" si="89"/>
        <v>0</v>
      </c>
      <c r="W416" s="4">
        <v>0.33300000000000002</v>
      </c>
      <c r="X416" s="4">
        <v>2.6669999999999998</v>
      </c>
      <c r="Y416" s="1">
        <v>4</v>
      </c>
      <c r="Z416" s="1">
        <v>0</v>
      </c>
      <c r="AA416" s="1">
        <f t="shared" si="90"/>
        <v>0</v>
      </c>
      <c r="AB416" s="1">
        <v>0.33300000000000002</v>
      </c>
      <c r="AC416" s="1">
        <v>2.6669999999999998</v>
      </c>
      <c r="AD416" s="1">
        <v>1</v>
      </c>
      <c r="AE416" s="1">
        <v>0</v>
      </c>
      <c r="AF416" s="1">
        <f t="shared" si="87"/>
        <v>0</v>
      </c>
      <c r="AH416" s="1">
        <f t="shared" si="94"/>
        <v>0.38623590518340623</v>
      </c>
      <c r="AI416" s="1">
        <f t="shared" si="95"/>
        <v>0.24573543077127311</v>
      </c>
      <c r="AJ416" s="1">
        <f t="shared" si="96"/>
        <v>0.50670958571966063</v>
      </c>
      <c r="AK416" s="1">
        <f t="shared" si="97"/>
        <v>7.6721766880761004</v>
      </c>
      <c r="AL416" s="1" t="b">
        <f t="shared" si="98"/>
        <v>0</v>
      </c>
      <c r="AM416" s="1">
        <f t="shared" si="99"/>
        <v>3.3132883465370497</v>
      </c>
      <c r="AN416" s="1" t="b">
        <f t="shared" si="100"/>
        <v>0</v>
      </c>
      <c r="AO416" s="1">
        <v>9.4879999999999995</v>
      </c>
    </row>
    <row r="417" spans="1:41">
      <c r="A417" s="7">
        <v>414</v>
      </c>
      <c r="B417" s="9" t="s">
        <v>65</v>
      </c>
      <c r="C417" s="9" t="s">
        <v>2</v>
      </c>
      <c r="D417" s="9" t="s">
        <v>32</v>
      </c>
      <c r="E417" s="9" t="s">
        <v>33</v>
      </c>
      <c r="F417" s="2" t="b">
        <f t="shared" si="93"/>
        <v>0</v>
      </c>
      <c r="G417" s="2" t="b">
        <f t="shared" si="91"/>
        <v>0</v>
      </c>
      <c r="H417" s="2" t="s">
        <v>275</v>
      </c>
      <c r="K417" s="2"/>
      <c r="L417" s="2"/>
      <c r="M417" s="1">
        <f>PRODUCT(SUM(PRODUCT(R417,overview!$J$3),PRODUCT(W417,overview!$K$3),PRODUCT(AB417,overview!$L$3)),1/SUM(overview!$J$3:$L$3))</f>
        <v>0.52063636363636379</v>
      </c>
      <c r="N417" s="1">
        <f>PRODUCT(SUM(PRODUCT(S417,overview!$J$3),PRODUCT(X417,overview!$K$3),PRODUCT(AC417,overview!$L$3)),1/SUM(overview!$J$3:$L$3))</f>
        <v>2.4793636363636367</v>
      </c>
      <c r="O417" s="1">
        <f t="shared" si="88"/>
        <v>4.4000000000000004</v>
      </c>
      <c r="P417" s="1">
        <f t="shared" si="88"/>
        <v>26.6</v>
      </c>
      <c r="Q417" s="1">
        <f t="shared" si="92"/>
        <v>1.2694723052769477</v>
      </c>
      <c r="R417" s="4">
        <v>0.46800000000000003</v>
      </c>
      <c r="S417" s="4">
        <v>2.532</v>
      </c>
      <c r="T417" s="1">
        <v>3.2</v>
      </c>
      <c r="U417" s="1">
        <v>8.8000000000000007</v>
      </c>
      <c r="V417" s="1">
        <f t="shared" si="89"/>
        <v>0.5082938388625593</v>
      </c>
      <c r="W417" s="4">
        <v>0.54100000000000004</v>
      </c>
      <c r="X417" s="4">
        <v>2.4590000000000001</v>
      </c>
      <c r="Y417" s="1">
        <v>1.2</v>
      </c>
      <c r="Z417" s="1">
        <v>15.8</v>
      </c>
      <c r="AA417" s="1">
        <f t="shared" si="90"/>
        <v>2.8967737562694862</v>
      </c>
      <c r="AB417" s="1">
        <v>0.66700000000000004</v>
      </c>
      <c r="AC417" s="1">
        <v>2.3330000000000002</v>
      </c>
      <c r="AD417" s="1">
        <v>0</v>
      </c>
      <c r="AE417" s="1">
        <v>2</v>
      </c>
      <c r="AF417" s="1" t="e">
        <f t="shared" si="87"/>
        <v>#DIV/0!</v>
      </c>
      <c r="AH417" s="1">
        <f t="shared" si="94"/>
        <v>0.41636934341014881</v>
      </c>
      <c r="AI417" s="1">
        <f t="shared" si="95"/>
        <v>0.21586890055702018</v>
      </c>
      <c r="AJ417" s="1">
        <f t="shared" si="96"/>
        <v>0.45491999714457626</v>
      </c>
      <c r="AK417" s="1">
        <f t="shared" si="97"/>
        <v>7.3408769393483215</v>
      </c>
      <c r="AL417" s="1" t="b">
        <f t="shared" si="98"/>
        <v>0</v>
      </c>
      <c r="AM417" s="1">
        <f t="shared" si="99"/>
        <v>3.1643420256695096</v>
      </c>
      <c r="AN417" s="1" t="b">
        <f t="shared" si="100"/>
        <v>0</v>
      </c>
      <c r="AO417" s="1">
        <v>9.4879999999999995</v>
      </c>
    </row>
    <row r="418" spans="1:41">
      <c r="A418" s="7">
        <v>415</v>
      </c>
      <c r="B418" s="9" t="s">
        <v>90</v>
      </c>
      <c r="C418" s="9" t="s">
        <v>91</v>
      </c>
      <c r="D418" s="9" t="s">
        <v>58</v>
      </c>
      <c r="E418" s="9" t="s">
        <v>59</v>
      </c>
      <c r="F418" s="2" t="b">
        <f t="shared" si="93"/>
        <v>1</v>
      </c>
      <c r="G418" s="2" t="b">
        <f t="shared" si="91"/>
        <v>0</v>
      </c>
      <c r="H418" s="2" t="s">
        <v>275</v>
      </c>
      <c r="M418" s="1">
        <f>PRODUCT(SUM(PRODUCT(R418,overview!$J$3),PRODUCT(W418,overview!$K$3),PRODUCT(AB418,overview!$L$3)),1/SUM(overview!$J$3:$L$3))</f>
        <v>0.38047727272727272</v>
      </c>
      <c r="N418" s="1">
        <f>PRODUCT(SUM(PRODUCT(S418,overview!$J$3),PRODUCT(X418,overview!$K$3),PRODUCT(AC418,overview!$L$3)),1/SUM(overview!$J$3:$L$3))</f>
        <v>2.6195227272727273</v>
      </c>
      <c r="O418" s="1">
        <f t="shared" si="88"/>
        <v>6.5</v>
      </c>
      <c r="P418" s="1">
        <f t="shared" si="88"/>
        <v>19.5</v>
      </c>
      <c r="Q418" s="1">
        <f t="shared" si="92"/>
        <v>0.43574037602269666</v>
      </c>
      <c r="R418" s="4">
        <v>0.104</v>
      </c>
      <c r="S418" s="4">
        <v>2.8959999999999999</v>
      </c>
      <c r="T418" s="1">
        <v>2.2999999999999998</v>
      </c>
      <c r="U418" s="1">
        <v>6.7</v>
      </c>
      <c r="V418" s="1">
        <f t="shared" si="89"/>
        <v>0.1046120586115782</v>
      </c>
      <c r="W418" s="4">
        <v>0.52100000000000002</v>
      </c>
      <c r="X418" s="4">
        <v>2.4790000000000001</v>
      </c>
      <c r="Y418" s="1">
        <v>3.5</v>
      </c>
      <c r="Z418" s="1">
        <v>10.5</v>
      </c>
      <c r="AA418" s="1">
        <f t="shared" si="90"/>
        <v>0.63049616780960072</v>
      </c>
      <c r="AB418" s="1">
        <v>0.17599999999999999</v>
      </c>
      <c r="AC418" s="1">
        <v>2.8239999999999998</v>
      </c>
      <c r="AD418" s="1">
        <v>0.7</v>
      </c>
      <c r="AE418" s="1">
        <v>2.2999999999999998</v>
      </c>
      <c r="AF418" s="1">
        <f t="shared" si="87"/>
        <v>0.20477539457709429</v>
      </c>
      <c r="AH418" s="1">
        <f t="shared" si="94"/>
        <v>0.46396231825985162</v>
      </c>
      <c r="AI418" s="1">
        <f t="shared" si="95"/>
        <v>0.2404131447873282</v>
      </c>
      <c r="AJ418" s="1">
        <f t="shared" si="96"/>
        <v>0.59978582978230677</v>
      </c>
      <c r="AK418" s="1">
        <f t="shared" si="97"/>
        <v>6.951035450941708</v>
      </c>
      <c r="AL418" s="1" t="b">
        <f t="shared" si="98"/>
        <v>0</v>
      </c>
      <c r="AM418" s="1">
        <f t="shared" si="99"/>
        <v>4.0972378254296462</v>
      </c>
      <c r="AN418" s="1" t="b">
        <f t="shared" si="100"/>
        <v>0</v>
      </c>
      <c r="AO418" s="1">
        <v>9.4879999999999995</v>
      </c>
    </row>
    <row r="419" spans="1:41">
      <c r="A419" s="7">
        <v>416</v>
      </c>
      <c r="B419" s="9" t="s">
        <v>101</v>
      </c>
      <c r="C419" s="9" t="s">
        <v>29</v>
      </c>
      <c r="D419" s="9" t="s">
        <v>28</v>
      </c>
      <c r="E419" s="9" t="s">
        <v>29</v>
      </c>
      <c r="F419" s="2" t="b">
        <f t="shared" si="93"/>
        <v>0</v>
      </c>
      <c r="G419" s="2" t="b">
        <f t="shared" si="91"/>
        <v>1</v>
      </c>
      <c r="H419" s="2" t="s">
        <v>275</v>
      </c>
      <c r="M419" s="1">
        <f>PRODUCT(SUM(PRODUCT(R419,overview!$J$3),PRODUCT(W419,overview!$K$3),PRODUCT(AB419,overview!$L$3)),1/SUM(overview!$J$3:$L$3))</f>
        <v>0.71356818181818182</v>
      </c>
      <c r="N419" s="1">
        <f>PRODUCT(SUM(PRODUCT(S419,overview!$J$3),PRODUCT(X419,overview!$K$3),PRODUCT(AC419,overview!$L$3)),1/SUM(overview!$J$3:$L$3))</f>
        <v>2.2864318181818182</v>
      </c>
      <c r="O419" s="1">
        <f t="shared" si="88"/>
        <v>12.5</v>
      </c>
      <c r="P419" s="1">
        <f t="shared" si="88"/>
        <v>6.5</v>
      </c>
      <c r="Q419" s="1">
        <f t="shared" si="92"/>
        <v>0.16228581652634613</v>
      </c>
      <c r="R419" s="4">
        <v>0.68700000000000006</v>
      </c>
      <c r="S419" s="4">
        <v>2.3130000000000002</v>
      </c>
      <c r="T419" s="1">
        <v>7.5</v>
      </c>
      <c r="U419" s="1">
        <v>3.5</v>
      </c>
      <c r="V419" s="1">
        <f t="shared" si="89"/>
        <v>0.13860786856895807</v>
      </c>
      <c r="W419" s="4">
        <v>0.72799999999999998</v>
      </c>
      <c r="X419" s="4">
        <v>2.2719999999999998</v>
      </c>
      <c r="Y419" s="1">
        <v>4</v>
      </c>
      <c r="Z419" s="1">
        <v>3</v>
      </c>
      <c r="AA419" s="1">
        <f t="shared" si="90"/>
        <v>0.24031690140845072</v>
      </c>
      <c r="AB419" s="1">
        <v>0.66700000000000004</v>
      </c>
      <c r="AC419" s="1">
        <v>2.3330000000000002</v>
      </c>
      <c r="AD419" s="1">
        <v>1</v>
      </c>
      <c r="AE419" s="1">
        <v>0</v>
      </c>
      <c r="AF419" s="1">
        <f t="shared" si="87"/>
        <v>0</v>
      </c>
      <c r="AH419" s="1">
        <f t="shared" si="94"/>
        <v>0.34980756440868305</v>
      </c>
      <c r="AI419" s="1">
        <f t="shared" si="95"/>
        <v>0.21435952767835539</v>
      </c>
      <c r="AJ419" s="1">
        <f t="shared" si="96"/>
        <v>0.45140027880905464</v>
      </c>
      <c r="AK419" s="1">
        <f t="shared" si="97"/>
        <v>6.85315793951911</v>
      </c>
      <c r="AL419" s="1" t="b">
        <f t="shared" si="98"/>
        <v>0</v>
      </c>
      <c r="AM419" s="1">
        <f t="shared" si="99"/>
        <v>5.9068813029839502</v>
      </c>
      <c r="AN419" s="1" t="b">
        <f t="shared" si="100"/>
        <v>0</v>
      </c>
      <c r="AO419" s="1">
        <v>9.4879999999999995</v>
      </c>
    </row>
    <row r="420" spans="1:41">
      <c r="A420" s="7">
        <v>417</v>
      </c>
      <c r="B420" s="9" t="s">
        <v>47</v>
      </c>
      <c r="C420" s="9" t="s">
        <v>48</v>
      </c>
      <c r="D420" s="9" t="s">
        <v>62</v>
      </c>
      <c r="E420" s="9" t="s">
        <v>48</v>
      </c>
      <c r="F420" s="2" t="b">
        <f>AND(NOT(B420=D420),OR(B420="CAT",B420="CAC",B420="ATA",B420="ATT",B420="TTA",B420="ATG",B420="CCG",B420="AGA",B420="CGG",B420="AGG",B420="CGA",B420="CGC",B420="TCC",B420="ACG",B420="ACC",B420="GTA",B420="TGG",B420="TAT",D420="GAA",D420="GAT",D420="GAG",D420="AAG",D420="AAA",D420="CTA",D420="CTT",D420="CTC",D420="AAC",D420="CCA",D420="CCT",D420="CAG",D420="CAA",D420="CGT",D420="AGT",D420="AGC",D420="TCA",D420="TCT",D420="GTC"))</f>
        <v>1</v>
      </c>
      <c r="G420" s="2" t="b">
        <f t="shared" si="91"/>
        <v>0</v>
      </c>
      <c r="H420" s="2" t="s">
        <v>275</v>
      </c>
      <c r="M420" s="1">
        <f>PRODUCT(SUM(PRODUCT(R420,overview!$J$3),PRODUCT(W420,overview!$K$3),PRODUCT(AB420,overview!$L$3)),1/SUM(overview!$J$3:$L$3))</f>
        <v>0.96622727272727271</v>
      </c>
      <c r="N420" s="1">
        <f>PRODUCT(SUM(PRODUCT(S420,overview!$J$3),PRODUCT(X420,overview!$K$3),PRODUCT(AC420,overview!$L$3)),1/SUM(overview!$J$3:$L$3))</f>
        <v>2.0337727272727273</v>
      </c>
      <c r="O420" s="1">
        <f t="shared" si="88"/>
        <v>16</v>
      </c>
      <c r="P420" s="1">
        <f t="shared" si="88"/>
        <v>12</v>
      </c>
      <c r="Q420" s="1">
        <f t="shared" si="92"/>
        <v>0.35631830677424403</v>
      </c>
      <c r="R420" s="4">
        <v>0.91700000000000004</v>
      </c>
      <c r="S420" s="4">
        <v>2.0830000000000002</v>
      </c>
      <c r="T420" s="1">
        <v>6</v>
      </c>
      <c r="U420" s="1">
        <v>3</v>
      </c>
      <c r="V420" s="1">
        <f t="shared" si="89"/>
        <v>0.22011521843494958</v>
      </c>
      <c r="W420" s="4">
        <v>0.99099999999999999</v>
      </c>
      <c r="X420" s="4">
        <v>2.0089999999999999</v>
      </c>
      <c r="Y420" s="1">
        <v>9</v>
      </c>
      <c r="Z420" s="1">
        <v>8</v>
      </c>
      <c r="AA420" s="1">
        <f t="shared" si="90"/>
        <v>0.43847132348874512</v>
      </c>
      <c r="AB420" s="1">
        <v>0.93700000000000006</v>
      </c>
      <c r="AC420" s="1">
        <v>2.0630000000000002</v>
      </c>
      <c r="AD420" s="1">
        <v>1</v>
      </c>
      <c r="AE420" s="1">
        <v>1</v>
      </c>
      <c r="AF420" s="1">
        <f t="shared" si="87"/>
        <v>0.45419292292777508</v>
      </c>
      <c r="AH420" s="1">
        <f t="shared" si="94"/>
        <v>0.4950418584309616</v>
      </c>
      <c r="AI420" s="1">
        <f t="shared" si="95"/>
        <v>0.22705948628771974</v>
      </c>
      <c r="AJ420" s="1">
        <f t="shared" si="96"/>
        <v>0.39141955960726538</v>
      </c>
      <c r="AK420" s="1">
        <f t="shared" si="97"/>
        <v>6.2483724398531981</v>
      </c>
      <c r="AL420" s="1" t="b">
        <f t="shared" si="98"/>
        <v>0</v>
      </c>
      <c r="AM420" s="1">
        <f t="shared" si="99"/>
        <v>6.6791471754083558</v>
      </c>
      <c r="AN420" s="1" t="b">
        <f t="shared" si="100"/>
        <v>0</v>
      </c>
      <c r="AO420" s="1">
        <v>9.4879999999999995</v>
      </c>
    </row>
    <row r="421" spans="1:41">
      <c r="A421" s="7">
        <v>418</v>
      </c>
      <c r="B421" s="9" t="s">
        <v>64</v>
      </c>
      <c r="C421" s="9" t="s">
        <v>2</v>
      </c>
      <c r="D421" s="9" t="s">
        <v>32</v>
      </c>
      <c r="E421" s="9" t="s">
        <v>33</v>
      </c>
      <c r="F421" s="2" t="b">
        <f t="shared" si="93"/>
        <v>0</v>
      </c>
      <c r="G421" s="2" t="b">
        <f t="shared" si="91"/>
        <v>1</v>
      </c>
      <c r="H421" s="2" t="s">
        <v>275</v>
      </c>
      <c r="K421" s="4"/>
      <c r="L421" s="3"/>
      <c r="M421" s="1">
        <f>PRODUCT(SUM(PRODUCT(R421,overview!$J$3),PRODUCT(W421,overview!$K$3),PRODUCT(AB421,overview!$L$3)),1/SUM(overview!$J$3:$L$3))</f>
        <v>0.7651136363636365</v>
      </c>
      <c r="N421" s="1">
        <f>PRODUCT(SUM(PRODUCT(S421,overview!$J$3),PRODUCT(X421,overview!$K$3),PRODUCT(AC421,overview!$L$3)),1/SUM(overview!$J$3:$L$3))</f>
        <v>2.2348863636363641</v>
      </c>
      <c r="O421" s="1">
        <f t="shared" si="88"/>
        <v>14.8</v>
      </c>
      <c r="P421" s="1">
        <f t="shared" si="88"/>
        <v>27.2</v>
      </c>
      <c r="Q421" s="1">
        <f t="shared" si="92"/>
        <v>0.62918402207566781</v>
      </c>
      <c r="R421" s="4">
        <v>0.501</v>
      </c>
      <c r="S421" s="4">
        <v>2.4990000000000001</v>
      </c>
      <c r="T421" s="1">
        <v>6.8</v>
      </c>
      <c r="U421" s="1">
        <v>14.2</v>
      </c>
      <c r="V421" s="1">
        <f t="shared" si="89"/>
        <v>0.41864981286632297</v>
      </c>
      <c r="W421" s="4">
        <v>0.89600000000000002</v>
      </c>
      <c r="X421" s="4">
        <v>2.1040000000000001</v>
      </c>
      <c r="Y421" s="1">
        <v>7</v>
      </c>
      <c r="Z421" s="1">
        <v>11</v>
      </c>
      <c r="AA421" s="1">
        <f t="shared" si="90"/>
        <v>0.66920152091254748</v>
      </c>
      <c r="AB421" s="1">
        <v>0.66700000000000004</v>
      </c>
      <c r="AC421" s="1">
        <v>2.3330000000000002</v>
      </c>
      <c r="AD421" s="1">
        <v>1</v>
      </c>
      <c r="AE421" s="1">
        <v>2</v>
      </c>
      <c r="AF421" s="1">
        <f t="shared" si="87"/>
        <v>0.57179597085297895</v>
      </c>
      <c r="AH421" s="1">
        <f t="shared" si="94"/>
        <v>0.63924431732650921</v>
      </c>
      <c r="AI421" s="1">
        <f t="shared" si="95"/>
        <v>0.28479054275650073</v>
      </c>
      <c r="AJ421" s="1">
        <f t="shared" si="96"/>
        <v>0.55805679845509149</v>
      </c>
      <c r="AK421" s="1">
        <f t="shared" si="97"/>
        <v>4.9428207289445307</v>
      </c>
      <c r="AL421" s="1" t="b">
        <f t="shared" si="98"/>
        <v>0</v>
      </c>
      <c r="AM421" s="1">
        <f t="shared" si="99"/>
        <v>7.8354643481949617</v>
      </c>
      <c r="AN421" s="1" t="b">
        <f t="shared" si="100"/>
        <v>0</v>
      </c>
      <c r="AO421" s="1">
        <v>9.4879999999999995</v>
      </c>
    </row>
    <row r="422" spans="1:41">
      <c r="A422" s="7">
        <v>419</v>
      </c>
      <c r="B422" s="9" t="s">
        <v>45</v>
      </c>
      <c r="C422" s="9" t="s">
        <v>46</v>
      </c>
      <c r="D422" s="9" t="s">
        <v>45</v>
      </c>
      <c r="E422" s="9" t="s">
        <v>46</v>
      </c>
      <c r="F422" s="2" t="b">
        <f t="shared" si="93"/>
        <v>0</v>
      </c>
      <c r="G422" s="2" t="b">
        <f t="shared" si="91"/>
        <v>0</v>
      </c>
      <c r="H422" s="2" t="s">
        <v>275</v>
      </c>
      <c r="M422" s="1">
        <f>PRODUCT(SUM(PRODUCT(R422,overview!$J$3),PRODUCT(W422,overview!$K$3),PRODUCT(AB422,overview!$L$3)),1/SUM(overview!$J$3:$L$3))</f>
        <v>1.0522727272727272</v>
      </c>
      <c r="N422" s="1">
        <f>PRODUCT(SUM(PRODUCT(S422,overview!$J$3),PRODUCT(X422,overview!$K$3),PRODUCT(AC422,overview!$L$3)),1/SUM(overview!$J$3:$L$3))</f>
        <v>1.9477272727272728</v>
      </c>
      <c r="O422" s="1">
        <f t="shared" si="88"/>
        <v>12</v>
      </c>
      <c r="P422" s="1">
        <f t="shared" si="88"/>
        <v>2</v>
      </c>
      <c r="Q422" s="1">
        <f t="shared" si="92"/>
        <v>9.0042784908595866E-2</v>
      </c>
      <c r="R422" s="4">
        <v>1.0109999999999999</v>
      </c>
      <c r="S422" s="4">
        <v>1.9890000000000001</v>
      </c>
      <c r="T422" s="1">
        <v>3</v>
      </c>
      <c r="U422" s="1">
        <v>0</v>
      </c>
      <c r="V422" s="1">
        <f t="shared" si="89"/>
        <v>0</v>
      </c>
      <c r="W422" s="4">
        <v>1.0740000000000001</v>
      </c>
      <c r="X422" s="4">
        <v>1.9259999999999999</v>
      </c>
      <c r="Y422" s="1">
        <v>9</v>
      </c>
      <c r="Z422" s="1">
        <v>2</v>
      </c>
      <c r="AA422" s="1">
        <f t="shared" si="90"/>
        <v>0.12391831083419867</v>
      </c>
      <c r="AB422" s="1">
        <v>1</v>
      </c>
      <c r="AC422" s="1">
        <v>2</v>
      </c>
      <c r="AD422" s="1">
        <v>0</v>
      </c>
      <c r="AE422" s="1">
        <v>0</v>
      </c>
      <c r="AF422" s="1" t="e">
        <f t="shared" si="87"/>
        <v>#DIV/0!</v>
      </c>
      <c r="AH422" s="1">
        <f t="shared" si="94"/>
        <v>0.57733959996110973</v>
      </c>
      <c r="AI422" s="1">
        <f t="shared" si="95"/>
        <v>0.27230594977758671</v>
      </c>
      <c r="AJ422" s="1">
        <f t="shared" si="96"/>
        <v>0.48255615402589475</v>
      </c>
      <c r="AK422" s="1">
        <f t="shared" si="97"/>
        <v>6.8289657929193224</v>
      </c>
      <c r="AL422" s="1" t="b">
        <f t="shared" si="98"/>
        <v>0</v>
      </c>
      <c r="AM422" s="1">
        <f t="shared" si="99"/>
        <v>10.597342497102947</v>
      </c>
      <c r="AN422" s="1" t="b">
        <f t="shared" si="100"/>
        <v>1</v>
      </c>
      <c r="AO422" s="1">
        <v>9.4879999999999995</v>
      </c>
    </row>
    <row r="423" spans="1:41">
      <c r="A423" s="7">
        <v>420</v>
      </c>
      <c r="B423" s="9" t="s">
        <v>58</v>
      </c>
      <c r="C423" s="9" t="s">
        <v>59</v>
      </c>
      <c r="D423" s="9" t="s">
        <v>58</v>
      </c>
      <c r="E423" s="9" t="s">
        <v>59</v>
      </c>
      <c r="F423" s="2" t="b">
        <f t="shared" si="93"/>
        <v>0</v>
      </c>
      <c r="G423" s="2" t="b">
        <f t="shared" si="91"/>
        <v>0</v>
      </c>
      <c r="H423" s="2" t="s">
        <v>275</v>
      </c>
      <c r="M423" s="1">
        <f>PRODUCT(SUM(PRODUCT(R423,overview!$J$3),PRODUCT(W423,overview!$K$3),PRODUCT(AB423,overview!$L$3)),1/SUM(overview!$J$3:$L$3))</f>
        <v>0.44420454545454552</v>
      </c>
      <c r="N423" s="1">
        <f>PRODUCT(SUM(PRODUCT(S423,overview!$J$3),PRODUCT(X423,overview!$K$3),PRODUCT(AC423,overview!$L$3)),1/SUM(overview!$J$3:$L$3))</f>
        <v>2.5557954545454544</v>
      </c>
      <c r="O423" s="1">
        <f t="shared" si="88"/>
        <v>11.5</v>
      </c>
      <c r="P423" s="1">
        <f t="shared" si="88"/>
        <v>13.5</v>
      </c>
      <c r="Q423" s="1">
        <f t="shared" si="92"/>
        <v>0.20402943786210137</v>
      </c>
      <c r="R423" s="4">
        <v>0.375</v>
      </c>
      <c r="S423" s="4">
        <v>2.625</v>
      </c>
      <c r="T423" s="1">
        <v>4</v>
      </c>
      <c r="U423" s="1">
        <v>2</v>
      </c>
      <c r="V423" s="1">
        <f t="shared" si="89"/>
        <v>7.1428571428571425E-2</v>
      </c>
      <c r="W423" s="4">
        <v>0.48</v>
      </c>
      <c r="X423" s="4">
        <v>2.52</v>
      </c>
      <c r="Y423" s="1">
        <v>7.5</v>
      </c>
      <c r="Z423" s="1">
        <v>11.5</v>
      </c>
      <c r="AA423" s="1">
        <f t="shared" si="90"/>
        <v>0.29206349206349203</v>
      </c>
      <c r="AB423" s="1">
        <v>0.375</v>
      </c>
      <c r="AC423" s="1">
        <v>2.625</v>
      </c>
      <c r="AD423" s="1">
        <v>0</v>
      </c>
      <c r="AE423" s="1">
        <v>0</v>
      </c>
      <c r="AF423" s="1" t="e">
        <f t="shared" si="87"/>
        <v>#DIV/0!</v>
      </c>
      <c r="AH423" s="1">
        <f t="shared" si="94"/>
        <v>0.53219693445236393</v>
      </c>
      <c r="AI423" s="1">
        <f t="shared" si="95"/>
        <v>0.21569922327659605</v>
      </c>
      <c r="AJ423" s="1">
        <f t="shared" si="96"/>
        <v>0.42637727801980724</v>
      </c>
      <c r="AK423" s="1">
        <f t="shared" si="97"/>
        <v>10.02457783525737</v>
      </c>
      <c r="AL423" s="1" t="b">
        <f t="shared" si="98"/>
        <v>1</v>
      </c>
      <c r="AM423" s="1">
        <f t="shared" si="99"/>
        <v>13.057892635251591</v>
      </c>
      <c r="AN423" s="1" t="b">
        <f t="shared" si="100"/>
        <v>1</v>
      </c>
      <c r="AO423" s="1">
        <v>9.4879999999999995</v>
      </c>
    </row>
    <row r="424" spans="1:41">
      <c r="A424" s="7">
        <v>421</v>
      </c>
      <c r="B424" s="9" t="s">
        <v>47</v>
      </c>
      <c r="C424" s="9" t="s">
        <v>48</v>
      </c>
      <c r="D424" s="9" t="s">
        <v>49</v>
      </c>
      <c r="E424" s="9" t="s">
        <v>50</v>
      </c>
      <c r="F424" s="2" t="b">
        <f t="shared" si="93"/>
        <v>1</v>
      </c>
      <c r="G424" s="2" t="b">
        <f t="shared" si="91"/>
        <v>0</v>
      </c>
      <c r="H424" s="2" t="s">
        <v>275</v>
      </c>
      <c r="J424" s="4"/>
      <c r="K424" s="2"/>
      <c r="L424" s="2"/>
      <c r="M424" s="1">
        <f>PRODUCT(SUM(PRODUCT(R424,overview!$J$3),PRODUCT(W424,overview!$K$3),PRODUCT(AB424,overview!$L$3)),1/SUM(overview!$J$3:$L$3))</f>
        <v>0.65879545454545452</v>
      </c>
      <c r="N424" s="1">
        <f>PRODUCT(SUM(PRODUCT(S424,overview!$J$3),PRODUCT(X424,overview!$K$3),PRODUCT(AC424,overview!$L$3)),1/SUM(overview!$J$3:$L$3))</f>
        <v>2.3412045454545458</v>
      </c>
      <c r="O424" s="1">
        <f t="shared" si="88"/>
        <v>5.5</v>
      </c>
      <c r="P424" s="1">
        <f t="shared" si="88"/>
        <v>15.5</v>
      </c>
      <c r="Q424" s="1">
        <f t="shared" si="92"/>
        <v>0.79301288539928316</v>
      </c>
      <c r="R424" s="4">
        <v>0.86199999999999999</v>
      </c>
      <c r="S424" s="4">
        <v>2.1379999999999999</v>
      </c>
      <c r="T424" s="1">
        <v>3.5</v>
      </c>
      <c r="U424" s="1">
        <v>6.5</v>
      </c>
      <c r="V424" s="1">
        <f t="shared" si="89"/>
        <v>0.74876386476012291</v>
      </c>
      <c r="W424" s="4">
        <v>0.56399999999999995</v>
      </c>
      <c r="X424" s="4">
        <v>2.4359999999999999</v>
      </c>
      <c r="Y424" s="1">
        <v>2</v>
      </c>
      <c r="Z424" s="1">
        <v>8</v>
      </c>
      <c r="AA424" s="1">
        <f t="shared" si="90"/>
        <v>0.92610837438423632</v>
      </c>
      <c r="AB424" s="1">
        <v>0.56299999999999994</v>
      </c>
      <c r="AC424" s="1">
        <v>2.4369999999999998</v>
      </c>
      <c r="AD424" s="1">
        <v>0</v>
      </c>
      <c r="AE424" s="1">
        <v>1</v>
      </c>
      <c r="AF424" s="1" t="e">
        <f t="shared" si="87"/>
        <v>#DIV/0!</v>
      </c>
      <c r="AH424" s="1">
        <f t="shared" si="94"/>
        <v>0.57246184371442554</v>
      </c>
      <c r="AI424" s="1">
        <f t="shared" si="95"/>
        <v>0.21307083605069316</v>
      </c>
      <c r="AJ424" s="1">
        <f t="shared" si="96"/>
        <v>0.64160835227144886</v>
      </c>
      <c r="AK424" s="1">
        <f t="shared" si="97"/>
        <v>12.052088032850136</v>
      </c>
      <c r="AL424" s="1" t="b">
        <f t="shared" si="98"/>
        <v>1</v>
      </c>
      <c r="AM424" s="1">
        <f t="shared" si="99"/>
        <v>16.270612879659723</v>
      </c>
      <c r="AN424" s="1" t="b">
        <f t="shared" si="100"/>
        <v>1</v>
      </c>
      <c r="AO424" s="1">
        <v>9.4879999999999995</v>
      </c>
    </row>
    <row r="425" spans="1:41">
      <c r="A425" s="7">
        <v>422</v>
      </c>
      <c r="B425" s="9" t="s">
        <v>51</v>
      </c>
      <c r="C425" s="9" t="s">
        <v>52</v>
      </c>
      <c r="D425" s="9" t="s">
        <v>51</v>
      </c>
      <c r="E425" s="9" t="s">
        <v>52</v>
      </c>
      <c r="F425" s="2" t="b">
        <f t="shared" si="93"/>
        <v>0</v>
      </c>
      <c r="G425" s="2" t="b">
        <f t="shared" si="91"/>
        <v>0</v>
      </c>
      <c r="H425" s="2" t="s">
        <v>275</v>
      </c>
      <c r="M425" s="1">
        <f>PRODUCT(SUM(PRODUCT(R425,overview!$J$3),PRODUCT(W425,overview!$K$3),PRODUCT(AB425,overview!$L$3)),1/SUM(overview!$J$3:$L$3))</f>
        <v>0.33300000000000002</v>
      </c>
      <c r="N425" s="1">
        <f>PRODUCT(SUM(PRODUCT(S425,overview!$J$3),PRODUCT(X425,overview!$K$3),PRODUCT(AC425,overview!$L$3)),1/SUM(overview!$J$3:$L$3))</f>
        <v>2.6669999999999998</v>
      </c>
      <c r="O425" s="1">
        <f t="shared" si="88"/>
        <v>5</v>
      </c>
      <c r="P425" s="1">
        <f t="shared" si="88"/>
        <v>2</v>
      </c>
      <c r="Q425" s="1">
        <f t="shared" si="92"/>
        <v>4.9943757030371211E-2</v>
      </c>
      <c r="R425" s="4">
        <v>0.33300000000000002</v>
      </c>
      <c r="S425" s="4">
        <v>2.6669999999999998</v>
      </c>
      <c r="T425" s="1">
        <v>3</v>
      </c>
      <c r="U425" s="1">
        <v>0</v>
      </c>
      <c r="V425" s="1">
        <f t="shared" si="89"/>
        <v>0</v>
      </c>
      <c r="W425" s="4">
        <v>0.33300000000000002</v>
      </c>
      <c r="X425" s="4">
        <v>2.6669999999999998</v>
      </c>
      <c r="Y425" s="1">
        <v>2</v>
      </c>
      <c r="Z425" s="1">
        <v>2</v>
      </c>
      <c r="AA425" s="1">
        <f t="shared" si="90"/>
        <v>0.12485939257592801</v>
      </c>
      <c r="AB425" s="1">
        <v>0.33300000000000002</v>
      </c>
      <c r="AC425" s="1">
        <v>2.6669999999999998</v>
      </c>
      <c r="AD425" s="1">
        <v>0</v>
      </c>
      <c r="AE425" s="1">
        <v>0</v>
      </c>
      <c r="AF425" s="1" t="e">
        <f t="shared" si="87"/>
        <v>#DIV/0!</v>
      </c>
      <c r="AH425" s="1">
        <f t="shared" si="94"/>
        <v>0.65540839591027633</v>
      </c>
      <c r="AI425" s="1">
        <f t="shared" si="95"/>
        <v>0.21780072378626977</v>
      </c>
      <c r="AJ425" s="1">
        <f t="shared" si="96"/>
        <v>0.64853296941877059</v>
      </c>
      <c r="AK425" s="1">
        <f t="shared" si="97"/>
        <v>15.310803723787073</v>
      </c>
      <c r="AL425" s="1" t="b">
        <f t="shared" si="98"/>
        <v>1</v>
      </c>
      <c r="AM425" s="1">
        <f t="shared" si="99"/>
        <v>22.53128326854689</v>
      </c>
      <c r="AN425" s="1" t="b">
        <f t="shared" si="100"/>
        <v>1</v>
      </c>
      <c r="AO425" s="1">
        <v>9.4879999999999995</v>
      </c>
    </row>
    <row r="426" spans="1:41">
      <c r="A426" s="7">
        <v>423</v>
      </c>
      <c r="B426" s="9" t="s">
        <v>93</v>
      </c>
      <c r="C426" s="9" t="s">
        <v>52</v>
      </c>
      <c r="D426" s="9" t="s">
        <v>32</v>
      </c>
      <c r="E426" s="9" t="s">
        <v>33</v>
      </c>
      <c r="F426" s="2" t="b">
        <f t="shared" si="93"/>
        <v>0</v>
      </c>
      <c r="G426" s="2" t="b">
        <f t="shared" si="91"/>
        <v>0</v>
      </c>
      <c r="H426" s="2" t="s">
        <v>275</v>
      </c>
      <c r="M426" s="1">
        <f>PRODUCT(SUM(PRODUCT(R426,overview!$J$3),PRODUCT(W426,overview!$K$3),PRODUCT(AB426,overview!$L$3)),1/SUM(overview!$J$3:$L$3))</f>
        <v>0.6237954545454546</v>
      </c>
      <c r="N426" s="1">
        <f>PRODUCT(SUM(PRODUCT(S426,overview!$J$3),PRODUCT(X426,overview!$K$3),PRODUCT(AC426,overview!$L$3)),1/SUM(overview!$J$3:$L$3))</f>
        <v>2.3762045454545455</v>
      </c>
      <c r="O426" s="1">
        <f t="shared" si="88"/>
        <v>8.8000000000000007</v>
      </c>
      <c r="P426" s="1">
        <f t="shared" si="88"/>
        <v>30.2</v>
      </c>
      <c r="Q426" s="1">
        <f t="shared" si="92"/>
        <v>0.90091258630898807</v>
      </c>
      <c r="R426" s="4">
        <v>0.38</v>
      </c>
      <c r="S426" s="4">
        <v>2.62</v>
      </c>
      <c r="T426" s="1">
        <v>4</v>
      </c>
      <c r="U426" s="1">
        <v>7</v>
      </c>
      <c r="V426" s="1">
        <f t="shared" si="89"/>
        <v>0.25381679389312978</v>
      </c>
      <c r="W426" s="4">
        <v>0.74</v>
      </c>
      <c r="X426" s="4">
        <v>2.2599999999999998</v>
      </c>
      <c r="Y426" s="1">
        <v>3.8</v>
      </c>
      <c r="Z426" s="1">
        <v>22.2</v>
      </c>
      <c r="AA426" s="1">
        <f t="shared" si="90"/>
        <v>1.9129017233348857</v>
      </c>
      <c r="AB426" s="1">
        <v>0.66700000000000004</v>
      </c>
      <c r="AC426" s="1">
        <v>2.3330000000000002</v>
      </c>
      <c r="AD426" s="1">
        <v>1</v>
      </c>
      <c r="AE426" s="1">
        <v>1</v>
      </c>
      <c r="AF426" s="1">
        <f t="shared" si="87"/>
        <v>0.28589798542648948</v>
      </c>
      <c r="AH426" s="1">
        <f t="shared" si="94"/>
        <v>0.56869326433110923</v>
      </c>
      <c r="AI426" s="1">
        <f t="shared" si="95"/>
        <v>0.13518497176443472</v>
      </c>
      <c r="AJ426" s="1">
        <f t="shared" si="96"/>
        <v>0.44895335311044193</v>
      </c>
      <c r="AK426" s="1">
        <f t="shared" si="97"/>
        <v>19.838322063596799</v>
      </c>
      <c r="AL426" s="1" t="b">
        <f t="shared" si="98"/>
        <v>1</v>
      </c>
      <c r="AM426" s="1">
        <f t="shared" si="99"/>
        <v>30.702316521611383</v>
      </c>
      <c r="AN426" s="1" t="b">
        <f t="shared" si="100"/>
        <v>1</v>
      </c>
      <c r="AO426" s="1">
        <v>9.4879999999999995</v>
      </c>
    </row>
    <row r="427" spans="1:41">
      <c r="A427" s="7">
        <v>424</v>
      </c>
      <c r="B427" s="9" t="s">
        <v>47</v>
      </c>
      <c r="C427" s="9" t="s">
        <v>48</v>
      </c>
      <c r="D427" s="9" t="s">
        <v>32</v>
      </c>
      <c r="E427" s="9" t="s">
        <v>33</v>
      </c>
      <c r="F427" s="2" t="b">
        <f t="shared" si="93"/>
        <v>1</v>
      </c>
      <c r="G427" s="2" t="b">
        <f t="shared" si="91"/>
        <v>0</v>
      </c>
      <c r="H427" s="2" t="s">
        <v>275</v>
      </c>
      <c r="J427" s="4"/>
      <c r="K427" s="3"/>
      <c r="L427" s="3"/>
      <c r="M427" s="1">
        <f>PRODUCT(SUM(PRODUCT(R427,overview!$J$3),PRODUCT(W427,overview!$K$3),PRODUCT(AB427,overview!$L$3)),1/SUM(overview!$J$3:$L$3))</f>
        <v>0.72084090909090914</v>
      </c>
      <c r="N427" s="1">
        <f>PRODUCT(SUM(PRODUCT(S427,overview!$J$3),PRODUCT(X427,overview!$K$3),PRODUCT(AC427,overview!$L$3)),1/SUM(overview!$J$3:$L$3))</f>
        <v>2.2791590909090909</v>
      </c>
      <c r="O427" s="1">
        <f t="shared" si="88"/>
        <v>8.5</v>
      </c>
      <c r="P427" s="1">
        <f t="shared" si="88"/>
        <v>24.5</v>
      </c>
      <c r="Q427" s="1">
        <f t="shared" si="92"/>
        <v>0.91161600904733719</v>
      </c>
      <c r="R427" s="4">
        <v>0.99299999999999999</v>
      </c>
      <c r="S427" s="4">
        <v>2.0070000000000001</v>
      </c>
      <c r="T427" s="1">
        <v>5</v>
      </c>
      <c r="U427" s="1">
        <v>3</v>
      </c>
      <c r="V427" s="1">
        <f t="shared" si="89"/>
        <v>0.2968609865470852</v>
      </c>
      <c r="W427" s="4">
        <v>0.58199999999999996</v>
      </c>
      <c r="X427" s="4">
        <v>2.4180000000000001</v>
      </c>
      <c r="Y427" s="1">
        <v>3</v>
      </c>
      <c r="Z427" s="1">
        <v>20</v>
      </c>
      <c r="AA427" s="1">
        <f t="shared" si="90"/>
        <v>1.604631927212572</v>
      </c>
      <c r="AB427" s="1">
        <v>0.93700000000000006</v>
      </c>
      <c r="AC427" s="1">
        <v>2.0630000000000002</v>
      </c>
      <c r="AD427" s="1">
        <v>0.5</v>
      </c>
      <c r="AE427" s="1">
        <v>1.5</v>
      </c>
      <c r="AF427" s="1">
        <f t="shared" si="87"/>
        <v>1.3625787687833253</v>
      </c>
      <c r="AH427" s="1">
        <f t="shared" si="94"/>
        <v>0.59651024257020557</v>
      </c>
      <c r="AI427" s="1">
        <f t="shared" si="95"/>
        <v>0.1236340407797966</v>
      </c>
      <c r="AJ427" s="1">
        <f t="shared" si="96"/>
        <v>0.40498513606219982</v>
      </c>
      <c r="AK427" s="1">
        <f t="shared" si="97"/>
        <v>24.59481834152648</v>
      </c>
      <c r="AL427" s="1" t="b">
        <f t="shared" si="98"/>
        <v>1</v>
      </c>
      <c r="AM427" s="1">
        <f t="shared" si="99"/>
        <v>41.908015382041619</v>
      </c>
      <c r="AN427" s="1" t="b">
        <f t="shared" si="100"/>
        <v>1</v>
      </c>
      <c r="AO427" s="1">
        <v>9.4879999999999995</v>
      </c>
    </row>
    <row r="428" spans="1:41">
      <c r="A428" s="7">
        <v>425</v>
      </c>
      <c r="B428" s="9" t="s">
        <v>89</v>
      </c>
      <c r="C428" s="9" t="s">
        <v>70</v>
      </c>
      <c r="D428" s="9" t="s">
        <v>89</v>
      </c>
      <c r="E428" s="9" t="s">
        <v>70</v>
      </c>
      <c r="F428" s="2" t="b">
        <f t="shared" si="93"/>
        <v>0</v>
      </c>
      <c r="G428" s="2" t="b">
        <f t="shared" si="91"/>
        <v>0</v>
      </c>
      <c r="H428" s="2" t="s">
        <v>275</v>
      </c>
      <c r="M428" s="1">
        <f>PRODUCT(SUM(PRODUCT(R428,overview!$J$3),PRODUCT(W428,overview!$K$3),PRODUCT(AB428,overview!$L$3)),1/SUM(overview!$J$3:$L$3))</f>
        <v>0.94188636363636358</v>
      </c>
      <c r="N428" s="1">
        <f>PRODUCT(SUM(PRODUCT(S428,overview!$J$3),PRODUCT(X428,overview!$K$3),PRODUCT(AC428,overview!$L$3)),1/SUM(overview!$J$3:$L$3))</f>
        <v>2.0581136363636365</v>
      </c>
      <c r="O428" s="1">
        <f t="shared" si="88"/>
        <v>9.8000000000000007</v>
      </c>
      <c r="P428" s="1">
        <f t="shared" si="88"/>
        <v>10.199999999999999</v>
      </c>
      <c r="Q428" s="1">
        <f t="shared" si="92"/>
        <v>0.47632486743606955</v>
      </c>
      <c r="R428" s="4">
        <v>0.92300000000000004</v>
      </c>
      <c r="S428" s="4">
        <v>2.077</v>
      </c>
      <c r="T428" s="1">
        <v>3</v>
      </c>
      <c r="U428" s="1">
        <v>2</v>
      </c>
      <c r="V428" s="1">
        <f t="shared" si="89"/>
        <v>0.29626063232225969</v>
      </c>
      <c r="W428" s="4">
        <v>0.94899999999999995</v>
      </c>
      <c r="X428" s="4">
        <v>2.0510000000000002</v>
      </c>
      <c r="Y428" s="1">
        <v>6.8</v>
      </c>
      <c r="Z428" s="1">
        <v>8.1999999999999993</v>
      </c>
      <c r="AA428" s="1">
        <f t="shared" si="90"/>
        <v>0.55796311698740919</v>
      </c>
      <c r="AB428" s="1">
        <v>1</v>
      </c>
      <c r="AC428" s="1">
        <v>2</v>
      </c>
      <c r="AD428" s="1">
        <v>0</v>
      </c>
      <c r="AE428" s="1">
        <v>0</v>
      </c>
      <c r="AF428" s="1" t="e">
        <f t="shared" si="87"/>
        <v>#DIV/0!</v>
      </c>
      <c r="AH428" s="1">
        <f t="shared" si="94"/>
        <v>0.62832656425001043</v>
      </c>
      <c r="AI428" s="1">
        <f t="shared" si="95"/>
        <v>0.11241209827293953</v>
      </c>
      <c r="AJ428" s="1">
        <f t="shared" si="96"/>
        <v>0.44197191223126925</v>
      </c>
      <c r="AK428" s="1">
        <f t="shared" si="97"/>
        <v>33.658062546426393</v>
      </c>
      <c r="AL428" s="1" t="b">
        <f t="shared" si="98"/>
        <v>1</v>
      </c>
      <c r="AM428" s="1">
        <f t="shared" si="99"/>
        <v>57.19826977998909</v>
      </c>
      <c r="AN428" s="1" t="b">
        <f t="shared" si="100"/>
        <v>1</v>
      </c>
      <c r="AO428" s="1">
        <v>9.4879999999999995</v>
      </c>
    </row>
    <row r="429" spans="1:41">
      <c r="A429" s="7">
        <v>426</v>
      </c>
      <c r="B429" s="9" t="s">
        <v>58</v>
      </c>
      <c r="C429" s="9" t="s">
        <v>59</v>
      </c>
      <c r="D429" s="9" t="s">
        <v>58</v>
      </c>
      <c r="E429" s="9" t="s">
        <v>59</v>
      </c>
      <c r="F429" s="2" t="b">
        <f t="shared" ref="F429:F440" si="101">AND(NOT(B429=D429),OR(B429="CAT",B429="CAC",B429="ATA",B429="ATT",B429="TTA",B429="ATG",B429="CCG",B429="AGA",B429="CGG",B429="AGG",B429="CGA",B429="CGC",B429="TCC",B429="ACG",B429="ACC",B429="GTA",B429="TGG",B429="TAT",D429="GAA",D429="GAT",D429="GAG",D429="AAG",D429="AAA",D429="CTA",D429="CTT",D429="CTC",D429="AAC",D429="CCA",D429="CCT",D429="CAG",D429="CAA",D429="CGT",D429="AGT",D429="AGC",D429="TCA",D429="TCT",D429="GTC"))</f>
        <v>0</v>
      </c>
      <c r="G429" s="2" t="b">
        <f t="shared" ref="G429:G440" si="102">AND(NOT(D429=B429),OR(D429="CAT",D429="CAC",D429="ATA",D429="ATT",D429="TTA",D429="ATG",D429="CCG",D429="AGA",D429="CGG",D429="AGG",D429="CGA",D429="CGC",D429="TCC",D429="ACG",D429="ACC",D429="GTA",D429="TGG",D429="TAT",B429="GAA",B429="GAT",B429="GAG",B429="AAG",B429="AAA",B429="CTA",B429="CTT",B429="CTC",B429="AAC",B429="CCA",B429="CCT",B429="CAG",B429="CAA",B429="CGT",B429="AGT",B429="AGC",B429="TCA",B429="TCT",B429="GTC"))</f>
        <v>0</v>
      </c>
      <c r="H429" s="2" t="s">
        <v>275</v>
      </c>
      <c r="K429" s="2"/>
      <c r="L429" s="2"/>
      <c r="M429" s="1">
        <f>PRODUCT(SUM(PRODUCT(R429,overview!$J$3),PRODUCT(W429,overview!$K$3),PRODUCT(AB429,overview!$L$3)),1/SUM(overview!$J$3:$L$3))</f>
        <v>0.375</v>
      </c>
      <c r="N429" s="1">
        <f>PRODUCT(SUM(PRODUCT(S429,overview!$J$3),PRODUCT(X429,overview!$K$3),PRODUCT(AC429,overview!$L$3)),1/SUM(overview!$J$3:$L$3))</f>
        <v>2.625</v>
      </c>
      <c r="O429" s="1">
        <f t="shared" ref="O429:O440" si="103">SUM(T429,Y429,AD429)</f>
        <v>11</v>
      </c>
      <c r="P429" s="1">
        <f t="shared" ref="P429:P440" si="104">SUM(U429,Z429,AE429)</f>
        <v>2</v>
      </c>
      <c r="Q429" s="1">
        <f t="shared" si="92"/>
        <v>2.5974025974025976E-2</v>
      </c>
      <c r="R429" s="4">
        <v>0.375</v>
      </c>
      <c r="S429" s="4">
        <v>2.625</v>
      </c>
      <c r="T429" s="1">
        <v>9</v>
      </c>
      <c r="U429" s="1">
        <v>0</v>
      </c>
      <c r="V429" s="1">
        <f t="shared" si="89"/>
        <v>0</v>
      </c>
      <c r="W429" s="4">
        <v>0.375</v>
      </c>
      <c r="X429" s="4">
        <v>2.625</v>
      </c>
      <c r="Y429" s="1">
        <v>2</v>
      </c>
      <c r="Z429" s="1">
        <v>2</v>
      </c>
      <c r="AA429" s="1">
        <f t="shared" si="90"/>
        <v>0.14285714285714285</v>
      </c>
      <c r="AB429" s="1">
        <v>0.375</v>
      </c>
      <c r="AC429" s="1">
        <v>2.625</v>
      </c>
      <c r="AD429" s="1">
        <v>0</v>
      </c>
      <c r="AE429" s="1">
        <v>0</v>
      </c>
      <c r="AF429" s="1" t="e">
        <f t="shared" si="87"/>
        <v>#DIV/0!</v>
      </c>
      <c r="AH429" s="1">
        <f t="shared" si="94"/>
        <v>0.58451361823022752</v>
      </c>
      <c r="AI429" s="1">
        <f t="shared" si="95"/>
        <v>7.8697643979057583E-2</v>
      </c>
      <c r="AJ429" s="1">
        <f t="shared" si="96"/>
        <v>0.53561528464897845</v>
      </c>
      <c r="AK429" s="1">
        <f t="shared" si="97"/>
        <v>65.639904274066666</v>
      </c>
      <c r="AL429" s="1" t="b">
        <f t="shared" si="98"/>
        <v>1</v>
      </c>
      <c r="AM429" s="1">
        <f t="shared" si="99"/>
        <v>69.467831836021318</v>
      </c>
      <c r="AN429" s="1" t="b">
        <f t="shared" si="100"/>
        <v>1</v>
      </c>
      <c r="AO429" s="1">
        <v>9.4879999999999995</v>
      </c>
    </row>
    <row r="430" spans="1:41">
      <c r="A430" s="7">
        <v>427</v>
      </c>
      <c r="B430" s="9" t="s">
        <v>58</v>
      </c>
      <c r="C430" s="9" t="s">
        <v>59</v>
      </c>
      <c r="D430" s="9" t="s">
        <v>76</v>
      </c>
      <c r="E430" s="9" t="s">
        <v>46</v>
      </c>
      <c r="F430" s="2" t="b">
        <f t="shared" si="101"/>
        <v>0</v>
      </c>
      <c r="G430" s="2" t="b">
        <f t="shared" si="102"/>
        <v>1</v>
      </c>
      <c r="H430" s="2" t="s">
        <v>275</v>
      </c>
      <c r="M430" s="1">
        <f>PRODUCT(SUM(PRODUCT(R430,overview!$J$3),PRODUCT(W430,overview!$K$3),PRODUCT(AB430,overview!$L$3)),1/SUM(overview!$J$3:$L$3))</f>
        <v>0.76118181818181818</v>
      </c>
      <c r="N430" s="1">
        <f>PRODUCT(SUM(PRODUCT(S430,overview!$J$3),PRODUCT(X430,overview!$K$3),PRODUCT(AC430,overview!$L$3)),1/SUM(overview!$J$3:$L$3))</f>
        <v>2.238818181818182</v>
      </c>
      <c r="O430" s="1">
        <f t="shared" si="103"/>
        <v>6.5</v>
      </c>
      <c r="P430" s="1">
        <f t="shared" si="104"/>
        <v>9.5</v>
      </c>
      <c r="Q430" s="1">
        <f t="shared" si="92"/>
        <v>0.49691239446386243</v>
      </c>
      <c r="R430" s="4">
        <v>0.375</v>
      </c>
      <c r="S430" s="4">
        <v>2.625</v>
      </c>
      <c r="T430" s="1">
        <v>2</v>
      </c>
      <c r="U430" s="1">
        <v>1</v>
      </c>
      <c r="V430" s="1">
        <f t="shared" si="89"/>
        <v>7.1428571428571425E-2</v>
      </c>
      <c r="W430" s="4">
        <v>0.94799999999999995</v>
      </c>
      <c r="X430" s="4">
        <v>2.052</v>
      </c>
      <c r="Y430" s="1">
        <v>4.5</v>
      </c>
      <c r="Z430" s="1">
        <v>7.5</v>
      </c>
      <c r="AA430" s="1">
        <f t="shared" si="90"/>
        <v>0.76998050682261188</v>
      </c>
      <c r="AB430" s="1">
        <v>0.75</v>
      </c>
      <c r="AC430" s="1">
        <v>2.25</v>
      </c>
      <c r="AD430" s="1">
        <v>0</v>
      </c>
      <c r="AE430" s="1">
        <v>1</v>
      </c>
      <c r="AF430" s="1" t="e">
        <f t="shared" si="87"/>
        <v>#DIV/0!</v>
      </c>
      <c r="AH430" s="1">
        <f t="shared" si="94"/>
        <v>0.6289275079941814</v>
      </c>
      <c r="AI430" s="1">
        <f t="shared" si="95"/>
        <v>8.4486945872113223E-2</v>
      </c>
      <c r="AJ430" s="1">
        <f t="shared" si="96"/>
        <v>0.59959226214337247</v>
      </c>
      <c r="AK430" s="1">
        <f t="shared" si="97"/>
        <v>96.278129794928361</v>
      </c>
      <c r="AL430" s="1" t="b">
        <f t="shared" si="98"/>
        <v>1</v>
      </c>
      <c r="AM430" s="1">
        <f t="shared" si="99"/>
        <v>80.819499118399335</v>
      </c>
      <c r="AN430" s="1" t="b">
        <f t="shared" si="100"/>
        <v>1</v>
      </c>
      <c r="AO430" s="1">
        <v>9.4879999999999995</v>
      </c>
    </row>
    <row r="431" spans="1:41">
      <c r="A431" s="7">
        <v>428</v>
      </c>
      <c r="B431" s="9" t="s">
        <v>130</v>
      </c>
      <c r="C431" s="9" t="s">
        <v>31</v>
      </c>
      <c r="D431" s="9" t="s">
        <v>53</v>
      </c>
      <c r="E431" s="9" t="s">
        <v>33</v>
      </c>
      <c r="F431" s="2" t="b">
        <f t="shared" si="101"/>
        <v>0</v>
      </c>
      <c r="G431" s="2" t="b">
        <f t="shared" si="102"/>
        <v>1</v>
      </c>
      <c r="H431" s="2" t="s">
        <v>275</v>
      </c>
      <c r="M431" s="1">
        <f>PRODUCT(SUM(PRODUCT(R431,overview!$J$3),PRODUCT(W431,overview!$K$3),PRODUCT(AB431,overview!$L$3)),1/SUM(overview!$J$3:$L$3))</f>
        <v>0.92640909090909096</v>
      </c>
      <c r="N431" s="1">
        <f>PRODUCT(SUM(PRODUCT(S431,overview!$J$3),PRODUCT(X431,overview!$K$3),PRODUCT(AC431,overview!$L$3)),1/SUM(overview!$J$3:$L$3))</f>
        <v>2.073590909090909</v>
      </c>
      <c r="O431" s="1">
        <f t="shared" si="103"/>
        <v>13.8</v>
      </c>
      <c r="P431" s="1">
        <f t="shared" si="104"/>
        <v>23.2</v>
      </c>
      <c r="Q431" s="1">
        <f t="shared" si="92"/>
        <v>0.75108420055081304</v>
      </c>
      <c r="R431" s="4">
        <v>1.0089999999999999</v>
      </c>
      <c r="S431" s="4">
        <v>1.9910000000000001</v>
      </c>
      <c r="T431" s="1">
        <v>7</v>
      </c>
      <c r="U431" s="1">
        <v>4</v>
      </c>
      <c r="V431" s="1">
        <f t="shared" si="89"/>
        <v>0.28958886417449947</v>
      </c>
      <c r="W431" s="4">
        <v>0.88400000000000001</v>
      </c>
      <c r="X431" s="4">
        <v>2.1160000000000001</v>
      </c>
      <c r="Y431" s="1">
        <v>5.8</v>
      </c>
      <c r="Z431" s="1">
        <v>18.2</v>
      </c>
      <c r="AA431" s="1">
        <f t="shared" si="90"/>
        <v>1.310931490776351</v>
      </c>
      <c r="AB431" s="1">
        <v>1</v>
      </c>
      <c r="AC431" s="1">
        <v>2</v>
      </c>
      <c r="AD431" s="1">
        <v>1</v>
      </c>
      <c r="AE431" s="1">
        <v>1</v>
      </c>
      <c r="AF431" s="1">
        <f t="shared" si="87"/>
        <v>0.5</v>
      </c>
      <c r="AH431" s="1">
        <f t="shared" si="94"/>
        <v>0.5837941023637222</v>
      </c>
      <c r="AI431" s="1">
        <f t="shared" si="95"/>
        <v>6.9879494034555692E-2</v>
      </c>
      <c r="AJ431" s="1">
        <f t="shared" si="96"/>
        <v>0.96857211577006319</v>
      </c>
      <c r="AK431" s="1">
        <f t="shared" si="97"/>
        <v>117.45385444360846</v>
      </c>
      <c r="AL431" s="1" t="b">
        <f t="shared" si="98"/>
        <v>1</v>
      </c>
      <c r="AM431" s="1">
        <f t="shared" si="99"/>
        <v>91.783907501883647</v>
      </c>
      <c r="AN431" s="1" t="b">
        <f t="shared" si="100"/>
        <v>1</v>
      </c>
      <c r="AO431" s="1">
        <v>9.4879999999999995</v>
      </c>
    </row>
    <row r="432" spans="1:41">
      <c r="A432" s="7">
        <v>429</v>
      </c>
      <c r="B432" s="9" t="s">
        <v>98</v>
      </c>
      <c r="C432" s="9" t="s">
        <v>50</v>
      </c>
      <c r="D432" s="9" t="s">
        <v>49</v>
      </c>
      <c r="E432" s="9" t="s">
        <v>50</v>
      </c>
      <c r="F432" s="2" t="b">
        <f t="shared" si="101"/>
        <v>0</v>
      </c>
      <c r="G432" s="2" t="b">
        <f t="shared" si="102"/>
        <v>0</v>
      </c>
      <c r="H432" s="2" t="s">
        <v>275</v>
      </c>
      <c r="M432" s="1">
        <f>PRODUCT(SUM(PRODUCT(R432,overview!$J$3),PRODUCT(W432,overview!$K$3),PRODUCT(AB432,overview!$L$3)),1/SUM(overview!$J$3:$L$3))</f>
        <v>0.33300000000000002</v>
      </c>
      <c r="N432" s="1">
        <f>PRODUCT(SUM(PRODUCT(S432,overview!$J$3),PRODUCT(X432,overview!$K$3),PRODUCT(AC432,overview!$L$3)),1/SUM(overview!$J$3:$L$3))</f>
        <v>2.6669999999999998</v>
      </c>
      <c r="O432" s="1">
        <f t="shared" si="103"/>
        <v>13</v>
      </c>
      <c r="P432" s="1">
        <f t="shared" si="104"/>
        <v>2</v>
      </c>
      <c r="Q432" s="1">
        <f t="shared" si="92"/>
        <v>1.9209137319373543E-2</v>
      </c>
      <c r="R432" s="4">
        <v>0.33300000000000002</v>
      </c>
      <c r="S432" s="4">
        <v>2.6669999999999998</v>
      </c>
      <c r="T432" s="1">
        <v>7</v>
      </c>
      <c r="U432" s="1">
        <v>0</v>
      </c>
      <c r="V432" s="1">
        <f t="shared" si="89"/>
        <v>0</v>
      </c>
      <c r="W432" s="4">
        <v>0.33300000000000002</v>
      </c>
      <c r="X432" s="4">
        <v>2.6669999999999998</v>
      </c>
      <c r="Y432" s="1">
        <v>5</v>
      </c>
      <c r="Z432" s="1">
        <v>2</v>
      </c>
      <c r="AA432" s="1">
        <f t="shared" si="90"/>
        <v>4.9943757030371211E-2</v>
      </c>
      <c r="AB432" s="1">
        <v>0.33300000000000002</v>
      </c>
      <c r="AC432" s="1">
        <v>2.6669999999999998</v>
      </c>
      <c r="AD432" s="1">
        <v>1</v>
      </c>
      <c r="AE432" s="1">
        <v>0</v>
      </c>
      <c r="AF432" s="1">
        <f t="shared" si="87"/>
        <v>0</v>
      </c>
      <c r="AH432" s="1">
        <f t="shared" si="94"/>
        <v>0.55532852208016992</v>
      </c>
      <c r="AI432" s="1">
        <f t="shared" si="95"/>
        <v>6.3692057288977186E-2</v>
      </c>
      <c r="AJ432" s="1">
        <f t="shared" si="96"/>
        <v>0.67033500566434689</v>
      </c>
      <c r="AK432" s="1">
        <f t="shared" si="97"/>
        <v>120.03289997392886</v>
      </c>
      <c r="AL432" s="1" t="b">
        <f t="shared" si="98"/>
        <v>1</v>
      </c>
      <c r="AM432" s="1">
        <f t="shared" si="99"/>
        <v>94.637040460244762</v>
      </c>
      <c r="AN432" s="1" t="b">
        <f t="shared" si="100"/>
        <v>1</v>
      </c>
      <c r="AO432" s="1">
        <v>9.4879999999999995</v>
      </c>
    </row>
    <row r="433" spans="1:41">
      <c r="A433" s="7">
        <v>430</v>
      </c>
      <c r="B433" s="9" t="s">
        <v>41</v>
      </c>
      <c r="C433" s="9" t="s">
        <v>42</v>
      </c>
      <c r="D433" s="9" t="s">
        <v>41</v>
      </c>
      <c r="E433" s="9" t="s">
        <v>42</v>
      </c>
      <c r="F433" s="2" t="b">
        <f t="shared" si="101"/>
        <v>0</v>
      </c>
      <c r="G433" s="2" t="b">
        <f t="shared" si="102"/>
        <v>0</v>
      </c>
      <c r="H433" s="2" t="s">
        <v>275</v>
      </c>
      <c r="M433" s="1">
        <f>PRODUCT(SUM(PRODUCT(R433,overview!$J$3),PRODUCT(W433,overview!$K$3),PRODUCT(AB433,overview!$L$3)),1/SUM(overview!$J$3:$L$3))</f>
        <v>0.42899999999999994</v>
      </c>
      <c r="N433" s="1">
        <f>PRODUCT(SUM(PRODUCT(S433,overview!$J$3),PRODUCT(X433,overview!$K$3),PRODUCT(AC433,overview!$L$3)),1/SUM(overview!$J$3:$L$3))</f>
        <v>2.5710000000000002</v>
      </c>
      <c r="O433" s="1">
        <f t="shared" si="103"/>
        <v>4</v>
      </c>
      <c r="P433" s="1">
        <f t="shared" si="104"/>
        <v>4</v>
      </c>
      <c r="Q433" s="1">
        <f t="shared" si="92"/>
        <v>0.16686114352392062</v>
      </c>
      <c r="R433" s="4">
        <v>0.42899999999999999</v>
      </c>
      <c r="S433" s="4">
        <v>2.5710000000000002</v>
      </c>
      <c r="T433" s="1">
        <v>2</v>
      </c>
      <c r="U433" s="1">
        <v>0</v>
      </c>
      <c r="V433" s="1">
        <f t="shared" si="89"/>
        <v>0</v>
      </c>
      <c r="W433" s="4">
        <v>0.42899999999999999</v>
      </c>
      <c r="X433" s="4">
        <v>2.5710000000000002</v>
      </c>
      <c r="Y433" s="1">
        <v>2</v>
      </c>
      <c r="Z433" s="1">
        <v>4</v>
      </c>
      <c r="AA433" s="1">
        <f t="shared" si="90"/>
        <v>0.33372228704784124</v>
      </c>
      <c r="AB433" s="1">
        <v>0.42899999999999999</v>
      </c>
      <c r="AC433" s="1">
        <v>2.5710000000000002</v>
      </c>
      <c r="AD433" s="1">
        <v>0</v>
      </c>
      <c r="AE433" s="1">
        <v>0</v>
      </c>
      <c r="AF433" s="1" t="e">
        <f t="shared" si="87"/>
        <v>#DIV/0!</v>
      </c>
      <c r="AH433" s="1">
        <f t="shared" si="94"/>
        <v>0.63396995553088231</v>
      </c>
      <c r="AI433" s="1">
        <f t="shared" si="95"/>
        <v>7.5543355037436102E-2</v>
      </c>
      <c r="AJ433" s="1">
        <f t="shared" si="96"/>
        <v>0.55548125673679583</v>
      </c>
      <c r="AK433" s="1">
        <f t="shared" si="97"/>
        <v>112.31551718305704</v>
      </c>
      <c r="AL433" s="1" t="b">
        <f t="shared" si="98"/>
        <v>1</v>
      </c>
      <c r="AM433" s="1">
        <f t="shared" si="99"/>
        <v>94.151914585274199</v>
      </c>
      <c r="AN433" s="1" t="b">
        <f t="shared" si="100"/>
        <v>1</v>
      </c>
      <c r="AO433" s="1">
        <v>9.4879999999999995</v>
      </c>
    </row>
    <row r="434" spans="1:41">
      <c r="A434" s="7">
        <v>431</v>
      </c>
      <c r="B434" s="9" t="s">
        <v>47</v>
      </c>
      <c r="C434" s="9" t="s">
        <v>48</v>
      </c>
      <c r="D434" s="9" t="s">
        <v>47</v>
      </c>
      <c r="E434" s="9" t="s">
        <v>48</v>
      </c>
      <c r="F434" s="2" t="b">
        <f t="shared" si="101"/>
        <v>0</v>
      </c>
      <c r="G434" s="2" t="b">
        <f t="shared" si="102"/>
        <v>0</v>
      </c>
      <c r="H434" s="2" t="s">
        <v>275</v>
      </c>
      <c r="M434" s="1">
        <f>PRODUCT(SUM(PRODUCT(R434,overview!$J$3),PRODUCT(W434,overview!$K$3),PRODUCT(AB434,overview!$L$3)),1/SUM(overview!$J$3:$L$3))</f>
        <v>0.96470454545454554</v>
      </c>
      <c r="N434" s="1">
        <f>PRODUCT(SUM(PRODUCT(S434,overview!$J$3),PRODUCT(X434,overview!$K$3),PRODUCT(AC434,overview!$L$3)),1/SUM(overview!$J$3:$L$3))</f>
        <v>2.0352954545454547</v>
      </c>
      <c r="O434" s="1">
        <f t="shared" si="103"/>
        <v>19.7</v>
      </c>
      <c r="P434" s="1">
        <f t="shared" si="104"/>
        <v>5.3</v>
      </c>
      <c r="Q434" s="1">
        <f t="shared" si="92"/>
        <v>0.1275194719220521</v>
      </c>
      <c r="R434" s="4">
        <v>1.0649999999999999</v>
      </c>
      <c r="S434" s="4">
        <v>1.9350000000000001</v>
      </c>
      <c r="T434" s="1">
        <v>14</v>
      </c>
      <c r="U434" s="1">
        <v>1</v>
      </c>
      <c r="V434" s="1">
        <f t="shared" si="89"/>
        <v>3.9313399778516049E-2</v>
      </c>
      <c r="W434" s="4">
        <v>0.92</v>
      </c>
      <c r="X434" s="4">
        <v>2.08</v>
      </c>
      <c r="Y434" s="1">
        <v>5.7</v>
      </c>
      <c r="Z434" s="1">
        <v>4.3</v>
      </c>
      <c r="AA434" s="1">
        <f t="shared" si="90"/>
        <v>0.33367071524966252</v>
      </c>
      <c r="AB434" s="1">
        <v>0.85699999999999998</v>
      </c>
      <c r="AC434" s="1">
        <v>2.1429999999999998</v>
      </c>
      <c r="AD434" s="1">
        <v>0</v>
      </c>
      <c r="AE434" s="1">
        <v>0</v>
      </c>
      <c r="AF434" s="1" t="e">
        <f t="shared" si="87"/>
        <v>#DIV/0!</v>
      </c>
      <c r="AH434" s="1">
        <f t="shared" si="94"/>
        <v>0.68366394608635317</v>
      </c>
      <c r="AI434" s="1">
        <f t="shared" si="95"/>
        <v>9.1671166469457457E-2</v>
      </c>
      <c r="AJ434" s="1">
        <f t="shared" si="96"/>
        <v>0.63252363288261326</v>
      </c>
    </row>
    <row r="435" spans="1:41">
      <c r="A435" s="7">
        <v>432</v>
      </c>
      <c r="B435" s="9" t="s">
        <v>53</v>
      </c>
      <c r="C435" s="9" t="s">
        <v>33</v>
      </c>
      <c r="D435" s="9" t="s">
        <v>54</v>
      </c>
      <c r="E435" s="9" t="s">
        <v>55</v>
      </c>
      <c r="F435" s="2" t="b">
        <f t="shared" si="101"/>
        <v>1</v>
      </c>
      <c r="G435" s="2" t="b">
        <f t="shared" si="102"/>
        <v>0</v>
      </c>
      <c r="H435" s="2" t="s">
        <v>275</v>
      </c>
      <c r="M435" s="1">
        <f>PRODUCT(SUM(PRODUCT(R435,overview!$J$3),PRODUCT(W435,overview!$K$3),PRODUCT(AB435,overview!$L$3)),1/SUM(overview!$J$3:$L$3))</f>
        <v>0.62488636363636363</v>
      </c>
      <c r="N435" s="1">
        <f>PRODUCT(SUM(PRODUCT(S435,overview!$J$3),PRODUCT(X435,overview!$K$3),PRODUCT(AC435,overview!$L$3)),1/SUM(overview!$J$3:$L$3))</f>
        <v>2.3751136363636363</v>
      </c>
      <c r="O435" s="1">
        <f t="shared" si="103"/>
        <v>11.5</v>
      </c>
      <c r="P435" s="1">
        <f t="shared" si="104"/>
        <v>8.5</v>
      </c>
      <c r="Q435" s="1">
        <f t="shared" si="92"/>
        <v>0.19446333959473541</v>
      </c>
      <c r="R435" s="4">
        <v>1</v>
      </c>
      <c r="S435" s="4">
        <v>2</v>
      </c>
      <c r="T435" s="1">
        <v>8</v>
      </c>
      <c r="U435" s="1">
        <v>0</v>
      </c>
      <c r="V435" s="1">
        <f t="shared" si="89"/>
        <v>0</v>
      </c>
      <c r="W435" s="4">
        <v>0.441</v>
      </c>
      <c r="X435" s="4">
        <v>2.5590000000000002</v>
      </c>
      <c r="Y435" s="1">
        <v>3.5</v>
      </c>
      <c r="Z435" s="1">
        <v>6.5</v>
      </c>
      <c r="AA435" s="1">
        <f t="shared" si="90"/>
        <v>0.3200468933177022</v>
      </c>
      <c r="AB435" s="1">
        <v>0.70599999999999996</v>
      </c>
      <c r="AC435" s="1">
        <v>2.294</v>
      </c>
      <c r="AD435" s="1">
        <v>0</v>
      </c>
      <c r="AE435" s="1">
        <v>2</v>
      </c>
      <c r="AF435" s="1" t="e">
        <f t="shared" si="87"/>
        <v>#DIV/0!</v>
      </c>
      <c r="AH435" s="1">
        <f>(SUM(Z431:Z454)*SUM(W431:W454))/(SUM(Y431:Y454)*SUM(X431:X454))</f>
        <v>0.66894694897655416</v>
      </c>
      <c r="AI435" s="1">
        <f>(SUM(U431:U454)*SUM(R431:R454))/(SUM(T431:T454)*SUM(S431:S454))</f>
        <v>9.4985414640922347E-2</v>
      </c>
      <c r="AJ435" s="1">
        <f>(SUM(AE431:AE454)*SUM(AB431:AB454))/(SUM(AD431:AD454)*SUM(AC431:AC454))</f>
        <v>0.55051268568423806</v>
      </c>
    </row>
    <row r="436" spans="1:41">
      <c r="A436" s="7">
        <v>433</v>
      </c>
      <c r="B436" s="9" t="s">
        <v>45</v>
      </c>
      <c r="C436" s="9" t="s">
        <v>46</v>
      </c>
      <c r="D436" s="9" t="s">
        <v>45</v>
      </c>
      <c r="E436" s="9" t="s">
        <v>46</v>
      </c>
      <c r="F436" s="2" t="b">
        <f t="shared" si="101"/>
        <v>0</v>
      </c>
      <c r="G436" s="2" t="b">
        <f t="shared" si="102"/>
        <v>0</v>
      </c>
      <c r="H436" s="2" t="s">
        <v>275</v>
      </c>
      <c r="M436" s="1">
        <f>PRODUCT(SUM(PRODUCT(R436,overview!$J$3),PRODUCT(W436,overview!$K$3),PRODUCT(AB436,overview!$L$3)),1/SUM(overview!$J$3:$L$3))</f>
        <v>1.0074318181818183</v>
      </c>
      <c r="N436" s="1">
        <f>PRODUCT(SUM(PRODUCT(S436,overview!$J$3),PRODUCT(X436,overview!$K$3),PRODUCT(AC436,overview!$L$3)),1/SUM(overview!$J$3:$L$3))</f>
        <v>1.992568181818182</v>
      </c>
      <c r="O436" s="1">
        <f t="shared" si="103"/>
        <v>11</v>
      </c>
      <c r="P436" s="1">
        <f t="shared" si="104"/>
        <v>4</v>
      </c>
      <c r="Q436" s="1">
        <f t="shared" si="92"/>
        <v>0.18385260103919215</v>
      </c>
      <c r="R436" s="4">
        <v>1.0129999999999999</v>
      </c>
      <c r="S436" s="4">
        <v>1.9870000000000001</v>
      </c>
      <c r="T436" s="1">
        <v>6</v>
      </c>
      <c r="U436" s="1">
        <v>0</v>
      </c>
      <c r="V436" s="1">
        <f t="shared" si="89"/>
        <v>0</v>
      </c>
      <c r="W436" s="4">
        <v>1.0049999999999999</v>
      </c>
      <c r="X436" s="4">
        <v>1.9950000000000001</v>
      </c>
      <c r="Y436" s="1">
        <v>5</v>
      </c>
      <c r="Z436" s="1">
        <v>4</v>
      </c>
      <c r="AA436" s="1">
        <f t="shared" si="90"/>
        <v>0.40300751879699243</v>
      </c>
      <c r="AB436" s="1">
        <v>1</v>
      </c>
      <c r="AC436" s="1">
        <v>2</v>
      </c>
      <c r="AD436" s="1">
        <v>0</v>
      </c>
      <c r="AE436" s="1">
        <v>0</v>
      </c>
      <c r="AF436" s="1" t="e">
        <f t="shared" si="87"/>
        <v>#DIV/0!</v>
      </c>
    </row>
    <row r="437" spans="1:41">
      <c r="A437" s="7">
        <v>434</v>
      </c>
      <c r="B437" s="9" t="s">
        <v>65</v>
      </c>
      <c r="C437" s="9" t="s">
        <v>2</v>
      </c>
      <c r="D437" s="9" t="s">
        <v>32</v>
      </c>
      <c r="E437" s="9" t="s">
        <v>33</v>
      </c>
      <c r="F437" s="2" t="b">
        <f t="shared" si="101"/>
        <v>0</v>
      </c>
      <c r="G437" s="2" t="b">
        <f t="shared" si="102"/>
        <v>0</v>
      </c>
      <c r="H437" s="2" t="s">
        <v>275</v>
      </c>
      <c r="M437" s="1">
        <f>PRODUCT(SUM(PRODUCT(R437,overview!$J$3),PRODUCT(W437,overview!$K$3),PRODUCT(AB437,overview!$L$3)),1/SUM(overview!$J$3:$L$3))</f>
        <v>0.87572727272727269</v>
      </c>
      <c r="N437" s="1">
        <f>PRODUCT(SUM(PRODUCT(S437,overview!$J$3),PRODUCT(X437,overview!$K$3),PRODUCT(AC437,overview!$L$3)),1/SUM(overview!$J$3:$L$3))</f>
        <v>2.1242727272727269</v>
      </c>
      <c r="O437" s="1">
        <f t="shared" si="103"/>
        <v>11.8</v>
      </c>
      <c r="P437" s="1">
        <f t="shared" si="104"/>
        <v>21.2</v>
      </c>
      <c r="Q437" s="1">
        <f t="shared" si="92"/>
        <v>0.74064902480899841</v>
      </c>
      <c r="R437" s="4">
        <v>0.42399999999999999</v>
      </c>
      <c r="S437" s="4">
        <v>2.5760000000000001</v>
      </c>
      <c r="T437" s="1">
        <v>5</v>
      </c>
      <c r="U437" s="1">
        <v>4</v>
      </c>
      <c r="V437" s="1">
        <f t="shared" si="89"/>
        <v>0.13167701863354039</v>
      </c>
      <c r="W437" s="4">
        <v>1.101</v>
      </c>
      <c r="X437" s="4">
        <v>1.899</v>
      </c>
      <c r="Y437" s="1">
        <v>6.8</v>
      </c>
      <c r="Z437" s="1">
        <v>15.2</v>
      </c>
      <c r="AA437" s="1">
        <f t="shared" si="90"/>
        <v>1.2959762103893691</v>
      </c>
      <c r="AB437" s="1">
        <v>0.66700000000000004</v>
      </c>
      <c r="AC437" s="1">
        <v>2.3330000000000002</v>
      </c>
      <c r="AD437" s="1">
        <v>0</v>
      </c>
      <c r="AE437" s="1">
        <v>2</v>
      </c>
      <c r="AF437" s="1" t="e">
        <f t="shared" si="87"/>
        <v>#DIV/0!</v>
      </c>
    </row>
    <row r="438" spans="1:41">
      <c r="A438" s="7">
        <v>435</v>
      </c>
      <c r="B438" s="9" t="s">
        <v>62</v>
      </c>
      <c r="C438" s="9" t="s">
        <v>48</v>
      </c>
      <c r="D438" s="9" t="s">
        <v>79</v>
      </c>
      <c r="E438" s="9" t="s">
        <v>48</v>
      </c>
      <c r="F438" s="2" t="b">
        <f t="shared" si="101"/>
        <v>1</v>
      </c>
      <c r="G438" s="2" t="b">
        <f t="shared" si="102"/>
        <v>1</v>
      </c>
      <c r="H438" s="2" t="s">
        <v>275</v>
      </c>
      <c r="M438" s="1">
        <f>PRODUCT(SUM(PRODUCT(R438,overview!$J$3),PRODUCT(W438,overview!$K$3),PRODUCT(AB438,overview!$L$3)),1/SUM(overview!$J$3:$L$3))</f>
        <v>0.71352272727272736</v>
      </c>
      <c r="N438" s="1">
        <f>PRODUCT(SUM(PRODUCT(S438,overview!$J$3),PRODUCT(X438,overview!$K$3),PRODUCT(AC438,overview!$L$3)),1/SUM(overview!$J$3:$L$3))</f>
        <v>2.2864772727272729</v>
      </c>
      <c r="O438" s="1">
        <f t="shared" si="103"/>
        <v>10.5</v>
      </c>
      <c r="P438" s="1">
        <f t="shared" si="104"/>
        <v>20.5</v>
      </c>
      <c r="Q438" s="1">
        <f t="shared" si="92"/>
        <v>0.60926395308384274</v>
      </c>
      <c r="R438" s="4">
        <v>0.76300000000000001</v>
      </c>
      <c r="S438" s="4">
        <v>2.2370000000000001</v>
      </c>
      <c r="T438" s="1">
        <v>4</v>
      </c>
      <c r="U438" s="1">
        <v>2</v>
      </c>
      <c r="V438" s="1">
        <f t="shared" si="89"/>
        <v>0.17054090299508268</v>
      </c>
      <c r="W438" s="4">
        <v>0.67400000000000004</v>
      </c>
      <c r="X438" s="4">
        <v>2.3260000000000001</v>
      </c>
      <c r="Y438" s="1">
        <v>5.5</v>
      </c>
      <c r="Z438" s="1">
        <v>18.5</v>
      </c>
      <c r="AA438" s="1">
        <f t="shared" si="90"/>
        <v>0.97467364965215353</v>
      </c>
      <c r="AB438" s="1">
        <v>1.167</v>
      </c>
      <c r="AC438" s="1">
        <v>1.833</v>
      </c>
      <c r="AD438" s="1">
        <v>1</v>
      </c>
      <c r="AE438" s="1">
        <v>0</v>
      </c>
      <c r="AF438" s="1">
        <f t="shared" si="87"/>
        <v>0</v>
      </c>
    </row>
    <row r="439" spans="1:41">
      <c r="A439" s="7">
        <v>436</v>
      </c>
      <c r="B439" s="9" t="s">
        <v>93</v>
      </c>
      <c r="C439" s="9" t="s">
        <v>52</v>
      </c>
      <c r="D439" s="9" t="s">
        <v>32</v>
      </c>
      <c r="E439" s="9" t="s">
        <v>33</v>
      </c>
      <c r="F439" s="2" t="b">
        <f t="shared" si="101"/>
        <v>0</v>
      </c>
      <c r="G439" s="2" t="b">
        <f t="shared" si="102"/>
        <v>0</v>
      </c>
      <c r="H439" s="2" t="s">
        <v>275</v>
      </c>
      <c r="M439" s="1">
        <f>PRODUCT(SUM(PRODUCT(R439,overview!$J$3),PRODUCT(W439,overview!$K$3),PRODUCT(AB439,overview!$L$3)),1/SUM(overview!$J$3:$L$3))</f>
        <v>0.73431818181818187</v>
      </c>
      <c r="N439" s="1">
        <f>PRODUCT(SUM(PRODUCT(S439,overview!$J$3),PRODUCT(X439,overview!$K$3),PRODUCT(AC439,overview!$L$3)),1/SUM(overview!$J$3:$L$3))</f>
        <v>2.2656818181818181</v>
      </c>
      <c r="O439" s="1">
        <f t="shared" si="103"/>
        <v>12</v>
      </c>
      <c r="P439" s="1">
        <f t="shared" si="104"/>
        <v>29</v>
      </c>
      <c r="Q439" s="1">
        <f t="shared" si="92"/>
        <v>0.7832530845621426</v>
      </c>
      <c r="R439" s="4">
        <v>0.42699999999999999</v>
      </c>
      <c r="S439" s="4">
        <v>2.573</v>
      </c>
      <c r="T439" s="1">
        <v>4.5</v>
      </c>
      <c r="U439" s="1">
        <v>6.5</v>
      </c>
      <c r="V439" s="1">
        <f t="shared" si="89"/>
        <v>0.23971153430928011</v>
      </c>
      <c r="W439" s="4">
        <v>0.88500000000000001</v>
      </c>
      <c r="X439" s="4">
        <v>2.1150000000000002</v>
      </c>
      <c r="Y439" s="1">
        <v>6.5</v>
      </c>
      <c r="Z439" s="1">
        <v>21.5</v>
      </c>
      <c r="AA439" s="1">
        <f t="shared" si="90"/>
        <v>1.3840698308783415</v>
      </c>
      <c r="AB439" s="1">
        <v>0.66700000000000004</v>
      </c>
      <c r="AC439" s="1">
        <v>2.3330000000000002</v>
      </c>
      <c r="AD439" s="1">
        <v>1</v>
      </c>
      <c r="AE439" s="1">
        <v>1</v>
      </c>
      <c r="AF439" s="1">
        <f t="shared" si="87"/>
        <v>0.28589798542648948</v>
      </c>
    </row>
    <row r="440" spans="1:41">
      <c r="A440" s="7">
        <v>437</v>
      </c>
      <c r="B440" s="9" t="s">
        <v>58</v>
      </c>
      <c r="C440" s="9" t="s">
        <v>59</v>
      </c>
      <c r="D440" s="9" t="s">
        <v>51</v>
      </c>
      <c r="E440" s="9" t="s">
        <v>52</v>
      </c>
      <c r="F440" s="2" t="b">
        <f t="shared" si="101"/>
        <v>1</v>
      </c>
      <c r="G440" s="2" t="b">
        <f t="shared" si="102"/>
        <v>1</v>
      </c>
      <c r="H440" s="2" t="s">
        <v>275</v>
      </c>
      <c r="M440" s="1">
        <f>PRODUCT(SUM(PRODUCT(R440,overview!$J$3),PRODUCT(W440,overview!$K$3),PRODUCT(AB440,overview!$L$3)),1/SUM(overview!$J$3:$L$3))</f>
        <v>0.36395454545454548</v>
      </c>
      <c r="N440" s="1">
        <f>PRODUCT(SUM(PRODUCT(S440,overview!$J$3),PRODUCT(X440,overview!$K$3),PRODUCT(AC440,overview!$L$3)),1/SUM(overview!$J$3:$L$3))</f>
        <v>2.6360454545454548</v>
      </c>
      <c r="O440" s="1">
        <f t="shared" si="103"/>
        <v>6</v>
      </c>
      <c r="P440" s="1">
        <f t="shared" si="104"/>
        <v>21</v>
      </c>
      <c r="Q440" s="1">
        <f t="shared" si="92"/>
        <v>0.48323935647405719</v>
      </c>
      <c r="R440" s="4">
        <v>0.375</v>
      </c>
      <c r="S440" s="4">
        <v>2.625</v>
      </c>
      <c r="T440" s="1">
        <v>0</v>
      </c>
      <c r="U440" s="1">
        <v>1</v>
      </c>
      <c r="V440" s="1" t="e">
        <f t="shared" si="89"/>
        <v>#DIV/0!</v>
      </c>
      <c r="W440" s="4">
        <v>0.35899999999999999</v>
      </c>
      <c r="X440" s="4">
        <v>2.641</v>
      </c>
      <c r="Y440" s="1">
        <v>6</v>
      </c>
      <c r="Z440" s="1">
        <v>19</v>
      </c>
      <c r="AA440" s="1">
        <f t="shared" si="90"/>
        <v>0.43045563549160676</v>
      </c>
      <c r="AB440" s="1">
        <v>0.35299999999999998</v>
      </c>
      <c r="AC440" s="1">
        <v>2.6469999999999998</v>
      </c>
      <c r="AD440" s="1">
        <v>0</v>
      </c>
      <c r="AE440" s="1">
        <v>1</v>
      </c>
      <c r="AF440" s="1" t="e">
        <f t="shared" si="87"/>
        <v>#DIV/0!</v>
      </c>
    </row>
    <row r="441" spans="1:41">
      <c r="B441" s="9"/>
      <c r="C441" s="9"/>
      <c r="D441" s="9"/>
      <c r="E441" s="9"/>
      <c r="F441" s="2"/>
      <c r="G441" s="2"/>
      <c r="H441" s="2"/>
      <c r="R441" s="4"/>
      <c r="S441" s="4"/>
      <c r="W441" s="4"/>
      <c r="X441" s="4"/>
    </row>
    <row r="442" spans="1:41">
      <c r="B442" s="9"/>
      <c r="C442" s="9"/>
      <c r="D442" s="9"/>
      <c r="E442" s="9"/>
      <c r="F442" s="2"/>
      <c r="G442" s="2"/>
      <c r="H442" s="2"/>
      <c r="R442" s="4"/>
      <c r="S442" s="4"/>
      <c r="W442" s="4"/>
      <c r="X442" s="4"/>
    </row>
    <row r="443" spans="1:41">
      <c r="B443" s="9"/>
      <c r="C443" s="9"/>
      <c r="D443" s="9"/>
      <c r="E443" s="9"/>
      <c r="F443" s="2"/>
      <c r="G443" s="2"/>
      <c r="H443" s="2"/>
      <c r="R443" s="4"/>
      <c r="S443" s="4"/>
      <c r="W443" s="4"/>
      <c r="X443" s="4"/>
    </row>
    <row r="444" spans="1:41">
      <c r="B444" s="9"/>
      <c r="C444" s="9"/>
      <c r="D444" s="9"/>
      <c r="E444" s="9"/>
      <c r="F444" s="2"/>
      <c r="G444" s="2"/>
      <c r="H444" s="2"/>
      <c r="R444" s="4"/>
      <c r="S444" s="4"/>
      <c r="W444" s="4"/>
      <c r="X444" s="4"/>
    </row>
    <row r="445" spans="1:41">
      <c r="B445" s="9"/>
      <c r="C445" s="9"/>
      <c r="D445" s="9"/>
      <c r="E445" s="9"/>
      <c r="F445" s="2"/>
      <c r="G445" s="2"/>
      <c r="H445" s="2"/>
      <c r="R445" s="4"/>
      <c r="S445" s="4"/>
      <c r="W445" s="4"/>
      <c r="X445" s="4"/>
    </row>
    <row r="446" spans="1:41">
      <c r="B446" s="9"/>
      <c r="C446" s="9"/>
      <c r="D446" s="9"/>
      <c r="E446" s="9"/>
      <c r="F446" s="2"/>
      <c r="G446" s="2"/>
      <c r="H446" s="2"/>
      <c r="R446" s="4"/>
      <c r="S446" s="4"/>
      <c r="W446" s="4"/>
      <c r="X446" s="4"/>
    </row>
    <row r="447" spans="1:41">
      <c r="B447" s="9"/>
      <c r="C447" s="9"/>
      <c r="D447" s="9"/>
      <c r="E447" s="9"/>
      <c r="F447" s="2"/>
      <c r="G447" s="2"/>
      <c r="H447" s="2"/>
      <c r="R447" s="4"/>
      <c r="S447" s="4"/>
      <c r="W447" s="4"/>
      <c r="X447" s="4"/>
    </row>
    <row r="448" spans="1:41">
      <c r="B448" s="9"/>
      <c r="C448" s="9"/>
      <c r="D448" s="9"/>
      <c r="E448" s="9"/>
      <c r="F448" s="2"/>
      <c r="G448" s="2"/>
      <c r="H448" s="2"/>
      <c r="R448" s="4"/>
      <c r="S448" s="4"/>
      <c r="W448" s="4"/>
      <c r="X448" s="4"/>
    </row>
    <row r="449" spans="2:24">
      <c r="B449" s="9"/>
      <c r="C449" s="9"/>
      <c r="D449" s="9"/>
      <c r="E449" s="9"/>
      <c r="F449" s="2"/>
      <c r="G449" s="2"/>
      <c r="H449" s="2"/>
      <c r="R449" s="4"/>
      <c r="S449" s="4"/>
      <c r="W449" s="4"/>
      <c r="X449" s="4"/>
    </row>
    <row r="450" spans="2:24">
      <c r="B450" s="9"/>
      <c r="C450" s="9"/>
      <c r="D450" s="9"/>
      <c r="E450" s="9"/>
      <c r="F450" s="2"/>
      <c r="G450" s="2"/>
      <c r="H450" s="2"/>
      <c r="R450" s="4"/>
      <c r="S450" s="4"/>
      <c r="W450" s="4"/>
      <c r="X450" s="4"/>
    </row>
    <row r="451" spans="2:24">
      <c r="B451" s="9"/>
      <c r="C451" s="9"/>
      <c r="D451" s="9"/>
      <c r="E451" s="9"/>
      <c r="F451" s="2"/>
      <c r="G451" s="2"/>
      <c r="H451" s="2"/>
      <c r="R451" s="4"/>
      <c r="S451" s="4"/>
      <c r="W451" s="4"/>
      <c r="X451" s="4"/>
    </row>
    <row r="452" spans="2:24">
      <c r="B452" s="9"/>
      <c r="C452" s="9"/>
      <c r="D452" s="9"/>
      <c r="E452" s="9"/>
      <c r="F452" s="2"/>
      <c r="G452" s="2"/>
      <c r="H452" s="2"/>
      <c r="R452" s="4"/>
      <c r="S452" s="4"/>
      <c r="W452" s="4"/>
      <c r="X452" s="4"/>
    </row>
    <row r="453" spans="2:24">
      <c r="B453" s="9"/>
      <c r="C453" s="9"/>
      <c r="D453" s="9"/>
      <c r="E453" s="9"/>
      <c r="F453" s="2"/>
      <c r="G453" s="2"/>
      <c r="H453" s="2"/>
      <c r="R453" s="4"/>
      <c r="S453" s="4"/>
      <c r="W453" s="4"/>
      <c r="X453" s="4"/>
    </row>
    <row r="454" spans="2:24">
      <c r="B454" s="9"/>
      <c r="C454" s="9"/>
      <c r="D454" s="9"/>
      <c r="E454" s="9"/>
      <c r="F454" s="2"/>
      <c r="G454" s="2"/>
    </row>
    <row r="455" spans="2:24">
      <c r="B455" s="9"/>
      <c r="C455" s="9"/>
      <c r="D455" s="9"/>
      <c r="E455" s="9"/>
      <c r="F455" s="2"/>
      <c r="G455" s="2"/>
      <c r="K455" s="1">
        <f>COUNTIF(K2:K440,"Yes")</f>
        <v>4</v>
      </c>
      <c r="L455" s="1">
        <f>COUNTIF(L2:L440,"Yes")</f>
        <v>0</v>
      </c>
    </row>
    <row r="456" spans="2:24">
      <c r="B456" s="9"/>
      <c r="C456" s="9"/>
      <c r="D456" s="9"/>
      <c r="E456" s="9"/>
      <c r="F456" s="2"/>
      <c r="G456" s="2"/>
      <c r="L456" s="1">
        <f>SUM(K455,-COUNTIFS(K2:K440,"Yes",J2:J440,"",H2:H440,""))</f>
        <v>4</v>
      </c>
    </row>
    <row r="457" spans="2:24">
      <c r="B457" s="9"/>
      <c r="C457" s="9"/>
      <c r="D457" s="9"/>
      <c r="E457" s="9"/>
      <c r="F457" s="2"/>
      <c r="G457" s="2"/>
      <c r="L457" s="1">
        <f>COUNTIFS(K$2:K454,"Yes",F$2:F454,"true",G$2:G454,"false")</f>
        <v>1</v>
      </c>
    </row>
    <row r="458" spans="2:24">
      <c r="B458" s="9"/>
      <c r="C458" s="9"/>
      <c r="D458" s="9"/>
      <c r="E458" s="9"/>
      <c r="F458" s="2"/>
      <c r="G458" s="2"/>
      <c r="L458" s="1">
        <f>SUM(COUNTIFS(K$2:K454,"Yes",F$2:F454,"false"),COUNTIFS(K$2:K454,"Yes",G$2:G454,"true"),-SUM(COUNTIFS(K$2:K454,"Yes",G$2:G454,"true",F$2:F454,"false")))</f>
        <v>3</v>
      </c>
    </row>
    <row r="459" spans="2:24">
      <c r="B459" s="9"/>
      <c r="C459" s="9"/>
      <c r="D459" s="9"/>
      <c r="E459" s="9"/>
      <c r="F459" s="2"/>
      <c r="G459" s="2"/>
      <c r="L459" s="1">
        <f>COUNTIFS(K$2:K456,"Yes",F$2:F456,"true",G$2:G456,"false",L$2:L456,"yes")</f>
        <v>0</v>
      </c>
    </row>
    <row r="460" spans="2:24">
      <c r="B460" s="9"/>
      <c r="C460" s="9"/>
      <c r="D460" s="9"/>
      <c r="E460" s="9"/>
      <c r="F460" s="2"/>
      <c r="G460" s="2"/>
    </row>
    <row r="461" spans="2:24">
      <c r="B461" s="9"/>
      <c r="C461" s="9"/>
      <c r="D461" s="9"/>
      <c r="E461" s="9"/>
      <c r="F461" s="2"/>
      <c r="G461" s="2"/>
    </row>
    <row r="462" spans="2:24">
      <c r="B462" s="9"/>
      <c r="C462" s="9"/>
      <c r="D462" s="9"/>
      <c r="E462" s="9"/>
      <c r="F462" s="2"/>
      <c r="G462" s="2"/>
    </row>
    <row r="463" spans="2:24">
      <c r="B463" s="9"/>
      <c r="C463" s="9"/>
      <c r="D463" s="9"/>
      <c r="E463" s="9"/>
      <c r="F463" s="2"/>
      <c r="G463" s="2"/>
      <c r="K463" s="2"/>
      <c r="L463" s="2"/>
    </row>
    <row r="464" spans="2:24">
      <c r="B464" s="9"/>
      <c r="C464" s="9"/>
      <c r="D464" s="9"/>
      <c r="E464" s="9"/>
      <c r="F464" s="2"/>
      <c r="G464" s="2"/>
    </row>
    <row r="465" spans="2:10">
      <c r="B465" s="9"/>
      <c r="C465" s="9"/>
      <c r="D465" s="9"/>
      <c r="E465" s="9"/>
      <c r="F465" s="2"/>
      <c r="G465" s="2"/>
    </row>
    <row r="466" spans="2:10">
      <c r="B466" s="9"/>
      <c r="C466" s="9"/>
      <c r="D466" s="9"/>
      <c r="E466" s="9"/>
      <c r="F466" s="2"/>
      <c r="G466" s="2"/>
      <c r="J466" s="2"/>
    </row>
    <row r="467" spans="2:10">
      <c r="B467" s="9"/>
      <c r="C467" s="9"/>
      <c r="D467" s="9"/>
      <c r="E467" s="9"/>
      <c r="F467" s="2"/>
      <c r="G467" s="2"/>
    </row>
    <row r="468" spans="2:10">
      <c r="B468" s="9"/>
      <c r="C468" s="9"/>
      <c r="D468" s="9"/>
      <c r="E468" s="9"/>
      <c r="F468" s="2"/>
      <c r="G468" s="2"/>
    </row>
    <row r="469" spans="2:10">
      <c r="B469" s="9"/>
      <c r="C469" s="9"/>
      <c r="D469" s="9"/>
      <c r="E469" s="9"/>
      <c r="F469" s="2"/>
      <c r="G469" s="2"/>
    </row>
    <row r="470" spans="2:10">
      <c r="B470" s="9"/>
      <c r="C470" s="9"/>
      <c r="D470" s="9"/>
      <c r="E470" s="9"/>
      <c r="F470" s="2"/>
      <c r="G470" s="2"/>
    </row>
    <row r="471" spans="2:10">
      <c r="B471" s="9"/>
      <c r="C471" s="9"/>
      <c r="D471" s="9"/>
      <c r="E471" s="9"/>
      <c r="F471" s="2"/>
      <c r="G471" s="2"/>
    </row>
    <row r="472" spans="2:10">
      <c r="B472" s="9"/>
      <c r="C472" s="9"/>
      <c r="D472" s="9"/>
      <c r="E472" s="9"/>
      <c r="F472" s="2"/>
      <c r="G472" s="2"/>
    </row>
    <row r="473" spans="2:10">
      <c r="B473" s="9"/>
      <c r="C473" s="9"/>
      <c r="D473" s="9"/>
      <c r="E473" s="9"/>
      <c r="F473" s="2"/>
      <c r="G473" s="2"/>
    </row>
    <row r="474" spans="2:10">
      <c r="B474" s="9"/>
      <c r="C474" s="9"/>
      <c r="D474" s="9"/>
      <c r="E474" s="9"/>
      <c r="F474" s="2"/>
      <c r="G474" s="2"/>
    </row>
    <row r="475" spans="2:10">
      <c r="B475" s="9"/>
      <c r="C475" s="9"/>
      <c r="D475" s="9"/>
      <c r="E475" s="9"/>
      <c r="F475" s="2"/>
      <c r="G475" s="2"/>
    </row>
    <row r="476" spans="2:10">
      <c r="B476" s="9"/>
      <c r="C476" s="9"/>
      <c r="D476" s="9"/>
      <c r="E476" s="9"/>
      <c r="F476" s="2"/>
      <c r="G476" s="2"/>
    </row>
    <row r="477" spans="2:10">
      <c r="B477" s="9"/>
      <c r="C477" s="9"/>
      <c r="D477" s="9"/>
      <c r="E477" s="9"/>
      <c r="F477" s="2"/>
      <c r="G477" s="2"/>
      <c r="J477" s="2"/>
    </row>
    <row r="478" spans="2:10">
      <c r="B478" s="9"/>
      <c r="C478" s="9"/>
      <c r="D478" s="9"/>
      <c r="E478" s="9"/>
      <c r="F478" s="2"/>
      <c r="G478" s="2"/>
    </row>
    <row r="479" spans="2:10">
      <c r="B479" s="9"/>
      <c r="C479" s="9"/>
      <c r="D479" s="9"/>
      <c r="E479" s="9"/>
      <c r="F479" s="2"/>
      <c r="G479" s="2"/>
    </row>
    <row r="480" spans="2:10">
      <c r="B480" s="9"/>
      <c r="C480" s="9"/>
      <c r="D480" s="9"/>
      <c r="E480" s="9"/>
      <c r="F480" s="2"/>
      <c r="G480" s="2"/>
      <c r="J480" s="2"/>
    </row>
    <row r="481" spans="2:10">
      <c r="B481" s="9"/>
      <c r="C481" s="9"/>
      <c r="D481" s="9"/>
      <c r="E481" s="9"/>
      <c r="F481" s="2"/>
      <c r="G481" s="2"/>
    </row>
    <row r="482" spans="2:10">
      <c r="B482" s="9"/>
      <c r="C482" s="9"/>
      <c r="D482" s="9"/>
      <c r="E482" s="9"/>
      <c r="F482" s="2"/>
      <c r="G482" s="2"/>
    </row>
    <row r="483" spans="2:10">
      <c r="B483" s="9"/>
      <c r="C483" s="9"/>
      <c r="D483" s="9"/>
      <c r="E483" s="9"/>
      <c r="F483" s="2"/>
      <c r="G483" s="2"/>
    </row>
    <row r="484" spans="2:10">
      <c r="B484" s="9"/>
      <c r="C484" s="9"/>
      <c r="D484" s="9"/>
      <c r="E484" s="9"/>
      <c r="F484" s="2"/>
      <c r="G484" s="2"/>
      <c r="J484" s="2"/>
    </row>
    <row r="485" spans="2:10">
      <c r="B485" s="9"/>
      <c r="C485" s="9"/>
      <c r="D485" s="9"/>
      <c r="E485" s="9"/>
      <c r="F485" s="2"/>
      <c r="G485" s="2"/>
    </row>
    <row r="486" spans="2:10">
      <c r="B486" s="9"/>
      <c r="C486" s="9"/>
      <c r="D486" s="9"/>
      <c r="E486" s="9"/>
      <c r="F486" s="2"/>
      <c r="G486" s="2"/>
    </row>
    <row r="487" spans="2:10">
      <c r="B487" s="9"/>
      <c r="C487" s="9"/>
      <c r="D487" s="9"/>
      <c r="E487" s="9"/>
      <c r="F487" s="2"/>
      <c r="G487" s="2"/>
    </row>
    <row r="488" spans="2:10">
      <c r="B488" s="9"/>
      <c r="C488" s="9"/>
      <c r="D488" s="9"/>
      <c r="E488" s="9"/>
      <c r="F488" s="2"/>
      <c r="G488" s="2"/>
    </row>
    <row r="489" spans="2:10">
      <c r="B489" s="9"/>
      <c r="C489" s="9"/>
      <c r="D489" s="9"/>
      <c r="E489" s="9"/>
      <c r="F489" s="2"/>
      <c r="G489" s="2"/>
    </row>
    <row r="490" spans="2:10">
      <c r="B490" s="9"/>
      <c r="C490" s="9"/>
      <c r="D490" s="9"/>
      <c r="E490" s="9"/>
      <c r="F490" s="2"/>
      <c r="G490" s="2"/>
    </row>
    <row r="491" spans="2:10">
      <c r="B491" s="9"/>
      <c r="C491" s="9"/>
      <c r="D491" s="9"/>
      <c r="E491" s="9"/>
      <c r="F491" s="2"/>
      <c r="G491" s="2"/>
    </row>
    <row r="492" spans="2:10">
      <c r="B492" s="9"/>
      <c r="C492" s="9"/>
      <c r="D492" s="9"/>
      <c r="E492" s="9"/>
      <c r="F492" s="2"/>
      <c r="G492" s="2"/>
    </row>
    <row r="493" spans="2:10">
      <c r="B493" s="9"/>
      <c r="C493" s="9"/>
      <c r="D493" s="9"/>
      <c r="E493" s="9"/>
      <c r="F493" s="2"/>
      <c r="G493" s="2"/>
      <c r="J493" s="2"/>
    </row>
    <row r="494" spans="2:10">
      <c r="B494" s="9"/>
      <c r="C494" s="9"/>
      <c r="D494" s="9"/>
      <c r="E494" s="9"/>
      <c r="F494" s="2"/>
      <c r="G494" s="2"/>
    </row>
    <row r="495" spans="2:10">
      <c r="B495" s="9"/>
      <c r="C495" s="9"/>
      <c r="D495" s="9"/>
      <c r="E495" s="9"/>
      <c r="F495" s="2"/>
      <c r="G495" s="2"/>
    </row>
    <row r="496" spans="2:10">
      <c r="B496" s="9"/>
      <c r="C496" s="9"/>
      <c r="D496" s="9"/>
      <c r="E496" s="9"/>
      <c r="F496" s="2"/>
      <c r="G496" s="2"/>
    </row>
    <row r="497" spans="2:7">
      <c r="B497" s="9"/>
      <c r="C497" s="9"/>
      <c r="D497" s="9"/>
      <c r="E497" s="9"/>
      <c r="F497" s="2"/>
      <c r="G497" s="2"/>
    </row>
    <row r="498" spans="2:7">
      <c r="B498" s="9"/>
      <c r="C498" s="9"/>
      <c r="D498" s="9"/>
      <c r="E498" s="9"/>
      <c r="F498" s="2"/>
      <c r="G498" s="2"/>
    </row>
    <row r="499" spans="2:7">
      <c r="B499" s="9"/>
      <c r="C499" s="9"/>
      <c r="D499" s="9"/>
      <c r="E499" s="9"/>
      <c r="F499" s="2"/>
      <c r="G499" s="2"/>
    </row>
    <row r="500" spans="2:7">
      <c r="B500" s="9"/>
      <c r="C500" s="9"/>
      <c r="D500" s="9"/>
      <c r="E500" s="9"/>
      <c r="F500" s="2"/>
      <c r="G500" s="2"/>
    </row>
    <row r="501" spans="2:7">
      <c r="B501" s="9"/>
      <c r="C501" s="9"/>
      <c r="D501" s="9"/>
      <c r="E501" s="9"/>
      <c r="F501" s="2"/>
      <c r="G501" s="2"/>
    </row>
    <row r="502" spans="2:7">
      <c r="B502" s="9"/>
      <c r="C502" s="9"/>
      <c r="D502" s="9"/>
      <c r="E502" s="9"/>
      <c r="F502" s="2"/>
      <c r="G502" s="2"/>
    </row>
    <row r="503" spans="2:7">
      <c r="B503" s="9"/>
      <c r="C503" s="9"/>
      <c r="D503" s="9"/>
      <c r="E503" s="9"/>
      <c r="F503" s="2"/>
      <c r="G503" s="2"/>
    </row>
    <row r="504" spans="2:7">
      <c r="B504" s="9"/>
      <c r="C504" s="9"/>
      <c r="D504" s="9"/>
      <c r="E504" s="9"/>
      <c r="F504" s="2"/>
      <c r="G504" s="2"/>
    </row>
    <row r="505" spans="2:7">
      <c r="B505" s="9"/>
      <c r="C505" s="9"/>
      <c r="D505" s="9"/>
      <c r="E505" s="9"/>
      <c r="F505" s="2"/>
      <c r="G505" s="2"/>
    </row>
    <row r="506" spans="2:7">
      <c r="B506" s="9"/>
      <c r="C506" s="9"/>
      <c r="D506" s="9"/>
      <c r="E506" s="9"/>
      <c r="F506" s="2"/>
      <c r="G506" s="2"/>
    </row>
    <row r="507" spans="2:7">
      <c r="B507" s="9"/>
      <c r="C507" s="9"/>
      <c r="D507" s="9"/>
      <c r="E507" s="9"/>
      <c r="F507" s="2"/>
      <c r="G507" s="2"/>
    </row>
    <row r="508" spans="2:7">
      <c r="B508" s="9"/>
      <c r="C508" s="9"/>
      <c r="D508" s="9"/>
      <c r="E508" s="9"/>
      <c r="F508" s="2"/>
      <c r="G508" s="2"/>
    </row>
    <row r="509" spans="2:7">
      <c r="B509" s="9"/>
      <c r="C509" s="9"/>
      <c r="D509" s="9"/>
      <c r="E509" s="9"/>
      <c r="F509" s="2"/>
      <c r="G509" s="2"/>
    </row>
    <row r="510" spans="2:7">
      <c r="B510" s="9"/>
      <c r="C510" s="9"/>
      <c r="D510" s="9"/>
      <c r="E510" s="9"/>
      <c r="F510" s="2"/>
      <c r="G510" s="2"/>
    </row>
    <row r="511" spans="2:7">
      <c r="B511" s="9"/>
      <c r="C511" s="9"/>
      <c r="D511" s="9"/>
      <c r="E511" s="9"/>
      <c r="F511" s="2"/>
      <c r="G511" s="2"/>
    </row>
    <row r="512" spans="2:7">
      <c r="B512" s="9"/>
      <c r="C512" s="9"/>
      <c r="D512" s="9"/>
      <c r="E512" s="9"/>
      <c r="F512" s="2"/>
      <c r="G512" s="2"/>
    </row>
    <row r="513" spans="2:10">
      <c r="B513" s="9"/>
      <c r="C513" s="9"/>
      <c r="D513" s="9"/>
      <c r="E513" s="9"/>
      <c r="F513" s="2"/>
      <c r="G513" s="2"/>
      <c r="J513" s="2"/>
    </row>
    <row r="514" spans="2:10">
      <c r="B514" s="9"/>
      <c r="C514" s="9"/>
      <c r="D514" s="9"/>
      <c r="E514" s="9"/>
      <c r="F514" s="2"/>
      <c r="G514" s="2"/>
    </row>
    <row r="515" spans="2:10">
      <c r="B515" s="9"/>
      <c r="C515" s="9"/>
      <c r="D515" s="9"/>
      <c r="E515" s="9"/>
      <c r="F515" s="2"/>
      <c r="G515" s="2"/>
    </row>
    <row r="516" spans="2:10">
      <c r="B516" s="9"/>
      <c r="C516" s="9"/>
      <c r="D516" s="9"/>
      <c r="E516" s="9"/>
      <c r="F516" s="2"/>
      <c r="G516" s="2"/>
    </row>
    <row r="517" spans="2:10">
      <c r="B517" s="9"/>
      <c r="C517" s="9"/>
      <c r="D517" s="9"/>
      <c r="E517" s="9"/>
      <c r="F517" s="2"/>
      <c r="G517" s="2"/>
    </row>
    <row r="518" spans="2:10">
      <c r="B518" s="9"/>
      <c r="C518" s="9"/>
      <c r="D518" s="9"/>
      <c r="E518" s="9"/>
      <c r="F518" s="2"/>
      <c r="G518" s="2"/>
    </row>
    <row r="519" spans="2:10">
      <c r="B519" s="9"/>
      <c r="C519" s="9"/>
      <c r="D519" s="9"/>
      <c r="E519" s="9"/>
      <c r="F519" s="2"/>
      <c r="G519" s="2"/>
    </row>
    <row r="520" spans="2:10">
      <c r="B520" s="9"/>
      <c r="C520" s="9"/>
      <c r="D520" s="9"/>
      <c r="E520" s="9"/>
      <c r="F520" s="2"/>
      <c r="G520" s="2"/>
    </row>
    <row r="521" spans="2:10">
      <c r="B521" s="9"/>
      <c r="C521" s="9"/>
      <c r="D521" s="9"/>
      <c r="E521" s="9"/>
      <c r="F521" s="2"/>
      <c r="G521" s="2"/>
    </row>
    <row r="522" spans="2:10">
      <c r="B522" s="9"/>
      <c r="C522" s="9"/>
      <c r="D522" s="9"/>
      <c r="E522" s="9"/>
      <c r="F522" s="2"/>
      <c r="G522" s="2"/>
      <c r="J522" s="2"/>
    </row>
    <row r="523" spans="2:10">
      <c r="B523" s="9"/>
      <c r="C523" s="9"/>
      <c r="D523" s="9"/>
      <c r="E523" s="9"/>
      <c r="F523" s="2"/>
      <c r="G523" s="2"/>
    </row>
    <row r="524" spans="2:10">
      <c r="B524" s="9"/>
      <c r="C524" s="9"/>
      <c r="D524" s="9"/>
      <c r="E524" s="9"/>
      <c r="F524" s="2"/>
      <c r="G524" s="2"/>
    </row>
    <row r="525" spans="2:10">
      <c r="B525" s="9"/>
      <c r="C525" s="9"/>
      <c r="D525" s="9"/>
      <c r="E525" s="9"/>
      <c r="F525" s="2"/>
      <c r="G525" s="2"/>
    </row>
    <row r="526" spans="2:10">
      <c r="B526" s="9"/>
      <c r="C526" s="9"/>
      <c r="D526" s="9"/>
      <c r="E526" s="9"/>
      <c r="F526" s="2"/>
      <c r="G526" s="2"/>
    </row>
    <row r="527" spans="2:10">
      <c r="B527" s="9"/>
      <c r="C527" s="9"/>
      <c r="D527" s="9"/>
      <c r="E527" s="9"/>
      <c r="F527" s="2"/>
      <c r="G527" s="2"/>
    </row>
    <row r="528" spans="2:10">
      <c r="B528" s="9"/>
      <c r="C528" s="9"/>
      <c r="D528" s="9"/>
      <c r="E528" s="9"/>
      <c r="F528" s="2"/>
      <c r="G528" s="2"/>
    </row>
    <row r="529" spans="2:7">
      <c r="B529" s="9"/>
      <c r="C529" s="9"/>
      <c r="D529" s="9"/>
      <c r="E529" s="9"/>
      <c r="F529" s="2"/>
      <c r="G529" s="2"/>
    </row>
    <row r="530" spans="2:7">
      <c r="B530" s="9"/>
      <c r="C530" s="9"/>
      <c r="D530" s="9"/>
      <c r="E530" s="9"/>
      <c r="F530" s="2"/>
      <c r="G530" s="2"/>
    </row>
    <row r="531" spans="2:7">
      <c r="B531" s="9"/>
      <c r="C531" s="9"/>
      <c r="D531" s="9"/>
      <c r="E531" s="9"/>
      <c r="F531" s="2"/>
      <c r="G531" s="2"/>
    </row>
    <row r="532" spans="2:7">
      <c r="B532" s="9"/>
      <c r="C532" s="9"/>
      <c r="D532" s="9"/>
      <c r="E532" s="9"/>
      <c r="F532" s="2"/>
      <c r="G532" s="2"/>
    </row>
    <row r="533" spans="2:7">
      <c r="B533" s="9"/>
      <c r="C533" s="9"/>
      <c r="D533" s="9"/>
      <c r="E533" s="9"/>
      <c r="F533" s="2"/>
      <c r="G533" s="2"/>
    </row>
    <row r="534" spans="2:7">
      <c r="B534" s="9"/>
      <c r="C534" s="9"/>
      <c r="D534" s="9"/>
      <c r="E534" s="9"/>
      <c r="F534" s="2"/>
      <c r="G534" s="2"/>
    </row>
    <row r="535" spans="2:7">
      <c r="B535" s="9"/>
      <c r="C535" s="9"/>
      <c r="D535" s="9"/>
      <c r="E535" s="9"/>
      <c r="F535" s="2"/>
      <c r="G535" s="2"/>
    </row>
    <row r="536" spans="2:7">
      <c r="B536" s="9"/>
      <c r="C536" s="9"/>
      <c r="D536" s="9"/>
      <c r="E536" s="9"/>
      <c r="F536" s="2"/>
      <c r="G536" s="2"/>
    </row>
    <row r="537" spans="2:7">
      <c r="B537" s="9"/>
      <c r="C537" s="9"/>
      <c r="D537" s="9"/>
      <c r="E537" s="9"/>
      <c r="F537" s="2"/>
      <c r="G537" s="2"/>
    </row>
    <row r="538" spans="2:7">
      <c r="B538" s="9"/>
      <c r="C538" s="9"/>
      <c r="D538" s="9"/>
      <c r="E538" s="9"/>
      <c r="F538" s="2"/>
      <c r="G538" s="2"/>
    </row>
    <row r="539" spans="2:7">
      <c r="B539" s="9"/>
      <c r="C539" s="9"/>
      <c r="D539" s="9"/>
      <c r="E539" s="9"/>
      <c r="F539" s="2"/>
      <c r="G539" s="2"/>
    </row>
    <row r="540" spans="2:7">
      <c r="B540" s="9"/>
      <c r="C540" s="9"/>
      <c r="D540" s="9"/>
      <c r="E540" s="9"/>
      <c r="F540" s="2"/>
      <c r="G540" s="2"/>
    </row>
    <row r="541" spans="2:7">
      <c r="B541" s="9"/>
      <c r="C541" s="9"/>
      <c r="D541" s="9"/>
      <c r="E541" s="9"/>
      <c r="F541" s="2"/>
      <c r="G541" s="2"/>
    </row>
    <row r="542" spans="2:7">
      <c r="B542" s="9"/>
      <c r="C542" s="9"/>
      <c r="D542" s="9"/>
      <c r="E542" s="9"/>
      <c r="F542" s="2"/>
      <c r="G542" s="2"/>
    </row>
    <row r="543" spans="2:7">
      <c r="B543" s="9"/>
      <c r="C543" s="9"/>
      <c r="D543" s="9"/>
      <c r="E543" s="9"/>
      <c r="F543" s="2"/>
      <c r="G543" s="2"/>
    </row>
    <row r="544" spans="2:7">
      <c r="B544" s="9"/>
      <c r="C544" s="9"/>
      <c r="D544" s="9"/>
      <c r="E544" s="9"/>
      <c r="F544" s="2"/>
      <c r="G544" s="2"/>
    </row>
    <row r="545" spans="2:7">
      <c r="B545" s="9"/>
      <c r="C545" s="9"/>
      <c r="D545" s="9"/>
      <c r="E545" s="9"/>
      <c r="F545" s="2"/>
      <c r="G545" s="2"/>
    </row>
    <row r="546" spans="2:7">
      <c r="B546" s="9"/>
      <c r="C546" s="9"/>
      <c r="D546" s="9"/>
      <c r="E546" s="9"/>
      <c r="F546" s="2"/>
      <c r="G546" s="2"/>
    </row>
    <row r="547" spans="2:7">
      <c r="B547" s="9"/>
      <c r="C547" s="9"/>
      <c r="D547" s="9"/>
      <c r="E547" s="9"/>
      <c r="F547" s="2"/>
      <c r="G547" s="2"/>
    </row>
    <row r="548" spans="2:7">
      <c r="B548" s="9"/>
      <c r="C548" s="9"/>
      <c r="D548" s="9"/>
      <c r="E548" s="9"/>
      <c r="F548" s="2"/>
      <c r="G548" s="2"/>
    </row>
    <row r="549" spans="2:7">
      <c r="B549" s="9"/>
      <c r="C549" s="9"/>
      <c r="D549" s="9"/>
      <c r="E549" s="9"/>
      <c r="F549" s="2"/>
      <c r="G549" s="2"/>
    </row>
    <row r="550" spans="2:7">
      <c r="B550" s="9"/>
      <c r="C550" s="9"/>
      <c r="D550" s="9"/>
      <c r="E550" s="9"/>
      <c r="F550" s="2"/>
      <c r="G550" s="2"/>
    </row>
    <row r="551" spans="2:7">
      <c r="B551" s="9"/>
      <c r="C551" s="9"/>
      <c r="D551" s="9"/>
      <c r="E551" s="9"/>
      <c r="F551" s="2"/>
      <c r="G551" s="2"/>
    </row>
    <row r="552" spans="2:7">
      <c r="B552" s="9"/>
      <c r="C552" s="9"/>
      <c r="D552" s="9"/>
      <c r="E552" s="9"/>
      <c r="F552" s="2"/>
      <c r="G552" s="2"/>
    </row>
    <row r="553" spans="2:7">
      <c r="B553" s="9"/>
      <c r="C553" s="9"/>
      <c r="D553" s="9"/>
      <c r="E553" s="9"/>
      <c r="F553" s="2"/>
      <c r="G553" s="2"/>
    </row>
    <row r="554" spans="2:7">
      <c r="B554" s="9"/>
      <c r="C554" s="9"/>
      <c r="D554" s="9"/>
      <c r="E554" s="9"/>
      <c r="F554" s="2"/>
      <c r="G554" s="2"/>
    </row>
    <row r="555" spans="2:7">
      <c r="B555" s="9"/>
      <c r="C555" s="9"/>
      <c r="D555" s="9"/>
      <c r="E555" s="9"/>
      <c r="F555" s="2"/>
      <c r="G555" s="2"/>
    </row>
    <row r="556" spans="2:7">
      <c r="B556" s="9"/>
      <c r="C556" s="9"/>
      <c r="D556" s="9"/>
      <c r="E556" s="9"/>
      <c r="F556" s="2"/>
      <c r="G556" s="2"/>
    </row>
    <row r="557" spans="2:7">
      <c r="B557" s="9"/>
      <c r="C557" s="9"/>
      <c r="D557" s="9"/>
      <c r="E557" s="9"/>
      <c r="F557" s="2"/>
      <c r="G557" s="2"/>
    </row>
    <row r="558" spans="2:7">
      <c r="B558" s="9"/>
      <c r="C558" s="9"/>
      <c r="D558" s="9"/>
      <c r="E558" s="9"/>
      <c r="F558" s="2"/>
      <c r="G558" s="2"/>
    </row>
    <row r="559" spans="2:7">
      <c r="B559" s="9"/>
      <c r="C559" s="9"/>
      <c r="D559" s="9"/>
      <c r="E559" s="9"/>
      <c r="F559" s="2"/>
      <c r="G559" s="2"/>
    </row>
    <row r="560" spans="2:7">
      <c r="B560" s="9"/>
      <c r="C560" s="9"/>
      <c r="D560" s="9"/>
      <c r="E560" s="9"/>
      <c r="F560" s="2"/>
      <c r="G560" s="2"/>
    </row>
    <row r="561" spans="2:7">
      <c r="B561" s="9"/>
      <c r="C561" s="9"/>
      <c r="D561" s="9"/>
      <c r="E561" s="9"/>
      <c r="F561" s="2"/>
      <c r="G561" s="2"/>
    </row>
    <row r="562" spans="2:7">
      <c r="B562" s="9"/>
      <c r="C562" s="9"/>
      <c r="D562" s="9"/>
      <c r="E562" s="9"/>
      <c r="F562" s="2"/>
      <c r="G562" s="2"/>
    </row>
    <row r="563" spans="2:7">
      <c r="B563" s="9"/>
      <c r="C563" s="9"/>
      <c r="D563" s="9"/>
      <c r="E563" s="9"/>
      <c r="F563" s="2"/>
      <c r="G563" s="2"/>
    </row>
    <row r="564" spans="2:7">
      <c r="B564" s="9"/>
      <c r="C564" s="9"/>
      <c r="D564" s="9"/>
      <c r="E564" s="9"/>
      <c r="F564" s="2"/>
      <c r="G564" s="2"/>
    </row>
    <row r="565" spans="2:7">
      <c r="B565" s="9"/>
      <c r="C565" s="9"/>
      <c r="D565" s="9"/>
      <c r="E565" s="9"/>
      <c r="F565" s="2"/>
      <c r="G565" s="2"/>
    </row>
    <row r="566" spans="2:7">
      <c r="B566" s="9"/>
      <c r="C566" s="9"/>
      <c r="D566" s="9"/>
      <c r="E566" s="9"/>
      <c r="F566" s="2"/>
      <c r="G566" s="2"/>
    </row>
    <row r="567" spans="2:7">
      <c r="B567" s="9"/>
      <c r="C567" s="9"/>
      <c r="D567" s="9"/>
      <c r="E567" s="9"/>
      <c r="F567" s="2"/>
      <c r="G567" s="2"/>
    </row>
    <row r="568" spans="2:7">
      <c r="B568" s="9"/>
      <c r="C568" s="9"/>
      <c r="D568" s="9"/>
      <c r="E568" s="9"/>
      <c r="F568" s="2"/>
      <c r="G568" s="2"/>
    </row>
    <row r="569" spans="2:7">
      <c r="B569" s="9"/>
      <c r="C569" s="9"/>
      <c r="D569" s="9"/>
      <c r="E569" s="9"/>
      <c r="F569" s="2"/>
      <c r="G569" s="2"/>
    </row>
    <row r="570" spans="2:7">
      <c r="B570" s="9"/>
      <c r="C570" s="9"/>
      <c r="D570" s="9"/>
      <c r="E570" s="9"/>
      <c r="F570" s="2"/>
      <c r="G570" s="2"/>
    </row>
    <row r="571" spans="2:7">
      <c r="B571" s="9"/>
      <c r="C571" s="9"/>
      <c r="D571" s="9"/>
      <c r="E571" s="9"/>
      <c r="F571" s="2"/>
      <c r="G571" s="2"/>
    </row>
    <row r="572" spans="2:7">
      <c r="B572" s="9"/>
      <c r="C572" s="9"/>
      <c r="D572" s="9"/>
      <c r="E572" s="9"/>
      <c r="F572" s="2"/>
      <c r="G572" s="2"/>
    </row>
    <row r="573" spans="2:7">
      <c r="B573" s="9"/>
      <c r="C573" s="9"/>
      <c r="D573" s="9"/>
      <c r="E573" s="9"/>
      <c r="F573" s="2"/>
      <c r="G573" s="2"/>
    </row>
    <row r="574" spans="2:7">
      <c r="B574" s="9"/>
      <c r="C574" s="9"/>
      <c r="D574" s="9"/>
      <c r="E574" s="9"/>
      <c r="F574" s="2"/>
      <c r="G574" s="2"/>
    </row>
    <row r="575" spans="2:7">
      <c r="B575" s="9"/>
      <c r="C575" s="9"/>
      <c r="D575" s="9"/>
      <c r="E575" s="9"/>
      <c r="F575" s="2"/>
      <c r="G575" s="2"/>
    </row>
    <row r="576" spans="2:7">
      <c r="B576" s="9"/>
      <c r="C576" s="9"/>
      <c r="D576" s="9"/>
      <c r="E576" s="9"/>
      <c r="F576" s="2"/>
      <c r="G576" s="2"/>
    </row>
    <row r="577" spans="2:10">
      <c r="B577" s="9"/>
      <c r="C577" s="9"/>
      <c r="D577" s="9"/>
      <c r="E577" s="9"/>
      <c r="F577" s="2"/>
      <c r="G577" s="2"/>
      <c r="J577" s="2"/>
    </row>
    <row r="578" spans="2:10">
      <c r="B578" s="9"/>
      <c r="C578" s="9"/>
      <c r="D578" s="9"/>
      <c r="E578" s="9"/>
      <c r="F578" s="2"/>
      <c r="G578" s="2"/>
    </row>
    <row r="579" spans="2:10">
      <c r="B579" s="9"/>
      <c r="C579" s="9"/>
      <c r="D579" s="9"/>
      <c r="E579" s="9"/>
      <c r="F579" s="2"/>
      <c r="G579" s="2"/>
    </row>
    <row r="580" spans="2:10">
      <c r="B580" s="9"/>
      <c r="C580" s="9"/>
      <c r="D580" s="9"/>
      <c r="E580" s="9"/>
      <c r="F580" s="2"/>
      <c r="G580" s="2"/>
    </row>
    <row r="581" spans="2:10">
      <c r="B581" s="9"/>
      <c r="C581" s="9"/>
      <c r="D581" s="9"/>
      <c r="E581" s="9"/>
      <c r="F581" s="2"/>
      <c r="G581" s="2"/>
    </row>
    <row r="582" spans="2:10">
      <c r="B582" s="9"/>
      <c r="C582" s="9"/>
      <c r="D582" s="9"/>
      <c r="E582" s="9"/>
      <c r="F582" s="2"/>
      <c r="G582" s="2"/>
    </row>
    <row r="583" spans="2:10">
      <c r="B583" s="9"/>
      <c r="C583" s="9"/>
      <c r="D583" s="9"/>
      <c r="E583" s="9"/>
      <c r="F583" s="2"/>
      <c r="G583" s="2"/>
    </row>
    <row r="584" spans="2:10">
      <c r="B584" s="9"/>
      <c r="C584" s="9"/>
      <c r="D584" s="9"/>
      <c r="E584" s="9"/>
      <c r="F584" s="2"/>
      <c r="G584" s="2"/>
    </row>
    <row r="585" spans="2:10">
      <c r="B585" s="9"/>
      <c r="C585" s="9"/>
      <c r="D585" s="9"/>
      <c r="E585" s="9"/>
      <c r="F585" s="2"/>
      <c r="G585" s="2"/>
      <c r="J585" s="2"/>
    </row>
    <row r="586" spans="2:10">
      <c r="B586" s="9"/>
      <c r="C586" s="9"/>
      <c r="D586" s="9"/>
      <c r="E586" s="9"/>
      <c r="F586" s="2"/>
      <c r="G586" s="2"/>
    </row>
    <row r="587" spans="2:10">
      <c r="B587" s="9"/>
      <c r="C587" s="9"/>
      <c r="D587" s="9"/>
      <c r="E587" s="9"/>
      <c r="F587" s="2"/>
      <c r="G587" s="2"/>
    </row>
    <row r="588" spans="2:10">
      <c r="B588" s="9"/>
      <c r="C588" s="9"/>
      <c r="D588" s="9"/>
      <c r="E588" s="9"/>
      <c r="F588" s="2"/>
      <c r="G588" s="2"/>
    </row>
    <row r="589" spans="2:10">
      <c r="B589" s="9"/>
      <c r="C589" s="9"/>
      <c r="D589" s="9"/>
      <c r="E589" s="9"/>
      <c r="F589" s="2"/>
      <c r="G589" s="2"/>
    </row>
    <row r="590" spans="2:10">
      <c r="B590" s="9"/>
      <c r="C590" s="9"/>
      <c r="D590" s="9"/>
      <c r="E590" s="9"/>
      <c r="F590" s="2"/>
      <c r="G590" s="2"/>
    </row>
    <row r="591" spans="2:10">
      <c r="B591" s="9"/>
      <c r="C591" s="9"/>
      <c r="D591" s="9"/>
      <c r="E591" s="9"/>
      <c r="F591" s="2"/>
      <c r="G591" s="2"/>
    </row>
    <row r="592" spans="2:10">
      <c r="B592" s="9"/>
      <c r="C592" s="9"/>
      <c r="D592" s="9"/>
      <c r="E592" s="9"/>
      <c r="F592" s="2"/>
      <c r="G592" s="2"/>
    </row>
    <row r="593" spans="2:10">
      <c r="B593" s="9"/>
      <c r="C593" s="9"/>
      <c r="D593" s="9"/>
      <c r="E593" s="9"/>
      <c r="F593" s="2"/>
      <c r="G593" s="2"/>
      <c r="J593" s="2"/>
    </row>
    <row r="594" spans="2:10">
      <c r="B594" s="9"/>
      <c r="C594" s="9"/>
      <c r="D594" s="9"/>
      <c r="E594" s="9"/>
      <c r="F594" s="2"/>
      <c r="G594" s="2"/>
      <c r="J594" s="2"/>
    </row>
    <row r="595" spans="2:10">
      <c r="B595" s="9"/>
      <c r="C595" s="9"/>
      <c r="D595" s="9"/>
      <c r="E595" s="9"/>
      <c r="F595" s="2"/>
      <c r="G595" s="2"/>
    </row>
    <row r="596" spans="2:10">
      <c r="B596" s="9"/>
      <c r="C596" s="9"/>
      <c r="D596" s="9"/>
      <c r="E596" s="9"/>
      <c r="F596" s="2"/>
      <c r="G596" s="2"/>
    </row>
    <row r="597" spans="2:10">
      <c r="B597" s="9"/>
      <c r="C597" s="9"/>
      <c r="D597" s="9"/>
      <c r="E597" s="9"/>
      <c r="F597" s="2"/>
      <c r="G597" s="2"/>
    </row>
    <row r="598" spans="2:10">
      <c r="B598" s="9"/>
      <c r="C598" s="9"/>
      <c r="D598" s="9"/>
      <c r="E598" s="9"/>
      <c r="F598" s="2"/>
      <c r="G598" s="2"/>
    </row>
    <row r="599" spans="2:10">
      <c r="B599" s="9"/>
      <c r="C599" s="9"/>
      <c r="D599" s="9"/>
      <c r="E599" s="9"/>
      <c r="F599" s="2"/>
      <c r="G599" s="2"/>
    </row>
    <row r="600" spans="2:10">
      <c r="B600" s="9"/>
      <c r="C600" s="9"/>
      <c r="D600" s="9"/>
      <c r="E600" s="9"/>
      <c r="F600" s="2"/>
      <c r="G600" s="2"/>
    </row>
    <row r="601" spans="2:10">
      <c r="B601" s="9"/>
      <c r="C601" s="9"/>
      <c r="D601" s="9"/>
      <c r="E601" s="9"/>
      <c r="F601" s="2"/>
      <c r="G601" s="2"/>
    </row>
    <row r="602" spans="2:10">
      <c r="B602" s="9"/>
      <c r="C602" s="9"/>
      <c r="D602" s="9"/>
      <c r="E602" s="9"/>
      <c r="F602" s="2"/>
      <c r="G602" s="2"/>
    </row>
    <row r="603" spans="2:10">
      <c r="B603" s="9"/>
      <c r="C603" s="9"/>
      <c r="D603" s="9"/>
      <c r="E603" s="9"/>
      <c r="F603" s="2"/>
      <c r="G603" s="2"/>
    </row>
    <row r="604" spans="2:10">
      <c r="B604" s="9"/>
      <c r="C604" s="9"/>
      <c r="D604" s="9"/>
      <c r="E604" s="9"/>
      <c r="F604" s="2"/>
      <c r="G604" s="2"/>
    </row>
    <row r="605" spans="2:10">
      <c r="B605" s="9"/>
      <c r="C605" s="9"/>
      <c r="D605" s="9"/>
      <c r="E605" s="9"/>
      <c r="F605" s="2"/>
      <c r="G605" s="2"/>
    </row>
    <row r="606" spans="2:10">
      <c r="B606" s="9"/>
      <c r="C606" s="9"/>
      <c r="D606" s="9"/>
      <c r="E606" s="9"/>
      <c r="F606" s="2"/>
      <c r="G606" s="2"/>
    </row>
    <row r="607" spans="2:10">
      <c r="B607" s="9"/>
      <c r="C607" s="9"/>
      <c r="D607" s="9"/>
      <c r="E607" s="9"/>
      <c r="F607" s="2"/>
      <c r="G607" s="2"/>
    </row>
    <row r="608" spans="2:10">
      <c r="B608" s="9"/>
      <c r="C608" s="9"/>
      <c r="D608" s="9"/>
      <c r="E608" s="9"/>
      <c r="F608" s="2"/>
      <c r="G608" s="2"/>
    </row>
    <row r="609" spans="2:10">
      <c r="B609" s="9"/>
      <c r="C609" s="9"/>
      <c r="D609" s="9"/>
      <c r="E609" s="9"/>
      <c r="F609" s="2"/>
      <c r="G609" s="2"/>
    </row>
    <row r="610" spans="2:10">
      <c r="B610" s="9"/>
      <c r="C610" s="9"/>
      <c r="D610" s="9"/>
      <c r="E610" s="9"/>
      <c r="F610" s="2"/>
      <c r="G610" s="2"/>
    </row>
    <row r="611" spans="2:10">
      <c r="B611" s="9"/>
      <c r="C611" s="9"/>
      <c r="D611" s="9"/>
      <c r="E611" s="9"/>
      <c r="F611" s="2"/>
      <c r="G611" s="2"/>
    </row>
    <row r="612" spans="2:10">
      <c r="B612" s="9"/>
      <c r="C612" s="9"/>
      <c r="D612" s="9"/>
      <c r="E612" s="9"/>
      <c r="F612" s="2"/>
      <c r="G612" s="2"/>
    </row>
    <row r="613" spans="2:10">
      <c r="B613" s="9"/>
      <c r="C613" s="9"/>
      <c r="D613" s="9"/>
      <c r="E613" s="9"/>
      <c r="F613" s="2"/>
      <c r="G613" s="2"/>
    </row>
    <row r="614" spans="2:10">
      <c r="B614" s="9"/>
      <c r="C614" s="9"/>
      <c r="D614" s="9"/>
      <c r="E614" s="9"/>
      <c r="F614" s="2"/>
      <c r="G614" s="2"/>
    </row>
    <row r="615" spans="2:10">
      <c r="B615" s="9"/>
      <c r="C615" s="9"/>
      <c r="D615" s="9"/>
      <c r="E615" s="9"/>
      <c r="F615" s="2"/>
      <c r="G615" s="2"/>
      <c r="J615" s="2"/>
    </row>
    <row r="616" spans="2:10">
      <c r="B616" s="9"/>
      <c r="C616" s="9"/>
      <c r="D616" s="9"/>
      <c r="E616" s="9"/>
      <c r="F616" s="2"/>
      <c r="G616" s="2"/>
    </row>
    <row r="617" spans="2:10">
      <c r="B617" s="9"/>
      <c r="C617" s="9"/>
      <c r="D617" s="9"/>
      <c r="E617" s="9"/>
      <c r="F617" s="2"/>
      <c r="G617" s="2"/>
    </row>
    <row r="618" spans="2:10">
      <c r="B618" s="9"/>
      <c r="C618" s="9"/>
      <c r="D618" s="9"/>
      <c r="E618" s="9"/>
      <c r="F618" s="2"/>
      <c r="G618" s="2"/>
    </row>
    <row r="619" spans="2:10">
      <c r="B619" s="9"/>
      <c r="C619" s="9"/>
      <c r="D619" s="9"/>
      <c r="E619" s="9"/>
      <c r="F619" s="2"/>
      <c r="G619" s="2"/>
    </row>
    <row r="620" spans="2:10">
      <c r="B620" s="9"/>
      <c r="C620" s="9"/>
      <c r="D620" s="9"/>
      <c r="E620" s="9"/>
      <c r="F620" s="2"/>
      <c r="G620" s="2"/>
    </row>
    <row r="621" spans="2:10">
      <c r="B621" s="9"/>
      <c r="C621" s="9"/>
      <c r="D621" s="9"/>
      <c r="E621" s="9"/>
      <c r="F621" s="2"/>
      <c r="G621" s="2"/>
    </row>
    <row r="622" spans="2:10">
      <c r="B622" s="9"/>
      <c r="C622" s="9"/>
      <c r="D622" s="9"/>
      <c r="E622" s="9"/>
      <c r="F622" s="2"/>
      <c r="G622" s="2"/>
    </row>
    <row r="623" spans="2:10">
      <c r="B623" s="9"/>
      <c r="C623" s="9"/>
      <c r="D623" s="9"/>
      <c r="E623" s="9"/>
      <c r="F623" s="2"/>
      <c r="G623" s="2"/>
      <c r="J623" s="2"/>
    </row>
    <row r="624" spans="2:10">
      <c r="B624" s="9"/>
      <c r="C624" s="9"/>
      <c r="D624" s="9"/>
      <c r="E624" s="9"/>
      <c r="F624" s="2"/>
      <c r="G624" s="2"/>
    </row>
    <row r="625" spans="2:10">
      <c r="B625" s="9"/>
      <c r="C625" s="9"/>
      <c r="D625" s="9"/>
      <c r="E625" s="9"/>
      <c r="F625" s="2"/>
      <c r="G625" s="2"/>
    </row>
    <row r="626" spans="2:10">
      <c r="B626" s="9"/>
      <c r="C626" s="9"/>
      <c r="D626" s="9"/>
      <c r="E626" s="9"/>
      <c r="F626" s="2"/>
      <c r="G626" s="2"/>
    </row>
    <row r="627" spans="2:10">
      <c r="B627" s="9"/>
      <c r="C627" s="9"/>
      <c r="D627" s="9"/>
      <c r="E627" s="9"/>
      <c r="F627" s="2"/>
      <c r="G627" s="2"/>
    </row>
    <row r="628" spans="2:10">
      <c r="B628" s="9"/>
      <c r="C628" s="9"/>
      <c r="D628" s="9"/>
      <c r="E628" s="9"/>
      <c r="F628" s="2"/>
      <c r="G628" s="2"/>
    </row>
    <row r="629" spans="2:10">
      <c r="B629" s="9"/>
      <c r="C629" s="9"/>
      <c r="D629" s="9"/>
      <c r="E629" s="9"/>
      <c r="F629" s="2"/>
      <c r="G629" s="2"/>
    </row>
    <row r="630" spans="2:10">
      <c r="B630" s="9"/>
      <c r="C630" s="9"/>
      <c r="D630" s="9"/>
      <c r="E630" s="9"/>
      <c r="F630" s="2"/>
      <c r="G630" s="2"/>
    </row>
    <row r="631" spans="2:10">
      <c r="B631" s="9"/>
      <c r="C631" s="9"/>
      <c r="D631" s="9"/>
      <c r="E631" s="9"/>
      <c r="F631" s="2"/>
      <c r="G631" s="2"/>
      <c r="J631" s="2"/>
    </row>
    <row r="632" spans="2:10">
      <c r="B632" s="9"/>
      <c r="C632" s="9"/>
      <c r="D632" s="9"/>
      <c r="E632" s="9"/>
      <c r="F632" s="2"/>
      <c r="G632" s="2"/>
      <c r="J632" s="2"/>
    </row>
    <row r="633" spans="2:10">
      <c r="B633" s="9"/>
      <c r="C633" s="9"/>
      <c r="D633" s="9"/>
      <c r="E633" s="9"/>
      <c r="F633" s="2"/>
      <c r="G633" s="2"/>
    </row>
    <row r="634" spans="2:10">
      <c r="B634" s="9"/>
      <c r="C634" s="9"/>
      <c r="D634" s="9"/>
      <c r="E634" s="9"/>
      <c r="F634" s="2"/>
      <c r="G634" s="2"/>
    </row>
    <row r="635" spans="2:10">
      <c r="B635" s="9"/>
      <c r="C635" s="9"/>
      <c r="D635" s="9"/>
      <c r="E635" s="9"/>
      <c r="F635" s="2"/>
      <c r="G635" s="2"/>
    </row>
    <row r="636" spans="2:10">
      <c r="B636" s="9"/>
      <c r="C636" s="9"/>
      <c r="D636" s="9"/>
      <c r="E636" s="9"/>
      <c r="F636" s="2"/>
      <c r="G636" s="2"/>
    </row>
    <row r="637" spans="2:10">
      <c r="B637" s="9"/>
      <c r="C637" s="9"/>
      <c r="D637" s="9"/>
      <c r="E637" s="9"/>
      <c r="F637" s="2"/>
      <c r="G637" s="2"/>
    </row>
    <row r="638" spans="2:10">
      <c r="B638" s="9"/>
      <c r="C638" s="9"/>
      <c r="D638" s="9"/>
      <c r="E638" s="9"/>
      <c r="F638" s="2"/>
      <c r="G638" s="2"/>
    </row>
    <row r="639" spans="2:10">
      <c r="B639" s="9"/>
      <c r="C639" s="9"/>
      <c r="D639" s="9"/>
      <c r="E639" s="9"/>
      <c r="F639" s="2"/>
      <c r="G639" s="2"/>
    </row>
    <row r="640" spans="2:10">
      <c r="B640" s="9"/>
      <c r="C640" s="9"/>
      <c r="D640" s="9"/>
      <c r="E640" s="9"/>
      <c r="F640" s="2"/>
      <c r="G640" s="2"/>
    </row>
    <row r="641" spans="2:7">
      <c r="B641" s="9"/>
      <c r="C641" s="9"/>
      <c r="D641" s="9"/>
      <c r="E641" s="9"/>
      <c r="F641" s="2"/>
      <c r="G641" s="2"/>
    </row>
    <row r="642" spans="2:7">
      <c r="B642" s="9"/>
      <c r="C642" s="9"/>
      <c r="D642" s="9"/>
      <c r="E642" s="9"/>
      <c r="F642" s="2"/>
      <c r="G642" s="2"/>
    </row>
    <row r="643" spans="2:7">
      <c r="B643" s="9"/>
      <c r="C643" s="9"/>
      <c r="D643" s="9"/>
      <c r="E643" s="9"/>
      <c r="F643" s="2"/>
      <c r="G643" s="2"/>
    </row>
    <row r="644" spans="2:7">
      <c r="B644" s="9"/>
      <c r="C644" s="9"/>
      <c r="D644" s="9"/>
      <c r="E644" s="9"/>
      <c r="F644" s="2"/>
      <c r="G644" s="2"/>
    </row>
    <row r="645" spans="2:7">
      <c r="B645" s="9"/>
      <c r="C645" s="9"/>
      <c r="D645" s="9"/>
      <c r="E645" s="9"/>
      <c r="F645" s="2"/>
      <c r="G645" s="2"/>
    </row>
    <row r="646" spans="2:7">
      <c r="B646" s="9"/>
      <c r="C646" s="9"/>
      <c r="D646" s="9"/>
      <c r="E646" s="9"/>
      <c r="F646" s="2"/>
      <c r="G646" s="2"/>
    </row>
    <row r="647" spans="2:7">
      <c r="B647" s="9"/>
      <c r="C647" s="9"/>
      <c r="D647" s="9"/>
      <c r="E647" s="9"/>
      <c r="F647" s="2"/>
      <c r="G647" s="2"/>
    </row>
    <row r="648" spans="2:7">
      <c r="B648" s="9"/>
      <c r="C648" s="9"/>
      <c r="D648" s="9"/>
      <c r="E648" s="9"/>
      <c r="F648" s="2"/>
      <c r="G648" s="2"/>
    </row>
    <row r="649" spans="2:7">
      <c r="B649" s="9"/>
      <c r="C649" s="9"/>
      <c r="D649" s="9"/>
      <c r="E649" s="9"/>
      <c r="F649" s="2"/>
      <c r="G649" s="2"/>
    </row>
    <row r="650" spans="2:7">
      <c r="B650" s="9"/>
      <c r="C650" s="9"/>
      <c r="D650" s="9"/>
      <c r="E650" s="9"/>
      <c r="F650" s="2"/>
      <c r="G650" s="2"/>
    </row>
    <row r="651" spans="2:7">
      <c r="B651" s="9"/>
      <c r="C651" s="9"/>
      <c r="D651" s="9"/>
      <c r="E651" s="9"/>
      <c r="F651" s="2"/>
      <c r="G651" s="2"/>
    </row>
    <row r="652" spans="2:7">
      <c r="B652" s="9"/>
      <c r="C652" s="9"/>
      <c r="D652" s="9"/>
      <c r="E652" s="9"/>
      <c r="F652" s="2"/>
      <c r="G652" s="2"/>
    </row>
    <row r="653" spans="2:7">
      <c r="B653" s="9"/>
      <c r="C653" s="9"/>
      <c r="D653" s="9"/>
      <c r="E653" s="9"/>
      <c r="F653" s="2"/>
      <c r="G653" s="2"/>
    </row>
    <row r="654" spans="2:7">
      <c r="B654" s="9"/>
      <c r="C654" s="9"/>
      <c r="D654" s="9"/>
      <c r="E654" s="9"/>
      <c r="F654" s="2"/>
      <c r="G654" s="2"/>
    </row>
    <row r="655" spans="2:7">
      <c r="B655" s="9"/>
      <c r="C655" s="9"/>
      <c r="D655" s="9"/>
      <c r="E655" s="9"/>
      <c r="F655" s="2"/>
      <c r="G655" s="2"/>
    </row>
    <row r="656" spans="2:7">
      <c r="B656" s="9"/>
      <c r="C656" s="9"/>
      <c r="D656" s="9"/>
      <c r="E656" s="9"/>
      <c r="F656" s="2"/>
      <c r="G656" s="2"/>
    </row>
    <row r="657" spans="2:7">
      <c r="B657" s="9"/>
      <c r="C657" s="9"/>
      <c r="D657" s="9"/>
      <c r="E657" s="9"/>
      <c r="F657" s="2"/>
      <c r="G657" s="2"/>
    </row>
    <row r="658" spans="2:7">
      <c r="B658" s="9"/>
      <c r="C658" s="9"/>
      <c r="D658" s="9"/>
      <c r="E658" s="9"/>
      <c r="F658" s="2"/>
      <c r="G658" s="2"/>
    </row>
    <row r="659" spans="2:7">
      <c r="B659" s="9"/>
      <c r="C659" s="9"/>
      <c r="D659" s="9"/>
      <c r="E659" s="9"/>
      <c r="F659" s="2"/>
      <c r="G659" s="2"/>
    </row>
    <row r="660" spans="2:7">
      <c r="B660" s="9"/>
      <c r="C660" s="9"/>
      <c r="D660" s="9"/>
      <c r="E660" s="9"/>
      <c r="F660" s="2"/>
      <c r="G660" s="2"/>
    </row>
    <row r="661" spans="2:7">
      <c r="B661" s="9"/>
      <c r="C661" s="9"/>
      <c r="D661" s="9"/>
      <c r="E661" s="9"/>
      <c r="F661" s="2"/>
      <c r="G661" s="2"/>
    </row>
    <row r="662" spans="2:7">
      <c r="B662" s="9"/>
      <c r="C662" s="9"/>
      <c r="D662" s="9"/>
      <c r="E662" s="9"/>
      <c r="F662" s="2"/>
      <c r="G662" s="2"/>
    </row>
    <row r="663" spans="2:7">
      <c r="B663" s="9"/>
      <c r="C663" s="9"/>
      <c r="D663" s="9"/>
      <c r="E663" s="9"/>
      <c r="F663" s="2"/>
      <c r="G663" s="2"/>
    </row>
    <row r="664" spans="2:7">
      <c r="B664" s="9"/>
      <c r="C664" s="9"/>
      <c r="D664" s="9"/>
      <c r="E664" s="9"/>
      <c r="F664" s="2"/>
      <c r="G664" s="2"/>
    </row>
    <row r="665" spans="2:7">
      <c r="B665" s="9"/>
      <c r="C665" s="9"/>
      <c r="D665" s="9"/>
      <c r="E665" s="9"/>
      <c r="F665" s="2"/>
      <c r="G665" s="2"/>
    </row>
    <row r="666" spans="2:7">
      <c r="B666" s="9"/>
      <c r="C666" s="9"/>
      <c r="D666" s="9"/>
      <c r="E666" s="9"/>
      <c r="F666" s="2"/>
      <c r="G666" s="2"/>
    </row>
    <row r="667" spans="2:7">
      <c r="B667" s="9"/>
      <c r="C667" s="9"/>
      <c r="D667" s="9"/>
      <c r="E667" s="9"/>
      <c r="F667" s="2"/>
      <c r="G667" s="2"/>
    </row>
    <row r="668" spans="2:7">
      <c r="B668" s="9"/>
      <c r="C668" s="9"/>
      <c r="D668" s="9"/>
      <c r="E668" s="9"/>
      <c r="F668" s="2"/>
      <c r="G668" s="2"/>
    </row>
    <row r="669" spans="2:7">
      <c r="B669" s="9"/>
      <c r="C669" s="9"/>
      <c r="D669" s="9"/>
      <c r="E669" s="9"/>
      <c r="F669" s="2"/>
      <c r="G669" s="2"/>
    </row>
    <row r="670" spans="2:7">
      <c r="B670" s="9"/>
      <c r="C670" s="9"/>
      <c r="D670" s="9"/>
      <c r="E670" s="9"/>
      <c r="F670" s="2"/>
      <c r="G670" s="2"/>
    </row>
    <row r="671" spans="2:7">
      <c r="B671" s="9"/>
      <c r="C671" s="9"/>
      <c r="D671" s="9"/>
      <c r="E671" s="9"/>
    </row>
    <row r="672" spans="2:7">
      <c r="B672" s="9"/>
      <c r="C672" s="9"/>
      <c r="D672" s="9"/>
      <c r="E672" s="9"/>
    </row>
    <row r="673" spans="2:5">
      <c r="B673" s="9"/>
      <c r="C673" s="9"/>
      <c r="D673" s="9"/>
      <c r="E673" s="9"/>
    </row>
    <row r="674" spans="2:5">
      <c r="B674" s="9"/>
      <c r="C674" s="9"/>
      <c r="D674" s="9"/>
      <c r="E674" s="9"/>
    </row>
    <row r="675" spans="2:5">
      <c r="B675" s="9"/>
      <c r="C675" s="9"/>
      <c r="D675" s="9"/>
      <c r="E675" s="9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61"/>
  <sheetViews>
    <sheetView topLeftCell="Y1" workbookViewId="0">
      <selection activeCell="AI219" sqref="AI219:AJ240"/>
    </sheetView>
  </sheetViews>
  <sheetFormatPr defaultColWidth="10.875" defaultRowHeight="15.75"/>
  <cols>
    <col min="1" max="1" width="10.875" style="7"/>
    <col min="2" max="2" width="8" style="7" customWidth="1"/>
    <col min="3" max="3" width="3.625" style="7" customWidth="1"/>
    <col min="4" max="4" width="5.625" style="7" customWidth="1"/>
    <col min="5" max="5" width="4.125" style="7" customWidth="1"/>
    <col min="6" max="6" width="7.875" style="1" customWidth="1"/>
    <col min="7" max="7" width="23" style="1" customWidth="1"/>
    <col min="8" max="9" width="22.625" style="1" customWidth="1"/>
    <col min="10" max="10" width="8" style="1" customWidth="1"/>
    <col min="11" max="11" width="6.875" style="1" customWidth="1"/>
    <col min="12" max="12" width="36.5" style="1" customWidth="1"/>
    <col min="13" max="13" width="3.875" style="1" customWidth="1"/>
    <col min="14" max="14" width="4.875" style="1" customWidth="1"/>
    <col min="15" max="16" width="10.875" style="1" customWidth="1"/>
    <col min="17" max="17" width="10.875" style="1"/>
    <col min="18" max="21" width="10.875" style="1" customWidth="1"/>
    <col min="22" max="22" width="10.875" style="1"/>
    <col min="23" max="26" width="10.875" style="1" customWidth="1"/>
    <col min="27" max="27" width="10.875" style="1"/>
    <col min="28" max="31" width="10.875" style="1" customWidth="1"/>
    <col min="32" max="33" width="10.875" style="1"/>
    <col min="34" max="34" width="14.375" style="1" customWidth="1"/>
    <col min="35" max="35" width="15.375" style="1" customWidth="1"/>
    <col min="36" max="36" width="16.5" style="1" customWidth="1"/>
    <col min="37" max="37" width="13.375" style="1" hidden="1" customWidth="1"/>
    <col min="38" max="38" width="13.375" style="1" customWidth="1"/>
    <col min="39" max="39" width="12.875" style="1" hidden="1" customWidth="1"/>
    <col min="40" max="40" width="12.875" style="1" customWidth="1"/>
    <col min="41" max="41" width="0" style="1" hidden="1" customWidth="1"/>
    <col min="42" max="16384" width="10.875" style="1"/>
  </cols>
  <sheetData>
    <row r="1" spans="1:41" s="7" customFormat="1">
      <c r="A1" s="7" t="s">
        <v>0</v>
      </c>
      <c r="B1" s="7" t="s">
        <v>23</v>
      </c>
      <c r="D1" s="7" t="s">
        <v>4</v>
      </c>
      <c r="F1" s="7" t="s">
        <v>268</v>
      </c>
      <c r="G1" s="7" t="s">
        <v>267</v>
      </c>
      <c r="H1" s="7" t="s">
        <v>24</v>
      </c>
      <c r="I1" s="7" t="s">
        <v>277</v>
      </c>
      <c r="J1" s="7" t="s">
        <v>25</v>
      </c>
      <c r="K1" s="7" t="s">
        <v>26</v>
      </c>
      <c r="L1" s="7" t="s">
        <v>27</v>
      </c>
      <c r="M1" s="7" t="s">
        <v>3</v>
      </c>
      <c r="Q1" s="7" t="s">
        <v>350</v>
      </c>
      <c r="R1" s="7" t="s">
        <v>5</v>
      </c>
      <c r="W1" s="7" t="s">
        <v>4</v>
      </c>
      <c r="AB1" s="7" t="s">
        <v>351</v>
      </c>
      <c r="AH1" s="7" t="s">
        <v>352</v>
      </c>
      <c r="AK1" s="7" t="s">
        <v>353</v>
      </c>
      <c r="AL1" s="7" t="s">
        <v>354</v>
      </c>
      <c r="AM1" s="7" t="s">
        <v>355</v>
      </c>
    </row>
    <row r="2" spans="1:41" s="7" customFormat="1">
      <c r="M2" s="7" t="s">
        <v>1</v>
      </c>
      <c r="N2" s="7" t="s">
        <v>2</v>
      </c>
      <c r="O2" s="7" t="s">
        <v>356</v>
      </c>
      <c r="P2" s="7" t="s">
        <v>357</v>
      </c>
      <c r="Q2" s="7" t="s">
        <v>281</v>
      </c>
      <c r="R2" s="7" t="s">
        <v>1</v>
      </c>
      <c r="S2" s="7" t="s">
        <v>2</v>
      </c>
      <c r="T2" s="7" t="s">
        <v>356</v>
      </c>
      <c r="U2" s="7" t="s">
        <v>357</v>
      </c>
      <c r="V2" s="7" t="s">
        <v>326</v>
      </c>
      <c r="W2" s="7" t="s">
        <v>1</v>
      </c>
      <c r="X2" s="7" t="s">
        <v>2</v>
      </c>
      <c r="Y2" s="7" t="s">
        <v>356</v>
      </c>
      <c r="Z2" s="7" t="s">
        <v>357</v>
      </c>
      <c r="AA2" s="7" t="s">
        <v>330</v>
      </c>
      <c r="AB2" s="7" t="s">
        <v>1</v>
      </c>
      <c r="AC2" s="7" t="s">
        <v>2</v>
      </c>
      <c r="AD2" s="7" t="s">
        <v>356</v>
      </c>
      <c r="AE2" s="7" t="s">
        <v>357</v>
      </c>
      <c r="AF2" s="7" t="s">
        <v>351</v>
      </c>
      <c r="AH2" s="7" t="s">
        <v>358</v>
      </c>
      <c r="AI2" s="7" t="s">
        <v>359</v>
      </c>
      <c r="AJ2" s="7" t="s">
        <v>360</v>
      </c>
      <c r="AL2" s="7" t="s">
        <v>361</v>
      </c>
      <c r="AN2" s="7" t="s">
        <v>331</v>
      </c>
    </row>
    <row r="3" spans="1:41" s="7" customFormat="1">
      <c r="A3" s="7" t="s">
        <v>3</v>
      </c>
      <c r="M3" s="1">
        <f>PRODUCT(SUM(PRODUCT(R3,overview!$J$4),PRODUCT(W3,overview!$K$4),PRODUCT(AB3,overview!$L$4)),1/SUM(overview!$J$4:$L$4))</f>
        <v>0.74552410663641511</v>
      </c>
      <c r="N3" s="1">
        <f>PRODUCT(SUM(PRODUCT(S3,overview!$J$4),PRODUCT(X3,overview!$K$4),PRODUCT(AC3,overview!$L$4)),1/SUM(overview!$J$4:$L$4))</f>
        <v>2.2544758933635851</v>
      </c>
      <c r="O3" s="1">
        <f>SUM(T3,Y3,AD3)</f>
        <v>12.503255813953487</v>
      </c>
      <c r="P3" s="1">
        <f>SUM(U3,Z3,AE3)</f>
        <v>6.0455813953488384</v>
      </c>
      <c r="Q3" s="7">
        <f>PRODUCT(P3,1/O3,1/N3,M3)</f>
        <v>0.1598935890527993</v>
      </c>
      <c r="R3" s="7">
        <f t="shared" ref="R3:U3" si="0">AVERAGE(R4:R440)</f>
        <v>0.71999999999999975</v>
      </c>
      <c r="S3" s="7">
        <f t="shared" si="0"/>
        <v>2.2800000000000002</v>
      </c>
      <c r="T3" s="7">
        <f t="shared" si="0"/>
        <v>5.6874418604651158</v>
      </c>
      <c r="U3" s="7">
        <f t="shared" si="0"/>
        <v>1.8381395348837208</v>
      </c>
      <c r="V3" s="7">
        <f>PRODUCT(U3,1/T3,1/S3,R3)</f>
        <v>0.1020608439646712</v>
      </c>
      <c r="W3" s="7">
        <f t="shared" ref="W3:Z3" si="1">AVERAGE(W4:W440)</f>
        <v>0.76006976744186039</v>
      </c>
      <c r="X3" s="7">
        <f t="shared" si="1"/>
        <v>2.2399302325581405</v>
      </c>
      <c r="Y3" s="7">
        <f t="shared" si="1"/>
        <v>6.5274418604651157</v>
      </c>
      <c r="Z3" s="7">
        <f t="shared" si="1"/>
        <v>4.0120930232558161</v>
      </c>
      <c r="AA3" s="7">
        <f>PRODUCT(Z3,1/Y3,1/X3,W3)</f>
        <v>0.208567650308918</v>
      </c>
      <c r="AB3" s="7">
        <f>AVERAGE(AB4:AB440)</f>
        <v>0.72467441860465109</v>
      </c>
      <c r="AC3" s="7">
        <f t="shared" ref="AC3:AE3" si="2">AVERAGE(AC4:AC440)</f>
        <v>2.2753255813953475</v>
      </c>
      <c r="AD3" s="7">
        <f t="shared" si="2"/>
        <v>0.28837209302325584</v>
      </c>
      <c r="AE3" s="7">
        <f t="shared" si="2"/>
        <v>0.19534883720930232</v>
      </c>
      <c r="AF3" s="7">
        <f>PRODUCT(AE3,1/AD3,1/AC3,AB3)</f>
        <v>0.21575306898199126</v>
      </c>
    </row>
    <row r="4" spans="1:41">
      <c r="A4" s="7">
        <v>1</v>
      </c>
      <c r="B4" s="9" t="s">
        <v>90</v>
      </c>
      <c r="C4" s="9" t="s">
        <v>91</v>
      </c>
      <c r="D4" s="9" t="s">
        <v>90</v>
      </c>
      <c r="E4" s="9" t="s">
        <v>91</v>
      </c>
      <c r="F4" s="2" t="b">
        <f>AND(NOT(B4=D4),OR(B4="CAT",B4="CAC",B4="ATA",B4="ATT",B4="TTA",B4="ATG",B4="CCG",B4="AGA",B4="CGG",B4="AGG",B4="CGA",B4="CGC",B4="TCC",B4="ACG",B4="ACC",B4="GTA",B4="TGG",B4="TAT",D4="GAA",D4="GAT",D4="GAG",D4="AAG",D4="AAA",D4="CTA",D4="CTT",D4="CTC",D4="AAC",D4="CCA",D4="CCT",D4="CAG",D4="CAA",D4="CGT",D4="AGT",D4="AGC",D4="TCA",D4="TCT",D4="GTC"))</f>
        <v>0</v>
      </c>
      <c r="G4" s="2" t="b">
        <f>AND(NOT(D4=B4),OR(D4="CAT",D4="CAC",D4="ATA",D4="ATT",D4="TTA",D4="ATG",D4="CCG",D4="AGA",D4="CGG",D4="AGG",D4="CGA",D4="CGC",D4="TCC",D4="ACG",D4="ACC",D4="GTA",D4="TGG",D4="TAT",B4="GAA",B4="GAT",B4="GAG",B4="AAG",B4="AAA",B4="CTA",B4="CTT",B4="CTC",B4="AAC",B4="CCA",B4="CCT",B4="CAG",B4="CAA",B4="CGT",B4="AGT",B4="AGC",B4="TCA",B4="TCT",B4="GTC"))</f>
        <v>0</v>
      </c>
      <c r="H4" s="2" t="s">
        <v>275</v>
      </c>
      <c r="I4" s="4"/>
      <c r="M4" s="1">
        <f>PRODUCT(SUM(PRODUCT(R4,overview!$J$4),PRODUCT(W4,overview!$K$4),PRODUCT(AB4,overview!$L$4)),1/SUM(overview!$J$4:$L$4))</f>
        <v>6.3073170731707318E-2</v>
      </c>
      <c r="N4" s="1">
        <f>PRODUCT(SUM(PRODUCT(S4,overview!$J$4),PRODUCT(X4,overview!$K$4),PRODUCT(AC4,overview!$L$4)),1/SUM(overview!$J$4:$L$4))</f>
        <v>2.9369268292682928</v>
      </c>
      <c r="O4" s="1">
        <f t="shared" ref="O4:P67" si="3">SUM(T4,Y4,AD4)</f>
        <v>2</v>
      </c>
      <c r="P4" s="1">
        <f t="shared" si="3"/>
        <v>17</v>
      </c>
      <c r="Q4" s="1">
        <f>PRODUCT(P4,1/O4,1/$N4,$M4)</f>
        <v>0.18254521899446907</v>
      </c>
      <c r="R4" s="1">
        <v>5.0999999999999997E-2</v>
      </c>
      <c r="S4" s="1">
        <v>2.9489999999999998</v>
      </c>
      <c r="T4" s="1">
        <v>0.5</v>
      </c>
      <c r="U4" s="1">
        <v>1.5</v>
      </c>
      <c r="V4" s="1">
        <f t="shared" ref="V4:V67" si="4">PRODUCT(U4,1/T4,1/S4,R4)</f>
        <v>5.188199389623601E-2</v>
      </c>
      <c r="W4" s="1">
        <v>7.1999999999999995E-2</v>
      </c>
      <c r="X4" s="1">
        <v>2.9279999999999999</v>
      </c>
      <c r="Y4" s="1">
        <v>1.5</v>
      </c>
      <c r="Z4" s="1">
        <v>15.5</v>
      </c>
      <c r="AA4" s="1">
        <f t="shared" ref="AA4:AA67" si="5">PRODUCT(Z4,1/Y4,1/X4,W4)</f>
        <v>0.25409836065573765</v>
      </c>
      <c r="AB4" s="1">
        <v>0</v>
      </c>
      <c r="AC4" s="1">
        <v>3</v>
      </c>
      <c r="AD4" s="1">
        <v>0</v>
      </c>
      <c r="AE4" s="1">
        <v>0</v>
      </c>
      <c r="AF4" s="1" t="e">
        <f t="shared" ref="AF4:AF66" si="6">PRODUCT(AE4,1/AD4,1/AC4,AB4)</f>
        <v>#DIV/0!</v>
      </c>
    </row>
    <row r="5" spans="1:41">
      <c r="A5" s="7">
        <v>2</v>
      </c>
      <c r="B5" s="9" t="s">
        <v>45</v>
      </c>
      <c r="C5" s="9" t="s">
        <v>46</v>
      </c>
      <c r="D5" s="9" t="s">
        <v>45</v>
      </c>
      <c r="E5" s="9" t="s">
        <v>46</v>
      </c>
      <c r="F5" s="2" t="b">
        <f>AND(NOT(B5=D5),OR(B5="CAT",B5="CAC",B5="ATA",B5="ATT",B5="TTA",B5="ATG",B5="CCG",B5="AGA",B5="CGG",B5="AGG",B5="CGA",B5="CGC",B5="TCC",B5="ACG",B5="ACC",B5="GTA",B5="TGG",B5="TAT",D5="GAA",D5="GAT",D5="GAG",D5="AAG",D5="AAA",D5="CTA",D5="CTT",D5="CTC",D5="AAC",D5="CCA",D5="CCT",D5="CAG",D5="CAA",D5="CGT",D5="AGT",D5="AGC",D5="TCA",D5="TCT",D5="GTC"))</f>
        <v>0</v>
      </c>
      <c r="G5" s="2" t="b">
        <f t="shared" ref="G5:G68" si="7">AND(NOT(D5=B5),OR(D5="CAT",D5="CAC",D5="ATA",D5="ATT",D5="TTA",D5="ATG",D5="CCG",D5="AGA",D5="CGG",D5="AGG",D5="CGA",D5="CGC",D5="TCC",D5="ACG",D5="ACC",D5="GTA",D5="TGG",D5="TAT",B5="GAA",B5="GAT",B5="GAG",B5="AAG",B5="AAA",B5="CTA",B5="CTT",B5="CTC",B5="AAC",B5="CCA",B5="CCT",B5="CAG",B5="CAA",B5="CGT",B5="AGT",B5="AGC",B5="TCA",B5="TCT",B5="GTC"))</f>
        <v>0</v>
      </c>
      <c r="H5" s="2" t="s">
        <v>275</v>
      </c>
      <c r="I5" s="4"/>
      <c r="M5" s="1">
        <f>PRODUCT(SUM(PRODUCT(R5,overview!$J$4),PRODUCT(W5,overview!$K$4),PRODUCT(AB5,overview!$L$4)),1/SUM(overview!$J$4:$L$4))</f>
        <v>0.75907317073170733</v>
      </c>
      <c r="N5" s="1">
        <f>PRODUCT(SUM(PRODUCT(S5,overview!$J$4),PRODUCT(X5,overview!$K$4),PRODUCT(AC5,overview!$L$4)),1/SUM(overview!$J$4:$L$4))</f>
        <v>2.2409268292682927</v>
      </c>
      <c r="O5" s="1">
        <f t="shared" si="3"/>
        <v>15.2</v>
      </c>
      <c r="P5" s="1">
        <f t="shared" si="3"/>
        <v>17.8</v>
      </c>
      <c r="Q5" s="1">
        <f t="shared" ref="Q5:Q68" si="8">PRODUCT(P5,1/O5,1/$N5,$M5)</f>
        <v>0.39667276170574023</v>
      </c>
      <c r="R5" s="1">
        <v>0.52100000000000002</v>
      </c>
      <c r="S5" s="1">
        <v>2.4790000000000001</v>
      </c>
      <c r="T5" s="1">
        <v>3.5</v>
      </c>
      <c r="U5" s="1">
        <v>9.5</v>
      </c>
      <c r="V5" s="1">
        <f t="shared" si="4"/>
        <v>0.57044891373249573</v>
      </c>
      <c r="W5" s="1">
        <v>0.878</v>
      </c>
      <c r="X5" s="1">
        <v>2.1219999999999999</v>
      </c>
      <c r="Y5" s="1">
        <v>11.7</v>
      </c>
      <c r="Z5" s="1">
        <v>8.3000000000000007</v>
      </c>
      <c r="AA5" s="1">
        <f t="shared" si="5"/>
        <v>0.29352247919637181</v>
      </c>
      <c r="AB5" s="1">
        <v>1</v>
      </c>
      <c r="AC5" s="1">
        <v>2</v>
      </c>
      <c r="AD5" s="1">
        <v>0</v>
      </c>
      <c r="AE5" s="1">
        <v>0</v>
      </c>
      <c r="AF5" s="1" t="e">
        <f t="shared" si="6"/>
        <v>#DIV/0!</v>
      </c>
    </row>
    <row r="6" spans="1:41">
      <c r="A6" s="7">
        <v>3</v>
      </c>
      <c r="B6" s="9" t="s">
        <v>40</v>
      </c>
      <c r="C6" s="9" t="s">
        <v>29</v>
      </c>
      <c r="D6" s="9" t="s">
        <v>49</v>
      </c>
      <c r="E6" s="9" t="s">
        <v>50</v>
      </c>
      <c r="F6" s="2" t="b">
        <f>AND(NOT(B6=D6),OR(B6="CAT",B6="CAC",B6="ATA",B6="ATT",B6="TTA",B6="ATG",B6="CCG",B6="AGA",B6="CGG",B6="AGG",B6="CGA",B6="CGC",B6="TCC",B6="ACG",B6="ACC",B6="GTA",B6="TGG",B6="TAT",D6="GAA",D6="GAT",D6="GAG",D6="AAG",D6="AAA",D6="CTA",D6="CTT",D6="CTC",D6="AAC",D6="CCA",D6="CCT",D6="CAG",D6="CAA",D6="CGT",D6="AGT",D6="AGC",D6="TCA",D6="TCT",D6="GTC"))</f>
        <v>1</v>
      </c>
      <c r="G6" s="2" t="b">
        <f t="shared" si="7"/>
        <v>0</v>
      </c>
      <c r="H6" s="2" t="s">
        <v>275</v>
      </c>
      <c r="I6" s="4"/>
      <c r="M6" s="1">
        <f>PRODUCT(SUM(PRODUCT(R6,overview!$J$4),PRODUCT(W6,overview!$K$4),PRODUCT(AB6,overview!$L$4)),1/SUM(overview!$J$4:$L$4))</f>
        <v>0.40217073170731704</v>
      </c>
      <c r="N6" s="1">
        <f>PRODUCT(SUM(PRODUCT(S6,overview!$J$4),PRODUCT(X6,overview!$K$4),PRODUCT(AC6,overview!$L$4)),1/SUM(overview!$J$4:$L$4))</f>
        <v>2.5978292682926831</v>
      </c>
      <c r="O6" s="1">
        <f t="shared" si="3"/>
        <v>4.5</v>
      </c>
      <c r="P6" s="1">
        <f t="shared" si="3"/>
        <v>17.5</v>
      </c>
      <c r="Q6" s="1">
        <f t="shared" si="8"/>
        <v>0.60204006054669357</v>
      </c>
      <c r="R6" s="1">
        <v>0.436</v>
      </c>
      <c r="S6" s="1">
        <v>2.5640000000000001</v>
      </c>
      <c r="T6" s="1">
        <v>1.5</v>
      </c>
      <c r="U6" s="1">
        <v>4.5</v>
      </c>
      <c r="V6" s="1">
        <f t="shared" si="4"/>
        <v>0.51014040561622465</v>
      </c>
      <c r="W6" s="1">
        <v>0.377</v>
      </c>
      <c r="X6" s="1">
        <v>2.6230000000000002</v>
      </c>
      <c r="Y6" s="1">
        <v>2</v>
      </c>
      <c r="Z6" s="1">
        <v>12</v>
      </c>
      <c r="AA6" s="1">
        <f t="shared" si="5"/>
        <v>0.86237133053755233</v>
      </c>
      <c r="AB6" s="1">
        <v>0.58299999999999996</v>
      </c>
      <c r="AC6" s="1">
        <v>2.4169999999999998</v>
      </c>
      <c r="AD6" s="1">
        <v>1</v>
      </c>
      <c r="AE6" s="1">
        <v>1</v>
      </c>
      <c r="AF6" s="1">
        <f t="shared" si="6"/>
        <v>0.24120810922631361</v>
      </c>
    </row>
    <row r="7" spans="1:41">
      <c r="A7" s="7">
        <v>4</v>
      </c>
      <c r="B7" s="9" t="s">
        <v>32</v>
      </c>
      <c r="C7" s="9" t="s">
        <v>33</v>
      </c>
      <c r="D7" s="9" t="s">
        <v>40</v>
      </c>
      <c r="E7" s="9" t="s">
        <v>29</v>
      </c>
      <c r="F7" s="2" t="b">
        <f t="shared" ref="F7:F70" si="9">AND(NOT(B7=D7),OR(B7="CAT",B7="CAC",B7="ATA",B7="ATT",B7="TTA",B7="ATG",B7="CCG",B7="AGA",B7="CGG",B7="AGG",B7="CGA",B7="CGC",B7="TCC",B7="ACG",B7="ACC",B7="GTA",B7="TGG",B7="TAT",D7="GAA",D7="GAT",D7="GAG",D7="AAG",D7="AAA",D7="CTA",D7="CTT",D7="CTC",D7="AAC",D7="CCA",D7="CCT",D7="CAG",D7="CAA",D7="CGT",D7="AGT",D7="AGC",D7="TCA",D7="TCT",D7="GTC"))</f>
        <v>0</v>
      </c>
      <c r="G7" s="2" t="b">
        <f t="shared" si="7"/>
        <v>1</v>
      </c>
      <c r="H7" s="2" t="s">
        <v>275</v>
      </c>
      <c r="I7" s="4"/>
      <c r="M7" s="1">
        <f>PRODUCT(SUM(PRODUCT(R7,overview!$J$4),PRODUCT(W7,overview!$K$4),PRODUCT(AB7,overview!$L$4)),1/SUM(overview!$J$4:$L$4))</f>
        <v>0.82807317073170739</v>
      </c>
      <c r="N7" s="1">
        <f>PRODUCT(SUM(PRODUCT(S7,overview!$J$4),PRODUCT(X7,overview!$K$4),PRODUCT(AC7,overview!$L$4)),1/SUM(overview!$J$4:$L$4))</f>
        <v>2.1719268292682927</v>
      </c>
      <c r="O7" s="1">
        <f t="shared" si="3"/>
        <v>14</v>
      </c>
      <c r="P7" s="1">
        <f t="shared" si="3"/>
        <v>10</v>
      </c>
      <c r="Q7" s="1">
        <f t="shared" si="8"/>
        <v>0.27233000129944507</v>
      </c>
      <c r="R7" s="1">
        <v>0.91</v>
      </c>
      <c r="S7" s="1">
        <v>2.09</v>
      </c>
      <c r="T7" s="1">
        <v>8</v>
      </c>
      <c r="U7" s="1">
        <v>2</v>
      </c>
      <c r="V7" s="1">
        <f t="shared" si="4"/>
        <v>0.10885167464114834</v>
      </c>
      <c r="W7" s="1">
        <v>0.78700000000000003</v>
      </c>
      <c r="X7" s="1">
        <v>2.2130000000000001</v>
      </c>
      <c r="Y7" s="1">
        <v>5</v>
      </c>
      <c r="Z7" s="1">
        <v>7</v>
      </c>
      <c r="AA7" s="1">
        <f t="shared" si="5"/>
        <v>0.49787618617261642</v>
      </c>
      <c r="AB7" s="1">
        <v>0.749</v>
      </c>
      <c r="AC7" s="1">
        <v>2.2509999999999999</v>
      </c>
      <c r="AD7" s="1">
        <v>1</v>
      </c>
      <c r="AE7" s="1">
        <v>1</v>
      </c>
      <c r="AF7" s="1">
        <f t="shared" si="6"/>
        <v>0.33274100399822304</v>
      </c>
    </row>
    <row r="8" spans="1:41">
      <c r="A8" s="7">
        <v>5</v>
      </c>
      <c r="B8" s="9" t="s">
        <v>97</v>
      </c>
      <c r="C8" s="9" t="s">
        <v>42</v>
      </c>
      <c r="D8" s="9" t="s">
        <v>41</v>
      </c>
      <c r="E8" s="9" t="s">
        <v>42</v>
      </c>
      <c r="F8" s="2" t="b">
        <f t="shared" si="9"/>
        <v>0</v>
      </c>
      <c r="G8" s="2" t="b">
        <f t="shared" si="7"/>
        <v>1</v>
      </c>
      <c r="H8" s="2" t="s">
        <v>275</v>
      </c>
      <c r="I8" s="4"/>
      <c r="L8" s="2"/>
      <c r="M8" s="1">
        <f>PRODUCT(SUM(PRODUCT(R8,overview!$J$4),PRODUCT(W8,overview!$K$4),PRODUCT(AB8,overview!$L$4)),1/SUM(overview!$J$4:$L$4))</f>
        <v>0.42899999999999999</v>
      </c>
      <c r="N8" s="1">
        <f>PRODUCT(SUM(PRODUCT(S8,overview!$J$4),PRODUCT(X8,overview!$K$4),PRODUCT(AC8,overview!$L$4)),1/SUM(overview!$J$4:$L$4))</f>
        <v>2.5710000000000002</v>
      </c>
      <c r="O8" s="1">
        <f t="shared" si="3"/>
        <v>8</v>
      </c>
      <c r="P8" s="1">
        <f t="shared" si="3"/>
        <v>0</v>
      </c>
      <c r="Q8" s="1">
        <f t="shared" si="8"/>
        <v>0</v>
      </c>
      <c r="R8" s="1">
        <v>0.42899999999999999</v>
      </c>
      <c r="S8" s="1">
        <v>2.5710000000000002</v>
      </c>
      <c r="T8" s="1">
        <v>5</v>
      </c>
      <c r="U8" s="1">
        <v>0</v>
      </c>
      <c r="V8" s="1">
        <f t="shared" si="4"/>
        <v>0</v>
      </c>
      <c r="W8" s="1">
        <v>0.42899999999999999</v>
      </c>
      <c r="X8" s="1">
        <v>2.5710000000000002</v>
      </c>
      <c r="Y8" s="1">
        <v>2</v>
      </c>
      <c r="Z8" s="1">
        <v>0</v>
      </c>
      <c r="AA8" s="1">
        <f t="shared" si="5"/>
        <v>0</v>
      </c>
      <c r="AB8" s="1">
        <v>0.42899999999999999</v>
      </c>
      <c r="AC8" s="1">
        <v>2.5710000000000002</v>
      </c>
      <c r="AD8" s="1">
        <v>1</v>
      </c>
      <c r="AE8" s="1">
        <v>0</v>
      </c>
      <c r="AF8" s="1">
        <f t="shared" si="6"/>
        <v>0</v>
      </c>
      <c r="AH8" s="1">
        <f t="shared" ref="AH8:AH71" si="10">(SUM(Z4:Z14)*SUM(W4:W14))/(SUM(Y4:Y14)*SUM(X4:X14))</f>
        <v>0.20832652924819861</v>
      </c>
      <c r="AI8" s="1">
        <f t="shared" ref="AI8:AI71" si="11">(SUM(U4:U14)*SUM(R4:R14))/(SUM(T4:T14)*SUM(S4:S14))</f>
        <v>0.13930324085321411</v>
      </c>
      <c r="AJ8" s="1">
        <f t="shared" ref="AJ8:AJ39" si="12">(SUM(AE4:AE14)*SUM(AB4:AB14))/(SUM(AD4:AD14)*SUM(AC4:AC14))</f>
        <v>0.14417970302395317</v>
      </c>
    </row>
    <row r="9" spans="1:41">
      <c r="A9" s="7">
        <v>6</v>
      </c>
      <c r="B9" s="9" t="s">
        <v>51</v>
      </c>
      <c r="C9" s="9" t="s">
        <v>52</v>
      </c>
      <c r="D9" s="9" t="s">
        <v>51</v>
      </c>
      <c r="E9" s="9" t="s">
        <v>52</v>
      </c>
      <c r="F9" s="2" t="b">
        <f t="shared" si="9"/>
        <v>0</v>
      </c>
      <c r="G9" s="2" t="b">
        <f t="shared" si="7"/>
        <v>0</v>
      </c>
      <c r="H9" s="2" t="s">
        <v>275</v>
      </c>
      <c r="I9" s="4"/>
      <c r="M9" s="1">
        <f>PRODUCT(SUM(PRODUCT(R9,overview!$J$4),PRODUCT(W9,overview!$K$4),PRODUCT(AB9,overview!$L$4)),1/SUM(overview!$J$4:$L$4))</f>
        <v>0.36734146341463414</v>
      </c>
      <c r="N9" s="1">
        <f>PRODUCT(SUM(PRODUCT(S9,overview!$J$4),PRODUCT(X9,overview!$K$4),PRODUCT(AC9,overview!$L$4)),1/SUM(overview!$J$4:$L$4))</f>
        <v>2.6326585365853661</v>
      </c>
      <c r="O9" s="1">
        <f t="shared" si="3"/>
        <v>6.8</v>
      </c>
      <c r="P9" s="1">
        <f t="shared" si="3"/>
        <v>6.2</v>
      </c>
      <c r="Q9" s="1">
        <f t="shared" si="8"/>
        <v>0.12722082134626148</v>
      </c>
      <c r="R9" s="1">
        <v>0.33700000000000002</v>
      </c>
      <c r="S9" s="1">
        <v>2.6629999999999998</v>
      </c>
      <c r="T9" s="1">
        <v>4</v>
      </c>
      <c r="U9" s="1">
        <v>3</v>
      </c>
      <c r="V9" s="1">
        <f t="shared" si="4"/>
        <v>9.4911753661284279E-2</v>
      </c>
      <c r="W9" s="1">
        <v>0.38500000000000001</v>
      </c>
      <c r="X9" s="1">
        <v>2.6150000000000002</v>
      </c>
      <c r="Y9" s="1">
        <v>2.8</v>
      </c>
      <c r="Z9" s="1">
        <v>3.2</v>
      </c>
      <c r="AA9" s="1">
        <f t="shared" si="5"/>
        <v>0.16826003824091779</v>
      </c>
      <c r="AB9" s="1">
        <v>0.33300000000000002</v>
      </c>
      <c r="AC9" s="1">
        <v>2.6669999999999998</v>
      </c>
      <c r="AD9" s="1">
        <v>0</v>
      </c>
      <c r="AE9" s="1">
        <v>0</v>
      </c>
      <c r="AF9" s="1" t="e">
        <f t="shared" si="6"/>
        <v>#DIV/0!</v>
      </c>
      <c r="AH9" s="1">
        <f t="shared" si="10"/>
        <v>0.17176598410002147</v>
      </c>
      <c r="AI9" s="1">
        <f t="shared" si="11"/>
        <v>0.14347886156396794</v>
      </c>
      <c r="AJ9" s="1">
        <f t="shared" si="12"/>
        <v>0.14212893553223385</v>
      </c>
    </row>
    <row r="10" spans="1:41">
      <c r="A10" s="7">
        <v>7</v>
      </c>
      <c r="B10" s="9" t="s">
        <v>85</v>
      </c>
      <c r="C10" s="9" t="s">
        <v>86</v>
      </c>
      <c r="D10" s="9" t="s">
        <v>85</v>
      </c>
      <c r="E10" s="9" t="s">
        <v>86</v>
      </c>
      <c r="F10" s="2" t="b">
        <f t="shared" si="9"/>
        <v>0</v>
      </c>
      <c r="G10" s="2" t="b">
        <f t="shared" si="7"/>
        <v>0</v>
      </c>
      <c r="H10" s="2" t="s">
        <v>275</v>
      </c>
      <c r="I10" s="4"/>
      <c r="M10" s="1">
        <f>PRODUCT(SUM(PRODUCT(R10,overview!$J$4),PRODUCT(W10,overview!$K$4),PRODUCT(AB10,overview!$L$4)),1/SUM(overview!$J$4:$L$4))</f>
        <v>0</v>
      </c>
      <c r="N10" s="1">
        <f>PRODUCT(SUM(PRODUCT(S10,overview!$J$4),PRODUCT(X10,overview!$K$4),PRODUCT(AC10,overview!$L$4)),1/SUM(overview!$J$4:$L$4))</f>
        <v>3</v>
      </c>
      <c r="O10" s="1">
        <f t="shared" si="3"/>
        <v>0</v>
      </c>
      <c r="P10" s="1">
        <f t="shared" si="3"/>
        <v>0</v>
      </c>
      <c r="Q10" s="1" t="e">
        <f t="shared" si="8"/>
        <v>#DIV/0!</v>
      </c>
      <c r="R10" s="1">
        <v>0</v>
      </c>
      <c r="S10" s="1">
        <v>3</v>
      </c>
      <c r="T10" s="1">
        <v>0</v>
      </c>
      <c r="U10" s="1">
        <v>0</v>
      </c>
      <c r="V10" s="1" t="e">
        <f t="shared" si="4"/>
        <v>#DIV/0!</v>
      </c>
      <c r="W10" s="1">
        <v>0</v>
      </c>
      <c r="X10" s="1">
        <v>3</v>
      </c>
      <c r="Y10" s="1">
        <v>0</v>
      </c>
      <c r="Z10" s="1">
        <v>0</v>
      </c>
      <c r="AA10" s="1" t="e">
        <f t="shared" si="5"/>
        <v>#DIV/0!</v>
      </c>
      <c r="AB10" s="1">
        <v>0</v>
      </c>
      <c r="AC10" s="1">
        <v>3</v>
      </c>
      <c r="AD10" s="1">
        <v>0</v>
      </c>
      <c r="AE10" s="1">
        <v>0</v>
      </c>
      <c r="AF10" s="1" t="e">
        <f t="shared" si="6"/>
        <v>#DIV/0!</v>
      </c>
      <c r="AH10" s="1">
        <f t="shared" si="10"/>
        <v>0.1349475220909474</v>
      </c>
      <c r="AI10" s="1">
        <f t="shared" si="11"/>
        <v>0.11050298755999609</v>
      </c>
      <c r="AJ10" s="1">
        <f t="shared" si="12"/>
        <v>0.12514191540010985</v>
      </c>
      <c r="AK10" s="1">
        <f>(((SUM(AJ8:AJ12))-(SUM(AI8:AI12)))^2)/(AVERAGE(AI8:AI12))</f>
        <v>4.5120758793081652E-4</v>
      </c>
      <c r="AL10" s="1" t="b">
        <f>IF(AK10&gt;AO10, TRUE, FALSE)</f>
        <v>0</v>
      </c>
      <c r="AM10" s="1">
        <f>(((SUM(AH8:AH12))-(SUM(AI8:AI12)))^2)/(AVERAGE(AI8:AI12))</f>
        <v>0.13089060809732081</v>
      </c>
      <c r="AN10" s="1" t="b">
        <f>IF(AM10&gt;AO10, TRUE, FALSE)</f>
        <v>0</v>
      </c>
      <c r="AO10" s="1">
        <v>9.4879999999999995</v>
      </c>
    </row>
    <row r="11" spans="1:41">
      <c r="A11" s="7">
        <v>8</v>
      </c>
      <c r="B11" s="9" t="s">
        <v>49</v>
      </c>
      <c r="C11" s="9" t="s">
        <v>50</v>
      </c>
      <c r="D11" s="9" t="s">
        <v>77</v>
      </c>
      <c r="E11" s="9" t="s">
        <v>78</v>
      </c>
      <c r="F11" s="2" t="b">
        <f t="shared" si="9"/>
        <v>0</v>
      </c>
      <c r="G11" s="2" t="b">
        <f t="shared" si="7"/>
        <v>0</v>
      </c>
      <c r="H11" s="2" t="s">
        <v>275</v>
      </c>
      <c r="I11" s="4"/>
      <c r="K11" s="2"/>
      <c r="L11" s="2"/>
      <c r="M11" s="1">
        <f>PRODUCT(SUM(PRODUCT(R11,overview!$J$4),PRODUCT(W11,overview!$K$4),PRODUCT(AB11,overview!$L$4)),1/SUM(overview!$J$4:$L$4))</f>
        <v>0.42273170731707321</v>
      </c>
      <c r="N11" s="1">
        <f>PRODUCT(SUM(PRODUCT(S11,overview!$J$4),PRODUCT(X11,overview!$K$4),PRODUCT(AC11,overview!$L$4)),1/SUM(overview!$J$4:$L$4))</f>
        <v>2.5772682926829269</v>
      </c>
      <c r="O11" s="1">
        <f t="shared" si="3"/>
        <v>8</v>
      </c>
      <c r="P11" s="1">
        <f t="shared" si="3"/>
        <v>9</v>
      </c>
      <c r="Q11" s="1">
        <f t="shared" si="8"/>
        <v>0.18452606276261499</v>
      </c>
      <c r="R11" s="1">
        <v>0.39300000000000002</v>
      </c>
      <c r="S11" s="1">
        <v>2.6070000000000002</v>
      </c>
      <c r="T11" s="1">
        <v>3</v>
      </c>
      <c r="U11" s="1">
        <v>1</v>
      </c>
      <c r="V11" s="1">
        <f t="shared" si="4"/>
        <v>5.024932873034138E-2</v>
      </c>
      <c r="W11" s="1">
        <v>0.441</v>
      </c>
      <c r="X11" s="1">
        <v>2.5590000000000002</v>
      </c>
      <c r="Y11" s="1">
        <v>5</v>
      </c>
      <c r="Z11" s="1">
        <v>7</v>
      </c>
      <c r="AA11" s="1">
        <f t="shared" si="5"/>
        <v>0.24126611957796015</v>
      </c>
      <c r="AB11" s="1">
        <v>0.36399999999999999</v>
      </c>
      <c r="AC11" s="1">
        <v>2.6360000000000001</v>
      </c>
      <c r="AD11" s="1">
        <v>0</v>
      </c>
      <c r="AE11" s="1">
        <v>1</v>
      </c>
      <c r="AF11" s="1" t="e">
        <f t="shared" si="6"/>
        <v>#DIV/0!</v>
      </c>
      <c r="AH11" s="1">
        <f t="shared" si="10"/>
        <v>0.11717764603853853</v>
      </c>
      <c r="AI11" s="1">
        <f t="shared" si="11"/>
        <v>9.9959482090753504E-2</v>
      </c>
      <c r="AJ11" s="1">
        <f t="shared" si="12"/>
        <v>0.10614966386245911</v>
      </c>
      <c r="AK11" s="1">
        <f t="shared" ref="AK11:AK74" si="13">(((SUM(AJ9:AJ13))-(SUM(AI9:AI13)))^2)/(AVERAGE(AI9:AI13))</f>
        <v>1.3365201833086941E-3</v>
      </c>
      <c r="AL11" s="1" t="b">
        <f t="shared" ref="AL11:AL74" si="14">IF(AK11&gt;AO11, TRUE, FALSE)</f>
        <v>0</v>
      </c>
      <c r="AM11" s="1">
        <f t="shared" ref="AM11:AM74" si="15">(((SUM(AH9:AH13))-(SUM(AI9:AI13)))^2)/(AVERAGE(AI9:AI13))</f>
        <v>7.6729640240972398E-3</v>
      </c>
      <c r="AN11" s="1" t="b">
        <f t="shared" ref="AN11:AN74" si="16">IF(AM11&gt;AO11, TRUE, FALSE)</f>
        <v>0</v>
      </c>
      <c r="AO11" s="1">
        <v>9.4879999999999995</v>
      </c>
    </row>
    <row r="12" spans="1:41">
      <c r="A12" s="7">
        <v>9</v>
      </c>
      <c r="B12" s="9" t="s">
        <v>58</v>
      </c>
      <c r="C12" s="9" t="s">
        <v>59</v>
      </c>
      <c r="D12" s="9" t="s">
        <v>58</v>
      </c>
      <c r="E12" s="9" t="s">
        <v>59</v>
      </c>
      <c r="F12" s="2" t="b">
        <f t="shared" si="9"/>
        <v>0</v>
      </c>
      <c r="G12" s="2" t="b">
        <f t="shared" si="7"/>
        <v>0</v>
      </c>
      <c r="H12" s="2" t="s">
        <v>275</v>
      </c>
      <c r="I12" s="4"/>
      <c r="L12" s="2"/>
      <c r="M12" s="1">
        <f>PRODUCT(SUM(PRODUCT(R12,overview!$J$4),PRODUCT(W12,overview!$K$4),PRODUCT(AB12,overview!$L$4)),1/SUM(overview!$J$4:$L$4))</f>
        <v>0.37295121951219512</v>
      </c>
      <c r="N12" s="1">
        <f>PRODUCT(SUM(PRODUCT(S12,overview!$J$4),PRODUCT(X12,overview!$K$4),PRODUCT(AC12,overview!$L$4)),1/SUM(overview!$J$4:$L$4))</f>
        <v>2.6270487804878049</v>
      </c>
      <c r="O12" s="1">
        <f t="shared" si="3"/>
        <v>6</v>
      </c>
      <c r="P12" s="1">
        <f t="shared" si="3"/>
        <v>7</v>
      </c>
      <c r="Q12" s="1">
        <f t="shared" si="8"/>
        <v>0.1656268278416845</v>
      </c>
      <c r="R12" s="1">
        <v>0.36899999999999999</v>
      </c>
      <c r="S12" s="1">
        <v>2.6309999999999998</v>
      </c>
      <c r="T12" s="1">
        <v>2</v>
      </c>
      <c r="U12" s="1">
        <v>7</v>
      </c>
      <c r="V12" s="1">
        <f t="shared" si="4"/>
        <v>0.4908779931584949</v>
      </c>
      <c r="W12" s="1">
        <v>0.375</v>
      </c>
      <c r="X12" s="1">
        <v>2.625</v>
      </c>
      <c r="Y12" s="1">
        <v>4</v>
      </c>
      <c r="Z12" s="1">
        <v>0</v>
      </c>
      <c r="AA12" s="1">
        <f t="shared" si="5"/>
        <v>0</v>
      </c>
      <c r="AB12" s="1">
        <v>0.375</v>
      </c>
      <c r="AC12" s="1">
        <v>2.625</v>
      </c>
      <c r="AD12" s="1">
        <v>0</v>
      </c>
      <c r="AE12" s="1">
        <v>0</v>
      </c>
      <c r="AF12" s="1" t="e">
        <f t="shared" si="6"/>
        <v>#DIV/0!</v>
      </c>
      <c r="AH12" s="1">
        <f t="shared" si="10"/>
        <v>8.2268102001972682E-2</v>
      </c>
      <c r="AI12" s="1">
        <f t="shared" si="11"/>
        <v>9.6943157657594217E-2</v>
      </c>
      <c r="AJ12" s="1">
        <f t="shared" si="12"/>
        <v>6.5289605604880105E-2</v>
      </c>
      <c r="AK12" s="1">
        <f t="shared" si="13"/>
        <v>2.7150265606295364E-2</v>
      </c>
      <c r="AL12" s="1" t="b">
        <f t="shared" si="14"/>
        <v>0</v>
      </c>
      <c r="AM12" s="1">
        <f t="shared" si="15"/>
        <v>3.4445713357270625E-3</v>
      </c>
      <c r="AN12" s="1" t="b">
        <f t="shared" si="16"/>
        <v>0</v>
      </c>
      <c r="AO12" s="1">
        <v>9.4879999999999995</v>
      </c>
    </row>
    <row r="13" spans="1:41">
      <c r="A13" s="7">
        <v>10</v>
      </c>
      <c r="B13" s="9" t="s">
        <v>58</v>
      </c>
      <c r="C13" s="9" t="s">
        <v>59</v>
      </c>
      <c r="D13" s="9" t="s">
        <v>58</v>
      </c>
      <c r="E13" s="9" t="s">
        <v>59</v>
      </c>
      <c r="F13" s="2" t="b">
        <f t="shared" si="9"/>
        <v>0</v>
      </c>
      <c r="G13" s="2" t="b">
        <f t="shared" si="7"/>
        <v>0</v>
      </c>
      <c r="H13" s="2" t="s">
        <v>275</v>
      </c>
      <c r="I13" s="4"/>
      <c r="K13" s="2"/>
      <c r="L13" s="2"/>
      <c r="M13" s="1">
        <f>PRODUCT(SUM(PRODUCT(R13,overview!$J$4),PRODUCT(W13,overview!$K$4),PRODUCT(AB13,overview!$L$4)),1/SUM(overview!$J$4:$L$4))</f>
        <v>0.37636585365853664</v>
      </c>
      <c r="N13" s="1">
        <f>PRODUCT(SUM(PRODUCT(S13,overview!$J$4),PRODUCT(X13,overview!$K$4),PRODUCT(AC13,overview!$L$4)),1/SUM(overview!$J$4:$L$4))</f>
        <v>2.6236341463414634</v>
      </c>
      <c r="O13" s="1">
        <f t="shared" si="3"/>
        <v>6</v>
      </c>
      <c r="P13" s="1">
        <f t="shared" si="3"/>
        <v>2</v>
      </c>
      <c r="Q13" s="1">
        <f t="shared" si="8"/>
        <v>4.7817369936195994E-2</v>
      </c>
      <c r="R13" s="1">
        <v>0.379</v>
      </c>
      <c r="S13" s="1">
        <v>2.621</v>
      </c>
      <c r="T13" s="1">
        <v>2</v>
      </c>
      <c r="U13" s="1">
        <v>2</v>
      </c>
      <c r="V13" s="1">
        <f t="shared" si="4"/>
        <v>0.14460129721480353</v>
      </c>
      <c r="W13" s="1">
        <v>0.375</v>
      </c>
      <c r="X13" s="1">
        <v>2.625</v>
      </c>
      <c r="Y13" s="1">
        <v>4</v>
      </c>
      <c r="Z13" s="1">
        <v>0</v>
      </c>
      <c r="AA13" s="1">
        <f t="shared" si="5"/>
        <v>0</v>
      </c>
      <c r="AB13" s="1">
        <v>0.375</v>
      </c>
      <c r="AC13" s="1">
        <v>2.625</v>
      </c>
      <c r="AD13" s="1">
        <v>0</v>
      </c>
      <c r="AE13" s="1">
        <v>0</v>
      </c>
      <c r="AF13" s="1" t="e">
        <f t="shared" si="6"/>
        <v>#DIV/0!</v>
      </c>
      <c r="AH13" s="1">
        <f t="shared" si="10"/>
        <v>9.7264054466749808E-2</v>
      </c>
      <c r="AI13" s="1">
        <f t="shared" si="11"/>
        <v>0.12286604705038748</v>
      </c>
      <c r="AJ13" s="1">
        <f t="shared" si="12"/>
        <v>0.14742451154529307</v>
      </c>
      <c r="AK13" s="1">
        <f t="shared" si="13"/>
        <v>2.5651962401497332E-2</v>
      </c>
      <c r="AL13" s="1" t="b">
        <f t="shared" si="14"/>
        <v>0</v>
      </c>
      <c r="AM13" s="1">
        <f t="shared" si="15"/>
        <v>1.1293130539918567E-2</v>
      </c>
      <c r="AN13" s="1" t="b">
        <f t="shared" si="16"/>
        <v>0</v>
      </c>
      <c r="AO13" s="1">
        <v>9.4879999999999995</v>
      </c>
    </row>
    <row r="14" spans="1:41">
      <c r="A14" s="7">
        <v>11</v>
      </c>
      <c r="B14" s="9" t="s">
        <v>84</v>
      </c>
      <c r="C14" s="9" t="s">
        <v>37</v>
      </c>
      <c r="D14" s="9" t="s">
        <v>36</v>
      </c>
      <c r="E14" s="9" t="s">
        <v>37</v>
      </c>
      <c r="F14" s="2" t="b">
        <f t="shared" si="9"/>
        <v>1</v>
      </c>
      <c r="G14" s="2" t="b">
        <f t="shared" si="7"/>
        <v>0</v>
      </c>
      <c r="H14" s="2" t="s">
        <v>275</v>
      </c>
      <c r="I14" s="4"/>
      <c r="K14" s="2"/>
      <c r="L14" s="2"/>
      <c r="M14" s="1">
        <f>PRODUCT(SUM(PRODUCT(R14,overview!$J$4),PRODUCT(W14,overview!$K$4),PRODUCT(AB14,overview!$L$4)),1/SUM(overview!$J$4:$L$4))</f>
        <v>0.95660975609756105</v>
      </c>
      <c r="N14" s="1">
        <f>PRODUCT(SUM(PRODUCT(S14,overview!$J$4),PRODUCT(X14,overview!$K$4),PRODUCT(AC14,overview!$L$4)),1/SUM(overview!$J$4:$L$4))</f>
        <v>2.0433902439024392</v>
      </c>
      <c r="O14" s="1">
        <f t="shared" si="3"/>
        <v>19</v>
      </c>
      <c r="P14" s="1">
        <f t="shared" si="3"/>
        <v>2</v>
      </c>
      <c r="Q14" s="1">
        <f t="shared" si="8"/>
        <v>4.9278772911940619E-2</v>
      </c>
      <c r="R14" s="1">
        <v>1.1100000000000001</v>
      </c>
      <c r="S14" s="1">
        <v>1.89</v>
      </c>
      <c r="T14" s="1">
        <v>9</v>
      </c>
      <c r="U14" s="1">
        <v>0</v>
      </c>
      <c r="V14" s="1">
        <f t="shared" si="4"/>
        <v>0</v>
      </c>
      <c r="W14" s="1">
        <v>0.86799999999999999</v>
      </c>
      <c r="X14" s="1">
        <v>2.1320000000000001</v>
      </c>
      <c r="Y14" s="1">
        <v>9</v>
      </c>
      <c r="Z14" s="1">
        <v>2</v>
      </c>
      <c r="AA14" s="1">
        <f t="shared" si="5"/>
        <v>9.0473212424431931E-2</v>
      </c>
      <c r="AB14" s="1">
        <v>1.113</v>
      </c>
      <c r="AC14" s="1">
        <v>1.887</v>
      </c>
      <c r="AD14" s="1">
        <v>1</v>
      </c>
      <c r="AE14" s="1">
        <v>0</v>
      </c>
      <c r="AF14" s="1">
        <f t="shared" si="6"/>
        <v>0</v>
      </c>
      <c r="AH14" s="1">
        <f t="shared" si="10"/>
        <v>9.6040708537156877E-2</v>
      </c>
      <c r="AI14" s="1">
        <f t="shared" si="11"/>
        <v>0.1168406180719595</v>
      </c>
      <c r="AJ14" s="1">
        <f t="shared" si="12"/>
        <v>0.15761208942175597</v>
      </c>
      <c r="AK14" s="1">
        <f t="shared" si="13"/>
        <v>1.1001302450181254E-4</v>
      </c>
      <c r="AL14" s="1" t="b">
        <f t="shared" si="14"/>
        <v>0</v>
      </c>
      <c r="AM14" s="1">
        <f t="shared" si="15"/>
        <v>3.848114853796037E-2</v>
      </c>
      <c r="AN14" s="1" t="b">
        <f t="shared" si="16"/>
        <v>0</v>
      </c>
      <c r="AO14" s="1">
        <v>9.4879999999999995</v>
      </c>
    </row>
    <row r="15" spans="1:41">
      <c r="A15" s="7">
        <v>12</v>
      </c>
      <c r="B15" s="9" t="s">
        <v>79</v>
      </c>
      <c r="C15" s="9" t="s">
        <v>48</v>
      </c>
      <c r="D15" s="9" t="s">
        <v>47</v>
      </c>
      <c r="E15" s="9" t="s">
        <v>48</v>
      </c>
      <c r="F15" s="2" t="b">
        <f t="shared" si="9"/>
        <v>0</v>
      </c>
      <c r="G15" s="2" t="b">
        <f t="shared" si="7"/>
        <v>1</v>
      </c>
      <c r="H15" s="2" t="s">
        <v>275</v>
      </c>
      <c r="I15" s="4"/>
      <c r="M15" s="1">
        <f>PRODUCT(SUM(PRODUCT(R15,overview!$J$4),PRODUCT(W15,overview!$K$4),PRODUCT(AB15,overview!$L$4)),1/SUM(overview!$J$4:$L$4))</f>
        <v>0.95904878048780506</v>
      </c>
      <c r="N15" s="1">
        <f>PRODUCT(SUM(PRODUCT(S15,overview!$J$4),PRODUCT(X15,overview!$K$4),PRODUCT(AC15,overview!$L$4)),1/SUM(overview!$J$4:$L$4))</f>
        <v>2.0409512195121953</v>
      </c>
      <c r="O15" s="1">
        <f t="shared" si="3"/>
        <v>19</v>
      </c>
      <c r="P15" s="1">
        <f t="shared" si="3"/>
        <v>6</v>
      </c>
      <c r="Q15" s="1">
        <f t="shared" si="8"/>
        <v>0.14839037147595982</v>
      </c>
      <c r="R15" s="1">
        <v>1.012</v>
      </c>
      <c r="S15" s="1">
        <v>1.988</v>
      </c>
      <c r="T15" s="1">
        <v>9</v>
      </c>
      <c r="U15" s="1">
        <v>2</v>
      </c>
      <c r="V15" s="1">
        <f t="shared" si="4"/>
        <v>0.11312318354571874</v>
      </c>
      <c r="W15" s="1">
        <v>0.92900000000000005</v>
      </c>
      <c r="X15" s="1">
        <v>2.0710000000000002</v>
      </c>
      <c r="Y15" s="1">
        <v>9</v>
      </c>
      <c r="Z15" s="1">
        <v>4</v>
      </c>
      <c r="AA15" s="1">
        <f t="shared" si="5"/>
        <v>0.19936691882611726</v>
      </c>
      <c r="AB15" s="1">
        <v>0.999</v>
      </c>
      <c r="AC15" s="1">
        <v>2.0009999999999999</v>
      </c>
      <c r="AD15" s="1">
        <v>1</v>
      </c>
      <c r="AE15" s="1">
        <v>0</v>
      </c>
      <c r="AF15" s="1">
        <f t="shared" si="6"/>
        <v>0</v>
      </c>
      <c r="AH15" s="1">
        <f t="shared" si="10"/>
        <v>0.13644325210382419</v>
      </c>
      <c r="AI15" s="1">
        <f t="shared" si="11"/>
        <v>0.1283046111247951</v>
      </c>
      <c r="AJ15" s="1">
        <f t="shared" si="12"/>
        <v>0.14227325807707281</v>
      </c>
      <c r="AK15" s="1">
        <f t="shared" si="13"/>
        <v>1.5104482813569444E-3</v>
      </c>
      <c r="AL15" s="1" t="b">
        <f t="shared" si="14"/>
        <v>0</v>
      </c>
      <c r="AM15" s="1">
        <f t="shared" si="15"/>
        <v>7.3095507807618013E-3</v>
      </c>
      <c r="AN15" s="1" t="b">
        <f t="shared" si="16"/>
        <v>0</v>
      </c>
      <c r="AO15" s="1">
        <v>9.4879999999999995</v>
      </c>
    </row>
    <row r="16" spans="1:41">
      <c r="A16" s="7">
        <v>13</v>
      </c>
      <c r="B16" s="9" t="s">
        <v>58</v>
      </c>
      <c r="C16" s="9" t="s">
        <v>59</v>
      </c>
      <c r="D16" s="9" t="s">
        <v>58</v>
      </c>
      <c r="E16" s="9" t="s">
        <v>59</v>
      </c>
      <c r="F16" s="2" t="b">
        <f t="shared" si="9"/>
        <v>0</v>
      </c>
      <c r="G16" s="2" t="b">
        <f t="shared" si="7"/>
        <v>0</v>
      </c>
      <c r="H16" s="2" t="s">
        <v>275</v>
      </c>
      <c r="I16" s="4"/>
      <c r="K16" s="2"/>
      <c r="L16" s="2"/>
      <c r="M16" s="1">
        <f>PRODUCT(SUM(PRODUCT(R16,overview!$J$4),PRODUCT(W16,overview!$K$4),PRODUCT(AB16,overview!$L$4)),1/SUM(overview!$J$4:$L$4))</f>
        <v>0.38387804878048781</v>
      </c>
      <c r="N16" s="1">
        <f>PRODUCT(SUM(PRODUCT(S16,overview!$J$4),PRODUCT(X16,overview!$K$4),PRODUCT(AC16,overview!$L$4)),1/SUM(overview!$J$4:$L$4))</f>
        <v>2.6161219512195122</v>
      </c>
      <c r="O16" s="1">
        <f t="shared" si="3"/>
        <v>13.5</v>
      </c>
      <c r="P16" s="1">
        <f t="shared" si="3"/>
        <v>4.5</v>
      </c>
      <c r="Q16" s="1">
        <f t="shared" si="8"/>
        <v>4.8911844317443748E-2</v>
      </c>
      <c r="R16" s="1">
        <v>0.40100000000000002</v>
      </c>
      <c r="S16" s="1">
        <v>2.5990000000000002</v>
      </c>
      <c r="T16" s="1">
        <v>4.5</v>
      </c>
      <c r="U16" s="1">
        <v>3.5</v>
      </c>
      <c r="V16" s="1">
        <f t="shared" si="4"/>
        <v>0.1200034201188491</v>
      </c>
      <c r="W16" s="1">
        <v>0.375</v>
      </c>
      <c r="X16" s="1">
        <v>2.625</v>
      </c>
      <c r="Y16" s="1">
        <v>9</v>
      </c>
      <c r="Z16" s="1">
        <v>1</v>
      </c>
      <c r="AA16" s="1">
        <f t="shared" si="5"/>
        <v>1.5873015873015872E-2</v>
      </c>
      <c r="AB16" s="1">
        <v>0.375</v>
      </c>
      <c r="AC16" s="1">
        <v>2.625</v>
      </c>
      <c r="AD16" s="1">
        <v>0</v>
      </c>
      <c r="AE16" s="1">
        <v>0</v>
      </c>
      <c r="AF16" s="1" t="e">
        <f t="shared" si="6"/>
        <v>#DIV/0!</v>
      </c>
      <c r="AH16" s="1">
        <f t="shared" si="10"/>
        <v>0.10771611359327511</v>
      </c>
      <c r="AI16" s="1">
        <f t="shared" si="11"/>
        <v>0.12198825553117029</v>
      </c>
      <c r="AJ16" s="1">
        <f t="shared" si="12"/>
        <v>7.0749582053574886E-2</v>
      </c>
      <c r="AK16" s="1">
        <f t="shared" si="13"/>
        <v>2.9919840658331315E-3</v>
      </c>
      <c r="AL16" s="1" t="b">
        <f t="shared" si="14"/>
        <v>0</v>
      </c>
      <c r="AM16" s="1">
        <f t="shared" si="15"/>
        <v>1.3064461621404563E-2</v>
      </c>
      <c r="AN16" s="1" t="b">
        <f t="shared" si="16"/>
        <v>0</v>
      </c>
      <c r="AO16" s="1">
        <v>9.4879999999999995</v>
      </c>
    </row>
    <row r="17" spans="1:41">
      <c r="A17" s="7">
        <v>14</v>
      </c>
      <c r="B17" s="9" t="s">
        <v>28</v>
      </c>
      <c r="C17" s="9" t="s">
        <v>29</v>
      </c>
      <c r="D17" s="9" t="s">
        <v>28</v>
      </c>
      <c r="E17" s="9" t="s">
        <v>29</v>
      </c>
      <c r="F17" s="2" t="b">
        <f t="shared" si="9"/>
        <v>0</v>
      </c>
      <c r="G17" s="2" t="b">
        <f t="shared" si="7"/>
        <v>0</v>
      </c>
      <c r="H17" s="2" t="s">
        <v>275</v>
      </c>
      <c r="I17" s="3"/>
      <c r="K17" s="2"/>
      <c r="L17" s="2"/>
      <c r="M17" s="1">
        <f>PRODUCT(SUM(PRODUCT(R17,overview!$J$4),PRODUCT(W17,overview!$K$4),PRODUCT(AB17,overview!$L$4)),1/SUM(overview!$J$4:$L$4))</f>
        <v>0.72378048780487814</v>
      </c>
      <c r="N17" s="1">
        <f>PRODUCT(SUM(PRODUCT(S17,overview!$J$4),PRODUCT(X17,overview!$K$4),PRODUCT(AC17,overview!$L$4)),1/SUM(overview!$J$4:$L$4))</f>
        <v>2.2762195121951221</v>
      </c>
      <c r="O17" s="1">
        <f t="shared" si="3"/>
        <v>8</v>
      </c>
      <c r="P17" s="1">
        <f t="shared" si="3"/>
        <v>8</v>
      </c>
      <c r="Q17" s="1">
        <f t="shared" si="8"/>
        <v>0.31797481918028397</v>
      </c>
      <c r="R17" s="1">
        <v>0.70699999999999996</v>
      </c>
      <c r="S17" s="1">
        <v>2.2930000000000001</v>
      </c>
      <c r="T17" s="1">
        <v>4</v>
      </c>
      <c r="U17" s="1">
        <v>2</v>
      </c>
      <c r="V17" s="1">
        <f t="shared" si="4"/>
        <v>0.15416484954208459</v>
      </c>
      <c r="W17" s="1">
        <v>0.73499999999999999</v>
      </c>
      <c r="X17" s="1">
        <v>2.2650000000000001</v>
      </c>
      <c r="Y17" s="1">
        <v>4</v>
      </c>
      <c r="Z17" s="1">
        <v>6</v>
      </c>
      <c r="AA17" s="1">
        <f t="shared" si="5"/>
        <v>0.48675496688741715</v>
      </c>
      <c r="AB17" s="1">
        <v>0.66700000000000004</v>
      </c>
      <c r="AC17" s="1">
        <v>2.3330000000000002</v>
      </c>
      <c r="AD17" s="1">
        <v>0</v>
      </c>
      <c r="AE17" s="1">
        <v>0</v>
      </c>
      <c r="AF17" s="1" t="e">
        <f t="shared" si="6"/>
        <v>#DIV/0!</v>
      </c>
      <c r="AH17" s="1">
        <f t="shared" si="10"/>
        <v>0.10864546922920623</v>
      </c>
      <c r="AI17" s="1">
        <f t="shared" si="11"/>
        <v>8.5105795471293114E-2</v>
      </c>
      <c r="AJ17" s="1">
        <f t="shared" si="12"/>
        <v>7.0226681675270727E-2</v>
      </c>
      <c r="AK17" s="1">
        <f t="shared" si="13"/>
        <v>0.17530829259137559</v>
      </c>
      <c r="AL17" s="1" t="b">
        <f t="shared" si="14"/>
        <v>0</v>
      </c>
      <c r="AM17" s="1">
        <f t="shared" si="15"/>
        <v>7.6064691681435301E-2</v>
      </c>
      <c r="AN17" s="1" t="b">
        <f t="shared" si="16"/>
        <v>0</v>
      </c>
      <c r="AO17" s="1">
        <v>9.4879999999999995</v>
      </c>
    </row>
    <row r="18" spans="1:41">
      <c r="A18" s="7">
        <v>15</v>
      </c>
      <c r="B18" s="9" t="s">
        <v>43</v>
      </c>
      <c r="C18" s="9" t="s">
        <v>44</v>
      </c>
      <c r="D18" s="9" t="s">
        <v>43</v>
      </c>
      <c r="E18" s="9" t="s">
        <v>44</v>
      </c>
      <c r="F18" s="2" t="b">
        <f t="shared" si="9"/>
        <v>0</v>
      </c>
      <c r="G18" s="2" t="b">
        <f t="shared" si="7"/>
        <v>0</v>
      </c>
      <c r="H18" s="2" t="s">
        <v>275</v>
      </c>
      <c r="I18" s="3"/>
      <c r="K18" s="2"/>
      <c r="L18" s="2"/>
      <c r="M18" s="1">
        <f>PRODUCT(SUM(PRODUCT(R18,overview!$J$4),PRODUCT(W18,overview!$K$4),PRODUCT(AB18,overview!$L$4)),1/SUM(overview!$J$4:$L$4))</f>
        <v>0.37363414634146341</v>
      </c>
      <c r="N18" s="1">
        <f>PRODUCT(SUM(PRODUCT(S18,overview!$J$4),PRODUCT(X18,overview!$K$4),PRODUCT(AC18,overview!$L$4)),1/SUM(overview!$J$4:$L$4))</f>
        <v>2.6263658536585366</v>
      </c>
      <c r="O18" s="1">
        <f t="shared" si="3"/>
        <v>9</v>
      </c>
      <c r="P18" s="1">
        <f t="shared" si="3"/>
        <v>2</v>
      </c>
      <c r="Q18" s="1">
        <f t="shared" si="8"/>
        <v>3.1613954385845425E-2</v>
      </c>
      <c r="R18" s="1">
        <v>0.371</v>
      </c>
      <c r="S18" s="1">
        <v>2.629</v>
      </c>
      <c r="T18" s="1">
        <v>4</v>
      </c>
      <c r="U18" s="1">
        <v>2</v>
      </c>
      <c r="V18" s="1">
        <f t="shared" si="4"/>
        <v>7.0559147965005703E-2</v>
      </c>
      <c r="W18" s="1">
        <v>0.375</v>
      </c>
      <c r="X18" s="1">
        <v>2.625</v>
      </c>
      <c r="Y18" s="1">
        <v>5</v>
      </c>
      <c r="Z18" s="1">
        <v>0</v>
      </c>
      <c r="AA18" s="1">
        <f t="shared" si="5"/>
        <v>0</v>
      </c>
      <c r="AB18" s="1">
        <v>0.375</v>
      </c>
      <c r="AC18" s="1">
        <v>2.625</v>
      </c>
      <c r="AD18" s="1">
        <v>0</v>
      </c>
      <c r="AE18" s="1">
        <v>0</v>
      </c>
      <c r="AF18" s="1" t="e">
        <f t="shared" si="6"/>
        <v>#DIV/0!</v>
      </c>
      <c r="AH18" s="1">
        <f t="shared" si="10"/>
        <v>0.12107130365262578</v>
      </c>
      <c r="AI18" s="1">
        <f t="shared" si="11"/>
        <v>8.0372639665434967E-2</v>
      </c>
      <c r="AJ18" s="1">
        <f t="shared" si="12"/>
        <v>7.3897766086922376E-2</v>
      </c>
      <c r="AK18" s="1">
        <f t="shared" si="13"/>
        <v>5.0284410047507597</v>
      </c>
      <c r="AL18" s="1" t="b">
        <f t="shared" si="14"/>
        <v>0</v>
      </c>
      <c r="AM18" s="1">
        <f t="shared" si="15"/>
        <v>0.15277546154636643</v>
      </c>
      <c r="AN18" s="1" t="b">
        <f t="shared" si="16"/>
        <v>0</v>
      </c>
      <c r="AO18" s="1">
        <v>9.4879999999999995</v>
      </c>
    </row>
    <row r="19" spans="1:41">
      <c r="A19" s="7">
        <v>16</v>
      </c>
      <c r="B19" s="9" t="s">
        <v>56</v>
      </c>
      <c r="C19" s="9" t="s">
        <v>31</v>
      </c>
      <c r="D19" s="9" t="s">
        <v>75</v>
      </c>
      <c r="E19" s="9" t="s">
        <v>1</v>
      </c>
      <c r="F19" s="2" t="b">
        <f t="shared" si="9"/>
        <v>1</v>
      </c>
      <c r="G19" s="2" t="b">
        <f t="shared" si="7"/>
        <v>0</v>
      </c>
      <c r="H19" s="2" t="s">
        <v>275</v>
      </c>
      <c r="I19" s="3"/>
      <c r="J19" s="2"/>
      <c r="M19" s="1">
        <f>PRODUCT(SUM(PRODUCT(R19,overview!$J$4),PRODUCT(W19,overview!$K$4),PRODUCT(AB19,overview!$L$4)),1/SUM(overview!$J$4:$L$4))</f>
        <v>0.98087804878048768</v>
      </c>
      <c r="N19" s="1">
        <f>PRODUCT(SUM(PRODUCT(S19,overview!$J$4),PRODUCT(X19,overview!$K$4),PRODUCT(AC19,overview!$L$4)),1/SUM(overview!$J$4:$L$4))</f>
        <v>2.0191219512195122</v>
      </c>
      <c r="O19" s="1">
        <f t="shared" si="3"/>
        <v>16</v>
      </c>
      <c r="P19" s="1">
        <f t="shared" si="3"/>
        <v>9</v>
      </c>
      <c r="Q19" s="1">
        <f t="shared" si="8"/>
        <v>0.27325932547352144</v>
      </c>
      <c r="R19" s="1">
        <v>0.996</v>
      </c>
      <c r="S19" s="1">
        <v>2.004</v>
      </c>
      <c r="T19" s="1">
        <v>9</v>
      </c>
      <c r="U19" s="1">
        <v>5</v>
      </c>
      <c r="V19" s="1">
        <f t="shared" si="4"/>
        <v>0.27611443779108452</v>
      </c>
      <c r="W19" s="1">
        <v>0.97199999999999998</v>
      </c>
      <c r="X19" s="1">
        <v>2.028</v>
      </c>
      <c r="Y19" s="1">
        <v>6</v>
      </c>
      <c r="Z19" s="1">
        <v>3</v>
      </c>
      <c r="AA19" s="1">
        <f t="shared" si="5"/>
        <v>0.23964497041420119</v>
      </c>
      <c r="AB19" s="1">
        <v>1</v>
      </c>
      <c r="AC19" s="1">
        <v>2</v>
      </c>
      <c r="AD19" s="1">
        <v>1</v>
      </c>
      <c r="AE19" s="1">
        <v>1</v>
      </c>
      <c r="AF19" s="1">
        <f t="shared" si="6"/>
        <v>0.5</v>
      </c>
      <c r="AH19" s="1">
        <f t="shared" si="10"/>
        <v>0.12591995160802502</v>
      </c>
      <c r="AI19" s="1">
        <f t="shared" si="11"/>
        <v>9.5805794831636648E-2</v>
      </c>
      <c r="AJ19" s="1">
        <f t="shared" si="12"/>
        <v>0.28835792925743742</v>
      </c>
      <c r="AK19" s="1">
        <f t="shared" si="13"/>
        <v>20.259732988412949</v>
      </c>
      <c r="AL19" s="1" t="b">
        <f t="shared" si="14"/>
        <v>1</v>
      </c>
      <c r="AM19" s="1">
        <f t="shared" si="15"/>
        <v>0.42047054309707527</v>
      </c>
      <c r="AN19" s="1" t="b">
        <f t="shared" si="16"/>
        <v>0</v>
      </c>
      <c r="AO19" s="1">
        <v>9.4879999999999995</v>
      </c>
    </row>
    <row r="20" spans="1:41">
      <c r="A20" s="7">
        <v>17</v>
      </c>
      <c r="B20" s="9" t="s">
        <v>28</v>
      </c>
      <c r="C20" s="9" t="s">
        <v>29</v>
      </c>
      <c r="D20" s="9" t="s">
        <v>28</v>
      </c>
      <c r="E20" s="9" t="s">
        <v>29</v>
      </c>
      <c r="F20" s="2" t="b">
        <f t="shared" si="9"/>
        <v>0</v>
      </c>
      <c r="G20" s="2" t="b">
        <f t="shared" si="7"/>
        <v>0</v>
      </c>
      <c r="H20" s="2" t="s">
        <v>275</v>
      </c>
      <c r="I20" s="4"/>
      <c r="J20" s="3"/>
      <c r="M20" s="1">
        <f>PRODUCT(SUM(PRODUCT(R20,overview!$J$4),PRODUCT(W20,overview!$K$4),PRODUCT(AB20,overview!$L$4)),1/SUM(overview!$J$4:$L$4))</f>
        <v>0.67460975609756102</v>
      </c>
      <c r="N20" s="1">
        <f>PRODUCT(SUM(PRODUCT(S20,overview!$J$4),PRODUCT(X20,overview!$K$4),PRODUCT(AC20,overview!$L$4)),1/SUM(overview!$J$4:$L$4))</f>
        <v>2.3253902439024392</v>
      </c>
      <c r="O20" s="1">
        <f t="shared" si="3"/>
        <v>9.5</v>
      </c>
      <c r="P20" s="1">
        <f t="shared" si="3"/>
        <v>2.5</v>
      </c>
      <c r="Q20" s="1">
        <f t="shared" si="8"/>
        <v>7.6343694848242785E-2</v>
      </c>
      <c r="R20" s="1">
        <v>0.66700000000000004</v>
      </c>
      <c r="S20" s="1">
        <v>2.3330000000000002</v>
      </c>
      <c r="T20" s="1">
        <v>4</v>
      </c>
      <c r="U20" s="1">
        <v>0</v>
      </c>
      <c r="V20" s="1">
        <f t="shared" si="4"/>
        <v>0</v>
      </c>
      <c r="W20" s="1">
        <v>0.67900000000000005</v>
      </c>
      <c r="X20" s="1">
        <v>2.3210000000000002</v>
      </c>
      <c r="Y20" s="1">
        <v>5.5</v>
      </c>
      <c r="Z20" s="1">
        <v>2.5</v>
      </c>
      <c r="AA20" s="1">
        <f t="shared" si="5"/>
        <v>0.13297559829227215</v>
      </c>
      <c r="AB20" s="1">
        <v>0.66700000000000004</v>
      </c>
      <c r="AC20" s="1">
        <v>2.3330000000000002</v>
      </c>
      <c r="AD20" s="1">
        <v>0</v>
      </c>
      <c r="AE20" s="1">
        <v>0</v>
      </c>
      <c r="AF20" s="1" t="e">
        <f t="shared" si="6"/>
        <v>#DIV/0!</v>
      </c>
      <c r="AH20" s="1">
        <f t="shared" si="10"/>
        <v>0.13223277927079846</v>
      </c>
      <c r="AI20" s="1">
        <f t="shared" si="11"/>
        <v>9.1827734122153046E-2</v>
      </c>
      <c r="AJ20" s="1">
        <f t="shared" si="12"/>
        <v>0.66310098918794558</v>
      </c>
      <c r="AK20" s="1">
        <f t="shared" si="13"/>
        <v>49.41372023554478</v>
      </c>
      <c r="AL20" s="1" t="b">
        <f t="shared" si="14"/>
        <v>1</v>
      </c>
      <c r="AM20" s="1">
        <f t="shared" si="15"/>
        <v>0.63222040089592524</v>
      </c>
      <c r="AN20" s="1" t="b">
        <f t="shared" si="16"/>
        <v>0</v>
      </c>
      <c r="AO20" s="1">
        <v>9.4879999999999995</v>
      </c>
    </row>
    <row r="21" spans="1:41">
      <c r="A21" s="7">
        <v>18</v>
      </c>
      <c r="B21" s="9" t="s">
        <v>30</v>
      </c>
      <c r="C21" s="9" t="s">
        <v>31</v>
      </c>
      <c r="D21" s="9" t="s">
        <v>56</v>
      </c>
      <c r="E21" s="9" t="s">
        <v>31</v>
      </c>
      <c r="F21" s="2" t="b">
        <f t="shared" si="9"/>
        <v>0</v>
      </c>
      <c r="G21" s="2" t="b">
        <f t="shared" si="7"/>
        <v>0</v>
      </c>
      <c r="H21" s="2" t="s">
        <v>275</v>
      </c>
      <c r="I21" s="3"/>
      <c r="M21" s="1">
        <f>PRODUCT(SUM(PRODUCT(R21,overview!$J$4),PRODUCT(W21,overview!$K$4),PRODUCT(AB21,overview!$L$4)),1/SUM(overview!$J$4:$L$4))</f>
        <v>1.0019024390243902</v>
      </c>
      <c r="N21" s="1">
        <f>PRODUCT(SUM(PRODUCT(S21,overview!$J$4),PRODUCT(X21,overview!$K$4),PRODUCT(AC21,overview!$L$4)),1/SUM(overview!$J$4:$L$4))</f>
        <v>1.9980975609756098</v>
      </c>
      <c r="O21" s="1">
        <f t="shared" si="3"/>
        <v>11.7</v>
      </c>
      <c r="P21" s="1">
        <f t="shared" si="3"/>
        <v>7.3</v>
      </c>
      <c r="Q21" s="1">
        <f t="shared" si="8"/>
        <v>0.31285690349189771</v>
      </c>
      <c r="R21" s="1">
        <v>1</v>
      </c>
      <c r="S21" s="1">
        <v>2</v>
      </c>
      <c r="T21" s="1">
        <v>7</v>
      </c>
      <c r="U21" s="1">
        <v>1</v>
      </c>
      <c r="V21" s="1">
        <f t="shared" si="4"/>
        <v>7.1428571428571425E-2</v>
      </c>
      <c r="W21" s="1">
        <v>1.0029999999999999</v>
      </c>
      <c r="X21" s="1">
        <v>1.9970000000000001</v>
      </c>
      <c r="Y21" s="1">
        <v>3.7</v>
      </c>
      <c r="Z21" s="1">
        <v>6.3</v>
      </c>
      <c r="AA21" s="1">
        <f t="shared" si="5"/>
        <v>0.85518818768693561</v>
      </c>
      <c r="AB21" s="1">
        <v>1</v>
      </c>
      <c r="AC21" s="1">
        <v>2</v>
      </c>
      <c r="AD21" s="1">
        <v>1</v>
      </c>
      <c r="AE21" s="1">
        <v>0</v>
      </c>
      <c r="AF21" s="1">
        <f t="shared" si="6"/>
        <v>0</v>
      </c>
      <c r="AH21" s="1">
        <f t="shared" si="10"/>
        <v>0.13648810341278331</v>
      </c>
      <c r="AI21" s="1">
        <f t="shared" si="11"/>
        <v>8.0327568647735187E-2</v>
      </c>
      <c r="AJ21" s="1">
        <f t="shared" si="12"/>
        <v>0.66310098918794558</v>
      </c>
      <c r="AK21" s="1">
        <f t="shared" si="13"/>
        <v>99.828295859710792</v>
      </c>
      <c r="AL21" s="1" t="b">
        <f t="shared" si="14"/>
        <v>1</v>
      </c>
      <c r="AM21" s="1">
        <f t="shared" si="15"/>
        <v>0.88902542344437563</v>
      </c>
      <c r="AN21" s="1" t="b">
        <f t="shared" si="16"/>
        <v>0</v>
      </c>
      <c r="AO21" s="1">
        <v>9.4879999999999995</v>
      </c>
    </row>
    <row r="22" spans="1:41">
      <c r="A22" s="7">
        <v>19</v>
      </c>
      <c r="B22" s="9" t="s">
        <v>51</v>
      </c>
      <c r="C22" s="9" t="s">
        <v>52</v>
      </c>
      <c r="D22" s="9" t="s">
        <v>51</v>
      </c>
      <c r="E22" s="9" t="s">
        <v>52</v>
      </c>
      <c r="F22" s="2" t="b">
        <f t="shared" si="9"/>
        <v>0</v>
      </c>
      <c r="G22" s="2" t="b">
        <f t="shared" si="7"/>
        <v>0</v>
      </c>
      <c r="H22" s="2" t="s">
        <v>275</v>
      </c>
      <c r="I22" s="3"/>
      <c r="M22" s="1">
        <f>PRODUCT(SUM(PRODUCT(R22,overview!$J$4),PRODUCT(W22,overview!$K$4),PRODUCT(AB22,overview!$L$4)),1/SUM(overview!$J$4:$L$4))</f>
        <v>0.33300000000000002</v>
      </c>
      <c r="N22" s="1">
        <f>PRODUCT(SUM(PRODUCT(S22,overview!$J$4),PRODUCT(X22,overview!$K$4),PRODUCT(AC22,overview!$L$4)),1/SUM(overview!$J$4:$L$4))</f>
        <v>2.6669999999999998</v>
      </c>
      <c r="O22" s="1">
        <f t="shared" si="3"/>
        <v>6</v>
      </c>
      <c r="P22" s="1">
        <f t="shared" si="3"/>
        <v>0</v>
      </c>
      <c r="Q22" s="1">
        <f t="shared" si="8"/>
        <v>0</v>
      </c>
      <c r="R22" s="1">
        <v>0.33300000000000002</v>
      </c>
      <c r="S22" s="1">
        <v>2.6669999999999998</v>
      </c>
      <c r="T22" s="1">
        <v>3</v>
      </c>
      <c r="U22" s="1">
        <v>0</v>
      </c>
      <c r="V22" s="1">
        <f t="shared" si="4"/>
        <v>0</v>
      </c>
      <c r="W22" s="1">
        <v>0.33300000000000002</v>
      </c>
      <c r="X22" s="1">
        <v>2.6669999999999998</v>
      </c>
      <c r="Y22" s="1">
        <v>3</v>
      </c>
      <c r="Z22" s="1">
        <v>0</v>
      </c>
      <c r="AA22" s="1">
        <f t="shared" si="5"/>
        <v>0</v>
      </c>
      <c r="AB22" s="1">
        <v>0.33300000000000002</v>
      </c>
      <c r="AC22" s="1">
        <v>2.6669999999999998</v>
      </c>
      <c r="AD22" s="1">
        <v>0</v>
      </c>
      <c r="AE22" s="1">
        <v>0</v>
      </c>
      <c r="AF22" s="1" t="e">
        <f t="shared" si="6"/>
        <v>#DIV/0!</v>
      </c>
      <c r="AH22" s="1">
        <f t="shared" si="10"/>
        <v>0.13041640010986902</v>
      </c>
      <c r="AI22" s="1">
        <f t="shared" si="11"/>
        <v>6.8277784676741574E-2</v>
      </c>
      <c r="AJ22" s="1">
        <f t="shared" si="12"/>
        <v>0.75725833997495151</v>
      </c>
      <c r="AK22" s="1">
        <f t="shared" si="13"/>
        <v>158.99333916644244</v>
      </c>
      <c r="AL22" s="1" t="b">
        <f t="shared" si="14"/>
        <v>1</v>
      </c>
      <c r="AM22" s="1">
        <f t="shared" si="15"/>
        <v>1.5492974548709919</v>
      </c>
      <c r="AN22" s="1" t="b">
        <f t="shared" si="16"/>
        <v>0</v>
      </c>
      <c r="AO22" s="1">
        <v>9.4879999999999995</v>
      </c>
    </row>
    <row r="23" spans="1:41">
      <c r="A23" s="7">
        <v>20</v>
      </c>
      <c r="B23" s="9" t="s">
        <v>51</v>
      </c>
      <c r="C23" s="9" t="s">
        <v>52</v>
      </c>
      <c r="D23" s="9" t="s">
        <v>51</v>
      </c>
      <c r="E23" s="9" t="s">
        <v>52</v>
      </c>
      <c r="F23" s="2" t="b">
        <f t="shared" si="9"/>
        <v>0</v>
      </c>
      <c r="G23" s="2" t="b">
        <f t="shared" si="7"/>
        <v>0</v>
      </c>
      <c r="H23" s="2" t="s">
        <v>275</v>
      </c>
      <c r="I23" s="3"/>
      <c r="M23" s="1">
        <f>PRODUCT(SUM(PRODUCT(R23,overview!$J$4),PRODUCT(W23,overview!$K$4),PRODUCT(AB23,overview!$L$4)),1/SUM(overview!$J$4:$L$4))</f>
        <v>0.33300000000000002</v>
      </c>
      <c r="N23" s="1">
        <f>PRODUCT(SUM(PRODUCT(S23,overview!$J$4),PRODUCT(X23,overview!$K$4),PRODUCT(AC23,overview!$L$4)),1/SUM(overview!$J$4:$L$4))</f>
        <v>2.6669999999999998</v>
      </c>
      <c r="O23" s="1">
        <f t="shared" si="3"/>
        <v>6</v>
      </c>
      <c r="P23" s="1">
        <f t="shared" si="3"/>
        <v>0</v>
      </c>
      <c r="Q23" s="1">
        <f t="shared" si="8"/>
        <v>0</v>
      </c>
      <c r="R23" s="1">
        <v>0.33300000000000002</v>
      </c>
      <c r="S23" s="1">
        <v>2.6669999999999998</v>
      </c>
      <c r="T23" s="1">
        <v>3</v>
      </c>
      <c r="U23" s="1">
        <v>0</v>
      </c>
      <c r="V23" s="1">
        <f t="shared" si="4"/>
        <v>0</v>
      </c>
      <c r="W23" s="1">
        <v>0.33300000000000002</v>
      </c>
      <c r="X23" s="1">
        <v>2.6669999999999998</v>
      </c>
      <c r="Y23" s="1">
        <v>3</v>
      </c>
      <c r="Z23" s="1">
        <v>0</v>
      </c>
      <c r="AA23" s="1">
        <f t="shared" si="5"/>
        <v>0</v>
      </c>
      <c r="AB23" s="1">
        <v>0.33300000000000002</v>
      </c>
      <c r="AC23" s="1">
        <v>2.6669999999999998</v>
      </c>
      <c r="AD23" s="1">
        <v>0</v>
      </c>
      <c r="AE23" s="1">
        <v>0</v>
      </c>
      <c r="AF23" s="1" t="e">
        <f t="shared" si="6"/>
        <v>#DIV/0!</v>
      </c>
      <c r="AH23" s="1">
        <f t="shared" si="10"/>
        <v>0.13997335420759871</v>
      </c>
      <c r="AI23" s="1">
        <f t="shared" si="11"/>
        <v>6.2518964957989351E-2</v>
      </c>
      <c r="AJ23" s="1">
        <f t="shared" si="12"/>
        <v>0.84854610480485138</v>
      </c>
      <c r="AK23" s="1">
        <f t="shared" si="13"/>
        <v>222.34812798740066</v>
      </c>
      <c r="AL23" s="1" t="b">
        <f t="shared" si="14"/>
        <v>1</v>
      </c>
      <c r="AM23" s="1">
        <f t="shared" si="15"/>
        <v>2.7818551652834036</v>
      </c>
      <c r="AN23" s="1" t="b">
        <f t="shared" si="16"/>
        <v>0</v>
      </c>
      <c r="AO23" s="1">
        <v>9.4879999999999995</v>
      </c>
    </row>
    <row r="24" spans="1:41">
      <c r="A24" s="7">
        <v>21</v>
      </c>
      <c r="B24" s="9" t="s">
        <v>28</v>
      </c>
      <c r="C24" s="9" t="s">
        <v>29</v>
      </c>
      <c r="D24" s="9" t="s">
        <v>28</v>
      </c>
      <c r="E24" s="9" t="s">
        <v>29</v>
      </c>
      <c r="F24" s="2" t="b">
        <f t="shared" si="9"/>
        <v>0</v>
      </c>
      <c r="G24" s="2" t="b">
        <f t="shared" si="7"/>
        <v>0</v>
      </c>
      <c r="H24" s="2" t="s">
        <v>275</v>
      </c>
      <c r="I24" s="3"/>
      <c r="L24" s="2"/>
      <c r="M24" s="1">
        <f>PRODUCT(SUM(PRODUCT(R24,overview!$J$4),PRODUCT(W24,overview!$K$4),PRODUCT(AB24,overview!$L$4)),1/SUM(overview!$J$4:$L$4))</f>
        <v>0.67041463414634161</v>
      </c>
      <c r="N24" s="1">
        <f>PRODUCT(SUM(PRODUCT(S24,overview!$J$4),PRODUCT(X24,overview!$K$4),PRODUCT(AC24,overview!$L$4)),1/SUM(overview!$J$4:$L$4))</f>
        <v>2.3295853658536587</v>
      </c>
      <c r="O24" s="1">
        <f t="shared" si="3"/>
        <v>8</v>
      </c>
      <c r="P24" s="1">
        <f t="shared" si="3"/>
        <v>2</v>
      </c>
      <c r="Q24" s="1">
        <f t="shared" si="8"/>
        <v>7.1945703726194341E-2</v>
      </c>
      <c r="R24" s="1">
        <v>0.67700000000000005</v>
      </c>
      <c r="S24" s="1">
        <v>2.323</v>
      </c>
      <c r="T24" s="1">
        <v>5</v>
      </c>
      <c r="U24" s="1">
        <v>1</v>
      </c>
      <c r="V24" s="1">
        <f t="shared" si="4"/>
        <v>5.8286698235040901E-2</v>
      </c>
      <c r="W24" s="1">
        <v>0.66700000000000004</v>
      </c>
      <c r="X24" s="1">
        <v>2.3330000000000002</v>
      </c>
      <c r="Y24" s="1">
        <v>3</v>
      </c>
      <c r="Z24" s="1">
        <v>1</v>
      </c>
      <c r="AA24" s="1">
        <f t="shared" si="5"/>
        <v>9.5299328475496506E-2</v>
      </c>
      <c r="AB24" s="1">
        <v>0.66700000000000004</v>
      </c>
      <c r="AC24" s="1">
        <v>2.3330000000000002</v>
      </c>
      <c r="AD24" s="1">
        <v>0</v>
      </c>
      <c r="AE24" s="1">
        <v>0</v>
      </c>
      <c r="AF24" s="1" t="e">
        <f t="shared" si="6"/>
        <v>#DIV/0!</v>
      </c>
      <c r="AH24" s="1">
        <f t="shared" si="10"/>
        <v>0.12826544736886977</v>
      </c>
      <c r="AI24" s="1">
        <f t="shared" si="11"/>
        <v>3.8941413094534152E-2</v>
      </c>
      <c r="AJ24" s="1">
        <f t="shared" si="12"/>
        <v>0.70712175400404287</v>
      </c>
      <c r="AK24" s="1">
        <f t="shared" si="13"/>
        <v>433.9859326904824</v>
      </c>
      <c r="AL24" s="1" t="b">
        <f t="shared" si="14"/>
        <v>1</v>
      </c>
      <c r="AM24" s="1">
        <f t="shared" si="15"/>
        <v>3.5842279125095207</v>
      </c>
      <c r="AN24" s="1" t="b">
        <f t="shared" si="16"/>
        <v>0</v>
      </c>
      <c r="AO24" s="1">
        <v>9.4879999999999995</v>
      </c>
    </row>
    <row r="25" spans="1:41">
      <c r="A25" s="7">
        <v>22</v>
      </c>
      <c r="B25" s="9" t="s">
        <v>60</v>
      </c>
      <c r="C25" s="9" t="s">
        <v>61</v>
      </c>
      <c r="D25" s="9" t="s">
        <v>47</v>
      </c>
      <c r="E25" s="9" t="s">
        <v>48</v>
      </c>
      <c r="F25" s="2" t="b">
        <f t="shared" si="9"/>
        <v>0</v>
      </c>
      <c r="G25" s="2" t="b">
        <f t="shared" si="7"/>
        <v>1</v>
      </c>
      <c r="H25" s="2" t="s">
        <v>275</v>
      </c>
      <c r="I25" s="3"/>
      <c r="K25" s="2" t="s">
        <v>34</v>
      </c>
      <c r="L25" s="2" t="s">
        <v>105</v>
      </c>
      <c r="M25" s="1">
        <f>PRODUCT(SUM(PRODUCT(R25,overview!$J$4),PRODUCT(W25,overview!$K$4),PRODUCT(AB25,overview!$L$4)),1/SUM(overview!$J$4:$L$4))</f>
        <v>1.045609756097561</v>
      </c>
      <c r="N25" s="1">
        <f>PRODUCT(SUM(PRODUCT(S25,overview!$J$4),PRODUCT(X25,overview!$K$4),PRODUCT(AC25,overview!$L$4)),1/SUM(overview!$J$4:$L$4))</f>
        <v>1.954390243902439</v>
      </c>
      <c r="O25" s="1">
        <f t="shared" si="3"/>
        <v>19</v>
      </c>
      <c r="P25" s="1">
        <f t="shared" si="3"/>
        <v>8</v>
      </c>
      <c r="Q25" s="1">
        <f t="shared" si="8"/>
        <v>0.22526552247334924</v>
      </c>
      <c r="R25" s="1">
        <v>0.96299999999999997</v>
      </c>
      <c r="S25" s="1">
        <v>2.0369999999999999</v>
      </c>
      <c r="T25" s="1">
        <v>10</v>
      </c>
      <c r="U25" s="1">
        <v>4</v>
      </c>
      <c r="V25" s="1">
        <f t="shared" si="4"/>
        <v>0.1891016200294551</v>
      </c>
      <c r="W25" s="1">
        <v>1.093</v>
      </c>
      <c r="X25" s="1">
        <v>1.907</v>
      </c>
      <c r="Y25" s="1">
        <v>9</v>
      </c>
      <c r="Z25" s="1">
        <v>2</v>
      </c>
      <c r="AA25" s="1">
        <f t="shared" si="5"/>
        <v>0.12736701042941209</v>
      </c>
      <c r="AB25" s="1">
        <v>0.97</v>
      </c>
      <c r="AC25" s="1">
        <v>2.0299999999999998</v>
      </c>
      <c r="AD25" s="1">
        <v>0</v>
      </c>
      <c r="AE25" s="1">
        <v>2</v>
      </c>
      <c r="AF25" s="1" t="e">
        <f t="shared" si="6"/>
        <v>#DIV/0!</v>
      </c>
      <c r="AH25" s="1">
        <f t="shared" si="10"/>
        <v>0.15510714070779374</v>
      </c>
      <c r="AI25" s="1">
        <f t="shared" si="11"/>
        <v>3.9089335299053118E-2</v>
      </c>
      <c r="AJ25" s="1">
        <f t="shared" si="12"/>
        <v>0.89901933756055297</v>
      </c>
      <c r="AK25" s="1">
        <f t="shared" si="13"/>
        <v>559.89597048327607</v>
      </c>
      <c r="AL25" s="1" t="b">
        <f t="shared" si="14"/>
        <v>1</v>
      </c>
      <c r="AM25" s="1">
        <f t="shared" si="15"/>
        <v>4.7099597907545769</v>
      </c>
      <c r="AN25" s="1" t="b">
        <f t="shared" si="16"/>
        <v>0</v>
      </c>
      <c r="AO25" s="1">
        <v>9.4879999999999995</v>
      </c>
    </row>
    <row r="26" spans="1:41">
      <c r="A26" s="7">
        <v>23</v>
      </c>
      <c r="B26" s="9" t="s">
        <v>38</v>
      </c>
      <c r="C26" s="9" t="s">
        <v>1</v>
      </c>
      <c r="D26" s="9" t="s">
        <v>75</v>
      </c>
      <c r="E26" s="9" t="s">
        <v>1</v>
      </c>
      <c r="F26" s="2" t="b">
        <f t="shared" si="9"/>
        <v>1</v>
      </c>
      <c r="G26" s="2" t="b">
        <f t="shared" si="7"/>
        <v>1</v>
      </c>
      <c r="H26" s="2" t="s">
        <v>275</v>
      </c>
      <c r="I26" s="3" t="s">
        <v>106</v>
      </c>
      <c r="J26" s="2"/>
      <c r="M26" s="1">
        <f>PRODUCT(SUM(PRODUCT(R26,overview!$J$4),PRODUCT(W26,overview!$K$4),PRODUCT(AB26,overview!$L$4)),1/SUM(overview!$J$4:$L$4))</f>
        <v>0.79343902439024394</v>
      </c>
      <c r="N26" s="1">
        <f>PRODUCT(SUM(PRODUCT(S26,overview!$J$4),PRODUCT(X26,overview!$K$4),PRODUCT(AC26,overview!$L$4)),1/SUM(overview!$J$4:$L$4))</f>
        <v>2.2065609756097562</v>
      </c>
      <c r="O26" s="1">
        <f t="shared" si="3"/>
        <v>10.5</v>
      </c>
      <c r="P26" s="1">
        <f t="shared" si="3"/>
        <v>7.5</v>
      </c>
      <c r="Q26" s="1">
        <f t="shared" si="8"/>
        <v>0.25684409655714741</v>
      </c>
      <c r="R26" s="1">
        <v>0.39700000000000002</v>
      </c>
      <c r="S26" s="1">
        <v>2.6030000000000002</v>
      </c>
      <c r="T26" s="1">
        <v>3.5</v>
      </c>
      <c r="U26" s="1">
        <v>1.5</v>
      </c>
      <c r="V26" s="1">
        <f t="shared" si="4"/>
        <v>6.5364140277701557E-2</v>
      </c>
      <c r="W26" s="1">
        <v>1.0169999999999999</v>
      </c>
      <c r="X26" s="1">
        <v>1.9830000000000001</v>
      </c>
      <c r="Y26" s="1">
        <v>7</v>
      </c>
      <c r="Z26" s="1">
        <v>4</v>
      </c>
      <c r="AA26" s="1">
        <f t="shared" si="5"/>
        <v>0.29306245947698284</v>
      </c>
      <c r="AB26" s="1">
        <v>0.53100000000000003</v>
      </c>
      <c r="AC26" s="1">
        <v>2.4689999999999999</v>
      </c>
      <c r="AD26" s="1">
        <v>0</v>
      </c>
      <c r="AE26" s="1">
        <v>2</v>
      </c>
      <c r="AF26" s="1" t="e">
        <f t="shared" si="6"/>
        <v>#DIV/0!</v>
      </c>
      <c r="AH26" s="1">
        <f t="shared" si="10"/>
        <v>0.10212638785749219</v>
      </c>
      <c r="AI26" s="1">
        <f t="shared" si="11"/>
        <v>3.1767126811283554E-2</v>
      </c>
      <c r="AJ26" s="1">
        <f t="shared" si="12"/>
        <v>1.5984342620308543</v>
      </c>
      <c r="AK26" s="1">
        <f t="shared" si="13"/>
        <v>698.40869662334114</v>
      </c>
      <c r="AL26" s="1" t="b">
        <f t="shared" si="14"/>
        <v>1</v>
      </c>
      <c r="AM26" s="1">
        <f t="shared" si="15"/>
        <v>5.7761728530247609</v>
      </c>
      <c r="AN26" s="1" t="b">
        <f t="shared" si="16"/>
        <v>0</v>
      </c>
      <c r="AO26" s="1">
        <v>9.4879999999999995</v>
      </c>
    </row>
    <row r="27" spans="1:41">
      <c r="A27" s="7">
        <v>24</v>
      </c>
      <c r="B27" s="9" t="s">
        <v>54</v>
      </c>
      <c r="C27" s="9" t="s">
        <v>55</v>
      </c>
      <c r="D27" s="9" t="s">
        <v>54</v>
      </c>
      <c r="E27" s="9" t="s">
        <v>55</v>
      </c>
      <c r="F27" s="2" t="b">
        <f t="shared" si="9"/>
        <v>0</v>
      </c>
      <c r="G27" s="2" t="b">
        <f t="shared" si="7"/>
        <v>0</v>
      </c>
      <c r="H27" s="2" t="s">
        <v>275</v>
      </c>
      <c r="I27" s="3" t="s">
        <v>107</v>
      </c>
      <c r="M27" s="1">
        <f>PRODUCT(SUM(PRODUCT(R27,overview!$J$4),PRODUCT(W27,overview!$K$4),PRODUCT(AB27,overview!$L$4)),1/SUM(overview!$J$4:$L$4))</f>
        <v>0.375</v>
      </c>
      <c r="N27" s="1">
        <f>PRODUCT(SUM(PRODUCT(S27,overview!$J$4),PRODUCT(X27,overview!$K$4),PRODUCT(AC27,overview!$L$4)),1/SUM(overview!$J$4:$L$4))</f>
        <v>2.625</v>
      </c>
      <c r="O27" s="1">
        <f t="shared" si="3"/>
        <v>6</v>
      </c>
      <c r="P27" s="1">
        <f t="shared" si="3"/>
        <v>0</v>
      </c>
      <c r="Q27" s="1">
        <f t="shared" si="8"/>
        <v>0</v>
      </c>
      <c r="R27" s="1">
        <v>0.375</v>
      </c>
      <c r="S27" s="1">
        <v>2.625</v>
      </c>
      <c r="T27" s="1">
        <v>1</v>
      </c>
      <c r="U27" s="1">
        <v>0</v>
      </c>
      <c r="V27" s="1">
        <f t="shared" si="4"/>
        <v>0</v>
      </c>
      <c r="W27" s="1">
        <v>0.375</v>
      </c>
      <c r="X27" s="1">
        <v>2.625</v>
      </c>
      <c r="Y27" s="1">
        <v>5</v>
      </c>
      <c r="Z27" s="1">
        <v>0</v>
      </c>
      <c r="AA27" s="1">
        <f t="shared" si="5"/>
        <v>0</v>
      </c>
      <c r="AB27" s="1">
        <v>0.375</v>
      </c>
      <c r="AC27" s="1">
        <v>2.625</v>
      </c>
      <c r="AD27" s="1">
        <v>0</v>
      </c>
      <c r="AE27" s="1">
        <v>0</v>
      </c>
      <c r="AF27" s="1" t="e">
        <f t="shared" si="6"/>
        <v>#DIV/0!</v>
      </c>
      <c r="AH27" s="1">
        <f t="shared" si="10"/>
        <v>0.11178303808833179</v>
      </c>
      <c r="AI27" s="1">
        <f t="shared" si="11"/>
        <v>2.922251071466108E-2</v>
      </c>
      <c r="AJ27" s="1">
        <f t="shared" si="12"/>
        <v>0.89901933756055297</v>
      </c>
      <c r="AK27" s="1">
        <f t="shared" si="13"/>
        <v>834.1518114155981</v>
      </c>
      <c r="AL27" s="1" t="b">
        <f t="shared" si="14"/>
        <v>1</v>
      </c>
      <c r="AM27" s="1">
        <f t="shared" si="15"/>
        <v>5.996328556792017</v>
      </c>
      <c r="AN27" s="1" t="b">
        <f t="shared" si="16"/>
        <v>0</v>
      </c>
      <c r="AO27" s="1">
        <v>9.4879999999999995</v>
      </c>
    </row>
    <row r="28" spans="1:41">
      <c r="A28" s="7">
        <v>25</v>
      </c>
      <c r="B28" s="9" t="s">
        <v>41</v>
      </c>
      <c r="C28" s="9" t="s">
        <v>42</v>
      </c>
      <c r="D28" s="9" t="s">
        <v>49</v>
      </c>
      <c r="E28" s="9" t="s">
        <v>50</v>
      </c>
      <c r="F28" s="2" t="b">
        <f t="shared" si="9"/>
        <v>1</v>
      </c>
      <c r="G28" s="2" t="b">
        <f t="shared" si="7"/>
        <v>0</v>
      </c>
      <c r="H28" s="2" t="s">
        <v>275</v>
      </c>
      <c r="I28" s="3" t="s">
        <v>108</v>
      </c>
      <c r="M28" s="1">
        <f>PRODUCT(SUM(PRODUCT(R28,overview!$J$4),PRODUCT(W28,overview!$K$4),PRODUCT(AB28,overview!$L$4)),1/SUM(overview!$J$4:$L$4))</f>
        <v>0.38897560975609757</v>
      </c>
      <c r="N28" s="1">
        <f>PRODUCT(SUM(PRODUCT(S28,overview!$J$4),PRODUCT(X28,overview!$K$4),PRODUCT(AC28,overview!$L$4)),1/SUM(overview!$J$4:$L$4))</f>
        <v>2.6110243902439025</v>
      </c>
      <c r="O28" s="1">
        <f t="shared" si="3"/>
        <v>6</v>
      </c>
      <c r="P28" s="1">
        <f t="shared" si="3"/>
        <v>7</v>
      </c>
      <c r="Q28" s="1">
        <f t="shared" si="8"/>
        <v>0.17380338527070954</v>
      </c>
      <c r="R28" s="1">
        <v>0.42899999999999999</v>
      </c>
      <c r="S28" s="1">
        <v>2.5710000000000002</v>
      </c>
      <c r="T28" s="1">
        <v>3</v>
      </c>
      <c r="U28" s="1">
        <v>0</v>
      </c>
      <c r="V28" s="1">
        <f t="shared" si="4"/>
        <v>0</v>
      </c>
      <c r="W28" s="1">
        <v>0.36699999999999999</v>
      </c>
      <c r="X28" s="1">
        <v>2.633</v>
      </c>
      <c r="Y28" s="1">
        <v>3</v>
      </c>
      <c r="Z28" s="1">
        <v>6</v>
      </c>
      <c r="AA28" s="1">
        <f t="shared" si="5"/>
        <v>0.27876946448917583</v>
      </c>
      <c r="AB28" s="1">
        <v>0.4</v>
      </c>
      <c r="AC28" s="1">
        <v>2.6</v>
      </c>
      <c r="AD28" s="1">
        <v>0</v>
      </c>
      <c r="AE28" s="1">
        <v>1</v>
      </c>
      <c r="AF28" s="1" t="e">
        <f t="shared" si="6"/>
        <v>#DIV/0!</v>
      </c>
      <c r="AH28" s="1">
        <f t="shared" si="10"/>
        <v>0.10982193215695751</v>
      </c>
      <c r="AI28" s="1">
        <f t="shared" si="11"/>
        <v>2.8356658545337785E-2</v>
      </c>
      <c r="AJ28" s="1">
        <f t="shared" si="12"/>
        <v>0.89901933756055297</v>
      </c>
      <c r="AK28" s="1">
        <f t="shared" si="13"/>
        <v>926.3262502520339</v>
      </c>
      <c r="AL28" s="1" t="b">
        <f t="shared" si="14"/>
        <v>1</v>
      </c>
      <c r="AM28" s="1">
        <f t="shared" si="15"/>
        <v>6.4475867560703977</v>
      </c>
      <c r="AN28" s="1" t="b">
        <f t="shared" si="16"/>
        <v>0</v>
      </c>
      <c r="AO28" s="1">
        <v>9.4879999999999995</v>
      </c>
    </row>
    <row r="29" spans="1:41">
      <c r="A29" s="7">
        <v>26</v>
      </c>
      <c r="B29" s="9" t="s">
        <v>32</v>
      </c>
      <c r="C29" s="9" t="s">
        <v>33</v>
      </c>
      <c r="D29" s="9" t="s">
        <v>32</v>
      </c>
      <c r="E29" s="9" t="s">
        <v>33</v>
      </c>
      <c r="F29" s="2" t="b">
        <f t="shared" si="9"/>
        <v>0</v>
      </c>
      <c r="G29" s="2" t="b">
        <f t="shared" si="7"/>
        <v>0</v>
      </c>
      <c r="H29" s="2" t="s">
        <v>275</v>
      </c>
      <c r="I29" s="3"/>
      <c r="J29" s="2"/>
      <c r="M29" s="1">
        <f>PRODUCT(SUM(PRODUCT(R29,overview!$J$4),PRODUCT(W29,overview!$K$4),PRODUCT(AB29,overview!$L$4)),1/SUM(overview!$J$4:$L$4))</f>
        <v>1</v>
      </c>
      <c r="N29" s="1">
        <f>PRODUCT(SUM(PRODUCT(S29,overview!$J$4),PRODUCT(X29,overview!$K$4),PRODUCT(AC29,overview!$L$4)),1/SUM(overview!$J$4:$L$4))</f>
        <v>2</v>
      </c>
      <c r="O29" s="1">
        <f t="shared" si="3"/>
        <v>14</v>
      </c>
      <c r="P29" s="1">
        <f t="shared" si="3"/>
        <v>0</v>
      </c>
      <c r="Q29" s="1">
        <f t="shared" si="8"/>
        <v>0</v>
      </c>
      <c r="R29" s="1">
        <v>1</v>
      </c>
      <c r="S29" s="1">
        <v>2</v>
      </c>
      <c r="T29" s="1">
        <v>7</v>
      </c>
      <c r="U29" s="1">
        <v>0</v>
      </c>
      <c r="V29" s="1">
        <f t="shared" si="4"/>
        <v>0</v>
      </c>
      <c r="W29" s="1">
        <v>1</v>
      </c>
      <c r="X29" s="1">
        <v>2</v>
      </c>
      <c r="Y29" s="1">
        <v>7</v>
      </c>
      <c r="Z29" s="1">
        <v>0</v>
      </c>
      <c r="AA29" s="1">
        <f t="shared" si="5"/>
        <v>0</v>
      </c>
      <c r="AB29" s="1">
        <v>1</v>
      </c>
      <c r="AC29" s="1">
        <v>2</v>
      </c>
      <c r="AD29" s="1">
        <v>0</v>
      </c>
      <c r="AE29" s="1">
        <v>0</v>
      </c>
      <c r="AF29" s="1" t="e">
        <f t="shared" si="6"/>
        <v>#DIV/0!</v>
      </c>
      <c r="AH29" s="1">
        <f t="shared" si="10"/>
        <v>0.101047408969138</v>
      </c>
      <c r="AI29" s="1">
        <f t="shared" si="11"/>
        <v>2.3952737586427738E-2</v>
      </c>
      <c r="AJ29" s="1">
        <f t="shared" si="12"/>
        <v>0.89901933756055297</v>
      </c>
      <c r="AK29" s="1">
        <f t="shared" si="13"/>
        <v>659.42889684020292</v>
      </c>
      <c r="AL29" s="1" t="b">
        <f t="shared" si="14"/>
        <v>1</v>
      </c>
      <c r="AM29" s="1">
        <f t="shared" si="15"/>
        <v>8.3454139432426704</v>
      </c>
      <c r="AN29" s="1" t="b">
        <f t="shared" si="16"/>
        <v>0</v>
      </c>
      <c r="AO29" s="1">
        <v>9.4879999999999995</v>
      </c>
    </row>
    <row r="30" spans="1:41">
      <c r="A30" s="7">
        <v>27</v>
      </c>
      <c r="B30" s="9" t="s">
        <v>89</v>
      </c>
      <c r="C30" s="9" t="s">
        <v>70</v>
      </c>
      <c r="D30" s="9" t="s">
        <v>69</v>
      </c>
      <c r="E30" s="9" t="s">
        <v>70</v>
      </c>
      <c r="F30" s="2" t="b">
        <f t="shared" si="9"/>
        <v>1</v>
      </c>
      <c r="G30" s="2" t="b">
        <f t="shared" si="7"/>
        <v>1</v>
      </c>
      <c r="H30" s="2" t="s">
        <v>275</v>
      </c>
      <c r="I30" s="3" t="s">
        <v>108</v>
      </c>
      <c r="J30" s="4"/>
      <c r="K30" s="4"/>
      <c r="L30" s="3"/>
      <c r="M30" s="1">
        <f>PRODUCT(SUM(PRODUCT(R30,overview!$J$4),PRODUCT(W30,overview!$K$4),PRODUCT(AB30,overview!$L$4)),1/SUM(overview!$J$4:$L$4))</f>
        <v>1</v>
      </c>
      <c r="N30" s="1">
        <f>PRODUCT(SUM(PRODUCT(S30,overview!$J$4),PRODUCT(X30,overview!$K$4),PRODUCT(AC30,overview!$L$4)),1/SUM(overview!$J$4:$L$4))</f>
        <v>2</v>
      </c>
      <c r="O30" s="1">
        <f t="shared" si="3"/>
        <v>12</v>
      </c>
      <c r="P30" s="1">
        <f t="shared" si="3"/>
        <v>0</v>
      </c>
      <c r="Q30" s="1">
        <f t="shared" si="8"/>
        <v>0</v>
      </c>
      <c r="R30" s="1">
        <v>1</v>
      </c>
      <c r="S30" s="1">
        <v>2</v>
      </c>
      <c r="T30" s="1">
        <v>7</v>
      </c>
      <c r="U30" s="1">
        <v>0</v>
      </c>
      <c r="V30" s="1">
        <f t="shared" si="4"/>
        <v>0</v>
      </c>
      <c r="W30" s="1">
        <v>1</v>
      </c>
      <c r="X30" s="1">
        <v>2</v>
      </c>
      <c r="Y30" s="1">
        <v>4</v>
      </c>
      <c r="Z30" s="1">
        <v>0</v>
      </c>
      <c r="AA30" s="1">
        <f t="shared" si="5"/>
        <v>0</v>
      </c>
      <c r="AB30" s="1">
        <v>1</v>
      </c>
      <c r="AC30" s="1">
        <v>2</v>
      </c>
      <c r="AD30" s="1">
        <v>1</v>
      </c>
      <c r="AE30" s="1">
        <v>0</v>
      </c>
      <c r="AF30" s="1">
        <f t="shared" si="6"/>
        <v>0</v>
      </c>
      <c r="AH30" s="1">
        <f t="shared" si="10"/>
        <v>8.810301107579914E-2</v>
      </c>
      <c r="AI30" s="1">
        <f t="shared" si="11"/>
        <v>6.5149886483414623E-3</v>
      </c>
      <c r="AJ30" s="1">
        <f t="shared" si="12"/>
        <v>0.53573075149838645</v>
      </c>
      <c r="AK30" s="1">
        <f t="shared" si="13"/>
        <v>625.68623311588556</v>
      </c>
      <c r="AL30" s="1" t="b">
        <f t="shared" si="14"/>
        <v>1</v>
      </c>
      <c r="AM30" s="1">
        <f t="shared" si="15"/>
        <v>11.171490863359677</v>
      </c>
      <c r="AN30" s="1" t="b">
        <f t="shared" si="16"/>
        <v>1</v>
      </c>
      <c r="AO30" s="1">
        <v>9.4879999999999995</v>
      </c>
    </row>
    <row r="31" spans="1:41">
      <c r="A31" s="7">
        <v>28</v>
      </c>
      <c r="B31" s="9" t="s">
        <v>69</v>
      </c>
      <c r="C31" s="9" t="s">
        <v>70</v>
      </c>
      <c r="D31" s="9" t="s">
        <v>30</v>
      </c>
      <c r="E31" s="9" t="s">
        <v>31</v>
      </c>
      <c r="F31" s="2" t="b">
        <f t="shared" si="9"/>
        <v>0</v>
      </c>
      <c r="G31" s="2" t="b">
        <f t="shared" si="7"/>
        <v>1</v>
      </c>
      <c r="H31" s="2" t="s">
        <v>275</v>
      </c>
      <c r="I31" s="3" t="s">
        <v>106</v>
      </c>
      <c r="K31" s="2"/>
      <c r="L31" s="2"/>
      <c r="M31" s="1">
        <f>PRODUCT(SUM(PRODUCT(R31,overview!$J$4),PRODUCT(W31,overview!$K$4),PRODUCT(AB31,overview!$L$4)),1/SUM(overview!$J$4:$L$4))</f>
        <v>1</v>
      </c>
      <c r="N31" s="1">
        <f>PRODUCT(SUM(PRODUCT(S31,overview!$J$4),PRODUCT(X31,overview!$K$4),PRODUCT(AC31,overview!$L$4)),1/SUM(overview!$J$4:$L$4))</f>
        <v>2</v>
      </c>
      <c r="O31" s="1">
        <f t="shared" si="3"/>
        <v>11</v>
      </c>
      <c r="P31" s="1">
        <f t="shared" si="3"/>
        <v>6</v>
      </c>
      <c r="Q31" s="1">
        <f t="shared" si="8"/>
        <v>0.27272727272727271</v>
      </c>
      <c r="R31" s="1">
        <v>1</v>
      </c>
      <c r="S31" s="1">
        <v>2</v>
      </c>
      <c r="T31" s="1">
        <v>7</v>
      </c>
      <c r="U31" s="1">
        <v>0</v>
      </c>
      <c r="V31" s="1">
        <f t="shared" si="4"/>
        <v>0</v>
      </c>
      <c r="W31" s="1">
        <v>1</v>
      </c>
      <c r="X31" s="1">
        <v>2</v>
      </c>
      <c r="Y31" s="1">
        <v>4</v>
      </c>
      <c r="Z31" s="1">
        <v>5</v>
      </c>
      <c r="AA31" s="1">
        <f t="shared" si="5"/>
        <v>0.625</v>
      </c>
      <c r="AB31" s="1">
        <v>1</v>
      </c>
      <c r="AC31" s="1">
        <v>2</v>
      </c>
      <c r="AD31" s="1">
        <v>0</v>
      </c>
      <c r="AE31" s="1">
        <v>1</v>
      </c>
      <c r="AF31" s="1" t="e">
        <f t="shared" si="6"/>
        <v>#DIV/0!</v>
      </c>
      <c r="AH31" s="1">
        <f t="shared" si="10"/>
        <v>6.0641942616909195E-2</v>
      </c>
      <c r="AI31" s="1">
        <f t="shared" si="11"/>
        <v>0</v>
      </c>
      <c r="AJ31" s="1">
        <f t="shared" si="12"/>
        <v>0.26291618828932262</v>
      </c>
      <c r="AK31" s="1">
        <f t="shared" si="13"/>
        <v>349.2636286497148</v>
      </c>
      <c r="AL31" s="1" t="b">
        <f t="shared" si="14"/>
        <v>1</v>
      </c>
      <c r="AM31" s="1">
        <f t="shared" si="15"/>
        <v>8.4048231271883367</v>
      </c>
      <c r="AN31" s="1" t="b">
        <f t="shared" si="16"/>
        <v>0</v>
      </c>
      <c r="AO31" s="1">
        <v>9.4879999999999995</v>
      </c>
    </row>
    <row r="32" spans="1:41">
      <c r="A32" s="7">
        <v>29</v>
      </c>
      <c r="B32" s="9" t="s">
        <v>72</v>
      </c>
      <c r="C32" s="9" t="s">
        <v>73</v>
      </c>
      <c r="D32" s="9" t="s">
        <v>72</v>
      </c>
      <c r="E32" s="9" t="s">
        <v>73</v>
      </c>
      <c r="F32" s="2" t="b">
        <f t="shared" si="9"/>
        <v>0</v>
      </c>
      <c r="G32" s="2" t="b">
        <f t="shared" si="7"/>
        <v>0</v>
      </c>
      <c r="H32" s="2" t="s">
        <v>275</v>
      </c>
      <c r="I32" s="3" t="s">
        <v>106</v>
      </c>
      <c r="J32" s="2"/>
      <c r="M32" s="1">
        <f>PRODUCT(SUM(PRODUCT(R32,overview!$J$4),PRODUCT(W32,overview!$K$4),PRODUCT(AB32,overview!$L$4)),1/SUM(overview!$J$4:$L$4))</f>
        <v>0.33300000000000002</v>
      </c>
      <c r="N32" s="1">
        <f>PRODUCT(SUM(PRODUCT(S32,overview!$J$4),PRODUCT(X32,overview!$K$4),PRODUCT(AC32,overview!$L$4)),1/SUM(overview!$J$4:$L$4))</f>
        <v>2.6669999999999998</v>
      </c>
      <c r="O32" s="1">
        <f t="shared" si="3"/>
        <v>8</v>
      </c>
      <c r="P32" s="1">
        <f t="shared" si="3"/>
        <v>0</v>
      </c>
      <c r="Q32" s="1">
        <f t="shared" si="8"/>
        <v>0</v>
      </c>
      <c r="R32" s="1">
        <v>0.33300000000000002</v>
      </c>
      <c r="S32" s="1">
        <v>2.6669999999999998</v>
      </c>
      <c r="T32" s="1">
        <v>4</v>
      </c>
      <c r="U32" s="1">
        <v>0</v>
      </c>
      <c r="V32" s="1">
        <f t="shared" si="4"/>
        <v>0</v>
      </c>
      <c r="W32" s="1">
        <v>0.33300000000000002</v>
      </c>
      <c r="X32" s="1">
        <v>2.6669999999999998</v>
      </c>
      <c r="Y32" s="1">
        <v>4</v>
      </c>
      <c r="Z32" s="1">
        <v>0</v>
      </c>
      <c r="AA32" s="1">
        <f t="shared" si="5"/>
        <v>0</v>
      </c>
      <c r="AB32" s="1">
        <v>0.33300000000000002</v>
      </c>
      <c r="AC32" s="1">
        <v>2.6669999999999998</v>
      </c>
      <c r="AD32" s="1">
        <v>0</v>
      </c>
      <c r="AE32" s="1">
        <v>0</v>
      </c>
      <c r="AF32" s="1" t="e">
        <f t="shared" si="6"/>
        <v>#DIV/0!</v>
      </c>
      <c r="AH32" s="1">
        <f t="shared" si="10"/>
        <v>6.1744523391762077E-2</v>
      </c>
      <c r="AI32" s="1">
        <f t="shared" si="11"/>
        <v>0</v>
      </c>
      <c r="AJ32" s="1">
        <f t="shared" si="12"/>
        <v>0.17527745885954843</v>
      </c>
      <c r="AK32" s="1">
        <f t="shared" si="13"/>
        <v>116.60857986262047</v>
      </c>
      <c r="AL32" s="1" t="b">
        <f t="shared" si="14"/>
        <v>1</v>
      </c>
      <c r="AM32" s="1">
        <f t="shared" si="15"/>
        <v>5.5861515538166957</v>
      </c>
      <c r="AN32" s="1" t="b">
        <f t="shared" si="16"/>
        <v>0</v>
      </c>
      <c r="AO32" s="1">
        <v>9.4879999999999995</v>
      </c>
    </row>
    <row r="33" spans="1:41">
      <c r="A33" s="7">
        <v>30</v>
      </c>
      <c r="B33" s="9" t="s">
        <v>53</v>
      </c>
      <c r="C33" s="9" t="s">
        <v>33</v>
      </c>
      <c r="D33" s="9" t="s">
        <v>32</v>
      </c>
      <c r="E33" s="9" t="s">
        <v>33</v>
      </c>
      <c r="F33" s="2" t="b">
        <f t="shared" si="9"/>
        <v>1</v>
      </c>
      <c r="G33" s="2" t="b">
        <f t="shared" si="7"/>
        <v>0</v>
      </c>
      <c r="H33" s="2" t="s">
        <v>275</v>
      </c>
      <c r="I33" s="3" t="s">
        <v>107</v>
      </c>
      <c r="J33" s="2"/>
      <c r="M33" s="1">
        <f>PRODUCT(SUM(PRODUCT(R33,overview!$J$4),PRODUCT(W33,overview!$K$4),PRODUCT(AB33,overview!$L$4)),1/SUM(overview!$J$4:$L$4))</f>
        <v>0.99556097560975609</v>
      </c>
      <c r="N33" s="1">
        <f>PRODUCT(SUM(PRODUCT(S33,overview!$J$4),PRODUCT(X33,overview!$K$4),PRODUCT(AC33,overview!$L$4)),1/SUM(overview!$J$4:$L$4))</f>
        <v>2.0044390243902441</v>
      </c>
      <c r="O33" s="1">
        <f t="shared" si="3"/>
        <v>23</v>
      </c>
      <c r="P33" s="1">
        <f t="shared" si="3"/>
        <v>1</v>
      </c>
      <c r="Q33" s="1">
        <f t="shared" si="8"/>
        <v>2.1594700204106893E-2</v>
      </c>
      <c r="R33" s="1">
        <v>1</v>
      </c>
      <c r="S33" s="1">
        <v>2</v>
      </c>
      <c r="T33" s="1">
        <v>15</v>
      </c>
      <c r="U33" s="1">
        <v>0</v>
      </c>
      <c r="V33" s="1">
        <f t="shared" si="4"/>
        <v>0</v>
      </c>
      <c r="W33" s="1">
        <v>0.99299999999999999</v>
      </c>
      <c r="X33" s="1">
        <v>2.0070000000000001</v>
      </c>
      <c r="Y33" s="1">
        <v>7</v>
      </c>
      <c r="Z33" s="1">
        <v>1</v>
      </c>
      <c r="AA33" s="1">
        <f t="shared" si="5"/>
        <v>7.0681187273115523E-2</v>
      </c>
      <c r="AB33" s="1">
        <v>1</v>
      </c>
      <c r="AC33" s="1">
        <v>2</v>
      </c>
      <c r="AD33" s="1">
        <v>1</v>
      </c>
      <c r="AE33" s="1">
        <v>0</v>
      </c>
      <c r="AF33" s="1">
        <f t="shared" si="6"/>
        <v>0</v>
      </c>
      <c r="AH33" s="1">
        <f t="shared" si="10"/>
        <v>3.6440440746112933E-2</v>
      </c>
      <c r="AI33" s="1">
        <f t="shared" si="11"/>
        <v>2.1616933447511144E-2</v>
      </c>
      <c r="AJ33" s="1">
        <f t="shared" si="12"/>
        <v>8.6562074537796949E-2</v>
      </c>
      <c r="AK33" s="1">
        <f t="shared" si="13"/>
        <v>29.451150354132675</v>
      </c>
      <c r="AL33" s="1" t="b">
        <f t="shared" si="14"/>
        <v>1</v>
      </c>
      <c r="AM33" s="1">
        <f t="shared" si="15"/>
        <v>2.2688749530208843</v>
      </c>
      <c r="AN33" s="1" t="b">
        <f t="shared" si="16"/>
        <v>0</v>
      </c>
      <c r="AO33" s="1">
        <v>9.4879999999999995</v>
      </c>
    </row>
    <row r="34" spans="1:41">
      <c r="A34" s="7">
        <v>31</v>
      </c>
      <c r="B34" s="9" t="s">
        <v>65</v>
      </c>
      <c r="C34" s="9" t="s">
        <v>2</v>
      </c>
      <c r="D34" s="9" t="s">
        <v>65</v>
      </c>
      <c r="E34" s="9" t="s">
        <v>2</v>
      </c>
      <c r="F34" s="2" t="b">
        <f t="shared" si="9"/>
        <v>0</v>
      </c>
      <c r="G34" s="2" t="b">
        <f t="shared" si="7"/>
        <v>0</v>
      </c>
      <c r="H34" s="2" t="s">
        <v>275</v>
      </c>
      <c r="I34" s="3"/>
      <c r="J34" s="4"/>
      <c r="K34" s="2"/>
      <c r="L34" s="2"/>
      <c r="M34" s="1">
        <f>PRODUCT(SUM(PRODUCT(R34,overview!$J$4),PRODUCT(W34,overview!$K$4),PRODUCT(AB34,overview!$L$4)),1/SUM(overview!$J$4:$L$4))</f>
        <v>0.33300000000000002</v>
      </c>
      <c r="N34" s="1">
        <f>PRODUCT(SUM(PRODUCT(S34,overview!$J$4),PRODUCT(X34,overview!$K$4),PRODUCT(AC34,overview!$L$4)),1/SUM(overview!$J$4:$L$4))</f>
        <v>2.6669999999999998</v>
      </c>
      <c r="O34" s="1">
        <f t="shared" si="3"/>
        <v>9</v>
      </c>
      <c r="P34" s="1">
        <f t="shared" si="3"/>
        <v>0</v>
      </c>
      <c r="Q34" s="1">
        <f t="shared" si="8"/>
        <v>0</v>
      </c>
      <c r="R34" s="1">
        <v>0.33300000000000002</v>
      </c>
      <c r="S34" s="1">
        <v>2.6669999999999998</v>
      </c>
      <c r="T34" s="1">
        <v>5</v>
      </c>
      <c r="U34" s="1">
        <v>0</v>
      </c>
      <c r="V34" s="1">
        <f t="shared" si="4"/>
        <v>0</v>
      </c>
      <c r="W34" s="1">
        <v>0.33300000000000002</v>
      </c>
      <c r="X34" s="1">
        <v>2.6669999999999998</v>
      </c>
      <c r="Y34" s="1">
        <v>4</v>
      </c>
      <c r="Z34" s="1">
        <v>0</v>
      </c>
      <c r="AA34" s="1">
        <f t="shared" si="5"/>
        <v>0</v>
      </c>
      <c r="AB34" s="1">
        <v>0.33300000000000002</v>
      </c>
      <c r="AC34" s="1">
        <v>2.6669999999999998</v>
      </c>
      <c r="AD34" s="1">
        <v>0</v>
      </c>
      <c r="AE34" s="1">
        <v>0</v>
      </c>
      <c r="AF34" s="1" t="e">
        <f t="shared" si="6"/>
        <v>#DIV/0!</v>
      </c>
      <c r="AH34" s="1">
        <f t="shared" si="10"/>
        <v>3.8249385044134172E-2</v>
      </c>
      <c r="AI34" s="1">
        <f t="shared" si="11"/>
        <v>2.152032408760866E-2</v>
      </c>
      <c r="AJ34" s="1">
        <f t="shared" si="12"/>
        <v>6.5258511979823464E-2</v>
      </c>
      <c r="AK34" s="1">
        <f t="shared" si="13"/>
        <v>5.6937036060743846</v>
      </c>
      <c r="AL34" s="1" t="b">
        <f t="shared" si="14"/>
        <v>0</v>
      </c>
      <c r="AM34" s="1">
        <f t="shared" si="15"/>
        <v>0.76273315613246062</v>
      </c>
      <c r="AN34" s="1" t="b">
        <f t="shared" si="16"/>
        <v>0</v>
      </c>
      <c r="AO34" s="1">
        <v>9.4879999999999995</v>
      </c>
    </row>
    <row r="35" spans="1:41">
      <c r="A35" s="7">
        <v>32</v>
      </c>
      <c r="B35" s="9" t="s">
        <v>28</v>
      </c>
      <c r="C35" s="9" t="s">
        <v>29</v>
      </c>
      <c r="D35" s="9" t="s">
        <v>28</v>
      </c>
      <c r="E35" s="9" t="s">
        <v>29</v>
      </c>
      <c r="F35" s="2" t="b">
        <f t="shared" si="9"/>
        <v>0</v>
      </c>
      <c r="G35" s="2" t="b">
        <f t="shared" si="7"/>
        <v>0</v>
      </c>
      <c r="H35" s="1" t="s">
        <v>285</v>
      </c>
      <c r="I35" s="4"/>
      <c r="J35" s="4"/>
      <c r="M35" s="1">
        <f>PRODUCT(SUM(PRODUCT(R35,overview!$J$4),PRODUCT(W35,overview!$K$4),PRODUCT(AB35,overview!$L$4)),1/SUM(overview!$J$4:$L$4))</f>
        <v>0.67017073170731722</v>
      </c>
      <c r="N35" s="1">
        <f>PRODUCT(SUM(PRODUCT(S35,overview!$J$4),PRODUCT(X35,overview!$K$4),PRODUCT(AC35,overview!$L$4)),1/SUM(overview!$J$4:$L$4))</f>
        <v>2.3298292682926829</v>
      </c>
      <c r="O35" s="1">
        <f t="shared" si="3"/>
        <v>13</v>
      </c>
      <c r="P35" s="1">
        <f t="shared" si="3"/>
        <v>1</v>
      </c>
      <c r="Q35" s="1">
        <f t="shared" si="8"/>
        <v>2.2126769308076437E-2</v>
      </c>
      <c r="R35" s="1">
        <v>0.66700000000000004</v>
      </c>
      <c r="S35" s="1">
        <v>2.3330000000000002</v>
      </c>
      <c r="T35" s="1">
        <v>5</v>
      </c>
      <c r="U35" s="1">
        <v>0</v>
      </c>
      <c r="V35" s="1">
        <f t="shared" si="4"/>
        <v>0</v>
      </c>
      <c r="W35" s="1">
        <v>0.67200000000000004</v>
      </c>
      <c r="X35" s="1">
        <v>2.3279999999999998</v>
      </c>
      <c r="Y35" s="1">
        <v>8</v>
      </c>
      <c r="Z35" s="1">
        <v>1</v>
      </c>
      <c r="AA35" s="1">
        <f t="shared" si="5"/>
        <v>3.6082474226804127E-2</v>
      </c>
      <c r="AB35" s="1">
        <v>0.66700000000000004</v>
      </c>
      <c r="AC35" s="1">
        <v>2.3330000000000002</v>
      </c>
      <c r="AD35" s="1">
        <v>0</v>
      </c>
      <c r="AE35" s="1">
        <v>0</v>
      </c>
      <c r="AF35" s="1" t="e">
        <f t="shared" si="6"/>
        <v>#DIV/0!</v>
      </c>
      <c r="AH35" s="1">
        <f t="shared" si="10"/>
        <v>3.6954801827323074E-2</v>
      </c>
      <c r="AI35" s="1">
        <f t="shared" si="11"/>
        <v>2.0697722016307991E-2</v>
      </c>
      <c r="AJ35" s="1">
        <f t="shared" si="12"/>
        <v>8.7011349306431285E-2</v>
      </c>
      <c r="AK35" s="1">
        <f t="shared" si="13"/>
        <v>0.38917211802593488</v>
      </c>
      <c r="AL35" s="1" t="b">
        <f t="shared" si="14"/>
        <v>0</v>
      </c>
      <c r="AM35" s="1">
        <f t="shared" si="15"/>
        <v>8.7846434250529501E-2</v>
      </c>
      <c r="AN35" s="1" t="b">
        <f t="shared" si="16"/>
        <v>0</v>
      </c>
      <c r="AO35" s="1">
        <v>9.4879999999999995</v>
      </c>
    </row>
    <row r="36" spans="1:41">
      <c r="A36" s="7">
        <v>33</v>
      </c>
      <c r="B36" s="9" t="s">
        <v>49</v>
      </c>
      <c r="C36" s="9" t="s">
        <v>50</v>
      </c>
      <c r="D36" s="9" t="s">
        <v>49</v>
      </c>
      <c r="E36" s="9" t="s">
        <v>50</v>
      </c>
      <c r="F36" s="2" t="b">
        <f t="shared" si="9"/>
        <v>0</v>
      </c>
      <c r="G36" s="2" t="b">
        <f t="shared" si="7"/>
        <v>0</v>
      </c>
      <c r="H36" s="1" t="s">
        <v>285</v>
      </c>
      <c r="I36" s="4"/>
      <c r="J36" s="2"/>
      <c r="K36" s="2"/>
      <c r="L36" s="2"/>
      <c r="M36" s="1">
        <f>PRODUCT(SUM(PRODUCT(R36,overview!$J$4),PRODUCT(W36,overview!$K$4),PRODUCT(AB36,overview!$L$4)),1/SUM(overview!$J$4:$L$4))</f>
        <v>0.33300000000000002</v>
      </c>
      <c r="N36" s="1">
        <f>PRODUCT(SUM(PRODUCT(S36,overview!$J$4),PRODUCT(X36,overview!$K$4),PRODUCT(AC36,overview!$L$4)),1/SUM(overview!$J$4:$L$4))</f>
        <v>2.6669999999999998</v>
      </c>
      <c r="O36" s="1">
        <f t="shared" si="3"/>
        <v>6</v>
      </c>
      <c r="P36" s="1">
        <f t="shared" si="3"/>
        <v>0</v>
      </c>
      <c r="Q36" s="1">
        <f t="shared" si="8"/>
        <v>0</v>
      </c>
      <c r="R36" s="1">
        <v>0.33300000000000002</v>
      </c>
      <c r="S36" s="1">
        <v>2.6669999999999998</v>
      </c>
      <c r="T36" s="1">
        <v>3</v>
      </c>
      <c r="U36" s="1">
        <v>0</v>
      </c>
      <c r="V36" s="1">
        <f t="shared" si="4"/>
        <v>0</v>
      </c>
      <c r="W36" s="1">
        <v>0.33300000000000002</v>
      </c>
      <c r="X36" s="1">
        <v>2.6669999999999998</v>
      </c>
      <c r="Y36" s="1">
        <v>3</v>
      </c>
      <c r="Z36" s="1">
        <v>0</v>
      </c>
      <c r="AA36" s="1">
        <f t="shared" si="5"/>
        <v>0</v>
      </c>
      <c r="AB36" s="1">
        <v>0.33300000000000002</v>
      </c>
      <c r="AC36" s="1">
        <v>2.6669999999999998</v>
      </c>
      <c r="AD36" s="1">
        <v>0</v>
      </c>
      <c r="AE36" s="1">
        <v>0</v>
      </c>
      <c r="AF36" s="1" t="e">
        <f t="shared" si="6"/>
        <v>#DIV/0!</v>
      </c>
      <c r="AH36" s="1">
        <f t="shared" si="10"/>
        <v>3.6146090259463463E-2</v>
      </c>
      <c r="AI36" s="1">
        <f t="shared" si="11"/>
        <v>2.7598903431407452E-2</v>
      </c>
      <c r="AJ36" s="1">
        <f t="shared" si="12"/>
        <v>0</v>
      </c>
      <c r="AK36" s="1">
        <f t="shared" si="13"/>
        <v>4.5401554896504229E-2</v>
      </c>
      <c r="AL36" s="1" t="b">
        <f t="shared" si="14"/>
        <v>0</v>
      </c>
      <c r="AM36" s="1">
        <f t="shared" si="15"/>
        <v>3.8278931334667802E-5</v>
      </c>
      <c r="AN36" s="1" t="b">
        <f t="shared" si="16"/>
        <v>0</v>
      </c>
      <c r="AO36" s="1">
        <v>9.4879999999999995</v>
      </c>
    </row>
    <row r="37" spans="1:41">
      <c r="A37" s="7">
        <v>34</v>
      </c>
      <c r="B37" s="9" t="s">
        <v>41</v>
      </c>
      <c r="C37" s="9" t="s">
        <v>42</v>
      </c>
      <c r="D37" s="9" t="s">
        <v>41</v>
      </c>
      <c r="E37" s="9" t="s">
        <v>42</v>
      </c>
      <c r="F37" s="2" t="b">
        <f t="shared" si="9"/>
        <v>0</v>
      </c>
      <c r="G37" s="2" t="b">
        <f t="shared" si="7"/>
        <v>0</v>
      </c>
      <c r="H37" s="1" t="s">
        <v>285</v>
      </c>
      <c r="I37" s="4" t="s">
        <v>106</v>
      </c>
      <c r="J37" s="2" t="s">
        <v>109</v>
      </c>
      <c r="K37" s="2"/>
      <c r="M37" s="1">
        <f>PRODUCT(SUM(PRODUCT(R37,overview!$J$4),PRODUCT(W37,overview!$K$4),PRODUCT(AB37,overview!$L$4)),1/SUM(overview!$J$4:$L$4))</f>
        <v>0.42899999999999999</v>
      </c>
      <c r="N37" s="1">
        <f>PRODUCT(SUM(PRODUCT(S37,overview!$J$4),PRODUCT(X37,overview!$K$4),PRODUCT(AC37,overview!$L$4)),1/SUM(overview!$J$4:$L$4))</f>
        <v>2.5710000000000002</v>
      </c>
      <c r="O37" s="1">
        <f t="shared" si="3"/>
        <v>11</v>
      </c>
      <c r="P37" s="1">
        <f t="shared" si="3"/>
        <v>0</v>
      </c>
      <c r="Q37" s="1">
        <f t="shared" si="8"/>
        <v>0</v>
      </c>
      <c r="R37" s="1">
        <v>0.42899999999999999</v>
      </c>
      <c r="S37" s="1">
        <v>2.5710000000000002</v>
      </c>
      <c r="T37" s="1">
        <v>4</v>
      </c>
      <c r="U37" s="1">
        <v>0</v>
      </c>
      <c r="V37" s="1">
        <f t="shared" si="4"/>
        <v>0</v>
      </c>
      <c r="W37" s="1">
        <v>0.42899999999999999</v>
      </c>
      <c r="X37" s="1">
        <v>2.5710000000000002</v>
      </c>
      <c r="Y37" s="1">
        <v>7</v>
      </c>
      <c r="Z37" s="1">
        <v>0</v>
      </c>
      <c r="AA37" s="1">
        <f t="shared" si="5"/>
        <v>0</v>
      </c>
      <c r="AB37" s="1">
        <v>0.42899999999999999</v>
      </c>
      <c r="AC37" s="1">
        <v>2.5710000000000002</v>
      </c>
      <c r="AD37" s="1">
        <v>0</v>
      </c>
      <c r="AE37" s="1">
        <v>0</v>
      </c>
      <c r="AF37" s="1" t="e">
        <f t="shared" si="6"/>
        <v>#DIV/0!</v>
      </c>
      <c r="AH37" s="1">
        <f t="shared" si="10"/>
        <v>3.7044928377558115E-2</v>
      </c>
      <c r="AI37" s="1">
        <f t="shared" si="11"/>
        <v>4.4527058371694392E-2</v>
      </c>
      <c r="AJ37" s="1">
        <f t="shared" si="12"/>
        <v>0</v>
      </c>
      <c r="AK37" s="1">
        <f t="shared" si="13"/>
        <v>0.61571242034876383</v>
      </c>
      <c r="AL37" s="1" t="b">
        <f t="shared" si="14"/>
        <v>0</v>
      </c>
      <c r="AM37" s="1">
        <f t="shared" si="15"/>
        <v>4.9167626087549265E-2</v>
      </c>
      <c r="AN37" s="1" t="b">
        <f t="shared" si="16"/>
        <v>0</v>
      </c>
      <c r="AO37" s="1">
        <v>9.4879999999999995</v>
      </c>
    </row>
    <row r="38" spans="1:41">
      <c r="A38" s="7">
        <v>35</v>
      </c>
      <c r="B38" s="9" t="s">
        <v>77</v>
      </c>
      <c r="C38" s="9" t="s">
        <v>78</v>
      </c>
      <c r="D38" s="9" t="s">
        <v>110</v>
      </c>
      <c r="E38" s="9" t="s">
        <v>78</v>
      </c>
      <c r="F38" s="2" t="b">
        <f t="shared" si="9"/>
        <v>0</v>
      </c>
      <c r="G38" s="2" t="b">
        <f t="shared" si="7"/>
        <v>0</v>
      </c>
      <c r="H38" s="1" t="s">
        <v>285</v>
      </c>
      <c r="I38" s="4" t="s">
        <v>106</v>
      </c>
      <c r="J38" s="4"/>
      <c r="M38" s="1">
        <f>PRODUCT(SUM(PRODUCT(R38,overview!$J$4),PRODUCT(W38,overview!$K$4),PRODUCT(AB38,overview!$L$4)),1/SUM(overview!$J$4:$L$4))</f>
        <v>0.375</v>
      </c>
      <c r="N38" s="1">
        <f>PRODUCT(SUM(PRODUCT(S38,overview!$J$4),PRODUCT(X38,overview!$K$4),PRODUCT(AC38,overview!$L$4)),1/SUM(overview!$J$4:$L$4))</f>
        <v>2.625</v>
      </c>
      <c r="O38" s="1">
        <f t="shared" si="3"/>
        <v>14</v>
      </c>
      <c r="P38" s="1">
        <f t="shared" si="3"/>
        <v>0</v>
      </c>
      <c r="Q38" s="1">
        <f t="shared" si="8"/>
        <v>0</v>
      </c>
      <c r="R38" s="1">
        <v>0.375</v>
      </c>
      <c r="S38" s="1">
        <v>2.625</v>
      </c>
      <c r="T38" s="1">
        <v>9</v>
      </c>
      <c r="U38" s="1">
        <v>0</v>
      </c>
      <c r="V38" s="1">
        <f t="shared" si="4"/>
        <v>0</v>
      </c>
      <c r="W38" s="1">
        <v>0.375</v>
      </c>
      <c r="X38" s="1">
        <v>2.625</v>
      </c>
      <c r="Y38" s="1">
        <v>4</v>
      </c>
      <c r="Z38" s="1">
        <v>0</v>
      </c>
      <c r="AA38" s="1">
        <f t="shared" si="5"/>
        <v>0</v>
      </c>
      <c r="AB38" s="1">
        <v>0.375</v>
      </c>
      <c r="AC38" s="1">
        <v>2.625</v>
      </c>
      <c r="AD38" s="1">
        <v>1</v>
      </c>
      <c r="AE38" s="1">
        <v>0</v>
      </c>
      <c r="AF38" s="1">
        <f t="shared" si="6"/>
        <v>0</v>
      </c>
      <c r="AH38" s="1">
        <f t="shared" si="10"/>
        <v>4.7094611958959705E-2</v>
      </c>
      <c r="AI38" s="1">
        <f t="shared" si="11"/>
        <v>7.9926263875018153E-2</v>
      </c>
      <c r="AJ38" s="1">
        <f t="shared" si="12"/>
        <v>0</v>
      </c>
      <c r="AK38" s="1">
        <f t="shared" si="13"/>
        <v>1.7894276582253161</v>
      </c>
      <c r="AL38" s="1" t="b">
        <f t="shared" si="14"/>
        <v>0</v>
      </c>
      <c r="AM38" s="1">
        <f t="shared" si="15"/>
        <v>9.165360141842159E-2</v>
      </c>
      <c r="AN38" s="1" t="b">
        <f t="shared" si="16"/>
        <v>0</v>
      </c>
      <c r="AO38" s="1">
        <v>9.4879999999999995</v>
      </c>
    </row>
    <row r="39" spans="1:41">
      <c r="A39" s="7">
        <v>36</v>
      </c>
      <c r="B39" s="9" t="s">
        <v>49</v>
      </c>
      <c r="C39" s="9" t="s">
        <v>50</v>
      </c>
      <c r="D39" s="9" t="s">
        <v>49</v>
      </c>
      <c r="E39" s="9" t="s">
        <v>50</v>
      </c>
      <c r="F39" s="2" t="b">
        <f t="shared" si="9"/>
        <v>0</v>
      </c>
      <c r="G39" s="2" t="b">
        <f t="shared" si="7"/>
        <v>0</v>
      </c>
      <c r="H39" s="1" t="s">
        <v>285</v>
      </c>
      <c r="I39" s="4"/>
      <c r="J39" s="4"/>
      <c r="M39" s="1">
        <f>PRODUCT(SUM(PRODUCT(R39,overview!$J$4),PRODUCT(W39,overview!$K$4),PRODUCT(AB39,overview!$L$4)),1/SUM(overview!$J$4:$L$4))</f>
        <v>0.45553658536585367</v>
      </c>
      <c r="N39" s="1">
        <f>PRODUCT(SUM(PRODUCT(S39,overview!$J$4),PRODUCT(X39,overview!$K$4),PRODUCT(AC39,overview!$L$4)),1/SUM(overview!$J$4:$L$4))</f>
        <v>2.5444634146341465</v>
      </c>
      <c r="O39" s="1">
        <f t="shared" si="3"/>
        <v>9.5</v>
      </c>
      <c r="P39" s="1">
        <f t="shared" si="3"/>
        <v>6.5</v>
      </c>
      <c r="Q39" s="1">
        <f t="shared" si="8"/>
        <v>0.12249456016410569</v>
      </c>
      <c r="R39" s="1">
        <v>0.69</v>
      </c>
      <c r="S39" s="1">
        <v>2.31</v>
      </c>
      <c r="T39" s="1">
        <v>4.5</v>
      </c>
      <c r="U39" s="1">
        <v>5.5</v>
      </c>
      <c r="V39" s="1">
        <f t="shared" si="4"/>
        <v>0.365079365079365</v>
      </c>
      <c r="W39" s="1">
        <v>0.33400000000000002</v>
      </c>
      <c r="X39" s="1">
        <v>2.6659999999999999</v>
      </c>
      <c r="Y39" s="1">
        <v>5</v>
      </c>
      <c r="Z39" s="1">
        <v>1</v>
      </c>
      <c r="AA39" s="1">
        <f t="shared" si="5"/>
        <v>2.505626406601651E-2</v>
      </c>
      <c r="AB39" s="1">
        <v>0.33300000000000002</v>
      </c>
      <c r="AC39" s="1">
        <v>2.6669999999999998</v>
      </c>
      <c r="AD39" s="1">
        <v>0</v>
      </c>
      <c r="AE39" s="1">
        <v>0</v>
      </c>
      <c r="AF39" s="1" t="e">
        <f t="shared" si="6"/>
        <v>#DIV/0!</v>
      </c>
      <c r="AH39" s="1">
        <f t="shared" si="10"/>
        <v>6.0348381042602289E-2</v>
      </c>
      <c r="AI39" s="1">
        <f t="shared" si="11"/>
        <v>9.6272718130301665E-2</v>
      </c>
      <c r="AJ39" s="1">
        <f t="shared" si="12"/>
        <v>0</v>
      </c>
      <c r="AK39" s="1">
        <f t="shared" si="13"/>
        <v>2.1909360357184071</v>
      </c>
      <c r="AL39" s="1" t="b">
        <f t="shared" si="14"/>
        <v>0</v>
      </c>
      <c r="AM39" s="1">
        <f t="shared" si="15"/>
        <v>0.12652492603138005</v>
      </c>
      <c r="AN39" s="1" t="b">
        <f t="shared" si="16"/>
        <v>0</v>
      </c>
      <c r="AO39" s="1">
        <v>9.4879999999999995</v>
      </c>
    </row>
    <row r="40" spans="1:41">
      <c r="A40" s="7">
        <v>37</v>
      </c>
      <c r="B40" s="9" t="s">
        <v>76</v>
      </c>
      <c r="C40" s="9" t="s">
        <v>46</v>
      </c>
      <c r="D40" s="9" t="s">
        <v>45</v>
      </c>
      <c r="E40" s="9" t="s">
        <v>46</v>
      </c>
      <c r="F40" s="2" t="b">
        <f t="shared" si="9"/>
        <v>0</v>
      </c>
      <c r="G40" s="2" t="b">
        <f t="shared" si="7"/>
        <v>0</v>
      </c>
      <c r="H40" s="1" t="s">
        <v>285</v>
      </c>
      <c r="I40" s="4"/>
      <c r="J40" s="2" t="s">
        <v>109</v>
      </c>
      <c r="M40" s="1">
        <f>PRODUCT(SUM(PRODUCT(R40,overview!$J$4),PRODUCT(W40,overview!$K$4),PRODUCT(AB40,overview!$L$4)),1/SUM(overview!$J$4:$L$4))</f>
        <v>1.0628780487804876</v>
      </c>
      <c r="N40" s="1">
        <f>PRODUCT(SUM(PRODUCT(S40,overview!$J$4),PRODUCT(X40,overview!$K$4),PRODUCT(AC40,overview!$L$4)),1/SUM(overview!$J$4:$L$4))</f>
        <v>1.9371219512195121</v>
      </c>
      <c r="O40" s="1">
        <f t="shared" si="3"/>
        <v>14</v>
      </c>
      <c r="P40" s="1">
        <f t="shared" si="3"/>
        <v>0</v>
      </c>
      <c r="Q40" s="1">
        <f t="shared" si="8"/>
        <v>0</v>
      </c>
      <c r="R40" s="1">
        <v>1.054</v>
      </c>
      <c r="S40" s="1">
        <v>1.946</v>
      </c>
      <c r="T40" s="1">
        <v>8</v>
      </c>
      <c r="U40" s="1">
        <v>0</v>
      </c>
      <c r="V40" s="1">
        <f t="shared" si="4"/>
        <v>0</v>
      </c>
      <c r="W40" s="1">
        <v>1.069</v>
      </c>
      <c r="X40" s="1">
        <v>1.931</v>
      </c>
      <c r="Y40" s="1">
        <v>5</v>
      </c>
      <c r="Z40" s="1">
        <v>0</v>
      </c>
      <c r="AA40" s="1">
        <f t="shared" si="5"/>
        <v>0</v>
      </c>
      <c r="AB40" s="1">
        <v>1.028</v>
      </c>
      <c r="AC40" s="1">
        <v>1.972</v>
      </c>
      <c r="AD40" s="1">
        <v>1</v>
      </c>
      <c r="AE40" s="1">
        <v>0</v>
      </c>
      <c r="AF40" s="1">
        <f t="shared" si="6"/>
        <v>0</v>
      </c>
      <c r="AH40" s="1">
        <f t="shared" si="10"/>
        <v>9.6255843738154573E-2</v>
      </c>
      <c r="AI40" s="1">
        <f t="shared" si="11"/>
        <v>0.10956058783664149</v>
      </c>
      <c r="AJ40" s="1">
        <f t="shared" ref="AJ40:AJ71" si="17">(SUM(AE36:AE46)*SUM(AB36:AB46))/(SUM(AD36:AD46)*SUM(AC36:AC46))</f>
        <v>0</v>
      </c>
      <c r="AK40" s="1">
        <f t="shared" si="13"/>
        <v>1.8823029568057439</v>
      </c>
      <c r="AL40" s="1" t="b">
        <f t="shared" si="14"/>
        <v>0</v>
      </c>
      <c r="AM40" s="1">
        <f t="shared" si="15"/>
        <v>9.3349394273218853E-2</v>
      </c>
      <c r="AN40" s="1" t="b">
        <f t="shared" si="16"/>
        <v>0</v>
      </c>
      <c r="AO40" s="1">
        <v>9.4879999999999995</v>
      </c>
    </row>
    <row r="41" spans="1:41">
      <c r="A41" s="7">
        <v>38</v>
      </c>
      <c r="B41" s="9" t="s">
        <v>45</v>
      </c>
      <c r="C41" s="9" t="s">
        <v>46</v>
      </c>
      <c r="D41" s="9" t="s">
        <v>45</v>
      </c>
      <c r="E41" s="9" t="s">
        <v>46</v>
      </c>
      <c r="F41" s="2" t="b">
        <f t="shared" si="9"/>
        <v>0</v>
      </c>
      <c r="G41" s="2" t="b">
        <f t="shared" si="7"/>
        <v>0</v>
      </c>
      <c r="H41" s="1" t="s">
        <v>285</v>
      </c>
      <c r="I41" s="4" t="s">
        <v>106</v>
      </c>
      <c r="J41" s="2" t="s">
        <v>109</v>
      </c>
      <c r="M41" s="1">
        <f>PRODUCT(SUM(PRODUCT(R41,overview!$J$4),PRODUCT(W41,overview!$K$4),PRODUCT(AB41,overview!$L$4)),1/SUM(overview!$J$4:$L$4))</f>
        <v>1.0085365853658534</v>
      </c>
      <c r="N41" s="1">
        <f>PRODUCT(SUM(PRODUCT(S41,overview!$J$4),PRODUCT(X41,overview!$K$4),PRODUCT(AC41,overview!$L$4)),1/SUM(overview!$J$4:$L$4))</f>
        <v>1.9914634146341466</v>
      </c>
      <c r="O41" s="1">
        <f t="shared" si="3"/>
        <v>16</v>
      </c>
      <c r="P41" s="1">
        <f t="shared" si="3"/>
        <v>0</v>
      </c>
      <c r="Q41" s="1">
        <f t="shared" si="8"/>
        <v>0</v>
      </c>
      <c r="R41" s="1">
        <v>1.012</v>
      </c>
      <c r="S41" s="1">
        <v>1.988</v>
      </c>
      <c r="T41" s="1">
        <v>10</v>
      </c>
      <c r="U41" s="1">
        <v>0</v>
      </c>
      <c r="V41" s="1">
        <f t="shared" si="4"/>
        <v>0</v>
      </c>
      <c r="W41" s="1">
        <v>1.0069999999999999</v>
      </c>
      <c r="X41" s="1">
        <v>1.9930000000000001</v>
      </c>
      <c r="Y41" s="1">
        <v>6</v>
      </c>
      <c r="Z41" s="1">
        <v>0</v>
      </c>
      <c r="AA41" s="1">
        <f t="shared" si="5"/>
        <v>0</v>
      </c>
      <c r="AB41" s="1">
        <v>1</v>
      </c>
      <c r="AC41" s="1">
        <v>2</v>
      </c>
      <c r="AD41" s="1">
        <v>0</v>
      </c>
      <c r="AE41" s="1">
        <v>0</v>
      </c>
      <c r="AF41" s="1" t="e">
        <f t="shared" si="6"/>
        <v>#DIV/0!</v>
      </c>
      <c r="AH41" s="1">
        <f t="shared" si="10"/>
        <v>9.2142346142506937E-2</v>
      </c>
      <c r="AI41" s="1">
        <f t="shared" si="11"/>
        <v>0.10790057893002571</v>
      </c>
      <c r="AJ41" s="1">
        <f t="shared" si="17"/>
        <v>0</v>
      </c>
      <c r="AK41" s="1">
        <f t="shared" si="13"/>
        <v>1.4492684909154556</v>
      </c>
      <c r="AL41" s="1" t="b">
        <f t="shared" si="14"/>
        <v>0</v>
      </c>
      <c r="AM41" s="1">
        <f t="shared" si="15"/>
        <v>5.3464090408271159E-2</v>
      </c>
      <c r="AN41" s="1" t="b">
        <f t="shared" si="16"/>
        <v>0</v>
      </c>
      <c r="AO41" s="1">
        <v>9.4879999999999995</v>
      </c>
    </row>
    <row r="42" spans="1:41">
      <c r="A42" s="7">
        <v>39</v>
      </c>
      <c r="B42" s="9" t="s">
        <v>28</v>
      </c>
      <c r="C42" s="9" t="s">
        <v>29</v>
      </c>
      <c r="D42" s="9" t="s">
        <v>28</v>
      </c>
      <c r="E42" s="9" t="s">
        <v>29</v>
      </c>
      <c r="F42" s="2" t="b">
        <f t="shared" si="9"/>
        <v>0</v>
      </c>
      <c r="G42" s="2" t="b">
        <f t="shared" si="7"/>
        <v>0</v>
      </c>
      <c r="H42" s="1" t="s">
        <v>285</v>
      </c>
      <c r="I42" s="4" t="s">
        <v>106</v>
      </c>
      <c r="J42" s="4"/>
      <c r="M42" s="1">
        <f>PRODUCT(SUM(PRODUCT(R42,overview!$J$4),PRODUCT(W42,overview!$K$4),PRODUCT(AB42,overview!$L$4)),1/SUM(overview!$J$4:$L$4))</f>
        <v>0.67890243902439029</v>
      </c>
      <c r="N42" s="1">
        <f>PRODUCT(SUM(PRODUCT(S42,overview!$J$4),PRODUCT(X42,overview!$K$4),PRODUCT(AC42,overview!$L$4)),1/SUM(overview!$J$4:$L$4))</f>
        <v>2.3210975609756095</v>
      </c>
      <c r="O42" s="1">
        <f t="shared" si="3"/>
        <v>9.5</v>
      </c>
      <c r="P42" s="1">
        <f t="shared" si="3"/>
        <v>7.5</v>
      </c>
      <c r="Q42" s="1">
        <f t="shared" si="8"/>
        <v>0.23091472705301322</v>
      </c>
      <c r="R42" s="1">
        <v>0.64800000000000002</v>
      </c>
      <c r="S42" s="1">
        <v>2.3519999999999999</v>
      </c>
      <c r="T42" s="1">
        <v>4</v>
      </c>
      <c r="U42" s="1">
        <v>2</v>
      </c>
      <c r="V42" s="1">
        <f t="shared" si="4"/>
        <v>0.13775510204081634</v>
      </c>
      <c r="W42" s="1">
        <v>0.69599999999999995</v>
      </c>
      <c r="X42" s="1">
        <v>2.3039999999999998</v>
      </c>
      <c r="Y42" s="1">
        <v>5.5</v>
      </c>
      <c r="Z42" s="1">
        <v>5.5</v>
      </c>
      <c r="AA42" s="1">
        <f t="shared" si="5"/>
        <v>0.30208333333333331</v>
      </c>
      <c r="AB42" s="1">
        <v>0.66700000000000004</v>
      </c>
      <c r="AC42" s="1">
        <v>2.3330000000000002</v>
      </c>
      <c r="AD42" s="1">
        <v>0</v>
      </c>
      <c r="AE42" s="1">
        <v>0</v>
      </c>
      <c r="AF42" s="1" t="e">
        <f t="shared" si="6"/>
        <v>#DIV/0!</v>
      </c>
      <c r="AH42" s="1">
        <f t="shared" si="10"/>
        <v>0.12470269409378962</v>
      </c>
      <c r="AI42" s="1">
        <f t="shared" si="11"/>
        <v>0.12531773794252557</v>
      </c>
      <c r="AJ42" s="1">
        <f t="shared" si="17"/>
        <v>7.696575776791377E-2</v>
      </c>
      <c r="AK42" s="1">
        <f t="shared" si="13"/>
        <v>0.94048591175119312</v>
      </c>
      <c r="AL42" s="1" t="b">
        <f t="shared" si="14"/>
        <v>0</v>
      </c>
      <c r="AM42" s="1">
        <f t="shared" si="15"/>
        <v>4.2668907529696369E-3</v>
      </c>
      <c r="AN42" s="1" t="b">
        <f t="shared" si="16"/>
        <v>0</v>
      </c>
      <c r="AO42" s="1">
        <v>9.4879999999999995</v>
      </c>
    </row>
    <row r="43" spans="1:41">
      <c r="A43" s="7">
        <v>40</v>
      </c>
      <c r="B43" s="9" t="s">
        <v>53</v>
      </c>
      <c r="C43" s="9" t="s">
        <v>33</v>
      </c>
      <c r="D43" s="9" t="s">
        <v>32</v>
      </c>
      <c r="E43" s="9" t="s">
        <v>33</v>
      </c>
      <c r="F43" s="2" t="b">
        <f t="shared" si="9"/>
        <v>1</v>
      </c>
      <c r="G43" s="2" t="b">
        <f t="shared" si="7"/>
        <v>0</v>
      </c>
      <c r="H43" s="1" t="s">
        <v>285</v>
      </c>
      <c r="I43" s="4"/>
      <c r="J43" s="2" t="s">
        <v>109</v>
      </c>
      <c r="M43" s="1">
        <f>PRODUCT(SUM(PRODUCT(R43,overview!$J$4),PRODUCT(W43,overview!$K$4),PRODUCT(AB43,overview!$L$4)),1/SUM(overview!$J$4:$L$4))</f>
        <v>1</v>
      </c>
      <c r="N43" s="1">
        <f>PRODUCT(SUM(PRODUCT(S43,overview!$J$4),PRODUCT(X43,overview!$K$4),PRODUCT(AC43,overview!$L$4)),1/SUM(overview!$J$4:$L$4))</f>
        <v>2</v>
      </c>
      <c r="O43" s="1">
        <f t="shared" si="3"/>
        <v>20</v>
      </c>
      <c r="P43" s="1">
        <f t="shared" si="3"/>
        <v>4</v>
      </c>
      <c r="Q43" s="1">
        <f t="shared" si="8"/>
        <v>0.1</v>
      </c>
      <c r="R43" s="1">
        <v>1</v>
      </c>
      <c r="S43" s="1">
        <v>2</v>
      </c>
      <c r="T43" s="1">
        <v>9</v>
      </c>
      <c r="U43" s="1">
        <v>4</v>
      </c>
      <c r="V43" s="1">
        <f t="shared" si="4"/>
        <v>0.22222222222222221</v>
      </c>
      <c r="W43" s="1">
        <v>1</v>
      </c>
      <c r="X43" s="1">
        <v>2</v>
      </c>
      <c r="Y43" s="1">
        <v>10</v>
      </c>
      <c r="Z43" s="1">
        <v>0</v>
      </c>
      <c r="AA43" s="1">
        <f t="shared" si="5"/>
        <v>0</v>
      </c>
      <c r="AB43" s="1">
        <v>1</v>
      </c>
      <c r="AC43" s="1">
        <v>2</v>
      </c>
      <c r="AD43" s="1">
        <v>1</v>
      </c>
      <c r="AE43" s="1">
        <v>0</v>
      </c>
      <c r="AF43" s="1">
        <f t="shared" si="6"/>
        <v>0</v>
      </c>
      <c r="AH43" s="1">
        <f t="shared" si="10"/>
        <v>0.15742384870855944</v>
      </c>
      <c r="AI43" s="1">
        <f t="shared" si="11"/>
        <v>0.17270010311963119</v>
      </c>
      <c r="AJ43" s="1">
        <f t="shared" si="17"/>
        <v>0.11369393533005517</v>
      </c>
      <c r="AK43" s="1">
        <f t="shared" si="13"/>
        <v>0.33745633482417087</v>
      </c>
      <c r="AL43" s="1" t="b">
        <f t="shared" si="14"/>
        <v>0</v>
      </c>
      <c r="AM43" s="1">
        <f t="shared" si="15"/>
        <v>8.9782268261443532E-3</v>
      </c>
      <c r="AN43" s="1" t="b">
        <f t="shared" si="16"/>
        <v>0</v>
      </c>
      <c r="AO43" s="1">
        <v>9.4879999999999995</v>
      </c>
    </row>
    <row r="44" spans="1:41">
      <c r="A44" s="7">
        <v>41</v>
      </c>
      <c r="B44" s="9" t="s">
        <v>47</v>
      </c>
      <c r="C44" s="9" t="s">
        <v>48</v>
      </c>
      <c r="D44" s="9" t="s">
        <v>47</v>
      </c>
      <c r="E44" s="9" t="s">
        <v>48</v>
      </c>
      <c r="F44" s="2" t="b">
        <f t="shared" si="9"/>
        <v>0</v>
      </c>
      <c r="G44" s="2" t="b">
        <f t="shared" si="7"/>
        <v>0</v>
      </c>
      <c r="H44" s="1" t="s">
        <v>285</v>
      </c>
      <c r="I44" s="4"/>
      <c r="J44" s="2" t="s">
        <v>109</v>
      </c>
      <c r="M44" s="1">
        <f>PRODUCT(SUM(PRODUCT(R44,overview!$J$4),PRODUCT(W44,overview!$K$4),PRODUCT(AB44,overview!$L$4)),1/SUM(overview!$J$4:$L$4))</f>
        <v>0.94529268292682922</v>
      </c>
      <c r="N44" s="1">
        <f>PRODUCT(SUM(PRODUCT(S44,overview!$J$4),PRODUCT(X44,overview!$K$4),PRODUCT(AC44,overview!$L$4)),1/SUM(overview!$J$4:$L$4))</f>
        <v>2.0547073170731709</v>
      </c>
      <c r="O44" s="1">
        <f t="shared" si="3"/>
        <v>15.2</v>
      </c>
      <c r="P44" s="1">
        <f t="shared" si="3"/>
        <v>10.8</v>
      </c>
      <c r="Q44" s="1">
        <f t="shared" si="8"/>
        <v>0.32688613203533384</v>
      </c>
      <c r="R44" s="1">
        <v>0.82399999999999995</v>
      </c>
      <c r="S44" s="1">
        <v>2.1760000000000002</v>
      </c>
      <c r="T44" s="1">
        <v>5</v>
      </c>
      <c r="U44" s="1">
        <v>7</v>
      </c>
      <c r="V44" s="1">
        <f t="shared" si="4"/>
        <v>0.53014705882352942</v>
      </c>
      <c r="W44" s="1">
        <v>1.014</v>
      </c>
      <c r="X44" s="1">
        <v>1.986</v>
      </c>
      <c r="Y44" s="1">
        <v>10.199999999999999</v>
      </c>
      <c r="Z44" s="1">
        <v>3.8</v>
      </c>
      <c r="AA44" s="1">
        <f t="shared" si="5"/>
        <v>0.19021384989040935</v>
      </c>
      <c r="AB44" s="1">
        <v>0.85699999999999998</v>
      </c>
      <c r="AC44" s="1">
        <v>2.1429999999999998</v>
      </c>
      <c r="AD44" s="1">
        <v>0</v>
      </c>
      <c r="AE44" s="1">
        <v>0</v>
      </c>
      <c r="AF44" s="1" t="e">
        <f t="shared" si="6"/>
        <v>#DIV/0!</v>
      </c>
      <c r="AH44" s="1">
        <f t="shared" si="10"/>
        <v>0.162337191099786</v>
      </c>
      <c r="AI44" s="1">
        <f t="shared" si="11"/>
        <v>0.14105293959352802</v>
      </c>
      <c r="AJ44" s="1">
        <f t="shared" si="17"/>
        <v>0.11445824004342221</v>
      </c>
      <c r="AK44" s="1">
        <f t="shared" si="13"/>
        <v>5.4510867631522505E-2</v>
      </c>
      <c r="AL44" s="1" t="b">
        <f t="shared" si="14"/>
        <v>0</v>
      </c>
      <c r="AM44" s="1">
        <f t="shared" si="15"/>
        <v>6.1656245465998238E-2</v>
      </c>
      <c r="AN44" s="1" t="b">
        <f t="shared" si="16"/>
        <v>0</v>
      </c>
      <c r="AO44" s="1">
        <v>9.4879999999999995</v>
      </c>
    </row>
    <row r="45" spans="1:41">
      <c r="A45" s="7">
        <v>42</v>
      </c>
      <c r="B45" s="9" t="s">
        <v>83</v>
      </c>
      <c r="C45" s="9" t="s">
        <v>61</v>
      </c>
      <c r="D45" s="9" t="s">
        <v>60</v>
      </c>
      <c r="E45" s="9" t="s">
        <v>61</v>
      </c>
      <c r="F45" s="2" t="b">
        <f t="shared" si="9"/>
        <v>0</v>
      </c>
      <c r="G45" s="2" t="b">
        <f t="shared" si="7"/>
        <v>0</v>
      </c>
      <c r="H45" s="1" t="s">
        <v>285</v>
      </c>
      <c r="I45" s="4" t="s">
        <v>106</v>
      </c>
      <c r="J45" s="2"/>
      <c r="K45" s="2"/>
      <c r="L45" s="2"/>
      <c r="M45" s="1">
        <f>PRODUCT(SUM(PRODUCT(R45,overview!$J$4),PRODUCT(W45,overview!$K$4),PRODUCT(AB45,overview!$L$4)),1/SUM(overview!$J$4:$L$4))</f>
        <v>1</v>
      </c>
      <c r="N45" s="1">
        <f>PRODUCT(SUM(PRODUCT(S45,overview!$J$4),PRODUCT(X45,overview!$K$4),PRODUCT(AC45,overview!$L$4)),1/SUM(overview!$J$4:$L$4))</f>
        <v>2</v>
      </c>
      <c r="O45" s="1">
        <f t="shared" si="3"/>
        <v>14</v>
      </c>
      <c r="P45" s="1">
        <f t="shared" si="3"/>
        <v>4</v>
      </c>
      <c r="Q45" s="1">
        <f t="shared" si="8"/>
        <v>0.14285714285714285</v>
      </c>
      <c r="R45" s="1">
        <v>1</v>
      </c>
      <c r="S45" s="1">
        <v>2</v>
      </c>
      <c r="T45" s="1">
        <v>7</v>
      </c>
      <c r="U45" s="1">
        <v>2</v>
      </c>
      <c r="V45" s="1">
        <f t="shared" si="4"/>
        <v>0.14285714285714285</v>
      </c>
      <c r="W45" s="1">
        <v>1</v>
      </c>
      <c r="X45" s="1">
        <v>2</v>
      </c>
      <c r="Y45" s="1">
        <v>6</v>
      </c>
      <c r="Z45" s="1">
        <v>2</v>
      </c>
      <c r="AA45" s="1">
        <f t="shared" si="5"/>
        <v>0.16666666666666666</v>
      </c>
      <c r="AB45" s="1">
        <v>1</v>
      </c>
      <c r="AC45" s="1">
        <v>2</v>
      </c>
      <c r="AD45" s="1">
        <v>1</v>
      </c>
      <c r="AE45" s="1">
        <v>0</v>
      </c>
      <c r="AF45" s="1">
        <f t="shared" si="6"/>
        <v>0</v>
      </c>
      <c r="AH45" s="1">
        <f t="shared" si="10"/>
        <v>0.19082840966439887</v>
      </c>
      <c r="AI45" s="1">
        <f t="shared" si="11"/>
        <v>0.14520821493558295</v>
      </c>
      <c r="AJ45" s="1">
        <f t="shared" si="17"/>
        <v>0.17092262025779695</v>
      </c>
      <c r="AK45" s="1">
        <f t="shared" si="13"/>
        <v>1.2229354804175873E-3</v>
      </c>
      <c r="AL45" s="1" t="b">
        <f t="shared" si="14"/>
        <v>0</v>
      </c>
      <c r="AM45" s="1">
        <f t="shared" si="15"/>
        <v>0.16992799020628455</v>
      </c>
      <c r="AN45" s="1" t="b">
        <f t="shared" si="16"/>
        <v>0</v>
      </c>
      <c r="AO45" s="1">
        <v>9.4879999999999995</v>
      </c>
    </row>
    <row r="46" spans="1:41">
      <c r="A46" s="7">
        <v>43</v>
      </c>
      <c r="B46" s="9" t="s">
        <v>77</v>
      </c>
      <c r="C46" s="9" t="s">
        <v>78</v>
      </c>
      <c r="D46" s="9" t="s">
        <v>77</v>
      </c>
      <c r="E46" s="9" t="s">
        <v>78</v>
      </c>
      <c r="F46" s="2" t="b">
        <f t="shared" si="9"/>
        <v>0</v>
      </c>
      <c r="G46" s="2" t="b">
        <f t="shared" si="7"/>
        <v>0</v>
      </c>
      <c r="H46" s="1" t="s">
        <v>285</v>
      </c>
      <c r="I46" s="4"/>
      <c r="J46" s="4"/>
      <c r="K46" s="2"/>
      <c r="L46" s="2"/>
      <c r="M46" s="1">
        <f>PRODUCT(SUM(PRODUCT(R46,overview!$J$4),PRODUCT(W46,overview!$K$4),PRODUCT(AB46,overview!$L$4)),1/SUM(overview!$J$4:$L$4))</f>
        <v>0.70943902439024398</v>
      </c>
      <c r="N46" s="1">
        <f>PRODUCT(SUM(PRODUCT(S46,overview!$J$4),PRODUCT(X46,overview!$K$4),PRODUCT(AC46,overview!$L$4)),1/SUM(overview!$J$4:$L$4))</f>
        <v>2.2905609756097562</v>
      </c>
      <c r="O46" s="1">
        <f t="shared" si="3"/>
        <v>7</v>
      </c>
      <c r="P46" s="1">
        <f t="shared" si="3"/>
        <v>10</v>
      </c>
      <c r="Q46" s="1">
        <f t="shared" si="8"/>
        <v>0.44246118367911935</v>
      </c>
      <c r="R46" s="1">
        <v>0.437</v>
      </c>
      <c r="S46" s="1">
        <v>2.5630000000000002</v>
      </c>
      <c r="T46" s="1">
        <v>1.5</v>
      </c>
      <c r="U46" s="1">
        <v>2.5</v>
      </c>
      <c r="V46" s="1">
        <f t="shared" si="4"/>
        <v>0.28417219404343858</v>
      </c>
      <c r="W46" s="1">
        <v>0.86899999999999999</v>
      </c>
      <c r="X46" s="1">
        <v>2.1309999999999998</v>
      </c>
      <c r="Y46" s="1">
        <v>5.5</v>
      </c>
      <c r="Z46" s="1">
        <v>7.5</v>
      </c>
      <c r="AA46" s="1">
        <f t="shared" si="5"/>
        <v>0.55607695917409672</v>
      </c>
      <c r="AB46" s="1">
        <v>0.375</v>
      </c>
      <c r="AC46" s="1">
        <v>2.625</v>
      </c>
      <c r="AD46" s="1">
        <v>0</v>
      </c>
      <c r="AE46" s="1">
        <v>0</v>
      </c>
      <c r="AF46" s="1" t="e">
        <f t="shared" si="6"/>
        <v>#DIV/0!</v>
      </c>
      <c r="AH46" s="1">
        <f t="shared" si="10"/>
        <v>0.19658698327101812</v>
      </c>
      <c r="AI46" s="1">
        <f t="shared" si="11"/>
        <v>0.15229593932258148</v>
      </c>
      <c r="AJ46" s="1">
        <f t="shared" si="17"/>
        <v>0.17092262025779695</v>
      </c>
      <c r="AK46" s="1">
        <f t="shared" si="13"/>
        <v>0.50695880518672953</v>
      </c>
      <c r="AL46" s="1" t="b">
        <f t="shared" si="14"/>
        <v>0</v>
      </c>
      <c r="AM46" s="1">
        <f t="shared" si="15"/>
        <v>0.50348101395671319</v>
      </c>
      <c r="AN46" s="1" t="b">
        <f t="shared" si="16"/>
        <v>0</v>
      </c>
      <c r="AO46" s="1">
        <v>9.4879999999999995</v>
      </c>
    </row>
    <row r="47" spans="1:41">
      <c r="A47" s="7">
        <v>44</v>
      </c>
      <c r="B47" s="9" t="s">
        <v>49</v>
      </c>
      <c r="C47" s="9" t="s">
        <v>50</v>
      </c>
      <c r="D47" s="9" t="s">
        <v>49</v>
      </c>
      <c r="E47" s="9" t="s">
        <v>50</v>
      </c>
      <c r="F47" s="2" t="b">
        <f t="shared" si="9"/>
        <v>0</v>
      </c>
      <c r="G47" s="2" t="b">
        <f t="shared" si="7"/>
        <v>0</v>
      </c>
      <c r="H47" s="1" t="s">
        <v>285</v>
      </c>
      <c r="I47" s="4"/>
      <c r="J47" s="3" t="s">
        <v>111</v>
      </c>
      <c r="M47" s="1">
        <f>PRODUCT(SUM(PRODUCT(R47,overview!$J$4),PRODUCT(W47,overview!$K$4),PRODUCT(AB47,overview!$L$4)),1/SUM(overview!$J$4:$L$4))</f>
        <v>0.33300000000000002</v>
      </c>
      <c r="N47" s="1">
        <f>PRODUCT(SUM(PRODUCT(S47,overview!$J$4),PRODUCT(X47,overview!$K$4),PRODUCT(AC47,overview!$L$4)),1/SUM(overview!$J$4:$L$4))</f>
        <v>2.6669999999999998</v>
      </c>
      <c r="O47" s="1">
        <f t="shared" si="3"/>
        <v>10</v>
      </c>
      <c r="P47" s="1">
        <f t="shared" si="3"/>
        <v>0</v>
      </c>
      <c r="Q47" s="1">
        <f t="shared" si="8"/>
        <v>0</v>
      </c>
      <c r="R47" s="1">
        <v>0.33300000000000002</v>
      </c>
      <c r="S47" s="1">
        <v>2.6669999999999998</v>
      </c>
      <c r="T47" s="1">
        <v>4</v>
      </c>
      <c r="U47" s="1">
        <v>0</v>
      </c>
      <c r="V47" s="1">
        <f t="shared" si="4"/>
        <v>0</v>
      </c>
      <c r="W47" s="1">
        <v>0.33300000000000002</v>
      </c>
      <c r="X47" s="1">
        <v>2.6669999999999998</v>
      </c>
      <c r="Y47" s="1">
        <v>6</v>
      </c>
      <c r="Z47" s="1">
        <v>0</v>
      </c>
      <c r="AA47" s="1">
        <f t="shared" si="5"/>
        <v>0</v>
      </c>
      <c r="AB47" s="1">
        <v>0.33300000000000002</v>
      </c>
      <c r="AC47" s="1">
        <v>2.6669999999999998</v>
      </c>
      <c r="AD47" s="1">
        <v>0</v>
      </c>
      <c r="AE47" s="1">
        <v>0</v>
      </c>
      <c r="AF47" s="1" t="e">
        <f t="shared" si="6"/>
        <v>#DIV/0!</v>
      </c>
      <c r="AH47" s="1">
        <f t="shared" si="10"/>
        <v>0.21773612112472968</v>
      </c>
      <c r="AI47" s="1">
        <f t="shared" si="11"/>
        <v>0.15254015077023925</v>
      </c>
      <c r="AJ47" s="1">
        <f t="shared" si="17"/>
        <v>0.18013190436933221</v>
      </c>
      <c r="AK47" s="1">
        <f t="shared" si="13"/>
        <v>2.181829533956861</v>
      </c>
      <c r="AL47" s="1" t="b">
        <f t="shared" si="14"/>
        <v>0</v>
      </c>
      <c r="AM47" s="1">
        <f t="shared" si="15"/>
        <v>1.1299210807679192</v>
      </c>
      <c r="AN47" s="1" t="b">
        <f t="shared" si="16"/>
        <v>0</v>
      </c>
      <c r="AO47" s="1">
        <v>9.4879999999999995</v>
      </c>
    </row>
    <row r="48" spans="1:41">
      <c r="A48" s="7">
        <v>45</v>
      </c>
      <c r="B48" s="9" t="s">
        <v>47</v>
      </c>
      <c r="C48" s="9" t="s">
        <v>48</v>
      </c>
      <c r="D48" s="9" t="s">
        <v>40</v>
      </c>
      <c r="E48" s="9" t="s">
        <v>29</v>
      </c>
      <c r="F48" s="2" t="b">
        <f t="shared" si="9"/>
        <v>1</v>
      </c>
      <c r="G48" s="2" t="b">
        <f t="shared" si="7"/>
        <v>1</v>
      </c>
      <c r="H48" s="1" t="s">
        <v>285</v>
      </c>
      <c r="I48" s="4"/>
      <c r="J48" s="3"/>
      <c r="K48" s="4"/>
      <c r="L48" s="3"/>
      <c r="M48" s="1">
        <f>PRODUCT(SUM(PRODUCT(R48,overview!$J$4),PRODUCT(W48,overview!$K$4),PRODUCT(AB48,overview!$L$4)),1/SUM(overview!$J$4:$L$4))</f>
        <v>0.76034146341463427</v>
      </c>
      <c r="N48" s="1">
        <f>PRODUCT(SUM(PRODUCT(S48,overview!$J$4),PRODUCT(X48,overview!$K$4),PRODUCT(AC48,overview!$L$4)),1/SUM(overview!$J$4:$L$4))</f>
        <v>2.2396585365853663</v>
      </c>
      <c r="O48" s="1">
        <f t="shared" si="3"/>
        <v>14</v>
      </c>
      <c r="P48" s="1">
        <f t="shared" si="3"/>
        <v>10</v>
      </c>
      <c r="Q48" s="1">
        <f t="shared" si="8"/>
        <v>0.24249278915713254</v>
      </c>
      <c r="R48" s="1">
        <v>0.77300000000000002</v>
      </c>
      <c r="S48" s="1">
        <v>2.2269999999999999</v>
      </c>
      <c r="T48" s="1">
        <v>6</v>
      </c>
      <c r="U48" s="1">
        <v>3</v>
      </c>
      <c r="V48" s="1">
        <f t="shared" si="4"/>
        <v>0.173551863493489</v>
      </c>
      <c r="W48" s="1">
        <v>0.752</v>
      </c>
      <c r="X48" s="1">
        <v>2.2480000000000002</v>
      </c>
      <c r="Y48" s="1">
        <v>8</v>
      </c>
      <c r="Z48" s="1">
        <v>6</v>
      </c>
      <c r="AA48" s="1">
        <f t="shared" si="5"/>
        <v>0.25088967971530246</v>
      </c>
      <c r="AB48" s="1">
        <v>0.8</v>
      </c>
      <c r="AC48" s="1">
        <v>2.2000000000000002</v>
      </c>
      <c r="AD48" s="1">
        <v>0</v>
      </c>
      <c r="AE48" s="1">
        <v>1</v>
      </c>
      <c r="AF48" s="1" t="e">
        <f t="shared" si="6"/>
        <v>#DIV/0!</v>
      </c>
      <c r="AH48" s="1">
        <f t="shared" si="10"/>
        <v>0.22827860280276094</v>
      </c>
      <c r="AI48" s="1">
        <f t="shared" si="11"/>
        <v>0.1343861044402902</v>
      </c>
      <c r="AJ48" s="1">
        <f t="shared" si="17"/>
        <v>0.36026380873866448</v>
      </c>
      <c r="AK48" s="1">
        <f t="shared" si="13"/>
        <v>4.8746435807607762</v>
      </c>
      <c r="AL48" s="1" t="b">
        <f t="shared" si="14"/>
        <v>0</v>
      </c>
      <c r="AM48" s="1">
        <f t="shared" si="15"/>
        <v>2.1208805772096455</v>
      </c>
      <c r="AN48" s="1" t="b">
        <f t="shared" si="16"/>
        <v>0</v>
      </c>
      <c r="AO48" s="1">
        <v>9.4879999999999995</v>
      </c>
    </row>
    <row r="49" spans="1:41">
      <c r="A49" s="7">
        <v>46</v>
      </c>
      <c r="B49" s="9" t="s">
        <v>32</v>
      </c>
      <c r="C49" s="9" t="s">
        <v>33</v>
      </c>
      <c r="D49" s="9" t="s">
        <v>32</v>
      </c>
      <c r="E49" s="9" t="s">
        <v>33</v>
      </c>
      <c r="F49" s="2" t="b">
        <f t="shared" si="9"/>
        <v>0</v>
      </c>
      <c r="G49" s="2" t="b">
        <f t="shared" si="7"/>
        <v>0</v>
      </c>
      <c r="H49" s="1" t="s">
        <v>285</v>
      </c>
      <c r="I49" s="4"/>
      <c r="J49" s="2"/>
      <c r="M49" s="1">
        <f>PRODUCT(SUM(PRODUCT(R49,overview!$J$4),PRODUCT(W49,overview!$K$4),PRODUCT(AB49,overview!$L$4)),1/SUM(overview!$J$4:$L$4))</f>
        <v>0.72492682926829277</v>
      </c>
      <c r="N49" s="1">
        <f>PRODUCT(SUM(PRODUCT(S49,overview!$J$4),PRODUCT(X49,overview!$K$4),PRODUCT(AC49,overview!$L$4)),1/SUM(overview!$J$4:$L$4))</f>
        <v>2.2750731707317073</v>
      </c>
      <c r="O49" s="1">
        <f t="shared" si="3"/>
        <v>12</v>
      </c>
      <c r="P49" s="1">
        <f t="shared" si="3"/>
        <v>12</v>
      </c>
      <c r="Q49" s="1">
        <f t="shared" si="8"/>
        <v>0.31863890735221601</v>
      </c>
      <c r="R49" s="1">
        <v>0.85</v>
      </c>
      <c r="S49" s="1">
        <v>2.15</v>
      </c>
      <c r="T49" s="1">
        <v>5.5</v>
      </c>
      <c r="U49" s="1">
        <v>5.5</v>
      </c>
      <c r="V49" s="1">
        <f t="shared" si="4"/>
        <v>0.39534883720930231</v>
      </c>
      <c r="W49" s="1">
        <v>0.64700000000000002</v>
      </c>
      <c r="X49" s="1">
        <v>2.3530000000000002</v>
      </c>
      <c r="Y49" s="1">
        <v>6.5</v>
      </c>
      <c r="Z49" s="1">
        <v>6.5</v>
      </c>
      <c r="AA49" s="1">
        <f t="shared" si="5"/>
        <v>0.27496812579685503</v>
      </c>
      <c r="AB49" s="1">
        <v>1</v>
      </c>
      <c r="AC49" s="1">
        <v>2</v>
      </c>
      <c r="AD49" s="1">
        <v>0</v>
      </c>
      <c r="AE49" s="1">
        <v>0</v>
      </c>
      <c r="AF49" s="1" t="e">
        <f t="shared" si="6"/>
        <v>#DIV/0!</v>
      </c>
      <c r="AH49" s="1">
        <f t="shared" si="10"/>
        <v>0.22847599051924525</v>
      </c>
      <c r="AI49" s="1">
        <f t="shared" si="11"/>
        <v>8.7734043653667146E-2</v>
      </c>
      <c r="AJ49" s="1">
        <f t="shared" si="17"/>
        <v>0.33150419625564881</v>
      </c>
      <c r="AK49" s="1">
        <f t="shared" si="13"/>
        <v>9.7316398615436359</v>
      </c>
      <c r="AL49" s="1" t="b">
        <f t="shared" si="14"/>
        <v>1</v>
      </c>
      <c r="AM49" s="1">
        <f t="shared" si="15"/>
        <v>3.625977259399328</v>
      </c>
      <c r="AN49" s="1" t="b">
        <f t="shared" si="16"/>
        <v>0</v>
      </c>
      <c r="AO49" s="1">
        <v>9.4879999999999995</v>
      </c>
    </row>
    <row r="50" spans="1:41">
      <c r="A50" s="7">
        <v>47</v>
      </c>
      <c r="B50" s="9" t="s">
        <v>43</v>
      </c>
      <c r="C50" s="9" t="s">
        <v>44</v>
      </c>
      <c r="D50" s="9" t="s">
        <v>43</v>
      </c>
      <c r="E50" s="9" t="s">
        <v>44</v>
      </c>
      <c r="F50" s="2" t="b">
        <f t="shared" si="9"/>
        <v>0</v>
      </c>
      <c r="G50" s="2" t="b">
        <f t="shared" si="7"/>
        <v>0</v>
      </c>
      <c r="H50" s="1" t="s">
        <v>285</v>
      </c>
      <c r="I50" s="4"/>
      <c r="J50" s="3" t="s">
        <v>111</v>
      </c>
      <c r="M50" s="1">
        <f>PRODUCT(SUM(PRODUCT(R50,overview!$J$4),PRODUCT(W50,overview!$K$4),PRODUCT(AB50,overview!$L$4)),1/SUM(overview!$J$4:$L$4))</f>
        <v>0.375</v>
      </c>
      <c r="N50" s="1">
        <f>PRODUCT(SUM(PRODUCT(S50,overview!$J$4),PRODUCT(X50,overview!$K$4),PRODUCT(AC50,overview!$L$4)),1/SUM(overview!$J$4:$L$4))</f>
        <v>2.625</v>
      </c>
      <c r="O50" s="1">
        <f t="shared" si="3"/>
        <v>3</v>
      </c>
      <c r="P50" s="1">
        <f t="shared" si="3"/>
        <v>0</v>
      </c>
      <c r="Q50" s="1">
        <f t="shared" si="8"/>
        <v>0</v>
      </c>
      <c r="R50" s="1">
        <v>0.375</v>
      </c>
      <c r="S50" s="1">
        <v>2.625</v>
      </c>
      <c r="T50" s="1">
        <v>2</v>
      </c>
      <c r="U50" s="1">
        <v>0</v>
      </c>
      <c r="V50" s="1">
        <f t="shared" si="4"/>
        <v>0</v>
      </c>
      <c r="W50" s="1">
        <v>0.375</v>
      </c>
      <c r="X50" s="1">
        <v>2.625</v>
      </c>
      <c r="Y50" s="1">
        <v>1</v>
      </c>
      <c r="Z50" s="1">
        <v>0</v>
      </c>
      <c r="AA50" s="1">
        <f t="shared" si="5"/>
        <v>0</v>
      </c>
      <c r="AB50" s="1">
        <v>0.375</v>
      </c>
      <c r="AC50" s="1">
        <v>2.625</v>
      </c>
      <c r="AD50" s="1">
        <v>0</v>
      </c>
      <c r="AE50" s="1">
        <v>0</v>
      </c>
      <c r="AF50" s="1" t="e">
        <f t="shared" si="6"/>
        <v>#DIV/0!</v>
      </c>
      <c r="AH50" s="1">
        <f t="shared" si="10"/>
        <v>0.2416524806865237</v>
      </c>
      <c r="AI50" s="1">
        <f t="shared" si="11"/>
        <v>7.8852325654160088E-2</v>
      </c>
      <c r="AJ50" s="1">
        <f t="shared" si="17"/>
        <v>0.33150419625564886</v>
      </c>
      <c r="AK50" s="1">
        <f t="shared" si="13"/>
        <v>18.673738155112538</v>
      </c>
      <c r="AL50" s="1" t="b">
        <f t="shared" si="14"/>
        <v>1</v>
      </c>
      <c r="AM50" s="1">
        <f t="shared" si="15"/>
        <v>6.0979142749472786</v>
      </c>
      <c r="AN50" s="1" t="b">
        <f t="shared" si="16"/>
        <v>0</v>
      </c>
      <c r="AO50" s="1">
        <v>9.4879999999999995</v>
      </c>
    </row>
    <row r="51" spans="1:41">
      <c r="A51" s="7">
        <v>48</v>
      </c>
      <c r="B51" s="9" t="s">
        <v>32</v>
      </c>
      <c r="C51" s="9" t="s">
        <v>33</v>
      </c>
      <c r="D51" s="9" t="s">
        <v>32</v>
      </c>
      <c r="E51" s="9" t="s">
        <v>33</v>
      </c>
      <c r="F51" s="2" t="b">
        <f t="shared" si="9"/>
        <v>0</v>
      </c>
      <c r="G51" s="2" t="b">
        <f t="shared" si="7"/>
        <v>0</v>
      </c>
      <c r="H51" s="1" t="s">
        <v>285</v>
      </c>
      <c r="I51" s="4"/>
      <c r="M51" s="1">
        <f>PRODUCT(SUM(PRODUCT(R51,overview!$J$4),PRODUCT(W51,overview!$K$4),PRODUCT(AB51,overview!$L$4)),1/SUM(overview!$J$4:$L$4))</f>
        <v>0.99556097560975609</v>
      </c>
      <c r="N51" s="1">
        <f>PRODUCT(SUM(PRODUCT(S51,overview!$J$4),PRODUCT(X51,overview!$K$4),PRODUCT(AC51,overview!$L$4)),1/SUM(overview!$J$4:$L$4))</f>
        <v>2.0044390243902441</v>
      </c>
      <c r="O51" s="1">
        <f t="shared" si="3"/>
        <v>15</v>
      </c>
      <c r="P51" s="1">
        <f t="shared" si="3"/>
        <v>8</v>
      </c>
      <c r="Q51" s="1">
        <f t="shared" si="8"/>
        <v>0.2648949891703779</v>
      </c>
      <c r="R51" s="1">
        <v>1</v>
      </c>
      <c r="S51" s="1">
        <v>2</v>
      </c>
      <c r="T51" s="1">
        <v>8</v>
      </c>
      <c r="U51" s="1">
        <v>1</v>
      </c>
      <c r="V51" s="1">
        <f t="shared" si="4"/>
        <v>6.25E-2</v>
      </c>
      <c r="W51" s="1">
        <v>0.99299999999999999</v>
      </c>
      <c r="X51" s="1">
        <v>2.0070000000000001</v>
      </c>
      <c r="Y51" s="1">
        <v>7</v>
      </c>
      <c r="Z51" s="1">
        <v>7</v>
      </c>
      <c r="AA51" s="1">
        <f t="shared" si="5"/>
        <v>0.49476831091180862</v>
      </c>
      <c r="AB51" s="1">
        <v>1</v>
      </c>
      <c r="AC51" s="1">
        <v>2</v>
      </c>
      <c r="AD51" s="1">
        <v>0</v>
      </c>
      <c r="AE51" s="1">
        <v>0</v>
      </c>
      <c r="AF51" s="1" t="e">
        <f t="shared" si="6"/>
        <v>#DIV/0!</v>
      </c>
      <c r="AH51" s="1">
        <f t="shared" si="10"/>
        <v>0.20908104748361686</v>
      </c>
      <c r="AI51" s="1">
        <f t="shared" si="11"/>
        <v>6.0921130658232847E-2</v>
      </c>
      <c r="AJ51" s="1">
        <f t="shared" si="17"/>
        <v>0.31165785603561352</v>
      </c>
      <c r="AK51" s="1">
        <f t="shared" si="13"/>
        <v>26.244966762562854</v>
      </c>
      <c r="AL51" s="1" t="b">
        <f t="shared" si="14"/>
        <v>1</v>
      </c>
      <c r="AM51" s="1">
        <f t="shared" si="15"/>
        <v>9.9064618501685313</v>
      </c>
      <c r="AN51" s="1" t="b">
        <f t="shared" si="16"/>
        <v>1</v>
      </c>
      <c r="AO51" s="1">
        <v>9.4879999999999995</v>
      </c>
    </row>
    <row r="52" spans="1:41">
      <c r="A52" s="7">
        <v>49</v>
      </c>
      <c r="B52" s="9" t="s">
        <v>56</v>
      </c>
      <c r="C52" s="9" t="s">
        <v>31</v>
      </c>
      <c r="D52" s="9" t="s">
        <v>56</v>
      </c>
      <c r="E52" s="9" t="s">
        <v>31</v>
      </c>
      <c r="F52" s="2" t="b">
        <f t="shared" si="9"/>
        <v>0</v>
      </c>
      <c r="G52" s="2" t="b">
        <f t="shared" si="7"/>
        <v>0</v>
      </c>
      <c r="H52" s="1" t="s">
        <v>285</v>
      </c>
      <c r="I52" s="4" t="s">
        <v>108</v>
      </c>
      <c r="J52" s="3" t="s">
        <v>111</v>
      </c>
      <c r="K52" s="2"/>
      <c r="L52" s="2"/>
      <c r="M52" s="1">
        <f>PRODUCT(SUM(PRODUCT(R52,overview!$J$4),PRODUCT(W52,overview!$K$4),PRODUCT(AB52,overview!$L$4)),1/SUM(overview!$J$4:$L$4))</f>
        <v>0.98541463414634156</v>
      </c>
      <c r="N52" s="1">
        <f>PRODUCT(SUM(PRODUCT(S52,overview!$J$4),PRODUCT(X52,overview!$K$4),PRODUCT(AC52,overview!$L$4)),1/SUM(overview!$J$4:$L$4))</f>
        <v>2.0145853658536588</v>
      </c>
      <c r="O52" s="1">
        <f t="shared" si="3"/>
        <v>16</v>
      </c>
      <c r="P52" s="1">
        <f t="shared" si="3"/>
        <v>3</v>
      </c>
      <c r="Q52" s="1">
        <f t="shared" si="8"/>
        <v>9.1713782416039127E-2</v>
      </c>
      <c r="R52" s="1">
        <v>1</v>
      </c>
      <c r="S52" s="1">
        <v>2</v>
      </c>
      <c r="T52" s="1">
        <v>7</v>
      </c>
      <c r="U52" s="1">
        <v>0</v>
      </c>
      <c r="V52" s="1">
        <f t="shared" si="4"/>
        <v>0</v>
      </c>
      <c r="W52" s="1">
        <v>0.97699999999999998</v>
      </c>
      <c r="X52" s="1">
        <v>2.0230000000000001</v>
      </c>
      <c r="Y52" s="1">
        <v>9</v>
      </c>
      <c r="Z52" s="1">
        <v>3</v>
      </c>
      <c r="AA52" s="1">
        <f t="shared" si="5"/>
        <v>0.16098203987477341</v>
      </c>
      <c r="AB52" s="1">
        <v>1</v>
      </c>
      <c r="AC52" s="1">
        <v>2</v>
      </c>
      <c r="AD52" s="1">
        <v>0</v>
      </c>
      <c r="AE52" s="1">
        <v>0</v>
      </c>
      <c r="AF52" s="1" t="e">
        <f t="shared" si="6"/>
        <v>#DIV/0!</v>
      </c>
      <c r="AH52" s="1">
        <f t="shared" si="10"/>
        <v>0.23555395951465777</v>
      </c>
      <c r="AI52" s="1">
        <f t="shared" si="11"/>
        <v>6.2075686210816966E-2</v>
      </c>
      <c r="AJ52" s="1">
        <f t="shared" si="17"/>
        <v>0.34737873591376778</v>
      </c>
      <c r="AK52" s="1">
        <f t="shared" si="13"/>
        <v>36.481402349908102</v>
      </c>
      <c r="AL52" s="1" t="b">
        <f t="shared" si="14"/>
        <v>1</v>
      </c>
      <c r="AM52" s="1">
        <f t="shared" si="15"/>
        <v>14.258516108296163</v>
      </c>
      <c r="AN52" s="1" t="b">
        <f t="shared" si="16"/>
        <v>1</v>
      </c>
      <c r="AO52" s="1">
        <v>9.4879999999999995</v>
      </c>
    </row>
    <row r="53" spans="1:41">
      <c r="A53" s="7">
        <v>50</v>
      </c>
      <c r="B53" s="9" t="s">
        <v>60</v>
      </c>
      <c r="C53" s="9" t="s">
        <v>61</v>
      </c>
      <c r="D53" s="9" t="s">
        <v>60</v>
      </c>
      <c r="E53" s="9" t="s">
        <v>61</v>
      </c>
      <c r="F53" s="2" t="b">
        <f t="shared" si="9"/>
        <v>0</v>
      </c>
      <c r="G53" s="2" t="b">
        <f t="shared" si="7"/>
        <v>0</v>
      </c>
      <c r="H53" s="1" t="s">
        <v>285</v>
      </c>
      <c r="I53" s="4"/>
      <c r="J53" s="3"/>
      <c r="M53" s="1">
        <f>PRODUCT(SUM(PRODUCT(R53,overview!$J$4),PRODUCT(W53,overview!$K$4),PRODUCT(AB53,overview!$L$4)),1/SUM(overview!$J$4:$L$4))</f>
        <v>1.0634146341463415</v>
      </c>
      <c r="N53" s="1">
        <f>PRODUCT(SUM(PRODUCT(S53,overview!$J$4),PRODUCT(X53,overview!$K$4),PRODUCT(AC53,overview!$L$4)),1/SUM(overview!$J$4:$L$4))</f>
        <v>1.9365853658536587</v>
      </c>
      <c r="O53" s="1">
        <f t="shared" si="3"/>
        <v>8.8000000000000007</v>
      </c>
      <c r="P53" s="1">
        <f t="shared" si="3"/>
        <v>7.2</v>
      </c>
      <c r="Q53" s="1">
        <f t="shared" si="8"/>
        <v>0.4492786810167162</v>
      </c>
      <c r="R53" s="1">
        <v>1</v>
      </c>
      <c r="S53" s="1">
        <v>2</v>
      </c>
      <c r="T53" s="1">
        <v>5</v>
      </c>
      <c r="U53" s="1">
        <v>1</v>
      </c>
      <c r="V53" s="1">
        <f t="shared" si="4"/>
        <v>0.1</v>
      </c>
      <c r="W53" s="1">
        <v>1.1000000000000001</v>
      </c>
      <c r="X53" s="1">
        <v>1.9</v>
      </c>
      <c r="Y53" s="1">
        <v>3.8</v>
      </c>
      <c r="Z53" s="1">
        <v>6.2</v>
      </c>
      <c r="AA53" s="1">
        <f t="shared" si="5"/>
        <v>0.94459833795013848</v>
      </c>
      <c r="AB53" s="1">
        <v>1</v>
      </c>
      <c r="AC53" s="1">
        <v>2</v>
      </c>
      <c r="AD53" s="1">
        <v>0</v>
      </c>
      <c r="AE53" s="1">
        <v>0</v>
      </c>
      <c r="AF53" s="1" t="e">
        <f t="shared" si="6"/>
        <v>#DIV/0!</v>
      </c>
      <c r="AH53" s="1">
        <f t="shared" si="10"/>
        <v>0.22573432783649558</v>
      </c>
      <c r="AI53" s="1">
        <f t="shared" si="11"/>
        <v>4.1272087747413998E-2</v>
      </c>
      <c r="AJ53" s="1">
        <f t="shared" si="17"/>
        <v>0.32663316582914576</v>
      </c>
      <c r="AK53" s="1">
        <f t="shared" si="13"/>
        <v>52.863720398389191</v>
      </c>
      <c r="AL53" s="1" t="b">
        <f t="shared" si="14"/>
        <v>1</v>
      </c>
      <c r="AM53" s="1">
        <f t="shared" si="15"/>
        <v>20.537436215887066</v>
      </c>
      <c r="AN53" s="1" t="b">
        <f t="shared" si="16"/>
        <v>1</v>
      </c>
      <c r="AO53" s="1">
        <v>9.4879999999999995</v>
      </c>
    </row>
    <row r="54" spans="1:41">
      <c r="A54" s="7">
        <v>51</v>
      </c>
      <c r="B54" s="9" t="s">
        <v>45</v>
      </c>
      <c r="C54" s="9" t="s">
        <v>46</v>
      </c>
      <c r="D54" s="9" t="s">
        <v>45</v>
      </c>
      <c r="E54" s="9" t="s">
        <v>46</v>
      </c>
      <c r="F54" s="2" t="b">
        <f t="shared" si="9"/>
        <v>0</v>
      </c>
      <c r="G54" s="2" t="b">
        <f t="shared" si="7"/>
        <v>0</v>
      </c>
      <c r="H54" s="1" t="s">
        <v>285</v>
      </c>
      <c r="I54" s="4"/>
      <c r="J54" s="3" t="s">
        <v>111</v>
      </c>
      <c r="M54" s="1">
        <f>PRODUCT(SUM(PRODUCT(R54,overview!$J$4),PRODUCT(W54,overview!$K$4),PRODUCT(AB54,overview!$L$4)),1/SUM(overview!$J$4:$L$4))</f>
        <v>1.0361951219512193</v>
      </c>
      <c r="N54" s="1">
        <f>PRODUCT(SUM(PRODUCT(S54,overview!$J$4),PRODUCT(X54,overview!$K$4),PRODUCT(AC54,overview!$L$4)),1/SUM(overview!$J$4:$L$4))</f>
        <v>1.9638048780487807</v>
      </c>
      <c r="O54" s="1">
        <f t="shared" si="3"/>
        <v>14</v>
      </c>
      <c r="P54" s="1">
        <f t="shared" si="3"/>
        <v>0</v>
      </c>
      <c r="Q54" s="1">
        <f t="shared" si="8"/>
        <v>0</v>
      </c>
      <c r="R54" s="1">
        <v>1.0409999999999999</v>
      </c>
      <c r="S54" s="1">
        <v>1.9590000000000001</v>
      </c>
      <c r="T54" s="1">
        <v>7</v>
      </c>
      <c r="U54" s="1">
        <v>0</v>
      </c>
      <c r="V54" s="1">
        <f t="shared" si="4"/>
        <v>0</v>
      </c>
      <c r="W54" s="1">
        <v>1.0349999999999999</v>
      </c>
      <c r="X54" s="1">
        <v>1.9650000000000001</v>
      </c>
      <c r="Y54" s="1">
        <v>7</v>
      </c>
      <c r="Z54" s="1">
        <v>0</v>
      </c>
      <c r="AA54" s="1">
        <f t="shared" si="5"/>
        <v>0</v>
      </c>
      <c r="AB54" s="1">
        <v>1</v>
      </c>
      <c r="AC54" s="1">
        <v>2</v>
      </c>
      <c r="AD54" s="1">
        <v>0</v>
      </c>
      <c r="AE54" s="1">
        <v>0</v>
      </c>
      <c r="AF54" s="1" t="e">
        <f t="shared" si="6"/>
        <v>#DIV/0!</v>
      </c>
      <c r="AH54" s="1">
        <f t="shared" si="10"/>
        <v>0.19210656721089145</v>
      </c>
      <c r="AI54" s="1">
        <f t="shared" si="11"/>
        <v>1.0524147671544588E-2</v>
      </c>
      <c r="AJ54" s="1">
        <f t="shared" si="17"/>
        <v>0.29686394718226833</v>
      </c>
      <c r="AK54" s="1">
        <f t="shared" si="13"/>
        <v>64.679104934122449</v>
      </c>
      <c r="AL54" s="1" t="b">
        <f t="shared" si="14"/>
        <v>1</v>
      </c>
      <c r="AM54" s="1">
        <f t="shared" si="15"/>
        <v>29.668986797940541</v>
      </c>
      <c r="AN54" s="1" t="b">
        <f t="shared" si="16"/>
        <v>1</v>
      </c>
      <c r="AO54" s="1">
        <v>9.4879999999999995</v>
      </c>
    </row>
    <row r="55" spans="1:41">
      <c r="A55" s="7">
        <v>52</v>
      </c>
      <c r="B55" s="9" t="s">
        <v>49</v>
      </c>
      <c r="C55" s="9" t="s">
        <v>50</v>
      </c>
      <c r="D55" s="9" t="s">
        <v>49</v>
      </c>
      <c r="E55" s="9" t="s">
        <v>50</v>
      </c>
      <c r="F55" s="2" t="b">
        <f t="shared" si="9"/>
        <v>0</v>
      </c>
      <c r="G55" s="2" t="b">
        <f t="shared" si="7"/>
        <v>0</v>
      </c>
      <c r="H55" s="1" t="s">
        <v>285</v>
      </c>
      <c r="I55" s="4"/>
      <c r="J55" s="3" t="s">
        <v>111</v>
      </c>
      <c r="M55" s="1">
        <f>PRODUCT(SUM(PRODUCT(R55,overview!$J$4),PRODUCT(W55,overview!$K$4),PRODUCT(AB55,overview!$L$4)),1/SUM(overview!$J$4:$L$4))</f>
        <v>0.40275609756097558</v>
      </c>
      <c r="N55" s="1">
        <f>PRODUCT(SUM(PRODUCT(S55,overview!$J$4),PRODUCT(X55,overview!$K$4),PRODUCT(AC55,overview!$L$4)),1/SUM(overview!$J$4:$L$4))</f>
        <v>2.5972439024390241</v>
      </c>
      <c r="O55" s="1">
        <f t="shared" si="3"/>
        <v>6</v>
      </c>
      <c r="P55" s="1">
        <f t="shared" si="3"/>
        <v>3</v>
      </c>
      <c r="Q55" s="1">
        <f t="shared" si="8"/>
        <v>7.7535285997351794E-2</v>
      </c>
      <c r="R55" s="1">
        <v>0.33300000000000002</v>
      </c>
      <c r="S55" s="1">
        <v>2.6669999999999998</v>
      </c>
      <c r="T55" s="1">
        <v>3</v>
      </c>
      <c r="U55" s="1">
        <v>0</v>
      </c>
      <c r="V55" s="1">
        <f t="shared" si="4"/>
        <v>0</v>
      </c>
      <c r="W55" s="1">
        <v>0.443</v>
      </c>
      <c r="X55" s="1">
        <v>2.5569999999999999</v>
      </c>
      <c r="Y55" s="1">
        <v>3</v>
      </c>
      <c r="Z55" s="1">
        <v>3</v>
      </c>
      <c r="AA55" s="1">
        <f t="shared" si="5"/>
        <v>0.17324990222917483</v>
      </c>
      <c r="AB55" s="1">
        <v>0.33300000000000002</v>
      </c>
      <c r="AC55" s="1">
        <v>2.6669999999999998</v>
      </c>
      <c r="AD55" s="1">
        <v>0</v>
      </c>
      <c r="AE55" s="1">
        <v>0</v>
      </c>
      <c r="AF55" s="1" t="e">
        <f t="shared" si="6"/>
        <v>#DIV/0!</v>
      </c>
      <c r="AH55" s="1">
        <f t="shared" si="10"/>
        <v>0.19325514448630524</v>
      </c>
      <c r="AI55" s="1">
        <f t="shared" si="11"/>
        <v>9.9141602778323838E-3</v>
      </c>
      <c r="AJ55" s="1">
        <f t="shared" si="17"/>
        <v>0.29962192816635158</v>
      </c>
      <c r="AK55" s="1">
        <f t="shared" si="13"/>
        <v>92.251869877989179</v>
      </c>
      <c r="AL55" s="1" t="b">
        <f t="shared" si="14"/>
        <v>1</v>
      </c>
      <c r="AM55" s="1">
        <f t="shared" si="15"/>
        <v>50.177982062491203</v>
      </c>
      <c r="AN55" s="1" t="b">
        <f t="shared" si="16"/>
        <v>1</v>
      </c>
      <c r="AO55" s="1">
        <v>9.4879999999999995</v>
      </c>
    </row>
    <row r="56" spans="1:41">
      <c r="A56" s="7">
        <v>53</v>
      </c>
      <c r="B56" s="9" t="s">
        <v>56</v>
      </c>
      <c r="C56" s="9" t="s">
        <v>31</v>
      </c>
      <c r="D56" s="9" t="s">
        <v>30</v>
      </c>
      <c r="E56" s="9" t="s">
        <v>31</v>
      </c>
      <c r="F56" s="2" t="b">
        <f t="shared" si="9"/>
        <v>0</v>
      </c>
      <c r="G56" s="2" t="b">
        <f t="shared" si="7"/>
        <v>0</v>
      </c>
      <c r="H56" s="3" t="s">
        <v>298</v>
      </c>
      <c r="I56" s="3" t="s">
        <v>108</v>
      </c>
      <c r="J56" s="3"/>
      <c r="M56" s="1">
        <f>PRODUCT(SUM(PRODUCT(R56,overview!$J$4),PRODUCT(W56,overview!$K$4),PRODUCT(AB56,overview!$L$4)),1/SUM(overview!$J$4:$L$4))</f>
        <v>1.0063414634146344</v>
      </c>
      <c r="N56" s="1">
        <f>PRODUCT(SUM(PRODUCT(S56,overview!$J$4),PRODUCT(X56,overview!$K$4),PRODUCT(AC56,overview!$L$4)),1/SUM(overview!$J$4:$L$4))</f>
        <v>1.9936585365853661</v>
      </c>
      <c r="O56" s="1">
        <f t="shared" si="3"/>
        <v>13</v>
      </c>
      <c r="P56" s="1">
        <f t="shared" si="3"/>
        <v>5</v>
      </c>
      <c r="Q56" s="1">
        <f t="shared" si="8"/>
        <v>0.19414277916847039</v>
      </c>
      <c r="R56" s="1">
        <v>1</v>
      </c>
      <c r="S56" s="1">
        <v>2</v>
      </c>
      <c r="T56" s="1">
        <v>5</v>
      </c>
      <c r="U56" s="1">
        <v>0</v>
      </c>
      <c r="V56" s="1">
        <f t="shared" si="4"/>
        <v>0</v>
      </c>
      <c r="W56" s="1">
        <v>1.01</v>
      </c>
      <c r="X56" s="1">
        <v>1.99</v>
      </c>
      <c r="Y56" s="1">
        <v>7</v>
      </c>
      <c r="Z56" s="1">
        <v>5</v>
      </c>
      <c r="AA56" s="1">
        <f t="shared" si="5"/>
        <v>0.36252692031586498</v>
      </c>
      <c r="AB56" s="1">
        <v>1</v>
      </c>
      <c r="AC56" s="1">
        <v>2</v>
      </c>
      <c r="AD56" s="1">
        <v>1</v>
      </c>
      <c r="AE56" s="1">
        <v>0</v>
      </c>
      <c r="AF56" s="1">
        <f t="shared" si="6"/>
        <v>0</v>
      </c>
      <c r="AH56" s="1">
        <f t="shared" si="10"/>
        <v>0.15570977494940627</v>
      </c>
      <c r="AI56" s="1">
        <f t="shared" si="11"/>
        <v>4.8620614688226127E-3</v>
      </c>
      <c r="AJ56" s="1">
        <f t="shared" si="17"/>
        <v>0.14817724701445631</v>
      </c>
      <c r="AK56" s="1">
        <f t="shared" si="13"/>
        <v>99.218853952044384</v>
      </c>
      <c r="AL56" s="1" t="b">
        <f t="shared" si="14"/>
        <v>1</v>
      </c>
      <c r="AM56" s="1">
        <f t="shared" si="15"/>
        <v>59.73367783441266</v>
      </c>
      <c r="AN56" s="1" t="b">
        <f t="shared" si="16"/>
        <v>1</v>
      </c>
      <c r="AO56" s="1">
        <v>9.4879999999999995</v>
      </c>
    </row>
    <row r="57" spans="1:41">
      <c r="A57" s="7">
        <v>54</v>
      </c>
      <c r="B57" s="9" t="s">
        <v>90</v>
      </c>
      <c r="C57" s="9" t="s">
        <v>91</v>
      </c>
      <c r="D57" s="9" t="s">
        <v>90</v>
      </c>
      <c r="E57" s="9" t="s">
        <v>91</v>
      </c>
      <c r="F57" s="2" t="b">
        <f t="shared" si="9"/>
        <v>0</v>
      </c>
      <c r="G57" s="2" t="b">
        <f t="shared" si="7"/>
        <v>0</v>
      </c>
      <c r="H57" s="3" t="s">
        <v>298</v>
      </c>
      <c r="I57" s="3"/>
      <c r="J57" s="3" t="s">
        <v>111</v>
      </c>
      <c r="M57" s="1">
        <f>PRODUCT(SUM(PRODUCT(R57,overview!$J$4),PRODUCT(W57,overview!$K$4),PRODUCT(AB57,overview!$L$4)),1/SUM(overview!$J$4:$L$4))</f>
        <v>0.45595121951219514</v>
      </c>
      <c r="N57" s="1">
        <f>PRODUCT(SUM(PRODUCT(S57,overview!$J$4),PRODUCT(X57,overview!$K$4),PRODUCT(AC57,overview!$L$4)),1/SUM(overview!$J$4:$L$4))</f>
        <v>2.5440487804878051</v>
      </c>
      <c r="O57" s="1">
        <f t="shared" si="3"/>
        <v>8</v>
      </c>
      <c r="P57" s="1">
        <f t="shared" si="3"/>
        <v>4</v>
      </c>
      <c r="Q57" s="1">
        <f t="shared" si="8"/>
        <v>8.9611335877130743E-2</v>
      </c>
      <c r="R57" s="1">
        <v>0</v>
      </c>
      <c r="S57" s="1">
        <v>3</v>
      </c>
      <c r="T57" s="1">
        <v>0</v>
      </c>
      <c r="U57" s="1">
        <v>0</v>
      </c>
      <c r="V57" s="1" t="e">
        <f t="shared" si="4"/>
        <v>#DIV/0!</v>
      </c>
      <c r="W57" s="1">
        <v>0.71899999999999997</v>
      </c>
      <c r="X57" s="1">
        <v>2.2810000000000001</v>
      </c>
      <c r="Y57" s="1">
        <v>8</v>
      </c>
      <c r="Z57" s="1">
        <v>4</v>
      </c>
      <c r="AA57" s="1">
        <f t="shared" si="5"/>
        <v>0.15760631302060499</v>
      </c>
      <c r="AB57" s="1">
        <v>0</v>
      </c>
      <c r="AC57" s="1">
        <v>3</v>
      </c>
      <c r="AD57" s="1">
        <v>0</v>
      </c>
      <c r="AE57" s="1">
        <v>0</v>
      </c>
      <c r="AF57" s="1" t="e">
        <f t="shared" si="6"/>
        <v>#DIV/0!</v>
      </c>
      <c r="AH57" s="1">
        <f t="shared" si="10"/>
        <v>0.1513210915839201</v>
      </c>
      <c r="AI57" s="1">
        <f t="shared" si="11"/>
        <v>4.8620614688226127E-3</v>
      </c>
      <c r="AJ57" s="1">
        <f t="shared" si="17"/>
        <v>0.14817724701445631</v>
      </c>
      <c r="AK57" s="1">
        <f t="shared" si="13"/>
        <v>54.544334868329791</v>
      </c>
      <c r="AL57" s="1" t="b">
        <f t="shared" si="14"/>
        <v>1</v>
      </c>
      <c r="AM57" s="1">
        <f t="shared" si="15"/>
        <v>38.57640059878949</v>
      </c>
      <c r="AN57" s="1" t="b">
        <f t="shared" si="16"/>
        <v>1</v>
      </c>
      <c r="AO57" s="1">
        <v>9.4879999999999995</v>
      </c>
    </row>
    <row r="58" spans="1:41">
      <c r="A58" s="7">
        <v>55</v>
      </c>
      <c r="B58" s="9" t="s">
        <v>60</v>
      </c>
      <c r="C58" s="9" t="s">
        <v>61</v>
      </c>
      <c r="D58" s="9" t="s">
        <v>60</v>
      </c>
      <c r="E58" s="9" t="s">
        <v>61</v>
      </c>
      <c r="F58" s="2" t="b">
        <f t="shared" si="9"/>
        <v>0</v>
      </c>
      <c r="G58" s="2" t="b">
        <f t="shared" si="7"/>
        <v>0</v>
      </c>
      <c r="H58" s="3" t="s">
        <v>298</v>
      </c>
      <c r="I58" s="4"/>
      <c r="J58" s="3" t="s">
        <v>111</v>
      </c>
      <c r="M58" s="1">
        <f>PRODUCT(SUM(PRODUCT(R58,overview!$J$4),PRODUCT(W58,overview!$K$4),PRODUCT(AB58,overview!$L$4)),1/SUM(overview!$J$4:$L$4))</f>
        <v>1</v>
      </c>
      <c r="N58" s="1">
        <f>PRODUCT(SUM(PRODUCT(S58,overview!$J$4),PRODUCT(X58,overview!$K$4),PRODUCT(AC58,overview!$L$4)),1/SUM(overview!$J$4:$L$4))</f>
        <v>2</v>
      </c>
      <c r="O58" s="1">
        <f t="shared" si="3"/>
        <v>14</v>
      </c>
      <c r="P58" s="1">
        <f t="shared" si="3"/>
        <v>0</v>
      </c>
      <c r="Q58" s="1">
        <f t="shared" si="8"/>
        <v>0</v>
      </c>
      <c r="R58" s="1">
        <v>1</v>
      </c>
      <c r="S58" s="1">
        <v>2</v>
      </c>
      <c r="T58" s="1">
        <v>9</v>
      </c>
      <c r="U58" s="1">
        <v>0</v>
      </c>
      <c r="V58" s="1">
        <f t="shared" si="4"/>
        <v>0</v>
      </c>
      <c r="W58" s="1">
        <v>1</v>
      </c>
      <c r="X58" s="1">
        <v>2</v>
      </c>
      <c r="Y58" s="1">
        <v>5</v>
      </c>
      <c r="Z58" s="1">
        <v>0</v>
      </c>
      <c r="AA58" s="1">
        <f t="shared" si="5"/>
        <v>0</v>
      </c>
      <c r="AB58" s="1">
        <v>1</v>
      </c>
      <c r="AC58" s="1">
        <v>2</v>
      </c>
      <c r="AD58" s="1">
        <v>0</v>
      </c>
      <c r="AE58" s="1">
        <v>0</v>
      </c>
      <c r="AF58" s="1" t="e">
        <f t="shared" si="6"/>
        <v>#DIV/0!</v>
      </c>
      <c r="AH58" s="1">
        <f t="shared" si="10"/>
        <v>0.12644656702642706</v>
      </c>
      <c r="AI58" s="1">
        <f t="shared" si="11"/>
        <v>1.9376078227525784E-2</v>
      </c>
      <c r="AJ58" s="1">
        <f t="shared" si="17"/>
        <v>0.14817724701445631</v>
      </c>
      <c r="AK58" s="1">
        <f t="shared" si="13"/>
        <v>40.785925967259935</v>
      </c>
      <c r="AL58" s="1" t="b">
        <f t="shared" si="14"/>
        <v>1</v>
      </c>
      <c r="AM58" s="1">
        <f t="shared" si="15"/>
        <v>15.786022035454836</v>
      </c>
      <c r="AN58" s="1" t="b">
        <f t="shared" si="16"/>
        <v>1</v>
      </c>
      <c r="AO58" s="1">
        <v>9.4879999999999995</v>
      </c>
    </row>
    <row r="59" spans="1:41">
      <c r="A59" s="7">
        <v>56</v>
      </c>
      <c r="B59" s="9" t="s">
        <v>49</v>
      </c>
      <c r="C59" s="9" t="s">
        <v>50</v>
      </c>
      <c r="D59" s="9" t="s">
        <v>28</v>
      </c>
      <c r="E59" s="9" t="s">
        <v>29</v>
      </c>
      <c r="F59" s="2" t="b">
        <f t="shared" si="9"/>
        <v>0</v>
      </c>
      <c r="G59" s="2" t="b">
        <f t="shared" si="7"/>
        <v>1</v>
      </c>
      <c r="H59" s="3" t="s">
        <v>298</v>
      </c>
      <c r="I59" s="3" t="s">
        <v>108</v>
      </c>
      <c r="J59" s="3"/>
      <c r="K59" s="2" t="s">
        <v>34</v>
      </c>
      <c r="L59" s="2" t="s">
        <v>112</v>
      </c>
      <c r="M59" s="1">
        <f>PRODUCT(SUM(PRODUCT(R59,overview!$J$4),PRODUCT(W59,overview!$K$4),PRODUCT(AB59,overview!$L$4)),1/SUM(overview!$J$4:$L$4))</f>
        <v>0.56904878048780494</v>
      </c>
      <c r="N59" s="1">
        <f>PRODUCT(SUM(PRODUCT(S59,overview!$J$4),PRODUCT(X59,overview!$K$4),PRODUCT(AC59,overview!$L$4)),1/SUM(overview!$J$4:$L$4))</f>
        <v>2.4309512195121949</v>
      </c>
      <c r="O59" s="1">
        <f t="shared" si="3"/>
        <v>13</v>
      </c>
      <c r="P59" s="1">
        <f t="shared" si="3"/>
        <v>5</v>
      </c>
      <c r="Q59" s="1">
        <f t="shared" si="8"/>
        <v>9.0032623367963374E-2</v>
      </c>
      <c r="R59" s="1">
        <v>0.33300000000000002</v>
      </c>
      <c r="S59" s="1">
        <v>2.6669999999999998</v>
      </c>
      <c r="T59" s="1">
        <v>6</v>
      </c>
      <c r="U59" s="1">
        <v>0</v>
      </c>
      <c r="V59" s="1">
        <f t="shared" si="4"/>
        <v>0</v>
      </c>
      <c r="W59" s="1">
        <v>0.70199999999999996</v>
      </c>
      <c r="X59" s="1">
        <v>2.298</v>
      </c>
      <c r="Y59" s="1">
        <v>7</v>
      </c>
      <c r="Z59" s="1">
        <v>4</v>
      </c>
      <c r="AA59" s="1">
        <f t="shared" si="5"/>
        <v>0.17456173069750092</v>
      </c>
      <c r="AB59" s="1">
        <v>0.41699999999999998</v>
      </c>
      <c r="AC59" s="1">
        <v>2.5830000000000002</v>
      </c>
      <c r="AD59" s="1">
        <v>0</v>
      </c>
      <c r="AE59" s="1">
        <v>1</v>
      </c>
      <c r="AF59" s="1" t="e">
        <f t="shared" si="6"/>
        <v>#DIV/0!</v>
      </c>
      <c r="AH59" s="1">
        <f t="shared" si="10"/>
        <v>0.13372543282126309</v>
      </c>
      <c r="AI59" s="1">
        <f t="shared" si="11"/>
        <v>2.4027902319323901E-2</v>
      </c>
      <c r="AJ59" s="1">
        <f t="shared" si="17"/>
        <v>0.14817724701445631</v>
      </c>
      <c r="AK59" s="1">
        <f t="shared" si="13"/>
        <v>72.146704993991406</v>
      </c>
      <c r="AL59" s="1" t="b">
        <f t="shared" si="14"/>
        <v>1</v>
      </c>
      <c r="AM59" s="1">
        <f t="shared" si="15"/>
        <v>7.3342938025794977</v>
      </c>
      <c r="AN59" s="1" t="b">
        <f t="shared" si="16"/>
        <v>0</v>
      </c>
      <c r="AO59" s="1">
        <v>9.4879999999999995</v>
      </c>
    </row>
    <row r="60" spans="1:41">
      <c r="A60" s="7">
        <v>57</v>
      </c>
      <c r="B60" s="9" t="s">
        <v>41</v>
      </c>
      <c r="C60" s="9" t="s">
        <v>42</v>
      </c>
      <c r="D60" s="9" t="s">
        <v>41</v>
      </c>
      <c r="E60" s="9" t="s">
        <v>42</v>
      </c>
      <c r="F60" s="2" t="b">
        <f t="shared" si="9"/>
        <v>0</v>
      </c>
      <c r="G60" s="2" t="b">
        <f t="shared" si="7"/>
        <v>0</v>
      </c>
      <c r="H60" s="3" t="s">
        <v>298</v>
      </c>
      <c r="I60" s="3" t="s">
        <v>108</v>
      </c>
      <c r="J60" s="3"/>
      <c r="M60" s="1">
        <f>PRODUCT(SUM(PRODUCT(R60,overview!$J$4),PRODUCT(W60,overview!$K$4),PRODUCT(AB60,overview!$L$4)),1/SUM(overview!$J$4:$L$4))</f>
        <v>0.42963414634146341</v>
      </c>
      <c r="N60" s="1">
        <f>PRODUCT(SUM(PRODUCT(S60,overview!$J$4),PRODUCT(X60,overview!$K$4),PRODUCT(AC60,overview!$L$4)),1/SUM(overview!$J$4:$L$4))</f>
        <v>2.5703658536585365</v>
      </c>
      <c r="O60" s="1">
        <f t="shared" si="3"/>
        <v>7</v>
      </c>
      <c r="P60" s="1">
        <f t="shared" si="3"/>
        <v>0</v>
      </c>
      <c r="Q60" s="1">
        <f t="shared" si="8"/>
        <v>0</v>
      </c>
      <c r="R60" s="1">
        <v>0.42899999999999999</v>
      </c>
      <c r="S60" s="1">
        <v>2.5710000000000002</v>
      </c>
      <c r="T60" s="1">
        <v>4</v>
      </c>
      <c r="U60" s="1">
        <v>0</v>
      </c>
      <c r="V60" s="1">
        <f t="shared" si="4"/>
        <v>0</v>
      </c>
      <c r="W60" s="1">
        <v>0.43</v>
      </c>
      <c r="X60" s="1">
        <v>2.57</v>
      </c>
      <c r="Y60" s="1">
        <v>3</v>
      </c>
      <c r="Z60" s="1">
        <v>0</v>
      </c>
      <c r="AA60" s="1">
        <f t="shared" si="5"/>
        <v>0</v>
      </c>
      <c r="AB60" s="1">
        <v>0.42899999999999999</v>
      </c>
      <c r="AC60" s="1">
        <v>2.5710000000000002</v>
      </c>
      <c r="AD60" s="1">
        <v>0</v>
      </c>
      <c r="AE60" s="1">
        <v>0</v>
      </c>
      <c r="AF60" s="1" t="e">
        <f t="shared" si="6"/>
        <v>#DIV/0!</v>
      </c>
      <c r="AH60" s="1">
        <f t="shared" si="10"/>
        <v>0.14525733223687656</v>
      </c>
      <c r="AI60" s="1">
        <f t="shared" si="11"/>
        <v>6.0466182725866423E-2</v>
      </c>
      <c r="AJ60" s="1">
        <f t="shared" si="17"/>
        <v>0.48349094406154824</v>
      </c>
      <c r="AK60" s="1">
        <f t="shared" si="13"/>
        <v>73.287076118585148</v>
      </c>
      <c r="AL60" s="1" t="b">
        <f t="shared" si="14"/>
        <v>1</v>
      </c>
      <c r="AM60" s="1">
        <f t="shared" si="15"/>
        <v>3.5107419791488366</v>
      </c>
      <c r="AN60" s="1" t="b">
        <f t="shared" si="16"/>
        <v>0</v>
      </c>
      <c r="AO60" s="1">
        <v>9.4879999999999995</v>
      </c>
    </row>
    <row r="61" spans="1:41">
      <c r="A61" s="7">
        <v>58</v>
      </c>
      <c r="B61" s="9" t="s">
        <v>97</v>
      </c>
      <c r="C61" s="9" t="s">
        <v>42</v>
      </c>
      <c r="D61" s="9" t="s">
        <v>97</v>
      </c>
      <c r="E61" s="9" t="s">
        <v>42</v>
      </c>
      <c r="F61" s="2" t="b">
        <f t="shared" si="9"/>
        <v>0</v>
      </c>
      <c r="G61" s="2" t="b">
        <f t="shared" si="7"/>
        <v>0</v>
      </c>
      <c r="H61" s="3" t="s">
        <v>298</v>
      </c>
      <c r="I61" s="4"/>
      <c r="J61" s="3" t="s">
        <v>111</v>
      </c>
      <c r="M61" s="1">
        <f>PRODUCT(SUM(PRODUCT(R61,overview!$J$4),PRODUCT(W61,overview!$K$4),PRODUCT(AB61,overview!$L$4)),1/SUM(overview!$J$4:$L$4))</f>
        <v>0.42646341463414628</v>
      </c>
      <c r="N61" s="1">
        <f>PRODUCT(SUM(PRODUCT(S61,overview!$J$4),PRODUCT(X61,overview!$K$4),PRODUCT(AC61,overview!$L$4)),1/SUM(overview!$J$4:$L$4))</f>
        <v>2.5735365853658538</v>
      </c>
      <c r="O61" s="1">
        <f t="shared" si="3"/>
        <v>9</v>
      </c>
      <c r="P61" s="1">
        <f t="shared" si="3"/>
        <v>1</v>
      </c>
      <c r="Q61" s="1">
        <f t="shared" si="8"/>
        <v>1.8412337371727025E-2</v>
      </c>
      <c r="R61" s="1">
        <v>0.42899999999999999</v>
      </c>
      <c r="S61" s="1">
        <v>2.5710000000000002</v>
      </c>
      <c r="T61" s="1">
        <v>6</v>
      </c>
      <c r="U61" s="1">
        <v>0</v>
      </c>
      <c r="V61" s="1">
        <f t="shared" si="4"/>
        <v>0</v>
      </c>
      <c r="W61" s="1">
        <v>0.42499999999999999</v>
      </c>
      <c r="X61" s="1">
        <v>2.5750000000000002</v>
      </c>
      <c r="Y61" s="1">
        <v>3</v>
      </c>
      <c r="Z61" s="1">
        <v>1</v>
      </c>
      <c r="AA61" s="1">
        <f t="shared" si="5"/>
        <v>5.5016181229773455E-2</v>
      </c>
      <c r="AB61" s="1">
        <v>0.42899999999999999</v>
      </c>
      <c r="AC61" s="1">
        <v>2.5710000000000002</v>
      </c>
      <c r="AD61" s="1">
        <v>0</v>
      </c>
      <c r="AE61" s="1">
        <v>0</v>
      </c>
      <c r="AF61" s="1" t="e">
        <f t="shared" si="6"/>
        <v>#DIV/0!</v>
      </c>
      <c r="AH61" s="1">
        <f t="shared" si="10"/>
        <v>0.13996304586707911</v>
      </c>
      <c r="AI61" s="1">
        <f t="shared" si="11"/>
        <v>7.2451493541569031E-2</v>
      </c>
      <c r="AJ61" s="1">
        <f t="shared" si="17"/>
        <v>0.87005981001524568</v>
      </c>
      <c r="AK61" s="1">
        <f t="shared" si="13"/>
        <v>77.35366826273281</v>
      </c>
      <c r="AL61" s="1" t="b">
        <f t="shared" si="14"/>
        <v>1</v>
      </c>
      <c r="AM61" s="1">
        <f t="shared" si="15"/>
        <v>2.1758944434087297</v>
      </c>
      <c r="AN61" s="1" t="b">
        <f t="shared" si="16"/>
        <v>0</v>
      </c>
      <c r="AO61" s="1">
        <v>9.4879999999999995</v>
      </c>
    </row>
    <row r="62" spans="1:41">
      <c r="A62" s="7">
        <v>59</v>
      </c>
      <c r="B62" s="9" t="s">
        <v>84</v>
      </c>
      <c r="C62" s="9" t="s">
        <v>37</v>
      </c>
      <c r="D62" s="9" t="s">
        <v>67</v>
      </c>
      <c r="E62" s="9" t="s">
        <v>37</v>
      </c>
      <c r="F62" s="2" t="b">
        <f t="shared" si="9"/>
        <v>1</v>
      </c>
      <c r="G62" s="2" t="b">
        <f t="shared" si="7"/>
        <v>1</v>
      </c>
      <c r="H62" s="3" t="s">
        <v>298</v>
      </c>
      <c r="I62" s="4"/>
      <c r="J62" s="3"/>
      <c r="M62" s="1">
        <f>PRODUCT(SUM(PRODUCT(R62,overview!$J$4),PRODUCT(W62,overview!$K$4),PRODUCT(AB62,overview!$L$4)),1/SUM(overview!$J$4:$L$4))</f>
        <v>0.96556097560975618</v>
      </c>
      <c r="N62" s="1">
        <f>PRODUCT(SUM(PRODUCT(S62,overview!$J$4),PRODUCT(X62,overview!$K$4),PRODUCT(AC62,overview!$L$4)),1/SUM(overview!$J$4:$L$4))</f>
        <v>2.0344390243902439</v>
      </c>
      <c r="O62" s="1">
        <f t="shared" si="3"/>
        <v>21</v>
      </c>
      <c r="P62" s="1">
        <f t="shared" si="3"/>
        <v>2</v>
      </c>
      <c r="Q62" s="1">
        <f t="shared" si="8"/>
        <v>4.5200759054880767E-2</v>
      </c>
      <c r="R62" s="1">
        <v>1.173</v>
      </c>
      <c r="S62" s="1">
        <v>1.827</v>
      </c>
      <c r="T62" s="1">
        <v>11</v>
      </c>
      <c r="U62" s="1">
        <v>0</v>
      </c>
      <c r="V62" s="1">
        <f t="shared" si="4"/>
        <v>0</v>
      </c>
      <c r="W62" s="1">
        <v>0.85499999999999998</v>
      </c>
      <c r="X62" s="1">
        <v>2.145</v>
      </c>
      <c r="Y62" s="1">
        <v>9</v>
      </c>
      <c r="Z62" s="1">
        <v>2</v>
      </c>
      <c r="AA62" s="1">
        <f t="shared" si="5"/>
        <v>8.8578088578088562E-2</v>
      </c>
      <c r="AB62" s="1">
        <v>0.93600000000000005</v>
      </c>
      <c r="AC62" s="1">
        <v>2.0640000000000001</v>
      </c>
      <c r="AD62" s="1">
        <v>1</v>
      </c>
      <c r="AE62" s="1">
        <v>0</v>
      </c>
      <c r="AF62" s="1">
        <f t="shared" si="6"/>
        <v>0</v>
      </c>
      <c r="AH62" s="1">
        <f t="shared" si="10"/>
        <v>0.12335282009057226</v>
      </c>
      <c r="AI62" s="1">
        <f t="shared" si="11"/>
        <v>7.3555234493422383E-2</v>
      </c>
      <c r="AJ62" s="1">
        <f t="shared" si="17"/>
        <v>0.51375045767055849</v>
      </c>
      <c r="AK62" s="1">
        <f t="shared" si="13"/>
        <v>76.126126763996723</v>
      </c>
      <c r="AL62" s="1" t="b">
        <f t="shared" si="14"/>
        <v>1</v>
      </c>
      <c r="AM62" s="1">
        <f t="shared" si="15"/>
        <v>1.2587940332884877</v>
      </c>
      <c r="AN62" s="1" t="b">
        <f t="shared" si="16"/>
        <v>0</v>
      </c>
      <c r="AO62" s="1">
        <v>9.4879999999999995</v>
      </c>
    </row>
    <row r="63" spans="1:41">
      <c r="A63" s="7">
        <v>60</v>
      </c>
      <c r="B63" s="9" t="s">
        <v>89</v>
      </c>
      <c r="C63" s="9" t="s">
        <v>70</v>
      </c>
      <c r="D63" s="9" t="s">
        <v>89</v>
      </c>
      <c r="E63" s="9" t="s">
        <v>70</v>
      </c>
      <c r="F63" s="2" t="b">
        <f t="shared" si="9"/>
        <v>0</v>
      </c>
      <c r="G63" s="2" t="b">
        <f t="shared" si="7"/>
        <v>0</v>
      </c>
      <c r="H63" s="3" t="s">
        <v>298</v>
      </c>
      <c r="I63" s="3"/>
      <c r="J63" s="3"/>
      <c r="K63" s="2"/>
      <c r="L63" s="2"/>
      <c r="M63" s="1">
        <f>PRODUCT(SUM(PRODUCT(R63,overview!$J$4),PRODUCT(W63,overview!$K$4),PRODUCT(AB63,overview!$L$4)),1/SUM(overview!$J$4:$L$4))</f>
        <v>1</v>
      </c>
      <c r="N63" s="1">
        <f>PRODUCT(SUM(PRODUCT(S63,overview!$J$4),PRODUCT(X63,overview!$K$4),PRODUCT(AC63,overview!$L$4)),1/SUM(overview!$J$4:$L$4))</f>
        <v>2</v>
      </c>
      <c r="O63" s="1">
        <f t="shared" si="3"/>
        <v>11</v>
      </c>
      <c r="P63" s="1">
        <f t="shared" si="3"/>
        <v>0</v>
      </c>
      <c r="Q63" s="1">
        <f t="shared" si="8"/>
        <v>0</v>
      </c>
      <c r="R63" s="1">
        <v>1</v>
      </c>
      <c r="S63" s="1">
        <v>2</v>
      </c>
      <c r="T63" s="1">
        <v>7</v>
      </c>
      <c r="U63" s="1">
        <v>0</v>
      </c>
      <c r="V63" s="1">
        <f t="shared" si="4"/>
        <v>0</v>
      </c>
      <c r="W63" s="1">
        <v>1</v>
      </c>
      <c r="X63" s="1">
        <v>2</v>
      </c>
      <c r="Y63" s="1">
        <v>4</v>
      </c>
      <c r="Z63" s="1">
        <v>0</v>
      </c>
      <c r="AA63" s="1">
        <f t="shared" si="5"/>
        <v>0</v>
      </c>
      <c r="AB63" s="1">
        <v>1</v>
      </c>
      <c r="AC63" s="1">
        <v>2</v>
      </c>
      <c r="AD63" s="1">
        <v>0</v>
      </c>
      <c r="AE63" s="1">
        <v>0</v>
      </c>
      <c r="AF63" s="1" t="e">
        <f t="shared" si="6"/>
        <v>#DIV/0!</v>
      </c>
      <c r="AH63" s="1">
        <f t="shared" si="10"/>
        <v>0.12660254150468309</v>
      </c>
      <c r="AI63" s="1">
        <f t="shared" si="11"/>
        <v>7.4236561259951206E-2</v>
      </c>
      <c r="AJ63" s="1">
        <f t="shared" si="17"/>
        <v>0.46055133079847915</v>
      </c>
      <c r="AK63" s="1">
        <f t="shared" si="13"/>
        <v>58.224744093807686</v>
      </c>
      <c r="AL63" s="1" t="b">
        <f t="shared" si="14"/>
        <v>1</v>
      </c>
      <c r="AM63" s="1">
        <f t="shared" si="15"/>
        <v>1.106100571698184</v>
      </c>
      <c r="AN63" s="1" t="b">
        <f t="shared" si="16"/>
        <v>0</v>
      </c>
      <c r="AO63" s="1">
        <v>9.4879999999999995</v>
      </c>
    </row>
    <row r="64" spans="1:41">
      <c r="A64" s="7">
        <v>61</v>
      </c>
      <c r="B64" s="9" t="s">
        <v>83</v>
      </c>
      <c r="C64" s="9" t="s">
        <v>61</v>
      </c>
      <c r="D64" s="9" t="s">
        <v>83</v>
      </c>
      <c r="E64" s="9" t="s">
        <v>61</v>
      </c>
      <c r="F64" s="2" t="b">
        <f t="shared" si="9"/>
        <v>0</v>
      </c>
      <c r="G64" s="2" t="b">
        <f t="shared" si="7"/>
        <v>0</v>
      </c>
      <c r="H64" s="3" t="s">
        <v>298</v>
      </c>
      <c r="I64" s="4"/>
      <c r="J64" s="3"/>
      <c r="M64" s="1">
        <f>PRODUCT(SUM(PRODUCT(R64,overview!$J$4),PRODUCT(W64,overview!$K$4),PRODUCT(AB64,overview!$L$4)),1/SUM(overview!$J$4:$L$4))</f>
        <v>0.90180487804878062</v>
      </c>
      <c r="N64" s="1">
        <f>PRODUCT(SUM(PRODUCT(S64,overview!$J$4),PRODUCT(X64,overview!$K$4),PRODUCT(AC64,overview!$L$4)),1/SUM(overview!$J$4:$L$4))</f>
        <v>2.0981951219512194</v>
      </c>
      <c r="O64" s="1">
        <f t="shared" si="3"/>
        <v>10.5</v>
      </c>
      <c r="P64" s="1">
        <f t="shared" si="3"/>
        <v>7.5</v>
      </c>
      <c r="Q64" s="1">
        <f t="shared" si="8"/>
        <v>0.30700020923906729</v>
      </c>
      <c r="R64" s="1">
        <v>0.97799999999999998</v>
      </c>
      <c r="S64" s="1">
        <v>2.0219999999999998</v>
      </c>
      <c r="T64" s="1">
        <v>5</v>
      </c>
      <c r="U64" s="1">
        <v>4</v>
      </c>
      <c r="V64" s="1">
        <f t="shared" si="4"/>
        <v>0.38694362017804163</v>
      </c>
      <c r="W64" s="1">
        <v>0.85699999999999998</v>
      </c>
      <c r="X64" s="1">
        <v>2.1429999999999998</v>
      </c>
      <c r="Y64" s="1">
        <v>5.5</v>
      </c>
      <c r="Z64" s="1">
        <v>3.5</v>
      </c>
      <c r="AA64" s="1">
        <f t="shared" si="5"/>
        <v>0.25448606456539263</v>
      </c>
      <c r="AB64" s="1">
        <v>1</v>
      </c>
      <c r="AC64" s="1">
        <v>2</v>
      </c>
      <c r="AD64" s="1">
        <v>0</v>
      </c>
      <c r="AE64" s="1">
        <v>0</v>
      </c>
      <c r="AF64" s="1" t="e">
        <f t="shared" si="6"/>
        <v>#DIV/0!</v>
      </c>
      <c r="AH64" s="1">
        <f t="shared" si="10"/>
        <v>0.1765011890139509</v>
      </c>
      <c r="AI64" s="1">
        <f t="shared" si="11"/>
        <v>0.11524006831497356</v>
      </c>
      <c r="AJ64" s="1">
        <f t="shared" si="17"/>
        <v>0.52338129496402885</v>
      </c>
      <c r="AK64" s="1">
        <f t="shared" si="13"/>
        <v>30.362054046947048</v>
      </c>
      <c r="AL64" s="1" t="b">
        <f t="shared" si="14"/>
        <v>1</v>
      </c>
      <c r="AM64" s="1">
        <f t="shared" si="15"/>
        <v>0.99012234442086711</v>
      </c>
      <c r="AN64" s="1" t="b">
        <f t="shared" si="16"/>
        <v>0</v>
      </c>
      <c r="AO64" s="1">
        <v>9.4879999999999995</v>
      </c>
    </row>
    <row r="65" spans="1:41">
      <c r="A65" s="7">
        <v>62</v>
      </c>
      <c r="B65" s="9" t="s">
        <v>32</v>
      </c>
      <c r="C65" s="9" t="s">
        <v>33</v>
      </c>
      <c r="D65" s="9" t="s">
        <v>32</v>
      </c>
      <c r="E65" s="9" t="s">
        <v>33</v>
      </c>
      <c r="F65" s="2" t="b">
        <f t="shared" si="9"/>
        <v>0</v>
      </c>
      <c r="G65" s="2" t="b">
        <f t="shared" si="7"/>
        <v>0</v>
      </c>
      <c r="H65" s="3" t="s">
        <v>298</v>
      </c>
      <c r="I65" s="4"/>
      <c r="M65" s="1">
        <f>PRODUCT(SUM(PRODUCT(R65,overview!$J$4),PRODUCT(W65,overview!$K$4),PRODUCT(AB65,overview!$L$4)),1/SUM(overview!$J$4:$L$4))</f>
        <v>0.96814634146341472</v>
      </c>
      <c r="N65" s="1">
        <f>PRODUCT(SUM(PRODUCT(S65,overview!$J$4),PRODUCT(X65,overview!$K$4),PRODUCT(AC65,overview!$L$4)),1/SUM(overview!$J$4:$L$4))</f>
        <v>2.0318536585365852</v>
      </c>
      <c r="O65" s="1">
        <f t="shared" si="3"/>
        <v>15</v>
      </c>
      <c r="P65" s="1">
        <f t="shared" si="3"/>
        <v>3</v>
      </c>
      <c r="Q65" s="1">
        <f t="shared" si="8"/>
        <v>9.5296857369217142E-2</v>
      </c>
      <c r="R65" s="1">
        <v>0.99399999999999999</v>
      </c>
      <c r="S65" s="1">
        <v>2.0059999999999998</v>
      </c>
      <c r="T65" s="1">
        <v>7</v>
      </c>
      <c r="U65" s="1">
        <v>1</v>
      </c>
      <c r="V65" s="1">
        <f t="shared" si="4"/>
        <v>7.0787637088733799E-2</v>
      </c>
      <c r="W65" s="1">
        <v>0.95299999999999996</v>
      </c>
      <c r="X65" s="1">
        <v>2.0470000000000002</v>
      </c>
      <c r="Y65" s="1">
        <v>8</v>
      </c>
      <c r="Z65" s="1">
        <v>2</v>
      </c>
      <c r="AA65" s="1">
        <f t="shared" si="5"/>
        <v>0.11638983878847092</v>
      </c>
      <c r="AB65" s="1">
        <v>1</v>
      </c>
      <c r="AC65" s="1">
        <v>2</v>
      </c>
      <c r="AD65" s="1">
        <v>0</v>
      </c>
      <c r="AE65" s="1">
        <v>0</v>
      </c>
      <c r="AF65" s="1" t="e">
        <f t="shared" si="6"/>
        <v>#DIV/0!</v>
      </c>
      <c r="AH65" s="1">
        <f t="shared" si="10"/>
        <v>0.20409474824077997</v>
      </c>
      <c r="AI65" s="1">
        <f t="shared" si="11"/>
        <v>0.11822104452759923</v>
      </c>
      <c r="AJ65" s="1">
        <f t="shared" si="17"/>
        <v>0.3845185651353053</v>
      </c>
      <c r="AK65" s="1">
        <f t="shared" si="13"/>
        <v>30.891970173854581</v>
      </c>
      <c r="AL65" s="1" t="b">
        <f t="shared" si="14"/>
        <v>1</v>
      </c>
      <c r="AM65" s="1">
        <f t="shared" si="15"/>
        <v>1.0603196360281533</v>
      </c>
      <c r="AN65" s="1" t="b">
        <f t="shared" si="16"/>
        <v>0</v>
      </c>
      <c r="AO65" s="1">
        <v>9.4879999999999995</v>
      </c>
    </row>
    <row r="66" spans="1:41">
      <c r="A66" s="7">
        <v>63</v>
      </c>
      <c r="B66" s="9" t="s">
        <v>83</v>
      </c>
      <c r="C66" s="9" t="s">
        <v>61</v>
      </c>
      <c r="D66" s="9" t="s">
        <v>32</v>
      </c>
      <c r="E66" s="9" t="s">
        <v>33</v>
      </c>
      <c r="F66" s="2" t="b">
        <f t="shared" si="9"/>
        <v>0</v>
      </c>
      <c r="G66" s="2" t="b">
        <f t="shared" si="7"/>
        <v>0</v>
      </c>
      <c r="H66" s="3" t="s">
        <v>298</v>
      </c>
      <c r="I66" s="3"/>
      <c r="M66" s="1">
        <f>PRODUCT(SUM(PRODUCT(R66,overview!$J$4),PRODUCT(W66,overview!$K$4),PRODUCT(AB66,overview!$L$4)),1/SUM(overview!$J$4:$L$4))</f>
        <v>1.0036829268292682</v>
      </c>
      <c r="N66" s="1">
        <f>PRODUCT(SUM(PRODUCT(S66,overview!$J$4),PRODUCT(X66,overview!$K$4),PRODUCT(AC66,overview!$L$4)),1/SUM(overview!$J$4:$L$4))</f>
        <v>1.9963170731707318</v>
      </c>
      <c r="O66" s="1">
        <f t="shared" si="3"/>
        <v>13</v>
      </c>
      <c r="P66" s="1">
        <f t="shared" si="3"/>
        <v>13</v>
      </c>
      <c r="Q66" s="1">
        <f t="shared" si="8"/>
        <v>0.50276729098706152</v>
      </c>
      <c r="R66" s="1">
        <v>0.99299999999999999</v>
      </c>
      <c r="S66" s="1">
        <v>2.0070000000000001</v>
      </c>
      <c r="T66" s="1">
        <v>7</v>
      </c>
      <c r="U66" s="1">
        <v>7</v>
      </c>
      <c r="V66" s="1">
        <f t="shared" si="4"/>
        <v>0.49476831091180862</v>
      </c>
      <c r="W66" s="1">
        <v>1.016</v>
      </c>
      <c r="X66" s="1">
        <v>1.984</v>
      </c>
      <c r="Y66" s="1">
        <v>6</v>
      </c>
      <c r="Z66" s="1">
        <v>4</v>
      </c>
      <c r="AA66" s="1">
        <f t="shared" si="5"/>
        <v>0.34139784946236557</v>
      </c>
      <c r="AB66" s="1">
        <v>0.83299999999999996</v>
      </c>
      <c r="AC66" s="1">
        <v>2.1669999999999998</v>
      </c>
      <c r="AD66" s="1">
        <v>0</v>
      </c>
      <c r="AE66" s="1">
        <v>2</v>
      </c>
      <c r="AF66" s="1" t="e">
        <f t="shared" si="6"/>
        <v>#DIV/0!</v>
      </c>
      <c r="AH66" s="1">
        <f t="shared" si="10"/>
        <v>0.21214166363716644</v>
      </c>
      <c r="AI66" s="1">
        <f t="shared" si="11"/>
        <v>0.14012235970797624</v>
      </c>
      <c r="AJ66" s="1">
        <f t="shared" si="17"/>
        <v>0.41850068775790922</v>
      </c>
      <c r="AK66" s="1">
        <f t="shared" si="13"/>
        <v>31.625833583725932</v>
      </c>
      <c r="AL66" s="1" t="b">
        <f t="shared" si="14"/>
        <v>1</v>
      </c>
      <c r="AM66" s="1">
        <f t="shared" si="15"/>
        <v>1.5829331281210022</v>
      </c>
      <c r="AN66" s="1" t="b">
        <f t="shared" si="16"/>
        <v>0</v>
      </c>
      <c r="AO66" s="1">
        <v>9.4879999999999995</v>
      </c>
    </row>
    <row r="67" spans="1:41">
      <c r="A67" s="7">
        <v>64</v>
      </c>
      <c r="B67" s="9" t="s">
        <v>58</v>
      </c>
      <c r="C67" s="9" t="s">
        <v>59</v>
      </c>
      <c r="D67" s="9" t="s">
        <v>58</v>
      </c>
      <c r="E67" s="9" t="s">
        <v>59</v>
      </c>
      <c r="F67" s="2" t="b">
        <f t="shared" si="9"/>
        <v>0</v>
      </c>
      <c r="G67" s="2" t="b">
        <f t="shared" si="7"/>
        <v>0</v>
      </c>
      <c r="H67" s="3" t="s">
        <v>298</v>
      </c>
      <c r="I67" s="3"/>
      <c r="J67" s="3"/>
      <c r="M67" s="1">
        <f>PRODUCT(SUM(PRODUCT(R67,overview!$J$4),PRODUCT(W67,overview!$K$4),PRODUCT(AB67,overview!$L$4)),1/SUM(overview!$J$4:$L$4))</f>
        <v>0.43480487804878049</v>
      </c>
      <c r="N67" s="1">
        <f>PRODUCT(SUM(PRODUCT(S67,overview!$J$4),PRODUCT(X67,overview!$K$4),PRODUCT(AC67,overview!$L$4)),1/SUM(overview!$J$4:$L$4))</f>
        <v>2.5651951219512195</v>
      </c>
      <c r="O67" s="1">
        <f t="shared" si="3"/>
        <v>5</v>
      </c>
      <c r="P67" s="1">
        <f t="shared" si="3"/>
        <v>8</v>
      </c>
      <c r="Q67" s="1">
        <f t="shared" si="8"/>
        <v>0.27120268509978801</v>
      </c>
      <c r="R67" s="1">
        <v>0.37</v>
      </c>
      <c r="S67" s="1">
        <v>2.63</v>
      </c>
      <c r="T67" s="1">
        <v>1</v>
      </c>
      <c r="U67" s="1">
        <v>3</v>
      </c>
      <c r="V67" s="1">
        <f t="shared" si="4"/>
        <v>0.4220532319391635</v>
      </c>
      <c r="W67" s="1">
        <v>0.47199999999999998</v>
      </c>
      <c r="X67" s="1">
        <v>2.528</v>
      </c>
      <c r="Y67" s="1">
        <v>4</v>
      </c>
      <c r="Z67" s="1">
        <v>5</v>
      </c>
      <c r="AA67" s="1">
        <f t="shared" si="5"/>
        <v>0.23338607594936706</v>
      </c>
      <c r="AB67" s="1">
        <v>0.375</v>
      </c>
      <c r="AC67" s="1">
        <v>2.625</v>
      </c>
      <c r="AD67" s="1">
        <v>0</v>
      </c>
      <c r="AE67" s="1">
        <v>0</v>
      </c>
      <c r="AF67" s="1" t="e">
        <f t="shared" ref="AF67:AF130" si="18">PRODUCT(AE67,1/AD67,1/AC67,AB67)</f>
        <v>#DIV/0!</v>
      </c>
      <c r="AH67" s="1">
        <f t="shared" si="10"/>
        <v>0.25322728276993972</v>
      </c>
      <c r="AI67" s="1">
        <f t="shared" si="11"/>
        <v>0.1644219330616927</v>
      </c>
      <c r="AJ67" s="1">
        <f t="shared" si="17"/>
        <v>0.77019937040923403</v>
      </c>
      <c r="AK67" s="1">
        <f t="shared" si="13"/>
        <v>33.460644805262433</v>
      </c>
      <c r="AL67" s="1" t="b">
        <f t="shared" si="14"/>
        <v>1</v>
      </c>
      <c r="AM67" s="1">
        <f t="shared" si="15"/>
        <v>2.1028957150579886</v>
      </c>
      <c r="AN67" s="1" t="b">
        <f t="shared" si="16"/>
        <v>0</v>
      </c>
      <c r="AO67" s="1">
        <v>9.4879999999999995</v>
      </c>
    </row>
    <row r="68" spans="1:41">
      <c r="A68" s="7">
        <v>65</v>
      </c>
      <c r="B68" s="9" t="s">
        <v>56</v>
      </c>
      <c r="C68" s="9" t="s">
        <v>31</v>
      </c>
      <c r="D68" s="9" t="s">
        <v>30</v>
      </c>
      <c r="E68" s="9" t="s">
        <v>31</v>
      </c>
      <c r="F68" s="2" t="b">
        <f t="shared" si="9"/>
        <v>0</v>
      </c>
      <c r="G68" s="2" t="b">
        <f t="shared" si="7"/>
        <v>0</v>
      </c>
      <c r="H68" s="3" t="s">
        <v>298</v>
      </c>
      <c r="I68" s="4"/>
      <c r="J68" s="2"/>
      <c r="M68" s="1">
        <f>PRODUCT(SUM(PRODUCT(R68,overview!$J$4),PRODUCT(W68,overview!$K$4),PRODUCT(AB68,overview!$L$4)),1/SUM(overview!$J$4:$L$4))</f>
        <v>1</v>
      </c>
      <c r="N68" s="1">
        <f>PRODUCT(SUM(PRODUCT(S68,overview!$J$4),PRODUCT(X68,overview!$K$4),PRODUCT(AC68,overview!$L$4)),1/SUM(overview!$J$4:$L$4))</f>
        <v>2</v>
      </c>
      <c r="O68" s="1">
        <f t="shared" ref="O68:P131" si="19">SUM(T68,Y68,AD68)</f>
        <v>19</v>
      </c>
      <c r="P68" s="1">
        <f t="shared" si="19"/>
        <v>0</v>
      </c>
      <c r="Q68" s="1">
        <f t="shared" si="8"/>
        <v>0</v>
      </c>
      <c r="R68" s="1">
        <v>1</v>
      </c>
      <c r="S68" s="1">
        <v>2</v>
      </c>
      <c r="T68" s="1">
        <v>10</v>
      </c>
      <c r="U68" s="1">
        <v>0</v>
      </c>
      <c r="V68" s="1">
        <f t="shared" ref="V68:V131" si="20">PRODUCT(U68,1/T68,1/S68,R68)</f>
        <v>0</v>
      </c>
      <c r="W68" s="1">
        <v>1</v>
      </c>
      <c r="X68" s="1">
        <v>2</v>
      </c>
      <c r="Y68" s="1">
        <v>8</v>
      </c>
      <c r="Z68" s="1">
        <v>0</v>
      </c>
      <c r="AA68" s="1">
        <f t="shared" ref="AA68:AA131" si="21">PRODUCT(Z68,1/Y68,1/X68,W68)</f>
        <v>0</v>
      </c>
      <c r="AB68" s="1">
        <v>1</v>
      </c>
      <c r="AC68" s="1">
        <v>2</v>
      </c>
      <c r="AD68" s="1">
        <v>1</v>
      </c>
      <c r="AE68" s="1">
        <v>0</v>
      </c>
      <c r="AF68" s="1">
        <f t="shared" si="18"/>
        <v>0</v>
      </c>
      <c r="AH68" s="1">
        <f t="shared" si="10"/>
        <v>0.32360075635775742</v>
      </c>
      <c r="AI68" s="1">
        <f t="shared" si="11"/>
        <v>0.16110430284548061</v>
      </c>
      <c r="AJ68" s="1">
        <f t="shared" si="17"/>
        <v>0.70536153467781604</v>
      </c>
      <c r="AK68" s="1">
        <f t="shared" si="13"/>
        <v>42.797410891028406</v>
      </c>
      <c r="AL68" s="1" t="b">
        <f t="shared" si="14"/>
        <v>1</v>
      </c>
      <c r="AM68" s="1">
        <f t="shared" si="15"/>
        <v>2.7403527417386337</v>
      </c>
      <c r="AN68" s="1" t="b">
        <f t="shared" si="16"/>
        <v>0</v>
      </c>
      <c r="AO68" s="1">
        <v>9.4879999999999995</v>
      </c>
    </row>
    <row r="69" spans="1:41">
      <c r="A69" s="7">
        <v>66</v>
      </c>
      <c r="B69" s="9" t="s">
        <v>49</v>
      </c>
      <c r="C69" s="9" t="s">
        <v>50</v>
      </c>
      <c r="D69" s="9" t="s">
        <v>49</v>
      </c>
      <c r="E69" s="9" t="s">
        <v>50</v>
      </c>
      <c r="F69" s="2" t="b">
        <f t="shared" si="9"/>
        <v>0</v>
      </c>
      <c r="G69" s="2" t="b">
        <f t="shared" ref="G69:G132" si="22">AND(NOT(D69=B69),OR(D69="CAT",D69="CAC",D69="ATA",D69="ATT",D69="TTA",D69="ATG",D69="CCG",D69="AGA",D69="CGG",D69="AGG",D69="CGA",D69="CGC",D69="TCC",D69="ACG",D69="ACC",D69="GTA",D69="TGG",D69="TAT",B69="GAA",B69="GAT",B69="GAG",B69="AAG",B69="AAA",B69="CTA",B69="CTT",B69="CTC",B69="AAC",B69="CCA",B69="CCT",B69="CAG",B69="CAA",B69="CGT",B69="AGT",B69="AGC",B69="TCA",B69="TCT",B69="GTC"))</f>
        <v>0</v>
      </c>
      <c r="H69" s="3" t="s">
        <v>298</v>
      </c>
      <c r="I69" s="3" t="s">
        <v>108</v>
      </c>
      <c r="J69" s="2"/>
      <c r="M69" s="1">
        <f>PRODUCT(SUM(PRODUCT(R69,overview!$J$4),PRODUCT(W69,overview!$K$4),PRODUCT(AB69,overview!$L$4)),1/SUM(overview!$J$4:$L$4))</f>
        <v>0.3678780487804878</v>
      </c>
      <c r="N69" s="1">
        <f>PRODUCT(SUM(PRODUCT(S69,overview!$J$4),PRODUCT(X69,overview!$K$4),PRODUCT(AC69,overview!$L$4)),1/SUM(overview!$J$4:$L$4))</f>
        <v>2.6321219512195122</v>
      </c>
      <c r="O69" s="1">
        <f t="shared" si="19"/>
        <v>9</v>
      </c>
      <c r="P69" s="1">
        <f t="shared" si="19"/>
        <v>4</v>
      </c>
      <c r="Q69" s="1">
        <f t="shared" ref="Q69:Q132" si="23">PRODUCT(P69,1/O69,1/$N69,$M69)</f>
        <v>6.2117697448553569E-2</v>
      </c>
      <c r="R69" s="1">
        <v>0.33300000000000002</v>
      </c>
      <c r="S69" s="1">
        <v>2.6669999999999998</v>
      </c>
      <c r="T69" s="1">
        <v>1</v>
      </c>
      <c r="U69" s="1">
        <v>0</v>
      </c>
      <c r="V69" s="1">
        <f t="shared" si="20"/>
        <v>0</v>
      </c>
      <c r="W69" s="1">
        <v>0.38800000000000001</v>
      </c>
      <c r="X69" s="1">
        <v>2.6120000000000001</v>
      </c>
      <c r="Y69" s="1">
        <v>8</v>
      </c>
      <c r="Z69" s="1">
        <v>4</v>
      </c>
      <c r="AA69" s="1">
        <f t="shared" si="21"/>
        <v>7.4272588055130165E-2</v>
      </c>
      <c r="AB69" s="1">
        <v>0.33300000000000002</v>
      </c>
      <c r="AC69" s="1">
        <v>2.6669999999999998</v>
      </c>
      <c r="AD69" s="1">
        <v>0</v>
      </c>
      <c r="AE69" s="1">
        <v>0</v>
      </c>
      <c r="AF69" s="1" t="e">
        <f t="shared" si="18"/>
        <v>#DIV/0!</v>
      </c>
      <c r="AH69" s="1">
        <f t="shared" si="10"/>
        <v>0.29501185750049586</v>
      </c>
      <c r="AI69" s="1">
        <f t="shared" si="11"/>
        <v>0.14901617229776873</v>
      </c>
      <c r="AJ69" s="1">
        <f t="shared" si="17"/>
        <v>0.66893121436370262</v>
      </c>
      <c r="AK69" s="1">
        <f t="shared" si="13"/>
        <v>44.615608912056793</v>
      </c>
      <c r="AL69" s="1" t="b">
        <f t="shared" si="14"/>
        <v>1</v>
      </c>
      <c r="AM69" s="1">
        <f t="shared" si="15"/>
        <v>4.4731476477183705</v>
      </c>
      <c r="AN69" s="1" t="b">
        <f t="shared" si="16"/>
        <v>0</v>
      </c>
      <c r="AO69" s="1">
        <v>9.4879999999999995</v>
      </c>
    </row>
    <row r="70" spans="1:41">
      <c r="A70" s="7">
        <v>67</v>
      </c>
      <c r="B70" s="9" t="s">
        <v>56</v>
      </c>
      <c r="C70" s="9" t="s">
        <v>31</v>
      </c>
      <c r="D70" s="9" t="s">
        <v>74</v>
      </c>
      <c r="E70" s="9" t="s">
        <v>1</v>
      </c>
      <c r="F70" s="2" t="b">
        <f t="shared" si="9"/>
        <v>1</v>
      </c>
      <c r="G70" s="2" t="b">
        <f t="shared" si="22"/>
        <v>0</v>
      </c>
      <c r="H70" s="3" t="s">
        <v>298</v>
      </c>
      <c r="I70" s="3" t="s">
        <v>108</v>
      </c>
      <c r="J70" s="2"/>
      <c r="M70" s="1">
        <f>PRODUCT(SUM(PRODUCT(R70,overview!$J$4),PRODUCT(W70,overview!$K$4),PRODUCT(AB70,overview!$L$4)),1/SUM(overview!$J$4:$L$4))</f>
        <v>1.0637317073170731</v>
      </c>
      <c r="N70" s="1">
        <f>PRODUCT(SUM(PRODUCT(S70,overview!$J$4),PRODUCT(X70,overview!$K$4),PRODUCT(AC70,overview!$L$4)),1/SUM(overview!$J$4:$L$4))</f>
        <v>1.9362682926829269</v>
      </c>
      <c r="O70" s="1">
        <f t="shared" si="19"/>
        <v>13.2</v>
      </c>
      <c r="P70" s="1">
        <f t="shared" si="19"/>
        <v>18.8</v>
      </c>
      <c r="Q70" s="1">
        <f t="shared" si="23"/>
        <v>0.78243899943926398</v>
      </c>
      <c r="R70" s="1">
        <v>0.95499999999999996</v>
      </c>
      <c r="S70" s="1">
        <v>2.0449999999999999</v>
      </c>
      <c r="T70" s="1">
        <v>6.7</v>
      </c>
      <c r="U70" s="1">
        <v>6.3</v>
      </c>
      <c r="V70" s="1">
        <f t="shared" si="20"/>
        <v>0.43911250593000767</v>
      </c>
      <c r="W70" s="1">
        <v>1.117</v>
      </c>
      <c r="X70" s="1">
        <v>1.883</v>
      </c>
      <c r="Y70" s="1">
        <v>6.5</v>
      </c>
      <c r="Z70" s="1">
        <v>11.5</v>
      </c>
      <c r="AA70" s="1">
        <f t="shared" si="21"/>
        <v>1.0495118264634995</v>
      </c>
      <c r="AB70" s="1">
        <v>1.2010000000000001</v>
      </c>
      <c r="AC70" s="1">
        <v>1.7989999999999999</v>
      </c>
      <c r="AD70" s="1">
        <v>0</v>
      </c>
      <c r="AE70" s="1">
        <v>1</v>
      </c>
      <c r="AF70" s="1" t="e">
        <f t="shared" si="18"/>
        <v>#DIV/0!</v>
      </c>
      <c r="AH70" s="1">
        <f t="shared" si="10"/>
        <v>0.31080065132617091</v>
      </c>
      <c r="AI70" s="1">
        <f t="shared" si="11"/>
        <v>0.13789162895686527</v>
      </c>
      <c r="AJ70" s="1">
        <f t="shared" si="17"/>
        <v>0.72757325613238932</v>
      </c>
      <c r="AK70" s="1">
        <f t="shared" si="13"/>
        <v>34.167749589201115</v>
      </c>
      <c r="AL70" s="1" t="b">
        <f t="shared" si="14"/>
        <v>1</v>
      </c>
      <c r="AM70" s="1">
        <f t="shared" si="15"/>
        <v>6.8164556168161745</v>
      </c>
      <c r="AN70" s="1" t="b">
        <f t="shared" si="16"/>
        <v>0</v>
      </c>
      <c r="AO70" s="1">
        <v>9.4879999999999995</v>
      </c>
    </row>
    <row r="71" spans="1:41">
      <c r="A71" s="7">
        <v>68</v>
      </c>
      <c r="B71" s="9" t="s">
        <v>74</v>
      </c>
      <c r="C71" s="9" t="s">
        <v>1</v>
      </c>
      <c r="D71" s="9" t="s">
        <v>75</v>
      </c>
      <c r="E71" s="9" t="s">
        <v>1</v>
      </c>
      <c r="F71" s="2" t="b">
        <f t="shared" ref="F71:F134" si="24">AND(NOT(B71=D71),OR(B71="CAT",B71="CAC",B71="ATA",B71="ATT",B71="TTA",B71="ATG",B71="CCG",B71="AGA",B71="CGG",B71="AGG",B71="CGA",B71="CGC",B71="TCC",B71="ACG",B71="ACC",B71="GTA",B71="TGG",B71="TAT",D71="GAA",D71="GAT",D71="GAG",D71="AAG",D71="AAA",D71="CTA",D71="CTT",D71="CTC",D71="AAC",D71="CCA",D71="CCT",D71="CAG",D71="CAA",D71="CGT",D71="AGT",D71="AGC",D71="TCA",D71="TCT",D71="GTC"))</f>
        <v>1</v>
      </c>
      <c r="G71" s="2" t="b">
        <f t="shared" si="22"/>
        <v>1</v>
      </c>
      <c r="H71" s="3" t="s">
        <v>298</v>
      </c>
      <c r="I71" s="4"/>
      <c r="M71" s="1">
        <f>PRODUCT(SUM(PRODUCT(R71,overview!$J$4),PRODUCT(W71,overview!$K$4),PRODUCT(AB71,overview!$L$4)),1/SUM(overview!$J$4:$L$4))</f>
        <v>1.0619024390243903</v>
      </c>
      <c r="N71" s="1">
        <f>PRODUCT(SUM(PRODUCT(S71,overview!$J$4),PRODUCT(X71,overview!$K$4),PRODUCT(AC71,overview!$L$4)),1/SUM(overview!$J$4:$L$4))</f>
        <v>1.9380975609756095</v>
      </c>
      <c r="O71" s="1">
        <f t="shared" si="19"/>
        <v>17.8</v>
      </c>
      <c r="P71" s="1">
        <f t="shared" si="19"/>
        <v>4.2</v>
      </c>
      <c r="Q71" s="1">
        <f t="shared" si="23"/>
        <v>0.12928206231853034</v>
      </c>
      <c r="R71" s="1">
        <v>1.075</v>
      </c>
      <c r="S71" s="1">
        <v>1.925</v>
      </c>
      <c r="T71" s="1">
        <v>9</v>
      </c>
      <c r="U71" s="1">
        <v>0</v>
      </c>
      <c r="V71" s="1">
        <f t="shared" si="20"/>
        <v>0</v>
      </c>
      <c r="W71" s="1">
        <v>1.0549999999999999</v>
      </c>
      <c r="X71" s="1">
        <v>1.9450000000000001</v>
      </c>
      <c r="Y71" s="1">
        <v>7.8</v>
      </c>
      <c r="Z71" s="1">
        <v>4.2</v>
      </c>
      <c r="AA71" s="1">
        <f t="shared" si="21"/>
        <v>0.2920703974688551</v>
      </c>
      <c r="AB71" s="1">
        <v>1.0580000000000001</v>
      </c>
      <c r="AC71" s="1">
        <v>1.9419999999999999</v>
      </c>
      <c r="AD71" s="1">
        <v>1</v>
      </c>
      <c r="AE71" s="1">
        <v>0</v>
      </c>
      <c r="AF71" s="1">
        <f t="shared" si="18"/>
        <v>0</v>
      </c>
      <c r="AH71" s="1">
        <f t="shared" si="10"/>
        <v>0.34940400951706901</v>
      </c>
      <c r="AI71" s="1">
        <f t="shared" si="11"/>
        <v>0.1136484599253049</v>
      </c>
      <c r="AJ71" s="1">
        <f t="shared" si="17"/>
        <v>0.39938989294347876</v>
      </c>
      <c r="AK71" s="1">
        <f t="shared" si="13"/>
        <v>25.922682683992342</v>
      </c>
      <c r="AL71" s="1" t="b">
        <f t="shared" si="14"/>
        <v>1</v>
      </c>
      <c r="AM71" s="1">
        <f t="shared" si="15"/>
        <v>8.5955130074263</v>
      </c>
      <c r="AN71" s="1" t="b">
        <f t="shared" si="16"/>
        <v>0</v>
      </c>
      <c r="AO71" s="1">
        <v>9.4879999999999995</v>
      </c>
    </row>
    <row r="72" spans="1:41">
      <c r="A72" s="7">
        <v>69</v>
      </c>
      <c r="B72" s="9" t="s">
        <v>32</v>
      </c>
      <c r="C72" s="9" t="s">
        <v>33</v>
      </c>
      <c r="D72" s="9" t="s">
        <v>32</v>
      </c>
      <c r="E72" s="9" t="s">
        <v>33</v>
      </c>
      <c r="F72" s="2" t="b">
        <f t="shared" si="24"/>
        <v>0</v>
      </c>
      <c r="G72" s="2" t="b">
        <f t="shared" si="22"/>
        <v>0</v>
      </c>
      <c r="H72" s="3" t="s">
        <v>298</v>
      </c>
      <c r="I72" s="4"/>
      <c r="J72" s="3" t="s">
        <v>111</v>
      </c>
      <c r="K72" s="4"/>
      <c r="L72" s="3"/>
      <c r="M72" s="1">
        <f>PRODUCT(SUM(PRODUCT(R72,overview!$J$4),PRODUCT(W72,overview!$K$4),PRODUCT(AB72,overview!$L$4)),1/SUM(overview!$J$4:$L$4))</f>
        <v>0.97336585365853667</v>
      </c>
      <c r="N72" s="1">
        <f>PRODUCT(SUM(PRODUCT(S72,overview!$J$4),PRODUCT(X72,overview!$K$4),PRODUCT(AC72,overview!$L$4)),1/SUM(overview!$J$4:$L$4))</f>
        <v>2.0266341463414634</v>
      </c>
      <c r="O72" s="1">
        <f t="shared" si="19"/>
        <v>14</v>
      </c>
      <c r="P72" s="1">
        <f t="shared" si="19"/>
        <v>4</v>
      </c>
      <c r="Q72" s="1">
        <f t="shared" si="23"/>
        <v>0.13722483168398539</v>
      </c>
      <c r="R72" s="1">
        <v>0.97399999999999998</v>
      </c>
      <c r="S72" s="1">
        <v>2.0259999999999998</v>
      </c>
      <c r="T72" s="1">
        <v>6</v>
      </c>
      <c r="U72" s="1">
        <v>2</v>
      </c>
      <c r="V72" s="1">
        <f t="shared" si="20"/>
        <v>0.16025008226390261</v>
      </c>
      <c r="W72" s="1">
        <v>0.97199999999999998</v>
      </c>
      <c r="X72" s="1">
        <v>2.028</v>
      </c>
      <c r="Y72" s="1">
        <v>8</v>
      </c>
      <c r="Z72" s="1">
        <v>2</v>
      </c>
      <c r="AA72" s="1">
        <f t="shared" si="21"/>
        <v>0.11982248520710059</v>
      </c>
      <c r="AB72" s="1">
        <v>1</v>
      </c>
      <c r="AC72" s="1">
        <v>2</v>
      </c>
      <c r="AD72" s="1">
        <v>0</v>
      </c>
      <c r="AE72" s="1">
        <v>0</v>
      </c>
      <c r="AF72" s="1" t="e">
        <f t="shared" si="18"/>
        <v>#DIV/0!</v>
      </c>
      <c r="AH72" s="1">
        <f t="shared" ref="AH72:AH135" si="25">(SUM(Z68:Z78)*SUM(W68:W78))/(SUM(Y68:Y78)*SUM(X68:X78))</f>
        <v>0.4070345875123354</v>
      </c>
      <c r="AI72" s="1">
        <f t="shared" ref="AI72:AI135" si="26">(SUM(U68:U78)*SUM(R68:R78))/(SUM(T68:T78)*SUM(S68:S78))</f>
        <v>0.14362521545715581</v>
      </c>
      <c r="AJ72" s="1">
        <f t="shared" ref="AJ72:AJ103" si="27">(SUM(AE68:AE78)*SUM(AB68:AB78))/(SUM(AD68:AD78)*SUM(AC68:AC78))</f>
        <v>0.39938989294347876</v>
      </c>
      <c r="AK72" s="1">
        <f t="shared" si="13"/>
        <v>16.695635857529265</v>
      </c>
      <c r="AL72" s="1" t="b">
        <f t="shared" si="14"/>
        <v>1</v>
      </c>
      <c r="AM72" s="1">
        <f t="shared" si="15"/>
        <v>11.632257576138663</v>
      </c>
      <c r="AN72" s="1" t="b">
        <f t="shared" si="16"/>
        <v>1</v>
      </c>
      <c r="AO72" s="1">
        <v>9.4879999999999995</v>
      </c>
    </row>
    <row r="73" spans="1:41">
      <c r="A73" s="7">
        <v>70</v>
      </c>
      <c r="B73" s="9" t="s">
        <v>58</v>
      </c>
      <c r="C73" s="9" t="s">
        <v>59</v>
      </c>
      <c r="D73" s="9" t="s">
        <v>43</v>
      </c>
      <c r="E73" s="9" t="s">
        <v>44</v>
      </c>
      <c r="F73" s="2" t="b">
        <f t="shared" si="24"/>
        <v>1</v>
      </c>
      <c r="G73" s="2" t="b">
        <f t="shared" si="22"/>
        <v>1</v>
      </c>
      <c r="H73" s="3" t="s">
        <v>298</v>
      </c>
      <c r="I73" s="3" t="s">
        <v>108</v>
      </c>
      <c r="M73" s="1">
        <f>PRODUCT(SUM(PRODUCT(R73,overview!$J$4),PRODUCT(W73,overview!$K$4),PRODUCT(AB73,overview!$L$4)),1/SUM(overview!$J$4:$L$4))</f>
        <v>0.49148780487804877</v>
      </c>
      <c r="N73" s="1">
        <f>PRODUCT(SUM(PRODUCT(S73,overview!$J$4),PRODUCT(X73,overview!$K$4),PRODUCT(AC73,overview!$L$4)),1/SUM(overview!$J$4:$L$4))</f>
        <v>2.5085121951219511</v>
      </c>
      <c r="O73" s="1">
        <f t="shared" si="19"/>
        <v>6</v>
      </c>
      <c r="P73" s="1">
        <f t="shared" si="19"/>
        <v>13</v>
      </c>
      <c r="Q73" s="1">
        <f t="shared" si="23"/>
        <v>0.424510690429659</v>
      </c>
      <c r="R73" s="1">
        <v>0.40600000000000003</v>
      </c>
      <c r="S73" s="1">
        <v>2.5939999999999999</v>
      </c>
      <c r="T73" s="1">
        <v>1</v>
      </c>
      <c r="U73" s="1">
        <v>3</v>
      </c>
      <c r="V73" s="1">
        <f t="shared" si="20"/>
        <v>0.46954510408635319</v>
      </c>
      <c r="W73" s="1">
        <v>0.54200000000000004</v>
      </c>
      <c r="X73" s="1">
        <v>2.4580000000000002</v>
      </c>
      <c r="Y73" s="1">
        <v>5</v>
      </c>
      <c r="Z73" s="1">
        <v>9</v>
      </c>
      <c r="AA73" s="1">
        <f t="shared" si="21"/>
        <v>0.39690805532953627</v>
      </c>
      <c r="AB73" s="1">
        <v>0.375</v>
      </c>
      <c r="AC73" s="1">
        <v>2.625</v>
      </c>
      <c r="AD73" s="1">
        <v>0</v>
      </c>
      <c r="AE73" s="1">
        <v>1</v>
      </c>
      <c r="AF73" s="1" t="e">
        <f t="shared" si="18"/>
        <v>#DIV/0!</v>
      </c>
      <c r="AH73" s="1">
        <f t="shared" si="25"/>
        <v>0.42690251515252098</v>
      </c>
      <c r="AI73" s="1">
        <f t="shared" si="26"/>
        <v>0.15143177216557105</v>
      </c>
      <c r="AJ73" s="1">
        <f t="shared" si="27"/>
        <v>0.39938989294347876</v>
      </c>
      <c r="AK73" s="1">
        <f t="shared" si="13"/>
        <v>7.1572159308033392</v>
      </c>
      <c r="AL73" s="1" t="b">
        <f t="shared" si="14"/>
        <v>0</v>
      </c>
      <c r="AM73" s="1">
        <f t="shared" si="15"/>
        <v>14.550126987603941</v>
      </c>
      <c r="AN73" s="1" t="b">
        <f t="shared" si="16"/>
        <v>1</v>
      </c>
      <c r="AO73" s="1">
        <v>9.4879999999999995</v>
      </c>
    </row>
    <row r="74" spans="1:41">
      <c r="A74" s="7">
        <v>71</v>
      </c>
      <c r="B74" s="9" t="s">
        <v>41</v>
      </c>
      <c r="C74" s="9" t="s">
        <v>42</v>
      </c>
      <c r="D74" s="9" t="s">
        <v>41</v>
      </c>
      <c r="E74" s="9" t="s">
        <v>42</v>
      </c>
      <c r="F74" s="2" t="b">
        <f t="shared" si="24"/>
        <v>0</v>
      </c>
      <c r="G74" s="2" t="b">
        <f t="shared" si="22"/>
        <v>0</v>
      </c>
      <c r="H74" s="3" t="s">
        <v>298</v>
      </c>
      <c r="I74" s="3" t="s">
        <v>108</v>
      </c>
      <c r="J74" s="2"/>
      <c r="M74" s="1">
        <f>PRODUCT(SUM(PRODUCT(R74,overview!$J$4),PRODUCT(W74,overview!$K$4),PRODUCT(AB74,overview!$L$4)),1/SUM(overview!$J$4:$L$4))</f>
        <v>0.60148780487804876</v>
      </c>
      <c r="N74" s="1">
        <f>PRODUCT(SUM(PRODUCT(S74,overview!$J$4),PRODUCT(X74,overview!$K$4),PRODUCT(AC74,overview!$L$4)),1/SUM(overview!$J$4:$L$4))</f>
        <v>2.3985121951219512</v>
      </c>
      <c r="O74" s="1">
        <f t="shared" si="19"/>
        <v>8.5</v>
      </c>
      <c r="P74" s="1">
        <f t="shared" si="19"/>
        <v>16.5</v>
      </c>
      <c r="Q74" s="1">
        <f t="shared" si="23"/>
        <v>0.48679926520685046</v>
      </c>
      <c r="R74" s="1">
        <v>0.42899999999999999</v>
      </c>
      <c r="S74" s="1">
        <v>2.5710000000000002</v>
      </c>
      <c r="T74" s="1">
        <v>3</v>
      </c>
      <c r="U74" s="1">
        <v>0</v>
      </c>
      <c r="V74" s="1">
        <f t="shared" si="20"/>
        <v>0</v>
      </c>
      <c r="W74" s="1">
        <v>0.70099999999999996</v>
      </c>
      <c r="X74" s="1">
        <v>2.2989999999999999</v>
      </c>
      <c r="Y74" s="1">
        <v>5.5</v>
      </c>
      <c r="Z74" s="1">
        <v>16.5</v>
      </c>
      <c r="AA74" s="1">
        <f t="shared" si="21"/>
        <v>0.91474554153979981</v>
      </c>
      <c r="AB74" s="1">
        <v>0.42899999999999999</v>
      </c>
      <c r="AC74" s="1">
        <v>2.5710000000000002</v>
      </c>
      <c r="AD74" s="1">
        <v>0</v>
      </c>
      <c r="AE74" s="1">
        <v>0</v>
      </c>
      <c r="AF74" s="1" t="e">
        <f t="shared" si="18"/>
        <v>#DIV/0!</v>
      </c>
      <c r="AH74" s="1">
        <f t="shared" si="25"/>
        <v>0.44833135533801582</v>
      </c>
      <c r="AI74" s="1">
        <f t="shared" si="26"/>
        <v>0.13584702717426014</v>
      </c>
      <c r="AJ74" s="1">
        <f t="shared" si="27"/>
        <v>0.2662599286289859</v>
      </c>
      <c r="AK74" s="1">
        <f t="shared" si="13"/>
        <v>4.832826978926283</v>
      </c>
      <c r="AL74" s="1" t="b">
        <f t="shared" si="14"/>
        <v>0</v>
      </c>
      <c r="AM74" s="1">
        <f t="shared" si="15"/>
        <v>15.129646897427358</v>
      </c>
      <c r="AN74" s="1" t="b">
        <f t="shared" si="16"/>
        <v>1</v>
      </c>
      <c r="AO74" s="1">
        <v>9.4879999999999995</v>
      </c>
    </row>
    <row r="75" spans="1:41">
      <c r="A75" s="7">
        <v>72</v>
      </c>
      <c r="B75" s="9" t="s">
        <v>28</v>
      </c>
      <c r="C75" s="9" t="s">
        <v>29</v>
      </c>
      <c r="D75" s="9" t="s">
        <v>28</v>
      </c>
      <c r="E75" s="9" t="s">
        <v>29</v>
      </c>
      <c r="F75" s="2" t="b">
        <f t="shared" si="24"/>
        <v>0</v>
      </c>
      <c r="G75" s="2" t="b">
        <f t="shared" si="22"/>
        <v>0</v>
      </c>
      <c r="H75" s="3" t="s">
        <v>298</v>
      </c>
      <c r="I75" s="4"/>
      <c r="J75" s="3"/>
      <c r="M75" s="1">
        <f>PRODUCT(SUM(PRODUCT(R75,overview!$J$4),PRODUCT(W75,overview!$K$4),PRODUCT(AB75,overview!$L$4)),1/SUM(overview!$J$4:$L$4))</f>
        <v>0.69456097560975627</v>
      </c>
      <c r="N75" s="1">
        <f>PRODUCT(SUM(PRODUCT(S75,overview!$J$4),PRODUCT(X75,overview!$K$4),PRODUCT(AC75,overview!$L$4)),1/SUM(overview!$J$4:$L$4))</f>
        <v>2.3054390243902438</v>
      </c>
      <c r="O75" s="1">
        <f t="shared" si="19"/>
        <v>15</v>
      </c>
      <c r="P75" s="1">
        <f t="shared" si="19"/>
        <v>6</v>
      </c>
      <c r="Q75" s="1">
        <f t="shared" si="23"/>
        <v>0.12050823609068698</v>
      </c>
      <c r="R75" s="1">
        <v>0.66600000000000004</v>
      </c>
      <c r="S75" s="1">
        <v>2.3340000000000001</v>
      </c>
      <c r="T75" s="1">
        <v>5.5</v>
      </c>
      <c r="U75" s="1">
        <v>3.5</v>
      </c>
      <c r="V75" s="1">
        <f t="shared" si="20"/>
        <v>0.18158448235569058</v>
      </c>
      <c r="W75" s="1">
        <v>0.71099999999999997</v>
      </c>
      <c r="X75" s="1">
        <v>2.2890000000000001</v>
      </c>
      <c r="Y75" s="1">
        <v>9.5</v>
      </c>
      <c r="Z75" s="1">
        <v>2.5</v>
      </c>
      <c r="AA75" s="1">
        <f t="shared" si="21"/>
        <v>8.1741049872387381E-2</v>
      </c>
      <c r="AB75" s="1">
        <v>0.66700000000000004</v>
      </c>
      <c r="AC75" s="1">
        <v>2.3330000000000002</v>
      </c>
      <c r="AD75" s="1">
        <v>0</v>
      </c>
      <c r="AE75" s="1">
        <v>0</v>
      </c>
      <c r="AF75" s="1" t="e">
        <f t="shared" si="18"/>
        <v>#DIV/0!</v>
      </c>
      <c r="AH75" s="1">
        <f t="shared" si="25"/>
        <v>0.3938098495212039</v>
      </c>
      <c r="AI75" s="1">
        <f t="shared" si="26"/>
        <v>0.10552438498057834</v>
      </c>
      <c r="AJ75" s="1">
        <f t="shared" si="27"/>
        <v>0.1502964585886343</v>
      </c>
      <c r="AK75" s="1">
        <f t="shared" ref="AK75:AK138" si="28">(((SUM(AJ73:AJ77))-(SUM(AI73:AI77)))^2)/(AVERAGE(AI73:AI77))</f>
        <v>3.2198350194936105</v>
      </c>
      <c r="AL75" s="1" t="b">
        <f t="shared" ref="AL75:AL138" si="29">IF(AK75&gt;AO75, TRUE, FALSE)</f>
        <v>0</v>
      </c>
      <c r="AM75" s="1">
        <f t="shared" ref="AM75:AM138" si="30">(((SUM(AH73:AH77))-(SUM(AI73:AI77)))^2)/(AVERAGE(AI73:AI77))</f>
        <v>16.185556668846441</v>
      </c>
      <c r="AN75" s="1" t="b">
        <f t="shared" ref="AN75:AN138" si="31">IF(AM75&gt;AO75, TRUE, FALSE)</f>
        <v>1</v>
      </c>
      <c r="AO75" s="1">
        <v>9.4879999999999995</v>
      </c>
    </row>
    <row r="76" spans="1:41">
      <c r="A76" s="7">
        <v>73</v>
      </c>
      <c r="B76" s="9" t="s">
        <v>90</v>
      </c>
      <c r="C76" s="9" t="s">
        <v>91</v>
      </c>
      <c r="D76" s="9" t="s">
        <v>40</v>
      </c>
      <c r="E76" s="9" t="s">
        <v>29</v>
      </c>
      <c r="F76" s="2" t="b">
        <f t="shared" si="24"/>
        <v>1</v>
      </c>
      <c r="G76" s="2" t="b">
        <f t="shared" si="22"/>
        <v>1</v>
      </c>
      <c r="H76" s="3" t="s">
        <v>298</v>
      </c>
      <c r="I76" s="4"/>
      <c r="K76" s="2" t="s">
        <v>34</v>
      </c>
      <c r="L76" s="2" t="s">
        <v>113</v>
      </c>
      <c r="M76" s="1">
        <f>PRODUCT(SUM(PRODUCT(R76,overview!$J$4),PRODUCT(W76,overview!$K$4),PRODUCT(AB76,overview!$L$4)),1/SUM(overview!$J$4:$L$4))</f>
        <v>0.51078048780487806</v>
      </c>
      <c r="N76" s="1">
        <f>PRODUCT(SUM(PRODUCT(S76,overview!$J$4),PRODUCT(X76,overview!$K$4),PRODUCT(AC76,overview!$L$4)),1/SUM(overview!$J$4:$L$4))</f>
        <v>2.4892195121951217</v>
      </c>
      <c r="O76" s="1">
        <f t="shared" si="19"/>
        <v>6.5</v>
      </c>
      <c r="P76" s="1">
        <f t="shared" si="19"/>
        <v>6.5</v>
      </c>
      <c r="Q76" s="1">
        <f t="shared" si="23"/>
        <v>0.20519704481765272</v>
      </c>
      <c r="R76" s="1">
        <v>0</v>
      </c>
      <c r="S76" s="1">
        <v>3</v>
      </c>
      <c r="T76" s="1">
        <v>0</v>
      </c>
      <c r="U76" s="1">
        <v>0</v>
      </c>
      <c r="V76" s="1" t="e">
        <f t="shared" si="20"/>
        <v>#DIV/0!</v>
      </c>
      <c r="W76" s="1">
        <v>0.79900000000000004</v>
      </c>
      <c r="X76" s="1">
        <v>2.2010000000000001</v>
      </c>
      <c r="Y76" s="1">
        <v>6.5</v>
      </c>
      <c r="Z76" s="1">
        <v>5.5</v>
      </c>
      <c r="AA76" s="1">
        <f t="shared" si="21"/>
        <v>0.3071680704574844</v>
      </c>
      <c r="AB76" s="1">
        <v>0.16800000000000001</v>
      </c>
      <c r="AC76" s="1">
        <v>2.8319999999999999</v>
      </c>
      <c r="AD76" s="1">
        <v>0</v>
      </c>
      <c r="AE76" s="1">
        <v>1</v>
      </c>
      <c r="AF76" s="1" t="e">
        <f t="shared" si="18"/>
        <v>#DIV/0!</v>
      </c>
      <c r="AH76" s="1">
        <f t="shared" si="25"/>
        <v>0.37057316236936672</v>
      </c>
      <c r="AI76" s="1">
        <f t="shared" si="26"/>
        <v>0.11078583623508531</v>
      </c>
      <c r="AJ76" s="1">
        <f t="shared" si="27"/>
        <v>0.22281098306592065</v>
      </c>
      <c r="AK76" s="1">
        <f t="shared" si="28"/>
        <v>1.3915691391683542</v>
      </c>
      <c r="AL76" s="1" t="b">
        <f t="shared" si="29"/>
        <v>0</v>
      </c>
      <c r="AM76" s="1">
        <f t="shared" si="30"/>
        <v>17.245478201877301</v>
      </c>
      <c r="AN76" s="1" t="b">
        <f t="shared" si="31"/>
        <v>1</v>
      </c>
      <c r="AO76" s="1">
        <v>9.4879999999999995</v>
      </c>
    </row>
    <row r="77" spans="1:41">
      <c r="A77" s="7">
        <v>74</v>
      </c>
      <c r="B77" s="9" t="s">
        <v>65</v>
      </c>
      <c r="C77" s="9" t="s">
        <v>2</v>
      </c>
      <c r="D77" s="9" t="s">
        <v>65</v>
      </c>
      <c r="E77" s="9" t="s">
        <v>2</v>
      </c>
      <c r="F77" s="2" t="b">
        <f t="shared" si="24"/>
        <v>0</v>
      </c>
      <c r="G77" s="2" t="b">
        <f t="shared" si="22"/>
        <v>0</v>
      </c>
      <c r="H77" s="3" t="s">
        <v>298</v>
      </c>
      <c r="I77" s="3" t="s">
        <v>108</v>
      </c>
      <c r="J77" s="3"/>
      <c r="M77" s="1">
        <f>PRODUCT(SUM(PRODUCT(R77,overview!$J$4),PRODUCT(W77,overview!$K$4),PRODUCT(AB77,overview!$L$4)),1/SUM(overview!$J$4:$L$4))</f>
        <v>0.69856097560975605</v>
      </c>
      <c r="N77" s="1">
        <f>PRODUCT(SUM(PRODUCT(S77,overview!$J$4),PRODUCT(X77,overview!$K$4),PRODUCT(AC77,overview!$L$4)),1/SUM(overview!$J$4:$L$4))</f>
        <v>2.3014390243902438</v>
      </c>
      <c r="O77" s="1">
        <f t="shared" si="19"/>
        <v>13.3</v>
      </c>
      <c r="P77" s="1">
        <f t="shared" si="19"/>
        <v>19.7</v>
      </c>
      <c r="Q77" s="1">
        <f t="shared" si="23"/>
        <v>0.44959288820722837</v>
      </c>
      <c r="R77" s="1">
        <v>0.93</v>
      </c>
      <c r="S77" s="1">
        <v>2.0699999999999998</v>
      </c>
      <c r="T77" s="1">
        <v>7.8</v>
      </c>
      <c r="U77" s="1">
        <v>3.2</v>
      </c>
      <c r="V77" s="1">
        <f t="shared" si="20"/>
        <v>0.18431809736157567</v>
      </c>
      <c r="W77" s="1">
        <v>0.58799999999999997</v>
      </c>
      <c r="X77" s="1">
        <v>2.4119999999999999</v>
      </c>
      <c r="Y77" s="1">
        <v>5.5</v>
      </c>
      <c r="Z77" s="1">
        <v>16.5</v>
      </c>
      <c r="AA77" s="1">
        <f t="shared" si="21"/>
        <v>0.73134328358208944</v>
      </c>
      <c r="AB77" s="1">
        <v>0.33300000000000002</v>
      </c>
      <c r="AC77" s="1">
        <v>2.6669999999999998</v>
      </c>
      <c r="AD77" s="1">
        <v>0</v>
      </c>
      <c r="AE77" s="1">
        <v>0</v>
      </c>
      <c r="AF77" s="1" t="e">
        <f t="shared" si="18"/>
        <v>#DIV/0!</v>
      </c>
      <c r="AH77" s="1">
        <f t="shared" si="25"/>
        <v>0.34873949579831931</v>
      </c>
      <c r="AI77" s="1">
        <f t="shared" si="26"/>
        <v>9.3962060087479995E-2</v>
      </c>
      <c r="AJ77" s="1">
        <f t="shared" si="27"/>
        <v>0.17911887662128845</v>
      </c>
      <c r="AK77" s="1">
        <f t="shared" si="28"/>
        <v>0.72619805476474442</v>
      </c>
      <c r="AL77" s="1" t="b">
        <f t="shared" si="29"/>
        <v>0</v>
      </c>
      <c r="AM77" s="1">
        <f t="shared" si="30"/>
        <v>15.771581898700543</v>
      </c>
      <c r="AN77" s="1" t="b">
        <f t="shared" si="31"/>
        <v>1</v>
      </c>
      <c r="AO77" s="1">
        <v>9.4879999999999995</v>
      </c>
    </row>
    <row r="78" spans="1:41">
      <c r="A78" s="7">
        <v>75</v>
      </c>
      <c r="B78" s="9" t="s">
        <v>58</v>
      </c>
      <c r="C78" s="9" t="s">
        <v>59</v>
      </c>
      <c r="D78" s="9" t="s">
        <v>58</v>
      </c>
      <c r="E78" s="9" t="s">
        <v>59</v>
      </c>
      <c r="F78" s="2" t="b">
        <f t="shared" si="24"/>
        <v>0</v>
      </c>
      <c r="G78" s="2" t="b">
        <f t="shared" si="22"/>
        <v>0</v>
      </c>
      <c r="H78" s="3" t="s">
        <v>298</v>
      </c>
      <c r="I78" s="3" t="s">
        <v>108</v>
      </c>
      <c r="J78" s="2"/>
      <c r="K78" s="2"/>
      <c r="L78" s="2"/>
      <c r="M78" s="1">
        <f>PRODUCT(SUM(PRODUCT(R78,overview!$J$4),PRODUCT(W78,overview!$K$4),PRODUCT(AB78,overview!$L$4)),1/SUM(overview!$J$4:$L$4))</f>
        <v>0.3907073170731708</v>
      </c>
      <c r="N78" s="1">
        <f>PRODUCT(SUM(PRODUCT(S78,overview!$J$4),PRODUCT(X78,overview!$K$4),PRODUCT(AC78,overview!$L$4)),1/SUM(overview!$J$4:$L$4))</f>
        <v>2.6092926829268293</v>
      </c>
      <c r="O78" s="1">
        <f t="shared" si="19"/>
        <v>2.2999999999999998</v>
      </c>
      <c r="P78" s="1">
        <f t="shared" si="19"/>
        <v>23.7</v>
      </c>
      <c r="Q78" s="1">
        <f t="shared" si="23"/>
        <v>1.5429407822518673</v>
      </c>
      <c r="R78" s="1">
        <v>0.36899999999999999</v>
      </c>
      <c r="S78" s="1">
        <v>2.6309999999999998</v>
      </c>
      <c r="T78" s="1">
        <v>1.3</v>
      </c>
      <c r="U78" s="1">
        <v>8.6999999999999993</v>
      </c>
      <c r="V78" s="1">
        <f t="shared" si="20"/>
        <v>0.93860187702833064</v>
      </c>
      <c r="W78" s="1">
        <v>0.40300000000000002</v>
      </c>
      <c r="X78" s="1">
        <v>2.597</v>
      </c>
      <c r="Y78" s="1">
        <v>1</v>
      </c>
      <c r="Z78" s="1">
        <v>15</v>
      </c>
      <c r="AA78" s="1">
        <f t="shared" si="21"/>
        <v>2.3276857912976512</v>
      </c>
      <c r="AB78" s="1">
        <v>0.375</v>
      </c>
      <c r="AC78" s="1">
        <v>2.625</v>
      </c>
      <c r="AD78" s="1">
        <v>0</v>
      </c>
      <c r="AE78" s="1">
        <v>0</v>
      </c>
      <c r="AF78" s="1" t="e">
        <f t="shared" si="18"/>
        <v>#DIV/0!</v>
      </c>
      <c r="AH78" s="1">
        <f t="shared" si="25"/>
        <v>0.32778793929154859</v>
      </c>
      <c r="AI78" s="1">
        <f t="shared" si="26"/>
        <v>8.7046862825127067E-2</v>
      </c>
      <c r="AJ78" s="1">
        <f t="shared" si="27"/>
        <v>9.9890928922014177E-2</v>
      </c>
      <c r="AK78" s="1">
        <f t="shared" si="28"/>
        <v>0.52075802038179808</v>
      </c>
      <c r="AL78" s="1" t="b">
        <f t="shared" si="29"/>
        <v>0</v>
      </c>
      <c r="AM78" s="1">
        <f t="shared" si="30"/>
        <v>15.164716026616238</v>
      </c>
      <c r="AN78" s="1" t="b">
        <f t="shared" si="31"/>
        <v>1</v>
      </c>
      <c r="AO78" s="1">
        <v>9.4879999999999995</v>
      </c>
    </row>
    <row r="79" spans="1:41">
      <c r="A79" s="7">
        <v>76</v>
      </c>
      <c r="B79" s="9" t="s">
        <v>53</v>
      </c>
      <c r="C79" s="9" t="s">
        <v>33</v>
      </c>
      <c r="D79" s="9" t="s">
        <v>32</v>
      </c>
      <c r="E79" s="9" t="s">
        <v>33</v>
      </c>
      <c r="F79" s="2" t="b">
        <f t="shared" si="24"/>
        <v>1</v>
      </c>
      <c r="G79" s="2" t="b">
        <f t="shared" si="22"/>
        <v>0</v>
      </c>
      <c r="H79" s="3" t="s">
        <v>298</v>
      </c>
      <c r="I79" s="3" t="s">
        <v>108</v>
      </c>
      <c r="J79" s="2"/>
      <c r="K79" s="2"/>
      <c r="M79" s="1">
        <f>PRODUCT(SUM(PRODUCT(R79,overview!$J$4),PRODUCT(W79,overview!$K$4),PRODUCT(AB79,overview!$L$4)),1/SUM(overview!$J$4:$L$4))</f>
        <v>0.99809756097560975</v>
      </c>
      <c r="N79" s="1">
        <f>PRODUCT(SUM(PRODUCT(S79,overview!$J$4),PRODUCT(X79,overview!$K$4),PRODUCT(AC79,overview!$L$4)),1/SUM(overview!$J$4:$L$4))</f>
        <v>2.0019024390243905</v>
      </c>
      <c r="O79" s="1">
        <f t="shared" si="19"/>
        <v>19</v>
      </c>
      <c r="P79" s="1">
        <f t="shared" si="19"/>
        <v>5</v>
      </c>
      <c r="Q79" s="1">
        <f t="shared" si="23"/>
        <v>0.13120382280782977</v>
      </c>
      <c r="R79" s="1">
        <v>1</v>
      </c>
      <c r="S79" s="1">
        <v>2</v>
      </c>
      <c r="T79" s="1">
        <v>11</v>
      </c>
      <c r="U79" s="1">
        <v>2</v>
      </c>
      <c r="V79" s="1">
        <f t="shared" si="20"/>
        <v>9.0909090909090912E-2</v>
      </c>
      <c r="W79" s="1">
        <v>0.997</v>
      </c>
      <c r="X79" s="1">
        <v>2.0030000000000001</v>
      </c>
      <c r="Y79" s="1">
        <v>7</v>
      </c>
      <c r="Z79" s="1">
        <v>3</v>
      </c>
      <c r="AA79" s="1">
        <f t="shared" si="21"/>
        <v>0.21332287283360668</v>
      </c>
      <c r="AB79" s="1">
        <v>1</v>
      </c>
      <c r="AC79" s="1">
        <v>2</v>
      </c>
      <c r="AD79" s="1">
        <v>1</v>
      </c>
      <c r="AE79" s="1">
        <v>0</v>
      </c>
      <c r="AF79" s="1">
        <f t="shared" si="18"/>
        <v>0</v>
      </c>
      <c r="AH79" s="1">
        <f t="shared" si="25"/>
        <v>0.293159038738175</v>
      </c>
      <c r="AI79" s="1">
        <f t="shared" si="26"/>
        <v>9.3051970363410827E-2</v>
      </c>
      <c r="AJ79" s="1">
        <f t="shared" si="27"/>
        <v>0.10512707668610408</v>
      </c>
      <c r="AK79" s="1">
        <f t="shared" si="28"/>
        <v>4.0794155691531407E-3</v>
      </c>
      <c r="AL79" s="1" t="b">
        <f t="shared" si="29"/>
        <v>0</v>
      </c>
      <c r="AM79" s="1">
        <f t="shared" si="30"/>
        <v>14.650317698514931</v>
      </c>
      <c r="AN79" s="1" t="b">
        <f t="shared" si="31"/>
        <v>1</v>
      </c>
      <c r="AO79" s="1">
        <v>9.4879999999999995</v>
      </c>
    </row>
    <row r="80" spans="1:41">
      <c r="A80" s="7">
        <v>77</v>
      </c>
      <c r="B80" s="9" t="s">
        <v>64</v>
      </c>
      <c r="C80" s="9" t="s">
        <v>2</v>
      </c>
      <c r="D80" s="9" t="s">
        <v>65</v>
      </c>
      <c r="E80" s="9" t="s">
        <v>2</v>
      </c>
      <c r="F80" s="2" t="b">
        <f t="shared" si="24"/>
        <v>0</v>
      </c>
      <c r="G80" s="2" t="b">
        <f t="shared" si="22"/>
        <v>1</v>
      </c>
      <c r="H80" s="3" t="s">
        <v>298</v>
      </c>
      <c r="I80" s="3" t="s">
        <v>108</v>
      </c>
      <c r="J80" s="2"/>
      <c r="M80" s="1">
        <f>PRODUCT(SUM(PRODUCT(R80,overview!$J$4),PRODUCT(W80,overview!$K$4),PRODUCT(AB80,overview!$L$4)),1/SUM(overview!$J$4:$L$4))</f>
        <v>0.36026829268292682</v>
      </c>
      <c r="N80" s="1">
        <f>PRODUCT(SUM(PRODUCT(S80,overview!$J$4),PRODUCT(X80,overview!$K$4),PRODUCT(AC80,overview!$L$4)),1/SUM(overview!$J$4:$L$4))</f>
        <v>2.6397317073170732</v>
      </c>
      <c r="O80" s="1">
        <f t="shared" si="19"/>
        <v>14</v>
      </c>
      <c r="P80" s="1">
        <f t="shared" si="19"/>
        <v>6</v>
      </c>
      <c r="Q80" s="1">
        <f t="shared" si="23"/>
        <v>5.8491056661602446E-2</v>
      </c>
      <c r="R80" s="1">
        <v>0.33300000000000002</v>
      </c>
      <c r="S80" s="1">
        <v>2.6669999999999998</v>
      </c>
      <c r="T80" s="1">
        <v>7</v>
      </c>
      <c r="U80" s="1">
        <v>0</v>
      </c>
      <c r="V80" s="1">
        <f t="shared" si="20"/>
        <v>0</v>
      </c>
      <c r="W80" s="1">
        <v>0.376</v>
      </c>
      <c r="X80" s="1">
        <v>2.6240000000000001</v>
      </c>
      <c r="Y80" s="1">
        <v>6</v>
      </c>
      <c r="Z80" s="1">
        <v>6</v>
      </c>
      <c r="AA80" s="1">
        <f t="shared" si="21"/>
        <v>0.14329268292682928</v>
      </c>
      <c r="AB80" s="1">
        <v>0.33300000000000002</v>
      </c>
      <c r="AC80" s="1">
        <v>2.6669999999999998</v>
      </c>
      <c r="AD80" s="1">
        <v>1</v>
      </c>
      <c r="AE80" s="1">
        <v>0</v>
      </c>
      <c r="AF80" s="1">
        <f t="shared" si="18"/>
        <v>0</v>
      </c>
      <c r="AH80" s="1">
        <f t="shared" si="25"/>
        <v>0.30490728900255765</v>
      </c>
      <c r="AI80" s="1">
        <f t="shared" si="26"/>
        <v>7.6905880559350173E-2</v>
      </c>
      <c r="AJ80" s="1">
        <f t="shared" si="27"/>
        <v>7.410425463614588E-2</v>
      </c>
      <c r="AK80" s="1">
        <f t="shared" si="28"/>
        <v>0.33739040246552898</v>
      </c>
      <c r="AL80" s="1" t="b">
        <f t="shared" si="29"/>
        <v>0</v>
      </c>
      <c r="AM80" s="1">
        <f t="shared" si="30"/>
        <v>11.592685984344806</v>
      </c>
      <c r="AN80" s="1" t="b">
        <f t="shared" si="31"/>
        <v>1</v>
      </c>
      <c r="AO80" s="1">
        <v>9.4879999999999995</v>
      </c>
    </row>
    <row r="81" spans="1:41">
      <c r="A81" s="7">
        <v>78</v>
      </c>
      <c r="B81" s="9" t="s">
        <v>49</v>
      </c>
      <c r="C81" s="9" t="s">
        <v>50</v>
      </c>
      <c r="D81" s="9" t="s">
        <v>49</v>
      </c>
      <c r="E81" s="9" t="s">
        <v>50</v>
      </c>
      <c r="F81" s="2" t="b">
        <f t="shared" si="24"/>
        <v>0</v>
      </c>
      <c r="G81" s="2" t="b">
        <f t="shared" si="22"/>
        <v>0</v>
      </c>
      <c r="H81" s="3" t="s">
        <v>298</v>
      </c>
      <c r="I81" s="3" t="s">
        <v>108</v>
      </c>
      <c r="J81" s="2"/>
      <c r="M81" s="1">
        <f>PRODUCT(SUM(PRODUCT(R81,overview!$J$4),PRODUCT(W81,overview!$K$4),PRODUCT(AB81,overview!$L$4)),1/SUM(overview!$J$4:$L$4))</f>
        <v>0.5109999999999999</v>
      </c>
      <c r="N81" s="1">
        <f>PRODUCT(SUM(PRODUCT(S81,overview!$J$4),PRODUCT(X81,overview!$K$4),PRODUCT(AC81,overview!$L$4)),1/SUM(overview!$J$4:$L$4))</f>
        <v>2.4890000000000003</v>
      </c>
      <c r="O81" s="1">
        <f t="shared" si="19"/>
        <v>10</v>
      </c>
      <c r="P81" s="1">
        <f t="shared" si="19"/>
        <v>9</v>
      </c>
      <c r="Q81" s="1">
        <f t="shared" si="23"/>
        <v>0.18477300120530327</v>
      </c>
      <c r="R81" s="1">
        <v>0.33800000000000002</v>
      </c>
      <c r="S81" s="1">
        <v>2.6619999999999999</v>
      </c>
      <c r="T81" s="1">
        <v>3</v>
      </c>
      <c r="U81" s="1">
        <v>1</v>
      </c>
      <c r="V81" s="1">
        <f t="shared" si="20"/>
        <v>4.2324067117455545E-2</v>
      </c>
      <c r="W81" s="1">
        <v>0.61099999999999999</v>
      </c>
      <c r="X81" s="1">
        <v>2.3889999999999998</v>
      </c>
      <c r="Y81" s="1">
        <v>7</v>
      </c>
      <c r="Z81" s="1">
        <v>8</v>
      </c>
      <c r="AA81" s="1">
        <f t="shared" si="21"/>
        <v>0.2922920528613287</v>
      </c>
      <c r="AB81" s="1">
        <v>0.33300000000000002</v>
      </c>
      <c r="AC81" s="1">
        <v>2.6669999999999998</v>
      </c>
      <c r="AD81" s="1">
        <v>0</v>
      </c>
      <c r="AE81" s="1">
        <v>0</v>
      </c>
      <c r="AF81" s="1" t="e">
        <f t="shared" si="18"/>
        <v>#DIV/0!</v>
      </c>
      <c r="AH81" s="1">
        <f t="shared" si="25"/>
        <v>0.29926511245725512</v>
      </c>
      <c r="AI81" s="1">
        <f t="shared" si="26"/>
        <v>8.8342252313514502E-2</v>
      </c>
      <c r="AJ81" s="1">
        <f t="shared" si="27"/>
        <v>0</v>
      </c>
      <c r="AK81" s="1">
        <f t="shared" si="28"/>
        <v>0.73985903351369475</v>
      </c>
      <c r="AL81" s="1" t="b">
        <f t="shared" si="29"/>
        <v>0</v>
      </c>
      <c r="AM81" s="1">
        <f t="shared" si="30"/>
        <v>9.0806443475349568</v>
      </c>
      <c r="AN81" s="1" t="b">
        <f t="shared" si="31"/>
        <v>0</v>
      </c>
      <c r="AO81" s="1">
        <v>9.4879999999999995</v>
      </c>
    </row>
    <row r="82" spans="1:41">
      <c r="A82" s="7">
        <v>79</v>
      </c>
      <c r="B82" s="9" t="s">
        <v>45</v>
      </c>
      <c r="C82" s="9" t="s">
        <v>46</v>
      </c>
      <c r="D82" s="9" t="s">
        <v>45</v>
      </c>
      <c r="E82" s="9" t="s">
        <v>46</v>
      </c>
      <c r="F82" s="2" t="b">
        <f t="shared" si="24"/>
        <v>0</v>
      </c>
      <c r="G82" s="2" t="b">
        <f t="shared" si="22"/>
        <v>0</v>
      </c>
      <c r="H82" s="3" t="s">
        <v>298</v>
      </c>
      <c r="I82" s="3" t="s">
        <v>108</v>
      </c>
      <c r="M82" s="1">
        <f>PRODUCT(SUM(PRODUCT(R82,overview!$J$4),PRODUCT(W82,overview!$K$4),PRODUCT(AB82,overview!$L$4)),1/SUM(overview!$J$4:$L$4))</f>
        <v>1.0122439024390244</v>
      </c>
      <c r="N82" s="1">
        <f>PRODUCT(SUM(PRODUCT(S82,overview!$J$4),PRODUCT(X82,overview!$K$4),PRODUCT(AC82,overview!$L$4)),1/SUM(overview!$J$4:$L$4))</f>
        <v>1.9877560975609758</v>
      </c>
      <c r="O82" s="1">
        <f t="shared" si="19"/>
        <v>14</v>
      </c>
      <c r="P82" s="1">
        <f t="shared" si="19"/>
        <v>0</v>
      </c>
      <c r="Q82" s="1">
        <f t="shared" si="23"/>
        <v>0</v>
      </c>
      <c r="R82" s="1">
        <v>1.034</v>
      </c>
      <c r="S82" s="1">
        <v>1.966</v>
      </c>
      <c r="T82" s="1">
        <v>6</v>
      </c>
      <c r="U82" s="1">
        <v>0</v>
      </c>
      <c r="V82" s="1">
        <f t="shared" si="20"/>
        <v>0</v>
      </c>
      <c r="W82" s="1">
        <v>1.0009999999999999</v>
      </c>
      <c r="X82" s="1">
        <v>1.9990000000000001</v>
      </c>
      <c r="Y82" s="1">
        <v>8</v>
      </c>
      <c r="Z82" s="1">
        <v>0</v>
      </c>
      <c r="AA82" s="1">
        <f t="shared" si="21"/>
        <v>0</v>
      </c>
      <c r="AB82" s="1">
        <v>1</v>
      </c>
      <c r="AC82" s="1">
        <v>2</v>
      </c>
      <c r="AD82" s="1">
        <v>0</v>
      </c>
      <c r="AE82" s="1">
        <v>0</v>
      </c>
      <c r="AF82" s="1" t="e">
        <f t="shared" si="18"/>
        <v>#DIV/0!</v>
      </c>
      <c r="AH82" s="1">
        <f t="shared" si="25"/>
        <v>0.25524962834489601</v>
      </c>
      <c r="AI82" s="1">
        <f t="shared" si="26"/>
        <v>0.10884004752133057</v>
      </c>
      <c r="AJ82" s="1">
        <f t="shared" si="27"/>
        <v>0</v>
      </c>
      <c r="AK82" s="1">
        <f t="shared" si="28"/>
        <v>1.4051674944429555</v>
      </c>
      <c r="AL82" s="1" t="b">
        <f t="shared" si="29"/>
        <v>0</v>
      </c>
      <c r="AM82" s="1">
        <f t="shared" si="30"/>
        <v>6.9225590129681107</v>
      </c>
      <c r="AN82" s="1" t="b">
        <f t="shared" si="31"/>
        <v>0</v>
      </c>
      <c r="AO82" s="1">
        <v>9.4879999999999995</v>
      </c>
    </row>
    <row r="83" spans="1:41">
      <c r="A83" s="7">
        <v>80</v>
      </c>
      <c r="B83" s="9" t="s">
        <v>85</v>
      </c>
      <c r="C83" s="9" t="s">
        <v>86</v>
      </c>
      <c r="D83" s="9" t="s">
        <v>85</v>
      </c>
      <c r="E83" s="9" t="s">
        <v>86</v>
      </c>
      <c r="F83" s="2" t="b">
        <f t="shared" si="24"/>
        <v>0</v>
      </c>
      <c r="G83" s="2" t="b">
        <f t="shared" si="22"/>
        <v>0</v>
      </c>
      <c r="H83" s="3" t="s">
        <v>298</v>
      </c>
      <c r="I83" s="3" t="s">
        <v>108</v>
      </c>
      <c r="J83" s="2"/>
      <c r="M83" s="1">
        <f>PRODUCT(SUM(PRODUCT(R83,overview!$J$4),PRODUCT(W83,overview!$K$4),PRODUCT(AB83,overview!$L$4)),1/SUM(overview!$J$4:$L$4))</f>
        <v>5.7707317073170734E-2</v>
      </c>
      <c r="N83" s="1">
        <f>PRODUCT(SUM(PRODUCT(S83,overview!$J$4),PRODUCT(X83,overview!$K$4),PRODUCT(AC83,overview!$L$4)),1/SUM(overview!$J$4:$L$4))</f>
        <v>2.9422926829268294</v>
      </c>
      <c r="O83" s="1">
        <f t="shared" si="19"/>
        <v>1</v>
      </c>
      <c r="P83" s="1">
        <f t="shared" si="19"/>
        <v>1</v>
      </c>
      <c r="Q83" s="1">
        <f t="shared" si="23"/>
        <v>1.9613044415338957E-2</v>
      </c>
      <c r="R83" s="1">
        <v>0</v>
      </c>
      <c r="S83" s="1">
        <v>3</v>
      </c>
      <c r="T83" s="1">
        <v>0</v>
      </c>
      <c r="U83" s="1">
        <v>0</v>
      </c>
      <c r="V83" s="1" t="e">
        <f t="shared" si="20"/>
        <v>#DIV/0!</v>
      </c>
      <c r="W83" s="1">
        <v>9.0999999999999998E-2</v>
      </c>
      <c r="X83" s="1">
        <v>2.9089999999999998</v>
      </c>
      <c r="Y83" s="1">
        <v>1</v>
      </c>
      <c r="Z83" s="1">
        <v>1</v>
      </c>
      <c r="AA83" s="1">
        <f t="shared" si="21"/>
        <v>3.1282227569611555E-2</v>
      </c>
      <c r="AB83" s="1">
        <v>0</v>
      </c>
      <c r="AC83" s="1">
        <v>3</v>
      </c>
      <c r="AD83" s="1">
        <v>0</v>
      </c>
      <c r="AE83" s="1">
        <v>0</v>
      </c>
      <c r="AF83" s="1" t="e">
        <f t="shared" si="18"/>
        <v>#DIV/0!</v>
      </c>
      <c r="AH83" s="1">
        <f t="shared" si="25"/>
        <v>0.16535735464377493</v>
      </c>
      <c r="AI83" s="1">
        <f t="shared" si="26"/>
        <v>6.4948819548585279E-2</v>
      </c>
      <c r="AJ83" s="1">
        <f t="shared" si="27"/>
        <v>0</v>
      </c>
      <c r="AK83" s="1">
        <f t="shared" si="28"/>
        <v>2.1028398297972237</v>
      </c>
      <c r="AL83" s="1" t="b">
        <f t="shared" si="29"/>
        <v>0</v>
      </c>
      <c r="AM83" s="1">
        <f t="shared" si="30"/>
        <v>4.1008681331762338</v>
      </c>
      <c r="AN83" s="1" t="b">
        <f t="shared" si="31"/>
        <v>0</v>
      </c>
      <c r="AO83" s="1">
        <v>9.4879999999999995</v>
      </c>
    </row>
    <row r="84" spans="1:41">
      <c r="A84" s="7">
        <v>81</v>
      </c>
      <c r="B84" s="9" t="s">
        <v>47</v>
      </c>
      <c r="C84" s="9" t="s">
        <v>48</v>
      </c>
      <c r="D84" s="9" t="s">
        <v>47</v>
      </c>
      <c r="E84" s="9" t="s">
        <v>48</v>
      </c>
      <c r="F84" s="2" t="b">
        <f t="shared" si="24"/>
        <v>0</v>
      </c>
      <c r="G84" s="2" t="b">
        <f t="shared" si="22"/>
        <v>0</v>
      </c>
      <c r="H84" s="3" t="s">
        <v>298</v>
      </c>
      <c r="I84" s="3" t="s">
        <v>107</v>
      </c>
      <c r="J84" s="2"/>
      <c r="M84" s="1">
        <f>PRODUCT(SUM(PRODUCT(R84,overview!$J$4),PRODUCT(W84,overview!$K$4),PRODUCT(AB84,overview!$L$4)),1/SUM(overview!$J$4:$L$4))</f>
        <v>0.7752439024390243</v>
      </c>
      <c r="N84" s="1">
        <f>PRODUCT(SUM(PRODUCT(S84,overview!$J$4),PRODUCT(X84,overview!$K$4),PRODUCT(AC84,overview!$L$4)),1/SUM(overview!$J$4:$L$4))</f>
        <v>2.2247560975609759</v>
      </c>
      <c r="O84" s="1">
        <f t="shared" si="19"/>
        <v>17</v>
      </c>
      <c r="P84" s="1">
        <f t="shared" si="19"/>
        <v>9</v>
      </c>
      <c r="Q84" s="1">
        <f t="shared" si="23"/>
        <v>0.18448010679358073</v>
      </c>
      <c r="R84" s="1">
        <v>0.95</v>
      </c>
      <c r="S84" s="1">
        <v>2.0499999999999998</v>
      </c>
      <c r="T84" s="1">
        <v>8</v>
      </c>
      <c r="U84" s="1">
        <v>2</v>
      </c>
      <c r="V84" s="1">
        <f t="shared" si="20"/>
        <v>0.11585365853658537</v>
      </c>
      <c r="W84" s="1">
        <v>0.67800000000000005</v>
      </c>
      <c r="X84" s="1">
        <v>2.3220000000000001</v>
      </c>
      <c r="Y84" s="1">
        <v>9</v>
      </c>
      <c r="Z84" s="1">
        <v>7</v>
      </c>
      <c r="AA84" s="1">
        <f t="shared" si="21"/>
        <v>0.22710307206431235</v>
      </c>
      <c r="AB84" s="1">
        <v>0.85699999999999998</v>
      </c>
      <c r="AC84" s="1">
        <v>2.1429999999999998</v>
      </c>
      <c r="AD84" s="1">
        <v>0</v>
      </c>
      <c r="AE84" s="1">
        <v>0</v>
      </c>
      <c r="AF84" s="1" t="e">
        <f t="shared" si="18"/>
        <v>#DIV/0!</v>
      </c>
      <c r="AH84" s="1">
        <f t="shared" si="25"/>
        <v>0.15022068095838592</v>
      </c>
      <c r="AI84" s="1">
        <f t="shared" si="26"/>
        <v>7.7005787560701117E-2</v>
      </c>
      <c r="AJ84" s="1">
        <f t="shared" si="27"/>
        <v>0</v>
      </c>
      <c r="AK84" s="1">
        <f t="shared" si="28"/>
        <v>2.0547490697463897</v>
      </c>
      <c r="AL84" s="1" t="b">
        <f t="shared" si="29"/>
        <v>0</v>
      </c>
      <c r="AM84" s="1">
        <f t="shared" si="30"/>
        <v>2.0670637781683072</v>
      </c>
      <c r="AN84" s="1" t="b">
        <f t="shared" si="31"/>
        <v>0</v>
      </c>
      <c r="AO84" s="1">
        <v>9.4879999999999995</v>
      </c>
    </row>
    <row r="85" spans="1:41">
      <c r="A85" s="7">
        <v>82</v>
      </c>
      <c r="B85" s="9" t="s">
        <v>28</v>
      </c>
      <c r="C85" s="9" t="s">
        <v>29</v>
      </c>
      <c r="D85" s="9" t="s">
        <v>28</v>
      </c>
      <c r="E85" s="9" t="s">
        <v>29</v>
      </c>
      <c r="F85" s="2" t="b">
        <f t="shared" si="24"/>
        <v>0</v>
      </c>
      <c r="G85" s="2" t="b">
        <f t="shared" si="22"/>
        <v>0</v>
      </c>
      <c r="H85" s="3" t="s">
        <v>298</v>
      </c>
      <c r="I85" s="3" t="s">
        <v>108</v>
      </c>
      <c r="J85" s="3"/>
      <c r="M85" s="1">
        <f>PRODUCT(SUM(PRODUCT(R85,overview!$J$4),PRODUCT(W85,overview!$K$4),PRODUCT(AB85,overview!$L$4)),1/SUM(overview!$J$4:$L$4))</f>
        <v>0.75153658536585377</v>
      </c>
      <c r="N85" s="1">
        <f>PRODUCT(SUM(PRODUCT(S85,overview!$J$4),PRODUCT(X85,overview!$K$4),PRODUCT(AC85,overview!$L$4)),1/SUM(overview!$J$4:$L$4))</f>
        <v>2.2484634146341462</v>
      </c>
      <c r="O85" s="1">
        <f t="shared" si="19"/>
        <v>11</v>
      </c>
      <c r="P85" s="1">
        <f t="shared" si="19"/>
        <v>7</v>
      </c>
      <c r="Q85" s="1">
        <f t="shared" si="23"/>
        <v>0.21270106118295132</v>
      </c>
      <c r="R85" s="1">
        <v>0.66200000000000003</v>
      </c>
      <c r="S85" s="1">
        <v>2.3380000000000001</v>
      </c>
      <c r="T85" s="1">
        <v>7</v>
      </c>
      <c r="U85" s="1">
        <v>2</v>
      </c>
      <c r="V85" s="1">
        <f t="shared" si="20"/>
        <v>8.0899425638518874E-2</v>
      </c>
      <c r="W85" s="1">
        <v>0.80300000000000005</v>
      </c>
      <c r="X85" s="1">
        <v>2.1970000000000001</v>
      </c>
      <c r="Y85" s="1">
        <v>4</v>
      </c>
      <c r="Z85" s="1">
        <v>5</v>
      </c>
      <c r="AA85" s="1">
        <f t="shared" si="21"/>
        <v>0.45687300864815661</v>
      </c>
      <c r="AB85" s="1">
        <v>0.66700000000000004</v>
      </c>
      <c r="AC85" s="1">
        <v>2.3330000000000002</v>
      </c>
      <c r="AD85" s="1">
        <v>0</v>
      </c>
      <c r="AE85" s="1">
        <v>0</v>
      </c>
      <c r="AF85" s="1" t="e">
        <f t="shared" si="18"/>
        <v>#DIV/0!</v>
      </c>
      <c r="AH85" s="1">
        <f t="shared" si="25"/>
        <v>0.13779005731140442</v>
      </c>
      <c r="AI85" s="1">
        <f t="shared" si="26"/>
        <v>8.143105901531332E-2</v>
      </c>
      <c r="AJ85" s="1">
        <f t="shared" si="27"/>
        <v>0</v>
      </c>
      <c r="AK85" s="1">
        <f t="shared" si="28"/>
        <v>3.3330213459670799E-2</v>
      </c>
      <c r="AL85" s="1" t="b">
        <f t="shared" si="29"/>
        <v>0</v>
      </c>
      <c r="AM85" s="1">
        <f t="shared" si="30"/>
        <v>1.3478849322551538</v>
      </c>
      <c r="AN85" s="1" t="b">
        <f t="shared" si="31"/>
        <v>0</v>
      </c>
      <c r="AO85" s="1">
        <v>9.4879999999999995</v>
      </c>
    </row>
    <row r="86" spans="1:41">
      <c r="A86" s="7">
        <v>83</v>
      </c>
      <c r="B86" s="9" t="s">
        <v>84</v>
      </c>
      <c r="C86" s="9" t="s">
        <v>37</v>
      </c>
      <c r="D86" s="9" t="s">
        <v>67</v>
      </c>
      <c r="E86" s="9" t="s">
        <v>37</v>
      </c>
      <c r="F86" s="2" t="b">
        <f t="shared" si="24"/>
        <v>1</v>
      </c>
      <c r="G86" s="2" t="b">
        <f t="shared" si="22"/>
        <v>1</v>
      </c>
      <c r="H86" s="3" t="s">
        <v>298</v>
      </c>
      <c r="I86" s="4"/>
      <c r="J86" s="3" t="s">
        <v>111</v>
      </c>
      <c r="M86" s="1">
        <f>PRODUCT(SUM(PRODUCT(R86,overview!$J$4),PRODUCT(W86,overview!$K$4),PRODUCT(AB86,overview!$L$4)),1/SUM(overview!$J$4:$L$4))</f>
        <v>0.94443902439024396</v>
      </c>
      <c r="N86" s="1">
        <f>PRODUCT(SUM(PRODUCT(S86,overview!$J$4),PRODUCT(X86,overview!$K$4),PRODUCT(AC86,overview!$L$4)),1/SUM(overview!$J$4:$L$4))</f>
        <v>2.0555609756097559</v>
      </c>
      <c r="O86" s="1">
        <f t="shared" si="19"/>
        <v>22</v>
      </c>
      <c r="P86" s="1">
        <f t="shared" si="19"/>
        <v>3</v>
      </c>
      <c r="Q86" s="1">
        <f t="shared" si="23"/>
        <v>6.2653037889754473E-2</v>
      </c>
      <c r="R86" s="1">
        <v>1.1259999999999999</v>
      </c>
      <c r="S86" s="1">
        <v>1.8740000000000001</v>
      </c>
      <c r="T86" s="1">
        <v>12</v>
      </c>
      <c r="U86" s="1">
        <v>0</v>
      </c>
      <c r="V86" s="1">
        <f t="shared" si="20"/>
        <v>0</v>
      </c>
      <c r="W86" s="1">
        <v>0.84699999999999998</v>
      </c>
      <c r="X86" s="1">
        <v>2.153</v>
      </c>
      <c r="Y86" s="1">
        <v>9</v>
      </c>
      <c r="Z86" s="1">
        <v>3</v>
      </c>
      <c r="AA86" s="1">
        <f t="shared" si="21"/>
        <v>0.1311348505960675</v>
      </c>
      <c r="AB86" s="1">
        <v>0.93600000000000005</v>
      </c>
      <c r="AC86" s="1">
        <v>2.0640000000000001</v>
      </c>
      <c r="AD86" s="1">
        <v>1</v>
      </c>
      <c r="AE86" s="1">
        <v>0</v>
      </c>
      <c r="AF86" s="1">
        <f t="shared" si="18"/>
        <v>0</v>
      </c>
      <c r="AH86" s="1">
        <f t="shared" si="25"/>
        <v>0.11451153785021748</v>
      </c>
      <c r="AI86" s="1">
        <f t="shared" si="26"/>
        <v>7.8724100303347574E-2</v>
      </c>
      <c r="AJ86" s="1">
        <f t="shared" si="27"/>
        <v>0</v>
      </c>
      <c r="AK86" s="1">
        <f t="shared" si="28"/>
        <v>5.3299525574272515</v>
      </c>
      <c r="AL86" s="1" t="b">
        <f t="shared" si="29"/>
        <v>0</v>
      </c>
      <c r="AM86" s="1">
        <f t="shared" si="30"/>
        <v>1.1760972394198028</v>
      </c>
      <c r="AN86" s="1" t="b">
        <f t="shared" si="31"/>
        <v>0</v>
      </c>
      <c r="AO86" s="1">
        <v>9.4879999999999995</v>
      </c>
    </row>
    <row r="87" spans="1:41">
      <c r="A87" s="7">
        <v>84</v>
      </c>
      <c r="B87" s="9" t="s">
        <v>74</v>
      </c>
      <c r="C87" s="9" t="s">
        <v>1</v>
      </c>
      <c r="D87" s="9" t="s">
        <v>74</v>
      </c>
      <c r="E87" s="9" t="s">
        <v>1</v>
      </c>
      <c r="F87" s="2" t="b">
        <f t="shared" si="24"/>
        <v>0</v>
      </c>
      <c r="G87" s="2" t="b">
        <f t="shared" si="22"/>
        <v>0</v>
      </c>
      <c r="H87" s="3" t="s">
        <v>298</v>
      </c>
      <c r="I87" s="3" t="s">
        <v>106</v>
      </c>
      <c r="J87" s="3" t="s">
        <v>111</v>
      </c>
      <c r="K87" s="4"/>
      <c r="L87" s="3"/>
      <c r="M87" s="1">
        <f>PRODUCT(SUM(PRODUCT(R87,overview!$J$4),PRODUCT(W87,overview!$K$4),PRODUCT(AB87,overview!$L$4)),1/SUM(overview!$J$4:$L$4))</f>
        <v>1.1570731707317072</v>
      </c>
      <c r="N87" s="1">
        <f>PRODUCT(SUM(PRODUCT(S87,overview!$J$4),PRODUCT(X87,overview!$K$4),PRODUCT(AC87,overview!$L$4)),1/SUM(overview!$J$4:$L$4))</f>
        <v>1.8429268292682928</v>
      </c>
      <c r="O87" s="1">
        <f t="shared" si="19"/>
        <v>11</v>
      </c>
      <c r="P87" s="1">
        <f t="shared" si="19"/>
        <v>0</v>
      </c>
      <c r="Q87" s="1">
        <f t="shared" si="23"/>
        <v>0</v>
      </c>
      <c r="R87" s="1">
        <v>1.226</v>
      </c>
      <c r="S87" s="1">
        <v>1.774</v>
      </c>
      <c r="T87" s="1">
        <v>5</v>
      </c>
      <c r="U87" s="1">
        <v>0</v>
      </c>
      <c r="V87" s="1">
        <f t="shared" si="20"/>
        <v>0</v>
      </c>
      <c r="W87" s="1">
        <v>1.115</v>
      </c>
      <c r="X87" s="1">
        <v>1.885</v>
      </c>
      <c r="Y87" s="1">
        <v>6</v>
      </c>
      <c r="Z87" s="1">
        <v>0</v>
      </c>
      <c r="AA87" s="1">
        <f t="shared" si="21"/>
        <v>0</v>
      </c>
      <c r="AB87" s="1">
        <v>1.286</v>
      </c>
      <c r="AC87" s="1">
        <v>1.714</v>
      </c>
      <c r="AD87" s="1">
        <v>0</v>
      </c>
      <c r="AE87" s="1">
        <v>0</v>
      </c>
      <c r="AF87" s="1" t="e">
        <f t="shared" si="18"/>
        <v>#DIV/0!</v>
      </c>
      <c r="AH87" s="1">
        <f t="shared" si="25"/>
        <v>0.1363609912481947</v>
      </c>
      <c r="AI87" s="1">
        <f t="shared" si="26"/>
        <v>8.0832731461049884E-2</v>
      </c>
      <c r="AJ87" s="1">
        <f t="shared" si="27"/>
        <v>0.33241813703718665</v>
      </c>
      <c r="AK87" s="1">
        <f t="shared" si="28"/>
        <v>25.508105368115285</v>
      </c>
      <c r="AL87" s="1" t="b">
        <f t="shared" si="29"/>
        <v>1</v>
      </c>
      <c r="AM87" s="1">
        <f t="shared" si="30"/>
        <v>1.5378993704309238</v>
      </c>
      <c r="AN87" s="1" t="b">
        <f t="shared" si="31"/>
        <v>0</v>
      </c>
      <c r="AO87" s="1">
        <v>9.4879999999999995</v>
      </c>
    </row>
    <row r="88" spans="1:41">
      <c r="A88" s="7">
        <v>85</v>
      </c>
      <c r="B88" s="9" t="s">
        <v>28</v>
      </c>
      <c r="C88" s="9" t="s">
        <v>29</v>
      </c>
      <c r="D88" s="9" t="s">
        <v>28</v>
      </c>
      <c r="E88" s="9" t="s">
        <v>29</v>
      </c>
      <c r="F88" s="2" t="b">
        <f t="shared" si="24"/>
        <v>0</v>
      </c>
      <c r="G88" s="2" t="b">
        <f t="shared" si="22"/>
        <v>0</v>
      </c>
      <c r="H88" s="3" t="s">
        <v>298</v>
      </c>
      <c r="I88" s="3" t="s">
        <v>107</v>
      </c>
      <c r="M88" s="1">
        <f>PRODUCT(SUM(PRODUCT(R88,overview!$J$4),PRODUCT(W88,overview!$K$4),PRODUCT(AB88,overview!$L$4)),1/SUM(overview!$J$4:$L$4))</f>
        <v>0.81192682926829274</v>
      </c>
      <c r="N88" s="1">
        <f>PRODUCT(SUM(PRODUCT(S88,overview!$J$4),PRODUCT(X88,overview!$K$4),PRODUCT(AC88,overview!$L$4)),1/SUM(overview!$J$4:$L$4))</f>
        <v>2.1880731707317072</v>
      </c>
      <c r="O88" s="1">
        <f t="shared" si="19"/>
        <v>11.5</v>
      </c>
      <c r="P88" s="1">
        <f t="shared" si="19"/>
        <v>12.5</v>
      </c>
      <c r="Q88" s="1">
        <f t="shared" si="23"/>
        <v>0.403336220220195</v>
      </c>
      <c r="R88" s="1">
        <v>0.746</v>
      </c>
      <c r="S88" s="1">
        <v>2.254</v>
      </c>
      <c r="T88" s="1">
        <v>5.5</v>
      </c>
      <c r="U88" s="1">
        <v>7.5</v>
      </c>
      <c r="V88" s="1">
        <f t="shared" si="20"/>
        <v>0.45131886746793576</v>
      </c>
      <c r="W88" s="1">
        <v>0.85299999999999998</v>
      </c>
      <c r="X88" s="1">
        <v>2.1469999999999998</v>
      </c>
      <c r="Y88" s="1">
        <v>6</v>
      </c>
      <c r="Z88" s="1">
        <v>5</v>
      </c>
      <c r="AA88" s="1">
        <f t="shared" si="21"/>
        <v>0.3310821301040211</v>
      </c>
      <c r="AB88" s="1">
        <v>0.66700000000000004</v>
      </c>
      <c r="AC88" s="1">
        <v>2.3330000000000002</v>
      </c>
      <c r="AD88" s="1">
        <v>0</v>
      </c>
      <c r="AE88" s="1">
        <v>0</v>
      </c>
      <c r="AF88" s="1" t="e">
        <f t="shared" si="18"/>
        <v>#DIV/0!</v>
      </c>
      <c r="AH88" s="1">
        <f t="shared" si="25"/>
        <v>0.16730783776241284</v>
      </c>
      <c r="AI88" s="1">
        <f t="shared" si="26"/>
        <v>8.1611524852924902E-2</v>
      </c>
      <c r="AJ88" s="1">
        <f t="shared" si="27"/>
        <v>0.71985494106980974</v>
      </c>
      <c r="AK88" s="1">
        <f t="shared" si="28"/>
        <v>60.034487435418662</v>
      </c>
      <c r="AL88" s="1" t="b">
        <f t="shared" si="29"/>
        <v>1</v>
      </c>
      <c r="AM88" s="1">
        <f t="shared" si="30"/>
        <v>1.9311236994029637</v>
      </c>
      <c r="AN88" s="1" t="b">
        <f t="shared" si="31"/>
        <v>0</v>
      </c>
      <c r="AO88" s="1">
        <v>9.4879999999999995</v>
      </c>
    </row>
    <row r="89" spans="1:41">
      <c r="A89" s="7">
        <v>86</v>
      </c>
      <c r="B89" s="9" t="s">
        <v>72</v>
      </c>
      <c r="C89" s="9" t="s">
        <v>73</v>
      </c>
      <c r="D89" s="9" t="s">
        <v>72</v>
      </c>
      <c r="E89" s="9" t="s">
        <v>73</v>
      </c>
      <c r="F89" s="2" t="b">
        <f t="shared" si="24"/>
        <v>0</v>
      </c>
      <c r="G89" s="2" t="b">
        <f t="shared" si="22"/>
        <v>0</v>
      </c>
      <c r="H89" s="3" t="s">
        <v>298</v>
      </c>
      <c r="I89" s="4"/>
      <c r="J89" s="2" t="s">
        <v>114</v>
      </c>
      <c r="M89" s="1">
        <f>PRODUCT(SUM(PRODUCT(R89,overview!$J$4),PRODUCT(W89,overview!$K$4),PRODUCT(AB89,overview!$L$4)),1/SUM(overview!$J$4:$L$4))</f>
        <v>0.33300000000000002</v>
      </c>
      <c r="N89" s="1">
        <f>PRODUCT(SUM(PRODUCT(S89,overview!$J$4),PRODUCT(X89,overview!$K$4),PRODUCT(AC89,overview!$L$4)),1/SUM(overview!$J$4:$L$4))</f>
        <v>2.6669999999999998</v>
      </c>
      <c r="O89" s="1">
        <f t="shared" si="19"/>
        <v>11</v>
      </c>
      <c r="P89" s="1">
        <f t="shared" si="19"/>
        <v>0</v>
      </c>
      <c r="Q89" s="1">
        <f t="shared" si="23"/>
        <v>0</v>
      </c>
      <c r="R89" s="1">
        <v>0.33300000000000002</v>
      </c>
      <c r="S89" s="1">
        <v>2.6669999999999998</v>
      </c>
      <c r="T89" s="1">
        <v>4</v>
      </c>
      <c r="U89" s="1">
        <v>0</v>
      </c>
      <c r="V89" s="1">
        <f t="shared" si="20"/>
        <v>0</v>
      </c>
      <c r="W89" s="1">
        <v>0.33300000000000002</v>
      </c>
      <c r="X89" s="1">
        <v>2.6669999999999998</v>
      </c>
      <c r="Y89" s="1">
        <v>7</v>
      </c>
      <c r="Z89" s="1">
        <v>0</v>
      </c>
      <c r="AA89" s="1">
        <f t="shared" si="21"/>
        <v>0</v>
      </c>
      <c r="AB89" s="1">
        <v>0.33300000000000002</v>
      </c>
      <c r="AC89" s="1">
        <v>2.6669999999999998</v>
      </c>
      <c r="AD89" s="1">
        <v>0</v>
      </c>
      <c r="AE89" s="1">
        <v>0</v>
      </c>
      <c r="AF89" s="1" t="e">
        <f t="shared" si="18"/>
        <v>#DIV/0!</v>
      </c>
      <c r="AH89" s="1">
        <f t="shared" si="25"/>
        <v>0.18304481684879234</v>
      </c>
      <c r="AI89" s="1">
        <f t="shared" si="26"/>
        <v>6.924911808315197E-2</v>
      </c>
      <c r="AJ89" s="1">
        <f t="shared" si="27"/>
        <v>0.75345760673481688</v>
      </c>
      <c r="AK89" s="1">
        <f t="shared" si="28"/>
        <v>243.64880314684888</v>
      </c>
      <c r="AL89" s="1" t="b">
        <f t="shared" si="29"/>
        <v>1</v>
      </c>
      <c r="AM89" s="1">
        <f t="shared" si="30"/>
        <v>2.746508712960575</v>
      </c>
      <c r="AN89" s="1" t="b">
        <f t="shared" si="31"/>
        <v>0</v>
      </c>
      <c r="AO89" s="1">
        <v>9.4879999999999995</v>
      </c>
    </row>
    <row r="90" spans="1:41">
      <c r="A90" s="7">
        <v>87</v>
      </c>
      <c r="B90" s="9" t="s">
        <v>36</v>
      </c>
      <c r="C90" s="9" t="s">
        <v>37</v>
      </c>
      <c r="D90" s="9" t="s">
        <v>36</v>
      </c>
      <c r="E90" s="9" t="s">
        <v>37</v>
      </c>
      <c r="F90" s="2" t="b">
        <f t="shared" si="24"/>
        <v>0</v>
      </c>
      <c r="G90" s="2" t="b">
        <f t="shared" si="22"/>
        <v>0</v>
      </c>
      <c r="H90" s="3" t="s">
        <v>298</v>
      </c>
      <c r="I90" s="4"/>
      <c r="J90" s="3" t="s">
        <v>111</v>
      </c>
      <c r="M90" s="1">
        <f>PRODUCT(SUM(PRODUCT(R90,overview!$J$4),PRODUCT(W90,overview!$K$4),PRODUCT(AB90,overview!$L$4)),1/SUM(overview!$J$4:$L$4))</f>
        <v>0.93921951219512201</v>
      </c>
      <c r="N90" s="1">
        <f>PRODUCT(SUM(PRODUCT(S90,overview!$J$4),PRODUCT(X90,overview!$K$4),PRODUCT(AC90,overview!$L$4)),1/SUM(overview!$J$4:$L$4))</f>
        <v>2.0607804878048781</v>
      </c>
      <c r="O90" s="1">
        <f t="shared" si="19"/>
        <v>19</v>
      </c>
      <c r="P90" s="1">
        <f t="shared" si="19"/>
        <v>6</v>
      </c>
      <c r="Q90" s="1">
        <f t="shared" si="23"/>
        <v>0.14392393424977015</v>
      </c>
      <c r="R90" s="1">
        <v>0.97799999999999998</v>
      </c>
      <c r="S90" s="1">
        <v>2.0219999999999998</v>
      </c>
      <c r="T90" s="1">
        <v>8</v>
      </c>
      <c r="U90" s="1">
        <v>4</v>
      </c>
      <c r="V90" s="1">
        <f t="shared" si="20"/>
        <v>0.24183976261127599</v>
      </c>
      <c r="W90" s="1">
        <v>0.91600000000000004</v>
      </c>
      <c r="X90" s="1">
        <v>2.0840000000000001</v>
      </c>
      <c r="Y90" s="1">
        <v>11</v>
      </c>
      <c r="Z90" s="1">
        <v>2</v>
      </c>
      <c r="AA90" s="1">
        <f t="shared" si="21"/>
        <v>7.9916244983423493E-2</v>
      </c>
      <c r="AB90" s="1">
        <v>1</v>
      </c>
      <c r="AC90" s="1">
        <v>2</v>
      </c>
      <c r="AD90" s="1">
        <v>0</v>
      </c>
      <c r="AE90" s="1">
        <v>0</v>
      </c>
      <c r="AF90" s="1" t="e">
        <f t="shared" si="18"/>
        <v>#DIV/0!</v>
      </c>
      <c r="AH90" s="1">
        <f t="shared" si="25"/>
        <v>0.14721805055275664</v>
      </c>
      <c r="AI90" s="1">
        <f t="shared" si="26"/>
        <v>5.9859142585704614E-2</v>
      </c>
      <c r="AJ90" s="1">
        <f t="shared" si="27"/>
        <v>0.6730699151439431</v>
      </c>
      <c r="AK90" s="1">
        <f t="shared" si="28"/>
        <v>481.33779198469915</v>
      </c>
      <c r="AL90" s="1" t="b">
        <f t="shared" si="29"/>
        <v>1</v>
      </c>
      <c r="AM90" s="1">
        <f t="shared" si="30"/>
        <v>3.7069813370322988</v>
      </c>
      <c r="AN90" s="1" t="b">
        <f t="shared" si="31"/>
        <v>0</v>
      </c>
      <c r="AO90" s="1">
        <v>9.4879999999999995</v>
      </c>
    </row>
    <row r="91" spans="1:41">
      <c r="A91" s="7">
        <v>88</v>
      </c>
      <c r="B91" s="9" t="s">
        <v>85</v>
      </c>
      <c r="C91" s="9" t="s">
        <v>86</v>
      </c>
      <c r="D91" s="9" t="s">
        <v>85</v>
      </c>
      <c r="E91" s="9" t="s">
        <v>86</v>
      </c>
      <c r="F91" s="2" t="b">
        <f t="shared" si="24"/>
        <v>0</v>
      </c>
      <c r="G91" s="2" t="b">
        <f t="shared" si="22"/>
        <v>0</v>
      </c>
      <c r="H91" s="3" t="s">
        <v>298</v>
      </c>
      <c r="I91" s="3" t="s">
        <v>106</v>
      </c>
      <c r="J91" s="2"/>
      <c r="M91" s="1">
        <f>PRODUCT(SUM(PRODUCT(R91,overview!$J$4),PRODUCT(W91,overview!$K$4),PRODUCT(AB91,overview!$L$4)),1/SUM(overview!$J$4:$L$4))</f>
        <v>8.4341463414634152E-2</v>
      </c>
      <c r="N91" s="1">
        <f>PRODUCT(SUM(PRODUCT(S91,overview!$J$4),PRODUCT(X91,overview!$K$4),PRODUCT(AC91,overview!$L$4)),1/SUM(overview!$J$4:$L$4))</f>
        <v>2.915658536585366</v>
      </c>
      <c r="O91" s="1">
        <f t="shared" si="19"/>
        <v>1</v>
      </c>
      <c r="P91" s="1">
        <f t="shared" si="19"/>
        <v>2</v>
      </c>
      <c r="Q91" s="1">
        <f t="shared" si="23"/>
        <v>5.7854143313647091E-2</v>
      </c>
      <c r="R91" s="1">
        <v>0</v>
      </c>
      <c r="S91" s="1">
        <v>3</v>
      </c>
      <c r="T91" s="1">
        <v>0</v>
      </c>
      <c r="U91" s="1">
        <v>0</v>
      </c>
      <c r="V91" s="1" t="e">
        <f t="shared" si="20"/>
        <v>#DIV/0!</v>
      </c>
      <c r="W91" s="1">
        <v>0.13300000000000001</v>
      </c>
      <c r="X91" s="1">
        <v>2.867</v>
      </c>
      <c r="Y91" s="1">
        <v>1</v>
      </c>
      <c r="Z91" s="1">
        <v>2</v>
      </c>
      <c r="AA91" s="1">
        <f t="shared" si="21"/>
        <v>9.2779909312870612E-2</v>
      </c>
      <c r="AB91" s="1">
        <v>0</v>
      </c>
      <c r="AC91" s="1">
        <v>3</v>
      </c>
      <c r="AD91" s="1">
        <v>0</v>
      </c>
      <c r="AE91" s="1">
        <v>0</v>
      </c>
      <c r="AF91" s="1" t="e">
        <f t="shared" si="18"/>
        <v>#DIV/0!</v>
      </c>
      <c r="AH91" s="1">
        <f t="shared" si="25"/>
        <v>0.16417042602692339</v>
      </c>
      <c r="AI91" s="1">
        <f t="shared" si="26"/>
        <v>6.4379726685780847E-2</v>
      </c>
      <c r="AJ91" s="1">
        <f t="shared" si="27"/>
        <v>2.0418036636918742</v>
      </c>
      <c r="AK91" s="1">
        <f t="shared" si="28"/>
        <v>860.83852416642378</v>
      </c>
      <c r="AL91" s="1" t="b">
        <f t="shared" si="29"/>
        <v>1</v>
      </c>
      <c r="AM91" s="1">
        <f t="shared" si="30"/>
        <v>5.2952486256683668</v>
      </c>
      <c r="AN91" s="1" t="b">
        <f t="shared" si="31"/>
        <v>0</v>
      </c>
      <c r="AO91" s="1">
        <v>9.4879999999999995</v>
      </c>
    </row>
    <row r="92" spans="1:41">
      <c r="A92" s="7">
        <v>89</v>
      </c>
      <c r="B92" s="9" t="s">
        <v>74</v>
      </c>
      <c r="C92" s="9" t="s">
        <v>1</v>
      </c>
      <c r="D92" s="9" t="s">
        <v>74</v>
      </c>
      <c r="E92" s="9" t="s">
        <v>1</v>
      </c>
      <c r="F92" s="2" t="b">
        <f t="shared" si="24"/>
        <v>0</v>
      </c>
      <c r="G92" s="2" t="b">
        <f t="shared" si="22"/>
        <v>0</v>
      </c>
      <c r="H92" s="3" t="s">
        <v>298</v>
      </c>
      <c r="I92" s="3" t="s">
        <v>106</v>
      </c>
      <c r="J92" s="2"/>
      <c r="M92" s="1">
        <f>PRODUCT(SUM(PRODUCT(R92,overview!$J$4),PRODUCT(W92,overview!$K$4),PRODUCT(AB92,overview!$L$4)),1/SUM(overview!$J$4:$L$4))</f>
        <v>1.1353170731707318</v>
      </c>
      <c r="N92" s="1">
        <f>PRODUCT(SUM(PRODUCT(S92,overview!$J$4),PRODUCT(X92,overview!$K$4),PRODUCT(AC92,overview!$L$4)),1/SUM(overview!$J$4:$L$4))</f>
        <v>1.8646829268292684</v>
      </c>
      <c r="O92" s="1">
        <f t="shared" si="19"/>
        <v>16</v>
      </c>
      <c r="P92" s="1">
        <f t="shared" si="19"/>
        <v>0</v>
      </c>
      <c r="Q92" s="1">
        <f t="shared" si="23"/>
        <v>0</v>
      </c>
      <c r="R92" s="1">
        <v>1.0880000000000001</v>
      </c>
      <c r="S92" s="1">
        <v>1.9119999999999999</v>
      </c>
      <c r="T92" s="1">
        <v>9</v>
      </c>
      <c r="U92" s="1">
        <v>0</v>
      </c>
      <c r="V92" s="1">
        <f t="shared" si="20"/>
        <v>0</v>
      </c>
      <c r="W92" s="1">
        <v>1.155</v>
      </c>
      <c r="X92" s="1">
        <v>1.845</v>
      </c>
      <c r="Y92" s="1">
        <v>7</v>
      </c>
      <c r="Z92" s="1">
        <v>0</v>
      </c>
      <c r="AA92" s="1">
        <f t="shared" si="21"/>
        <v>0</v>
      </c>
      <c r="AB92" s="1">
        <v>1.286</v>
      </c>
      <c r="AC92" s="1">
        <v>1.714</v>
      </c>
      <c r="AD92" s="1">
        <v>0</v>
      </c>
      <c r="AE92" s="1">
        <v>0</v>
      </c>
      <c r="AF92" s="1" t="e">
        <f t="shared" si="18"/>
        <v>#DIV/0!</v>
      </c>
      <c r="AH92" s="1">
        <f t="shared" si="25"/>
        <v>0.18394569940112612</v>
      </c>
      <c r="AI92" s="1">
        <f t="shared" si="26"/>
        <v>6.6982206110189693E-2</v>
      </c>
      <c r="AJ92" s="1">
        <f t="shared" si="27"/>
        <v>1.8924818108326598</v>
      </c>
      <c r="AK92" s="1">
        <f t="shared" si="28"/>
        <v>1074.7638497457085</v>
      </c>
      <c r="AL92" s="1" t="b">
        <f t="shared" si="29"/>
        <v>1</v>
      </c>
      <c r="AM92" s="1">
        <f t="shared" si="30"/>
        <v>6.6248667210737233</v>
      </c>
      <c r="AN92" s="1" t="b">
        <f t="shared" si="31"/>
        <v>0</v>
      </c>
      <c r="AO92" s="1">
        <v>9.4879999999999995</v>
      </c>
    </row>
    <row r="93" spans="1:41">
      <c r="A93" s="7">
        <v>90</v>
      </c>
      <c r="B93" s="9" t="s">
        <v>56</v>
      </c>
      <c r="C93" s="9" t="s">
        <v>31</v>
      </c>
      <c r="D93" s="9" t="s">
        <v>74</v>
      </c>
      <c r="E93" s="9" t="s">
        <v>1</v>
      </c>
      <c r="F93" s="2" t="b">
        <f t="shared" si="24"/>
        <v>1</v>
      </c>
      <c r="G93" s="2" t="b">
        <f t="shared" si="22"/>
        <v>0</v>
      </c>
      <c r="H93" s="1" t="s">
        <v>285</v>
      </c>
      <c r="I93" s="4"/>
      <c r="M93" s="1">
        <f>PRODUCT(SUM(PRODUCT(R93,overview!$J$4),PRODUCT(W93,overview!$K$4),PRODUCT(AB93,overview!$L$4)),1/SUM(overview!$J$4:$L$4))</f>
        <v>1.0879756097560975</v>
      </c>
      <c r="N93" s="1">
        <f>PRODUCT(SUM(PRODUCT(S93,overview!$J$4),PRODUCT(X93,overview!$K$4),PRODUCT(AC93,overview!$L$4)),1/SUM(overview!$J$4:$L$4))</f>
        <v>1.9120243902439025</v>
      </c>
      <c r="O93" s="1">
        <f t="shared" si="19"/>
        <v>15.2</v>
      </c>
      <c r="P93" s="1">
        <f t="shared" si="19"/>
        <v>5.8</v>
      </c>
      <c r="Q93" s="1">
        <f t="shared" si="23"/>
        <v>0.21712515282312397</v>
      </c>
      <c r="R93" s="1">
        <v>1</v>
      </c>
      <c r="S93" s="1">
        <v>2</v>
      </c>
      <c r="T93" s="1">
        <v>8</v>
      </c>
      <c r="U93" s="1">
        <v>1</v>
      </c>
      <c r="V93" s="1">
        <f t="shared" si="20"/>
        <v>6.25E-2</v>
      </c>
      <c r="W93" s="1">
        <v>1.131</v>
      </c>
      <c r="X93" s="1">
        <v>1.869</v>
      </c>
      <c r="Y93" s="1">
        <v>7.2</v>
      </c>
      <c r="Z93" s="1">
        <v>3.8</v>
      </c>
      <c r="AA93" s="1">
        <f t="shared" si="21"/>
        <v>0.31937756375958626</v>
      </c>
      <c r="AB93" s="1">
        <v>1.2010000000000001</v>
      </c>
      <c r="AC93" s="1">
        <v>1.7989999999999999</v>
      </c>
      <c r="AD93" s="1">
        <v>0</v>
      </c>
      <c r="AE93" s="1">
        <v>1</v>
      </c>
      <c r="AF93" s="1" t="e">
        <f t="shared" si="18"/>
        <v>#DIV/0!</v>
      </c>
      <c r="AH93" s="1">
        <f t="shared" si="25"/>
        <v>0.19902274870558159</v>
      </c>
      <c r="AI93" s="1">
        <f t="shared" si="26"/>
        <v>4.6634309894953152E-2</v>
      </c>
      <c r="AJ93" s="1">
        <f t="shared" si="27"/>
        <v>2.2177066022057712</v>
      </c>
      <c r="AK93" s="1">
        <f t="shared" si="28"/>
        <v>1276.5353022395363</v>
      </c>
      <c r="AL93" s="1" t="b">
        <f t="shared" si="29"/>
        <v>1</v>
      </c>
      <c r="AM93" s="1">
        <f t="shared" si="30"/>
        <v>8.9697253565819306</v>
      </c>
      <c r="AN93" s="1" t="b">
        <f t="shared" si="31"/>
        <v>0</v>
      </c>
      <c r="AO93" s="1">
        <v>9.4879999999999995</v>
      </c>
    </row>
    <row r="94" spans="1:41">
      <c r="A94" s="7">
        <v>91</v>
      </c>
      <c r="B94" s="9" t="s">
        <v>38</v>
      </c>
      <c r="C94" s="9" t="s">
        <v>1</v>
      </c>
      <c r="D94" s="9" t="s">
        <v>45</v>
      </c>
      <c r="E94" s="9" t="s">
        <v>46</v>
      </c>
      <c r="F94" s="2" t="b">
        <f t="shared" si="24"/>
        <v>0</v>
      </c>
      <c r="G94" s="2" t="b">
        <f t="shared" si="22"/>
        <v>1</v>
      </c>
      <c r="H94" s="1" t="s">
        <v>285</v>
      </c>
      <c r="I94" s="4" t="s">
        <v>106</v>
      </c>
      <c r="K94" s="2"/>
      <c r="L94" s="2"/>
      <c r="M94" s="1">
        <f>PRODUCT(SUM(PRODUCT(R94,overview!$J$4),PRODUCT(W94,overview!$K$4),PRODUCT(AB94,overview!$L$4)),1/SUM(overview!$J$4:$L$4))</f>
        <v>0.68651219512195127</v>
      </c>
      <c r="N94" s="1">
        <f>PRODUCT(SUM(PRODUCT(S94,overview!$J$4),PRODUCT(X94,overview!$K$4),PRODUCT(AC94,overview!$L$4)),1/SUM(overview!$J$4:$L$4))</f>
        <v>2.3134878048780485</v>
      </c>
      <c r="O94" s="1">
        <f t="shared" si="19"/>
        <v>12</v>
      </c>
      <c r="P94" s="1">
        <f t="shared" si="19"/>
        <v>8</v>
      </c>
      <c r="Q94" s="1">
        <f t="shared" si="23"/>
        <v>0.19782892124304627</v>
      </c>
      <c r="R94" s="1">
        <v>0.33300000000000002</v>
      </c>
      <c r="S94" s="1">
        <v>2.6669999999999998</v>
      </c>
      <c r="T94" s="1">
        <v>3</v>
      </c>
      <c r="U94" s="1">
        <v>0</v>
      </c>
      <c r="V94" s="1">
        <f t="shared" si="20"/>
        <v>0</v>
      </c>
      <c r="W94" s="1">
        <v>0.88400000000000001</v>
      </c>
      <c r="X94" s="1">
        <v>2.1160000000000001</v>
      </c>
      <c r="Y94" s="1">
        <v>9</v>
      </c>
      <c r="Z94" s="1">
        <v>7</v>
      </c>
      <c r="AA94" s="1">
        <f t="shared" si="21"/>
        <v>0.32493173703003564</v>
      </c>
      <c r="AB94" s="1">
        <v>0.501</v>
      </c>
      <c r="AC94" s="1">
        <v>2.4990000000000001</v>
      </c>
      <c r="AD94" s="1">
        <v>0</v>
      </c>
      <c r="AE94" s="1">
        <v>1</v>
      </c>
      <c r="AF94" s="1" t="e">
        <f t="shared" si="18"/>
        <v>#DIV/0!</v>
      </c>
      <c r="AH94" s="1">
        <f t="shared" si="25"/>
        <v>0.22610665570507898</v>
      </c>
      <c r="AI94" s="1">
        <f t="shared" si="26"/>
        <v>5.727566443827177E-2</v>
      </c>
      <c r="AJ94" s="1">
        <f t="shared" si="27"/>
        <v>1.4349442379182158</v>
      </c>
      <c r="AK94" s="1">
        <f t="shared" si="28"/>
        <v>880.07799461241825</v>
      </c>
      <c r="AL94" s="1" t="b">
        <f t="shared" si="29"/>
        <v>1</v>
      </c>
      <c r="AM94" s="1">
        <f t="shared" si="30"/>
        <v>11.509267241553083</v>
      </c>
      <c r="AN94" s="1" t="b">
        <f t="shared" si="31"/>
        <v>1</v>
      </c>
      <c r="AO94" s="1">
        <v>9.4879999999999995</v>
      </c>
    </row>
    <row r="95" spans="1:41">
      <c r="A95" s="7">
        <v>92</v>
      </c>
      <c r="B95" s="9" t="s">
        <v>90</v>
      </c>
      <c r="C95" s="9" t="s">
        <v>91</v>
      </c>
      <c r="D95" s="9" t="s">
        <v>47</v>
      </c>
      <c r="E95" s="9" t="s">
        <v>48</v>
      </c>
      <c r="F95" s="2" t="b">
        <f t="shared" si="24"/>
        <v>1</v>
      </c>
      <c r="G95" s="2" t="b">
        <f t="shared" si="22"/>
        <v>1</v>
      </c>
      <c r="H95" s="1" t="s">
        <v>285</v>
      </c>
      <c r="I95" s="4" t="s">
        <v>106</v>
      </c>
      <c r="J95" s="2"/>
      <c r="K95" s="2" t="s">
        <v>34</v>
      </c>
      <c r="L95" s="2" t="s">
        <v>115</v>
      </c>
      <c r="M95" s="1">
        <f>PRODUCT(SUM(PRODUCT(R95,overview!$J$4),PRODUCT(W95,overview!$K$4),PRODUCT(AB95,overview!$L$4)),1/SUM(overview!$J$4:$L$4))</f>
        <v>0.57507317073170738</v>
      </c>
      <c r="N95" s="1">
        <f>PRODUCT(SUM(PRODUCT(S95,overview!$J$4),PRODUCT(X95,overview!$K$4),PRODUCT(AC95,overview!$L$4)),1/SUM(overview!$J$4:$L$4))</f>
        <v>2.4249268292682928</v>
      </c>
      <c r="O95" s="1">
        <f t="shared" si="19"/>
        <v>9.5</v>
      </c>
      <c r="P95" s="1">
        <f t="shared" si="19"/>
        <v>10.5</v>
      </c>
      <c r="Q95" s="1">
        <f t="shared" si="23"/>
        <v>0.26211396609243531</v>
      </c>
      <c r="R95" s="1">
        <v>0</v>
      </c>
      <c r="S95" s="1">
        <v>3</v>
      </c>
      <c r="T95" s="1">
        <v>0</v>
      </c>
      <c r="U95" s="1">
        <v>0</v>
      </c>
      <c r="V95" s="1" t="e">
        <f t="shared" si="20"/>
        <v>#DIV/0!</v>
      </c>
      <c r="W95" s="1">
        <v>0.9</v>
      </c>
      <c r="X95" s="1">
        <v>2.1</v>
      </c>
      <c r="Y95" s="1">
        <v>9</v>
      </c>
      <c r="Z95" s="1">
        <v>9</v>
      </c>
      <c r="AA95" s="1">
        <f t="shared" si="21"/>
        <v>0.42857142857142855</v>
      </c>
      <c r="AB95" s="1">
        <v>0.17799999999999999</v>
      </c>
      <c r="AC95" s="1">
        <v>2.8220000000000001</v>
      </c>
      <c r="AD95" s="1">
        <v>0.5</v>
      </c>
      <c r="AE95" s="1">
        <v>1.5</v>
      </c>
      <c r="AF95" s="1">
        <f t="shared" si="18"/>
        <v>0.18922749822820695</v>
      </c>
      <c r="AH95" s="1">
        <f t="shared" si="25"/>
        <v>0.24306248383401691</v>
      </c>
      <c r="AI95" s="1">
        <f t="shared" si="26"/>
        <v>5.6971788273775435E-2</v>
      </c>
      <c r="AJ95" s="1">
        <f t="shared" si="27"/>
        <v>1.3431241655540722</v>
      </c>
      <c r="AK95" s="1">
        <f t="shared" si="28"/>
        <v>583.59377128760559</v>
      </c>
      <c r="AL95" s="1" t="b">
        <f t="shared" si="29"/>
        <v>1</v>
      </c>
      <c r="AM95" s="1">
        <f t="shared" si="30"/>
        <v>13.518580800996084</v>
      </c>
      <c r="AN95" s="1" t="b">
        <f t="shared" si="31"/>
        <v>1</v>
      </c>
      <c r="AO95" s="1">
        <v>9.4879999999999995</v>
      </c>
    </row>
    <row r="96" spans="1:41">
      <c r="A96" s="7">
        <v>93</v>
      </c>
      <c r="B96" s="9" t="s">
        <v>90</v>
      </c>
      <c r="C96" s="9" t="s">
        <v>91</v>
      </c>
      <c r="D96" s="9" t="s">
        <v>90</v>
      </c>
      <c r="E96" s="9" t="s">
        <v>91</v>
      </c>
      <c r="F96" s="2" t="b">
        <f t="shared" si="24"/>
        <v>0</v>
      </c>
      <c r="G96" s="2" t="b">
        <f t="shared" si="22"/>
        <v>0</v>
      </c>
      <c r="H96" s="1" t="s">
        <v>285</v>
      </c>
      <c r="I96" s="4"/>
      <c r="J96" s="2" t="s">
        <v>109</v>
      </c>
      <c r="M96" s="1">
        <f>PRODUCT(SUM(PRODUCT(R96,overview!$J$4),PRODUCT(W96,overview!$K$4),PRODUCT(AB96,overview!$L$4)),1/SUM(overview!$J$4:$L$4))</f>
        <v>0</v>
      </c>
      <c r="N96" s="1">
        <f>PRODUCT(SUM(PRODUCT(S96,overview!$J$4),PRODUCT(X96,overview!$K$4),PRODUCT(AC96,overview!$L$4)),1/SUM(overview!$J$4:$L$4))</f>
        <v>3</v>
      </c>
      <c r="O96" s="1">
        <f t="shared" si="19"/>
        <v>0</v>
      </c>
      <c r="P96" s="1">
        <f t="shared" si="19"/>
        <v>0</v>
      </c>
      <c r="Q96" s="1" t="e">
        <f t="shared" si="23"/>
        <v>#DIV/0!</v>
      </c>
      <c r="R96" s="1">
        <v>0</v>
      </c>
      <c r="S96" s="1">
        <v>3</v>
      </c>
      <c r="T96" s="1">
        <v>0</v>
      </c>
      <c r="U96" s="1">
        <v>0</v>
      </c>
      <c r="V96" s="1" t="e">
        <f t="shared" si="20"/>
        <v>#DIV/0!</v>
      </c>
      <c r="W96" s="1">
        <v>0</v>
      </c>
      <c r="X96" s="1">
        <v>3</v>
      </c>
      <c r="Y96" s="1">
        <v>0</v>
      </c>
      <c r="Z96" s="1">
        <v>0</v>
      </c>
      <c r="AA96" s="1" t="e">
        <f t="shared" si="21"/>
        <v>#DIV/0!</v>
      </c>
      <c r="AB96" s="1">
        <v>0</v>
      </c>
      <c r="AC96" s="1">
        <v>3</v>
      </c>
      <c r="AD96" s="1">
        <v>0</v>
      </c>
      <c r="AE96" s="1">
        <v>0</v>
      </c>
      <c r="AF96" s="1" t="e">
        <f t="shared" si="18"/>
        <v>#DIV/0!</v>
      </c>
      <c r="AH96" s="1">
        <f t="shared" si="25"/>
        <v>0.25673123740097104</v>
      </c>
      <c r="AI96" s="1">
        <f t="shared" si="26"/>
        <v>6.2899876059357498E-2</v>
      </c>
      <c r="AJ96" s="1">
        <f t="shared" si="27"/>
        <v>0.55645504899872189</v>
      </c>
      <c r="AK96" s="1">
        <f t="shared" si="28"/>
        <v>235.83883985759419</v>
      </c>
      <c r="AL96" s="1" t="b">
        <f t="shared" si="29"/>
        <v>1</v>
      </c>
      <c r="AM96" s="1">
        <f t="shared" si="30"/>
        <v>11.780522515670198</v>
      </c>
      <c r="AN96" s="1" t="b">
        <f t="shared" si="31"/>
        <v>1</v>
      </c>
      <c r="AO96" s="1">
        <v>9.4879999999999995</v>
      </c>
    </row>
    <row r="97" spans="1:41">
      <c r="A97" s="7">
        <v>94</v>
      </c>
      <c r="B97" s="9" t="s">
        <v>32</v>
      </c>
      <c r="C97" s="9" t="s">
        <v>33</v>
      </c>
      <c r="D97" s="9" t="s">
        <v>32</v>
      </c>
      <c r="E97" s="9" t="s">
        <v>33</v>
      </c>
      <c r="F97" s="2" t="b">
        <f t="shared" si="24"/>
        <v>0</v>
      </c>
      <c r="G97" s="2" t="b">
        <f t="shared" si="22"/>
        <v>0</v>
      </c>
      <c r="H97" s="1" t="s">
        <v>285</v>
      </c>
      <c r="I97" s="4" t="s">
        <v>106</v>
      </c>
      <c r="J97" s="2" t="s">
        <v>109</v>
      </c>
      <c r="K97" s="2"/>
      <c r="L97" s="2"/>
      <c r="M97" s="1">
        <f>PRODUCT(SUM(PRODUCT(R97,overview!$J$4),PRODUCT(W97,overview!$K$4),PRODUCT(AB97,overview!$L$4)),1/SUM(overview!$J$4:$L$4))</f>
        <v>0.98604878048780487</v>
      </c>
      <c r="N97" s="1">
        <f>PRODUCT(SUM(PRODUCT(S97,overview!$J$4),PRODUCT(X97,overview!$K$4),PRODUCT(AC97,overview!$L$4)),1/SUM(overview!$J$4:$L$4))</f>
        <v>2.0139512195121951</v>
      </c>
      <c r="O97" s="1">
        <f t="shared" si="19"/>
        <v>12</v>
      </c>
      <c r="P97" s="1">
        <f t="shared" si="19"/>
        <v>4</v>
      </c>
      <c r="Q97" s="1">
        <f t="shared" si="23"/>
        <v>0.16320302281645108</v>
      </c>
      <c r="R97" s="1">
        <v>1</v>
      </c>
      <c r="S97" s="1">
        <v>2</v>
      </c>
      <c r="T97" s="1">
        <v>7</v>
      </c>
      <c r="U97" s="1">
        <v>0</v>
      </c>
      <c r="V97" s="1">
        <f t="shared" si="20"/>
        <v>0</v>
      </c>
      <c r="W97" s="1">
        <v>0.97799999999999998</v>
      </c>
      <c r="X97" s="1">
        <v>2.0219999999999998</v>
      </c>
      <c r="Y97" s="1">
        <v>5</v>
      </c>
      <c r="Z97" s="1">
        <v>4</v>
      </c>
      <c r="AA97" s="1">
        <f t="shared" si="21"/>
        <v>0.38694362017804163</v>
      </c>
      <c r="AB97" s="1">
        <v>1</v>
      </c>
      <c r="AC97" s="1">
        <v>2</v>
      </c>
      <c r="AD97" s="1">
        <v>0</v>
      </c>
      <c r="AE97" s="1">
        <v>0</v>
      </c>
      <c r="AF97" s="1" t="e">
        <f t="shared" si="18"/>
        <v>#DIV/0!</v>
      </c>
      <c r="AH97" s="1">
        <f t="shared" si="25"/>
        <v>0.22992745741054493</v>
      </c>
      <c r="AI97" s="1">
        <f t="shared" si="26"/>
        <v>5.8088052169173482E-2</v>
      </c>
      <c r="AJ97" s="1">
        <f t="shared" si="27"/>
        <v>0.46544639521852821</v>
      </c>
      <c r="AK97" s="1">
        <f t="shared" si="28"/>
        <v>112.02386001465088</v>
      </c>
      <c r="AL97" s="1" t="b">
        <f t="shared" si="29"/>
        <v>1</v>
      </c>
      <c r="AM97" s="1">
        <f t="shared" si="30"/>
        <v>11.325676912929655</v>
      </c>
      <c r="AN97" s="1" t="b">
        <f t="shared" si="31"/>
        <v>1</v>
      </c>
      <c r="AO97" s="1">
        <v>9.4879999999999995</v>
      </c>
    </row>
    <row r="98" spans="1:41">
      <c r="A98" s="7">
        <v>95</v>
      </c>
      <c r="B98" s="9" t="s">
        <v>47</v>
      </c>
      <c r="C98" s="9" t="s">
        <v>48</v>
      </c>
      <c r="D98" s="9" t="s">
        <v>47</v>
      </c>
      <c r="E98" s="9" t="s">
        <v>48</v>
      </c>
      <c r="F98" s="2" t="b">
        <f t="shared" si="24"/>
        <v>0</v>
      </c>
      <c r="G98" s="2" t="b">
        <f t="shared" si="22"/>
        <v>0</v>
      </c>
      <c r="H98" s="1" t="s">
        <v>285</v>
      </c>
      <c r="I98" s="4" t="s">
        <v>106</v>
      </c>
      <c r="M98" s="1">
        <f>PRODUCT(SUM(PRODUCT(R98,overview!$J$4),PRODUCT(W98,overview!$K$4),PRODUCT(AB98,overview!$L$4)),1/SUM(overview!$J$4:$L$4))</f>
        <v>1.0654878048780489</v>
      </c>
      <c r="N98" s="1">
        <f>PRODUCT(SUM(PRODUCT(S98,overview!$J$4),PRODUCT(X98,overview!$K$4),PRODUCT(AC98,overview!$L$4)),1/SUM(overview!$J$4:$L$4))</f>
        <v>1.9345121951219513</v>
      </c>
      <c r="O98" s="1">
        <f t="shared" si="19"/>
        <v>17.2</v>
      </c>
      <c r="P98" s="1">
        <f t="shared" si="19"/>
        <v>7.8</v>
      </c>
      <c r="Q98" s="1">
        <f t="shared" si="23"/>
        <v>0.2497716640595565</v>
      </c>
      <c r="R98" s="1">
        <v>0.86399999999999999</v>
      </c>
      <c r="S98" s="1">
        <v>2.1360000000000001</v>
      </c>
      <c r="T98" s="1">
        <v>7</v>
      </c>
      <c r="U98" s="1">
        <v>2</v>
      </c>
      <c r="V98" s="1">
        <f t="shared" si="20"/>
        <v>0.11556982343499196</v>
      </c>
      <c r="W98" s="1">
        <v>1.1819999999999999</v>
      </c>
      <c r="X98" s="1">
        <v>1.8180000000000001</v>
      </c>
      <c r="Y98" s="1">
        <v>10.199999999999999</v>
      </c>
      <c r="Z98" s="1">
        <v>5.8</v>
      </c>
      <c r="AA98" s="1">
        <f t="shared" si="21"/>
        <v>0.36970167604995802</v>
      </c>
      <c r="AB98" s="1">
        <v>0.85699999999999998</v>
      </c>
      <c r="AC98" s="1">
        <v>2.1429999999999998</v>
      </c>
      <c r="AD98" s="1">
        <v>0</v>
      </c>
      <c r="AE98" s="1">
        <v>0</v>
      </c>
      <c r="AF98" s="1" t="e">
        <f t="shared" si="18"/>
        <v>#DIV/0!</v>
      </c>
      <c r="AH98" s="1">
        <f t="shared" si="25"/>
        <v>0.22164553851981067</v>
      </c>
      <c r="AI98" s="1">
        <f t="shared" si="26"/>
        <v>8.0178132959172782E-2</v>
      </c>
      <c r="AJ98" s="1">
        <f t="shared" si="27"/>
        <v>0.37256065156402557</v>
      </c>
      <c r="AK98" s="1">
        <f t="shared" si="28"/>
        <v>36.401229786730276</v>
      </c>
      <c r="AL98" s="1" t="b">
        <f t="shared" si="29"/>
        <v>1</v>
      </c>
      <c r="AM98" s="1">
        <f t="shared" si="30"/>
        <v>9.6469509768803068</v>
      </c>
      <c r="AN98" s="1" t="b">
        <f t="shared" si="31"/>
        <v>1</v>
      </c>
      <c r="AO98" s="1">
        <v>9.4879999999999995</v>
      </c>
    </row>
    <row r="99" spans="1:41">
      <c r="A99" s="7">
        <v>96</v>
      </c>
      <c r="B99" s="9" t="s">
        <v>90</v>
      </c>
      <c r="C99" s="9" t="s">
        <v>91</v>
      </c>
      <c r="D99" s="9" t="s">
        <v>28</v>
      </c>
      <c r="E99" s="9" t="s">
        <v>29</v>
      </c>
      <c r="F99" s="2" t="b">
        <f t="shared" si="24"/>
        <v>1</v>
      </c>
      <c r="G99" s="2" t="b">
        <f t="shared" si="22"/>
        <v>1</v>
      </c>
      <c r="H99" s="1" t="s">
        <v>285</v>
      </c>
      <c r="I99" s="4"/>
      <c r="J99" s="2" t="s">
        <v>116</v>
      </c>
      <c r="K99" s="4"/>
      <c r="L99" s="3"/>
      <c r="M99" s="1">
        <f>PRODUCT(SUM(PRODUCT(R99,overview!$J$4),PRODUCT(W99,overview!$K$4),PRODUCT(AB99,overview!$L$4)),1/SUM(overview!$J$4:$L$4))</f>
        <v>0.62073170731707317</v>
      </c>
      <c r="N99" s="1">
        <f>PRODUCT(SUM(PRODUCT(S99,overview!$J$4),PRODUCT(X99,overview!$K$4),PRODUCT(AC99,overview!$L$4)),1/SUM(overview!$J$4:$L$4))</f>
        <v>2.3792682926829265</v>
      </c>
      <c r="O99" s="1">
        <f t="shared" si="19"/>
        <v>12</v>
      </c>
      <c r="P99" s="1">
        <f t="shared" si="19"/>
        <v>15</v>
      </c>
      <c r="Q99" s="1">
        <f t="shared" si="23"/>
        <v>0.32611481291645317</v>
      </c>
      <c r="R99" s="1">
        <v>0.153</v>
      </c>
      <c r="S99" s="1">
        <v>2.847</v>
      </c>
      <c r="T99" s="1">
        <v>1.5</v>
      </c>
      <c r="U99" s="1">
        <v>3.5</v>
      </c>
      <c r="V99" s="1">
        <f t="shared" si="20"/>
        <v>0.12539515279241303</v>
      </c>
      <c r="W99" s="1">
        <v>0.89</v>
      </c>
      <c r="X99" s="1">
        <v>2.11</v>
      </c>
      <c r="Y99" s="1">
        <v>10.5</v>
      </c>
      <c r="Z99" s="1">
        <v>10.5</v>
      </c>
      <c r="AA99" s="1">
        <f t="shared" si="21"/>
        <v>0.4218009478672986</v>
      </c>
      <c r="AB99" s="1">
        <v>0.16800000000000001</v>
      </c>
      <c r="AC99" s="1">
        <v>2.8319999999999999</v>
      </c>
      <c r="AD99" s="1">
        <v>0</v>
      </c>
      <c r="AE99" s="1">
        <v>1</v>
      </c>
      <c r="AF99" s="1" t="e">
        <f t="shared" si="18"/>
        <v>#DIV/0!</v>
      </c>
      <c r="AH99" s="1">
        <f t="shared" si="25"/>
        <v>0.27080706078416972</v>
      </c>
      <c r="AI99" s="1">
        <f t="shared" si="26"/>
        <v>8.3869498377270396E-2</v>
      </c>
      <c r="AJ99" s="1">
        <f t="shared" si="27"/>
        <v>0.37256065156402562</v>
      </c>
      <c r="AK99" s="1">
        <f t="shared" si="28"/>
        <v>23.248023240003594</v>
      </c>
      <c r="AL99" s="1" t="b">
        <f t="shared" si="29"/>
        <v>1</v>
      </c>
      <c r="AM99" s="1">
        <f t="shared" si="30"/>
        <v>8.342115839852271</v>
      </c>
      <c r="AN99" s="1" t="b">
        <f t="shared" si="31"/>
        <v>0</v>
      </c>
      <c r="AO99" s="1">
        <v>9.4879999999999995</v>
      </c>
    </row>
    <row r="100" spans="1:41">
      <c r="A100" s="7">
        <v>97</v>
      </c>
      <c r="B100" s="9" t="s">
        <v>90</v>
      </c>
      <c r="C100" s="9" t="s">
        <v>91</v>
      </c>
      <c r="D100" s="9" t="s">
        <v>47</v>
      </c>
      <c r="E100" s="9" t="s">
        <v>48</v>
      </c>
      <c r="F100" s="2" t="b">
        <f t="shared" si="24"/>
        <v>1</v>
      </c>
      <c r="G100" s="2" t="b">
        <f t="shared" si="22"/>
        <v>1</v>
      </c>
      <c r="H100" s="1" t="s">
        <v>285</v>
      </c>
      <c r="I100" s="4"/>
      <c r="J100" s="2"/>
      <c r="M100" s="1">
        <f>PRODUCT(SUM(PRODUCT(R100,overview!$J$4),PRODUCT(W100,overview!$K$4),PRODUCT(AB100,overview!$L$4)),1/SUM(overview!$J$4:$L$4))</f>
        <v>0.67278048780487809</v>
      </c>
      <c r="N100" s="1">
        <f>PRODUCT(SUM(PRODUCT(S100,overview!$J$4),PRODUCT(X100,overview!$K$4),PRODUCT(AC100,overview!$L$4)),1/SUM(overview!$J$4:$L$4))</f>
        <v>2.3272195121951218</v>
      </c>
      <c r="O100" s="1">
        <f t="shared" si="19"/>
        <v>15.5</v>
      </c>
      <c r="P100" s="1">
        <f t="shared" si="19"/>
        <v>8.5</v>
      </c>
      <c r="Q100" s="1">
        <f t="shared" si="23"/>
        <v>0.15853430952271483</v>
      </c>
      <c r="R100" s="1">
        <v>0.14499999999999999</v>
      </c>
      <c r="S100" s="1">
        <v>2.855</v>
      </c>
      <c r="T100" s="1">
        <v>2.5</v>
      </c>
      <c r="U100" s="1">
        <v>2.5</v>
      </c>
      <c r="V100" s="1">
        <f t="shared" si="20"/>
        <v>5.0788091068301219E-2</v>
      </c>
      <c r="W100" s="1">
        <v>0.97599999999999998</v>
      </c>
      <c r="X100" s="1">
        <v>2.024</v>
      </c>
      <c r="Y100" s="1">
        <v>12.5</v>
      </c>
      <c r="Z100" s="1">
        <v>4.5</v>
      </c>
      <c r="AA100" s="1">
        <f t="shared" si="21"/>
        <v>0.17359683794466399</v>
      </c>
      <c r="AB100" s="1">
        <v>0.17799999999999999</v>
      </c>
      <c r="AC100" s="1">
        <v>2.8220000000000001</v>
      </c>
      <c r="AD100" s="1">
        <v>0.5</v>
      </c>
      <c r="AE100" s="1">
        <v>1.5</v>
      </c>
      <c r="AF100" s="1">
        <f t="shared" si="18"/>
        <v>0.18922749822820695</v>
      </c>
      <c r="AH100" s="1">
        <f t="shared" si="25"/>
        <v>0.24558384163283448</v>
      </c>
      <c r="AI100" s="1">
        <f t="shared" si="26"/>
        <v>8.9540242933363601E-2</v>
      </c>
      <c r="AJ100" s="1">
        <f t="shared" si="27"/>
        <v>0.25891733109525816</v>
      </c>
      <c r="AK100" s="1">
        <f t="shared" si="28"/>
        <v>15.35863228756542</v>
      </c>
      <c r="AL100" s="1" t="b">
        <f t="shared" si="29"/>
        <v>1</v>
      </c>
      <c r="AM100" s="1">
        <f t="shared" si="30"/>
        <v>6.9701968424574616</v>
      </c>
      <c r="AN100" s="1" t="b">
        <f t="shared" si="31"/>
        <v>0</v>
      </c>
      <c r="AO100" s="1">
        <v>9.4879999999999995</v>
      </c>
    </row>
    <row r="101" spans="1:41">
      <c r="A101" s="7">
        <v>98</v>
      </c>
      <c r="B101" s="9" t="s">
        <v>28</v>
      </c>
      <c r="C101" s="9" t="s">
        <v>29</v>
      </c>
      <c r="D101" s="9" t="s">
        <v>28</v>
      </c>
      <c r="E101" s="9" t="s">
        <v>29</v>
      </c>
      <c r="F101" s="2" t="b">
        <f t="shared" si="24"/>
        <v>0</v>
      </c>
      <c r="G101" s="2" t="b">
        <f t="shared" si="22"/>
        <v>0</v>
      </c>
      <c r="H101" s="1" t="s">
        <v>285</v>
      </c>
      <c r="I101" s="4" t="s">
        <v>106</v>
      </c>
      <c r="K101" s="4"/>
      <c r="L101" s="3"/>
      <c r="M101" s="1">
        <f>PRODUCT(SUM(PRODUCT(R101,overview!$J$4),PRODUCT(W101,overview!$K$4),PRODUCT(AB101,overview!$L$4)),1/SUM(overview!$J$4:$L$4))</f>
        <v>0.69709756097560982</v>
      </c>
      <c r="N101" s="1">
        <f>PRODUCT(SUM(PRODUCT(S101,overview!$J$4),PRODUCT(X101,overview!$K$4),PRODUCT(AC101,overview!$L$4)),1/SUM(overview!$J$4:$L$4))</f>
        <v>2.3029024390243906</v>
      </c>
      <c r="O101" s="1">
        <f t="shared" si="19"/>
        <v>9.5</v>
      </c>
      <c r="P101" s="1">
        <f t="shared" si="19"/>
        <v>7.5</v>
      </c>
      <c r="Q101" s="1">
        <f t="shared" si="23"/>
        <v>0.23897676705346435</v>
      </c>
      <c r="R101" s="1">
        <v>0.66600000000000004</v>
      </c>
      <c r="S101" s="1">
        <v>2.3340000000000001</v>
      </c>
      <c r="T101" s="1">
        <v>3.5</v>
      </c>
      <c r="U101" s="1">
        <v>3.5</v>
      </c>
      <c r="V101" s="1">
        <f t="shared" si="20"/>
        <v>0.28534704370179947</v>
      </c>
      <c r="W101" s="1">
        <v>0.71499999999999997</v>
      </c>
      <c r="X101" s="1">
        <v>2.2850000000000001</v>
      </c>
      <c r="Y101" s="1">
        <v>6</v>
      </c>
      <c r="Z101" s="1">
        <v>4</v>
      </c>
      <c r="AA101" s="1">
        <f t="shared" si="21"/>
        <v>0.20860685630926329</v>
      </c>
      <c r="AB101" s="1">
        <v>0.66700000000000004</v>
      </c>
      <c r="AC101" s="1">
        <v>2.3330000000000002</v>
      </c>
      <c r="AD101" s="1">
        <v>0</v>
      </c>
      <c r="AE101" s="1">
        <v>0</v>
      </c>
      <c r="AF101" s="1" t="e">
        <f t="shared" si="18"/>
        <v>#DIV/0!</v>
      </c>
      <c r="AH101" s="1">
        <f t="shared" si="25"/>
        <v>0.25985778926955394</v>
      </c>
      <c r="AI101" s="1">
        <f t="shared" si="26"/>
        <v>9.3723675152864588E-2</v>
      </c>
      <c r="AJ101" s="1">
        <f t="shared" si="27"/>
        <v>0.3088486098441281</v>
      </c>
      <c r="AK101" s="1">
        <f t="shared" si="28"/>
        <v>12.49212621988392</v>
      </c>
      <c r="AL101" s="1" t="b">
        <f t="shared" si="29"/>
        <v>1</v>
      </c>
      <c r="AM101" s="1">
        <f t="shared" si="30"/>
        <v>6.5008452271256871</v>
      </c>
      <c r="AN101" s="1" t="b">
        <f t="shared" si="31"/>
        <v>0</v>
      </c>
      <c r="AO101" s="1">
        <v>9.4879999999999995</v>
      </c>
    </row>
    <row r="102" spans="1:41">
      <c r="A102" s="7">
        <v>99</v>
      </c>
      <c r="B102" s="9" t="s">
        <v>47</v>
      </c>
      <c r="C102" s="9" t="s">
        <v>48</v>
      </c>
      <c r="D102" s="9" t="s">
        <v>62</v>
      </c>
      <c r="E102" s="9" t="s">
        <v>48</v>
      </c>
      <c r="F102" s="2" t="b">
        <f t="shared" si="24"/>
        <v>1</v>
      </c>
      <c r="G102" s="2" t="b">
        <f t="shared" si="22"/>
        <v>0</v>
      </c>
      <c r="H102" s="1" t="s">
        <v>285</v>
      </c>
      <c r="I102" s="4"/>
      <c r="J102" s="2"/>
      <c r="M102" s="1">
        <f>PRODUCT(SUM(PRODUCT(R102,overview!$J$4),PRODUCT(W102,overview!$K$4),PRODUCT(AB102,overview!$L$4)),1/SUM(overview!$J$4:$L$4))</f>
        <v>0.99295121951219489</v>
      </c>
      <c r="N102" s="1">
        <f>PRODUCT(SUM(PRODUCT(S102,overview!$J$4),PRODUCT(X102,overview!$K$4),PRODUCT(AC102,overview!$L$4)),1/SUM(overview!$J$4:$L$4))</f>
        <v>2.0070487804878048</v>
      </c>
      <c r="O102" s="1">
        <f t="shared" si="19"/>
        <v>21</v>
      </c>
      <c r="P102" s="1">
        <f t="shared" si="19"/>
        <v>4</v>
      </c>
      <c r="Q102" s="1">
        <f t="shared" si="23"/>
        <v>9.4234663083476389E-2</v>
      </c>
      <c r="R102" s="1">
        <v>0.96699999999999997</v>
      </c>
      <c r="S102" s="1">
        <v>2.0329999999999999</v>
      </c>
      <c r="T102" s="1">
        <v>12</v>
      </c>
      <c r="U102" s="1">
        <v>2</v>
      </c>
      <c r="V102" s="1">
        <f t="shared" si="20"/>
        <v>7.9275291031316614E-2</v>
      </c>
      <c r="W102" s="1">
        <v>1.0009999999999999</v>
      </c>
      <c r="X102" s="1">
        <v>1.9990000000000001</v>
      </c>
      <c r="Y102" s="1">
        <v>7</v>
      </c>
      <c r="Z102" s="1">
        <v>2</v>
      </c>
      <c r="AA102" s="1">
        <f t="shared" si="21"/>
        <v>0.1430715357678839</v>
      </c>
      <c r="AB102" s="1">
        <v>1.147</v>
      </c>
      <c r="AC102" s="1">
        <v>1.853</v>
      </c>
      <c r="AD102" s="1">
        <v>2</v>
      </c>
      <c r="AE102" s="1">
        <v>0</v>
      </c>
      <c r="AF102" s="1">
        <f t="shared" si="18"/>
        <v>0</v>
      </c>
      <c r="AH102" s="1">
        <f t="shared" si="25"/>
        <v>0.21729956868542913</v>
      </c>
      <c r="AI102" s="1">
        <f t="shared" si="26"/>
        <v>8.8465536091209704E-2</v>
      </c>
      <c r="AJ102" s="1">
        <f t="shared" si="27"/>
        <v>0.27986348122866894</v>
      </c>
      <c r="AK102" s="1">
        <f t="shared" si="28"/>
        <v>9.4082739803336715</v>
      </c>
      <c r="AL102" s="1" t="b">
        <f t="shared" si="29"/>
        <v>0</v>
      </c>
      <c r="AM102" s="1">
        <f t="shared" si="30"/>
        <v>5.1251680574472207</v>
      </c>
      <c r="AN102" s="1" t="b">
        <f t="shared" si="31"/>
        <v>0</v>
      </c>
      <c r="AO102" s="1">
        <v>9.4879999999999995</v>
      </c>
    </row>
    <row r="103" spans="1:41">
      <c r="A103" s="7">
        <v>100</v>
      </c>
      <c r="B103" s="9" t="s">
        <v>100</v>
      </c>
      <c r="C103" s="9" t="s">
        <v>73</v>
      </c>
      <c r="D103" s="9" t="s">
        <v>100</v>
      </c>
      <c r="E103" s="9" t="s">
        <v>73</v>
      </c>
      <c r="F103" s="2" t="b">
        <f t="shared" si="24"/>
        <v>0</v>
      </c>
      <c r="G103" s="2" t="b">
        <f t="shared" si="22"/>
        <v>0</v>
      </c>
      <c r="H103" s="1" t="s">
        <v>285</v>
      </c>
      <c r="I103" s="4"/>
      <c r="J103" s="2" t="s">
        <v>109</v>
      </c>
      <c r="M103" s="1">
        <f>PRODUCT(SUM(PRODUCT(R103,overview!$J$4),PRODUCT(W103,overview!$K$4),PRODUCT(AB103,overview!$L$4)),1/SUM(overview!$J$4:$L$4))</f>
        <v>0.33300000000000002</v>
      </c>
      <c r="N103" s="1">
        <f>PRODUCT(SUM(PRODUCT(S103,overview!$J$4),PRODUCT(X103,overview!$K$4),PRODUCT(AC103,overview!$L$4)),1/SUM(overview!$J$4:$L$4))</f>
        <v>2.6669999999999998</v>
      </c>
      <c r="O103" s="1">
        <f t="shared" si="19"/>
        <v>11</v>
      </c>
      <c r="P103" s="1">
        <f t="shared" si="19"/>
        <v>0</v>
      </c>
      <c r="Q103" s="1">
        <f t="shared" si="23"/>
        <v>0</v>
      </c>
      <c r="R103" s="1">
        <v>0.33300000000000002</v>
      </c>
      <c r="S103" s="1">
        <v>2.6669999999999998</v>
      </c>
      <c r="T103" s="1">
        <v>5</v>
      </c>
      <c r="U103" s="1">
        <v>0</v>
      </c>
      <c r="V103" s="1">
        <f t="shared" si="20"/>
        <v>0</v>
      </c>
      <c r="W103" s="1">
        <v>0.33300000000000002</v>
      </c>
      <c r="X103" s="1">
        <v>2.6669999999999998</v>
      </c>
      <c r="Y103" s="1">
        <v>6</v>
      </c>
      <c r="Z103" s="1">
        <v>0</v>
      </c>
      <c r="AA103" s="1">
        <f t="shared" si="21"/>
        <v>0</v>
      </c>
      <c r="AB103" s="1">
        <v>0.33300000000000002</v>
      </c>
      <c r="AC103" s="1">
        <v>2.6669999999999998</v>
      </c>
      <c r="AD103" s="1">
        <v>0</v>
      </c>
      <c r="AE103" s="1">
        <v>0</v>
      </c>
      <c r="AF103" s="1" t="e">
        <f t="shared" si="18"/>
        <v>#DIV/0!</v>
      </c>
      <c r="AH103" s="1">
        <f t="shared" si="25"/>
        <v>0.21263183140152642</v>
      </c>
      <c r="AI103" s="1">
        <f t="shared" si="26"/>
        <v>8.9691563940059921E-2</v>
      </c>
      <c r="AJ103" s="1">
        <f t="shared" si="27"/>
        <v>0.27986348122866894</v>
      </c>
      <c r="AK103" s="1">
        <f t="shared" si="28"/>
        <v>6.5950065804829778</v>
      </c>
      <c r="AL103" s="1" t="b">
        <f t="shared" si="29"/>
        <v>0</v>
      </c>
      <c r="AM103" s="1">
        <f t="shared" si="30"/>
        <v>4.6305010216860154</v>
      </c>
      <c r="AN103" s="1" t="b">
        <f t="shared" si="31"/>
        <v>0</v>
      </c>
      <c r="AO103" s="1">
        <v>9.4879999999999995</v>
      </c>
    </row>
    <row r="104" spans="1:41">
      <c r="A104" s="7">
        <v>101</v>
      </c>
      <c r="B104" s="9" t="s">
        <v>32</v>
      </c>
      <c r="C104" s="9" t="s">
        <v>33</v>
      </c>
      <c r="D104" s="9" t="s">
        <v>32</v>
      </c>
      <c r="E104" s="9" t="s">
        <v>33</v>
      </c>
      <c r="F104" s="2" t="b">
        <f t="shared" si="24"/>
        <v>0</v>
      </c>
      <c r="G104" s="2" t="b">
        <f t="shared" si="22"/>
        <v>0</v>
      </c>
      <c r="H104" s="1" t="s">
        <v>285</v>
      </c>
      <c r="I104" s="4"/>
      <c r="J104" s="2" t="s">
        <v>109</v>
      </c>
      <c r="M104" s="1">
        <f>PRODUCT(SUM(PRODUCT(R104,overview!$J$4),PRODUCT(W104,overview!$K$4),PRODUCT(AB104,overview!$L$4)),1/SUM(overview!$J$4:$L$4))</f>
        <v>0.82360975609756104</v>
      </c>
      <c r="N104" s="1">
        <f>PRODUCT(SUM(PRODUCT(S104,overview!$J$4),PRODUCT(X104,overview!$K$4),PRODUCT(AC104,overview!$L$4)),1/SUM(overview!$J$4:$L$4))</f>
        <v>2.1763902439024392</v>
      </c>
      <c r="O104" s="1">
        <f t="shared" si="19"/>
        <v>15</v>
      </c>
      <c r="P104" s="1">
        <f t="shared" si="19"/>
        <v>12</v>
      </c>
      <c r="Q104" s="1">
        <f t="shared" si="23"/>
        <v>0.30274341043571812</v>
      </c>
      <c r="R104" s="1">
        <v>0.93100000000000005</v>
      </c>
      <c r="S104" s="1">
        <v>2.069</v>
      </c>
      <c r="T104" s="1">
        <v>6</v>
      </c>
      <c r="U104" s="1">
        <v>6</v>
      </c>
      <c r="V104" s="1">
        <f t="shared" si="20"/>
        <v>0.44997583373610445</v>
      </c>
      <c r="W104" s="1">
        <v>0.75900000000000001</v>
      </c>
      <c r="X104" s="1">
        <v>2.2410000000000001</v>
      </c>
      <c r="Y104" s="1">
        <v>9</v>
      </c>
      <c r="Z104" s="1">
        <v>6</v>
      </c>
      <c r="AA104" s="1">
        <f t="shared" si="21"/>
        <v>0.22579205711735828</v>
      </c>
      <c r="AB104" s="1">
        <v>1</v>
      </c>
      <c r="AC104" s="1">
        <v>2</v>
      </c>
      <c r="AD104" s="1">
        <v>0</v>
      </c>
      <c r="AE104" s="1">
        <v>0</v>
      </c>
      <c r="AF104" s="1" t="e">
        <f t="shared" si="18"/>
        <v>#DIV/0!</v>
      </c>
      <c r="AH104" s="1">
        <f t="shared" si="25"/>
        <v>0.18311546551756233</v>
      </c>
      <c r="AI104" s="1">
        <f t="shared" si="26"/>
        <v>8.2503082549906098E-2</v>
      </c>
      <c r="AJ104" s="1">
        <f t="shared" ref="AJ104:AJ135" si="32">(SUM(AE100:AE110)*SUM(AB100:AB110))/(SUM(AD100:AD110)*SUM(AC100:AC110))</f>
        <v>0.23038519672056065</v>
      </c>
      <c r="AK104" s="1">
        <f t="shared" si="28"/>
        <v>3.9308613910661014</v>
      </c>
      <c r="AL104" s="1" t="b">
        <f t="shared" si="29"/>
        <v>0</v>
      </c>
      <c r="AM104" s="1">
        <f t="shared" si="30"/>
        <v>4.2774082954792565</v>
      </c>
      <c r="AN104" s="1" t="b">
        <f t="shared" si="31"/>
        <v>0</v>
      </c>
      <c r="AO104" s="1">
        <v>9.4879999999999995</v>
      </c>
    </row>
    <row r="105" spans="1:41">
      <c r="A105" s="7">
        <v>102</v>
      </c>
      <c r="B105" s="9" t="s">
        <v>49</v>
      </c>
      <c r="C105" s="9" t="s">
        <v>50</v>
      </c>
      <c r="D105" s="9" t="s">
        <v>75</v>
      </c>
      <c r="E105" s="9" t="s">
        <v>1</v>
      </c>
      <c r="F105" s="2" t="b">
        <f t="shared" si="24"/>
        <v>1</v>
      </c>
      <c r="G105" s="2" t="b">
        <f t="shared" si="22"/>
        <v>0</v>
      </c>
      <c r="H105" s="1" t="s">
        <v>285</v>
      </c>
      <c r="I105" s="4"/>
      <c r="M105" s="1">
        <f>PRODUCT(SUM(PRODUCT(R105,overview!$J$4),PRODUCT(W105,overview!$K$4),PRODUCT(AB105,overview!$L$4)),1/SUM(overview!$J$4:$L$4))</f>
        <v>0.7238292682926829</v>
      </c>
      <c r="N105" s="1">
        <f>PRODUCT(SUM(PRODUCT(S105,overview!$J$4),PRODUCT(X105,overview!$K$4),PRODUCT(AC105,overview!$L$4)),1/SUM(overview!$J$4:$L$4))</f>
        <v>2.2761707317073165</v>
      </c>
      <c r="O105" s="1">
        <f t="shared" si="19"/>
        <v>15.2</v>
      </c>
      <c r="P105" s="1">
        <f t="shared" si="19"/>
        <v>20.8</v>
      </c>
      <c r="Q105" s="1">
        <f t="shared" si="23"/>
        <v>0.43516208843422716</v>
      </c>
      <c r="R105" s="1">
        <v>0.34200000000000003</v>
      </c>
      <c r="S105" s="1">
        <v>2.6579999999999999</v>
      </c>
      <c r="T105" s="1">
        <v>8</v>
      </c>
      <c r="U105" s="1">
        <v>3</v>
      </c>
      <c r="V105" s="1">
        <f t="shared" si="20"/>
        <v>4.825056433408579E-2</v>
      </c>
      <c r="W105" s="1">
        <v>0.93799999999999994</v>
      </c>
      <c r="X105" s="1">
        <v>2.0619999999999998</v>
      </c>
      <c r="Y105" s="1">
        <v>7.2</v>
      </c>
      <c r="Z105" s="1">
        <v>16.8</v>
      </c>
      <c r="AA105" s="1">
        <f t="shared" si="21"/>
        <v>1.0614290333010024</v>
      </c>
      <c r="AB105" s="1">
        <v>0.501</v>
      </c>
      <c r="AC105" s="1">
        <v>2.4990000000000001</v>
      </c>
      <c r="AD105" s="1">
        <v>0</v>
      </c>
      <c r="AE105" s="1">
        <v>1</v>
      </c>
      <c r="AF105" s="1" t="e">
        <f t="shared" si="18"/>
        <v>#DIV/0!</v>
      </c>
      <c r="AH105" s="1">
        <f t="shared" si="25"/>
        <v>0.19569065425956617</v>
      </c>
      <c r="AI105" s="1">
        <f t="shared" si="26"/>
        <v>7.9973199824849253E-2</v>
      </c>
      <c r="AJ105" s="1">
        <f t="shared" si="32"/>
        <v>9.2309447740757639E-2</v>
      </c>
      <c r="AK105" s="1">
        <f t="shared" si="28"/>
        <v>2.5948564921236859</v>
      </c>
      <c r="AL105" s="1" t="b">
        <f t="shared" si="29"/>
        <v>0</v>
      </c>
      <c r="AM105" s="1">
        <f t="shared" si="30"/>
        <v>4.5735785485499987</v>
      </c>
      <c r="AN105" s="1" t="b">
        <f t="shared" si="31"/>
        <v>0</v>
      </c>
      <c r="AO105" s="1">
        <v>9.4879999999999995</v>
      </c>
    </row>
    <row r="106" spans="1:41">
      <c r="A106" s="7">
        <v>103</v>
      </c>
      <c r="B106" s="9" t="s">
        <v>84</v>
      </c>
      <c r="C106" s="9" t="s">
        <v>37</v>
      </c>
      <c r="D106" s="9" t="s">
        <v>67</v>
      </c>
      <c r="E106" s="9" t="s">
        <v>37</v>
      </c>
      <c r="F106" s="2" t="b">
        <f t="shared" si="24"/>
        <v>1</v>
      </c>
      <c r="G106" s="2" t="b">
        <f t="shared" si="22"/>
        <v>1</v>
      </c>
      <c r="H106" s="1" t="s">
        <v>285</v>
      </c>
      <c r="I106" s="4"/>
      <c r="J106" s="2" t="s">
        <v>109</v>
      </c>
      <c r="M106" s="1">
        <f>PRODUCT(SUM(PRODUCT(R106,overview!$J$4),PRODUCT(W106,overview!$K$4),PRODUCT(AB106,overview!$L$4)),1/SUM(overview!$J$4:$L$4))</f>
        <v>0.97853658536585364</v>
      </c>
      <c r="N106" s="1">
        <f>PRODUCT(SUM(PRODUCT(S106,overview!$J$4),PRODUCT(X106,overview!$K$4),PRODUCT(AC106,overview!$L$4)),1/SUM(overview!$J$4:$L$4))</f>
        <v>2.0214634146341464</v>
      </c>
      <c r="O106" s="1">
        <f t="shared" si="19"/>
        <v>18</v>
      </c>
      <c r="P106" s="1">
        <f t="shared" si="19"/>
        <v>2</v>
      </c>
      <c r="Q106" s="1">
        <f t="shared" si="23"/>
        <v>5.3785928785928784E-2</v>
      </c>
      <c r="R106" s="1">
        <v>1.1719999999999999</v>
      </c>
      <c r="S106" s="1">
        <v>1.8280000000000001</v>
      </c>
      <c r="T106" s="1">
        <v>10</v>
      </c>
      <c r="U106" s="1">
        <v>0</v>
      </c>
      <c r="V106" s="1">
        <f t="shared" si="20"/>
        <v>0</v>
      </c>
      <c r="W106" s="1">
        <v>0.876</v>
      </c>
      <c r="X106" s="1">
        <v>2.1240000000000001</v>
      </c>
      <c r="Y106" s="1">
        <v>7</v>
      </c>
      <c r="Z106" s="1">
        <v>2</v>
      </c>
      <c r="AA106" s="1">
        <f t="shared" si="21"/>
        <v>0.11783696529459241</v>
      </c>
      <c r="AB106" s="1">
        <v>0.93600000000000005</v>
      </c>
      <c r="AC106" s="1">
        <v>2.0640000000000001</v>
      </c>
      <c r="AD106" s="1">
        <v>1</v>
      </c>
      <c r="AE106" s="1">
        <v>0</v>
      </c>
      <c r="AF106" s="1">
        <f t="shared" si="18"/>
        <v>0</v>
      </c>
      <c r="AH106" s="1">
        <f t="shared" si="25"/>
        <v>0.17588688630776403</v>
      </c>
      <c r="AI106" s="1">
        <f t="shared" si="26"/>
        <v>5.9165639261300931E-2</v>
      </c>
      <c r="AJ106" s="1">
        <f t="shared" si="32"/>
        <v>7.8011794439764096E-2</v>
      </c>
      <c r="AK106" s="1">
        <f t="shared" si="28"/>
        <v>1.1851385005210298</v>
      </c>
      <c r="AL106" s="1" t="b">
        <f t="shared" si="29"/>
        <v>0</v>
      </c>
      <c r="AM106" s="1">
        <f t="shared" si="30"/>
        <v>5.1145736416693577</v>
      </c>
      <c r="AN106" s="1" t="b">
        <f t="shared" si="31"/>
        <v>0</v>
      </c>
      <c r="AO106" s="1">
        <v>9.4879999999999995</v>
      </c>
    </row>
    <row r="107" spans="1:41">
      <c r="A107" s="7">
        <v>104</v>
      </c>
      <c r="B107" s="9" t="s">
        <v>32</v>
      </c>
      <c r="C107" s="9" t="s">
        <v>33</v>
      </c>
      <c r="D107" s="9" t="s">
        <v>32</v>
      </c>
      <c r="E107" s="9" t="s">
        <v>33</v>
      </c>
      <c r="F107" s="2" t="b">
        <f t="shared" si="24"/>
        <v>0</v>
      </c>
      <c r="G107" s="2" t="b">
        <f t="shared" si="22"/>
        <v>0</v>
      </c>
      <c r="H107" s="1" t="s">
        <v>285</v>
      </c>
      <c r="I107" s="4"/>
      <c r="J107" s="3"/>
      <c r="K107" s="4"/>
      <c r="L107" s="3"/>
      <c r="M107" s="1">
        <f>PRODUCT(SUM(PRODUCT(R107,overview!$J$4),PRODUCT(W107,overview!$K$4),PRODUCT(AB107,overview!$L$4)),1/SUM(overview!$J$4:$L$4))</f>
        <v>1</v>
      </c>
      <c r="N107" s="1">
        <f>PRODUCT(SUM(PRODUCT(S107,overview!$J$4),PRODUCT(X107,overview!$K$4),PRODUCT(AC107,overview!$L$4)),1/SUM(overview!$J$4:$L$4))</f>
        <v>2</v>
      </c>
      <c r="O107" s="1">
        <f t="shared" si="19"/>
        <v>17</v>
      </c>
      <c r="P107" s="1">
        <f t="shared" si="19"/>
        <v>0</v>
      </c>
      <c r="Q107" s="1">
        <f t="shared" si="23"/>
        <v>0</v>
      </c>
      <c r="R107" s="1">
        <v>1</v>
      </c>
      <c r="S107" s="1">
        <v>2</v>
      </c>
      <c r="T107" s="1">
        <v>9</v>
      </c>
      <c r="U107" s="1">
        <v>0</v>
      </c>
      <c r="V107" s="1">
        <f t="shared" si="20"/>
        <v>0</v>
      </c>
      <c r="W107" s="1">
        <v>1</v>
      </c>
      <c r="X107" s="1">
        <v>2</v>
      </c>
      <c r="Y107" s="1">
        <v>8</v>
      </c>
      <c r="Z107" s="1">
        <v>0</v>
      </c>
      <c r="AA107" s="1">
        <f t="shared" si="21"/>
        <v>0</v>
      </c>
      <c r="AB107" s="1">
        <v>1</v>
      </c>
      <c r="AC107" s="1">
        <v>2</v>
      </c>
      <c r="AD107" s="1">
        <v>0</v>
      </c>
      <c r="AE107" s="1">
        <v>0</v>
      </c>
      <c r="AF107" s="1" t="e">
        <f t="shared" si="18"/>
        <v>#DIV/0!</v>
      </c>
      <c r="AH107" s="1">
        <f t="shared" si="25"/>
        <v>0.16987784286656235</v>
      </c>
      <c r="AI107" s="1">
        <f t="shared" si="26"/>
        <v>5.0536281638484344E-2</v>
      </c>
      <c r="AJ107" s="1">
        <f t="shared" si="32"/>
        <v>0.11465884716678883</v>
      </c>
      <c r="AK107" s="1">
        <f t="shared" si="28"/>
        <v>0.63680812437792977</v>
      </c>
      <c r="AL107" s="1" t="b">
        <f t="shared" si="29"/>
        <v>0</v>
      </c>
      <c r="AM107" s="1">
        <f t="shared" si="30"/>
        <v>6.7458087059282024</v>
      </c>
      <c r="AN107" s="1" t="b">
        <f t="shared" si="31"/>
        <v>0</v>
      </c>
      <c r="AO107" s="1">
        <v>9.4879999999999995</v>
      </c>
    </row>
    <row r="108" spans="1:41">
      <c r="A108" s="7">
        <v>105</v>
      </c>
      <c r="B108" s="9" t="s">
        <v>41</v>
      </c>
      <c r="C108" s="9" t="s">
        <v>42</v>
      </c>
      <c r="D108" s="9" t="s">
        <v>41</v>
      </c>
      <c r="E108" s="9" t="s">
        <v>42</v>
      </c>
      <c r="F108" s="2" t="b">
        <f t="shared" si="24"/>
        <v>0</v>
      </c>
      <c r="G108" s="2" t="b">
        <f t="shared" si="22"/>
        <v>0</v>
      </c>
      <c r="H108" s="1" t="s">
        <v>285</v>
      </c>
      <c r="I108" s="4" t="s">
        <v>106</v>
      </c>
      <c r="M108" s="1">
        <f>PRODUCT(SUM(PRODUCT(R108,overview!$J$4),PRODUCT(W108,overview!$K$4),PRODUCT(AB108,overview!$L$4)),1/SUM(overview!$J$4:$L$4))</f>
        <v>0.42899999999999999</v>
      </c>
      <c r="N108" s="1">
        <f>PRODUCT(SUM(PRODUCT(S108,overview!$J$4),PRODUCT(X108,overview!$K$4),PRODUCT(AC108,overview!$L$4)),1/SUM(overview!$J$4:$L$4))</f>
        <v>2.5710000000000002</v>
      </c>
      <c r="O108" s="1">
        <f t="shared" si="19"/>
        <v>11</v>
      </c>
      <c r="P108" s="1">
        <f t="shared" si="19"/>
        <v>0</v>
      </c>
      <c r="Q108" s="1">
        <f t="shared" si="23"/>
        <v>0</v>
      </c>
      <c r="R108" s="1">
        <v>0.42899999999999999</v>
      </c>
      <c r="S108" s="1">
        <v>2.5710000000000002</v>
      </c>
      <c r="T108" s="1">
        <v>4</v>
      </c>
      <c r="U108" s="1">
        <v>0</v>
      </c>
      <c r="V108" s="1">
        <f t="shared" si="20"/>
        <v>0</v>
      </c>
      <c r="W108" s="1">
        <v>0.42899999999999999</v>
      </c>
      <c r="X108" s="1">
        <v>2.5710000000000002</v>
      </c>
      <c r="Y108" s="1">
        <v>7</v>
      </c>
      <c r="Z108" s="1">
        <v>0</v>
      </c>
      <c r="AA108" s="1">
        <f t="shared" si="21"/>
        <v>0</v>
      </c>
      <c r="AB108" s="1">
        <v>0.42899999999999999</v>
      </c>
      <c r="AC108" s="1">
        <v>2.5710000000000002</v>
      </c>
      <c r="AD108" s="1">
        <v>0</v>
      </c>
      <c r="AE108" s="1">
        <v>0</v>
      </c>
      <c r="AF108" s="1" t="e">
        <f t="shared" si="18"/>
        <v>#DIV/0!</v>
      </c>
      <c r="AH108" s="1">
        <f t="shared" si="25"/>
        <v>0.17619842616738179</v>
      </c>
      <c r="AI108" s="1">
        <f t="shared" si="26"/>
        <v>5.2390956052456958E-2</v>
      </c>
      <c r="AJ108" s="1">
        <f t="shared" si="32"/>
        <v>8.6569843342036545E-2</v>
      </c>
      <c r="AK108" s="1">
        <f t="shared" si="28"/>
        <v>0.65734331524455691</v>
      </c>
      <c r="AL108" s="1" t="b">
        <f t="shared" si="29"/>
        <v>0</v>
      </c>
      <c r="AM108" s="1">
        <f t="shared" si="30"/>
        <v>7.1482871838001421</v>
      </c>
      <c r="AN108" s="1" t="b">
        <f t="shared" si="31"/>
        <v>0</v>
      </c>
      <c r="AO108" s="1">
        <v>9.4879999999999995</v>
      </c>
    </row>
    <row r="109" spans="1:41">
      <c r="A109" s="7">
        <v>106</v>
      </c>
      <c r="B109" s="9" t="s">
        <v>47</v>
      </c>
      <c r="C109" s="9" t="s">
        <v>48</v>
      </c>
      <c r="D109" s="9" t="s">
        <v>47</v>
      </c>
      <c r="E109" s="9" t="s">
        <v>48</v>
      </c>
      <c r="F109" s="2" t="b">
        <f t="shared" si="24"/>
        <v>0</v>
      </c>
      <c r="G109" s="2" t="b">
        <f t="shared" si="22"/>
        <v>0</v>
      </c>
      <c r="H109" s="1" t="s">
        <v>285</v>
      </c>
      <c r="I109" s="4" t="s">
        <v>106</v>
      </c>
      <c r="J109" s="2"/>
      <c r="M109" s="1">
        <f>PRODUCT(SUM(PRODUCT(R109,overview!$J$4),PRODUCT(W109,overview!$K$4),PRODUCT(AB109,overview!$L$4)),1/SUM(overview!$J$4:$L$4))</f>
        <v>0.9184146341463415</v>
      </c>
      <c r="N109" s="1">
        <f>PRODUCT(SUM(PRODUCT(S109,overview!$J$4),PRODUCT(X109,overview!$K$4),PRODUCT(AC109,overview!$L$4)),1/SUM(overview!$J$4:$L$4))</f>
        <v>2.0815853658536585</v>
      </c>
      <c r="O109" s="1">
        <f t="shared" si="19"/>
        <v>11</v>
      </c>
      <c r="P109" s="1">
        <f t="shared" si="19"/>
        <v>6</v>
      </c>
      <c r="Q109" s="1">
        <f t="shared" si="23"/>
        <v>0.24065956891547141</v>
      </c>
      <c r="R109" s="1">
        <v>0.94399999999999995</v>
      </c>
      <c r="S109" s="1">
        <v>2.056</v>
      </c>
      <c r="T109" s="1">
        <v>4</v>
      </c>
      <c r="U109" s="1">
        <v>1</v>
      </c>
      <c r="V109" s="1">
        <f t="shared" si="20"/>
        <v>0.11478599221789883</v>
      </c>
      <c r="W109" s="1">
        <v>0.90700000000000003</v>
      </c>
      <c r="X109" s="1">
        <v>2.093</v>
      </c>
      <c r="Y109" s="1">
        <v>7</v>
      </c>
      <c r="Z109" s="1">
        <v>5</v>
      </c>
      <c r="AA109" s="1">
        <f t="shared" si="21"/>
        <v>0.30953518531158286</v>
      </c>
      <c r="AB109" s="1">
        <v>0.85699999999999998</v>
      </c>
      <c r="AC109" s="1">
        <v>2.1429999999999998</v>
      </c>
      <c r="AD109" s="1">
        <v>0</v>
      </c>
      <c r="AE109" s="1">
        <v>0</v>
      </c>
      <c r="AF109" s="1" t="e">
        <f t="shared" si="18"/>
        <v>#DIV/0!</v>
      </c>
      <c r="AH109" s="1">
        <f t="shared" si="25"/>
        <v>0.14692167921631974</v>
      </c>
      <c r="AI109" s="1">
        <f t="shared" si="26"/>
        <v>2.3704432684714841E-2</v>
      </c>
      <c r="AJ109" s="1">
        <f t="shared" si="32"/>
        <v>7.8201456021004881E-2</v>
      </c>
      <c r="AK109" s="1">
        <f t="shared" si="28"/>
        <v>0.39901735677408801</v>
      </c>
      <c r="AL109" s="1" t="b">
        <f t="shared" si="29"/>
        <v>0</v>
      </c>
      <c r="AM109" s="1">
        <f t="shared" si="30"/>
        <v>5.8776417478145415</v>
      </c>
      <c r="AN109" s="1" t="b">
        <f t="shared" si="31"/>
        <v>0</v>
      </c>
      <c r="AO109" s="1">
        <v>9.4879999999999995</v>
      </c>
    </row>
    <row r="110" spans="1:41">
      <c r="A110" s="7">
        <v>107</v>
      </c>
      <c r="B110" s="9" t="s">
        <v>83</v>
      </c>
      <c r="C110" s="9" t="s">
        <v>61</v>
      </c>
      <c r="D110" s="9" t="s">
        <v>83</v>
      </c>
      <c r="E110" s="9" t="s">
        <v>61</v>
      </c>
      <c r="F110" s="2" t="b">
        <f t="shared" si="24"/>
        <v>0</v>
      </c>
      <c r="G110" s="2" t="b">
        <f t="shared" si="22"/>
        <v>0</v>
      </c>
      <c r="H110" s="1" t="s">
        <v>285</v>
      </c>
      <c r="I110" s="4" t="s">
        <v>106</v>
      </c>
      <c r="J110" s="3"/>
      <c r="K110" s="2"/>
      <c r="L110" s="2"/>
      <c r="M110" s="1">
        <f>PRODUCT(SUM(PRODUCT(R110,overview!$J$4),PRODUCT(W110,overview!$K$4),PRODUCT(AB110,overview!$L$4)),1/SUM(overview!$J$4:$L$4))</f>
        <v>1</v>
      </c>
      <c r="N110" s="1">
        <f>PRODUCT(SUM(PRODUCT(S110,overview!$J$4),PRODUCT(X110,overview!$K$4),PRODUCT(AC110,overview!$L$4)),1/SUM(overview!$J$4:$L$4))</f>
        <v>2</v>
      </c>
      <c r="O110" s="1">
        <f t="shared" si="19"/>
        <v>10</v>
      </c>
      <c r="P110" s="1">
        <f t="shared" si="19"/>
        <v>0</v>
      </c>
      <c r="Q110" s="1">
        <f t="shared" si="23"/>
        <v>0</v>
      </c>
      <c r="R110" s="1">
        <v>1</v>
      </c>
      <c r="S110" s="1">
        <v>2</v>
      </c>
      <c r="T110" s="1">
        <v>5</v>
      </c>
      <c r="U110" s="1">
        <v>0</v>
      </c>
      <c r="V110" s="1">
        <f t="shared" si="20"/>
        <v>0</v>
      </c>
      <c r="W110" s="1">
        <v>1</v>
      </c>
      <c r="X110" s="1">
        <v>2</v>
      </c>
      <c r="Y110" s="1">
        <v>5</v>
      </c>
      <c r="Z110" s="1">
        <v>0</v>
      </c>
      <c r="AA110" s="1">
        <f t="shared" si="21"/>
        <v>0</v>
      </c>
      <c r="AB110" s="1">
        <v>1</v>
      </c>
      <c r="AC110" s="1">
        <v>2</v>
      </c>
      <c r="AD110" s="1">
        <v>0</v>
      </c>
      <c r="AE110" s="1">
        <v>0</v>
      </c>
      <c r="AF110" s="1" t="e">
        <f t="shared" si="18"/>
        <v>#DIV/0!</v>
      </c>
      <c r="AH110" s="1">
        <f t="shared" si="25"/>
        <v>5.799735849570415E-2</v>
      </c>
      <c r="AI110" s="1">
        <f t="shared" si="26"/>
        <v>1.085431422510074E-2</v>
      </c>
      <c r="AJ110" s="1">
        <f t="shared" si="32"/>
        <v>0</v>
      </c>
      <c r="AK110" s="1">
        <f t="shared" si="28"/>
        <v>2.1743379793089383E-2</v>
      </c>
      <c r="AL110" s="1" t="b">
        <f t="shared" si="29"/>
        <v>0</v>
      </c>
      <c r="AM110" s="1">
        <f t="shared" si="30"/>
        <v>4.3035824584317357</v>
      </c>
      <c r="AN110" s="1" t="b">
        <f t="shared" si="31"/>
        <v>0</v>
      </c>
      <c r="AO110" s="1">
        <v>9.4879999999999995</v>
      </c>
    </row>
    <row r="111" spans="1:41">
      <c r="A111" s="7">
        <v>108</v>
      </c>
      <c r="B111" s="9" t="s">
        <v>45</v>
      </c>
      <c r="C111" s="9" t="s">
        <v>46</v>
      </c>
      <c r="D111" s="9" t="s">
        <v>76</v>
      </c>
      <c r="E111" s="9" t="s">
        <v>46</v>
      </c>
      <c r="F111" s="2" t="b">
        <f t="shared" si="24"/>
        <v>0</v>
      </c>
      <c r="G111" s="2" t="b">
        <f t="shared" si="22"/>
        <v>0</v>
      </c>
      <c r="H111" s="1" t="s">
        <v>285</v>
      </c>
      <c r="I111" s="4" t="s">
        <v>106</v>
      </c>
      <c r="J111" s="3"/>
      <c r="M111" s="1">
        <f>PRODUCT(SUM(PRODUCT(R111,overview!$J$4),PRODUCT(W111,overview!$K$4),PRODUCT(AB111,overview!$L$4)),1/SUM(overview!$J$4:$L$4))</f>
        <v>1.0734390243902439</v>
      </c>
      <c r="N111" s="1">
        <f>PRODUCT(SUM(PRODUCT(S111,overview!$J$4),PRODUCT(X111,overview!$K$4),PRODUCT(AC111,overview!$L$4)),1/SUM(overview!$J$4:$L$4))</f>
        <v>1.9265609756097564</v>
      </c>
      <c r="O111" s="1">
        <f t="shared" si="19"/>
        <v>7</v>
      </c>
      <c r="P111" s="1">
        <f t="shared" si="19"/>
        <v>1</v>
      </c>
      <c r="Q111" s="1">
        <f t="shared" si="23"/>
        <v>7.9596978241093214E-2</v>
      </c>
      <c r="R111" s="1">
        <v>1.018</v>
      </c>
      <c r="S111" s="1">
        <v>1.982</v>
      </c>
      <c r="T111" s="1">
        <v>4</v>
      </c>
      <c r="U111" s="1">
        <v>0</v>
      </c>
      <c r="V111" s="1">
        <f t="shared" si="20"/>
        <v>0</v>
      </c>
      <c r="W111" s="1">
        <v>1.105</v>
      </c>
      <c r="X111" s="1">
        <v>1.895</v>
      </c>
      <c r="Y111" s="1">
        <v>2</v>
      </c>
      <c r="Z111" s="1">
        <v>1</v>
      </c>
      <c r="AA111" s="1">
        <f t="shared" si="21"/>
        <v>0.29155672823218998</v>
      </c>
      <c r="AB111" s="1">
        <v>1.0289999999999999</v>
      </c>
      <c r="AC111" s="1">
        <v>1.9710000000000001</v>
      </c>
      <c r="AD111" s="1">
        <v>1</v>
      </c>
      <c r="AE111" s="1">
        <v>0</v>
      </c>
      <c r="AF111" s="1">
        <f t="shared" si="18"/>
        <v>0</v>
      </c>
      <c r="AH111" s="1">
        <f t="shared" si="25"/>
        <v>5.3861865192050745E-2</v>
      </c>
      <c r="AI111" s="1">
        <f t="shared" si="26"/>
        <v>2.7276676206050701E-2</v>
      </c>
      <c r="AJ111" s="1">
        <f t="shared" si="32"/>
        <v>0</v>
      </c>
      <c r="AK111" s="1">
        <f t="shared" si="28"/>
        <v>0.11813609010257514</v>
      </c>
      <c r="AL111" s="1" t="b">
        <f t="shared" si="29"/>
        <v>0</v>
      </c>
      <c r="AM111" s="1">
        <f t="shared" si="30"/>
        <v>2.6247690444416576</v>
      </c>
      <c r="AN111" s="1" t="b">
        <f t="shared" si="31"/>
        <v>0</v>
      </c>
      <c r="AO111" s="1">
        <v>9.4879999999999995</v>
      </c>
    </row>
    <row r="112" spans="1:41">
      <c r="A112" s="7">
        <v>109</v>
      </c>
      <c r="B112" s="9" t="s">
        <v>76</v>
      </c>
      <c r="C112" s="9" t="s">
        <v>46</v>
      </c>
      <c r="D112" s="9" t="s">
        <v>45</v>
      </c>
      <c r="E112" s="9" t="s">
        <v>46</v>
      </c>
      <c r="F112" s="2" t="b">
        <f t="shared" si="24"/>
        <v>0</v>
      </c>
      <c r="G112" s="2" t="b">
        <f t="shared" si="22"/>
        <v>0</v>
      </c>
      <c r="H112" s="1" t="s">
        <v>285</v>
      </c>
      <c r="I112" s="4" t="s">
        <v>106</v>
      </c>
      <c r="J112" s="4"/>
      <c r="M112" s="1">
        <f>PRODUCT(SUM(PRODUCT(R112,overview!$J$4),PRODUCT(W112,overview!$K$4),PRODUCT(AB112,overview!$L$4)),1/SUM(overview!$J$4:$L$4))</f>
        <v>1.0394634146341462</v>
      </c>
      <c r="N112" s="1">
        <f>PRODUCT(SUM(PRODUCT(S112,overview!$J$4),PRODUCT(X112,overview!$K$4),PRODUCT(AC112,overview!$L$4)),1/SUM(overview!$J$4:$L$4))</f>
        <v>1.9605365853658534</v>
      </c>
      <c r="O112" s="1">
        <f t="shared" si="19"/>
        <v>21</v>
      </c>
      <c r="P112" s="1">
        <f t="shared" si="19"/>
        <v>0</v>
      </c>
      <c r="Q112" s="1">
        <f t="shared" si="23"/>
        <v>0</v>
      </c>
      <c r="R112" s="1">
        <v>1.03</v>
      </c>
      <c r="S112" s="1">
        <v>1.97</v>
      </c>
      <c r="T112" s="1">
        <v>11</v>
      </c>
      <c r="U112" s="1">
        <v>0</v>
      </c>
      <c r="V112" s="1">
        <f t="shared" si="20"/>
        <v>0</v>
      </c>
      <c r="W112" s="1">
        <v>1.0449999999999999</v>
      </c>
      <c r="X112" s="1">
        <v>1.9550000000000001</v>
      </c>
      <c r="Y112" s="1">
        <v>9</v>
      </c>
      <c r="Z112" s="1">
        <v>0</v>
      </c>
      <c r="AA112" s="1">
        <f t="shared" si="21"/>
        <v>0</v>
      </c>
      <c r="AB112" s="1">
        <v>1.028</v>
      </c>
      <c r="AC112" s="1">
        <v>1.972</v>
      </c>
      <c r="AD112" s="1">
        <v>1</v>
      </c>
      <c r="AE112" s="1">
        <v>0</v>
      </c>
      <c r="AF112" s="1">
        <f t="shared" si="18"/>
        <v>0</v>
      </c>
      <c r="AH112" s="1">
        <f t="shared" si="25"/>
        <v>5.235212912817247E-2</v>
      </c>
      <c r="AI112" s="1">
        <f t="shared" si="26"/>
        <v>2.586288586020645E-2</v>
      </c>
      <c r="AJ112" s="1">
        <f t="shared" si="32"/>
        <v>0</v>
      </c>
      <c r="AK112" s="1">
        <f t="shared" si="28"/>
        <v>0.74972353430825123</v>
      </c>
      <c r="AL112" s="1" t="b">
        <f t="shared" si="29"/>
        <v>0</v>
      </c>
      <c r="AM112" s="1">
        <f t="shared" si="30"/>
        <v>1.2149802208568088</v>
      </c>
      <c r="AN112" s="1" t="b">
        <f t="shared" si="31"/>
        <v>0</v>
      </c>
      <c r="AO112" s="1">
        <v>9.4879999999999995</v>
      </c>
    </row>
    <row r="113" spans="1:41">
      <c r="A113" s="7">
        <v>110</v>
      </c>
      <c r="B113" s="9" t="s">
        <v>49</v>
      </c>
      <c r="C113" s="9" t="s">
        <v>50</v>
      </c>
      <c r="D113" s="9" t="s">
        <v>49</v>
      </c>
      <c r="E113" s="9" t="s">
        <v>50</v>
      </c>
      <c r="F113" s="2" t="b">
        <f t="shared" si="24"/>
        <v>0</v>
      </c>
      <c r="G113" s="2" t="b">
        <f t="shared" si="22"/>
        <v>0</v>
      </c>
      <c r="H113" s="1" t="s">
        <v>285</v>
      </c>
      <c r="I113" s="4" t="s">
        <v>106</v>
      </c>
      <c r="J113" s="3"/>
      <c r="M113" s="1">
        <f>PRODUCT(SUM(PRODUCT(R113,overview!$J$4),PRODUCT(W113,overview!$K$4),PRODUCT(AB113,overview!$L$4)),1/SUM(overview!$J$4:$L$4))</f>
        <v>0.37992682926829269</v>
      </c>
      <c r="N113" s="1">
        <f>PRODUCT(SUM(PRODUCT(S113,overview!$J$4),PRODUCT(X113,overview!$K$4),PRODUCT(AC113,overview!$L$4)),1/SUM(overview!$J$4:$L$4))</f>
        <v>2.6200731707317075</v>
      </c>
      <c r="O113" s="1">
        <f t="shared" si="19"/>
        <v>6</v>
      </c>
      <c r="P113" s="1">
        <f t="shared" si="19"/>
        <v>2</v>
      </c>
      <c r="Q113" s="1">
        <f t="shared" si="23"/>
        <v>4.833539682687444E-2</v>
      </c>
      <c r="R113" s="1">
        <v>0.33300000000000002</v>
      </c>
      <c r="S113" s="1">
        <v>2.6669999999999998</v>
      </c>
      <c r="T113" s="1">
        <v>3</v>
      </c>
      <c r="U113" s="1">
        <v>0</v>
      </c>
      <c r="V113" s="1">
        <f t="shared" si="20"/>
        <v>0</v>
      </c>
      <c r="W113" s="1">
        <v>0.40699999999999997</v>
      </c>
      <c r="X113" s="1">
        <v>2.593</v>
      </c>
      <c r="Y113" s="1">
        <v>3</v>
      </c>
      <c r="Z113" s="1">
        <v>2</v>
      </c>
      <c r="AA113" s="1">
        <f t="shared" si="21"/>
        <v>0.10464069931867849</v>
      </c>
      <c r="AB113" s="1">
        <v>0.33300000000000002</v>
      </c>
      <c r="AC113" s="1">
        <v>2.6669999999999998</v>
      </c>
      <c r="AD113" s="1">
        <v>0</v>
      </c>
      <c r="AE113" s="1">
        <v>0</v>
      </c>
      <c r="AF113" s="1" t="e">
        <f t="shared" si="18"/>
        <v>#DIV/0!</v>
      </c>
      <c r="AH113" s="1">
        <f t="shared" si="25"/>
        <v>8.9271411148300117E-2</v>
      </c>
      <c r="AI113" s="1">
        <f t="shared" si="26"/>
        <v>4.6895273401297496E-2</v>
      </c>
      <c r="AJ113" s="1">
        <f t="shared" si="32"/>
        <v>0</v>
      </c>
      <c r="AK113" s="1">
        <f t="shared" si="28"/>
        <v>0.87349154423072861</v>
      </c>
      <c r="AL113" s="1" t="b">
        <f t="shared" si="29"/>
        <v>0</v>
      </c>
      <c r="AM113" s="1">
        <f t="shared" si="30"/>
        <v>1.0103694058443811</v>
      </c>
      <c r="AN113" s="1" t="b">
        <f t="shared" si="31"/>
        <v>0</v>
      </c>
      <c r="AO113" s="1">
        <v>9.4879999999999995</v>
      </c>
    </row>
    <row r="114" spans="1:41">
      <c r="A114" s="7">
        <v>111</v>
      </c>
      <c r="B114" s="9" t="s">
        <v>54</v>
      </c>
      <c r="C114" s="9" t="s">
        <v>55</v>
      </c>
      <c r="D114" s="9" t="s">
        <v>94</v>
      </c>
      <c r="E114" s="9" t="s">
        <v>55</v>
      </c>
      <c r="F114" s="2" t="b">
        <f t="shared" si="24"/>
        <v>1</v>
      </c>
      <c r="G114" s="2" t="b">
        <f t="shared" si="22"/>
        <v>1</v>
      </c>
      <c r="H114" s="4" t="s">
        <v>275</v>
      </c>
      <c r="I114" s="4"/>
      <c r="M114" s="1">
        <f>PRODUCT(SUM(PRODUCT(R114,overview!$J$4),PRODUCT(W114,overview!$K$4),PRODUCT(AB114,overview!$L$4)),1/SUM(overview!$J$4:$L$4))</f>
        <v>0.375</v>
      </c>
      <c r="N114" s="1">
        <f>PRODUCT(SUM(PRODUCT(S114,overview!$J$4),PRODUCT(X114,overview!$K$4),PRODUCT(AC114,overview!$L$4)),1/SUM(overview!$J$4:$L$4))</f>
        <v>2.625</v>
      </c>
      <c r="O114" s="1">
        <f t="shared" si="19"/>
        <v>10</v>
      </c>
      <c r="P114" s="1">
        <f t="shared" si="19"/>
        <v>1</v>
      </c>
      <c r="Q114" s="1">
        <f t="shared" si="23"/>
        <v>1.4285714285714287E-2</v>
      </c>
      <c r="R114" s="1">
        <v>0.375</v>
      </c>
      <c r="S114" s="1">
        <v>2.625</v>
      </c>
      <c r="T114" s="1">
        <v>3</v>
      </c>
      <c r="U114" s="1">
        <v>0</v>
      </c>
      <c r="V114" s="1">
        <f t="shared" si="20"/>
        <v>0</v>
      </c>
      <c r="W114" s="1">
        <v>0.375</v>
      </c>
      <c r="X114" s="1">
        <v>2.625</v>
      </c>
      <c r="Y114" s="1">
        <v>6</v>
      </c>
      <c r="Z114" s="1">
        <v>1</v>
      </c>
      <c r="AA114" s="1">
        <f t="shared" si="21"/>
        <v>2.3809523809523808E-2</v>
      </c>
      <c r="AB114" s="1">
        <v>0.375</v>
      </c>
      <c r="AC114" s="1">
        <v>2.625</v>
      </c>
      <c r="AD114" s="1">
        <v>1</v>
      </c>
      <c r="AE114" s="1">
        <v>0</v>
      </c>
      <c r="AF114" s="1">
        <f t="shared" si="18"/>
        <v>0</v>
      </c>
      <c r="AH114" s="1">
        <f t="shared" si="25"/>
        <v>8.7344028520499106E-2</v>
      </c>
      <c r="AI114" s="1">
        <f t="shared" si="26"/>
        <v>3.9055557168994857E-2</v>
      </c>
      <c r="AJ114" s="1">
        <f t="shared" si="32"/>
        <v>0</v>
      </c>
      <c r="AK114" s="1">
        <f t="shared" si="28"/>
        <v>0.3513973926556313</v>
      </c>
      <c r="AL114" s="1" t="b">
        <f t="shared" si="29"/>
        <v>0</v>
      </c>
      <c r="AM114" s="1">
        <f t="shared" si="30"/>
        <v>1.1809717506895694</v>
      </c>
      <c r="AN114" s="1" t="b">
        <f t="shared" si="31"/>
        <v>0</v>
      </c>
      <c r="AO114" s="1">
        <v>9.4879999999999995</v>
      </c>
    </row>
    <row r="115" spans="1:41">
      <c r="A115" s="7">
        <v>112</v>
      </c>
      <c r="B115" s="9" t="s">
        <v>94</v>
      </c>
      <c r="C115" s="9" t="s">
        <v>55</v>
      </c>
      <c r="D115" s="9" t="s">
        <v>94</v>
      </c>
      <c r="E115" s="9" t="s">
        <v>55</v>
      </c>
      <c r="F115" s="2" t="b">
        <f t="shared" si="24"/>
        <v>0</v>
      </c>
      <c r="G115" s="2" t="b">
        <f t="shared" si="22"/>
        <v>0</v>
      </c>
      <c r="H115" s="4" t="s">
        <v>275</v>
      </c>
      <c r="I115" s="4"/>
      <c r="M115" s="1">
        <f>PRODUCT(SUM(PRODUCT(R115,overview!$J$4),PRODUCT(W115,overview!$K$4),PRODUCT(AB115,overview!$L$4)),1/SUM(overview!$J$4:$L$4))</f>
        <v>0.38421951219512196</v>
      </c>
      <c r="N115" s="1">
        <f>PRODUCT(SUM(PRODUCT(S115,overview!$J$4),PRODUCT(X115,overview!$K$4),PRODUCT(AC115,overview!$L$4)),1/SUM(overview!$J$4:$L$4))</f>
        <v>2.6157804878048783</v>
      </c>
      <c r="O115" s="1">
        <f t="shared" si="19"/>
        <v>11</v>
      </c>
      <c r="P115" s="1">
        <f t="shared" si="19"/>
        <v>1</v>
      </c>
      <c r="Q115" s="1">
        <f t="shared" si="23"/>
        <v>1.3353202505346622E-2</v>
      </c>
      <c r="R115" s="1">
        <v>0.40200000000000002</v>
      </c>
      <c r="S115" s="1">
        <v>2.5979999999999999</v>
      </c>
      <c r="T115" s="1">
        <v>7</v>
      </c>
      <c r="U115" s="1">
        <v>1</v>
      </c>
      <c r="V115" s="1">
        <f t="shared" si="20"/>
        <v>2.210491586935005E-2</v>
      </c>
      <c r="W115" s="1">
        <v>0.375</v>
      </c>
      <c r="X115" s="1">
        <v>2.625</v>
      </c>
      <c r="Y115" s="1">
        <v>4</v>
      </c>
      <c r="Z115" s="1">
        <v>0</v>
      </c>
      <c r="AA115" s="1">
        <f t="shared" si="21"/>
        <v>0</v>
      </c>
      <c r="AB115" s="1">
        <v>0.375</v>
      </c>
      <c r="AC115" s="1">
        <v>2.625</v>
      </c>
      <c r="AD115" s="1">
        <v>0</v>
      </c>
      <c r="AE115" s="1">
        <v>0</v>
      </c>
      <c r="AF115" s="1" t="e">
        <f t="shared" si="18"/>
        <v>#DIV/0!</v>
      </c>
      <c r="AH115" s="1">
        <f t="shared" si="25"/>
        <v>7.9757047188911384E-2</v>
      </c>
      <c r="AI115" s="1">
        <f t="shared" si="26"/>
        <v>3.5607916209596226E-2</v>
      </c>
      <c r="AJ115" s="1">
        <f t="shared" si="32"/>
        <v>0</v>
      </c>
      <c r="AK115" s="1">
        <f t="shared" si="28"/>
        <v>8.0548759531167857E-2</v>
      </c>
      <c r="AL115" s="1" t="b">
        <f t="shared" si="29"/>
        <v>0</v>
      </c>
      <c r="AM115" s="1">
        <f t="shared" si="30"/>
        <v>1.5308656502423539</v>
      </c>
      <c r="AN115" s="1" t="b">
        <f t="shared" si="31"/>
        <v>0</v>
      </c>
      <c r="AO115" s="1">
        <v>9.4879999999999995</v>
      </c>
    </row>
    <row r="116" spans="1:41">
      <c r="A116" s="7">
        <v>113</v>
      </c>
      <c r="B116" s="9" t="s">
        <v>89</v>
      </c>
      <c r="C116" s="9" t="s">
        <v>70</v>
      </c>
      <c r="D116" s="9" t="s">
        <v>89</v>
      </c>
      <c r="E116" s="9" t="s">
        <v>70</v>
      </c>
      <c r="F116" s="2" t="b">
        <f t="shared" si="24"/>
        <v>0</v>
      </c>
      <c r="G116" s="2" t="b">
        <f t="shared" si="22"/>
        <v>0</v>
      </c>
      <c r="H116" s="4" t="s">
        <v>275</v>
      </c>
      <c r="I116" s="3" t="s">
        <v>108</v>
      </c>
      <c r="J116" s="2"/>
      <c r="M116" s="1">
        <f>PRODUCT(SUM(PRODUCT(R116,overview!$J$4),PRODUCT(W116,overview!$K$4),PRODUCT(AB116,overview!$L$4)),1/SUM(overview!$J$4:$L$4))</f>
        <v>1</v>
      </c>
      <c r="N116" s="1">
        <f>PRODUCT(SUM(PRODUCT(S116,overview!$J$4),PRODUCT(X116,overview!$K$4),PRODUCT(AC116,overview!$L$4)),1/SUM(overview!$J$4:$L$4))</f>
        <v>2</v>
      </c>
      <c r="O116" s="1">
        <f t="shared" si="19"/>
        <v>14</v>
      </c>
      <c r="P116" s="1">
        <f t="shared" si="19"/>
        <v>0</v>
      </c>
      <c r="Q116" s="1">
        <f t="shared" si="23"/>
        <v>0</v>
      </c>
      <c r="R116" s="1">
        <v>1</v>
      </c>
      <c r="S116" s="1">
        <v>2</v>
      </c>
      <c r="T116" s="1">
        <v>6</v>
      </c>
      <c r="U116" s="1">
        <v>0</v>
      </c>
      <c r="V116" s="1">
        <f t="shared" si="20"/>
        <v>0</v>
      </c>
      <c r="W116" s="1">
        <v>1</v>
      </c>
      <c r="X116" s="1">
        <v>2</v>
      </c>
      <c r="Y116" s="1">
        <v>8</v>
      </c>
      <c r="Z116" s="1">
        <v>0</v>
      </c>
      <c r="AA116" s="1">
        <f t="shared" si="21"/>
        <v>0</v>
      </c>
      <c r="AB116" s="1">
        <v>1</v>
      </c>
      <c r="AC116" s="1">
        <v>2</v>
      </c>
      <c r="AD116" s="1">
        <v>0</v>
      </c>
      <c r="AE116" s="1">
        <v>0</v>
      </c>
      <c r="AF116" s="1" t="e">
        <f t="shared" si="18"/>
        <v>#DIV/0!</v>
      </c>
      <c r="AH116" s="1">
        <f t="shared" si="25"/>
        <v>8.2771397767311586E-2</v>
      </c>
      <c r="AI116" s="1">
        <f t="shared" si="26"/>
        <v>3.5956766037146877E-2</v>
      </c>
      <c r="AJ116" s="1">
        <f t="shared" si="32"/>
        <v>6.9854224014267427E-2</v>
      </c>
      <c r="AK116" s="1">
        <f t="shared" si="28"/>
        <v>1.7193897302007988</v>
      </c>
      <c r="AL116" s="1" t="b">
        <f t="shared" si="29"/>
        <v>0</v>
      </c>
      <c r="AM116" s="1">
        <f t="shared" si="30"/>
        <v>1.7358330509133419</v>
      </c>
      <c r="AN116" s="1" t="b">
        <f t="shared" si="31"/>
        <v>0</v>
      </c>
      <c r="AO116" s="1">
        <v>9.4879999999999995</v>
      </c>
    </row>
    <row r="117" spans="1:41">
      <c r="A117" s="7">
        <v>114</v>
      </c>
      <c r="B117" s="9" t="s">
        <v>36</v>
      </c>
      <c r="C117" s="9" t="s">
        <v>37</v>
      </c>
      <c r="D117" s="9" t="s">
        <v>84</v>
      </c>
      <c r="E117" s="9" t="s">
        <v>37</v>
      </c>
      <c r="F117" s="2" t="b">
        <f t="shared" si="24"/>
        <v>0</v>
      </c>
      <c r="G117" s="2" t="b">
        <f t="shared" si="22"/>
        <v>1</v>
      </c>
      <c r="H117" s="4" t="s">
        <v>275</v>
      </c>
      <c r="I117" s="3" t="s">
        <v>106</v>
      </c>
      <c r="J117" s="4"/>
      <c r="M117" s="1">
        <f>PRODUCT(SUM(PRODUCT(R117,overview!$J$4),PRODUCT(W117,overview!$K$4),PRODUCT(AB117,overview!$L$4)),1/SUM(overview!$J$4:$L$4))</f>
        <v>0.92343902439024383</v>
      </c>
      <c r="N117" s="1">
        <f>PRODUCT(SUM(PRODUCT(S117,overview!$J$4),PRODUCT(X117,overview!$K$4),PRODUCT(AC117,overview!$L$4)),1/SUM(overview!$J$4:$L$4))</f>
        <v>2.0765609756097563</v>
      </c>
      <c r="O117" s="1">
        <f t="shared" si="19"/>
        <v>21</v>
      </c>
      <c r="P117" s="1">
        <f t="shared" si="19"/>
        <v>5</v>
      </c>
      <c r="Q117" s="1">
        <f t="shared" si="23"/>
        <v>0.10588007622269238</v>
      </c>
      <c r="R117" s="1">
        <v>1.0089999999999999</v>
      </c>
      <c r="S117" s="1">
        <v>1.9910000000000001</v>
      </c>
      <c r="T117" s="1">
        <v>8</v>
      </c>
      <c r="U117" s="1">
        <v>3</v>
      </c>
      <c r="V117" s="1">
        <f t="shared" si="20"/>
        <v>0.1900426921145153</v>
      </c>
      <c r="W117" s="1">
        <v>0.87</v>
      </c>
      <c r="X117" s="1">
        <v>2.13</v>
      </c>
      <c r="Y117" s="1">
        <v>12</v>
      </c>
      <c r="Z117" s="1">
        <v>2</v>
      </c>
      <c r="AA117" s="1">
        <f t="shared" si="21"/>
        <v>6.8075117370892016E-2</v>
      </c>
      <c r="AB117" s="1">
        <v>1.115</v>
      </c>
      <c r="AC117" s="1">
        <v>1.885</v>
      </c>
      <c r="AD117" s="1">
        <v>1</v>
      </c>
      <c r="AE117" s="1">
        <v>0</v>
      </c>
      <c r="AF117" s="1">
        <f t="shared" si="18"/>
        <v>0</v>
      </c>
      <c r="AH117" s="1">
        <f t="shared" si="25"/>
        <v>0.11557297306210391</v>
      </c>
      <c r="AI117" s="1">
        <f t="shared" si="26"/>
        <v>4.6979615912176587E-2</v>
      </c>
      <c r="AJ117" s="1">
        <f t="shared" si="32"/>
        <v>0.19203747072599534</v>
      </c>
      <c r="AK117" s="1">
        <f t="shared" si="28"/>
        <v>7.7329018524341002</v>
      </c>
      <c r="AL117" s="1" t="b">
        <f t="shared" si="29"/>
        <v>0</v>
      </c>
      <c r="AM117" s="1">
        <f t="shared" si="30"/>
        <v>1.8987530942968351</v>
      </c>
      <c r="AN117" s="1" t="b">
        <f t="shared" si="31"/>
        <v>0</v>
      </c>
      <c r="AO117" s="1">
        <v>9.4879999999999995</v>
      </c>
    </row>
    <row r="118" spans="1:41">
      <c r="A118" s="7">
        <v>115</v>
      </c>
      <c r="B118" s="9" t="s">
        <v>58</v>
      </c>
      <c r="C118" s="9" t="s">
        <v>59</v>
      </c>
      <c r="D118" s="9" t="s">
        <v>58</v>
      </c>
      <c r="E118" s="9" t="s">
        <v>59</v>
      </c>
      <c r="F118" s="2" t="b">
        <f t="shared" si="24"/>
        <v>0</v>
      </c>
      <c r="G118" s="2" t="b">
        <f t="shared" si="22"/>
        <v>0</v>
      </c>
      <c r="H118" s="4" t="s">
        <v>275</v>
      </c>
      <c r="I118" s="3" t="s">
        <v>106</v>
      </c>
      <c r="J118" s="3"/>
      <c r="K118" s="3"/>
      <c r="L118" s="3"/>
      <c r="M118" s="1">
        <f>PRODUCT(SUM(PRODUCT(R118,overview!$J$4),PRODUCT(W118,overview!$K$4),PRODUCT(AB118,overview!$L$4)),1/SUM(overview!$J$4:$L$4))</f>
        <v>0.375</v>
      </c>
      <c r="N118" s="1">
        <f>PRODUCT(SUM(PRODUCT(S118,overview!$J$4),PRODUCT(X118,overview!$K$4),PRODUCT(AC118,overview!$L$4)),1/SUM(overview!$J$4:$L$4))</f>
        <v>2.625</v>
      </c>
      <c r="O118" s="1">
        <f t="shared" si="19"/>
        <v>9</v>
      </c>
      <c r="P118" s="1">
        <f t="shared" si="19"/>
        <v>0</v>
      </c>
      <c r="Q118" s="1">
        <f t="shared" si="23"/>
        <v>0</v>
      </c>
      <c r="R118" s="1">
        <v>0.375</v>
      </c>
      <c r="S118" s="1">
        <v>2.625</v>
      </c>
      <c r="T118" s="1">
        <v>6</v>
      </c>
      <c r="U118" s="1">
        <v>0</v>
      </c>
      <c r="V118" s="1">
        <f t="shared" si="20"/>
        <v>0</v>
      </c>
      <c r="W118" s="1">
        <v>0.375</v>
      </c>
      <c r="X118" s="1">
        <v>2.625</v>
      </c>
      <c r="Y118" s="1">
        <v>3</v>
      </c>
      <c r="Z118" s="1">
        <v>0</v>
      </c>
      <c r="AA118" s="1">
        <f t="shared" si="21"/>
        <v>0</v>
      </c>
      <c r="AB118" s="1">
        <v>0.375</v>
      </c>
      <c r="AC118" s="1">
        <v>2.625</v>
      </c>
      <c r="AD118" s="1">
        <v>0</v>
      </c>
      <c r="AE118" s="1">
        <v>0</v>
      </c>
      <c r="AF118" s="1" t="e">
        <f t="shared" si="18"/>
        <v>#DIV/0!</v>
      </c>
      <c r="AH118" s="1">
        <f t="shared" si="25"/>
        <v>0.11271558548977906</v>
      </c>
      <c r="AI118" s="1">
        <f t="shared" si="26"/>
        <v>5.1275755850297852E-2</v>
      </c>
      <c r="AJ118" s="1">
        <f t="shared" si="32"/>
        <v>0.21499084946365837</v>
      </c>
      <c r="AK118" s="1">
        <f t="shared" si="28"/>
        <v>13.778552054040146</v>
      </c>
      <c r="AL118" s="1" t="b">
        <f t="shared" si="29"/>
        <v>1</v>
      </c>
      <c r="AM118" s="1">
        <f t="shared" si="30"/>
        <v>1.6792846688322511</v>
      </c>
      <c r="AN118" s="1" t="b">
        <f t="shared" si="31"/>
        <v>0</v>
      </c>
      <c r="AO118" s="1">
        <v>9.4879999999999995</v>
      </c>
    </row>
    <row r="119" spans="1:41">
      <c r="A119" s="7">
        <v>116</v>
      </c>
      <c r="B119" s="9" t="s">
        <v>47</v>
      </c>
      <c r="C119" s="9" t="s">
        <v>48</v>
      </c>
      <c r="D119" s="9" t="s">
        <v>47</v>
      </c>
      <c r="E119" s="9" t="s">
        <v>48</v>
      </c>
      <c r="F119" s="2" t="b">
        <f t="shared" si="24"/>
        <v>0</v>
      </c>
      <c r="G119" s="2" t="b">
        <f t="shared" si="22"/>
        <v>0</v>
      </c>
      <c r="H119" s="1" t="s">
        <v>285</v>
      </c>
      <c r="I119" s="4"/>
      <c r="J119" s="3"/>
      <c r="M119" s="1">
        <f>PRODUCT(SUM(PRODUCT(R119,overview!$J$4),PRODUCT(W119,overview!$K$4),PRODUCT(AB119,overview!$L$4)),1/SUM(overview!$J$4:$L$4))</f>
        <v>0.88631707317073172</v>
      </c>
      <c r="N119" s="1">
        <f>PRODUCT(SUM(PRODUCT(S119,overview!$J$4),PRODUCT(X119,overview!$K$4),PRODUCT(AC119,overview!$L$4)),1/SUM(overview!$J$4:$L$4))</f>
        <v>2.1136829268292683</v>
      </c>
      <c r="O119" s="1">
        <f t="shared" si="19"/>
        <v>15.5</v>
      </c>
      <c r="P119" s="1">
        <f t="shared" si="19"/>
        <v>10.5</v>
      </c>
      <c r="Q119" s="1">
        <f t="shared" si="23"/>
        <v>0.28405790304155121</v>
      </c>
      <c r="R119" s="1">
        <v>0.86299999999999999</v>
      </c>
      <c r="S119" s="1">
        <v>2.137</v>
      </c>
      <c r="T119" s="1">
        <v>8</v>
      </c>
      <c r="U119" s="1">
        <v>4</v>
      </c>
      <c r="V119" s="1">
        <f t="shared" si="20"/>
        <v>0.20191857744501637</v>
      </c>
      <c r="W119" s="1">
        <v>0.9</v>
      </c>
      <c r="X119" s="1">
        <v>2.1</v>
      </c>
      <c r="Y119" s="1">
        <v>7.5</v>
      </c>
      <c r="Z119" s="1">
        <v>6.5</v>
      </c>
      <c r="AA119" s="1">
        <f t="shared" si="21"/>
        <v>0.37142857142857144</v>
      </c>
      <c r="AB119" s="1">
        <v>0.85699999999999998</v>
      </c>
      <c r="AC119" s="1">
        <v>2.1429999999999998</v>
      </c>
      <c r="AD119" s="1">
        <v>0</v>
      </c>
      <c r="AE119" s="1">
        <v>0</v>
      </c>
      <c r="AF119" s="1" t="e">
        <f t="shared" si="18"/>
        <v>#DIV/0!</v>
      </c>
      <c r="AH119" s="1">
        <f t="shared" si="25"/>
        <v>0.13967782449221938</v>
      </c>
      <c r="AI119" s="1">
        <f t="shared" si="26"/>
        <v>6.3201776389941886E-2</v>
      </c>
      <c r="AJ119" s="1">
        <f t="shared" si="32"/>
        <v>0.35646169023347585</v>
      </c>
      <c r="AK119" s="1">
        <f t="shared" si="28"/>
        <v>11.4267713180952</v>
      </c>
      <c r="AL119" s="1" t="b">
        <f t="shared" si="29"/>
        <v>1</v>
      </c>
      <c r="AM119" s="1">
        <f t="shared" si="30"/>
        <v>1.2730871581488186</v>
      </c>
      <c r="AN119" s="1" t="b">
        <f t="shared" si="31"/>
        <v>0</v>
      </c>
      <c r="AO119" s="1">
        <v>9.4879999999999995</v>
      </c>
    </row>
    <row r="120" spans="1:41">
      <c r="A120" s="7">
        <v>117</v>
      </c>
      <c r="B120" s="9" t="s">
        <v>60</v>
      </c>
      <c r="C120" s="9" t="s">
        <v>61</v>
      </c>
      <c r="D120" s="9" t="s">
        <v>83</v>
      </c>
      <c r="E120" s="9" t="s">
        <v>61</v>
      </c>
      <c r="F120" s="2" t="b">
        <f t="shared" si="24"/>
        <v>0</v>
      </c>
      <c r="G120" s="2" t="b">
        <f t="shared" si="22"/>
        <v>0</v>
      </c>
      <c r="H120" s="1" t="s">
        <v>285</v>
      </c>
      <c r="I120" s="4"/>
      <c r="J120" s="2" t="s">
        <v>109</v>
      </c>
      <c r="M120" s="1">
        <f>PRODUCT(SUM(PRODUCT(R120,overview!$J$4),PRODUCT(W120,overview!$K$4),PRODUCT(AB120,overview!$L$4)),1/SUM(overview!$J$4:$L$4))</f>
        <v>0.91375609756097564</v>
      </c>
      <c r="N120" s="1">
        <f>PRODUCT(SUM(PRODUCT(S120,overview!$J$4),PRODUCT(X120,overview!$K$4),PRODUCT(AC120,overview!$L$4)),1/SUM(overview!$J$4:$L$4))</f>
        <v>2.0862439024390245</v>
      </c>
      <c r="O120" s="1">
        <f t="shared" si="19"/>
        <v>18</v>
      </c>
      <c r="P120" s="1">
        <f t="shared" si="19"/>
        <v>5</v>
      </c>
      <c r="Q120" s="1">
        <f t="shared" si="23"/>
        <v>0.12166417259009851</v>
      </c>
      <c r="R120" s="1">
        <v>1</v>
      </c>
      <c r="S120" s="1">
        <v>2</v>
      </c>
      <c r="T120" s="1">
        <v>9</v>
      </c>
      <c r="U120" s="1">
        <v>0</v>
      </c>
      <c r="V120" s="1">
        <f t="shared" si="20"/>
        <v>0</v>
      </c>
      <c r="W120" s="1">
        <v>0.86399999999999999</v>
      </c>
      <c r="X120" s="1">
        <v>2.1360000000000001</v>
      </c>
      <c r="Y120" s="1">
        <v>8</v>
      </c>
      <c r="Z120" s="1">
        <v>5</v>
      </c>
      <c r="AA120" s="1">
        <f t="shared" si="21"/>
        <v>0.2528089887640449</v>
      </c>
      <c r="AB120" s="1">
        <v>1</v>
      </c>
      <c r="AC120" s="1">
        <v>2</v>
      </c>
      <c r="AD120" s="1">
        <v>1</v>
      </c>
      <c r="AE120" s="1">
        <v>0</v>
      </c>
      <c r="AF120" s="1">
        <f t="shared" si="18"/>
        <v>0</v>
      </c>
      <c r="AH120" s="1">
        <f t="shared" si="25"/>
        <v>0.16489028213166146</v>
      </c>
      <c r="AI120" s="1">
        <f t="shared" si="26"/>
        <v>0.10141287284144428</v>
      </c>
      <c r="AJ120" s="1">
        <f t="shared" si="32"/>
        <v>0.37294058911632549</v>
      </c>
      <c r="AK120" s="1">
        <f t="shared" si="28"/>
        <v>7.5185369957252677</v>
      </c>
      <c r="AL120" s="1" t="b">
        <f t="shared" si="29"/>
        <v>0</v>
      </c>
      <c r="AM120" s="1">
        <f t="shared" si="30"/>
        <v>0.88807751004072799</v>
      </c>
      <c r="AN120" s="1" t="b">
        <f t="shared" si="31"/>
        <v>0</v>
      </c>
      <c r="AO120" s="1">
        <v>9.4879999999999995</v>
      </c>
    </row>
    <row r="121" spans="1:41">
      <c r="A121" s="7">
        <v>118</v>
      </c>
      <c r="B121" s="9" t="s">
        <v>85</v>
      </c>
      <c r="C121" s="9" t="s">
        <v>86</v>
      </c>
      <c r="D121" s="9" t="s">
        <v>85</v>
      </c>
      <c r="E121" s="9" t="s">
        <v>86</v>
      </c>
      <c r="F121" s="2" t="b">
        <f t="shared" si="24"/>
        <v>0</v>
      </c>
      <c r="G121" s="2" t="b">
        <f t="shared" si="22"/>
        <v>0</v>
      </c>
      <c r="H121" s="1" t="s">
        <v>285</v>
      </c>
      <c r="I121" s="4" t="s">
        <v>106</v>
      </c>
      <c r="J121" s="2" t="s">
        <v>109</v>
      </c>
      <c r="M121" s="1">
        <f>PRODUCT(SUM(PRODUCT(R121,overview!$J$4),PRODUCT(W121,overview!$K$4),PRODUCT(AB121,overview!$L$4)),1/SUM(overview!$J$4:$L$4))</f>
        <v>0</v>
      </c>
      <c r="N121" s="1">
        <f>PRODUCT(SUM(PRODUCT(S121,overview!$J$4),PRODUCT(X121,overview!$K$4),PRODUCT(AC121,overview!$L$4)),1/SUM(overview!$J$4:$L$4))</f>
        <v>3</v>
      </c>
      <c r="O121" s="1">
        <f t="shared" si="19"/>
        <v>0</v>
      </c>
      <c r="P121" s="1">
        <f t="shared" si="19"/>
        <v>0</v>
      </c>
      <c r="Q121" s="1" t="e">
        <f t="shared" si="23"/>
        <v>#DIV/0!</v>
      </c>
      <c r="R121" s="1">
        <v>0</v>
      </c>
      <c r="S121" s="1">
        <v>3</v>
      </c>
      <c r="T121" s="1">
        <v>0</v>
      </c>
      <c r="U121" s="1">
        <v>0</v>
      </c>
      <c r="V121" s="1" t="e">
        <f t="shared" si="20"/>
        <v>#DIV/0!</v>
      </c>
      <c r="W121" s="1">
        <v>0</v>
      </c>
      <c r="X121" s="1">
        <v>3</v>
      </c>
      <c r="Y121" s="1">
        <v>0</v>
      </c>
      <c r="Z121" s="1">
        <v>0</v>
      </c>
      <c r="AA121" s="1" t="e">
        <f t="shared" si="21"/>
        <v>#DIV/0!</v>
      </c>
      <c r="AB121" s="1">
        <v>0</v>
      </c>
      <c r="AC121" s="1">
        <v>3</v>
      </c>
      <c r="AD121" s="1">
        <v>0</v>
      </c>
      <c r="AE121" s="1">
        <v>0</v>
      </c>
      <c r="AF121" s="1" t="e">
        <f t="shared" si="18"/>
        <v>#DIV/0!</v>
      </c>
      <c r="AH121" s="1">
        <f t="shared" si="25"/>
        <v>0.16784785735601887</v>
      </c>
      <c r="AI121" s="1">
        <f t="shared" si="26"/>
        <v>0.12398667486381769</v>
      </c>
      <c r="AJ121" s="1">
        <f t="shared" si="32"/>
        <v>0.19069446188622383</v>
      </c>
      <c r="AK121" s="1">
        <f t="shared" si="28"/>
        <v>4.6515221887777294</v>
      </c>
      <c r="AL121" s="1" t="b">
        <f t="shared" si="29"/>
        <v>0</v>
      </c>
      <c r="AM121" s="1">
        <f t="shared" si="30"/>
        <v>0.7773793175721444</v>
      </c>
      <c r="AN121" s="1" t="b">
        <f t="shared" si="31"/>
        <v>0</v>
      </c>
      <c r="AO121" s="1">
        <v>9.4879999999999995</v>
      </c>
    </row>
    <row r="122" spans="1:41">
      <c r="A122" s="7">
        <v>119</v>
      </c>
      <c r="B122" s="9" t="s">
        <v>32</v>
      </c>
      <c r="C122" s="9" t="s">
        <v>33</v>
      </c>
      <c r="D122" s="9" t="s">
        <v>28</v>
      </c>
      <c r="E122" s="9" t="s">
        <v>29</v>
      </c>
      <c r="F122" s="2" t="b">
        <f t="shared" si="24"/>
        <v>0</v>
      </c>
      <c r="G122" s="2" t="b">
        <f t="shared" si="22"/>
        <v>1</v>
      </c>
      <c r="H122" s="1" t="s">
        <v>285</v>
      </c>
      <c r="I122" s="4" t="s">
        <v>106</v>
      </c>
      <c r="J122" s="3"/>
      <c r="M122" s="1">
        <f>PRODUCT(SUM(PRODUCT(R122,overview!$J$4),PRODUCT(W122,overview!$K$4),PRODUCT(AB122,overview!$L$4)),1/SUM(overview!$J$4:$L$4))</f>
        <v>0.79280487804878041</v>
      </c>
      <c r="N122" s="1">
        <f>PRODUCT(SUM(PRODUCT(S122,overview!$J$4),PRODUCT(X122,overview!$K$4),PRODUCT(AC122,overview!$L$4)),1/SUM(overview!$J$4:$L$4))</f>
        <v>2.2071951219512198</v>
      </c>
      <c r="O122" s="1">
        <f t="shared" si="19"/>
        <v>16</v>
      </c>
      <c r="P122" s="1">
        <f t="shared" si="19"/>
        <v>6</v>
      </c>
      <c r="Q122" s="1">
        <f t="shared" si="23"/>
        <v>0.13469666832421678</v>
      </c>
      <c r="R122" s="1">
        <v>0.98499999999999999</v>
      </c>
      <c r="S122" s="1">
        <v>2.0150000000000001</v>
      </c>
      <c r="T122" s="1">
        <v>11</v>
      </c>
      <c r="U122" s="1">
        <v>1</v>
      </c>
      <c r="V122" s="1">
        <f t="shared" si="20"/>
        <v>4.4439431536205727E-2</v>
      </c>
      <c r="W122" s="1">
        <v>0.69099999999999995</v>
      </c>
      <c r="X122" s="1">
        <v>2.3090000000000002</v>
      </c>
      <c r="Y122" s="1">
        <v>5</v>
      </c>
      <c r="Z122" s="1">
        <v>4</v>
      </c>
      <c r="AA122" s="1">
        <f t="shared" si="21"/>
        <v>0.23941100043308788</v>
      </c>
      <c r="AB122" s="1">
        <v>0.749</v>
      </c>
      <c r="AC122" s="1">
        <v>2.2509999999999999</v>
      </c>
      <c r="AD122" s="1">
        <v>0</v>
      </c>
      <c r="AE122" s="1">
        <v>1</v>
      </c>
      <c r="AF122" s="1" t="e">
        <f t="shared" si="18"/>
        <v>#DIV/0!</v>
      </c>
      <c r="AH122" s="1">
        <f t="shared" si="25"/>
        <v>0.18194169748043681</v>
      </c>
      <c r="AI122" s="1">
        <f t="shared" si="26"/>
        <v>0.13635814037845356</v>
      </c>
      <c r="AJ122" s="1">
        <f t="shared" si="32"/>
        <v>0.18738543576070657</v>
      </c>
      <c r="AK122" s="1">
        <f t="shared" si="28"/>
        <v>1.0902205380164833</v>
      </c>
      <c r="AL122" s="1" t="b">
        <f t="shared" si="29"/>
        <v>0</v>
      </c>
      <c r="AM122" s="1">
        <f t="shared" si="30"/>
        <v>0.53069040212297469</v>
      </c>
      <c r="AN122" s="1" t="b">
        <f t="shared" si="31"/>
        <v>0</v>
      </c>
      <c r="AO122" s="1">
        <v>9.4879999999999995</v>
      </c>
    </row>
    <row r="123" spans="1:41">
      <c r="A123" s="7">
        <v>120</v>
      </c>
      <c r="B123" s="9" t="s">
        <v>60</v>
      </c>
      <c r="C123" s="9" t="s">
        <v>61</v>
      </c>
      <c r="D123" s="9" t="s">
        <v>74</v>
      </c>
      <c r="E123" s="9" t="s">
        <v>1</v>
      </c>
      <c r="F123" s="2" t="b">
        <f t="shared" si="24"/>
        <v>1</v>
      </c>
      <c r="G123" s="2" t="b">
        <f t="shared" si="22"/>
        <v>0</v>
      </c>
      <c r="H123" s="1" t="s">
        <v>285</v>
      </c>
      <c r="I123" s="4"/>
      <c r="M123" s="1">
        <f>PRODUCT(SUM(PRODUCT(R123,overview!$J$4),PRODUCT(W123,overview!$K$4),PRODUCT(AB123,overview!$L$4)),1/SUM(overview!$J$4:$L$4))</f>
        <v>1.1012926829268292</v>
      </c>
      <c r="N123" s="1">
        <f>PRODUCT(SUM(PRODUCT(S123,overview!$J$4),PRODUCT(X123,overview!$K$4),PRODUCT(AC123,overview!$L$4)),1/SUM(overview!$J$4:$L$4))</f>
        <v>1.898707317073171</v>
      </c>
      <c r="O123" s="1">
        <f t="shared" si="19"/>
        <v>9</v>
      </c>
      <c r="P123" s="1">
        <f t="shared" si="19"/>
        <v>8</v>
      </c>
      <c r="Q123" s="1">
        <f t="shared" si="23"/>
        <v>0.51557542358729291</v>
      </c>
      <c r="R123" s="1">
        <v>1</v>
      </c>
      <c r="S123" s="1">
        <v>2</v>
      </c>
      <c r="T123" s="1">
        <v>6</v>
      </c>
      <c r="U123" s="1">
        <v>2</v>
      </c>
      <c r="V123" s="1">
        <f t="shared" si="20"/>
        <v>0.16666666666666666</v>
      </c>
      <c r="W123" s="1">
        <v>1.1519999999999999</v>
      </c>
      <c r="X123" s="1">
        <v>1.8480000000000001</v>
      </c>
      <c r="Y123" s="1">
        <v>3</v>
      </c>
      <c r="Z123" s="1">
        <v>5</v>
      </c>
      <c r="AA123" s="1">
        <f t="shared" si="21"/>
        <v>1.0389610389610389</v>
      </c>
      <c r="AB123" s="1">
        <v>1.2010000000000001</v>
      </c>
      <c r="AC123" s="1">
        <v>1.7989999999999999</v>
      </c>
      <c r="AD123" s="1">
        <v>0</v>
      </c>
      <c r="AE123" s="1">
        <v>1</v>
      </c>
      <c r="AF123" s="1" t="e">
        <f t="shared" si="18"/>
        <v>#DIV/0!</v>
      </c>
      <c r="AH123" s="1">
        <f t="shared" si="25"/>
        <v>0.2249220121071949</v>
      </c>
      <c r="AI123" s="1">
        <f t="shared" si="26"/>
        <v>0.15423549389555405</v>
      </c>
      <c r="AJ123" s="1">
        <f t="shared" si="32"/>
        <v>0.20576158090594124</v>
      </c>
      <c r="AK123" s="1">
        <f t="shared" si="28"/>
        <v>8.5211538285060465E-2</v>
      </c>
      <c r="AL123" s="1" t="b">
        <f t="shared" si="29"/>
        <v>0</v>
      </c>
      <c r="AM123" s="1">
        <f t="shared" si="30"/>
        <v>0.32309963851436652</v>
      </c>
      <c r="AN123" s="1" t="b">
        <f t="shared" si="31"/>
        <v>0</v>
      </c>
      <c r="AO123" s="1">
        <v>9.4879999999999995</v>
      </c>
    </row>
    <row r="124" spans="1:41">
      <c r="A124" s="7">
        <v>121</v>
      </c>
      <c r="B124" s="9" t="s">
        <v>45</v>
      </c>
      <c r="C124" s="9" t="s">
        <v>46</v>
      </c>
      <c r="D124" s="9" t="s">
        <v>45</v>
      </c>
      <c r="E124" s="9" t="s">
        <v>46</v>
      </c>
      <c r="F124" s="2" t="b">
        <f t="shared" si="24"/>
        <v>0</v>
      </c>
      <c r="G124" s="2" t="b">
        <f t="shared" si="22"/>
        <v>0</v>
      </c>
      <c r="H124" s="1" t="s">
        <v>285</v>
      </c>
      <c r="I124" s="4"/>
      <c r="J124" s="2" t="s">
        <v>109</v>
      </c>
      <c r="M124" s="1">
        <f>PRODUCT(SUM(PRODUCT(R124,overview!$J$4),PRODUCT(W124,overview!$K$4),PRODUCT(AB124,overview!$L$4)),1/SUM(overview!$J$4:$L$4))</f>
        <v>1.013219512195122</v>
      </c>
      <c r="N124" s="1">
        <f>PRODUCT(SUM(PRODUCT(S124,overview!$J$4),PRODUCT(X124,overview!$K$4),PRODUCT(AC124,overview!$L$4)),1/SUM(overview!$J$4:$L$4))</f>
        <v>1.986780487804878</v>
      </c>
      <c r="O124" s="1">
        <f t="shared" si="19"/>
        <v>11</v>
      </c>
      <c r="P124" s="1">
        <f t="shared" si="19"/>
        <v>0</v>
      </c>
      <c r="Q124" s="1">
        <f t="shared" si="23"/>
        <v>0</v>
      </c>
      <c r="R124" s="1">
        <v>1.022</v>
      </c>
      <c r="S124" s="1">
        <v>1.978</v>
      </c>
      <c r="T124" s="1">
        <v>5</v>
      </c>
      <c r="U124" s="1">
        <v>0</v>
      </c>
      <c r="V124" s="1">
        <f t="shared" si="20"/>
        <v>0</v>
      </c>
      <c r="W124" s="1">
        <v>1.0089999999999999</v>
      </c>
      <c r="X124" s="1">
        <v>1.9910000000000001</v>
      </c>
      <c r="Y124" s="1">
        <v>6</v>
      </c>
      <c r="Z124" s="1">
        <v>0</v>
      </c>
      <c r="AA124" s="1">
        <f t="shared" si="21"/>
        <v>0</v>
      </c>
      <c r="AB124" s="1">
        <v>1</v>
      </c>
      <c r="AC124" s="1">
        <v>2</v>
      </c>
      <c r="AD124" s="1">
        <v>0</v>
      </c>
      <c r="AE124" s="1">
        <v>0</v>
      </c>
      <c r="AF124" s="1" t="e">
        <f t="shared" si="18"/>
        <v>#DIV/0!</v>
      </c>
      <c r="AH124" s="1">
        <f t="shared" si="25"/>
        <v>0.26492014845784795</v>
      </c>
      <c r="AI124" s="1">
        <f t="shared" si="26"/>
        <v>0.21078921078921078</v>
      </c>
      <c r="AJ124" s="1">
        <f t="shared" si="32"/>
        <v>0.16808400757445341</v>
      </c>
      <c r="AK124" s="1">
        <f t="shared" si="28"/>
        <v>1.9913286109151832E-2</v>
      </c>
      <c r="AL124" s="1" t="b">
        <f t="shared" si="29"/>
        <v>0</v>
      </c>
      <c r="AM124" s="1">
        <f t="shared" si="30"/>
        <v>0.26575223948278226</v>
      </c>
      <c r="AN124" s="1" t="b">
        <f t="shared" si="31"/>
        <v>0</v>
      </c>
      <c r="AO124" s="1">
        <v>9.4879999999999995</v>
      </c>
    </row>
    <row r="125" spans="1:41">
      <c r="A125" s="7">
        <v>122</v>
      </c>
      <c r="B125" s="9" t="s">
        <v>32</v>
      </c>
      <c r="C125" s="9" t="s">
        <v>33</v>
      </c>
      <c r="D125" s="9" t="s">
        <v>32</v>
      </c>
      <c r="E125" s="9" t="s">
        <v>33</v>
      </c>
      <c r="F125" s="2" t="b">
        <f t="shared" si="24"/>
        <v>0</v>
      </c>
      <c r="G125" s="2" t="b">
        <f t="shared" si="22"/>
        <v>0</v>
      </c>
      <c r="H125" s="1" t="s">
        <v>285</v>
      </c>
      <c r="I125" s="4"/>
      <c r="J125" s="2" t="s">
        <v>109</v>
      </c>
      <c r="M125" s="1">
        <f>PRODUCT(SUM(PRODUCT(R125,overview!$J$4),PRODUCT(W125,overview!$K$4),PRODUCT(AB125,overview!$L$4)),1/SUM(overview!$J$4:$L$4))</f>
        <v>0.99717073170731707</v>
      </c>
      <c r="N125" s="1">
        <f>PRODUCT(SUM(PRODUCT(S125,overview!$J$4),PRODUCT(X125,overview!$K$4),PRODUCT(AC125,overview!$L$4)),1/SUM(overview!$J$4:$L$4))</f>
        <v>2.0028292682926829</v>
      </c>
      <c r="O125" s="1">
        <f t="shared" si="19"/>
        <v>16</v>
      </c>
      <c r="P125" s="1">
        <f t="shared" si="19"/>
        <v>7</v>
      </c>
      <c r="Q125" s="1">
        <f t="shared" si="23"/>
        <v>0.2178229577670612</v>
      </c>
      <c r="R125" s="1">
        <v>0.98799999999999999</v>
      </c>
      <c r="S125" s="1">
        <v>2.012</v>
      </c>
      <c r="T125" s="1">
        <v>7</v>
      </c>
      <c r="U125" s="1">
        <v>2</v>
      </c>
      <c r="V125" s="1">
        <f t="shared" si="20"/>
        <v>0.14030105083783018</v>
      </c>
      <c r="W125" s="1">
        <v>1.002</v>
      </c>
      <c r="X125" s="1">
        <v>1.998</v>
      </c>
      <c r="Y125" s="1">
        <v>9</v>
      </c>
      <c r="Z125" s="1">
        <v>5</v>
      </c>
      <c r="AA125" s="1">
        <f t="shared" si="21"/>
        <v>0.27861194527861199</v>
      </c>
      <c r="AB125" s="1">
        <v>1</v>
      </c>
      <c r="AC125" s="1">
        <v>2</v>
      </c>
      <c r="AD125" s="1">
        <v>0</v>
      </c>
      <c r="AE125" s="1">
        <v>0</v>
      </c>
      <c r="AF125" s="1" t="e">
        <f t="shared" si="18"/>
        <v>#DIV/0!</v>
      </c>
      <c r="AH125" s="1">
        <f t="shared" si="25"/>
        <v>0.23588346870288412</v>
      </c>
      <c r="AI125" s="1">
        <f t="shared" si="26"/>
        <v>0.21685508735868442</v>
      </c>
      <c r="AJ125" s="1">
        <f t="shared" si="32"/>
        <v>0.21010500946806682</v>
      </c>
      <c r="AK125" s="1">
        <f t="shared" si="28"/>
        <v>4.6147208355200628E-2</v>
      </c>
      <c r="AL125" s="1" t="b">
        <f t="shared" si="29"/>
        <v>0</v>
      </c>
      <c r="AM125" s="1">
        <f t="shared" si="30"/>
        <v>0.19127280519648907</v>
      </c>
      <c r="AN125" s="1" t="b">
        <f t="shared" si="31"/>
        <v>0</v>
      </c>
      <c r="AO125" s="1">
        <v>9.4879999999999995</v>
      </c>
    </row>
    <row r="126" spans="1:41">
      <c r="A126" s="7">
        <v>123</v>
      </c>
      <c r="B126" s="9" t="s">
        <v>28</v>
      </c>
      <c r="C126" s="9" t="s">
        <v>29</v>
      </c>
      <c r="D126" s="9" t="s">
        <v>28</v>
      </c>
      <c r="E126" s="9" t="s">
        <v>29</v>
      </c>
      <c r="F126" s="2" t="b">
        <f t="shared" si="24"/>
        <v>0</v>
      </c>
      <c r="G126" s="2" t="b">
        <f t="shared" si="22"/>
        <v>0</v>
      </c>
      <c r="H126" s="1" t="s">
        <v>285</v>
      </c>
      <c r="I126" s="4" t="s">
        <v>106</v>
      </c>
      <c r="M126" s="1">
        <f>PRODUCT(SUM(PRODUCT(R126,overview!$J$4),PRODUCT(W126,overview!$K$4),PRODUCT(AB126,overview!$L$4)),1/SUM(overview!$J$4:$L$4))</f>
        <v>0.78436585365853662</v>
      </c>
      <c r="N126" s="1">
        <f>PRODUCT(SUM(PRODUCT(S126,overview!$J$4),PRODUCT(X126,overview!$K$4),PRODUCT(AC126,overview!$L$4)),1/SUM(overview!$J$4:$L$4))</f>
        <v>2.2156341463414635</v>
      </c>
      <c r="O126" s="1">
        <f t="shared" si="19"/>
        <v>15</v>
      </c>
      <c r="P126" s="1">
        <f t="shared" si="19"/>
        <v>13</v>
      </c>
      <c r="Q126" s="1">
        <f t="shared" si="23"/>
        <v>0.30681226905618975</v>
      </c>
      <c r="R126" s="1">
        <v>0.73399999999999999</v>
      </c>
      <c r="S126" s="1">
        <v>2.266</v>
      </c>
      <c r="T126" s="1">
        <v>4</v>
      </c>
      <c r="U126" s="1">
        <v>7</v>
      </c>
      <c r="V126" s="1">
        <f t="shared" si="20"/>
        <v>0.56685789938217113</v>
      </c>
      <c r="W126" s="1">
        <v>0.81599999999999995</v>
      </c>
      <c r="X126" s="1">
        <v>2.1840000000000002</v>
      </c>
      <c r="Y126" s="1">
        <v>11</v>
      </c>
      <c r="Z126" s="1">
        <v>6</v>
      </c>
      <c r="AA126" s="1">
        <f t="shared" si="21"/>
        <v>0.20379620379620378</v>
      </c>
      <c r="AB126" s="1">
        <v>0.66700000000000004</v>
      </c>
      <c r="AC126" s="1">
        <v>2.3330000000000002</v>
      </c>
      <c r="AD126" s="1">
        <v>0</v>
      </c>
      <c r="AE126" s="1">
        <v>0</v>
      </c>
      <c r="AF126" s="1" t="e">
        <f t="shared" si="18"/>
        <v>#DIV/0!</v>
      </c>
      <c r="AH126" s="1">
        <f t="shared" si="25"/>
        <v>0.26905973747656042</v>
      </c>
      <c r="AI126" s="1">
        <f t="shared" si="26"/>
        <v>0.23356920064198972</v>
      </c>
      <c r="AJ126" s="1">
        <f t="shared" si="32"/>
        <v>0.24203993524015108</v>
      </c>
      <c r="AK126" s="1">
        <f t="shared" si="28"/>
        <v>0.60617321974319593</v>
      </c>
      <c r="AL126" s="1" t="b">
        <f t="shared" si="29"/>
        <v>0</v>
      </c>
      <c r="AM126" s="1">
        <f t="shared" si="30"/>
        <v>6.7199966792680144E-2</v>
      </c>
      <c r="AN126" s="1" t="b">
        <f t="shared" si="31"/>
        <v>0</v>
      </c>
      <c r="AO126" s="1">
        <v>9.4879999999999995</v>
      </c>
    </row>
    <row r="127" spans="1:41">
      <c r="A127" s="7">
        <v>124</v>
      </c>
      <c r="B127" s="9" t="s">
        <v>47</v>
      </c>
      <c r="C127" s="9" t="s">
        <v>48</v>
      </c>
      <c r="D127" s="9" t="s">
        <v>62</v>
      </c>
      <c r="E127" s="9" t="s">
        <v>48</v>
      </c>
      <c r="F127" s="2" t="b">
        <f t="shared" si="24"/>
        <v>1</v>
      </c>
      <c r="G127" s="2" t="b">
        <f t="shared" si="22"/>
        <v>0</v>
      </c>
      <c r="H127" s="1" t="s">
        <v>285</v>
      </c>
      <c r="I127" s="4"/>
      <c r="J127" s="2" t="s">
        <v>109</v>
      </c>
      <c r="M127" s="1">
        <f>PRODUCT(SUM(PRODUCT(R127,overview!$J$4),PRODUCT(W127,overview!$K$4),PRODUCT(AB127,overview!$L$4)),1/SUM(overview!$J$4:$L$4))</f>
        <v>0.96319512195121959</v>
      </c>
      <c r="N127" s="1">
        <f>PRODUCT(SUM(PRODUCT(S127,overview!$J$4),PRODUCT(X127,overview!$K$4),PRODUCT(AC127,overview!$L$4)),1/SUM(overview!$J$4:$L$4))</f>
        <v>2.0368048780487804</v>
      </c>
      <c r="O127" s="1">
        <f t="shared" si="19"/>
        <v>17</v>
      </c>
      <c r="P127" s="1">
        <f t="shared" si="19"/>
        <v>6</v>
      </c>
      <c r="Q127" s="1">
        <f t="shared" si="23"/>
        <v>0.16690416601803398</v>
      </c>
      <c r="R127" s="1">
        <v>0.69599999999999995</v>
      </c>
      <c r="S127" s="1">
        <v>2.3039999999999998</v>
      </c>
      <c r="T127" s="1">
        <v>5</v>
      </c>
      <c r="U127" s="1">
        <v>5</v>
      </c>
      <c r="V127" s="1">
        <f t="shared" si="20"/>
        <v>0.30208333333333331</v>
      </c>
      <c r="W127" s="1">
        <v>1.1000000000000001</v>
      </c>
      <c r="X127" s="1">
        <v>1.9</v>
      </c>
      <c r="Y127" s="1">
        <v>10</v>
      </c>
      <c r="Z127" s="1">
        <v>1</v>
      </c>
      <c r="AA127" s="1">
        <f t="shared" si="21"/>
        <v>5.7894736842105263E-2</v>
      </c>
      <c r="AB127" s="1">
        <v>1.147</v>
      </c>
      <c r="AC127" s="1">
        <v>1.853</v>
      </c>
      <c r="AD127" s="1">
        <v>2</v>
      </c>
      <c r="AE127" s="1">
        <v>0</v>
      </c>
      <c r="AF127" s="1">
        <f t="shared" si="18"/>
        <v>0</v>
      </c>
      <c r="AH127" s="1">
        <f t="shared" si="25"/>
        <v>0.26095844900559778</v>
      </c>
      <c r="AI127" s="1">
        <f t="shared" si="26"/>
        <v>0.2394135098671184</v>
      </c>
      <c r="AJ127" s="1">
        <f t="shared" si="32"/>
        <v>0.13020185261993641</v>
      </c>
      <c r="AK127" s="1">
        <f t="shared" si="28"/>
        <v>1.3443108249878979</v>
      </c>
      <c r="AL127" s="1" t="b">
        <f t="shared" si="29"/>
        <v>0</v>
      </c>
      <c r="AM127" s="1">
        <f t="shared" si="30"/>
        <v>1.0280931777866428E-2</v>
      </c>
      <c r="AN127" s="1" t="b">
        <f t="shared" si="31"/>
        <v>0</v>
      </c>
      <c r="AO127" s="1">
        <v>9.4879999999999995</v>
      </c>
    </row>
    <row r="128" spans="1:41">
      <c r="A128" s="7">
        <v>125</v>
      </c>
      <c r="B128" s="9" t="s">
        <v>30</v>
      </c>
      <c r="C128" s="9" t="s">
        <v>31</v>
      </c>
      <c r="D128" s="9" t="s">
        <v>56</v>
      </c>
      <c r="E128" s="9" t="s">
        <v>31</v>
      </c>
      <c r="F128" s="2" t="b">
        <f t="shared" si="24"/>
        <v>0</v>
      </c>
      <c r="G128" s="2" t="b">
        <f t="shared" si="22"/>
        <v>0</v>
      </c>
      <c r="H128" s="1" t="s">
        <v>285</v>
      </c>
      <c r="I128" s="4"/>
      <c r="J128" s="2" t="s">
        <v>109</v>
      </c>
      <c r="M128" s="1">
        <f>PRODUCT(SUM(PRODUCT(R128,overview!$J$4),PRODUCT(W128,overview!$K$4),PRODUCT(AB128,overview!$L$4)),1/SUM(overview!$J$4:$L$4))</f>
        <v>1.0237560975609756</v>
      </c>
      <c r="N128" s="1">
        <f>PRODUCT(SUM(PRODUCT(S128,overview!$J$4),PRODUCT(X128,overview!$K$4),PRODUCT(AC128,overview!$L$4)),1/SUM(overview!$J$4:$L$4))</f>
        <v>1.9762439024390248</v>
      </c>
      <c r="O128" s="1">
        <f t="shared" si="19"/>
        <v>18</v>
      </c>
      <c r="P128" s="1">
        <f t="shared" si="19"/>
        <v>8</v>
      </c>
      <c r="Q128" s="1">
        <f t="shared" si="23"/>
        <v>0.2302361107682856</v>
      </c>
      <c r="R128" s="1">
        <v>1.012</v>
      </c>
      <c r="S128" s="1">
        <v>1.988</v>
      </c>
      <c r="T128" s="1">
        <v>7</v>
      </c>
      <c r="U128" s="1">
        <v>5</v>
      </c>
      <c r="V128" s="1">
        <f t="shared" si="20"/>
        <v>0.36361023282552452</v>
      </c>
      <c r="W128" s="1">
        <v>1.0309999999999999</v>
      </c>
      <c r="X128" s="1">
        <v>1.9690000000000001</v>
      </c>
      <c r="Y128" s="1">
        <v>10</v>
      </c>
      <c r="Z128" s="1">
        <v>3</v>
      </c>
      <c r="AA128" s="1">
        <f t="shared" si="21"/>
        <v>0.15708481462671409</v>
      </c>
      <c r="AB128" s="1">
        <v>1</v>
      </c>
      <c r="AC128" s="1">
        <v>2</v>
      </c>
      <c r="AD128" s="1">
        <v>1</v>
      </c>
      <c r="AE128" s="1">
        <v>0</v>
      </c>
      <c r="AF128" s="1">
        <f t="shared" si="18"/>
        <v>0</v>
      </c>
      <c r="AH128" s="1">
        <f t="shared" si="25"/>
        <v>0.21050193050193047</v>
      </c>
      <c r="AI128" s="1">
        <f t="shared" si="26"/>
        <v>0.21807786065180479</v>
      </c>
      <c r="AJ128" s="1">
        <f t="shared" si="32"/>
        <v>0</v>
      </c>
      <c r="AK128" s="1">
        <f t="shared" si="28"/>
        <v>2.5138490245681169</v>
      </c>
      <c r="AL128" s="1" t="b">
        <f t="shared" si="29"/>
        <v>0</v>
      </c>
      <c r="AM128" s="1">
        <f t="shared" si="30"/>
        <v>2.6219109827593909E-4</v>
      </c>
      <c r="AN128" s="1" t="b">
        <f t="shared" si="31"/>
        <v>0</v>
      </c>
      <c r="AO128" s="1">
        <v>9.4879999999999995</v>
      </c>
    </row>
    <row r="129" spans="1:41">
      <c r="A129" s="7">
        <v>126</v>
      </c>
      <c r="B129" s="9" t="s">
        <v>32</v>
      </c>
      <c r="C129" s="9" t="s">
        <v>33</v>
      </c>
      <c r="D129" s="9" t="s">
        <v>32</v>
      </c>
      <c r="E129" s="9" t="s">
        <v>33</v>
      </c>
      <c r="F129" s="2" t="b">
        <f t="shared" si="24"/>
        <v>0</v>
      </c>
      <c r="G129" s="2" t="b">
        <f t="shared" si="22"/>
        <v>0</v>
      </c>
      <c r="H129" s="1" t="s">
        <v>285</v>
      </c>
      <c r="I129" s="4"/>
      <c r="J129" s="3"/>
      <c r="M129" s="1">
        <f>PRODUCT(SUM(PRODUCT(R129,overview!$J$4),PRODUCT(W129,overview!$K$4),PRODUCT(AB129,overview!$L$4)),1/SUM(overview!$J$4:$L$4))</f>
        <v>0.9459024390243902</v>
      </c>
      <c r="N129" s="1">
        <f>PRODUCT(SUM(PRODUCT(S129,overview!$J$4),PRODUCT(X129,overview!$K$4),PRODUCT(AC129,overview!$L$4)),1/SUM(overview!$J$4:$L$4))</f>
        <v>2.05409756097561</v>
      </c>
      <c r="O129" s="1">
        <f t="shared" si="19"/>
        <v>21.8</v>
      </c>
      <c r="P129" s="1">
        <f t="shared" si="19"/>
        <v>12.2</v>
      </c>
      <c r="Q129" s="1">
        <f t="shared" si="23"/>
        <v>0.25770842424890739</v>
      </c>
      <c r="R129" s="1">
        <v>1.0049999999999999</v>
      </c>
      <c r="S129" s="1">
        <v>1.9950000000000001</v>
      </c>
      <c r="T129" s="1">
        <v>9.8000000000000007</v>
      </c>
      <c r="U129" s="1">
        <v>2.2000000000000002</v>
      </c>
      <c r="V129" s="1">
        <f t="shared" si="20"/>
        <v>0.11308884456038053</v>
      </c>
      <c r="W129" s="1">
        <v>0.91200000000000003</v>
      </c>
      <c r="X129" s="1">
        <v>2.0880000000000001</v>
      </c>
      <c r="Y129" s="1">
        <v>12</v>
      </c>
      <c r="Z129" s="1">
        <v>10</v>
      </c>
      <c r="AA129" s="1">
        <f t="shared" si="21"/>
        <v>0.36398467432950188</v>
      </c>
      <c r="AB129" s="1">
        <v>1</v>
      </c>
      <c r="AC129" s="1">
        <v>2</v>
      </c>
      <c r="AD129" s="1">
        <v>0</v>
      </c>
      <c r="AE129" s="1">
        <v>0</v>
      </c>
      <c r="AF129" s="1" t="e">
        <f t="shared" si="18"/>
        <v>#DIV/0!</v>
      </c>
      <c r="AH129" s="1">
        <f t="shared" si="25"/>
        <v>0.20657940595593074</v>
      </c>
      <c r="AI129" s="1">
        <f t="shared" si="26"/>
        <v>0.22676500503922234</v>
      </c>
      <c r="AJ129" s="1">
        <f t="shared" si="32"/>
        <v>0</v>
      </c>
      <c r="AK129" s="1">
        <f t="shared" si="28"/>
        <v>4.0559908353170178</v>
      </c>
      <c r="AL129" s="1" t="b">
        <f t="shared" si="29"/>
        <v>0</v>
      </c>
      <c r="AM129" s="1">
        <f t="shared" si="30"/>
        <v>1.9824121024083798E-3</v>
      </c>
      <c r="AN129" s="1" t="b">
        <f t="shared" si="31"/>
        <v>0</v>
      </c>
      <c r="AO129" s="1">
        <v>9.4879999999999995</v>
      </c>
    </row>
    <row r="130" spans="1:41">
      <c r="A130" s="7">
        <v>127</v>
      </c>
      <c r="B130" s="9" t="s">
        <v>53</v>
      </c>
      <c r="C130" s="9" t="s">
        <v>33</v>
      </c>
      <c r="D130" s="9" t="s">
        <v>32</v>
      </c>
      <c r="E130" s="9" t="s">
        <v>33</v>
      </c>
      <c r="F130" s="2" t="b">
        <f t="shared" si="24"/>
        <v>1</v>
      </c>
      <c r="G130" s="2" t="b">
        <f t="shared" si="22"/>
        <v>0</v>
      </c>
      <c r="H130" s="1" t="s">
        <v>285</v>
      </c>
      <c r="I130" s="4"/>
      <c r="J130" s="4"/>
      <c r="M130" s="1">
        <f>PRODUCT(SUM(PRODUCT(R130,overview!$J$4),PRODUCT(W130,overview!$K$4),PRODUCT(AB130,overview!$L$4)),1/SUM(overview!$J$4:$L$4))</f>
        <v>0.87629268292682927</v>
      </c>
      <c r="N130" s="1">
        <f>PRODUCT(SUM(PRODUCT(S130,overview!$J$4),PRODUCT(X130,overview!$K$4),PRODUCT(AC130,overview!$L$4)),1/SUM(overview!$J$4:$L$4))</f>
        <v>2.1237073170731708</v>
      </c>
      <c r="O130" s="1">
        <f t="shared" si="19"/>
        <v>16.7</v>
      </c>
      <c r="P130" s="1">
        <f t="shared" si="19"/>
        <v>29.3</v>
      </c>
      <c r="Q130" s="1">
        <f t="shared" si="23"/>
        <v>0.7239451636968619</v>
      </c>
      <c r="R130" s="1">
        <v>0.84199999999999997</v>
      </c>
      <c r="S130" s="1">
        <v>2.1579999999999999</v>
      </c>
      <c r="T130" s="1">
        <v>7.7</v>
      </c>
      <c r="U130" s="1">
        <v>14.3</v>
      </c>
      <c r="V130" s="1">
        <f t="shared" si="20"/>
        <v>0.7246127366609294</v>
      </c>
      <c r="W130" s="1">
        <v>0.89</v>
      </c>
      <c r="X130" s="1">
        <v>2.11</v>
      </c>
      <c r="Y130" s="1">
        <v>8</v>
      </c>
      <c r="Z130" s="1">
        <v>15</v>
      </c>
      <c r="AA130" s="1">
        <f t="shared" si="21"/>
        <v>0.79087677725118488</v>
      </c>
      <c r="AB130" s="1">
        <v>1</v>
      </c>
      <c r="AC130" s="1">
        <v>2</v>
      </c>
      <c r="AD130" s="1">
        <v>1</v>
      </c>
      <c r="AE130" s="1">
        <v>0</v>
      </c>
      <c r="AF130" s="1">
        <f t="shared" si="18"/>
        <v>0</v>
      </c>
      <c r="AH130" s="1">
        <f t="shared" si="25"/>
        <v>0.18455053061730242</v>
      </c>
      <c r="AI130" s="1">
        <f t="shared" si="26"/>
        <v>0.20614729452222605</v>
      </c>
      <c r="AJ130" s="1">
        <f t="shared" si="32"/>
        <v>0</v>
      </c>
      <c r="AK130" s="1">
        <f t="shared" si="28"/>
        <v>4.7919925642698749</v>
      </c>
      <c r="AL130" s="1" t="b">
        <f t="shared" si="29"/>
        <v>0</v>
      </c>
      <c r="AM130" s="1">
        <f t="shared" si="30"/>
        <v>6.1943315060478978E-4</v>
      </c>
      <c r="AN130" s="1" t="b">
        <f t="shared" si="31"/>
        <v>0</v>
      </c>
      <c r="AO130" s="1">
        <v>9.4879999999999995</v>
      </c>
    </row>
    <row r="131" spans="1:41">
      <c r="A131" s="7">
        <v>128</v>
      </c>
      <c r="B131" s="9" t="s">
        <v>83</v>
      </c>
      <c r="C131" s="9" t="s">
        <v>61</v>
      </c>
      <c r="D131" s="9" t="s">
        <v>83</v>
      </c>
      <c r="E131" s="9" t="s">
        <v>61</v>
      </c>
      <c r="F131" s="2" t="b">
        <f t="shared" si="24"/>
        <v>0</v>
      </c>
      <c r="G131" s="2" t="b">
        <f t="shared" si="22"/>
        <v>0</v>
      </c>
      <c r="H131" s="1" t="s">
        <v>285</v>
      </c>
      <c r="I131" s="4"/>
      <c r="J131" s="3"/>
      <c r="M131" s="1">
        <f>PRODUCT(SUM(PRODUCT(R131,overview!$J$4),PRODUCT(W131,overview!$K$4),PRODUCT(AB131,overview!$L$4)),1/SUM(overview!$J$4:$L$4))</f>
        <v>1</v>
      </c>
      <c r="N131" s="1">
        <f>PRODUCT(SUM(PRODUCT(S131,overview!$J$4),PRODUCT(X131,overview!$K$4),PRODUCT(AC131,overview!$L$4)),1/SUM(overview!$J$4:$L$4))</f>
        <v>2</v>
      </c>
      <c r="O131" s="1">
        <f t="shared" si="19"/>
        <v>20</v>
      </c>
      <c r="P131" s="1">
        <f t="shared" si="19"/>
        <v>1</v>
      </c>
      <c r="Q131" s="1">
        <f t="shared" si="23"/>
        <v>2.5000000000000001E-2</v>
      </c>
      <c r="R131" s="1">
        <v>1</v>
      </c>
      <c r="S131" s="1">
        <v>2</v>
      </c>
      <c r="T131" s="1">
        <v>7</v>
      </c>
      <c r="U131" s="1">
        <v>0</v>
      </c>
      <c r="V131" s="1">
        <f t="shared" si="20"/>
        <v>0</v>
      </c>
      <c r="W131" s="1">
        <v>1</v>
      </c>
      <c r="X131" s="1">
        <v>2</v>
      </c>
      <c r="Y131" s="1">
        <v>13</v>
      </c>
      <c r="Z131" s="1">
        <v>1</v>
      </c>
      <c r="AA131" s="1">
        <f t="shared" si="21"/>
        <v>3.8461538461538464E-2</v>
      </c>
      <c r="AB131" s="1">
        <v>1</v>
      </c>
      <c r="AC131" s="1">
        <v>2</v>
      </c>
      <c r="AD131" s="1">
        <v>0</v>
      </c>
      <c r="AE131" s="1">
        <v>0</v>
      </c>
      <c r="AF131" s="1" t="e">
        <f t="shared" ref="AF131:AF194" si="33">PRODUCT(AE131,1/AD131,1/AC131,AB131)</f>
        <v>#DIV/0!</v>
      </c>
      <c r="AH131" s="1">
        <f t="shared" si="25"/>
        <v>0.17249369552714244</v>
      </c>
      <c r="AI131" s="1">
        <f t="shared" si="26"/>
        <v>0.16513770201531394</v>
      </c>
      <c r="AJ131" s="1">
        <f t="shared" si="32"/>
        <v>0</v>
      </c>
      <c r="AK131" s="1">
        <f t="shared" si="28"/>
        <v>4.2381232795948183</v>
      </c>
      <c r="AL131" s="1" t="b">
        <f t="shared" si="29"/>
        <v>0</v>
      </c>
      <c r="AM131" s="1">
        <f t="shared" si="30"/>
        <v>1.2902226099650483E-2</v>
      </c>
      <c r="AN131" s="1" t="b">
        <f t="shared" si="31"/>
        <v>0</v>
      </c>
      <c r="AO131" s="1">
        <v>9.4879999999999995</v>
      </c>
    </row>
    <row r="132" spans="1:41">
      <c r="A132" s="7">
        <v>129</v>
      </c>
      <c r="B132" s="9" t="s">
        <v>32</v>
      </c>
      <c r="C132" s="9" t="s">
        <v>33</v>
      </c>
      <c r="D132" s="9" t="s">
        <v>32</v>
      </c>
      <c r="E132" s="9" t="s">
        <v>33</v>
      </c>
      <c r="F132" s="2" t="b">
        <f t="shared" si="24"/>
        <v>0</v>
      </c>
      <c r="G132" s="2" t="b">
        <f t="shared" si="22"/>
        <v>0</v>
      </c>
      <c r="H132" s="1" t="s">
        <v>285</v>
      </c>
      <c r="I132" s="4"/>
      <c r="J132" s="3"/>
      <c r="M132" s="1">
        <f>PRODUCT(SUM(PRODUCT(R132,overview!$J$4),PRODUCT(W132,overview!$K$4),PRODUCT(AB132,overview!$L$4)),1/SUM(overview!$J$4:$L$4))</f>
        <v>0.9993658536585367</v>
      </c>
      <c r="N132" s="1">
        <f>PRODUCT(SUM(PRODUCT(S132,overview!$J$4),PRODUCT(X132,overview!$K$4),PRODUCT(AC132,overview!$L$4)),1/SUM(overview!$J$4:$L$4))</f>
        <v>2.0006341463414632</v>
      </c>
      <c r="O132" s="1">
        <f t="shared" ref="O132:P195" si="34">SUM(T132,Y132,AD132)</f>
        <v>17</v>
      </c>
      <c r="P132" s="1">
        <f t="shared" si="34"/>
        <v>6</v>
      </c>
      <c r="Q132" s="1">
        <f t="shared" si="23"/>
        <v>0.17630277917618661</v>
      </c>
      <c r="R132" s="1">
        <v>1</v>
      </c>
      <c r="S132" s="1">
        <v>2</v>
      </c>
      <c r="T132" s="1">
        <v>9</v>
      </c>
      <c r="U132" s="1">
        <v>2</v>
      </c>
      <c r="V132" s="1">
        <f t="shared" ref="V132:V195" si="35">PRODUCT(U132,1/T132,1/S132,R132)</f>
        <v>0.1111111111111111</v>
      </c>
      <c r="W132" s="1">
        <v>0.999</v>
      </c>
      <c r="X132" s="1">
        <v>2.0009999999999999</v>
      </c>
      <c r="Y132" s="1">
        <v>8</v>
      </c>
      <c r="Z132" s="1">
        <v>4</v>
      </c>
      <c r="AA132" s="1">
        <f t="shared" ref="AA132:AA195" si="36">PRODUCT(Z132,1/Y132,1/X132,W132)</f>
        <v>0.24962518740629686</v>
      </c>
      <c r="AB132" s="1">
        <v>1</v>
      </c>
      <c r="AC132" s="1">
        <v>2</v>
      </c>
      <c r="AD132" s="1">
        <v>0</v>
      </c>
      <c r="AE132" s="1">
        <v>0</v>
      </c>
      <c r="AF132" s="1" t="e">
        <f t="shared" si="33"/>
        <v>#DIV/0!</v>
      </c>
      <c r="AH132" s="1">
        <f t="shared" si="25"/>
        <v>0.17337649385197559</v>
      </c>
      <c r="AI132" s="1">
        <f t="shared" si="26"/>
        <v>0.14227065062540792</v>
      </c>
      <c r="AJ132" s="1">
        <f t="shared" si="32"/>
        <v>0</v>
      </c>
      <c r="AK132" s="1">
        <f t="shared" si="28"/>
        <v>3.5984800464383557</v>
      </c>
      <c r="AL132" s="1" t="b">
        <f t="shared" si="29"/>
        <v>0</v>
      </c>
      <c r="AM132" s="1">
        <f t="shared" si="30"/>
        <v>5.3443479234159104E-2</v>
      </c>
      <c r="AN132" s="1" t="b">
        <f t="shared" si="31"/>
        <v>0</v>
      </c>
      <c r="AO132" s="1">
        <v>9.4879999999999995</v>
      </c>
    </row>
    <row r="133" spans="1:41">
      <c r="A133" s="7">
        <v>130</v>
      </c>
      <c r="B133" s="9" t="s">
        <v>74</v>
      </c>
      <c r="C133" s="9" t="s">
        <v>1</v>
      </c>
      <c r="D133" s="9" t="s">
        <v>74</v>
      </c>
      <c r="E133" s="9" t="s">
        <v>1</v>
      </c>
      <c r="F133" s="2" t="b">
        <f t="shared" si="24"/>
        <v>0</v>
      </c>
      <c r="G133" s="2" t="b">
        <f t="shared" ref="G133:G196" si="37">AND(NOT(D133=B133),OR(D133="CAT",D133="CAC",D133="ATA",D133="ATT",D133="TTA",D133="ATG",D133="CCG",D133="AGA",D133="CGG",D133="AGG",D133="CGA",D133="CGC",D133="TCC",D133="ACG",D133="ACC",D133="GTA",D133="TGG",D133="TAT",B133="GAA",B133="GAT",B133="GAG",B133="AAG",B133="AAA",B133="CTA",B133="CTT",B133="CTC",B133="AAC",B133="CCA",B133="CCT",B133="CAG",B133="CAA",B133="CGT",B133="AGT",B133="AGC",B133="TCA",B133="TCT",B133="GTC"))</f>
        <v>0</v>
      </c>
      <c r="H133" s="1" t="s">
        <v>285</v>
      </c>
      <c r="I133" s="4"/>
      <c r="J133" s="3"/>
      <c r="M133" s="1">
        <f>PRODUCT(SUM(PRODUCT(R133,overview!$J$4),PRODUCT(W133,overview!$K$4),PRODUCT(AB133,overview!$L$4)),1/SUM(overview!$J$4:$L$4))</f>
        <v>1.1334634146341467</v>
      </c>
      <c r="N133" s="1">
        <f>PRODUCT(SUM(PRODUCT(S133,overview!$J$4),PRODUCT(X133,overview!$K$4),PRODUCT(AC133,overview!$L$4)),1/SUM(overview!$J$4:$L$4))</f>
        <v>1.8665365853658535</v>
      </c>
      <c r="O133" s="1">
        <f t="shared" si="34"/>
        <v>19</v>
      </c>
      <c r="P133" s="1">
        <f t="shared" si="34"/>
        <v>2</v>
      </c>
      <c r="Q133" s="1">
        <f t="shared" ref="Q133:Q196" si="38">PRODUCT(P133,1/O133,1/$N133,$M133)</f>
        <v>6.3921564312202223E-2</v>
      </c>
      <c r="R133" s="1">
        <v>1.155</v>
      </c>
      <c r="S133" s="1">
        <v>1.845</v>
      </c>
      <c r="T133" s="1">
        <v>9</v>
      </c>
      <c r="U133" s="1">
        <v>0</v>
      </c>
      <c r="V133" s="1">
        <f t="shared" si="35"/>
        <v>0</v>
      </c>
      <c r="W133" s="1">
        <v>1.1160000000000001</v>
      </c>
      <c r="X133" s="1">
        <v>1.8839999999999999</v>
      </c>
      <c r="Y133" s="1">
        <v>10</v>
      </c>
      <c r="Z133" s="1">
        <v>2</v>
      </c>
      <c r="AA133" s="1">
        <f t="shared" si="36"/>
        <v>0.11847133757961785</v>
      </c>
      <c r="AB133" s="1">
        <v>1.286</v>
      </c>
      <c r="AC133" s="1">
        <v>1.714</v>
      </c>
      <c r="AD133" s="1">
        <v>0</v>
      </c>
      <c r="AE133" s="1">
        <v>0</v>
      </c>
      <c r="AF133" s="1" t="e">
        <f t="shared" si="33"/>
        <v>#DIV/0!</v>
      </c>
      <c r="AH133" s="1">
        <f t="shared" si="25"/>
        <v>0.15739256383228808</v>
      </c>
      <c r="AI133" s="1">
        <f t="shared" si="26"/>
        <v>0.1073040037167934</v>
      </c>
      <c r="AJ133" s="1">
        <f t="shared" si="32"/>
        <v>0</v>
      </c>
      <c r="AK133" s="1">
        <f t="shared" si="28"/>
        <v>2.6932257741078933</v>
      </c>
      <c r="AL133" s="1" t="b">
        <f t="shared" si="29"/>
        <v>0</v>
      </c>
      <c r="AM133" s="1">
        <f t="shared" si="30"/>
        <v>0.13965025818289536</v>
      </c>
      <c r="AN133" s="1" t="b">
        <f t="shared" si="31"/>
        <v>0</v>
      </c>
      <c r="AO133" s="1">
        <v>9.4879999999999995</v>
      </c>
    </row>
    <row r="134" spans="1:41">
      <c r="A134" s="7">
        <v>131</v>
      </c>
      <c r="B134" s="9" t="s">
        <v>49</v>
      </c>
      <c r="C134" s="9" t="s">
        <v>50</v>
      </c>
      <c r="D134" s="9" t="s">
        <v>49</v>
      </c>
      <c r="E134" s="9" t="s">
        <v>50</v>
      </c>
      <c r="F134" s="2" t="b">
        <f t="shared" si="24"/>
        <v>0</v>
      </c>
      <c r="G134" s="2" t="b">
        <f t="shared" si="37"/>
        <v>0</v>
      </c>
      <c r="H134" s="1" t="s">
        <v>285</v>
      </c>
      <c r="I134" s="4"/>
      <c r="J134" s="3" t="s">
        <v>111</v>
      </c>
      <c r="M134" s="1">
        <f>PRODUCT(SUM(PRODUCT(R134,overview!$J$4),PRODUCT(W134,overview!$K$4),PRODUCT(AB134,overview!$L$4)),1/SUM(overview!$J$4:$L$4))</f>
        <v>0.33300000000000002</v>
      </c>
      <c r="N134" s="1">
        <f>PRODUCT(SUM(PRODUCT(S134,overview!$J$4),PRODUCT(X134,overview!$K$4),PRODUCT(AC134,overview!$L$4)),1/SUM(overview!$J$4:$L$4))</f>
        <v>2.6669999999999998</v>
      </c>
      <c r="O134" s="1">
        <f t="shared" si="34"/>
        <v>5</v>
      </c>
      <c r="P134" s="1">
        <f t="shared" si="34"/>
        <v>0</v>
      </c>
      <c r="Q134" s="1">
        <f t="shared" si="38"/>
        <v>0</v>
      </c>
      <c r="R134" s="1">
        <v>0.33300000000000002</v>
      </c>
      <c r="S134" s="1">
        <v>2.6669999999999998</v>
      </c>
      <c r="T134" s="1">
        <v>2</v>
      </c>
      <c r="U134" s="1">
        <v>0</v>
      </c>
      <c r="V134" s="1">
        <f t="shared" si="35"/>
        <v>0</v>
      </c>
      <c r="W134" s="1">
        <v>0.33300000000000002</v>
      </c>
      <c r="X134" s="1">
        <v>2.6669999999999998</v>
      </c>
      <c r="Y134" s="1">
        <v>3</v>
      </c>
      <c r="Z134" s="1">
        <v>0</v>
      </c>
      <c r="AA134" s="1">
        <f t="shared" si="36"/>
        <v>0</v>
      </c>
      <c r="AB134" s="1">
        <v>0.33300000000000002</v>
      </c>
      <c r="AC134" s="1">
        <v>2.6669999999999998</v>
      </c>
      <c r="AD134" s="1">
        <v>0</v>
      </c>
      <c r="AE134" s="1">
        <v>0</v>
      </c>
      <c r="AF134" s="1" t="e">
        <f t="shared" si="33"/>
        <v>#DIV/0!</v>
      </c>
      <c r="AH134" s="1">
        <f t="shared" si="25"/>
        <v>0.11959026074216716</v>
      </c>
      <c r="AI134" s="1">
        <f t="shared" si="26"/>
        <v>9.8836358407929897E-2</v>
      </c>
      <c r="AJ134" s="1">
        <f t="shared" si="32"/>
        <v>0</v>
      </c>
      <c r="AK134" s="1">
        <f t="shared" si="28"/>
        <v>2.0007414458677242</v>
      </c>
      <c r="AL134" s="1" t="b">
        <f t="shared" si="29"/>
        <v>0</v>
      </c>
      <c r="AM134" s="1">
        <f t="shared" si="30"/>
        <v>0.19626347178940062</v>
      </c>
      <c r="AN134" s="1" t="b">
        <f t="shared" si="31"/>
        <v>0</v>
      </c>
      <c r="AO134" s="1">
        <v>9.4879999999999995</v>
      </c>
    </row>
    <row r="135" spans="1:41">
      <c r="A135" s="7">
        <v>132</v>
      </c>
      <c r="B135" s="9" t="s">
        <v>45</v>
      </c>
      <c r="C135" s="9" t="s">
        <v>46</v>
      </c>
      <c r="D135" s="9" t="s">
        <v>45</v>
      </c>
      <c r="E135" s="9" t="s">
        <v>46</v>
      </c>
      <c r="F135" s="2" t="b">
        <f t="shared" ref="F135:F198" si="39">AND(NOT(B135=D135),OR(B135="CAT",B135="CAC",B135="ATA",B135="ATT",B135="TTA",B135="ATG",B135="CCG",B135="AGA",B135="CGG",B135="AGG",B135="CGA",B135="CGC",B135="TCC",B135="ACG",B135="ACC",B135="GTA",B135="TGG",B135="TAT",D135="GAA",D135="GAT",D135="GAG",D135="AAG",D135="AAA",D135="CTA",D135="CTT",D135="CTC",D135="AAC",D135="CCA",D135="CCT",D135="CAG",D135="CAA",D135="CGT",D135="AGT",D135="AGC",D135="TCA",D135="TCT",D135="GTC"))</f>
        <v>0</v>
      </c>
      <c r="G135" s="2" t="b">
        <f t="shared" si="37"/>
        <v>0</v>
      </c>
      <c r="H135" s="1" t="s">
        <v>285</v>
      </c>
      <c r="I135" s="4"/>
      <c r="J135" s="3" t="s">
        <v>111</v>
      </c>
      <c r="K135" s="3"/>
      <c r="L135" s="3"/>
      <c r="M135" s="1">
        <f>PRODUCT(SUM(PRODUCT(R135,overview!$J$4),PRODUCT(W135,overview!$K$4),PRODUCT(AB135,overview!$L$4)),1/SUM(overview!$J$4:$L$4))</f>
        <v>1.0101463414634146</v>
      </c>
      <c r="N135" s="1">
        <f>PRODUCT(SUM(PRODUCT(S135,overview!$J$4),PRODUCT(X135,overview!$K$4),PRODUCT(AC135,overview!$L$4)),1/SUM(overview!$J$4:$L$4))</f>
        <v>1.9898536585365856</v>
      </c>
      <c r="O135" s="1">
        <f t="shared" si="34"/>
        <v>10</v>
      </c>
      <c r="P135" s="1">
        <f t="shared" si="34"/>
        <v>0</v>
      </c>
      <c r="Q135" s="1">
        <f t="shared" si="38"/>
        <v>0</v>
      </c>
      <c r="R135" s="1">
        <v>1</v>
      </c>
      <c r="S135" s="1">
        <v>2</v>
      </c>
      <c r="T135" s="1">
        <v>2</v>
      </c>
      <c r="U135" s="1">
        <v>0</v>
      </c>
      <c r="V135" s="1">
        <f t="shared" si="35"/>
        <v>0</v>
      </c>
      <c r="W135" s="1">
        <v>1.016</v>
      </c>
      <c r="X135" s="1">
        <v>1.984</v>
      </c>
      <c r="Y135" s="1">
        <v>8</v>
      </c>
      <c r="Z135" s="1">
        <v>0</v>
      </c>
      <c r="AA135" s="1">
        <f t="shared" si="36"/>
        <v>0</v>
      </c>
      <c r="AB135" s="1">
        <v>1</v>
      </c>
      <c r="AC135" s="1">
        <v>2</v>
      </c>
      <c r="AD135" s="1">
        <v>0</v>
      </c>
      <c r="AE135" s="1">
        <v>0</v>
      </c>
      <c r="AF135" s="1" t="e">
        <f t="shared" si="33"/>
        <v>#DIV/0!</v>
      </c>
      <c r="AH135" s="1">
        <f t="shared" si="25"/>
        <v>3.8447703269226328E-2</v>
      </c>
      <c r="AI135" s="1">
        <f t="shared" si="26"/>
        <v>2.5096440056133457E-2</v>
      </c>
      <c r="AJ135" s="1">
        <f t="shared" si="32"/>
        <v>0</v>
      </c>
      <c r="AK135" s="1">
        <f t="shared" si="28"/>
        <v>1.3560459419827031</v>
      </c>
      <c r="AL135" s="1" t="b">
        <f t="shared" si="29"/>
        <v>0</v>
      </c>
      <c r="AM135" s="1">
        <f t="shared" si="30"/>
        <v>0.15866793718655939</v>
      </c>
      <c r="AN135" s="1" t="b">
        <f t="shared" si="31"/>
        <v>0</v>
      </c>
      <c r="AO135" s="1">
        <v>9.4879999999999995</v>
      </c>
    </row>
    <row r="136" spans="1:41">
      <c r="A136" s="7">
        <v>133</v>
      </c>
      <c r="B136" s="9" t="s">
        <v>53</v>
      </c>
      <c r="C136" s="9" t="s">
        <v>33</v>
      </c>
      <c r="D136" s="9" t="s">
        <v>32</v>
      </c>
      <c r="E136" s="9" t="s">
        <v>33</v>
      </c>
      <c r="F136" s="2" t="b">
        <f t="shared" si="39"/>
        <v>1</v>
      </c>
      <c r="G136" s="2" t="b">
        <f t="shared" si="37"/>
        <v>0</v>
      </c>
      <c r="H136" s="1" t="s">
        <v>285</v>
      </c>
      <c r="I136" s="4"/>
      <c r="J136" s="3"/>
      <c r="M136" s="1">
        <f>PRODUCT(SUM(PRODUCT(R136,overview!$J$4),PRODUCT(W136,overview!$K$4),PRODUCT(AB136,overview!$L$4)),1/SUM(overview!$J$4:$L$4))</f>
        <v>1</v>
      </c>
      <c r="N136" s="1">
        <f>PRODUCT(SUM(PRODUCT(S136,overview!$J$4),PRODUCT(X136,overview!$K$4),PRODUCT(AC136,overview!$L$4)),1/SUM(overview!$J$4:$L$4))</f>
        <v>2</v>
      </c>
      <c r="O136" s="1">
        <f t="shared" si="34"/>
        <v>20</v>
      </c>
      <c r="P136" s="1">
        <f t="shared" si="34"/>
        <v>0</v>
      </c>
      <c r="Q136" s="1">
        <f t="shared" si="38"/>
        <v>0</v>
      </c>
      <c r="R136" s="1">
        <v>1</v>
      </c>
      <c r="S136" s="1">
        <v>2</v>
      </c>
      <c r="T136" s="1">
        <v>10</v>
      </c>
      <c r="U136" s="1">
        <v>0</v>
      </c>
      <c r="V136" s="1">
        <f t="shared" si="35"/>
        <v>0</v>
      </c>
      <c r="W136" s="1">
        <v>1</v>
      </c>
      <c r="X136" s="1">
        <v>2</v>
      </c>
      <c r="Y136" s="1">
        <v>9</v>
      </c>
      <c r="Z136" s="1">
        <v>0</v>
      </c>
      <c r="AA136" s="1">
        <f t="shared" si="36"/>
        <v>0</v>
      </c>
      <c r="AB136" s="1">
        <v>1</v>
      </c>
      <c r="AC136" s="1">
        <v>2</v>
      </c>
      <c r="AD136" s="1">
        <v>1</v>
      </c>
      <c r="AE136" s="1">
        <v>0</v>
      </c>
      <c r="AF136" s="1">
        <f t="shared" si="33"/>
        <v>0</v>
      </c>
      <c r="AH136" s="1">
        <f t="shared" ref="AH136:AH199" si="40">(SUM(Z132:Z142)*SUM(W132:W142))/(SUM(Y132:Y142)*SUM(X132:X142))</f>
        <v>3.6668433299020683E-2</v>
      </c>
      <c r="AI136" s="1">
        <f t="shared" ref="AI136:AI199" si="41">(SUM(U132:U142)*SUM(R132:R142))/(SUM(T132:T142)*SUM(S132:S142))</f>
        <v>2.6640836367280134E-2</v>
      </c>
      <c r="AJ136" s="1">
        <f t="shared" ref="AJ136:AJ167" si="42">(SUM(AE132:AE142)*SUM(AB132:AB142))/(SUM(AD132:AD142)*SUM(AC132:AC142))</f>
        <v>0</v>
      </c>
      <c r="AK136" s="1">
        <f t="shared" si="28"/>
        <v>0.88138647750166721</v>
      </c>
      <c r="AL136" s="1" t="b">
        <f t="shared" si="29"/>
        <v>0</v>
      </c>
      <c r="AM136" s="1">
        <f t="shared" si="30"/>
        <v>2.6058664605983186E-2</v>
      </c>
      <c r="AN136" s="1" t="b">
        <f t="shared" si="31"/>
        <v>0</v>
      </c>
      <c r="AO136" s="1">
        <v>9.4879999999999995</v>
      </c>
    </row>
    <row r="137" spans="1:41">
      <c r="A137" s="7">
        <v>134</v>
      </c>
      <c r="B137" s="9" t="s">
        <v>83</v>
      </c>
      <c r="C137" s="9" t="s">
        <v>61</v>
      </c>
      <c r="D137" s="9" t="s">
        <v>83</v>
      </c>
      <c r="E137" s="9" t="s">
        <v>61</v>
      </c>
      <c r="F137" s="2" t="b">
        <f t="shared" si="39"/>
        <v>0</v>
      </c>
      <c r="G137" s="2" t="b">
        <f t="shared" si="37"/>
        <v>0</v>
      </c>
      <c r="H137" s="1" t="s">
        <v>285</v>
      </c>
      <c r="I137" s="4"/>
      <c r="J137" s="3"/>
      <c r="M137" s="1">
        <f>PRODUCT(SUM(PRODUCT(R137,overview!$J$4),PRODUCT(W137,overview!$K$4),PRODUCT(AB137,overview!$L$4)),1/SUM(overview!$J$4:$L$4))</f>
        <v>1</v>
      </c>
      <c r="N137" s="1">
        <f>PRODUCT(SUM(PRODUCT(S137,overview!$J$4),PRODUCT(X137,overview!$K$4),PRODUCT(AC137,overview!$L$4)),1/SUM(overview!$J$4:$L$4))</f>
        <v>2</v>
      </c>
      <c r="O137" s="1">
        <f t="shared" si="34"/>
        <v>12</v>
      </c>
      <c r="P137" s="1">
        <f t="shared" si="34"/>
        <v>0</v>
      </c>
      <c r="Q137" s="1">
        <f t="shared" si="38"/>
        <v>0</v>
      </c>
      <c r="R137" s="1">
        <v>1</v>
      </c>
      <c r="S137" s="1">
        <v>2</v>
      </c>
      <c r="T137" s="1">
        <v>7</v>
      </c>
      <c r="U137" s="1">
        <v>0</v>
      </c>
      <c r="V137" s="1">
        <f t="shared" si="35"/>
        <v>0</v>
      </c>
      <c r="W137" s="1">
        <v>1</v>
      </c>
      <c r="X137" s="1">
        <v>2</v>
      </c>
      <c r="Y137" s="1">
        <v>5</v>
      </c>
      <c r="Z137" s="1">
        <v>0</v>
      </c>
      <c r="AA137" s="1">
        <f t="shared" si="36"/>
        <v>0</v>
      </c>
      <c r="AB137" s="1">
        <v>1</v>
      </c>
      <c r="AC137" s="1">
        <v>2</v>
      </c>
      <c r="AD137" s="1">
        <v>0</v>
      </c>
      <c r="AE137" s="1">
        <v>0</v>
      </c>
      <c r="AF137" s="1" t="e">
        <f t="shared" si="33"/>
        <v>#DIV/0!</v>
      </c>
      <c r="AH137" s="1">
        <f t="shared" si="40"/>
        <v>1.1881130525198322E-2</v>
      </c>
      <c r="AI137" s="1">
        <f t="shared" si="41"/>
        <v>1.3331549848403779E-2</v>
      </c>
      <c r="AJ137" s="1">
        <f t="shared" si="42"/>
        <v>0</v>
      </c>
      <c r="AK137" s="1">
        <f t="shared" si="28"/>
        <v>0.44948936981783905</v>
      </c>
      <c r="AL137" s="1" t="b">
        <f t="shared" si="29"/>
        <v>0</v>
      </c>
      <c r="AM137" s="1">
        <f t="shared" si="30"/>
        <v>9.6440304683314479E-3</v>
      </c>
      <c r="AN137" s="1" t="b">
        <f t="shared" si="31"/>
        <v>0</v>
      </c>
      <c r="AO137" s="1">
        <v>9.4879999999999995</v>
      </c>
    </row>
    <row r="138" spans="1:41">
      <c r="A138" s="7">
        <v>135</v>
      </c>
      <c r="B138" s="9" t="s">
        <v>45</v>
      </c>
      <c r="C138" s="9" t="s">
        <v>46</v>
      </c>
      <c r="D138" s="9" t="s">
        <v>45</v>
      </c>
      <c r="E138" s="9" t="s">
        <v>46</v>
      </c>
      <c r="F138" s="2" t="b">
        <f t="shared" si="39"/>
        <v>0</v>
      </c>
      <c r="G138" s="2" t="b">
        <f t="shared" si="37"/>
        <v>0</v>
      </c>
      <c r="H138" s="1" t="s">
        <v>285</v>
      </c>
      <c r="I138" s="4"/>
      <c r="J138" s="3" t="s">
        <v>111</v>
      </c>
      <c r="K138" s="2"/>
      <c r="L138" s="2"/>
      <c r="M138" s="1">
        <f>PRODUCT(SUM(PRODUCT(R138,overview!$J$4),PRODUCT(W138,overview!$K$4),PRODUCT(AB138,overview!$L$4)),1/SUM(overview!$J$4:$L$4))</f>
        <v>1.0232682926829268</v>
      </c>
      <c r="N138" s="1">
        <f>PRODUCT(SUM(PRODUCT(S138,overview!$J$4),PRODUCT(X138,overview!$K$4),PRODUCT(AC138,overview!$L$4)),1/SUM(overview!$J$4:$L$4))</f>
        <v>1.9767317073170732</v>
      </c>
      <c r="O138" s="1">
        <f t="shared" si="34"/>
        <v>11</v>
      </c>
      <c r="P138" s="1">
        <f t="shared" si="34"/>
        <v>0</v>
      </c>
      <c r="Q138" s="1">
        <f t="shared" si="38"/>
        <v>0</v>
      </c>
      <c r="R138" s="1">
        <v>1.0049999999999999</v>
      </c>
      <c r="S138" s="1">
        <v>1.9950000000000001</v>
      </c>
      <c r="T138" s="1">
        <v>5</v>
      </c>
      <c r="U138" s="1">
        <v>0</v>
      </c>
      <c r="V138" s="1">
        <f t="shared" si="35"/>
        <v>0</v>
      </c>
      <c r="W138" s="1">
        <v>1.034</v>
      </c>
      <c r="X138" s="1">
        <v>1.966</v>
      </c>
      <c r="Y138" s="1">
        <v>6</v>
      </c>
      <c r="Z138" s="1">
        <v>0</v>
      </c>
      <c r="AA138" s="1">
        <f t="shared" si="36"/>
        <v>0</v>
      </c>
      <c r="AB138" s="1">
        <v>1</v>
      </c>
      <c r="AC138" s="1">
        <v>2</v>
      </c>
      <c r="AD138" s="1">
        <v>0</v>
      </c>
      <c r="AE138" s="1">
        <v>0</v>
      </c>
      <c r="AF138" s="1" t="e">
        <f t="shared" si="33"/>
        <v>#DIV/0!</v>
      </c>
      <c r="AH138" s="1">
        <f t="shared" si="40"/>
        <v>0</v>
      </c>
      <c r="AI138" s="1">
        <f t="shared" si="41"/>
        <v>1.2372110820586174E-2</v>
      </c>
      <c r="AJ138" s="1">
        <f t="shared" si="42"/>
        <v>0</v>
      </c>
      <c r="AK138" s="1">
        <f t="shared" si="28"/>
        <v>0.43363280209599803</v>
      </c>
      <c r="AL138" s="1" t="b">
        <f t="shared" si="29"/>
        <v>0</v>
      </c>
      <c r="AM138" s="1">
        <f t="shared" si="30"/>
        <v>4.7644286513879204E-2</v>
      </c>
      <c r="AN138" s="1" t="b">
        <f t="shared" si="31"/>
        <v>0</v>
      </c>
      <c r="AO138" s="1">
        <v>9.4879999999999995</v>
      </c>
    </row>
    <row r="139" spans="1:41">
      <c r="A139" s="7">
        <v>136</v>
      </c>
      <c r="B139" s="9" t="s">
        <v>41</v>
      </c>
      <c r="C139" s="9" t="s">
        <v>42</v>
      </c>
      <c r="D139" s="9" t="s">
        <v>41</v>
      </c>
      <c r="E139" s="9" t="s">
        <v>42</v>
      </c>
      <c r="F139" s="2" t="b">
        <f t="shared" si="39"/>
        <v>0</v>
      </c>
      <c r="G139" s="2" t="b">
        <f t="shared" si="37"/>
        <v>0</v>
      </c>
      <c r="H139" s="1" t="s">
        <v>285</v>
      </c>
      <c r="I139" s="4" t="s">
        <v>106</v>
      </c>
      <c r="J139" s="3" t="s">
        <v>111</v>
      </c>
      <c r="K139" s="2"/>
      <c r="L139" s="2"/>
      <c r="M139" s="1">
        <f>PRODUCT(SUM(PRODUCT(R139,overview!$J$4),PRODUCT(W139,overview!$K$4),PRODUCT(AB139,overview!$L$4)),1/SUM(overview!$J$4:$L$4))</f>
        <v>0.42899999999999999</v>
      </c>
      <c r="N139" s="1">
        <f>PRODUCT(SUM(PRODUCT(S139,overview!$J$4),PRODUCT(X139,overview!$K$4),PRODUCT(AC139,overview!$L$4)),1/SUM(overview!$J$4:$L$4))</f>
        <v>2.5710000000000002</v>
      </c>
      <c r="O139" s="1">
        <f t="shared" si="34"/>
        <v>7</v>
      </c>
      <c r="P139" s="1">
        <f t="shared" si="34"/>
        <v>0</v>
      </c>
      <c r="Q139" s="1">
        <f t="shared" si="38"/>
        <v>0</v>
      </c>
      <c r="R139" s="1">
        <v>0.42899999999999999</v>
      </c>
      <c r="S139" s="1">
        <v>2.5710000000000002</v>
      </c>
      <c r="T139" s="1">
        <v>4</v>
      </c>
      <c r="U139" s="1">
        <v>0</v>
      </c>
      <c r="V139" s="1">
        <f t="shared" si="35"/>
        <v>0</v>
      </c>
      <c r="W139" s="1">
        <v>0.42899999999999999</v>
      </c>
      <c r="X139" s="1">
        <v>2.5710000000000002</v>
      </c>
      <c r="Y139" s="1">
        <v>3</v>
      </c>
      <c r="Z139" s="1">
        <v>0</v>
      </c>
      <c r="AA139" s="1">
        <f t="shared" si="36"/>
        <v>0</v>
      </c>
      <c r="AB139" s="1">
        <v>0.42899999999999999</v>
      </c>
      <c r="AC139" s="1">
        <v>2.5710000000000002</v>
      </c>
      <c r="AD139" s="1">
        <v>0</v>
      </c>
      <c r="AE139" s="1">
        <v>0</v>
      </c>
      <c r="AF139" s="1" t="e">
        <f t="shared" si="33"/>
        <v>#DIV/0!</v>
      </c>
      <c r="AH139" s="1">
        <f t="shared" si="40"/>
        <v>1.606858192738066E-2</v>
      </c>
      <c r="AI139" s="1">
        <f t="shared" si="41"/>
        <v>1.2456936871164247E-2</v>
      </c>
      <c r="AJ139" s="1">
        <f t="shared" si="42"/>
        <v>0</v>
      </c>
      <c r="AK139" s="1">
        <f t="shared" ref="AK139:AK202" si="43">(((SUM(AJ137:AJ141))-(SUM(AI137:AI141)))^2)/(AVERAGE(AI137:AI141))</f>
        <v>0.41803759738519081</v>
      </c>
      <c r="AL139" s="1" t="b">
        <f t="shared" ref="AL139:AL202" si="44">IF(AK139&gt;AO139, TRUE, FALSE)</f>
        <v>0</v>
      </c>
      <c r="AM139" s="1">
        <f t="shared" ref="AM139:AM202" si="45">(((SUM(AH137:AH141))-(SUM(AI137:AI141)))^2)/(AVERAGE(AI137:AI141))</f>
        <v>0.32792012741974669</v>
      </c>
      <c r="AN139" s="1" t="b">
        <f t="shared" ref="AN139:AN202" si="46">IF(AM139&gt;AO139, TRUE, FALSE)</f>
        <v>0</v>
      </c>
      <c r="AO139" s="1">
        <v>9.4879999999999995</v>
      </c>
    </row>
    <row r="140" spans="1:41">
      <c r="A140" s="7">
        <v>137</v>
      </c>
      <c r="B140" s="9" t="s">
        <v>74</v>
      </c>
      <c r="C140" s="9" t="s">
        <v>1</v>
      </c>
      <c r="D140" s="9" t="s">
        <v>74</v>
      </c>
      <c r="E140" s="9" t="s">
        <v>1</v>
      </c>
      <c r="F140" s="2" t="b">
        <f t="shared" si="39"/>
        <v>0</v>
      </c>
      <c r="G140" s="2" t="b">
        <f t="shared" si="37"/>
        <v>0</v>
      </c>
      <c r="H140" s="3" t="s">
        <v>298</v>
      </c>
      <c r="I140" s="4"/>
      <c r="J140" s="3"/>
      <c r="K140" s="2"/>
      <c r="L140" s="2"/>
      <c r="M140" s="1">
        <f>PRODUCT(SUM(PRODUCT(R140,overview!$J$4),PRODUCT(W140,overview!$K$4),PRODUCT(AB140,overview!$L$4)),1/SUM(overview!$J$4:$L$4))</f>
        <v>1.1156097560975609</v>
      </c>
      <c r="N140" s="1">
        <f>PRODUCT(SUM(PRODUCT(S140,overview!$J$4),PRODUCT(X140,overview!$K$4),PRODUCT(AC140,overview!$L$4)),1/SUM(overview!$J$4:$L$4))</f>
        <v>1.8843902439024391</v>
      </c>
      <c r="O140" s="1">
        <f t="shared" si="34"/>
        <v>14</v>
      </c>
      <c r="P140" s="1">
        <f t="shared" si="34"/>
        <v>0</v>
      </c>
      <c r="Q140" s="1">
        <f t="shared" si="38"/>
        <v>0</v>
      </c>
      <c r="R140" s="1">
        <v>1.1379999999999999</v>
      </c>
      <c r="S140" s="1">
        <v>1.8620000000000001</v>
      </c>
      <c r="T140" s="1">
        <v>8</v>
      </c>
      <c r="U140" s="1">
        <v>0</v>
      </c>
      <c r="V140" s="1">
        <f t="shared" si="35"/>
        <v>0</v>
      </c>
      <c r="W140" s="1">
        <v>1.097</v>
      </c>
      <c r="X140" s="1">
        <v>1.903</v>
      </c>
      <c r="Y140" s="1">
        <v>6</v>
      </c>
      <c r="Z140" s="1">
        <v>0</v>
      </c>
      <c r="AA140" s="1">
        <f t="shared" si="36"/>
        <v>0</v>
      </c>
      <c r="AB140" s="1">
        <v>1.286</v>
      </c>
      <c r="AC140" s="1">
        <v>1.714</v>
      </c>
      <c r="AD140" s="1">
        <v>0</v>
      </c>
      <c r="AE140" s="1">
        <v>0</v>
      </c>
      <c r="AF140" s="1" t="e">
        <f t="shared" si="33"/>
        <v>#DIV/0!</v>
      </c>
      <c r="AH140" s="1">
        <f t="shared" si="40"/>
        <v>5.0855675730092836E-2</v>
      </c>
      <c r="AI140" s="1">
        <f t="shared" si="41"/>
        <v>2.1925126511765258E-2</v>
      </c>
      <c r="AJ140" s="1">
        <f t="shared" si="42"/>
        <v>0</v>
      </c>
      <c r="AK140" s="1">
        <f t="shared" si="43"/>
        <v>0.50837592634717976</v>
      </c>
      <c r="AL140" s="1" t="b">
        <f t="shared" si="44"/>
        <v>0</v>
      </c>
      <c r="AM140" s="1">
        <f t="shared" si="45"/>
        <v>0.77761638189867988</v>
      </c>
      <c r="AN140" s="1" t="b">
        <f t="shared" si="46"/>
        <v>0</v>
      </c>
      <c r="AO140" s="1">
        <v>9.4879999999999995</v>
      </c>
    </row>
    <row r="141" spans="1:41">
      <c r="A141" s="7">
        <v>138</v>
      </c>
      <c r="B141" s="9" t="s">
        <v>47</v>
      </c>
      <c r="C141" s="9" t="s">
        <v>48</v>
      </c>
      <c r="D141" s="9" t="s">
        <v>47</v>
      </c>
      <c r="E141" s="9" t="s">
        <v>48</v>
      </c>
      <c r="F141" s="2" t="b">
        <f t="shared" si="39"/>
        <v>0</v>
      </c>
      <c r="G141" s="2" t="b">
        <f t="shared" si="37"/>
        <v>0</v>
      </c>
      <c r="H141" s="3" t="s">
        <v>298</v>
      </c>
      <c r="I141" s="4"/>
      <c r="J141" s="3" t="s">
        <v>111</v>
      </c>
      <c r="M141" s="1">
        <f>PRODUCT(SUM(PRODUCT(R141,overview!$J$4),PRODUCT(W141,overview!$K$4),PRODUCT(AB141,overview!$L$4)),1/SUM(overview!$J$4:$L$4))</f>
        <v>0.94168292682926835</v>
      </c>
      <c r="N141" s="1">
        <f>PRODUCT(SUM(PRODUCT(S141,overview!$J$4),PRODUCT(X141,overview!$K$4),PRODUCT(AC141,overview!$L$4)),1/SUM(overview!$J$4:$L$4))</f>
        <v>2.0583170731707314</v>
      </c>
      <c r="O141" s="1">
        <f t="shared" si="34"/>
        <v>14</v>
      </c>
      <c r="P141" s="1">
        <f t="shared" si="34"/>
        <v>2</v>
      </c>
      <c r="Q141" s="1">
        <f t="shared" si="38"/>
        <v>6.5357341761223708E-2</v>
      </c>
      <c r="R141" s="1">
        <v>0.91</v>
      </c>
      <c r="S141" s="1">
        <v>2.09</v>
      </c>
      <c r="T141" s="1">
        <v>6</v>
      </c>
      <c r="U141" s="1">
        <v>2</v>
      </c>
      <c r="V141" s="1">
        <f t="shared" si="35"/>
        <v>0.14513556618819778</v>
      </c>
      <c r="W141" s="1">
        <v>0.96199999999999997</v>
      </c>
      <c r="X141" s="1">
        <v>2.0379999999999998</v>
      </c>
      <c r="Y141" s="1">
        <v>8</v>
      </c>
      <c r="Z141" s="1">
        <v>0</v>
      </c>
      <c r="AA141" s="1">
        <f t="shared" si="36"/>
        <v>0</v>
      </c>
      <c r="AB141" s="1">
        <v>0.85699999999999998</v>
      </c>
      <c r="AC141" s="1">
        <v>2.1429999999999998</v>
      </c>
      <c r="AD141" s="1">
        <v>0</v>
      </c>
      <c r="AE141" s="1">
        <v>0</v>
      </c>
      <c r="AF141" s="1" t="e">
        <f t="shared" si="33"/>
        <v>#DIV/0!</v>
      </c>
      <c r="AH141" s="1">
        <f t="shared" si="40"/>
        <v>7.8851558625250243E-2</v>
      </c>
      <c r="AI141" s="1">
        <f t="shared" si="41"/>
        <v>2.3521795425118685E-2</v>
      </c>
      <c r="AJ141" s="1">
        <f t="shared" si="42"/>
        <v>0</v>
      </c>
      <c r="AK141" s="1">
        <f t="shared" si="43"/>
        <v>0.5901184103899203</v>
      </c>
      <c r="AL141" s="1" t="b">
        <f t="shared" si="44"/>
        <v>0</v>
      </c>
      <c r="AM141" s="1">
        <f t="shared" si="45"/>
        <v>1.4678014102297487</v>
      </c>
      <c r="AN141" s="1" t="b">
        <f t="shared" si="46"/>
        <v>0</v>
      </c>
      <c r="AO141" s="1">
        <v>9.4879999999999995</v>
      </c>
    </row>
    <row r="142" spans="1:41">
      <c r="A142" s="7">
        <v>139</v>
      </c>
      <c r="B142" s="9" t="s">
        <v>69</v>
      </c>
      <c r="C142" s="9" t="s">
        <v>70</v>
      </c>
      <c r="D142" s="9" t="s">
        <v>69</v>
      </c>
      <c r="E142" s="9" t="s">
        <v>70</v>
      </c>
      <c r="F142" s="2" t="b">
        <f t="shared" si="39"/>
        <v>0</v>
      </c>
      <c r="G142" s="2" t="b">
        <f t="shared" si="37"/>
        <v>0</v>
      </c>
      <c r="H142" s="3" t="s">
        <v>298</v>
      </c>
      <c r="I142" s="4"/>
      <c r="J142" s="3" t="s">
        <v>111</v>
      </c>
      <c r="M142" s="1">
        <f>PRODUCT(SUM(PRODUCT(R142,overview!$J$4),PRODUCT(W142,overview!$K$4),PRODUCT(AB142,overview!$L$4)),1/SUM(overview!$J$4:$L$4))</f>
        <v>1</v>
      </c>
      <c r="N142" s="1">
        <f>PRODUCT(SUM(PRODUCT(S142,overview!$J$4),PRODUCT(X142,overview!$K$4),PRODUCT(AC142,overview!$L$4)),1/SUM(overview!$J$4:$L$4))</f>
        <v>2</v>
      </c>
      <c r="O142" s="1">
        <f t="shared" si="34"/>
        <v>8</v>
      </c>
      <c r="P142" s="1">
        <f t="shared" si="34"/>
        <v>0</v>
      </c>
      <c r="Q142" s="1">
        <f t="shared" si="38"/>
        <v>0</v>
      </c>
      <c r="R142" s="1">
        <v>1</v>
      </c>
      <c r="S142" s="1">
        <v>2</v>
      </c>
      <c r="T142" s="1">
        <v>3</v>
      </c>
      <c r="U142" s="1">
        <v>0</v>
      </c>
      <c r="V142" s="1">
        <f t="shared" si="35"/>
        <v>0</v>
      </c>
      <c r="W142" s="1">
        <v>1</v>
      </c>
      <c r="X142" s="1">
        <v>2</v>
      </c>
      <c r="Y142" s="1">
        <v>5</v>
      </c>
      <c r="Z142" s="1">
        <v>0</v>
      </c>
      <c r="AA142" s="1">
        <f t="shared" si="36"/>
        <v>0</v>
      </c>
      <c r="AB142" s="1">
        <v>1</v>
      </c>
      <c r="AC142" s="1">
        <v>2</v>
      </c>
      <c r="AD142" s="1">
        <v>0</v>
      </c>
      <c r="AE142" s="1">
        <v>0</v>
      </c>
      <c r="AF142" s="1" t="e">
        <f t="shared" si="33"/>
        <v>#DIV/0!</v>
      </c>
      <c r="AH142" s="1">
        <f t="shared" si="40"/>
        <v>8.164855562272727E-2</v>
      </c>
      <c r="AI142" s="1">
        <f t="shared" si="41"/>
        <v>3.1399215640801587E-2</v>
      </c>
      <c r="AJ142" s="1">
        <f t="shared" si="42"/>
        <v>0</v>
      </c>
      <c r="AK142" s="1">
        <f t="shared" si="43"/>
        <v>0.67595710969051703</v>
      </c>
      <c r="AL142" s="1" t="b">
        <f t="shared" si="44"/>
        <v>0</v>
      </c>
      <c r="AM142" s="1">
        <f t="shared" si="45"/>
        <v>1.9518291992934109</v>
      </c>
      <c r="AN142" s="1" t="b">
        <f t="shared" si="46"/>
        <v>0</v>
      </c>
      <c r="AO142" s="1">
        <v>9.4879999999999995</v>
      </c>
    </row>
    <row r="143" spans="1:41">
      <c r="A143" s="7">
        <v>140</v>
      </c>
      <c r="B143" s="9" t="s">
        <v>85</v>
      </c>
      <c r="C143" s="9" t="s">
        <v>86</v>
      </c>
      <c r="D143" s="9" t="s">
        <v>85</v>
      </c>
      <c r="E143" s="9" t="s">
        <v>86</v>
      </c>
      <c r="F143" s="2" t="b">
        <f t="shared" si="39"/>
        <v>0</v>
      </c>
      <c r="G143" s="2" t="b">
        <f t="shared" si="37"/>
        <v>0</v>
      </c>
      <c r="H143" s="3" t="s">
        <v>298</v>
      </c>
      <c r="I143" s="3" t="s">
        <v>106</v>
      </c>
      <c r="J143" s="3"/>
      <c r="M143" s="1">
        <f>PRODUCT(SUM(PRODUCT(R143,overview!$J$4),PRODUCT(W143,overview!$K$4),PRODUCT(AB143,overview!$L$4)),1/SUM(overview!$J$4:$L$4))</f>
        <v>0</v>
      </c>
      <c r="N143" s="1">
        <f>PRODUCT(SUM(PRODUCT(S143,overview!$J$4),PRODUCT(X143,overview!$K$4),PRODUCT(AC143,overview!$L$4)),1/SUM(overview!$J$4:$L$4))</f>
        <v>3</v>
      </c>
      <c r="O143" s="1">
        <f t="shared" si="34"/>
        <v>0</v>
      </c>
      <c r="P143" s="1">
        <f t="shared" si="34"/>
        <v>0</v>
      </c>
      <c r="Q143" s="1" t="e">
        <f t="shared" si="38"/>
        <v>#DIV/0!</v>
      </c>
      <c r="R143" s="1">
        <v>0</v>
      </c>
      <c r="S143" s="1">
        <v>3</v>
      </c>
      <c r="T143" s="1">
        <v>0</v>
      </c>
      <c r="U143" s="1">
        <v>0</v>
      </c>
      <c r="V143" s="1" t="e">
        <f t="shared" si="35"/>
        <v>#DIV/0!</v>
      </c>
      <c r="W143" s="1">
        <v>0</v>
      </c>
      <c r="X143" s="1">
        <v>3</v>
      </c>
      <c r="Y143" s="1">
        <v>0</v>
      </c>
      <c r="Z143" s="1">
        <v>0</v>
      </c>
      <c r="AA143" s="1" t="e">
        <f t="shared" si="36"/>
        <v>#DIV/0!</v>
      </c>
      <c r="AB143" s="1">
        <v>0</v>
      </c>
      <c r="AC143" s="1">
        <v>3</v>
      </c>
      <c r="AD143" s="1">
        <v>0</v>
      </c>
      <c r="AE143" s="1">
        <v>0</v>
      </c>
      <c r="AF143" s="1" t="e">
        <f t="shared" si="33"/>
        <v>#DIV/0!</v>
      </c>
      <c r="AH143" s="1">
        <f t="shared" si="40"/>
        <v>7.6736532132340204E-2</v>
      </c>
      <c r="AI143" s="1">
        <f t="shared" si="41"/>
        <v>2.8720607629134295E-2</v>
      </c>
      <c r="AJ143" s="1">
        <f t="shared" si="42"/>
        <v>0</v>
      </c>
      <c r="AK143" s="1">
        <f t="shared" si="43"/>
        <v>0.81019046064056666</v>
      </c>
      <c r="AL143" s="1" t="b">
        <f t="shared" si="44"/>
        <v>0</v>
      </c>
      <c r="AM143" s="1">
        <f t="shared" si="45"/>
        <v>1.6913480205793432</v>
      </c>
      <c r="AN143" s="1" t="b">
        <f t="shared" si="46"/>
        <v>0</v>
      </c>
      <c r="AO143" s="1">
        <v>9.4879999999999995</v>
      </c>
    </row>
    <row r="144" spans="1:41">
      <c r="A144" s="7">
        <v>141</v>
      </c>
      <c r="B144" s="9" t="s">
        <v>93</v>
      </c>
      <c r="C144" s="9" t="s">
        <v>52</v>
      </c>
      <c r="D144" s="9" t="s">
        <v>51</v>
      </c>
      <c r="E144" s="9" t="s">
        <v>52</v>
      </c>
      <c r="F144" s="2" t="b">
        <f t="shared" si="39"/>
        <v>1</v>
      </c>
      <c r="G144" s="2" t="b">
        <f t="shared" si="37"/>
        <v>0</v>
      </c>
      <c r="H144" s="3" t="s">
        <v>298</v>
      </c>
      <c r="I144" s="3" t="s">
        <v>106</v>
      </c>
      <c r="J144" s="3"/>
      <c r="M144" s="1">
        <f>PRODUCT(SUM(PRODUCT(R144,overview!$J$4),PRODUCT(W144,overview!$K$4),PRODUCT(AB144,overview!$L$4)),1/SUM(overview!$J$4:$L$4))</f>
        <v>0.33300000000000002</v>
      </c>
      <c r="N144" s="1">
        <f>PRODUCT(SUM(PRODUCT(S144,overview!$J$4),PRODUCT(X144,overview!$K$4),PRODUCT(AC144,overview!$L$4)),1/SUM(overview!$J$4:$L$4))</f>
        <v>2.6669999999999998</v>
      </c>
      <c r="O144" s="1">
        <f t="shared" si="34"/>
        <v>13</v>
      </c>
      <c r="P144" s="1">
        <f t="shared" si="34"/>
        <v>0</v>
      </c>
      <c r="Q144" s="1">
        <f t="shared" si="38"/>
        <v>0</v>
      </c>
      <c r="R144" s="1">
        <v>0.33300000000000002</v>
      </c>
      <c r="S144" s="1">
        <v>2.6669999999999998</v>
      </c>
      <c r="T144" s="1">
        <v>6</v>
      </c>
      <c r="U144" s="1">
        <v>0</v>
      </c>
      <c r="V144" s="1">
        <f t="shared" si="35"/>
        <v>0</v>
      </c>
      <c r="W144" s="1">
        <v>0.33300000000000002</v>
      </c>
      <c r="X144" s="1">
        <v>2.6669999999999998</v>
      </c>
      <c r="Y144" s="1">
        <v>6</v>
      </c>
      <c r="Z144" s="1">
        <v>0</v>
      </c>
      <c r="AA144" s="1">
        <f t="shared" si="36"/>
        <v>0</v>
      </c>
      <c r="AB144" s="1">
        <v>0.33300000000000002</v>
      </c>
      <c r="AC144" s="1">
        <v>2.6669999999999998</v>
      </c>
      <c r="AD144" s="1">
        <v>1</v>
      </c>
      <c r="AE144" s="1">
        <v>0</v>
      </c>
      <c r="AF144" s="1">
        <f t="shared" si="33"/>
        <v>0</v>
      </c>
      <c r="AH144" s="1">
        <f t="shared" si="40"/>
        <v>7.682526935688952E-2</v>
      </c>
      <c r="AI144" s="1">
        <f t="shared" si="41"/>
        <v>2.9624676731283574E-2</v>
      </c>
      <c r="AJ144" s="1">
        <f t="shared" si="42"/>
        <v>0</v>
      </c>
      <c r="AK144" s="1">
        <f t="shared" si="43"/>
        <v>0.87989345466484703</v>
      </c>
      <c r="AL144" s="1" t="b">
        <f t="shared" si="44"/>
        <v>0</v>
      </c>
      <c r="AM144" s="1">
        <f t="shared" si="45"/>
        <v>1.388126053251977</v>
      </c>
      <c r="AN144" s="1" t="b">
        <f t="shared" si="46"/>
        <v>0</v>
      </c>
      <c r="AO144" s="1">
        <v>9.4879999999999995</v>
      </c>
    </row>
    <row r="145" spans="1:41">
      <c r="A145" s="7">
        <v>142</v>
      </c>
      <c r="B145" s="9" t="s">
        <v>43</v>
      </c>
      <c r="C145" s="9" t="s">
        <v>44</v>
      </c>
      <c r="D145" s="9" t="s">
        <v>95</v>
      </c>
      <c r="E145" s="9" t="s">
        <v>44</v>
      </c>
      <c r="F145" s="2" t="b">
        <f t="shared" si="39"/>
        <v>1</v>
      </c>
      <c r="G145" s="2" t="b">
        <f t="shared" si="37"/>
        <v>1</v>
      </c>
      <c r="H145" s="3" t="s">
        <v>298</v>
      </c>
      <c r="I145" s="3" t="s">
        <v>106</v>
      </c>
      <c r="J145" s="3"/>
      <c r="M145" s="1">
        <f>PRODUCT(SUM(PRODUCT(R145,overview!$J$4),PRODUCT(W145,overview!$K$4),PRODUCT(AB145,overview!$L$4)),1/SUM(overview!$J$4:$L$4))</f>
        <v>0.42573170731707316</v>
      </c>
      <c r="N145" s="1">
        <f>PRODUCT(SUM(PRODUCT(S145,overview!$J$4),PRODUCT(X145,overview!$K$4),PRODUCT(AC145,overview!$L$4)),1/SUM(overview!$J$4:$L$4))</f>
        <v>2.5742682926829268</v>
      </c>
      <c r="O145" s="1">
        <f t="shared" si="34"/>
        <v>10</v>
      </c>
      <c r="P145" s="1">
        <f t="shared" si="34"/>
        <v>3</v>
      </c>
      <c r="Q145" s="1">
        <f t="shared" si="38"/>
        <v>4.9613908759296985E-2</v>
      </c>
      <c r="R145" s="1">
        <v>0.375</v>
      </c>
      <c r="S145" s="1">
        <v>2.625</v>
      </c>
      <c r="T145" s="1">
        <v>2</v>
      </c>
      <c r="U145" s="1">
        <v>0</v>
      </c>
      <c r="V145" s="1">
        <f t="shared" si="35"/>
        <v>0</v>
      </c>
      <c r="W145" s="1">
        <v>0.45500000000000002</v>
      </c>
      <c r="X145" s="1">
        <v>2.5449999999999999</v>
      </c>
      <c r="Y145" s="1">
        <v>7</v>
      </c>
      <c r="Z145" s="1">
        <v>3</v>
      </c>
      <c r="AA145" s="1">
        <f t="shared" si="36"/>
        <v>7.6620825147347749E-2</v>
      </c>
      <c r="AB145" s="1">
        <v>0.375</v>
      </c>
      <c r="AC145" s="1">
        <v>2.625</v>
      </c>
      <c r="AD145" s="1">
        <v>1</v>
      </c>
      <c r="AE145" s="1">
        <v>0</v>
      </c>
      <c r="AF145" s="1">
        <f t="shared" si="33"/>
        <v>0</v>
      </c>
      <c r="AH145" s="1">
        <f t="shared" si="40"/>
        <v>8.2097002623575027E-2</v>
      </c>
      <c r="AI145" s="1">
        <f t="shared" si="41"/>
        <v>4.8771796701775158E-2</v>
      </c>
      <c r="AJ145" s="1">
        <f t="shared" si="42"/>
        <v>0</v>
      </c>
      <c r="AK145" s="1">
        <f t="shared" si="43"/>
        <v>0.89768419929439558</v>
      </c>
      <c r="AL145" s="1" t="b">
        <f t="shared" si="44"/>
        <v>0</v>
      </c>
      <c r="AM145" s="1">
        <f t="shared" si="45"/>
        <v>1.2118927536198847</v>
      </c>
      <c r="AN145" s="1" t="b">
        <f t="shared" si="46"/>
        <v>0</v>
      </c>
      <c r="AO145" s="1">
        <v>9.4879999999999995</v>
      </c>
    </row>
    <row r="146" spans="1:41">
      <c r="A146" s="7">
        <v>143</v>
      </c>
      <c r="B146" s="9" t="s">
        <v>32</v>
      </c>
      <c r="C146" s="9" t="s">
        <v>33</v>
      </c>
      <c r="D146" s="9" t="s">
        <v>32</v>
      </c>
      <c r="E146" s="9" t="s">
        <v>33</v>
      </c>
      <c r="F146" s="2" t="b">
        <f t="shared" si="39"/>
        <v>0</v>
      </c>
      <c r="G146" s="2" t="b">
        <f t="shared" si="37"/>
        <v>0</v>
      </c>
      <c r="H146" s="3" t="s">
        <v>298</v>
      </c>
      <c r="I146" s="3" t="s">
        <v>106</v>
      </c>
      <c r="J146" s="3"/>
      <c r="M146" s="1">
        <f>PRODUCT(SUM(PRODUCT(R146,overview!$J$4),PRODUCT(W146,overview!$K$4),PRODUCT(AB146,overview!$L$4)),1/SUM(overview!$J$4:$L$4))</f>
        <v>0.95473170731707313</v>
      </c>
      <c r="N146" s="1">
        <f>PRODUCT(SUM(PRODUCT(S146,overview!$J$4),PRODUCT(X146,overview!$K$4),PRODUCT(AC146,overview!$L$4)),1/SUM(overview!$J$4:$L$4))</f>
        <v>2.0452682926829273</v>
      </c>
      <c r="O146" s="1">
        <f t="shared" si="34"/>
        <v>13</v>
      </c>
      <c r="P146" s="1">
        <f t="shared" si="34"/>
        <v>8</v>
      </c>
      <c r="Q146" s="1">
        <f t="shared" si="38"/>
        <v>0.28726167936242342</v>
      </c>
      <c r="R146" s="1">
        <v>0.97699999999999998</v>
      </c>
      <c r="S146" s="1">
        <v>2.0230000000000001</v>
      </c>
      <c r="T146" s="1">
        <v>9</v>
      </c>
      <c r="U146" s="1">
        <v>2</v>
      </c>
      <c r="V146" s="1">
        <f t="shared" si="35"/>
        <v>0.10732135991651562</v>
      </c>
      <c r="W146" s="1">
        <v>0.94099999999999995</v>
      </c>
      <c r="X146" s="1">
        <v>2.0590000000000002</v>
      </c>
      <c r="Y146" s="1">
        <v>4</v>
      </c>
      <c r="Z146" s="1">
        <v>6</v>
      </c>
      <c r="AA146" s="1">
        <f t="shared" si="36"/>
        <v>0.68552695483244275</v>
      </c>
      <c r="AB146" s="1">
        <v>1</v>
      </c>
      <c r="AC146" s="1">
        <v>2</v>
      </c>
      <c r="AD146" s="1">
        <v>0</v>
      </c>
      <c r="AE146" s="1">
        <v>0</v>
      </c>
      <c r="AF146" s="1" t="e">
        <f t="shared" si="33"/>
        <v>#DIV/0!</v>
      </c>
      <c r="AH146" s="1">
        <f t="shared" si="40"/>
        <v>7.9705539274482401E-2</v>
      </c>
      <c r="AI146" s="1">
        <f t="shared" si="41"/>
        <v>3.7462394229974771E-2</v>
      </c>
      <c r="AJ146" s="1">
        <f t="shared" si="42"/>
        <v>0</v>
      </c>
      <c r="AK146" s="1">
        <f t="shared" si="43"/>
        <v>0.93738459538793217</v>
      </c>
      <c r="AL146" s="1" t="b">
        <f t="shared" si="44"/>
        <v>0</v>
      </c>
      <c r="AM146" s="1">
        <f t="shared" si="45"/>
        <v>1.0334677385873301</v>
      </c>
      <c r="AN146" s="1" t="b">
        <f t="shared" si="46"/>
        <v>0</v>
      </c>
      <c r="AO146" s="1">
        <v>9.4879999999999995</v>
      </c>
    </row>
    <row r="147" spans="1:41">
      <c r="A147" s="7">
        <v>144</v>
      </c>
      <c r="B147" s="9" t="s">
        <v>45</v>
      </c>
      <c r="C147" s="9" t="s">
        <v>46</v>
      </c>
      <c r="D147" s="9" t="s">
        <v>45</v>
      </c>
      <c r="E147" s="9" t="s">
        <v>46</v>
      </c>
      <c r="F147" s="2" t="b">
        <f t="shared" si="39"/>
        <v>0</v>
      </c>
      <c r="G147" s="2" t="b">
        <f t="shared" si="37"/>
        <v>0</v>
      </c>
      <c r="H147" s="3" t="s">
        <v>298</v>
      </c>
      <c r="I147" s="3" t="s">
        <v>106</v>
      </c>
      <c r="J147" s="4"/>
      <c r="M147" s="1">
        <f>PRODUCT(SUM(PRODUCT(R147,overview!$J$4),PRODUCT(W147,overview!$K$4),PRODUCT(AB147,overview!$L$4)),1/SUM(overview!$J$4:$L$4))</f>
        <v>1.0052682926829268</v>
      </c>
      <c r="N147" s="1">
        <f>PRODUCT(SUM(PRODUCT(S147,overview!$J$4),PRODUCT(X147,overview!$K$4),PRODUCT(AC147,overview!$L$4)),1/SUM(overview!$J$4:$L$4))</f>
        <v>1.9947317073170729</v>
      </c>
      <c r="O147" s="1">
        <f t="shared" si="34"/>
        <v>11</v>
      </c>
      <c r="P147" s="1">
        <f t="shared" si="34"/>
        <v>4</v>
      </c>
      <c r="Q147" s="1">
        <f t="shared" si="38"/>
        <v>0.18325878366962201</v>
      </c>
      <c r="R147" s="1">
        <v>1.008</v>
      </c>
      <c r="S147" s="1">
        <v>1.992</v>
      </c>
      <c r="T147" s="1">
        <v>6</v>
      </c>
      <c r="U147" s="1">
        <v>0</v>
      </c>
      <c r="V147" s="1">
        <f t="shared" si="35"/>
        <v>0</v>
      </c>
      <c r="W147" s="1">
        <v>1.004</v>
      </c>
      <c r="X147" s="1">
        <v>1.996</v>
      </c>
      <c r="Y147" s="1">
        <v>5</v>
      </c>
      <c r="Z147" s="1">
        <v>4</v>
      </c>
      <c r="AA147" s="1">
        <f t="shared" si="36"/>
        <v>0.40240480961923841</v>
      </c>
      <c r="AB147" s="1">
        <v>1</v>
      </c>
      <c r="AC147" s="1">
        <v>2</v>
      </c>
      <c r="AD147" s="1">
        <v>0</v>
      </c>
      <c r="AE147" s="1">
        <v>0</v>
      </c>
      <c r="AF147" s="1" t="e">
        <f t="shared" si="33"/>
        <v>#DIV/0!</v>
      </c>
      <c r="AH147" s="1">
        <f t="shared" si="40"/>
        <v>7.2777096244842007E-2</v>
      </c>
      <c r="AI147" s="1">
        <f t="shared" si="41"/>
        <v>3.4957364566711287E-2</v>
      </c>
      <c r="AJ147" s="1">
        <f t="shared" si="42"/>
        <v>0</v>
      </c>
      <c r="AK147" s="1">
        <f t="shared" si="43"/>
        <v>0.99610166968390701</v>
      </c>
      <c r="AL147" s="1" t="b">
        <f t="shared" si="44"/>
        <v>0</v>
      </c>
      <c r="AM147" s="1">
        <f t="shared" si="45"/>
        <v>0.89744749845721861</v>
      </c>
      <c r="AN147" s="1" t="b">
        <f t="shared" si="46"/>
        <v>0</v>
      </c>
      <c r="AO147" s="1">
        <v>9.4879999999999995</v>
      </c>
    </row>
    <row r="148" spans="1:41">
      <c r="A148" s="7">
        <v>145</v>
      </c>
      <c r="B148" s="9" t="s">
        <v>97</v>
      </c>
      <c r="C148" s="9" t="s">
        <v>42</v>
      </c>
      <c r="D148" s="9" t="s">
        <v>41</v>
      </c>
      <c r="E148" s="9" t="s">
        <v>42</v>
      </c>
      <c r="F148" s="2" t="b">
        <f t="shared" si="39"/>
        <v>0</v>
      </c>
      <c r="G148" s="2" t="b">
        <f t="shared" si="37"/>
        <v>1</v>
      </c>
      <c r="H148" s="3" t="s">
        <v>298</v>
      </c>
      <c r="I148" s="3" t="s">
        <v>106</v>
      </c>
      <c r="M148" s="1">
        <f>PRODUCT(SUM(PRODUCT(R148,overview!$J$4),PRODUCT(W148,overview!$K$4),PRODUCT(AB148,overview!$L$4)),1/SUM(overview!$J$4:$L$4))</f>
        <v>0.41831707317073163</v>
      </c>
      <c r="N148" s="1">
        <f>PRODUCT(SUM(PRODUCT(S148,overview!$J$4),PRODUCT(X148,overview!$K$4),PRODUCT(AC148,overview!$L$4)),1/SUM(overview!$J$4:$L$4))</f>
        <v>2.5816829268292683</v>
      </c>
      <c r="O148" s="1">
        <f t="shared" si="34"/>
        <v>11</v>
      </c>
      <c r="P148" s="1">
        <f t="shared" si="34"/>
        <v>3</v>
      </c>
      <c r="Q148" s="1">
        <f t="shared" si="38"/>
        <v>4.4190738264371442E-2</v>
      </c>
      <c r="R148" s="1">
        <v>0.40699999999999997</v>
      </c>
      <c r="S148" s="1">
        <v>2.593</v>
      </c>
      <c r="T148" s="1">
        <v>8</v>
      </c>
      <c r="U148" s="1">
        <v>2</v>
      </c>
      <c r="V148" s="1">
        <f t="shared" si="35"/>
        <v>3.9240262244504436E-2</v>
      </c>
      <c r="W148" s="1">
        <v>0.42399999999999999</v>
      </c>
      <c r="X148" s="1">
        <v>2.5760000000000001</v>
      </c>
      <c r="Y148" s="1">
        <v>2</v>
      </c>
      <c r="Z148" s="1">
        <v>1</v>
      </c>
      <c r="AA148" s="1">
        <f t="shared" si="36"/>
        <v>8.2298136645962736E-2</v>
      </c>
      <c r="AB148" s="1">
        <v>0.42899999999999999</v>
      </c>
      <c r="AC148" s="1">
        <v>2.5710000000000002</v>
      </c>
      <c r="AD148" s="1">
        <v>1</v>
      </c>
      <c r="AE148" s="1">
        <v>0</v>
      </c>
      <c r="AF148" s="1">
        <f t="shared" si="33"/>
        <v>0</v>
      </c>
      <c r="AH148" s="1">
        <f t="shared" si="40"/>
        <v>7.2922893006575021E-2</v>
      </c>
      <c r="AI148" s="1">
        <f t="shared" si="41"/>
        <v>3.6660686847841621E-2</v>
      </c>
      <c r="AJ148" s="1">
        <f t="shared" si="42"/>
        <v>0</v>
      </c>
      <c r="AK148" s="1">
        <f t="shared" si="43"/>
        <v>0.21238383722241613</v>
      </c>
      <c r="AL148" s="1" t="b">
        <f t="shared" si="44"/>
        <v>0</v>
      </c>
      <c r="AM148" s="1">
        <f t="shared" si="45"/>
        <v>1.2251274914488708</v>
      </c>
      <c r="AN148" s="1" t="b">
        <f t="shared" si="46"/>
        <v>0</v>
      </c>
      <c r="AO148" s="1">
        <v>9.4879999999999995</v>
      </c>
    </row>
    <row r="149" spans="1:41">
      <c r="A149" s="7">
        <v>146</v>
      </c>
      <c r="B149" s="9" t="s">
        <v>85</v>
      </c>
      <c r="C149" s="9" t="s">
        <v>86</v>
      </c>
      <c r="D149" s="9" t="s">
        <v>85</v>
      </c>
      <c r="E149" s="9" t="s">
        <v>86</v>
      </c>
      <c r="F149" s="2" t="b">
        <f t="shared" si="39"/>
        <v>0</v>
      </c>
      <c r="G149" s="2" t="b">
        <f t="shared" si="37"/>
        <v>0</v>
      </c>
      <c r="H149" s="3" t="s">
        <v>298</v>
      </c>
      <c r="I149" s="3" t="s">
        <v>106</v>
      </c>
      <c r="J149" s="3"/>
      <c r="M149" s="1">
        <f>PRODUCT(SUM(PRODUCT(R149,overview!$J$4),PRODUCT(W149,overview!$K$4),PRODUCT(AB149,overview!$L$4)),1/SUM(overview!$J$4:$L$4))</f>
        <v>0</v>
      </c>
      <c r="N149" s="1">
        <f>PRODUCT(SUM(PRODUCT(S149,overview!$J$4),PRODUCT(X149,overview!$K$4),PRODUCT(AC149,overview!$L$4)),1/SUM(overview!$J$4:$L$4))</f>
        <v>3</v>
      </c>
      <c r="O149" s="1">
        <f t="shared" si="34"/>
        <v>0</v>
      </c>
      <c r="P149" s="1">
        <f t="shared" si="34"/>
        <v>0</v>
      </c>
      <c r="Q149" s="1" t="e">
        <f t="shared" si="38"/>
        <v>#DIV/0!</v>
      </c>
      <c r="R149" s="1">
        <v>0</v>
      </c>
      <c r="S149" s="1">
        <v>3</v>
      </c>
      <c r="T149" s="1">
        <v>0</v>
      </c>
      <c r="U149" s="1">
        <v>0</v>
      </c>
      <c r="V149" s="1" t="e">
        <f t="shared" si="35"/>
        <v>#DIV/0!</v>
      </c>
      <c r="W149" s="1">
        <v>0</v>
      </c>
      <c r="X149" s="1">
        <v>3</v>
      </c>
      <c r="Y149" s="1">
        <v>0</v>
      </c>
      <c r="Z149" s="1">
        <v>0</v>
      </c>
      <c r="AA149" s="1" t="e">
        <f t="shared" si="36"/>
        <v>#DIV/0!</v>
      </c>
      <c r="AB149" s="1">
        <v>0</v>
      </c>
      <c r="AC149" s="1">
        <v>3</v>
      </c>
      <c r="AD149" s="1">
        <v>0</v>
      </c>
      <c r="AE149" s="1">
        <v>0</v>
      </c>
      <c r="AF149" s="1" t="e">
        <f t="shared" si="33"/>
        <v>#DIV/0!</v>
      </c>
      <c r="AH149" s="1">
        <f t="shared" si="40"/>
        <v>8.0815550173877496E-2</v>
      </c>
      <c r="AI149" s="1">
        <f t="shared" si="41"/>
        <v>4.1368091590478544E-2</v>
      </c>
      <c r="AJ149" s="1">
        <f t="shared" si="42"/>
        <v>0</v>
      </c>
      <c r="AK149" s="1">
        <f t="shared" si="43"/>
        <v>2.2901794146125646E-3</v>
      </c>
      <c r="AL149" s="1" t="b">
        <f t="shared" si="44"/>
        <v>0</v>
      </c>
      <c r="AM149" s="1">
        <f t="shared" si="45"/>
        <v>1.5531982564019997</v>
      </c>
      <c r="AN149" s="1" t="b">
        <f t="shared" si="46"/>
        <v>0</v>
      </c>
      <c r="AO149" s="1">
        <v>9.4879999999999995</v>
      </c>
    </row>
    <row r="150" spans="1:41">
      <c r="A150" s="7">
        <v>147</v>
      </c>
      <c r="B150" s="9" t="s">
        <v>56</v>
      </c>
      <c r="C150" s="9" t="s">
        <v>31</v>
      </c>
      <c r="D150" s="9" t="s">
        <v>56</v>
      </c>
      <c r="E150" s="9" t="s">
        <v>31</v>
      </c>
      <c r="F150" s="2" t="b">
        <f t="shared" si="39"/>
        <v>0</v>
      </c>
      <c r="G150" s="2" t="b">
        <f t="shared" si="37"/>
        <v>0</v>
      </c>
      <c r="H150" s="3" t="s">
        <v>298</v>
      </c>
      <c r="I150" s="4"/>
      <c r="J150" s="3"/>
      <c r="M150" s="1">
        <f>PRODUCT(SUM(PRODUCT(R150,overview!$J$4),PRODUCT(W150,overview!$K$4),PRODUCT(AB150,overview!$L$4)),1/SUM(overview!$J$4:$L$4))</f>
        <v>1</v>
      </c>
      <c r="N150" s="1">
        <f>PRODUCT(SUM(PRODUCT(S150,overview!$J$4),PRODUCT(X150,overview!$K$4),PRODUCT(AC150,overview!$L$4)),1/SUM(overview!$J$4:$L$4))</f>
        <v>2</v>
      </c>
      <c r="O150" s="1">
        <f t="shared" si="34"/>
        <v>16</v>
      </c>
      <c r="P150" s="1">
        <f t="shared" si="34"/>
        <v>0</v>
      </c>
      <c r="Q150" s="1">
        <f t="shared" si="38"/>
        <v>0</v>
      </c>
      <c r="R150" s="1">
        <v>1</v>
      </c>
      <c r="S150" s="1">
        <v>2</v>
      </c>
      <c r="T150" s="1">
        <v>8</v>
      </c>
      <c r="U150" s="1">
        <v>0</v>
      </c>
      <c r="V150" s="1">
        <f t="shared" si="35"/>
        <v>0</v>
      </c>
      <c r="W150" s="1">
        <v>1</v>
      </c>
      <c r="X150" s="1">
        <v>2</v>
      </c>
      <c r="Y150" s="1">
        <v>8</v>
      </c>
      <c r="Z150" s="1">
        <v>0</v>
      </c>
      <c r="AA150" s="1">
        <f t="shared" si="36"/>
        <v>0</v>
      </c>
      <c r="AB150" s="1">
        <v>1</v>
      </c>
      <c r="AC150" s="1">
        <v>2</v>
      </c>
      <c r="AD150" s="1">
        <v>0</v>
      </c>
      <c r="AE150" s="1">
        <v>0</v>
      </c>
      <c r="AF150" s="1" t="e">
        <f t="shared" si="33"/>
        <v>#DIV/0!</v>
      </c>
      <c r="AH150" s="1">
        <f t="shared" si="40"/>
        <v>0.10733200971614359</v>
      </c>
      <c r="AI150" s="1">
        <f t="shared" si="41"/>
        <v>4.4530177640960039E-2</v>
      </c>
      <c r="AJ150" s="1">
        <f t="shared" si="42"/>
        <v>0.10397286051257588</v>
      </c>
      <c r="AK150" s="1">
        <f t="shared" si="43"/>
        <v>0.13069346780794328</v>
      </c>
      <c r="AL150" s="1" t="b">
        <f t="shared" si="44"/>
        <v>0</v>
      </c>
      <c r="AM150" s="1">
        <f t="shared" si="45"/>
        <v>1.7251259721730108</v>
      </c>
      <c r="AN150" s="1" t="b">
        <f t="shared" si="46"/>
        <v>0</v>
      </c>
      <c r="AO150" s="1">
        <v>9.4879999999999995</v>
      </c>
    </row>
    <row r="151" spans="1:41">
      <c r="A151" s="7">
        <v>148</v>
      </c>
      <c r="B151" s="9" t="s">
        <v>77</v>
      </c>
      <c r="C151" s="9" t="s">
        <v>78</v>
      </c>
      <c r="D151" s="9" t="s">
        <v>77</v>
      </c>
      <c r="E151" s="9" t="s">
        <v>78</v>
      </c>
      <c r="F151" s="2" t="b">
        <f t="shared" si="39"/>
        <v>0</v>
      </c>
      <c r="G151" s="2" t="b">
        <f t="shared" si="37"/>
        <v>0</v>
      </c>
      <c r="H151" s="3" t="s">
        <v>298</v>
      </c>
      <c r="I151" s="4"/>
      <c r="M151" s="1">
        <f>PRODUCT(SUM(PRODUCT(R151,overview!$J$4),PRODUCT(W151,overview!$K$4),PRODUCT(AB151,overview!$L$4)),1/SUM(overview!$J$4:$L$4))</f>
        <v>0.5179268292682927</v>
      </c>
      <c r="N151" s="1">
        <f>PRODUCT(SUM(PRODUCT(S151,overview!$J$4),PRODUCT(X151,overview!$K$4),PRODUCT(AC151,overview!$L$4)),1/SUM(overview!$J$4:$L$4))</f>
        <v>2.4820731707317076</v>
      </c>
      <c r="O151" s="1">
        <f t="shared" si="34"/>
        <v>7.8</v>
      </c>
      <c r="P151" s="1">
        <f t="shared" si="34"/>
        <v>6.2</v>
      </c>
      <c r="Q151" s="1">
        <f t="shared" si="38"/>
        <v>0.16586353426131348</v>
      </c>
      <c r="R151" s="1">
        <v>0.54100000000000004</v>
      </c>
      <c r="S151" s="1">
        <v>2.4590000000000001</v>
      </c>
      <c r="T151" s="1">
        <v>3.8</v>
      </c>
      <c r="U151" s="1">
        <v>4.2</v>
      </c>
      <c r="V151" s="1">
        <f t="shared" si="35"/>
        <v>0.24316688427045649</v>
      </c>
      <c r="W151" s="1">
        <v>0.51100000000000001</v>
      </c>
      <c r="X151" s="1">
        <v>2.4889999999999999</v>
      </c>
      <c r="Y151" s="1">
        <v>4</v>
      </c>
      <c r="Z151" s="1">
        <v>2</v>
      </c>
      <c r="AA151" s="1">
        <f t="shared" si="36"/>
        <v>0.10265166733627965</v>
      </c>
      <c r="AB151" s="1">
        <v>0.375</v>
      </c>
      <c r="AC151" s="1">
        <v>2.625</v>
      </c>
      <c r="AD151" s="1">
        <v>0</v>
      </c>
      <c r="AE151" s="1">
        <v>0</v>
      </c>
      <c r="AF151" s="1" t="e">
        <f t="shared" si="33"/>
        <v>#DIV/0!</v>
      </c>
      <c r="AH151" s="1">
        <f t="shared" si="40"/>
        <v>0.10124775759512518</v>
      </c>
      <c r="AI151" s="1">
        <f t="shared" si="41"/>
        <v>3.3797192346326284E-2</v>
      </c>
      <c r="AJ151" s="1">
        <f t="shared" si="42"/>
        <v>7.7979645384431903E-2</v>
      </c>
      <c r="AK151" s="1">
        <f t="shared" si="43"/>
        <v>0.63690654027553095</v>
      </c>
      <c r="AL151" s="1" t="b">
        <f t="shared" si="44"/>
        <v>0</v>
      </c>
      <c r="AM151" s="1">
        <f t="shared" si="45"/>
        <v>1.4885740222593546</v>
      </c>
      <c r="AN151" s="1" t="b">
        <f t="shared" si="46"/>
        <v>0</v>
      </c>
      <c r="AO151" s="1">
        <v>9.4879999999999995</v>
      </c>
    </row>
    <row r="152" spans="1:41">
      <c r="A152" s="7">
        <v>149</v>
      </c>
      <c r="B152" s="9" t="s">
        <v>54</v>
      </c>
      <c r="C152" s="9" t="s">
        <v>55</v>
      </c>
      <c r="D152" s="9" t="s">
        <v>94</v>
      </c>
      <c r="E152" s="9" t="s">
        <v>55</v>
      </c>
      <c r="F152" s="2" t="b">
        <f t="shared" si="39"/>
        <v>1</v>
      </c>
      <c r="G152" s="2" t="b">
        <f t="shared" si="37"/>
        <v>1</v>
      </c>
      <c r="H152" s="3" t="s">
        <v>298</v>
      </c>
      <c r="I152" s="4"/>
      <c r="J152" s="3"/>
      <c r="K152" s="3"/>
      <c r="L152" s="3"/>
      <c r="M152" s="1">
        <f>PRODUCT(SUM(PRODUCT(R152,overview!$J$4),PRODUCT(W152,overview!$K$4),PRODUCT(AB152,overview!$L$4)),1/SUM(overview!$J$4:$L$4))</f>
        <v>0.375</v>
      </c>
      <c r="N152" s="1">
        <f>PRODUCT(SUM(PRODUCT(S152,overview!$J$4),PRODUCT(X152,overview!$K$4),PRODUCT(AC152,overview!$L$4)),1/SUM(overview!$J$4:$L$4))</f>
        <v>2.625</v>
      </c>
      <c r="O152" s="1">
        <f t="shared" si="34"/>
        <v>8</v>
      </c>
      <c r="P152" s="1">
        <f t="shared" si="34"/>
        <v>0</v>
      </c>
      <c r="Q152" s="1">
        <f t="shared" si="38"/>
        <v>0</v>
      </c>
      <c r="R152" s="1">
        <v>0.375</v>
      </c>
      <c r="S152" s="1">
        <v>2.625</v>
      </c>
      <c r="T152" s="1">
        <v>3</v>
      </c>
      <c r="U152" s="1">
        <v>0</v>
      </c>
      <c r="V152" s="1">
        <f t="shared" si="35"/>
        <v>0</v>
      </c>
      <c r="W152" s="1">
        <v>0.375</v>
      </c>
      <c r="X152" s="1">
        <v>2.625</v>
      </c>
      <c r="Y152" s="1">
        <v>4</v>
      </c>
      <c r="Z152" s="1">
        <v>0</v>
      </c>
      <c r="AA152" s="1">
        <f t="shared" si="36"/>
        <v>0</v>
      </c>
      <c r="AB152" s="1">
        <v>0.375</v>
      </c>
      <c r="AC152" s="1">
        <v>2.625</v>
      </c>
      <c r="AD152" s="1">
        <v>1</v>
      </c>
      <c r="AE152" s="1">
        <v>0</v>
      </c>
      <c r="AF152" s="1">
        <f t="shared" si="33"/>
        <v>0</v>
      </c>
      <c r="AH152" s="1">
        <f t="shared" si="40"/>
        <v>8.2955646547682296E-2</v>
      </c>
      <c r="AI152" s="1">
        <f t="shared" si="41"/>
        <v>3.3188206896016571E-2</v>
      </c>
      <c r="AJ152" s="1">
        <f t="shared" si="42"/>
        <v>7.7979645384431903E-2</v>
      </c>
      <c r="AK152" s="1">
        <f t="shared" si="43"/>
        <v>1.6305278983706961</v>
      </c>
      <c r="AL152" s="1" t="b">
        <f t="shared" si="44"/>
        <v>0</v>
      </c>
      <c r="AM152" s="1">
        <f t="shared" si="45"/>
        <v>1.2912433723775016</v>
      </c>
      <c r="AN152" s="1" t="b">
        <f t="shared" si="46"/>
        <v>0</v>
      </c>
      <c r="AO152" s="1">
        <v>9.4879999999999995</v>
      </c>
    </row>
    <row r="153" spans="1:41">
      <c r="A153" s="7">
        <v>150</v>
      </c>
      <c r="B153" s="9" t="s">
        <v>28</v>
      </c>
      <c r="C153" s="9" t="s">
        <v>29</v>
      </c>
      <c r="D153" s="9" t="s">
        <v>28</v>
      </c>
      <c r="E153" s="9" t="s">
        <v>29</v>
      </c>
      <c r="F153" s="2" t="b">
        <f t="shared" si="39"/>
        <v>0</v>
      </c>
      <c r="G153" s="2" t="b">
        <f t="shared" si="37"/>
        <v>0</v>
      </c>
      <c r="H153" s="3" t="s">
        <v>298</v>
      </c>
      <c r="I153" s="4"/>
      <c r="J153" s="4"/>
      <c r="M153" s="1">
        <f>PRODUCT(SUM(PRODUCT(R153,overview!$J$4),PRODUCT(W153,overview!$K$4),PRODUCT(AB153,overview!$L$4)),1/SUM(overview!$J$4:$L$4))</f>
        <v>0.66700000000000015</v>
      </c>
      <c r="N153" s="1">
        <f>PRODUCT(SUM(PRODUCT(S153,overview!$J$4),PRODUCT(X153,overview!$K$4),PRODUCT(AC153,overview!$L$4)),1/SUM(overview!$J$4:$L$4))</f>
        <v>2.3330000000000002</v>
      </c>
      <c r="O153" s="1">
        <f t="shared" si="34"/>
        <v>9</v>
      </c>
      <c r="P153" s="1">
        <f t="shared" si="34"/>
        <v>0</v>
      </c>
      <c r="Q153" s="1">
        <f t="shared" si="38"/>
        <v>0</v>
      </c>
      <c r="R153" s="1">
        <v>0.66700000000000004</v>
      </c>
      <c r="S153" s="1">
        <v>2.3330000000000002</v>
      </c>
      <c r="T153" s="1">
        <v>3</v>
      </c>
      <c r="U153" s="1">
        <v>0</v>
      </c>
      <c r="V153" s="1">
        <f t="shared" si="35"/>
        <v>0</v>
      </c>
      <c r="W153" s="1">
        <v>0.66700000000000004</v>
      </c>
      <c r="X153" s="1">
        <v>2.3330000000000002</v>
      </c>
      <c r="Y153" s="1">
        <v>6</v>
      </c>
      <c r="Z153" s="1">
        <v>0</v>
      </c>
      <c r="AA153" s="1">
        <f t="shared" si="36"/>
        <v>0</v>
      </c>
      <c r="AB153" s="1">
        <v>0.66700000000000004</v>
      </c>
      <c r="AC153" s="1">
        <v>2.3330000000000002</v>
      </c>
      <c r="AD153" s="1">
        <v>0</v>
      </c>
      <c r="AE153" s="1">
        <v>0</v>
      </c>
      <c r="AF153" s="1" t="e">
        <f t="shared" si="33"/>
        <v>#DIV/0!</v>
      </c>
      <c r="AH153" s="1">
        <f t="shared" si="40"/>
        <v>7.5523656548450835E-2</v>
      </c>
      <c r="AI153" s="1">
        <f t="shared" si="41"/>
        <v>4.9516728309390766E-2</v>
      </c>
      <c r="AJ153" s="1">
        <f t="shared" si="42"/>
        <v>0.10303607320427378</v>
      </c>
      <c r="AK153" s="1">
        <f t="shared" si="43"/>
        <v>1.1942150778549265</v>
      </c>
      <c r="AL153" s="1" t="b">
        <f t="shared" si="44"/>
        <v>0</v>
      </c>
      <c r="AM153" s="1">
        <f t="shared" si="45"/>
        <v>0.9221358317222782</v>
      </c>
      <c r="AN153" s="1" t="b">
        <f t="shared" si="46"/>
        <v>0</v>
      </c>
      <c r="AO153" s="1">
        <v>9.4879999999999995</v>
      </c>
    </row>
    <row r="154" spans="1:41">
      <c r="A154" s="7">
        <v>151</v>
      </c>
      <c r="B154" s="9" t="s">
        <v>53</v>
      </c>
      <c r="C154" s="9" t="s">
        <v>33</v>
      </c>
      <c r="D154" s="9" t="s">
        <v>32</v>
      </c>
      <c r="E154" s="9" t="s">
        <v>33</v>
      </c>
      <c r="F154" s="2" t="b">
        <f t="shared" si="39"/>
        <v>1</v>
      </c>
      <c r="G154" s="2" t="b">
        <f t="shared" si="37"/>
        <v>0</v>
      </c>
      <c r="H154" s="3" t="s">
        <v>298</v>
      </c>
      <c r="I154" s="3" t="s">
        <v>106</v>
      </c>
      <c r="M154" s="1">
        <f>PRODUCT(SUM(PRODUCT(R154,overview!$J$4),PRODUCT(W154,overview!$K$4),PRODUCT(AB154,overview!$L$4)),1/SUM(overview!$J$4:$L$4))</f>
        <v>1</v>
      </c>
      <c r="N154" s="1">
        <f>PRODUCT(SUM(PRODUCT(S154,overview!$J$4),PRODUCT(X154,overview!$K$4),PRODUCT(AC154,overview!$L$4)),1/SUM(overview!$J$4:$L$4))</f>
        <v>2</v>
      </c>
      <c r="O154" s="1">
        <f t="shared" si="34"/>
        <v>19</v>
      </c>
      <c r="P154" s="1">
        <f t="shared" si="34"/>
        <v>0</v>
      </c>
      <c r="Q154" s="1">
        <f t="shared" si="38"/>
        <v>0</v>
      </c>
      <c r="R154" s="1">
        <v>1</v>
      </c>
      <c r="S154" s="1">
        <v>2</v>
      </c>
      <c r="T154" s="1">
        <v>8</v>
      </c>
      <c r="U154" s="1">
        <v>0</v>
      </c>
      <c r="V154" s="1">
        <f t="shared" si="35"/>
        <v>0</v>
      </c>
      <c r="W154" s="1">
        <v>1</v>
      </c>
      <c r="X154" s="1">
        <v>2</v>
      </c>
      <c r="Y154" s="1">
        <v>10</v>
      </c>
      <c r="Z154" s="1">
        <v>0</v>
      </c>
      <c r="AA154" s="1">
        <f t="shared" si="36"/>
        <v>0</v>
      </c>
      <c r="AB154" s="1">
        <v>1</v>
      </c>
      <c r="AC154" s="1">
        <v>2</v>
      </c>
      <c r="AD154" s="1">
        <v>1</v>
      </c>
      <c r="AE154" s="1">
        <v>0</v>
      </c>
      <c r="AF154" s="1">
        <f t="shared" si="33"/>
        <v>0</v>
      </c>
      <c r="AH154" s="1">
        <f t="shared" si="40"/>
        <v>8.7639543496928887E-2</v>
      </c>
      <c r="AI154" s="1">
        <f t="shared" si="41"/>
        <v>5.6596150095436781E-2</v>
      </c>
      <c r="AJ154" s="1">
        <f t="shared" si="42"/>
        <v>0.12106190790923112</v>
      </c>
      <c r="AK154" s="1">
        <f t="shared" si="43"/>
        <v>1.4019892669274781</v>
      </c>
      <c r="AL154" s="1" t="b">
        <f t="shared" si="44"/>
        <v>0</v>
      </c>
      <c r="AM154" s="1">
        <f t="shared" si="45"/>
        <v>0.93749161017697902</v>
      </c>
      <c r="AN154" s="1" t="b">
        <f t="shared" si="46"/>
        <v>0</v>
      </c>
      <c r="AO154" s="1">
        <v>9.4879999999999995</v>
      </c>
    </row>
    <row r="155" spans="1:41">
      <c r="A155" s="7">
        <v>152</v>
      </c>
      <c r="B155" s="9" t="s">
        <v>60</v>
      </c>
      <c r="C155" s="9" t="s">
        <v>61</v>
      </c>
      <c r="D155" s="9" t="s">
        <v>60</v>
      </c>
      <c r="E155" s="9" t="s">
        <v>61</v>
      </c>
      <c r="F155" s="2" t="b">
        <f t="shared" si="39"/>
        <v>0</v>
      </c>
      <c r="G155" s="2" t="b">
        <f t="shared" si="37"/>
        <v>0</v>
      </c>
      <c r="H155" s="3" t="s">
        <v>298</v>
      </c>
      <c r="I155" s="3" t="s">
        <v>106</v>
      </c>
      <c r="J155" s="3"/>
      <c r="M155" s="1">
        <f>PRODUCT(SUM(PRODUCT(R155,overview!$J$4),PRODUCT(W155,overview!$K$4),PRODUCT(AB155,overview!$L$4)),1/SUM(overview!$J$4:$L$4))</f>
        <v>1</v>
      </c>
      <c r="N155" s="1">
        <f>PRODUCT(SUM(PRODUCT(S155,overview!$J$4),PRODUCT(X155,overview!$K$4),PRODUCT(AC155,overview!$L$4)),1/SUM(overview!$J$4:$L$4))</f>
        <v>2</v>
      </c>
      <c r="O155" s="1">
        <f t="shared" si="34"/>
        <v>13</v>
      </c>
      <c r="P155" s="1">
        <f t="shared" si="34"/>
        <v>0</v>
      </c>
      <c r="Q155" s="1">
        <f t="shared" si="38"/>
        <v>0</v>
      </c>
      <c r="R155" s="1">
        <v>1</v>
      </c>
      <c r="S155" s="1">
        <v>2</v>
      </c>
      <c r="T155" s="1">
        <v>6</v>
      </c>
      <c r="U155" s="1">
        <v>0</v>
      </c>
      <c r="V155" s="1">
        <f t="shared" si="35"/>
        <v>0</v>
      </c>
      <c r="W155" s="1">
        <v>1</v>
      </c>
      <c r="X155" s="1">
        <v>2</v>
      </c>
      <c r="Y155" s="1">
        <v>7</v>
      </c>
      <c r="Z155" s="1">
        <v>0</v>
      </c>
      <c r="AA155" s="1">
        <f t="shared" si="36"/>
        <v>0</v>
      </c>
      <c r="AB155" s="1">
        <v>1</v>
      </c>
      <c r="AC155" s="1">
        <v>2</v>
      </c>
      <c r="AD155" s="1">
        <v>0</v>
      </c>
      <c r="AE155" s="1">
        <v>0</v>
      </c>
      <c r="AF155" s="1" t="e">
        <f t="shared" si="33"/>
        <v>#DIV/0!</v>
      </c>
      <c r="AH155" s="1">
        <f t="shared" si="40"/>
        <v>0.11793020457280384</v>
      </c>
      <c r="AI155" s="1">
        <f t="shared" si="41"/>
        <v>7.7301846026634743E-2</v>
      </c>
      <c r="AJ155" s="1">
        <f t="shared" si="42"/>
        <v>0.11489616016733901</v>
      </c>
      <c r="AK155" s="1">
        <f t="shared" si="43"/>
        <v>4.9818953169337465</v>
      </c>
      <c r="AL155" s="1" t="b">
        <f t="shared" si="44"/>
        <v>0</v>
      </c>
      <c r="AM155" s="1">
        <f t="shared" si="45"/>
        <v>0.95635388226623874</v>
      </c>
      <c r="AN155" s="1" t="b">
        <f t="shared" si="46"/>
        <v>0</v>
      </c>
      <c r="AO155" s="1">
        <v>9.4879999999999995</v>
      </c>
    </row>
    <row r="156" spans="1:41">
      <c r="A156" s="7">
        <v>153</v>
      </c>
      <c r="B156" s="9" t="s">
        <v>45</v>
      </c>
      <c r="C156" s="9" t="s">
        <v>46</v>
      </c>
      <c r="D156" s="9" t="s">
        <v>30</v>
      </c>
      <c r="E156" s="9" t="s">
        <v>31</v>
      </c>
      <c r="F156" s="2" t="b">
        <f t="shared" si="39"/>
        <v>0</v>
      </c>
      <c r="G156" s="2" t="b">
        <f t="shared" si="37"/>
        <v>0</v>
      </c>
      <c r="H156" s="3" t="s">
        <v>298</v>
      </c>
      <c r="I156" s="4"/>
      <c r="J156" s="3"/>
      <c r="K156" s="4"/>
      <c r="L156" s="3"/>
      <c r="M156" s="1">
        <f>PRODUCT(SUM(PRODUCT(R156,overview!$J$4),PRODUCT(W156,overview!$K$4),PRODUCT(AB156,overview!$L$4)),1/SUM(overview!$J$4:$L$4))</f>
        <v>1.0129756097560976</v>
      </c>
      <c r="N156" s="1">
        <f>PRODUCT(SUM(PRODUCT(S156,overview!$J$4),PRODUCT(X156,overview!$K$4),PRODUCT(AC156,overview!$L$4)),1/SUM(overview!$J$4:$L$4))</f>
        <v>1.9870243902439026</v>
      </c>
      <c r="O156" s="1">
        <f t="shared" si="34"/>
        <v>13</v>
      </c>
      <c r="P156" s="1">
        <f t="shared" si="34"/>
        <v>8</v>
      </c>
      <c r="Q156" s="1">
        <f t="shared" si="38"/>
        <v>0.31372015817442245</v>
      </c>
      <c r="R156" s="1">
        <v>1.012</v>
      </c>
      <c r="S156" s="1">
        <v>1.988</v>
      </c>
      <c r="T156" s="1">
        <v>4</v>
      </c>
      <c r="U156" s="1">
        <v>0</v>
      </c>
      <c r="V156" s="1">
        <f t="shared" si="35"/>
        <v>0</v>
      </c>
      <c r="W156" s="1">
        <v>1.014</v>
      </c>
      <c r="X156" s="1">
        <v>1.986</v>
      </c>
      <c r="Y156" s="1">
        <v>9</v>
      </c>
      <c r="Z156" s="1">
        <v>7</v>
      </c>
      <c r="AA156" s="1">
        <f t="shared" si="36"/>
        <v>0.39711312520980185</v>
      </c>
      <c r="AB156" s="1">
        <v>1</v>
      </c>
      <c r="AC156" s="1">
        <v>2</v>
      </c>
      <c r="AD156" s="1">
        <v>0</v>
      </c>
      <c r="AE156" s="1">
        <v>1</v>
      </c>
      <c r="AF156" s="1" t="e">
        <f t="shared" si="33"/>
        <v>#DIV/0!</v>
      </c>
      <c r="AH156" s="1">
        <f t="shared" si="40"/>
        <v>0.12948013626648655</v>
      </c>
      <c r="AI156" s="1">
        <f t="shared" si="41"/>
        <v>5.2359850882746008E-2</v>
      </c>
      <c r="AJ156" s="1">
        <f t="shared" si="42"/>
        <v>0.12660980097006189</v>
      </c>
      <c r="AK156" s="1">
        <f t="shared" si="43"/>
        <v>6.4075344340134217</v>
      </c>
      <c r="AL156" s="1" t="b">
        <f t="shared" si="44"/>
        <v>0</v>
      </c>
      <c r="AM156" s="1">
        <f t="shared" si="45"/>
        <v>1.6695975264490801</v>
      </c>
      <c r="AN156" s="1" t="b">
        <f t="shared" si="46"/>
        <v>0</v>
      </c>
      <c r="AO156" s="1">
        <v>9.4879999999999995</v>
      </c>
    </row>
    <row r="157" spans="1:41">
      <c r="A157" s="7">
        <v>154</v>
      </c>
      <c r="B157" s="9" t="s">
        <v>53</v>
      </c>
      <c r="C157" s="9" t="s">
        <v>33</v>
      </c>
      <c r="D157" s="9" t="s">
        <v>32</v>
      </c>
      <c r="E157" s="9" t="s">
        <v>33</v>
      </c>
      <c r="F157" s="2" t="b">
        <f t="shared" si="39"/>
        <v>1</v>
      </c>
      <c r="G157" s="2" t="b">
        <f t="shared" si="37"/>
        <v>0</v>
      </c>
      <c r="H157" s="3" t="s">
        <v>298</v>
      </c>
      <c r="I157" s="4"/>
      <c r="M157" s="1">
        <f>PRODUCT(SUM(PRODUCT(R157,overview!$J$4),PRODUCT(W157,overview!$K$4),PRODUCT(AB157,overview!$L$4)),1/SUM(overview!$J$4:$L$4))</f>
        <v>0.98160975609756085</v>
      </c>
      <c r="N157" s="1">
        <f>PRODUCT(SUM(PRODUCT(S157,overview!$J$4),PRODUCT(X157,overview!$K$4),PRODUCT(AC157,overview!$L$4)),1/SUM(overview!$J$4:$L$4))</f>
        <v>2.0183902439024388</v>
      </c>
      <c r="O157" s="1">
        <f t="shared" si="34"/>
        <v>21</v>
      </c>
      <c r="P157" s="1">
        <f t="shared" si="34"/>
        <v>7</v>
      </c>
      <c r="Q157" s="1">
        <f t="shared" si="38"/>
        <v>0.16211099564170109</v>
      </c>
      <c r="R157" s="1">
        <v>1</v>
      </c>
      <c r="S157" s="1">
        <v>2</v>
      </c>
      <c r="T157" s="1">
        <v>9</v>
      </c>
      <c r="U157" s="1">
        <v>0</v>
      </c>
      <c r="V157" s="1">
        <f t="shared" si="35"/>
        <v>0</v>
      </c>
      <c r="W157" s="1">
        <v>0.97099999999999997</v>
      </c>
      <c r="X157" s="1">
        <v>2.0289999999999999</v>
      </c>
      <c r="Y157" s="1">
        <v>11</v>
      </c>
      <c r="Z157" s="1">
        <v>7</v>
      </c>
      <c r="AA157" s="1">
        <f t="shared" si="36"/>
        <v>0.30453873381423902</v>
      </c>
      <c r="AB157" s="1">
        <v>1</v>
      </c>
      <c r="AC157" s="1">
        <v>2</v>
      </c>
      <c r="AD157" s="1">
        <v>1</v>
      </c>
      <c r="AE157" s="1">
        <v>0</v>
      </c>
      <c r="AF157" s="1">
        <f t="shared" si="33"/>
        <v>0</v>
      </c>
      <c r="AH157" s="1">
        <f t="shared" si="40"/>
        <v>0.155205834191184</v>
      </c>
      <c r="AI157" s="1">
        <f t="shared" si="41"/>
        <v>8.3057077118441611E-2</v>
      </c>
      <c r="AJ157" s="1">
        <f t="shared" si="42"/>
        <v>0.41685629642351124</v>
      </c>
      <c r="AK157" s="1">
        <f t="shared" si="43"/>
        <v>10.543863248323765</v>
      </c>
      <c r="AL157" s="1" t="b">
        <f t="shared" si="44"/>
        <v>1</v>
      </c>
      <c r="AM157" s="1">
        <f t="shared" si="45"/>
        <v>2.3913823418443929</v>
      </c>
      <c r="AN157" s="1" t="b">
        <f t="shared" si="46"/>
        <v>0</v>
      </c>
      <c r="AO157" s="1">
        <v>9.4879999999999995</v>
      </c>
    </row>
    <row r="158" spans="1:41">
      <c r="A158" s="7">
        <v>155</v>
      </c>
      <c r="B158" s="9" t="s">
        <v>89</v>
      </c>
      <c r="C158" s="9" t="s">
        <v>70</v>
      </c>
      <c r="D158" s="9" t="s">
        <v>89</v>
      </c>
      <c r="E158" s="9" t="s">
        <v>70</v>
      </c>
      <c r="F158" s="2" t="b">
        <f t="shared" si="39"/>
        <v>0</v>
      </c>
      <c r="G158" s="2" t="b">
        <f t="shared" si="37"/>
        <v>0</v>
      </c>
      <c r="H158" s="3" t="s">
        <v>298</v>
      </c>
      <c r="I158" s="3" t="s">
        <v>106</v>
      </c>
      <c r="J158" s="3"/>
      <c r="K158" s="4"/>
      <c r="L158" s="3"/>
      <c r="M158" s="1">
        <f>PRODUCT(SUM(PRODUCT(R158,overview!$J$4),PRODUCT(W158,overview!$K$4),PRODUCT(AB158,overview!$L$4)),1/SUM(overview!$J$4:$L$4))</f>
        <v>1</v>
      </c>
      <c r="N158" s="1">
        <f>PRODUCT(SUM(PRODUCT(S158,overview!$J$4),PRODUCT(X158,overview!$K$4),PRODUCT(AC158,overview!$L$4)),1/SUM(overview!$J$4:$L$4))</f>
        <v>2</v>
      </c>
      <c r="O158" s="1">
        <f t="shared" si="34"/>
        <v>15</v>
      </c>
      <c r="P158" s="1">
        <f t="shared" si="34"/>
        <v>1</v>
      </c>
      <c r="Q158" s="1">
        <f t="shared" si="38"/>
        <v>3.3333333333333333E-2</v>
      </c>
      <c r="R158" s="1">
        <v>1</v>
      </c>
      <c r="S158" s="1">
        <v>2</v>
      </c>
      <c r="T158" s="1">
        <v>7</v>
      </c>
      <c r="U158" s="1">
        <v>0</v>
      </c>
      <c r="V158" s="1">
        <f t="shared" si="35"/>
        <v>0</v>
      </c>
      <c r="W158" s="1">
        <v>1</v>
      </c>
      <c r="X158" s="1">
        <v>2</v>
      </c>
      <c r="Y158" s="1">
        <v>8</v>
      </c>
      <c r="Z158" s="1">
        <v>1</v>
      </c>
      <c r="AA158" s="1">
        <f t="shared" si="36"/>
        <v>6.25E-2</v>
      </c>
      <c r="AB158" s="1">
        <v>1</v>
      </c>
      <c r="AC158" s="1">
        <v>2</v>
      </c>
      <c r="AD158" s="1">
        <v>0</v>
      </c>
      <c r="AE158" s="1">
        <v>0</v>
      </c>
      <c r="AF158" s="1" t="e">
        <f t="shared" si="33"/>
        <v>#DIV/0!</v>
      </c>
      <c r="AH158" s="1">
        <f t="shared" si="40"/>
        <v>0.24075118185366698</v>
      </c>
      <c r="AI158" s="1">
        <f t="shared" si="41"/>
        <v>0.10714140154386649</v>
      </c>
      <c r="AJ158" s="1">
        <f t="shared" si="42"/>
        <v>0.29160495978163026</v>
      </c>
      <c r="AK158" s="1">
        <f t="shared" si="43"/>
        <v>11.537500879082637</v>
      </c>
      <c r="AL158" s="1" t="b">
        <f t="shared" si="44"/>
        <v>1</v>
      </c>
      <c r="AM158" s="1">
        <f t="shared" si="45"/>
        <v>1.4416584569802644</v>
      </c>
      <c r="AN158" s="1" t="b">
        <f t="shared" si="46"/>
        <v>0</v>
      </c>
      <c r="AO158" s="1">
        <v>9.4879999999999995</v>
      </c>
    </row>
    <row r="159" spans="1:41">
      <c r="A159" s="7">
        <v>156</v>
      </c>
      <c r="B159" s="9" t="s">
        <v>58</v>
      </c>
      <c r="C159" s="9" t="s">
        <v>59</v>
      </c>
      <c r="D159" s="9" t="s">
        <v>58</v>
      </c>
      <c r="E159" s="9" t="s">
        <v>59</v>
      </c>
      <c r="F159" s="2" t="b">
        <f t="shared" si="39"/>
        <v>0</v>
      </c>
      <c r="G159" s="2" t="b">
        <f t="shared" si="37"/>
        <v>0</v>
      </c>
      <c r="H159" s="3" t="s">
        <v>298</v>
      </c>
      <c r="I159" s="4"/>
      <c r="J159" s="3"/>
      <c r="K159" s="4"/>
      <c r="L159" s="3"/>
      <c r="M159" s="1">
        <f>PRODUCT(SUM(PRODUCT(R159,overview!$J$4),PRODUCT(W159,overview!$K$4),PRODUCT(AB159,overview!$L$4)),1/SUM(overview!$J$4:$L$4))</f>
        <v>0.37773170731707317</v>
      </c>
      <c r="N159" s="1">
        <f>PRODUCT(SUM(PRODUCT(S159,overview!$J$4),PRODUCT(X159,overview!$K$4),PRODUCT(AC159,overview!$L$4)),1/SUM(overview!$J$4:$L$4))</f>
        <v>2.6222682926829268</v>
      </c>
      <c r="O159" s="1">
        <f t="shared" si="34"/>
        <v>5</v>
      </c>
      <c r="P159" s="1">
        <f t="shared" si="34"/>
        <v>4</v>
      </c>
      <c r="Q159" s="1">
        <f t="shared" si="38"/>
        <v>0.11523815724610048</v>
      </c>
      <c r="R159" s="1">
        <v>0.38300000000000001</v>
      </c>
      <c r="S159" s="1">
        <v>2.617</v>
      </c>
      <c r="T159" s="1">
        <v>1</v>
      </c>
      <c r="U159" s="1">
        <v>4</v>
      </c>
      <c r="V159" s="1">
        <f t="shared" si="35"/>
        <v>0.58540313335880778</v>
      </c>
      <c r="W159" s="1">
        <v>0.375</v>
      </c>
      <c r="X159" s="1">
        <v>2.625</v>
      </c>
      <c r="Y159" s="1">
        <v>4</v>
      </c>
      <c r="Z159" s="1">
        <v>0</v>
      </c>
      <c r="AA159" s="1">
        <f t="shared" si="36"/>
        <v>0</v>
      </c>
      <c r="AB159" s="1">
        <v>0.375</v>
      </c>
      <c r="AC159" s="1">
        <v>2.625</v>
      </c>
      <c r="AD159" s="1">
        <v>0</v>
      </c>
      <c r="AE159" s="1">
        <v>0</v>
      </c>
      <c r="AF159" s="1" t="e">
        <f t="shared" si="33"/>
        <v>#DIV/0!</v>
      </c>
      <c r="AH159" s="1">
        <f t="shared" si="40"/>
        <v>0.24384714903760921</v>
      </c>
      <c r="AI159" s="1">
        <f t="shared" si="41"/>
        <v>0.11257548330163059</v>
      </c>
      <c r="AJ159" s="1">
        <f t="shared" si="42"/>
        <v>0.43740743967244533</v>
      </c>
      <c r="AK159" s="1">
        <f t="shared" si="43"/>
        <v>6.7824652333613571</v>
      </c>
      <c r="AL159" s="1" t="b">
        <f t="shared" si="44"/>
        <v>0</v>
      </c>
      <c r="AM159" s="1">
        <f t="shared" si="45"/>
        <v>0.35475241895914189</v>
      </c>
      <c r="AN159" s="1" t="b">
        <f t="shared" si="46"/>
        <v>0</v>
      </c>
      <c r="AO159" s="1">
        <v>9.4879999999999995</v>
      </c>
    </row>
    <row r="160" spans="1:41">
      <c r="A160" s="7">
        <v>157</v>
      </c>
      <c r="B160" s="9" t="s">
        <v>56</v>
      </c>
      <c r="C160" s="9" t="s">
        <v>31</v>
      </c>
      <c r="D160" s="9" t="s">
        <v>56</v>
      </c>
      <c r="E160" s="9" t="s">
        <v>31</v>
      </c>
      <c r="F160" s="2" t="b">
        <f t="shared" si="39"/>
        <v>0</v>
      </c>
      <c r="G160" s="2" t="b">
        <f t="shared" si="37"/>
        <v>0</v>
      </c>
      <c r="H160" s="3" t="s">
        <v>298</v>
      </c>
      <c r="I160" s="4"/>
      <c r="M160" s="1">
        <f>PRODUCT(SUM(PRODUCT(R160,overview!$J$4),PRODUCT(W160,overview!$K$4),PRODUCT(AB160,overview!$L$4)),1/SUM(overview!$J$4:$L$4))</f>
        <v>1.0017073170731707</v>
      </c>
      <c r="N160" s="1">
        <f>PRODUCT(SUM(PRODUCT(S160,overview!$J$4),PRODUCT(X160,overview!$K$4),PRODUCT(AC160,overview!$L$4)),1/SUM(overview!$J$4:$L$4))</f>
        <v>1.9982926829268295</v>
      </c>
      <c r="O160" s="1">
        <f t="shared" si="34"/>
        <v>13</v>
      </c>
      <c r="P160" s="1">
        <f t="shared" si="34"/>
        <v>2</v>
      </c>
      <c r="Q160" s="1">
        <f t="shared" si="38"/>
        <v>7.7120243359716081E-2</v>
      </c>
      <c r="R160" s="1">
        <v>1.0049999999999999</v>
      </c>
      <c r="S160" s="1">
        <v>1.9950000000000001</v>
      </c>
      <c r="T160" s="1">
        <v>8</v>
      </c>
      <c r="U160" s="1">
        <v>1</v>
      </c>
      <c r="V160" s="1">
        <f t="shared" si="35"/>
        <v>6.2969924812030065E-2</v>
      </c>
      <c r="W160" s="1">
        <v>1</v>
      </c>
      <c r="X160" s="1">
        <v>2</v>
      </c>
      <c r="Y160" s="1">
        <v>5</v>
      </c>
      <c r="Z160" s="1">
        <v>1</v>
      </c>
      <c r="AA160" s="1">
        <f t="shared" si="36"/>
        <v>0.1</v>
      </c>
      <c r="AB160" s="1">
        <v>1</v>
      </c>
      <c r="AC160" s="1">
        <v>2</v>
      </c>
      <c r="AD160" s="1">
        <v>0</v>
      </c>
      <c r="AE160" s="1">
        <v>0</v>
      </c>
      <c r="AF160" s="1" t="e">
        <f t="shared" si="33"/>
        <v>#DIV/0!</v>
      </c>
      <c r="AH160" s="1">
        <f t="shared" si="40"/>
        <v>0.29372749439847184</v>
      </c>
      <c r="AI160" s="1">
        <f t="shared" si="41"/>
        <v>0.27995661487375856</v>
      </c>
      <c r="AJ160" s="1">
        <f t="shared" si="42"/>
        <v>0.57317844024942344</v>
      </c>
      <c r="AK160" s="1">
        <f t="shared" si="43"/>
        <v>4.2721339954542499</v>
      </c>
      <c r="AL160" s="1" t="b">
        <f t="shared" si="44"/>
        <v>0</v>
      </c>
      <c r="AM160" s="1">
        <f t="shared" si="45"/>
        <v>9.0317423353008103E-2</v>
      </c>
      <c r="AN160" s="1" t="b">
        <f t="shared" si="46"/>
        <v>0</v>
      </c>
      <c r="AO160" s="1">
        <v>9.4879999999999995</v>
      </c>
    </row>
    <row r="161" spans="1:41">
      <c r="A161" s="7">
        <v>158</v>
      </c>
      <c r="B161" s="9" t="s">
        <v>28</v>
      </c>
      <c r="C161" s="9" t="s">
        <v>29</v>
      </c>
      <c r="D161" s="9" t="s">
        <v>28</v>
      </c>
      <c r="E161" s="9" t="s">
        <v>29</v>
      </c>
      <c r="F161" s="2" t="b">
        <f t="shared" si="39"/>
        <v>0</v>
      </c>
      <c r="G161" s="2" t="b">
        <f t="shared" si="37"/>
        <v>0</v>
      </c>
      <c r="H161" s="3" t="s">
        <v>298</v>
      </c>
      <c r="I161" s="4"/>
      <c r="J161" s="2"/>
      <c r="M161" s="1">
        <f>PRODUCT(SUM(PRODUCT(R161,overview!$J$4),PRODUCT(W161,overview!$K$4),PRODUCT(AB161,overview!$L$4)),1/SUM(overview!$J$4:$L$4))</f>
        <v>0.76182926829268305</v>
      </c>
      <c r="N161" s="1">
        <f>PRODUCT(SUM(PRODUCT(S161,overview!$J$4),PRODUCT(X161,overview!$K$4),PRODUCT(AC161,overview!$L$4)),1/SUM(overview!$J$4:$L$4))</f>
        <v>2.2381707317073172</v>
      </c>
      <c r="O161" s="1">
        <f t="shared" si="34"/>
        <v>13.5</v>
      </c>
      <c r="P161" s="1">
        <f t="shared" si="34"/>
        <v>10.5</v>
      </c>
      <c r="Q161" s="1">
        <f t="shared" si="38"/>
        <v>0.26474024833965987</v>
      </c>
      <c r="R161" s="1">
        <v>0.86299999999999999</v>
      </c>
      <c r="S161" s="1">
        <v>2.137</v>
      </c>
      <c r="T161" s="1">
        <v>5</v>
      </c>
      <c r="U161" s="1">
        <v>3</v>
      </c>
      <c r="V161" s="1">
        <f t="shared" si="35"/>
        <v>0.2423022929340197</v>
      </c>
      <c r="W161" s="1">
        <v>0.71099999999999997</v>
      </c>
      <c r="X161" s="1">
        <v>2.2890000000000001</v>
      </c>
      <c r="Y161" s="1">
        <v>8.5</v>
      </c>
      <c r="Z161" s="1">
        <v>7.5</v>
      </c>
      <c r="AA161" s="1">
        <f t="shared" si="36"/>
        <v>0.27407293192506355</v>
      </c>
      <c r="AB161" s="1">
        <v>0.66700000000000004</v>
      </c>
      <c r="AC161" s="1">
        <v>2.3330000000000002</v>
      </c>
      <c r="AD161" s="1">
        <v>0</v>
      </c>
      <c r="AE161" s="1">
        <v>0</v>
      </c>
      <c r="AF161" s="1" t="e">
        <f t="shared" si="33"/>
        <v>#DIV/0!</v>
      </c>
      <c r="AH161" s="1">
        <f t="shared" si="40"/>
        <v>0.31050955414012743</v>
      </c>
      <c r="AI161" s="1">
        <f t="shared" si="41"/>
        <v>0.39758056664260627</v>
      </c>
      <c r="AJ161" s="1">
        <f t="shared" si="42"/>
        <v>0.41442715700141447</v>
      </c>
      <c r="AK161" s="1">
        <f t="shared" si="43"/>
        <v>3.9140687134873478</v>
      </c>
      <c r="AL161" s="1" t="b">
        <f t="shared" si="44"/>
        <v>0</v>
      </c>
      <c r="AM161" s="1">
        <f t="shared" si="45"/>
        <v>5.1304415237872025E-4</v>
      </c>
      <c r="AN161" s="1" t="b">
        <f t="shared" si="46"/>
        <v>0</v>
      </c>
      <c r="AO161" s="1">
        <v>9.4879999999999995</v>
      </c>
    </row>
    <row r="162" spans="1:41">
      <c r="A162" s="7">
        <v>159</v>
      </c>
      <c r="B162" s="9" t="s">
        <v>89</v>
      </c>
      <c r="C162" s="9" t="s">
        <v>70</v>
      </c>
      <c r="D162" s="9" t="s">
        <v>89</v>
      </c>
      <c r="E162" s="9" t="s">
        <v>70</v>
      </c>
      <c r="F162" s="2" t="b">
        <f t="shared" si="39"/>
        <v>0</v>
      </c>
      <c r="G162" s="2" t="b">
        <f t="shared" si="37"/>
        <v>0</v>
      </c>
      <c r="H162" s="3" t="s">
        <v>298</v>
      </c>
      <c r="I162" s="4"/>
      <c r="K162" s="4"/>
      <c r="L162" s="3"/>
      <c r="M162" s="1">
        <f>PRODUCT(SUM(PRODUCT(R162,overview!$J$4),PRODUCT(W162,overview!$K$4),PRODUCT(AB162,overview!$L$4)),1/SUM(overview!$J$4:$L$4))</f>
        <v>0.97082926829268301</v>
      </c>
      <c r="N162" s="1">
        <f>PRODUCT(SUM(PRODUCT(S162,overview!$J$4),PRODUCT(X162,overview!$K$4),PRODUCT(AC162,overview!$L$4)),1/SUM(overview!$J$4:$L$4))</f>
        <v>2.0291707317073171</v>
      </c>
      <c r="O162" s="1">
        <f t="shared" si="34"/>
        <v>12.5</v>
      </c>
      <c r="P162" s="1">
        <f t="shared" si="34"/>
        <v>3.5</v>
      </c>
      <c r="Q162" s="1">
        <f t="shared" si="38"/>
        <v>0.13396220972162126</v>
      </c>
      <c r="R162" s="1">
        <v>1</v>
      </c>
      <c r="S162" s="1">
        <v>2</v>
      </c>
      <c r="T162" s="1">
        <v>6</v>
      </c>
      <c r="U162" s="1">
        <v>0</v>
      </c>
      <c r="V162" s="1">
        <f t="shared" si="35"/>
        <v>0</v>
      </c>
      <c r="W162" s="1">
        <v>0.95399999999999996</v>
      </c>
      <c r="X162" s="1">
        <v>2.0459999999999998</v>
      </c>
      <c r="Y162" s="1">
        <v>6.5</v>
      </c>
      <c r="Z162" s="1">
        <v>3.5</v>
      </c>
      <c r="AA162" s="1">
        <f t="shared" si="36"/>
        <v>0.25107150913602533</v>
      </c>
      <c r="AB162" s="1">
        <v>1</v>
      </c>
      <c r="AC162" s="1">
        <v>2</v>
      </c>
      <c r="AD162" s="1">
        <v>0</v>
      </c>
      <c r="AE162" s="1">
        <v>0</v>
      </c>
      <c r="AF162" s="1" t="e">
        <f t="shared" si="33"/>
        <v>#DIV/0!</v>
      </c>
      <c r="AH162" s="1">
        <f t="shared" si="40"/>
        <v>0.40137311856350677</v>
      </c>
      <c r="AI162" s="1">
        <f t="shared" si="41"/>
        <v>0.43766961749999717</v>
      </c>
      <c r="AJ162" s="1">
        <f t="shared" si="42"/>
        <v>0.68629190908710402</v>
      </c>
      <c r="AK162" s="1">
        <f t="shared" si="43"/>
        <v>5.2947257511591159</v>
      </c>
      <c r="AL162" s="1" t="b">
        <f t="shared" si="44"/>
        <v>0</v>
      </c>
      <c r="AM162" s="1">
        <f t="shared" si="45"/>
        <v>9.9247221833110956E-5</v>
      </c>
      <c r="AN162" s="1" t="b">
        <f t="shared" si="46"/>
        <v>0</v>
      </c>
      <c r="AO162" s="1">
        <v>9.4879999999999995</v>
      </c>
    </row>
    <row r="163" spans="1:41">
      <c r="A163" s="7">
        <v>160</v>
      </c>
      <c r="B163" s="9" t="s">
        <v>32</v>
      </c>
      <c r="C163" s="9" t="s">
        <v>33</v>
      </c>
      <c r="D163" s="9" t="s">
        <v>45</v>
      </c>
      <c r="E163" s="9" t="s">
        <v>46</v>
      </c>
      <c r="F163" s="2" t="b">
        <f t="shared" si="39"/>
        <v>0</v>
      </c>
      <c r="G163" s="2" t="b">
        <f t="shared" si="37"/>
        <v>0</v>
      </c>
      <c r="H163" s="3" t="s">
        <v>298</v>
      </c>
      <c r="I163" s="4"/>
      <c r="J163" s="2"/>
      <c r="K163" s="3"/>
      <c r="L163" s="3"/>
      <c r="M163" s="1">
        <f>PRODUCT(SUM(PRODUCT(R163,overview!$J$4),PRODUCT(W163,overview!$K$4),PRODUCT(AB163,overview!$L$4)),1/SUM(overview!$J$4:$L$4))</f>
        <v>0.98141463414634145</v>
      </c>
      <c r="N163" s="1">
        <f>PRODUCT(SUM(PRODUCT(S163,overview!$J$4),PRODUCT(X163,overview!$K$4),PRODUCT(AC163,overview!$L$4)),1/SUM(overview!$J$4:$L$4))</f>
        <v>2.0185853658536588</v>
      </c>
      <c r="O163" s="1">
        <f t="shared" si="34"/>
        <v>11.5</v>
      </c>
      <c r="P163" s="1">
        <f t="shared" si="34"/>
        <v>8.5</v>
      </c>
      <c r="Q163" s="1">
        <f t="shared" si="38"/>
        <v>0.35935731899643075</v>
      </c>
      <c r="R163" s="1">
        <v>0.97899999999999998</v>
      </c>
      <c r="S163" s="1">
        <v>2.0209999999999999</v>
      </c>
      <c r="T163" s="1">
        <v>5</v>
      </c>
      <c r="U163" s="1">
        <v>4</v>
      </c>
      <c r="V163" s="1">
        <f t="shared" si="35"/>
        <v>0.38753092528451266</v>
      </c>
      <c r="W163" s="1">
        <v>0.98199999999999998</v>
      </c>
      <c r="X163" s="1">
        <v>2.0179999999999998</v>
      </c>
      <c r="Y163" s="1">
        <v>6.5</v>
      </c>
      <c r="Z163" s="1">
        <v>3.5</v>
      </c>
      <c r="AA163" s="1">
        <f t="shared" si="36"/>
        <v>0.26202637798277056</v>
      </c>
      <c r="AB163" s="1">
        <v>1</v>
      </c>
      <c r="AC163" s="1">
        <v>2</v>
      </c>
      <c r="AD163" s="1">
        <v>0</v>
      </c>
      <c r="AE163" s="1">
        <v>1</v>
      </c>
      <c r="AF163" s="1" t="e">
        <f t="shared" si="33"/>
        <v>#DIV/0!</v>
      </c>
      <c r="AH163" s="1">
        <f t="shared" si="40"/>
        <v>0.42184028123238154</v>
      </c>
      <c r="AI163" s="1">
        <f t="shared" si="41"/>
        <v>0.43047110405427363</v>
      </c>
      <c r="AJ163" s="1">
        <f t="shared" si="42"/>
        <v>0.6862919090871038</v>
      </c>
      <c r="AK163" s="1">
        <f t="shared" si="43"/>
        <v>4.2449752007012576</v>
      </c>
      <c r="AL163" s="1" t="b">
        <f t="shared" si="44"/>
        <v>0</v>
      </c>
      <c r="AM163" s="1">
        <f t="shared" si="45"/>
        <v>4.3420816217514424E-2</v>
      </c>
      <c r="AN163" s="1" t="b">
        <f t="shared" si="46"/>
        <v>0</v>
      </c>
      <c r="AO163" s="1">
        <v>9.4879999999999995</v>
      </c>
    </row>
    <row r="164" spans="1:41">
      <c r="A164" s="7">
        <v>161</v>
      </c>
      <c r="B164" s="9" t="s">
        <v>32</v>
      </c>
      <c r="C164" s="9" t="s">
        <v>33</v>
      </c>
      <c r="D164" s="9" t="s">
        <v>53</v>
      </c>
      <c r="E164" s="9" t="s">
        <v>33</v>
      </c>
      <c r="F164" s="2" t="b">
        <f t="shared" si="39"/>
        <v>0</v>
      </c>
      <c r="G164" s="2" t="b">
        <f t="shared" si="37"/>
        <v>1</v>
      </c>
      <c r="H164" s="3" t="s">
        <v>298</v>
      </c>
      <c r="I164" s="4"/>
      <c r="M164" s="1">
        <f>PRODUCT(SUM(PRODUCT(R164,overview!$J$4),PRODUCT(W164,overview!$K$4),PRODUCT(AB164,overview!$L$4)),1/SUM(overview!$J$4:$L$4))</f>
        <v>0.93687804878048797</v>
      </c>
      <c r="N164" s="1">
        <f>PRODUCT(SUM(PRODUCT(S164,overview!$J$4),PRODUCT(X164,overview!$K$4),PRODUCT(AC164,overview!$L$4)),1/SUM(overview!$J$4:$L$4))</f>
        <v>2.0631219512195123</v>
      </c>
      <c r="O164" s="1">
        <f t="shared" si="34"/>
        <v>12.5</v>
      </c>
      <c r="P164" s="1">
        <f t="shared" si="34"/>
        <v>18.5</v>
      </c>
      <c r="Q164" s="1">
        <f t="shared" si="38"/>
        <v>0.67207830897999721</v>
      </c>
      <c r="R164" s="1">
        <v>0.93400000000000005</v>
      </c>
      <c r="S164" s="1">
        <v>2.0659999999999998</v>
      </c>
      <c r="T164" s="1">
        <v>5.5</v>
      </c>
      <c r="U164" s="1">
        <v>3.5</v>
      </c>
      <c r="V164" s="1">
        <f t="shared" si="35"/>
        <v>0.28768811053418997</v>
      </c>
      <c r="W164" s="1">
        <v>0.93600000000000005</v>
      </c>
      <c r="X164" s="1">
        <v>2.0640000000000001</v>
      </c>
      <c r="Y164" s="1">
        <v>6</v>
      </c>
      <c r="Z164" s="1">
        <v>15</v>
      </c>
      <c r="AA164" s="1">
        <f t="shared" si="36"/>
        <v>1.1337209302325582</v>
      </c>
      <c r="AB164" s="1">
        <v>1</v>
      </c>
      <c r="AC164" s="1">
        <v>2</v>
      </c>
      <c r="AD164" s="1">
        <v>1</v>
      </c>
      <c r="AE164" s="1">
        <v>0</v>
      </c>
      <c r="AF164" s="1">
        <f t="shared" si="33"/>
        <v>0</v>
      </c>
      <c r="AH164" s="1">
        <f t="shared" si="40"/>
        <v>0.49924783771097719</v>
      </c>
      <c r="AI164" s="1">
        <f t="shared" si="41"/>
        <v>0.38721448015096577</v>
      </c>
      <c r="AJ164" s="1">
        <f t="shared" si="42"/>
        <v>1.0033765906513799</v>
      </c>
      <c r="AK164" s="1">
        <f t="shared" si="43"/>
        <v>5.7146064422195781</v>
      </c>
      <c r="AL164" s="1" t="b">
        <f t="shared" si="44"/>
        <v>0</v>
      </c>
      <c r="AM164" s="1">
        <f t="shared" si="45"/>
        <v>0.34790139102401962</v>
      </c>
      <c r="AN164" s="1" t="b">
        <f t="shared" si="46"/>
        <v>0</v>
      </c>
      <c r="AO164" s="1">
        <v>9.4879999999999995</v>
      </c>
    </row>
    <row r="165" spans="1:41">
      <c r="A165" s="7">
        <v>162</v>
      </c>
      <c r="B165" s="9" t="s">
        <v>45</v>
      </c>
      <c r="C165" s="9" t="s">
        <v>46</v>
      </c>
      <c r="D165" s="9" t="s">
        <v>45</v>
      </c>
      <c r="E165" s="9" t="s">
        <v>46</v>
      </c>
      <c r="F165" s="2" t="b">
        <f t="shared" si="39"/>
        <v>0</v>
      </c>
      <c r="G165" s="2" t="b">
        <f t="shared" si="37"/>
        <v>0</v>
      </c>
      <c r="H165" s="3" t="s">
        <v>298</v>
      </c>
      <c r="I165" s="4"/>
      <c r="J165" s="3"/>
      <c r="M165" s="1">
        <f>PRODUCT(SUM(PRODUCT(R165,overview!$J$4),PRODUCT(W165,overview!$K$4),PRODUCT(AB165,overview!$L$4)),1/SUM(overview!$J$4:$L$4))</f>
        <v>1.0063414634146339</v>
      </c>
      <c r="N165" s="1">
        <f>PRODUCT(SUM(PRODUCT(S165,overview!$J$4),PRODUCT(X165,overview!$K$4),PRODUCT(AC165,overview!$L$4)),1/SUM(overview!$J$4:$L$4))</f>
        <v>1.9936585365853661</v>
      </c>
      <c r="O165" s="1">
        <f t="shared" si="34"/>
        <v>14</v>
      </c>
      <c r="P165" s="1">
        <f t="shared" si="34"/>
        <v>0</v>
      </c>
      <c r="Q165" s="1">
        <f t="shared" si="38"/>
        <v>0</v>
      </c>
      <c r="R165" s="1">
        <v>1.0129999999999999</v>
      </c>
      <c r="S165" s="1">
        <v>1.9870000000000001</v>
      </c>
      <c r="T165" s="1">
        <v>5</v>
      </c>
      <c r="U165" s="1">
        <v>0</v>
      </c>
      <c r="V165" s="1">
        <f t="shared" si="35"/>
        <v>0</v>
      </c>
      <c r="W165" s="1">
        <v>1.0029999999999999</v>
      </c>
      <c r="X165" s="1">
        <v>1.9970000000000001</v>
      </c>
      <c r="Y165" s="1">
        <v>9</v>
      </c>
      <c r="Z165" s="1">
        <v>0</v>
      </c>
      <c r="AA165" s="1">
        <f t="shared" si="36"/>
        <v>0</v>
      </c>
      <c r="AB165" s="1">
        <v>1</v>
      </c>
      <c r="AC165" s="1">
        <v>2</v>
      </c>
      <c r="AD165" s="1">
        <v>0</v>
      </c>
      <c r="AE165" s="1">
        <v>0</v>
      </c>
      <c r="AF165" s="1" t="e">
        <f t="shared" si="33"/>
        <v>#DIV/0!</v>
      </c>
      <c r="AH165" s="1">
        <f t="shared" si="40"/>
        <v>0.54342383221014656</v>
      </c>
      <c r="AI165" s="1">
        <f t="shared" si="41"/>
        <v>0.39025450908339765</v>
      </c>
      <c r="AJ165" s="1">
        <f t="shared" si="42"/>
        <v>0.56986702727067839</v>
      </c>
      <c r="AK165" s="1">
        <f t="shared" si="43"/>
        <v>4.274263365314539</v>
      </c>
      <c r="AL165" s="1" t="b">
        <f t="shared" si="44"/>
        <v>0</v>
      </c>
      <c r="AM165" s="1">
        <f t="shared" si="45"/>
        <v>0.66347821709764387</v>
      </c>
      <c r="AN165" s="1" t="b">
        <f t="shared" si="46"/>
        <v>0</v>
      </c>
      <c r="AO165" s="1">
        <v>9.4879999999999995</v>
      </c>
    </row>
    <row r="166" spans="1:41">
      <c r="A166" s="7">
        <v>163</v>
      </c>
      <c r="B166" s="9" t="s">
        <v>83</v>
      </c>
      <c r="C166" s="9" t="s">
        <v>61</v>
      </c>
      <c r="D166" s="9" t="s">
        <v>94</v>
      </c>
      <c r="E166" s="9" t="s">
        <v>55</v>
      </c>
      <c r="F166" s="2" t="b">
        <f t="shared" si="39"/>
        <v>1</v>
      </c>
      <c r="G166" s="2" t="b">
        <f t="shared" si="37"/>
        <v>0</v>
      </c>
      <c r="H166" s="3" t="s">
        <v>298</v>
      </c>
      <c r="I166" s="4"/>
      <c r="K166" s="4"/>
      <c r="L166" s="3"/>
      <c r="M166" s="1">
        <f>PRODUCT(SUM(PRODUCT(R166,overview!$J$4),PRODUCT(W166,overview!$K$4),PRODUCT(AB166,overview!$L$4)),1/SUM(overview!$J$4:$L$4))</f>
        <v>0.69156097560975616</v>
      </c>
      <c r="N166" s="1">
        <f>PRODUCT(SUM(PRODUCT(S166,overview!$J$4),PRODUCT(X166,overview!$K$4),PRODUCT(AC166,overview!$L$4)),1/SUM(overview!$J$4:$L$4))</f>
        <v>2.308439024390244</v>
      </c>
      <c r="O166" s="1">
        <f t="shared" si="34"/>
        <v>10.3</v>
      </c>
      <c r="P166" s="1">
        <f t="shared" si="34"/>
        <v>35.700000000000003</v>
      </c>
      <c r="Q166" s="1">
        <f t="shared" si="38"/>
        <v>1.0383483143831416</v>
      </c>
      <c r="R166" s="1">
        <v>0.9</v>
      </c>
      <c r="S166" s="1">
        <v>2.1</v>
      </c>
      <c r="T166" s="1">
        <v>3.8</v>
      </c>
      <c r="U166" s="1">
        <v>22.2</v>
      </c>
      <c r="V166" s="1">
        <f t="shared" si="35"/>
        <v>2.5037593984962401</v>
      </c>
      <c r="W166" s="1">
        <v>0.58499999999999996</v>
      </c>
      <c r="X166" s="1">
        <v>2.415</v>
      </c>
      <c r="Y166" s="1">
        <v>6</v>
      </c>
      <c r="Z166" s="1">
        <v>12</v>
      </c>
      <c r="AA166" s="1">
        <f t="shared" si="36"/>
        <v>0.48447204968944091</v>
      </c>
      <c r="AB166" s="1">
        <v>0.54400000000000004</v>
      </c>
      <c r="AC166" s="1">
        <v>2.456</v>
      </c>
      <c r="AD166" s="1">
        <v>0.5</v>
      </c>
      <c r="AE166" s="1">
        <v>1.5</v>
      </c>
      <c r="AF166" s="1">
        <f t="shared" si="33"/>
        <v>0.66449511400651473</v>
      </c>
      <c r="AH166" s="1">
        <f t="shared" si="40"/>
        <v>0.52310818209390197</v>
      </c>
      <c r="AI166" s="1">
        <f t="shared" si="41"/>
        <v>0.36898280917425724</v>
      </c>
      <c r="AJ166" s="1">
        <f t="shared" si="42"/>
        <v>0.58617098823284386</v>
      </c>
      <c r="AK166" s="1">
        <f t="shared" si="43"/>
        <v>2.8491250942569537</v>
      </c>
      <c r="AL166" s="1" t="b">
        <f t="shared" si="44"/>
        <v>0</v>
      </c>
      <c r="AM166" s="1">
        <f t="shared" si="45"/>
        <v>1.1258838781862062</v>
      </c>
      <c r="AN166" s="1" t="b">
        <f t="shared" si="46"/>
        <v>0</v>
      </c>
      <c r="AO166" s="1">
        <v>9.4879999999999995</v>
      </c>
    </row>
    <row r="167" spans="1:41">
      <c r="A167" s="7">
        <v>164</v>
      </c>
      <c r="B167" s="9" t="s">
        <v>79</v>
      </c>
      <c r="C167" s="9" t="s">
        <v>48</v>
      </c>
      <c r="D167" s="9" t="s">
        <v>32</v>
      </c>
      <c r="E167" s="9" t="s">
        <v>33</v>
      </c>
      <c r="F167" s="2" t="b">
        <f t="shared" si="39"/>
        <v>0</v>
      </c>
      <c r="G167" s="2" t="b">
        <f t="shared" si="37"/>
        <v>1</v>
      </c>
      <c r="H167" s="3" t="s">
        <v>298</v>
      </c>
      <c r="I167" s="4"/>
      <c r="J167" s="3"/>
      <c r="M167" s="1">
        <f>PRODUCT(SUM(PRODUCT(R167,overview!$J$4),PRODUCT(W167,overview!$K$4),PRODUCT(AB167,overview!$L$4)),1/SUM(overview!$J$4:$L$4))</f>
        <v>0.9014878048780488</v>
      </c>
      <c r="N167" s="1">
        <f>PRODUCT(SUM(PRODUCT(S167,overview!$J$4),PRODUCT(X167,overview!$K$4),PRODUCT(AC167,overview!$L$4)),1/SUM(overview!$J$4:$L$4))</f>
        <v>2.0985121951219514</v>
      </c>
      <c r="O167" s="1">
        <f t="shared" si="34"/>
        <v>22</v>
      </c>
      <c r="P167" s="1">
        <f t="shared" si="34"/>
        <v>36</v>
      </c>
      <c r="Q167" s="1">
        <f t="shared" si="38"/>
        <v>0.70295605903876568</v>
      </c>
      <c r="R167" s="1">
        <v>0.83</v>
      </c>
      <c r="S167" s="1">
        <v>2.17</v>
      </c>
      <c r="T167" s="1">
        <v>7.5</v>
      </c>
      <c r="U167" s="1">
        <v>20.5</v>
      </c>
      <c r="V167" s="1">
        <f t="shared" si="35"/>
        <v>1.045468509984639</v>
      </c>
      <c r="W167" s="1">
        <v>0.93300000000000005</v>
      </c>
      <c r="X167" s="1">
        <v>2.0670000000000002</v>
      </c>
      <c r="Y167" s="1">
        <v>13.5</v>
      </c>
      <c r="Z167" s="1">
        <v>14.5</v>
      </c>
      <c r="AA167" s="1">
        <f t="shared" si="36"/>
        <v>0.48481427726710741</v>
      </c>
      <c r="AB167" s="1">
        <v>1.083</v>
      </c>
      <c r="AC167" s="1">
        <v>1.917</v>
      </c>
      <c r="AD167" s="1">
        <v>1</v>
      </c>
      <c r="AE167" s="1">
        <v>1</v>
      </c>
      <c r="AF167" s="1">
        <f t="shared" si="33"/>
        <v>0.56494522691705795</v>
      </c>
      <c r="AH167" s="1">
        <f t="shared" si="40"/>
        <v>0.48918274609126794</v>
      </c>
      <c r="AI167" s="1">
        <f t="shared" si="41"/>
        <v>0.3891117052881759</v>
      </c>
      <c r="AJ167" s="1">
        <f t="shared" si="42"/>
        <v>0.41673464130854759</v>
      </c>
      <c r="AK167" s="1">
        <f t="shared" si="43"/>
        <v>0.6053477543026955</v>
      </c>
      <c r="AL167" s="1" t="b">
        <f t="shared" si="44"/>
        <v>0</v>
      </c>
      <c r="AM167" s="1">
        <f t="shared" si="45"/>
        <v>0.89184549752622433</v>
      </c>
      <c r="AN167" s="1" t="b">
        <f t="shared" si="46"/>
        <v>0</v>
      </c>
      <c r="AO167" s="1">
        <v>9.4879999999999995</v>
      </c>
    </row>
    <row r="168" spans="1:41">
      <c r="A168" s="7">
        <v>165</v>
      </c>
      <c r="B168" s="9" t="s">
        <v>47</v>
      </c>
      <c r="C168" s="9" t="s">
        <v>48</v>
      </c>
      <c r="D168" s="9" t="s">
        <v>49</v>
      </c>
      <c r="E168" s="9" t="s">
        <v>50</v>
      </c>
      <c r="F168" s="2" t="b">
        <f t="shared" si="39"/>
        <v>1</v>
      </c>
      <c r="G168" s="2" t="b">
        <f t="shared" si="37"/>
        <v>0</v>
      </c>
      <c r="H168" s="3" t="s">
        <v>298</v>
      </c>
      <c r="I168" s="4"/>
      <c r="K168" s="3"/>
      <c r="L168" s="3"/>
      <c r="M168" s="1">
        <f>PRODUCT(SUM(PRODUCT(R168,overview!$J$4),PRODUCT(W168,overview!$K$4),PRODUCT(AB168,overview!$L$4)),1/SUM(overview!$J$4:$L$4))</f>
        <v>0.72390243902439033</v>
      </c>
      <c r="N168" s="1">
        <f>PRODUCT(SUM(PRODUCT(S168,overview!$J$4),PRODUCT(X168,overview!$K$4),PRODUCT(AC168,overview!$L$4)),1/SUM(overview!$J$4:$L$4))</f>
        <v>2.2760975609756096</v>
      </c>
      <c r="O168" s="1">
        <f t="shared" si="34"/>
        <v>10</v>
      </c>
      <c r="P168" s="1">
        <f t="shared" si="34"/>
        <v>28</v>
      </c>
      <c r="Q168" s="1">
        <f t="shared" si="38"/>
        <v>0.89052721817402503</v>
      </c>
      <c r="R168" s="1">
        <v>0.75700000000000001</v>
      </c>
      <c r="S168" s="1">
        <v>2.2429999999999999</v>
      </c>
      <c r="T168" s="1">
        <v>6</v>
      </c>
      <c r="U168" s="1">
        <v>5</v>
      </c>
      <c r="V168" s="1">
        <f t="shared" si="35"/>
        <v>0.28124535592212813</v>
      </c>
      <c r="W168" s="1">
        <v>0.71699999999999997</v>
      </c>
      <c r="X168" s="1">
        <v>2.2829999999999999</v>
      </c>
      <c r="Y168" s="1">
        <v>4</v>
      </c>
      <c r="Z168" s="1">
        <v>22</v>
      </c>
      <c r="AA168" s="1">
        <f t="shared" si="36"/>
        <v>1.7273324572930355</v>
      </c>
      <c r="AB168" s="1">
        <v>0.44</v>
      </c>
      <c r="AC168" s="1">
        <v>2.56</v>
      </c>
      <c r="AD168" s="1">
        <v>0</v>
      </c>
      <c r="AE168" s="1">
        <v>1</v>
      </c>
      <c r="AF168" s="1" t="e">
        <f t="shared" si="33"/>
        <v>#DIV/0!</v>
      </c>
      <c r="AH168" s="1">
        <f t="shared" si="40"/>
        <v>0.48832508298207122</v>
      </c>
      <c r="AI168" s="1">
        <f t="shared" si="41"/>
        <v>0.35522076377915113</v>
      </c>
      <c r="AJ168" s="1">
        <f t="shared" ref="AJ168:AJ193" si="47">(SUM(AE164:AE174)*SUM(AB164:AB174))/(SUM(AD164:AD174)*SUM(AC164:AC174))</f>
        <v>0.35262161956877114</v>
      </c>
      <c r="AK168" s="1">
        <f t="shared" si="43"/>
        <v>0.2930207208705306</v>
      </c>
      <c r="AL168" s="1" t="b">
        <f t="shared" si="44"/>
        <v>0</v>
      </c>
      <c r="AM168" s="1">
        <f t="shared" si="45"/>
        <v>0.64606555353319961</v>
      </c>
      <c r="AN168" s="1" t="b">
        <f t="shared" si="46"/>
        <v>0</v>
      </c>
      <c r="AO168" s="1">
        <v>9.4879999999999995</v>
      </c>
    </row>
    <row r="169" spans="1:41">
      <c r="A169" s="7">
        <v>166</v>
      </c>
      <c r="B169" s="9" t="s">
        <v>32</v>
      </c>
      <c r="C169" s="9" t="s">
        <v>33</v>
      </c>
      <c r="D169" s="9" t="s">
        <v>32</v>
      </c>
      <c r="E169" s="9" t="s">
        <v>33</v>
      </c>
      <c r="F169" s="2" t="b">
        <f t="shared" si="39"/>
        <v>0</v>
      </c>
      <c r="G169" s="2" t="b">
        <f t="shared" si="37"/>
        <v>0</v>
      </c>
      <c r="H169" s="3" t="s">
        <v>298</v>
      </c>
      <c r="I169" s="4"/>
      <c r="K169" s="2"/>
      <c r="L169" s="2"/>
      <c r="M169" s="1">
        <f>PRODUCT(SUM(PRODUCT(R169,overview!$J$4),PRODUCT(W169,overview!$K$4),PRODUCT(AB169,overview!$L$4)),1/SUM(overview!$J$4:$L$4))</f>
        <v>0.9993658536585367</v>
      </c>
      <c r="N169" s="1">
        <f>PRODUCT(SUM(PRODUCT(S169,overview!$J$4),PRODUCT(X169,overview!$K$4),PRODUCT(AC169,overview!$L$4)),1/SUM(overview!$J$4:$L$4))</f>
        <v>2.0006341463414632</v>
      </c>
      <c r="O169" s="1">
        <f t="shared" si="34"/>
        <v>15</v>
      </c>
      <c r="P169" s="1">
        <f t="shared" si="34"/>
        <v>4</v>
      </c>
      <c r="Q169" s="1">
        <f t="shared" si="38"/>
        <v>0.13320654426645212</v>
      </c>
      <c r="R169" s="1">
        <v>1</v>
      </c>
      <c r="S169" s="1">
        <v>2</v>
      </c>
      <c r="T169" s="1">
        <v>8</v>
      </c>
      <c r="U169" s="1">
        <v>0</v>
      </c>
      <c r="V169" s="1">
        <f t="shared" si="35"/>
        <v>0</v>
      </c>
      <c r="W169" s="1">
        <v>0.999</v>
      </c>
      <c r="X169" s="1">
        <v>2.0009999999999999</v>
      </c>
      <c r="Y169" s="1">
        <v>7</v>
      </c>
      <c r="Z169" s="1">
        <v>4</v>
      </c>
      <c r="AA169" s="1">
        <f t="shared" si="36"/>
        <v>0.28528592846433926</v>
      </c>
      <c r="AB169" s="1">
        <v>1</v>
      </c>
      <c r="AC169" s="1">
        <v>2</v>
      </c>
      <c r="AD169" s="1">
        <v>0</v>
      </c>
      <c r="AE169" s="1">
        <v>0</v>
      </c>
      <c r="AF169" s="1" t="e">
        <f t="shared" si="33"/>
        <v>#DIV/0!</v>
      </c>
      <c r="AH169" s="1">
        <f t="shared" si="40"/>
        <v>0.39972300635168551</v>
      </c>
      <c r="AI169" s="1">
        <f t="shared" si="41"/>
        <v>0.36316018306533698</v>
      </c>
      <c r="AJ169" s="1">
        <f t="shared" si="47"/>
        <v>0.41673464130854765</v>
      </c>
      <c r="AK169" s="1">
        <f t="shared" si="43"/>
        <v>7.6921983108513253E-2</v>
      </c>
      <c r="AL169" s="1" t="b">
        <f t="shared" si="44"/>
        <v>0</v>
      </c>
      <c r="AM169" s="1">
        <f t="shared" si="45"/>
        <v>0.71962458422015663</v>
      </c>
      <c r="AN169" s="1" t="b">
        <f t="shared" si="46"/>
        <v>0</v>
      </c>
      <c r="AO169" s="1">
        <v>9.4879999999999995</v>
      </c>
    </row>
    <row r="170" spans="1:41">
      <c r="A170" s="7">
        <v>167</v>
      </c>
      <c r="B170" s="9" t="s">
        <v>43</v>
      </c>
      <c r="C170" s="9" t="s">
        <v>44</v>
      </c>
      <c r="D170" s="9" t="s">
        <v>40</v>
      </c>
      <c r="E170" s="9" t="s">
        <v>29</v>
      </c>
      <c r="F170" s="2" t="b">
        <f t="shared" si="39"/>
        <v>0</v>
      </c>
      <c r="G170" s="2" t="b">
        <f t="shared" si="37"/>
        <v>1</v>
      </c>
      <c r="H170" s="3" t="s">
        <v>298</v>
      </c>
      <c r="I170" s="4"/>
      <c r="J170" s="3"/>
      <c r="M170" s="1">
        <f>PRODUCT(SUM(PRODUCT(R170,overview!$J$4),PRODUCT(W170,overview!$K$4),PRODUCT(AB170,overview!$L$4)),1/SUM(overview!$J$4:$L$4))</f>
        <v>0.74704878048780488</v>
      </c>
      <c r="N170" s="1">
        <f>PRODUCT(SUM(PRODUCT(S170,overview!$J$4),PRODUCT(X170,overview!$K$4),PRODUCT(AC170,overview!$L$4)),1/SUM(overview!$J$4:$L$4))</f>
        <v>2.252951219512195</v>
      </c>
      <c r="O170" s="1">
        <f t="shared" si="34"/>
        <v>17.8</v>
      </c>
      <c r="P170" s="1">
        <f t="shared" si="34"/>
        <v>20.2</v>
      </c>
      <c r="Q170" s="1">
        <f t="shared" si="38"/>
        <v>0.37629507972186904</v>
      </c>
      <c r="R170" s="1">
        <v>0.40400000000000003</v>
      </c>
      <c r="S170" s="1">
        <v>2.5960000000000001</v>
      </c>
      <c r="T170" s="1">
        <v>8</v>
      </c>
      <c r="U170" s="1">
        <v>4</v>
      </c>
      <c r="V170" s="1">
        <f t="shared" si="35"/>
        <v>7.7812018489984591E-2</v>
      </c>
      <c r="W170" s="1">
        <v>0.94299999999999995</v>
      </c>
      <c r="X170" s="1">
        <v>2.0569999999999999</v>
      </c>
      <c r="Y170" s="1">
        <v>9.8000000000000007</v>
      </c>
      <c r="Z170" s="1">
        <v>14.2</v>
      </c>
      <c r="AA170" s="1">
        <f t="shared" si="36"/>
        <v>0.66426239917454566</v>
      </c>
      <c r="AB170" s="1">
        <v>0.45500000000000002</v>
      </c>
      <c r="AC170" s="1">
        <v>2.5449999999999999</v>
      </c>
      <c r="AD170" s="1">
        <v>0</v>
      </c>
      <c r="AE170" s="1">
        <v>2</v>
      </c>
      <c r="AF170" s="1" t="e">
        <f t="shared" si="33"/>
        <v>#DIV/0!</v>
      </c>
      <c r="AH170" s="1">
        <f t="shared" si="40"/>
        <v>0.43814915644274666</v>
      </c>
      <c r="AI170" s="1">
        <f t="shared" si="41"/>
        <v>0.37314177225698059</v>
      </c>
      <c r="AJ170" s="1">
        <f t="shared" si="47"/>
        <v>0.40658965943480679</v>
      </c>
      <c r="AK170" s="1">
        <f t="shared" si="43"/>
        <v>0.16045246842678978</v>
      </c>
      <c r="AL170" s="1" t="b">
        <f t="shared" si="44"/>
        <v>0</v>
      </c>
      <c r="AM170" s="1">
        <f t="shared" si="45"/>
        <v>1.3794347349196834</v>
      </c>
      <c r="AN170" s="1" t="b">
        <f t="shared" si="46"/>
        <v>0</v>
      </c>
      <c r="AO170" s="1">
        <v>9.4879999999999995</v>
      </c>
    </row>
    <row r="171" spans="1:41">
      <c r="A171" s="7">
        <v>168</v>
      </c>
      <c r="B171" s="9" t="s">
        <v>47</v>
      </c>
      <c r="C171" s="9" t="s">
        <v>48</v>
      </c>
      <c r="D171" s="9" t="s">
        <v>62</v>
      </c>
      <c r="E171" s="9" t="s">
        <v>48</v>
      </c>
      <c r="F171" s="2" t="b">
        <f t="shared" si="39"/>
        <v>1</v>
      </c>
      <c r="G171" s="2" t="b">
        <f t="shared" si="37"/>
        <v>0</v>
      </c>
      <c r="H171" s="3" t="s">
        <v>298</v>
      </c>
      <c r="I171" s="4"/>
      <c r="J171" s="3"/>
      <c r="M171" s="1">
        <f>PRODUCT(SUM(PRODUCT(R171,overview!$J$4),PRODUCT(W171,overview!$K$4),PRODUCT(AB171,overview!$L$4)),1/SUM(overview!$J$4:$L$4))</f>
        <v>0.93953658536585372</v>
      </c>
      <c r="N171" s="1">
        <f>PRODUCT(SUM(PRODUCT(S171,overview!$J$4),PRODUCT(X171,overview!$K$4),PRODUCT(AC171,overview!$L$4)),1/SUM(overview!$J$4:$L$4))</f>
        <v>2.0604634146341461</v>
      </c>
      <c r="O171" s="1">
        <f t="shared" si="34"/>
        <v>22.5</v>
      </c>
      <c r="P171" s="1">
        <f t="shared" si="34"/>
        <v>21.5</v>
      </c>
      <c r="Q171" s="1">
        <f t="shared" si="38"/>
        <v>0.43571722624031489</v>
      </c>
      <c r="R171" s="1">
        <v>0.93500000000000005</v>
      </c>
      <c r="S171" s="1">
        <v>2.0649999999999999</v>
      </c>
      <c r="T171" s="1">
        <v>11</v>
      </c>
      <c r="U171" s="1">
        <v>5</v>
      </c>
      <c r="V171" s="1">
        <f t="shared" si="35"/>
        <v>0.20581113801452788</v>
      </c>
      <c r="W171" s="1">
        <v>0.93400000000000005</v>
      </c>
      <c r="X171" s="1">
        <v>2.0659999999999998</v>
      </c>
      <c r="Y171" s="1">
        <v>9.5</v>
      </c>
      <c r="Z171" s="1">
        <v>16.5</v>
      </c>
      <c r="AA171" s="1">
        <f t="shared" si="36"/>
        <v>0.7851938655933155</v>
      </c>
      <c r="AB171" s="1">
        <v>1.147</v>
      </c>
      <c r="AC171" s="1">
        <v>1.853</v>
      </c>
      <c r="AD171" s="1">
        <v>2</v>
      </c>
      <c r="AE171" s="1">
        <v>0</v>
      </c>
      <c r="AF171" s="1">
        <f t="shared" si="33"/>
        <v>0</v>
      </c>
      <c r="AH171" s="1">
        <f t="shared" si="40"/>
        <v>0.44410354473603209</v>
      </c>
      <c r="AI171" s="1">
        <f t="shared" si="41"/>
        <v>0.27602937228770419</v>
      </c>
      <c r="AJ171" s="1">
        <f t="shared" si="47"/>
        <v>0.32837670384138795</v>
      </c>
      <c r="AK171" s="1">
        <f t="shared" si="43"/>
        <v>0.31060823530044696</v>
      </c>
      <c r="AL171" s="1" t="b">
        <f t="shared" si="44"/>
        <v>0</v>
      </c>
      <c r="AM171" s="1">
        <f t="shared" si="45"/>
        <v>1.8570525897798815</v>
      </c>
      <c r="AN171" s="1" t="b">
        <f t="shared" si="46"/>
        <v>0</v>
      </c>
      <c r="AO171" s="1">
        <v>9.4879999999999995</v>
      </c>
    </row>
    <row r="172" spans="1:41">
      <c r="A172" s="7">
        <v>169</v>
      </c>
      <c r="B172" s="9" t="s">
        <v>47</v>
      </c>
      <c r="C172" s="9" t="s">
        <v>48</v>
      </c>
      <c r="D172" s="9" t="s">
        <v>47</v>
      </c>
      <c r="E172" s="9" t="s">
        <v>48</v>
      </c>
      <c r="F172" s="2" t="b">
        <f t="shared" si="39"/>
        <v>0</v>
      </c>
      <c r="G172" s="2" t="b">
        <f t="shared" si="37"/>
        <v>0</v>
      </c>
      <c r="H172" s="3" t="s">
        <v>298</v>
      </c>
      <c r="I172" s="4"/>
      <c r="J172" s="4"/>
      <c r="M172" s="1">
        <f>PRODUCT(SUM(PRODUCT(R172,overview!$J$4),PRODUCT(W172,overview!$K$4),PRODUCT(AB172,overview!$L$4)),1/SUM(overview!$J$4:$L$4))</f>
        <v>0.93080487804878043</v>
      </c>
      <c r="N172" s="1">
        <f>PRODUCT(SUM(PRODUCT(S172,overview!$J$4),PRODUCT(X172,overview!$K$4),PRODUCT(AC172,overview!$L$4)),1/SUM(overview!$J$4:$L$4))</f>
        <v>2.0691951219512195</v>
      </c>
      <c r="O172" s="1">
        <f t="shared" si="34"/>
        <v>19.5</v>
      </c>
      <c r="P172" s="1">
        <f t="shared" si="34"/>
        <v>4.5</v>
      </c>
      <c r="Q172" s="1">
        <f t="shared" si="38"/>
        <v>0.10380902382033963</v>
      </c>
      <c r="R172" s="1">
        <v>0.95799999999999996</v>
      </c>
      <c r="S172" s="1">
        <v>2.0419999999999998</v>
      </c>
      <c r="T172" s="1">
        <v>9</v>
      </c>
      <c r="U172" s="1">
        <v>2</v>
      </c>
      <c r="V172" s="1">
        <f t="shared" si="35"/>
        <v>0.10425508760474481</v>
      </c>
      <c r="W172" s="1">
        <v>0.91900000000000004</v>
      </c>
      <c r="X172" s="1">
        <v>2.081</v>
      </c>
      <c r="Y172" s="1">
        <v>10.5</v>
      </c>
      <c r="Z172" s="1">
        <v>2.5</v>
      </c>
      <c r="AA172" s="1">
        <f t="shared" si="36"/>
        <v>0.10514633532413445</v>
      </c>
      <c r="AB172" s="1">
        <v>0.85699999999999998</v>
      </c>
      <c r="AC172" s="1">
        <v>2.1429999999999998</v>
      </c>
      <c r="AD172" s="1">
        <v>0</v>
      </c>
      <c r="AE172" s="1">
        <v>0</v>
      </c>
      <c r="AF172" s="1" t="e">
        <f t="shared" si="33"/>
        <v>#DIV/0!</v>
      </c>
      <c r="AH172" s="1">
        <f t="shared" si="40"/>
        <v>0.42318013886319372</v>
      </c>
      <c r="AI172" s="1">
        <f t="shared" si="41"/>
        <v>0.17382094684962446</v>
      </c>
      <c r="AJ172" s="1">
        <f t="shared" si="47"/>
        <v>0.25945415000350808</v>
      </c>
      <c r="AK172" s="1">
        <f t="shared" si="43"/>
        <v>0.3479055733249431</v>
      </c>
      <c r="AL172" s="1" t="b">
        <f t="shared" si="44"/>
        <v>0</v>
      </c>
      <c r="AM172" s="1">
        <f t="shared" si="45"/>
        <v>3.1400855146932738</v>
      </c>
      <c r="AN172" s="1" t="b">
        <f t="shared" si="46"/>
        <v>0</v>
      </c>
      <c r="AO172" s="1">
        <v>9.4879999999999995</v>
      </c>
    </row>
    <row r="173" spans="1:41">
      <c r="A173" s="7">
        <v>170</v>
      </c>
      <c r="B173" s="9" t="s">
        <v>36</v>
      </c>
      <c r="C173" s="9" t="s">
        <v>37</v>
      </c>
      <c r="D173" s="9" t="s">
        <v>67</v>
      </c>
      <c r="E173" s="9" t="s">
        <v>37</v>
      </c>
      <c r="F173" s="2" t="b">
        <f t="shared" si="39"/>
        <v>0</v>
      </c>
      <c r="G173" s="2" t="b">
        <f t="shared" si="37"/>
        <v>1</v>
      </c>
      <c r="H173" s="3" t="s">
        <v>298</v>
      </c>
      <c r="I173" s="4"/>
      <c r="J173" s="4"/>
      <c r="K173" s="3"/>
      <c r="L173" s="3"/>
      <c r="M173" s="1">
        <f>PRODUCT(SUM(PRODUCT(R173,overview!$J$4),PRODUCT(W173,overview!$K$4),PRODUCT(AB173,overview!$L$4)),1/SUM(overview!$J$4:$L$4))</f>
        <v>0.94768292682926847</v>
      </c>
      <c r="N173" s="1">
        <f>PRODUCT(SUM(PRODUCT(S173,overview!$J$4),PRODUCT(X173,overview!$K$4),PRODUCT(AC173,overview!$L$4)),1/SUM(overview!$J$4:$L$4))</f>
        <v>2.0523170731707316</v>
      </c>
      <c r="O173" s="1">
        <f t="shared" si="34"/>
        <v>19</v>
      </c>
      <c r="P173" s="1">
        <f t="shared" si="34"/>
        <v>6</v>
      </c>
      <c r="Q173" s="1">
        <f t="shared" si="38"/>
        <v>0.14581971596648644</v>
      </c>
      <c r="R173" s="1">
        <v>0.96199999999999997</v>
      </c>
      <c r="S173" s="1">
        <v>2.0379999999999998</v>
      </c>
      <c r="T173" s="1">
        <v>6</v>
      </c>
      <c r="U173" s="1">
        <v>4</v>
      </c>
      <c r="V173" s="1">
        <f t="shared" si="35"/>
        <v>0.31468760222440306</v>
      </c>
      <c r="W173" s="1">
        <v>0.93100000000000005</v>
      </c>
      <c r="X173" s="1">
        <v>2.069</v>
      </c>
      <c r="Y173" s="1">
        <v>11</v>
      </c>
      <c r="Z173" s="1">
        <v>2</v>
      </c>
      <c r="AA173" s="1">
        <f t="shared" si="36"/>
        <v>8.1813787952019004E-2</v>
      </c>
      <c r="AB173" s="1">
        <v>1.181</v>
      </c>
      <c r="AC173" s="1">
        <v>1.819</v>
      </c>
      <c r="AD173" s="1">
        <v>2</v>
      </c>
      <c r="AE173" s="1">
        <v>0</v>
      </c>
      <c r="AF173" s="1">
        <f t="shared" si="33"/>
        <v>0</v>
      </c>
      <c r="AH173" s="1">
        <f t="shared" si="40"/>
        <v>0.33346843144942045</v>
      </c>
      <c r="AI173" s="1">
        <f t="shared" si="41"/>
        <v>0.14842845389725151</v>
      </c>
      <c r="AJ173" s="1">
        <f t="shared" si="47"/>
        <v>0.21136020694115107</v>
      </c>
      <c r="AK173" s="1">
        <f t="shared" si="43"/>
        <v>0.34332697194368822</v>
      </c>
      <c r="AL173" s="1" t="b">
        <f t="shared" si="44"/>
        <v>0</v>
      </c>
      <c r="AM173" s="1">
        <f t="shared" si="45"/>
        <v>4.6283560809695423</v>
      </c>
      <c r="AN173" s="1" t="b">
        <f t="shared" si="46"/>
        <v>0</v>
      </c>
      <c r="AO173" s="1">
        <v>9.4879999999999995</v>
      </c>
    </row>
    <row r="174" spans="1:41">
      <c r="A174" s="7">
        <v>171</v>
      </c>
      <c r="B174" s="9" t="s">
        <v>45</v>
      </c>
      <c r="C174" s="9" t="s">
        <v>46</v>
      </c>
      <c r="D174" s="9" t="s">
        <v>45</v>
      </c>
      <c r="E174" s="9" t="s">
        <v>46</v>
      </c>
      <c r="F174" s="2" t="b">
        <f t="shared" si="39"/>
        <v>0</v>
      </c>
      <c r="G174" s="2" t="b">
        <f t="shared" si="37"/>
        <v>0</v>
      </c>
      <c r="H174" s="3" t="s">
        <v>298</v>
      </c>
      <c r="I174" s="4"/>
      <c r="J174" s="3"/>
      <c r="M174" s="1">
        <f>PRODUCT(SUM(PRODUCT(R174,overview!$J$4),PRODUCT(W174,overview!$K$4),PRODUCT(AB174,overview!$L$4)),1/SUM(overview!$J$4:$L$4))</f>
        <v>1.0228292682926829</v>
      </c>
      <c r="N174" s="1">
        <f>PRODUCT(SUM(PRODUCT(S174,overview!$J$4),PRODUCT(X174,overview!$K$4),PRODUCT(AC174,overview!$L$4)),1/SUM(overview!$J$4:$L$4))</f>
        <v>1.9771707317073171</v>
      </c>
      <c r="O174" s="1">
        <f t="shared" si="34"/>
        <v>13</v>
      </c>
      <c r="P174" s="1">
        <f t="shared" si="34"/>
        <v>1</v>
      </c>
      <c r="Q174" s="1">
        <f t="shared" si="38"/>
        <v>3.979381912866567E-2</v>
      </c>
      <c r="R174" s="1">
        <v>1.026</v>
      </c>
      <c r="S174" s="1">
        <v>1.974</v>
      </c>
      <c r="T174" s="1">
        <v>8</v>
      </c>
      <c r="U174" s="1">
        <v>0</v>
      </c>
      <c r="V174" s="1">
        <f t="shared" si="35"/>
        <v>0</v>
      </c>
      <c r="W174" s="1">
        <v>1.022</v>
      </c>
      <c r="X174" s="1">
        <v>1.978</v>
      </c>
      <c r="Y174" s="1">
        <v>5</v>
      </c>
      <c r="Z174" s="1">
        <v>1</v>
      </c>
      <c r="AA174" s="1">
        <f t="shared" si="36"/>
        <v>0.1033367037411527</v>
      </c>
      <c r="AB174" s="1">
        <v>1</v>
      </c>
      <c r="AC174" s="1">
        <v>2</v>
      </c>
      <c r="AD174" s="1">
        <v>0</v>
      </c>
      <c r="AE174" s="1">
        <v>0</v>
      </c>
      <c r="AF174" s="1" t="e">
        <f t="shared" si="33"/>
        <v>#DIV/0!</v>
      </c>
      <c r="AH174" s="1">
        <f t="shared" si="40"/>
        <v>0.31893854924612963</v>
      </c>
      <c r="AI174" s="1">
        <f t="shared" si="41"/>
        <v>0.14797033848746055</v>
      </c>
      <c r="AJ174" s="1">
        <f t="shared" si="47"/>
        <v>0.19269521410579343</v>
      </c>
      <c r="AK174" s="1">
        <f t="shared" si="43"/>
        <v>0.43217337145843393</v>
      </c>
      <c r="AL174" s="1" t="b">
        <f t="shared" si="44"/>
        <v>0</v>
      </c>
      <c r="AM174" s="1">
        <f t="shared" si="45"/>
        <v>4.5705054938384952</v>
      </c>
      <c r="AN174" s="1" t="b">
        <f t="shared" si="46"/>
        <v>0</v>
      </c>
      <c r="AO174" s="1">
        <v>9.4879999999999995</v>
      </c>
    </row>
    <row r="175" spans="1:41">
      <c r="A175" s="7">
        <v>172</v>
      </c>
      <c r="B175" s="9" t="s">
        <v>45</v>
      </c>
      <c r="C175" s="9" t="s">
        <v>46</v>
      </c>
      <c r="D175" s="9" t="s">
        <v>45</v>
      </c>
      <c r="E175" s="9" t="s">
        <v>46</v>
      </c>
      <c r="F175" s="2" t="b">
        <f t="shared" si="39"/>
        <v>0</v>
      </c>
      <c r="G175" s="2" t="b">
        <f t="shared" si="37"/>
        <v>0</v>
      </c>
      <c r="H175" s="3" t="s">
        <v>298</v>
      </c>
      <c r="I175" s="4"/>
      <c r="J175" s="3"/>
      <c r="M175" s="1">
        <f>PRODUCT(SUM(PRODUCT(R175,overview!$J$4),PRODUCT(W175,overview!$K$4),PRODUCT(AB175,overview!$L$4)),1/SUM(overview!$J$4:$L$4))</f>
        <v>0.93199999999999994</v>
      </c>
      <c r="N175" s="1">
        <f>PRODUCT(SUM(PRODUCT(S175,overview!$J$4),PRODUCT(X175,overview!$K$4),PRODUCT(AC175,overview!$L$4)),1/SUM(overview!$J$4:$L$4))</f>
        <v>2.0680000000000005</v>
      </c>
      <c r="O175" s="1">
        <f t="shared" si="34"/>
        <v>15</v>
      </c>
      <c r="P175" s="1">
        <f t="shared" si="34"/>
        <v>5</v>
      </c>
      <c r="Q175" s="1">
        <f t="shared" si="38"/>
        <v>0.15022566086395867</v>
      </c>
      <c r="R175" s="1">
        <v>0.79900000000000004</v>
      </c>
      <c r="S175" s="1">
        <v>2.2010000000000001</v>
      </c>
      <c r="T175" s="1">
        <v>4</v>
      </c>
      <c r="U175" s="1">
        <v>5</v>
      </c>
      <c r="V175" s="1">
        <f t="shared" si="35"/>
        <v>0.45377101317582919</v>
      </c>
      <c r="W175" s="1">
        <v>1.0009999999999999</v>
      </c>
      <c r="X175" s="1">
        <v>1.9990000000000001</v>
      </c>
      <c r="Y175" s="1">
        <v>11</v>
      </c>
      <c r="Z175" s="1">
        <v>0</v>
      </c>
      <c r="AA175" s="1">
        <f t="shared" si="36"/>
        <v>0</v>
      </c>
      <c r="AB175" s="1">
        <v>1</v>
      </c>
      <c r="AC175" s="1">
        <v>2</v>
      </c>
      <c r="AD175" s="1">
        <v>0</v>
      </c>
      <c r="AE175" s="1">
        <v>0</v>
      </c>
      <c r="AF175" s="1" t="e">
        <f t="shared" si="33"/>
        <v>#DIV/0!</v>
      </c>
      <c r="AH175" s="1">
        <f t="shared" si="40"/>
        <v>0.34235055475626724</v>
      </c>
      <c r="AI175" s="1">
        <f t="shared" si="41"/>
        <v>0.18655919721005468</v>
      </c>
      <c r="AJ175" s="1">
        <f t="shared" si="47"/>
        <v>0.19400630914826505</v>
      </c>
      <c r="AK175" s="1">
        <f t="shared" si="43"/>
        <v>0.35804417136942551</v>
      </c>
      <c r="AL175" s="1" t="b">
        <f t="shared" si="44"/>
        <v>0</v>
      </c>
      <c r="AM175" s="1">
        <f t="shared" si="45"/>
        <v>3.1097510280583829</v>
      </c>
      <c r="AN175" s="1" t="b">
        <f t="shared" si="46"/>
        <v>0</v>
      </c>
      <c r="AO175" s="1">
        <v>9.4879999999999995</v>
      </c>
    </row>
    <row r="176" spans="1:41">
      <c r="A176" s="7">
        <v>173</v>
      </c>
      <c r="B176" s="9" t="s">
        <v>53</v>
      </c>
      <c r="C176" s="9" t="s">
        <v>33</v>
      </c>
      <c r="D176" s="9" t="s">
        <v>49</v>
      </c>
      <c r="E176" s="9" t="s">
        <v>50</v>
      </c>
      <c r="F176" s="2" t="b">
        <f t="shared" si="39"/>
        <v>1</v>
      </c>
      <c r="G176" s="2" t="b">
        <f t="shared" si="37"/>
        <v>0</v>
      </c>
      <c r="H176" s="3" t="s">
        <v>298</v>
      </c>
      <c r="I176" s="4"/>
      <c r="J176" s="3"/>
      <c r="K176" s="2"/>
      <c r="L176" s="2"/>
      <c r="M176" s="1">
        <f>PRODUCT(SUM(PRODUCT(R176,overview!$J$4),PRODUCT(W176,overview!$K$4),PRODUCT(AB176,overview!$L$4)),1/SUM(overview!$J$4:$L$4))</f>
        <v>0.73834146341463414</v>
      </c>
      <c r="N176" s="1">
        <f>PRODUCT(SUM(PRODUCT(S176,overview!$J$4),PRODUCT(X176,overview!$K$4),PRODUCT(AC176,overview!$L$4)),1/SUM(overview!$J$4:$L$4))</f>
        <v>2.2616585365853661</v>
      </c>
      <c r="O176" s="1">
        <f t="shared" si="34"/>
        <v>17.8</v>
      </c>
      <c r="P176" s="1">
        <f t="shared" si="34"/>
        <v>20.2</v>
      </c>
      <c r="Q176" s="1">
        <f t="shared" si="38"/>
        <v>0.37047728817108189</v>
      </c>
      <c r="R176" s="1">
        <v>0.98299999999999998</v>
      </c>
      <c r="S176" s="1">
        <v>2.0169999999999999</v>
      </c>
      <c r="T176" s="1">
        <v>7</v>
      </c>
      <c r="U176" s="1">
        <v>4</v>
      </c>
      <c r="V176" s="1">
        <f t="shared" si="35"/>
        <v>0.27848997804377085</v>
      </c>
      <c r="W176" s="1">
        <v>0.60299999999999998</v>
      </c>
      <c r="X176" s="1">
        <v>2.3969999999999998</v>
      </c>
      <c r="Y176" s="1">
        <v>9.8000000000000007</v>
      </c>
      <c r="Z176" s="1">
        <v>15.2</v>
      </c>
      <c r="AA176" s="1">
        <f t="shared" si="36"/>
        <v>0.39018160455671624</v>
      </c>
      <c r="AB176" s="1">
        <v>0.83199999999999996</v>
      </c>
      <c r="AC176" s="1">
        <v>2.1680000000000001</v>
      </c>
      <c r="AD176" s="1">
        <v>1</v>
      </c>
      <c r="AE176" s="1">
        <v>1</v>
      </c>
      <c r="AF176" s="1">
        <f t="shared" si="33"/>
        <v>0.38376383763837635</v>
      </c>
      <c r="AH176" s="1">
        <f t="shared" si="40"/>
        <v>0.2664939115825129</v>
      </c>
      <c r="AI176" s="1">
        <f t="shared" si="41"/>
        <v>0.16234319938145469</v>
      </c>
      <c r="AJ176" s="1">
        <f t="shared" si="47"/>
        <v>0.22768999247554553</v>
      </c>
      <c r="AK176" s="1">
        <f t="shared" si="43"/>
        <v>0.6037553937524216</v>
      </c>
      <c r="AL176" s="1" t="b">
        <f t="shared" si="44"/>
        <v>0</v>
      </c>
      <c r="AM176" s="1">
        <f t="shared" si="45"/>
        <v>2.7351566002169405</v>
      </c>
      <c r="AN176" s="1" t="b">
        <f t="shared" si="46"/>
        <v>0</v>
      </c>
      <c r="AO176" s="1">
        <v>9.4879999999999995</v>
      </c>
    </row>
    <row r="177" spans="1:41">
      <c r="A177" s="7">
        <v>174</v>
      </c>
      <c r="B177" s="9" t="s">
        <v>38</v>
      </c>
      <c r="C177" s="9" t="s">
        <v>1</v>
      </c>
      <c r="D177" s="9" t="s">
        <v>38</v>
      </c>
      <c r="E177" s="9" t="s">
        <v>1</v>
      </c>
      <c r="F177" s="2" t="b">
        <f t="shared" si="39"/>
        <v>0</v>
      </c>
      <c r="G177" s="2" t="b">
        <f t="shared" si="37"/>
        <v>0</v>
      </c>
      <c r="H177" s="3" t="s">
        <v>298</v>
      </c>
      <c r="I177" s="4"/>
      <c r="J177" s="3"/>
      <c r="M177" s="1">
        <f>PRODUCT(SUM(PRODUCT(R177,overview!$J$4),PRODUCT(W177,overview!$K$4),PRODUCT(AB177,overview!$L$4)),1/SUM(overview!$J$4:$L$4))</f>
        <v>0.46387804878048777</v>
      </c>
      <c r="N177" s="1">
        <f>PRODUCT(SUM(PRODUCT(S177,overview!$J$4),PRODUCT(X177,overview!$K$4),PRODUCT(AC177,overview!$L$4)),1/SUM(overview!$J$4:$L$4))</f>
        <v>2.5361219512195121</v>
      </c>
      <c r="O177" s="1">
        <f t="shared" si="34"/>
        <v>2.7</v>
      </c>
      <c r="P177" s="1">
        <f t="shared" si="34"/>
        <v>15.3</v>
      </c>
      <c r="Q177" s="1">
        <f t="shared" si="38"/>
        <v>1.0364810237767796</v>
      </c>
      <c r="R177" s="1">
        <v>0.499</v>
      </c>
      <c r="S177" s="1">
        <v>2.5009999999999999</v>
      </c>
      <c r="T177" s="1">
        <v>1.7</v>
      </c>
      <c r="U177" s="1">
        <v>5.3</v>
      </c>
      <c r="V177" s="1">
        <f t="shared" si="35"/>
        <v>0.62203353952536633</v>
      </c>
      <c r="W177" s="1">
        <v>0.45</v>
      </c>
      <c r="X177" s="1">
        <v>2.5499999999999998</v>
      </c>
      <c r="Y177" s="1">
        <v>1</v>
      </c>
      <c r="Z177" s="1">
        <v>10</v>
      </c>
      <c r="AA177" s="1">
        <f t="shared" si="36"/>
        <v>1.7647058823529413</v>
      </c>
      <c r="AB177" s="1">
        <v>0.33300000000000002</v>
      </c>
      <c r="AC177" s="1">
        <v>2.6669999999999998</v>
      </c>
      <c r="AD177" s="1">
        <v>0</v>
      </c>
      <c r="AE177" s="1">
        <v>0</v>
      </c>
      <c r="AF177" s="1" t="e">
        <f t="shared" si="33"/>
        <v>#DIV/0!</v>
      </c>
      <c r="AH177" s="1">
        <f t="shared" si="40"/>
        <v>0.26178183404317107</v>
      </c>
      <c r="AI177" s="1">
        <f t="shared" si="41"/>
        <v>0.16696536015399419</v>
      </c>
      <c r="AJ177" s="1">
        <f t="shared" si="47"/>
        <v>0.2276899924755455</v>
      </c>
      <c r="AK177" s="1">
        <f t="shared" si="43"/>
        <v>0.63817017095803497</v>
      </c>
      <c r="AL177" s="1" t="b">
        <f t="shared" si="44"/>
        <v>0</v>
      </c>
      <c r="AM177" s="1">
        <f t="shared" si="45"/>
        <v>2.2471442951618381</v>
      </c>
      <c r="AN177" s="1" t="b">
        <f t="shared" si="46"/>
        <v>0</v>
      </c>
      <c r="AO177" s="1">
        <v>9.4879999999999995</v>
      </c>
    </row>
    <row r="178" spans="1:41">
      <c r="A178" s="7">
        <v>175</v>
      </c>
      <c r="B178" s="9" t="s">
        <v>53</v>
      </c>
      <c r="C178" s="9" t="s">
        <v>33</v>
      </c>
      <c r="D178" s="9" t="s">
        <v>32</v>
      </c>
      <c r="E178" s="9" t="s">
        <v>33</v>
      </c>
      <c r="F178" s="2" t="b">
        <f t="shared" si="39"/>
        <v>1</v>
      </c>
      <c r="G178" s="2" t="b">
        <f t="shared" si="37"/>
        <v>0</v>
      </c>
      <c r="H178" s="3" t="s">
        <v>298</v>
      </c>
      <c r="I178" s="4"/>
      <c r="J178" s="2"/>
      <c r="M178" s="1">
        <f>PRODUCT(SUM(PRODUCT(R178,overview!$J$4),PRODUCT(W178,overview!$K$4),PRODUCT(AB178,overview!$L$4)),1/SUM(overview!$J$4:$L$4))</f>
        <v>1</v>
      </c>
      <c r="N178" s="1">
        <f>PRODUCT(SUM(PRODUCT(S178,overview!$J$4),PRODUCT(X178,overview!$K$4),PRODUCT(AC178,overview!$L$4)),1/SUM(overview!$J$4:$L$4))</f>
        <v>2</v>
      </c>
      <c r="O178" s="1">
        <f t="shared" si="34"/>
        <v>18</v>
      </c>
      <c r="P178" s="1">
        <f t="shared" si="34"/>
        <v>3</v>
      </c>
      <c r="Q178" s="1">
        <f t="shared" si="38"/>
        <v>8.3333333333333329E-2</v>
      </c>
      <c r="R178" s="1">
        <v>1</v>
      </c>
      <c r="S178" s="1">
        <v>2</v>
      </c>
      <c r="T178" s="1">
        <v>9</v>
      </c>
      <c r="U178" s="1">
        <v>0</v>
      </c>
      <c r="V178" s="1">
        <f t="shared" si="35"/>
        <v>0</v>
      </c>
      <c r="W178" s="1">
        <v>1</v>
      </c>
      <c r="X178" s="1">
        <v>2</v>
      </c>
      <c r="Y178" s="1">
        <v>8</v>
      </c>
      <c r="Z178" s="1">
        <v>3</v>
      </c>
      <c r="AA178" s="1">
        <f t="shared" si="36"/>
        <v>0.1875</v>
      </c>
      <c r="AB178" s="1">
        <v>1</v>
      </c>
      <c r="AC178" s="1">
        <v>2</v>
      </c>
      <c r="AD178" s="1">
        <v>1</v>
      </c>
      <c r="AE178" s="1">
        <v>0</v>
      </c>
      <c r="AF178" s="1">
        <f t="shared" si="33"/>
        <v>0</v>
      </c>
      <c r="AH178" s="1">
        <f t="shared" si="40"/>
        <v>0.28157272785793769</v>
      </c>
      <c r="AI178" s="1">
        <f t="shared" si="41"/>
        <v>0.14296166371068628</v>
      </c>
      <c r="AJ178" s="1">
        <f t="shared" si="47"/>
        <v>0.2768431315603867</v>
      </c>
      <c r="AK178" s="1">
        <f t="shared" si="43"/>
        <v>0.86295939551780698</v>
      </c>
      <c r="AL178" s="1" t="b">
        <f t="shared" si="44"/>
        <v>0</v>
      </c>
      <c r="AM178" s="1">
        <f t="shared" si="45"/>
        <v>2.6061756151349247</v>
      </c>
      <c r="AN178" s="1" t="b">
        <f t="shared" si="46"/>
        <v>0</v>
      </c>
      <c r="AO178" s="1">
        <v>9.4879999999999995</v>
      </c>
    </row>
    <row r="179" spans="1:41">
      <c r="A179" s="7">
        <v>176</v>
      </c>
      <c r="B179" s="9" t="s">
        <v>45</v>
      </c>
      <c r="C179" s="9" t="s">
        <v>46</v>
      </c>
      <c r="D179" s="9" t="s">
        <v>45</v>
      </c>
      <c r="E179" s="9" t="s">
        <v>46</v>
      </c>
      <c r="F179" s="2" t="b">
        <f t="shared" si="39"/>
        <v>0</v>
      </c>
      <c r="G179" s="2" t="b">
        <f t="shared" si="37"/>
        <v>0</v>
      </c>
      <c r="H179" s="3" t="s">
        <v>298</v>
      </c>
      <c r="I179" s="4"/>
      <c r="M179" s="1">
        <f>PRODUCT(SUM(PRODUCT(R179,overview!$J$4),PRODUCT(W179,overview!$K$4),PRODUCT(AB179,overview!$L$4)),1/SUM(overview!$J$4:$L$4))</f>
        <v>0.93936585365853664</v>
      </c>
      <c r="N179" s="1">
        <f>PRODUCT(SUM(PRODUCT(S179,overview!$J$4),PRODUCT(X179,overview!$K$4),PRODUCT(AC179,overview!$L$4)),1/SUM(overview!$J$4:$L$4))</f>
        <v>2.0606341463414632</v>
      </c>
      <c r="O179" s="1">
        <f t="shared" si="34"/>
        <v>15.8</v>
      </c>
      <c r="P179" s="1">
        <f t="shared" si="34"/>
        <v>3.2</v>
      </c>
      <c r="Q179" s="1">
        <f t="shared" si="38"/>
        <v>9.2326584256188643E-2</v>
      </c>
      <c r="R179" s="1">
        <v>1.01</v>
      </c>
      <c r="S179" s="1">
        <v>1.99</v>
      </c>
      <c r="T179" s="1">
        <v>9</v>
      </c>
      <c r="U179" s="1">
        <v>0</v>
      </c>
      <c r="V179" s="1">
        <f t="shared" si="35"/>
        <v>0</v>
      </c>
      <c r="W179" s="1">
        <v>0.89900000000000002</v>
      </c>
      <c r="X179" s="1">
        <v>2.101</v>
      </c>
      <c r="Y179" s="1">
        <v>6.8</v>
      </c>
      <c r="Z179" s="1">
        <v>3.2</v>
      </c>
      <c r="AA179" s="1">
        <f t="shared" si="36"/>
        <v>0.20136069658705941</v>
      </c>
      <c r="AB179" s="1">
        <v>1</v>
      </c>
      <c r="AC179" s="1">
        <v>2</v>
      </c>
      <c r="AD179" s="1">
        <v>0</v>
      </c>
      <c r="AE179" s="1">
        <v>0</v>
      </c>
      <c r="AF179" s="1" t="e">
        <f t="shared" si="33"/>
        <v>#DIV/0!</v>
      </c>
      <c r="AH179" s="1">
        <f t="shared" si="40"/>
        <v>0.27717679727563355</v>
      </c>
      <c r="AI179" s="1">
        <f t="shared" si="41"/>
        <v>0.16285509142937868</v>
      </c>
      <c r="AJ179" s="1">
        <f t="shared" si="47"/>
        <v>0.21929904415111517</v>
      </c>
      <c r="AK179" s="1">
        <f t="shared" si="43"/>
        <v>0.75398255476218723</v>
      </c>
      <c r="AL179" s="1" t="b">
        <f t="shared" si="44"/>
        <v>0</v>
      </c>
      <c r="AM179" s="1">
        <f t="shared" si="45"/>
        <v>3.1577908837935671</v>
      </c>
      <c r="AN179" s="1" t="b">
        <f t="shared" si="46"/>
        <v>0</v>
      </c>
      <c r="AO179" s="1">
        <v>9.4879999999999995</v>
      </c>
    </row>
    <row r="180" spans="1:41">
      <c r="A180" s="7">
        <v>177</v>
      </c>
      <c r="B180" s="9" t="s">
        <v>43</v>
      </c>
      <c r="C180" s="9" t="s">
        <v>44</v>
      </c>
      <c r="D180" s="9" t="s">
        <v>43</v>
      </c>
      <c r="E180" s="9" t="s">
        <v>44</v>
      </c>
      <c r="F180" s="2" t="b">
        <f t="shared" si="39"/>
        <v>0</v>
      </c>
      <c r="G180" s="2" t="b">
        <f t="shared" si="37"/>
        <v>0</v>
      </c>
      <c r="H180" s="3" t="s">
        <v>298</v>
      </c>
      <c r="I180" s="4"/>
      <c r="J180" s="2"/>
      <c r="K180" s="2"/>
      <c r="L180" s="2"/>
      <c r="M180" s="1">
        <f>PRODUCT(SUM(PRODUCT(R180,overview!$J$4),PRODUCT(W180,overview!$K$4),PRODUCT(AB180,overview!$L$4)),1/SUM(overview!$J$4:$L$4))</f>
        <v>0.40353658536585374</v>
      </c>
      <c r="N180" s="1">
        <f>PRODUCT(SUM(PRODUCT(S180,overview!$J$4),PRODUCT(X180,overview!$K$4),PRODUCT(AC180,overview!$L$4)),1/SUM(overview!$J$4:$L$4))</f>
        <v>2.5964634146341465</v>
      </c>
      <c r="O180" s="1">
        <f t="shared" si="34"/>
        <v>5.8</v>
      </c>
      <c r="P180" s="1">
        <f t="shared" si="34"/>
        <v>5.2</v>
      </c>
      <c r="Q180" s="1">
        <f t="shared" si="38"/>
        <v>0.13934008055856534</v>
      </c>
      <c r="R180" s="1">
        <v>0.375</v>
      </c>
      <c r="S180" s="1">
        <v>2.625</v>
      </c>
      <c r="T180" s="1">
        <v>1</v>
      </c>
      <c r="U180" s="1">
        <v>0</v>
      </c>
      <c r="V180" s="1">
        <f t="shared" si="35"/>
        <v>0</v>
      </c>
      <c r="W180" s="1">
        <v>0.42</v>
      </c>
      <c r="X180" s="1">
        <v>2.58</v>
      </c>
      <c r="Y180" s="1">
        <v>4.8</v>
      </c>
      <c r="Z180" s="1">
        <v>5.2</v>
      </c>
      <c r="AA180" s="1">
        <f t="shared" si="36"/>
        <v>0.17635658914728683</v>
      </c>
      <c r="AB180" s="1">
        <v>0.375</v>
      </c>
      <c r="AC180" s="1">
        <v>2.625</v>
      </c>
      <c r="AD180" s="1">
        <v>0</v>
      </c>
      <c r="AE180" s="1">
        <v>0</v>
      </c>
      <c r="AF180" s="1" t="e">
        <f t="shared" si="33"/>
        <v>#DIV/0!</v>
      </c>
      <c r="AH180" s="1">
        <f t="shared" si="40"/>
        <v>0.29524322867538072</v>
      </c>
      <c r="AI180" s="1">
        <f t="shared" si="41"/>
        <v>0.11983709824403688</v>
      </c>
      <c r="AJ180" s="1">
        <f t="shared" si="47"/>
        <v>0.16441169364580815</v>
      </c>
      <c r="AK180" s="1">
        <f t="shared" si="43"/>
        <v>0.85136269305334955</v>
      </c>
      <c r="AL180" s="1" t="b">
        <f t="shared" si="44"/>
        <v>0</v>
      </c>
      <c r="AM180" s="1">
        <f t="shared" si="45"/>
        <v>4.3148238416935172</v>
      </c>
      <c r="AN180" s="1" t="b">
        <f t="shared" si="46"/>
        <v>0</v>
      </c>
      <c r="AO180" s="1">
        <v>9.4879999999999995</v>
      </c>
    </row>
    <row r="181" spans="1:41">
      <c r="A181" s="7">
        <v>178</v>
      </c>
      <c r="B181" s="9" t="s">
        <v>38</v>
      </c>
      <c r="C181" s="9" t="s">
        <v>1</v>
      </c>
      <c r="D181" s="9" t="s">
        <v>49</v>
      </c>
      <c r="E181" s="9" t="s">
        <v>50</v>
      </c>
      <c r="F181" s="2" t="b">
        <f t="shared" si="39"/>
        <v>0</v>
      </c>
      <c r="G181" s="2" t="b">
        <f t="shared" si="37"/>
        <v>1</v>
      </c>
      <c r="H181" s="3" t="s">
        <v>298</v>
      </c>
      <c r="I181" s="4"/>
      <c r="J181" s="3"/>
      <c r="M181" s="1">
        <f>PRODUCT(SUM(PRODUCT(R181,overview!$J$4),PRODUCT(W181,overview!$K$4),PRODUCT(AB181,overview!$L$4)),1/SUM(overview!$J$4:$L$4))</f>
        <v>0.76873170731707319</v>
      </c>
      <c r="N181" s="1">
        <f>PRODUCT(SUM(PRODUCT(S181,overview!$J$4),PRODUCT(X181,overview!$K$4),PRODUCT(AC181,overview!$L$4)),1/SUM(overview!$J$4:$L$4))</f>
        <v>2.2312682926829268</v>
      </c>
      <c r="O181" s="1">
        <f t="shared" si="34"/>
        <v>11</v>
      </c>
      <c r="P181" s="1">
        <f t="shared" si="34"/>
        <v>28</v>
      </c>
      <c r="Q181" s="1">
        <f t="shared" si="38"/>
        <v>0.87697728912394091</v>
      </c>
      <c r="R181" s="1">
        <v>0.91</v>
      </c>
      <c r="S181" s="1">
        <v>2.09</v>
      </c>
      <c r="T181" s="1">
        <v>6</v>
      </c>
      <c r="U181" s="1">
        <v>8</v>
      </c>
      <c r="V181" s="1">
        <f t="shared" si="35"/>
        <v>0.58054226475279114</v>
      </c>
      <c r="W181" s="1">
        <v>0.70299999999999996</v>
      </c>
      <c r="X181" s="1">
        <v>2.2970000000000002</v>
      </c>
      <c r="Y181" s="1">
        <v>5</v>
      </c>
      <c r="Z181" s="1">
        <v>18</v>
      </c>
      <c r="AA181" s="1">
        <f t="shared" si="36"/>
        <v>1.1017849368741834</v>
      </c>
      <c r="AB181" s="1">
        <v>0.5</v>
      </c>
      <c r="AC181" s="1">
        <v>2.5</v>
      </c>
      <c r="AD181" s="1">
        <v>0</v>
      </c>
      <c r="AE181" s="1">
        <v>2</v>
      </c>
      <c r="AF181" s="1" t="e">
        <f t="shared" si="33"/>
        <v>#DIV/0!</v>
      </c>
      <c r="AH181" s="1">
        <f t="shared" si="40"/>
        <v>0.23282210830881581</v>
      </c>
      <c r="AI181" s="1">
        <f t="shared" si="41"/>
        <v>9.6341939541339877E-2</v>
      </c>
      <c r="AJ181" s="1">
        <f t="shared" si="47"/>
        <v>0.12304156595474901</v>
      </c>
      <c r="AK181" s="1">
        <f t="shared" si="43"/>
        <v>0.42991675182990441</v>
      </c>
      <c r="AL181" s="1" t="b">
        <f t="shared" si="44"/>
        <v>0</v>
      </c>
      <c r="AM181" s="1">
        <f t="shared" si="45"/>
        <v>4.8033415750879103</v>
      </c>
      <c r="AN181" s="1" t="b">
        <f t="shared" si="46"/>
        <v>0</v>
      </c>
      <c r="AO181" s="1">
        <v>9.4879999999999995</v>
      </c>
    </row>
    <row r="182" spans="1:41">
      <c r="A182" s="7">
        <v>179</v>
      </c>
      <c r="B182" s="9" t="s">
        <v>60</v>
      </c>
      <c r="C182" s="9" t="s">
        <v>61</v>
      </c>
      <c r="D182" s="9" t="s">
        <v>83</v>
      </c>
      <c r="E182" s="9" t="s">
        <v>61</v>
      </c>
      <c r="F182" s="2" t="b">
        <f t="shared" si="39"/>
        <v>0</v>
      </c>
      <c r="G182" s="2" t="b">
        <f t="shared" si="37"/>
        <v>0</v>
      </c>
      <c r="H182" s="3" t="s">
        <v>298</v>
      </c>
      <c r="I182" s="4"/>
      <c r="J182" s="3"/>
      <c r="M182" s="1">
        <f>PRODUCT(SUM(PRODUCT(R182,overview!$J$4),PRODUCT(W182,overview!$K$4),PRODUCT(AB182,overview!$L$4)),1/SUM(overview!$J$4:$L$4))</f>
        <v>1</v>
      </c>
      <c r="N182" s="1">
        <f>PRODUCT(SUM(PRODUCT(S182,overview!$J$4),PRODUCT(X182,overview!$K$4),PRODUCT(AC182,overview!$L$4)),1/SUM(overview!$J$4:$L$4))</f>
        <v>2</v>
      </c>
      <c r="O182" s="1">
        <f t="shared" si="34"/>
        <v>22</v>
      </c>
      <c r="P182" s="1">
        <f t="shared" si="34"/>
        <v>0</v>
      </c>
      <c r="Q182" s="1">
        <f t="shared" si="38"/>
        <v>0</v>
      </c>
      <c r="R182" s="1">
        <v>1</v>
      </c>
      <c r="S182" s="1">
        <v>2</v>
      </c>
      <c r="T182" s="1">
        <v>10</v>
      </c>
      <c r="U182" s="1">
        <v>0</v>
      </c>
      <c r="V182" s="1">
        <f t="shared" si="35"/>
        <v>0</v>
      </c>
      <c r="W182" s="1">
        <v>1</v>
      </c>
      <c r="X182" s="1">
        <v>2</v>
      </c>
      <c r="Y182" s="1">
        <v>11</v>
      </c>
      <c r="Z182" s="1">
        <v>0</v>
      </c>
      <c r="AA182" s="1">
        <f t="shared" si="36"/>
        <v>0</v>
      </c>
      <c r="AB182" s="1">
        <v>1</v>
      </c>
      <c r="AC182" s="1">
        <v>2</v>
      </c>
      <c r="AD182" s="1">
        <v>1</v>
      </c>
      <c r="AE182" s="1">
        <v>0</v>
      </c>
      <c r="AF182" s="1">
        <f t="shared" si="33"/>
        <v>0</v>
      </c>
      <c r="AH182" s="1">
        <f t="shared" si="40"/>
        <v>0.21632915840597494</v>
      </c>
      <c r="AI182" s="1">
        <f t="shared" si="41"/>
        <v>6.7753139881815444E-2</v>
      </c>
      <c r="AJ182" s="1">
        <f t="shared" si="47"/>
        <v>0.12304156595474899</v>
      </c>
      <c r="AK182" s="1">
        <f t="shared" si="43"/>
        <v>0.36595468417955923</v>
      </c>
      <c r="AL182" s="1" t="b">
        <f t="shared" si="44"/>
        <v>0</v>
      </c>
      <c r="AM182" s="1">
        <f t="shared" si="45"/>
        <v>5.8716305797991533</v>
      </c>
      <c r="AN182" s="1" t="b">
        <f t="shared" si="46"/>
        <v>0</v>
      </c>
      <c r="AO182" s="1">
        <v>9.4879999999999995</v>
      </c>
    </row>
    <row r="183" spans="1:41">
      <c r="A183" s="7">
        <v>180</v>
      </c>
      <c r="B183" s="9" t="s">
        <v>47</v>
      </c>
      <c r="C183" s="9" t="s">
        <v>48</v>
      </c>
      <c r="D183" s="9" t="s">
        <v>47</v>
      </c>
      <c r="E183" s="9" t="s">
        <v>48</v>
      </c>
      <c r="F183" s="2" t="b">
        <f t="shared" si="39"/>
        <v>0</v>
      </c>
      <c r="G183" s="2" t="b">
        <f t="shared" si="37"/>
        <v>0</v>
      </c>
      <c r="H183" s="3" t="s">
        <v>298</v>
      </c>
      <c r="I183" s="4"/>
      <c r="J183" s="4"/>
      <c r="M183" s="1">
        <f>PRODUCT(SUM(PRODUCT(R183,overview!$J$4),PRODUCT(W183,overview!$K$4),PRODUCT(AB183,overview!$L$4)),1/SUM(overview!$J$4:$L$4))</f>
        <v>1.0200731707317074</v>
      </c>
      <c r="N183" s="1">
        <f>PRODUCT(SUM(PRODUCT(S183,overview!$J$4),PRODUCT(X183,overview!$K$4),PRODUCT(AC183,overview!$L$4)),1/SUM(overview!$J$4:$L$4))</f>
        <v>1.9799268292682926</v>
      </c>
      <c r="O183" s="1">
        <f t="shared" si="34"/>
        <v>21</v>
      </c>
      <c r="P183" s="1">
        <f t="shared" si="34"/>
        <v>4</v>
      </c>
      <c r="Q183" s="1">
        <f t="shared" si="38"/>
        <v>9.8134763717379503E-2</v>
      </c>
      <c r="R183" s="1">
        <v>0.91300000000000003</v>
      </c>
      <c r="S183" s="1">
        <v>2.0870000000000002</v>
      </c>
      <c r="T183" s="1">
        <v>9</v>
      </c>
      <c r="U183" s="1">
        <v>3</v>
      </c>
      <c r="V183" s="1">
        <f t="shared" si="35"/>
        <v>0.14582335090241175</v>
      </c>
      <c r="W183" s="1">
        <v>1.0840000000000001</v>
      </c>
      <c r="X183" s="1">
        <v>1.9159999999999999</v>
      </c>
      <c r="Y183" s="1">
        <v>12</v>
      </c>
      <c r="Z183" s="1">
        <v>1</v>
      </c>
      <c r="AA183" s="1">
        <f t="shared" si="36"/>
        <v>4.7146833681280455E-2</v>
      </c>
      <c r="AB183" s="1">
        <v>0.85699999999999998</v>
      </c>
      <c r="AC183" s="1">
        <v>2.1429999999999998</v>
      </c>
      <c r="AD183" s="1">
        <v>0</v>
      </c>
      <c r="AE183" s="1">
        <v>0</v>
      </c>
      <c r="AF183" s="1" t="e">
        <f t="shared" si="33"/>
        <v>#DIV/0!</v>
      </c>
      <c r="AH183" s="1">
        <f t="shared" si="40"/>
        <v>0.23500541164194727</v>
      </c>
      <c r="AI183" s="1">
        <f t="shared" si="41"/>
        <v>9.1009616449428399E-2</v>
      </c>
      <c r="AJ183" s="1">
        <f t="shared" si="47"/>
        <v>0.12304156595474899</v>
      </c>
      <c r="AK183" s="1">
        <f t="shared" si="43"/>
        <v>0.36135285397771438</v>
      </c>
      <c r="AL183" s="1" t="b">
        <f t="shared" si="44"/>
        <v>0</v>
      </c>
      <c r="AM183" s="1">
        <f t="shared" si="45"/>
        <v>5.2801218207885841</v>
      </c>
      <c r="AN183" s="1" t="b">
        <f t="shared" si="46"/>
        <v>0</v>
      </c>
      <c r="AO183" s="1">
        <v>9.4879999999999995</v>
      </c>
    </row>
    <row r="184" spans="1:41">
      <c r="A184" s="7">
        <v>181</v>
      </c>
      <c r="B184" s="9" t="s">
        <v>60</v>
      </c>
      <c r="C184" s="9" t="s">
        <v>61</v>
      </c>
      <c r="D184" s="9" t="s">
        <v>83</v>
      </c>
      <c r="E184" s="9" t="s">
        <v>61</v>
      </c>
      <c r="F184" s="2" t="b">
        <f t="shared" si="39"/>
        <v>0</v>
      </c>
      <c r="G184" s="2" t="b">
        <f t="shared" si="37"/>
        <v>0</v>
      </c>
      <c r="H184" s="3" t="s">
        <v>298</v>
      </c>
      <c r="I184" s="4"/>
      <c r="J184" s="3"/>
      <c r="M184" s="1">
        <f>PRODUCT(SUM(PRODUCT(R184,overview!$J$4),PRODUCT(W184,overview!$K$4),PRODUCT(AB184,overview!$L$4)),1/SUM(overview!$J$4:$L$4))</f>
        <v>1.008878048780488</v>
      </c>
      <c r="N184" s="1">
        <f>PRODUCT(SUM(PRODUCT(S184,overview!$J$4),PRODUCT(X184,overview!$K$4),PRODUCT(AC184,overview!$L$4)),1/SUM(overview!$J$4:$L$4))</f>
        <v>1.9911219512195122</v>
      </c>
      <c r="O184" s="1">
        <f t="shared" si="34"/>
        <v>14</v>
      </c>
      <c r="P184" s="1">
        <f t="shared" si="34"/>
        <v>2</v>
      </c>
      <c r="Q184" s="1">
        <f t="shared" si="38"/>
        <v>7.2384032254677572E-2</v>
      </c>
      <c r="R184" s="1">
        <v>1</v>
      </c>
      <c r="S184" s="1">
        <v>2</v>
      </c>
      <c r="T184" s="1">
        <v>7</v>
      </c>
      <c r="U184" s="1">
        <v>0</v>
      </c>
      <c r="V184" s="1">
        <f t="shared" si="35"/>
        <v>0</v>
      </c>
      <c r="W184" s="1">
        <v>1.014</v>
      </c>
      <c r="X184" s="1">
        <v>1.986</v>
      </c>
      <c r="Y184" s="1">
        <v>6</v>
      </c>
      <c r="Z184" s="1">
        <v>2</v>
      </c>
      <c r="AA184" s="1">
        <f t="shared" si="36"/>
        <v>0.17019133937562941</v>
      </c>
      <c r="AB184" s="1">
        <v>1</v>
      </c>
      <c r="AC184" s="1">
        <v>2</v>
      </c>
      <c r="AD184" s="1">
        <v>1</v>
      </c>
      <c r="AE184" s="1">
        <v>0</v>
      </c>
      <c r="AF184" s="1">
        <f t="shared" si="33"/>
        <v>0</v>
      </c>
      <c r="AH184" s="1">
        <f t="shared" si="40"/>
        <v>0.21500971861669516</v>
      </c>
      <c r="AI184" s="1">
        <f t="shared" si="41"/>
        <v>8.4743272046262003E-2</v>
      </c>
      <c r="AJ184" s="1">
        <f t="shared" si="47"/>
        <v>0.10957381099444102</v>
      </c>
      <c r="AK184" s="1">
        <f t="shared" si="43"/>
        <v>0.11520379870122154</v>
      </c>
      <c r="AL184" s="1" t="b">
        <f t="shared" si="44"/>
        <v>0</v>
      </c>
      <c r="AM184" s="1">
        <f t="shared" si="45"/>
        <v>4.6490185534428905</v>
      </c>
      <c r="AN184" s="1" t="b">
        <f t="shared" si="46"/>
        <v>0</v>
      </c>
      <c r="AO184" s="1">
        <v>9.4879999999999995</v>
      </c>
    </row>
    <row r="185" spans="1:41">
      <c r="A185" s="7">
        <v>182</v>
      </c>
      <c r="B185" s="9" t="s">
        <v>84</v>
      </c>
      <c r="C185" s="9" t="s">
        <v>37</v>
      </c>
      <c r="D185" s="9" t="s">
        <v>67</v>
      </c>
      <c r="E185" s="9" t="s">
        <v>37</v>
      </c>
      <c r="F185" s="2" t="b">
        <f t="shared" si="39"/>
        <v>1</v>
      </c>
      <c r="G185" s="2" t="b">
        <f t="shared" si="37"/>
        <v>1</v>
      </c>
      <c r="H185" s="3" t="s">
        <v>298</v>
      </c>
      <c r="I185" s="4"/>
      <c r="J185" s="3"/>
      <c r="M185" s="1">
        <f>PRODUCT(SUM(PRODUCT(R185,overview!$J$4),PRODUCT(W185,overview!$K$4),PRODUCT(AB185,overview!$L$4)),1/SUM(overview!$J$4:$L$4))</f>
        <v>0.8274634146341463</v>
      </c>
      <c r="N185" s="1">
        <f>PRODUCT(SUM(PRODUCT(S185,overview!$J$4),PRODUCT(X185,overview!$K$4),PRODUCT(AC185,overview!$L$4)),1/SUM(overview!$J$4:$L$4))</f>
        <v>2.1725365853658531</v>
      </c>
      <c r="O185" s="1">
        <f t="shared" si="34"/>
        <v>10</v>
      </c>
      <c r="P185" s="1">
        <f t="shared" si="34"/>
        <v>4</v>
      </c>
      <c r="Q185" s="1">
        <f t="shared" si="38"/>
        <v>0.15234973168376859</v>
      </c>
      <c r="R185" s="1">
        <v>0.95799999999999996</v>
      </c>
      <c r="S185" s="1">
        <v>2.0419999999999998</v>
      </c>
      <c r="T185" s="1">
        <v>6</v>
      </c>
      <c r="U185" s="1">
        <v>3</v>
      </c>
      <c r="V185" s="1">
        <f t="shared" si="35"/>
        <v>0.23457394711067583</v>
      </c>
      <c r="W185" s="1">
        <v>0.753</v>
      </c>
      <c r="X185" s="1">
        <v>2.2469999999999999</v>
      </c>
      <c r="Y185" s="1">
        <v>3</v>
      </c>
      <c r="Z185" s="1">
        <v>1</v>
      </c>
      <c r="AA185" s="1">
        <f t="shared" si="36"/>
        <v>0.11170449488206498</v>
      </c>
      <c r="AB185" s="1">
        <v>0.93600000000000005</v>
      </c>
      <c r="AC185" s="1">
        <v>2.0640000000000001</v>
      </c>
      <c r="AD185" s="1">
        <v>1</v>
      </c>
      <c r="AE185" s="1">
        <v>0</v>
      </c>
      <c r="AF185" s="1">
        <f t="shared" si="33"/>
        <v>0</v>
      </c>
      <c r="AH185" s="1">
        <f t="shared" si="40"/>
        <v>0.19667706839841451</v>
      </c>
      <c r="AI185" s="1">
        <f t="shared" si="41"/>
        <v>8.5661209115490397E-2</v>
      </c>
      <c r="AJ185" s="1">
        <f t="shared" si="47"/>
        <v>0.1221725542940781</v>
      </c>
      <c r="AK185" s="1">
        <f t="shared" si="43"/>
        <v>3.4005762642419146E-3</v>
      </c>
      <c r="AL185" s="1" t="b">
        <f t="shared" si="44"/>
        <v>0</v>
      </c>
      <c r="AM185" s="1">
        <f t="shared" si="45"/>
        <v>3.8907882868456753</v>
      </c>
      <c r="AN185" s="1" t="b">
        <f t="shared" si="46"/>
        <v>0</v>
      </c>
      <c r="AO185" s="1">
        <v>9.4879999999999995</v>
      </c>
    </row>
    <row r="186" spans="1:41">
      <c r="A186" s="7">
        <v>183</v>
      </c>
      <c r="B186" s="9" t="s">
        <v>98</v>
      </c>
      <c r="C186" s="9" t="s">
        <v>50</v>
      </c>
      <c r="D186" s="9" t="s">
        <v>49</v>
      </c>
      <c r="E186" s="9" t="s">
        <v>50</v>
      </c>
      <c r="F186" s="2" t="b">
        <f t="shared" si="39"/>
        <v>0</v>
      </c>
      <c r="G186" s="2" t="b">
        <f t="shared" si="37"/>
        <v>0</v>
      </c>
      <c r="H186" s="3" t="s">
        <v>298</v>
      </c>
      <c r="I186" s="4"/>
      <c r="K186" s="2"/>
      <c r="L186" s="2"/>
      <c r="M186" s="1">
        <f>PRODUCT(SUM(PRODUCT(R186,overview!$J$4),PRODUCT(W186,overview!$K$4),PRODUCT(AB186,overview!$L$4)),1/SUM(overview!$J$4:$L$4))</f>
        <v>0.42241463414634145</v>
      </c>
      <c r="N186" s="1">
        <f>PRODUCT(SUM(PRODUCT(S186,overview!$J$4),PRODUCT(X186,overview!$K$4),PRODUCT(AC186,overview!$L$4)),1/SUM(overview!$J$4:$L$4))</f>
        <v>2.5775853658536581</v>
      </c>
      <c r="O186" s="1">
        <f t="shared" si="34"/>
        <v>13</v>
      </c>
      <c r="P186" s="1">
        <f t="shared" si="34"/>
        <v>4</v>
      </c>
      <c r="Q186" s="1">
        <f t="shared" si="38"/>
        <v>5.0424608746350602E-2</v>
      </c>
      <c r="R186" s="1">
        <v>0.33300000000000002</v>
      </c>
      <c r="S186" s="1">
        <v>2.6669999999999998</v>
      </c>
      <c r="T186" s="1">
        <v>7</v>
      </c>
      <c r="U186" s="1">
        <v>0</v>
      </c>
      <c r="V186" s="1">
        <f t="shared" si="35"/>
        <v>0</v>
      </c>
      <c r="W186" s="1">
        <v>0.47399999999999998</v>
      </c>
      <c r="X186" s="1">
        <v>2.5259999999999998</v>
      </c>
      <c r="Y186" s="1">
        <v>5</v>
      </c>
      <c r="Z186" s="1">
        <v>4</v>
      </c>
      <c r="AA186" s="1">
        <f t="shared" si="36"/>
        <v>0.15011876484560571</v>
      </c>
      <c r="AB186" s="1">
        <v>0.33300000000000002</v>
      </c>
      <c r="AC186" s="1">
        <v>2.6669999999999998</v>
      </c>
      <c r="AD186" s="1">
        <v>1</v>
      </c>
      <c r="AE186" s="1">
        <v>0</v>
      </c>
      <c r="AF186" s="1">
        <f t="shared" si="33"/>
        <v>0</v>
      </c>
      <c r="AH186" s="1">
        <f t="shared" si="40"/>
        <v>0.11814251544492908</v>
      </c>
      <c r="AI186" s="1">
        <f t="shared" si="41"/>
        <v>5.4625670150603517E-2</v>
      </c>
      <c r="AJ186" s="1">
        <f t="shared" si="47"/>
        <v>0</v>
      </c>
      <c r="AK186" s="1">
        <f t="shared" si="43"/>
        <v>0.15710145997738592</v>
      </c>
      <c r="AL186" s="1" t="b">
        <f t="shared" si="44"/>
        <v>0</v>
      </c>
      <c r="AM186" s="1">
        <f t="shared" si="45"/>
        <v>3.6163796660885366</v>
      </c>
      <c r="AN186" s="1" t="b">
        <f t="shared" si="46"/>
        <v>0</v>
      </c>
      <c r="AO186" s="1">
        <v>9.4879999999999995</v>
      </c>
    </row>
    <row r="187" spans="1:41">
      <c r="A187" s="7">
        <v>184</v>
      </c>
      <c r="B187" s="9" t="s">
        <v>41</v>
      </c>
      <c r="C187" s="9" t="s">
        <v>42</v>
      </c>
      <c r="D187" s="9" t="s">
        <v>41</v>
      </c>
      <c r="E187" s="9" t="s">
        <v>42</v>
      </c>
      <c r="F187" s="2" t="b">
        <f t="shared" si="39"/>
        <v>0</v>
      </c>
      <c r="G187" s="2" t="b">
        <f t="shared" si="37"/>
        <v>0</v>
      </c>
      <c r="H187" s="3" t="s">
        <v>298</v>
      </c>
      <c r="I187" s="4"/>
      <c r="K187" s="2"/>
      <c r="L187" s="2"/>
      <c r="M187" s="1">
        <f>PRODUCT(SUM(PRODUCT(R187,overview!$J$4),PRODUCT(W187,overview!$K$4),PRODUCT(AB187,overview!$L$4)),1/SUM(overview!$J$4:$L$4))</f>
        <v>0.42899999999999999</v>
      </c>
      <c r="N187" s="1">
        <f>PRODUCT(SUM(PRODUCT(S187,overview!$J$4),PRODUCT(X187,overview!$K$4),PRODUCT(AC187,overview!$L$4)),1/SUM(overview!$J$4:$L$4))</f>
        <v>2.5710000000000002</v>
      </c>
      <c r="O187" s="1">
        <f t="shared" si="34"/>
        <v>8</v>
      </c>
      <c r="P187" s="1">
        <f t="shared" si="34"/>
        <v>0</v>
      </c>
      <c r="Q187" s="1">
        <f t="shared" si="38"/>
        <v>0</v>
      </c>
      <c r="R187" s="1">
        <v>0.42899999999999999</v>
      </c>
      <c r="S187" s="1">
        <v>2.5710000000000002</v>
      </c>
      <c r="T187" s="1">
        <v>3</v>
      </c>
      <c r="U187" s="1">
        <v>0</v>
      </c>
      <c r="V187" s="1">
        <f t="shared" si="35"/>
        <v>0</v>
      </c>
      <c r="W187" s="1">
        <v>0.42899999999999999</v>
      </c>
      <c r="X187" s="1">
        <v>2.5710000000000002</v>
      </c>
      <c r="Y187" s="1">
        <v>5</v>
      </c>
      <c r="Z187" s="1">
        <v>0</v>
      </c>
      <c r="AA187" s="1">
        <f t="shared" si="36"/>
        <v>0</v>
      </c>
      <c r="AB187" s="1">
        <v>0.42899999999999999</v>
      </c>
      <c r="AC187" s="1">
        <v>2.5710000000000002</v>
      </c>
      <c r="AD187" s="1">
        <v>0</v>
      </c>
      <c r="AE187" s="1">
        <v>0</v>
      </c>
      <c r="AF187" s="1" t="e">
        <f t="shared" si="33"/>
        <v>#DIV/0!</v>
      </c>
      <c r="AH187" s="1">
        <f t="shared" si="40"/>
        <v>0.14289324236257964</v>
      </c>
      <c r="AI187" s="1">
        <f t="shared" si="41"/>
        <v>5.462567015060351E-2</v>
      </c>
      <c r="AJ187" s="1">
        <f t="shared" si="47"/>
        <v>0</v>
      </c>
      <c r="AK187" s="1">
        <f t="shared" si="43"/>
        <v>0.55093475101296541</v>
      </c>
      <c r="AL187" s="1" t="b">
        <f t="shared" si="44"/>
        <v>0</v>
      </c>
      <c r="AM187" s="1">
        <f t="shared" si="45"/>
        <v>3.2361196911908303</v>
      </c>
      <c r="AN187" s="1" t="b">
        <f t="shared" si="46"/>
        <v>0</v>
      </c>
      <c r="AO187" s="1">
        <v>9.4879999999999995</v>
      </c>
    </row>
    <row r="188" spans="1:41">
      <c r="A188" s="7">
        <v>185</v>
      </c>
      <c r="B188" s="9" t="s">
        <v>38</v>
      </c>
      <c r="C188" s="9" t="s">
        <v>1</v>
      </c>
      <c r="D188" s="9" t="s">
        <v>38</v>
      </c>
      <c r="E188" s="9" t="s">
        <v>1</v>
      </c>
      <c r="F188" s="2" t="b">
        <f t="shared" si="39"/>
        <v>0</v>
      </c>
      <c r="G188" s="2" t="b">
        <f t="shared" si="37"/>
        <v>0</v>
      </c>
      <c r="H188" s="3" t="s">
        <v>298</v>
      </c>
      <c r="I188" s="4"/>
      <c r="M188" s="1">
        <f>PRODUCT(SUM(PRODUCT(R188,overview!$J$4),PRODUCT(W188,overview!$K$4),PRODUCT(AB188,overview!$L$4)),1/SUM(overview!$J$4:$L$4))</f>
        <v>0.41099999999999998</v>
      </c>
      <c r="N188" s="1">
        <f>PRODUCT(SUM(PRODUCT(S188,overview!$J$4),PRODUCT(X188,overview!$K$4),PRODUCT(AC188,overview!$L$4)),1/SUM(overview!$J$4:$L$4))</f>
        <v>2.589</v>
      </c>
      <c r="O188" s="1">
        <f t="shared" si="34"/>
        <v>9.3000000000000007</v>
      </c>
      <c r="P188" s="1">
        <f t="shared" si="34"/>
        <v>10.7</v>
      </c>
      <c r="Q188" s="1">
        <f t="shared" si="38"/>
        <v>0.18264618298259383</v>
      </c>
      <c r="R188" s="1">
        <v>0.33300000000000002</v>
      </c>
      <c r="S188" s="1">
        <v>2.6669999999999998</v>
      </c>
      <c r="T188" s="1">
        <v>2</v>
      </c>
      <c r="U188" s="1">
        <v>0</v>
      </c>
      <c r="V188" s="1">
        <f t="shared" si="35"/>
        <v>0</v>
      </c>
      <c r="W188" s="1">
        <v>0.45600000000000002</v>
      </c>
      <c r="X188" s="1">
        <v>2.544</v>
      </c>
      <c r="Y188" s="1">
        <v>7.3</v>
      </c>
      <c r="Z188" s="1">
        <v>10.7</v>
      </c>
      <c r="AA188" s="1">
        <f t="shared" si="36"/>
        <v>0.26272938743861463</v>
      </c>
      <c r="AB188" s="1">
        <v>0.33300000000000002</v>
      </c>
      <c r="AC188" s="1">
        <v>2.6669999999999998</v>
      </c>
      <c r="AD188" s="1">
        <v>0</v>
      </c>
      <c r="AE188" s="1">
        <v>0</v>
      </c>
      <c r="AF188" s="1" t="e">
        <f t="shared" si="33"/>
        <v>#DIV/0!</v>
      </c>
      <c r="AH188" s="1">
        <f t="shared" si="40"/>
        <v>0.15316568759814483</v>
      </c>
      <c r="AI188" s="1">
        <f t="shared" si="41"/>
        <v>5.4566738215085987E-2</v>
      </c>
      <c r="AJ188" s="1">
        <f t="shared" si="47"/>
        <v>0</v>
      </c>
      <c r="AK188" s="1">
        <f t="shared" si="43"/>
        <v>1.4849538140064726</v>
      </c>
      <c r="AL188" s="1" t="b">
        <f t="shared" si="44"/>
        <v>0</v>
      </c>
      <c r="AM188" s="1">
        <f t="shared" si="45"/>
        <v>3.3959656470350801</v>
      </c>
      <c r="AN188" s="1" t="b">
        <f t="shared" si="46"/>
        <v>0</v>
      </c>
      <c r="AO188" s="1">
        <v>9.4879999999999995</v>
      </c>
    </row>
    <row r="189" spans="1:41">
      <c r="A189" s="7">
        <v>186</v>
      </c>
      <c r="B189" s="9" t="s">
        <v>56</v>
      </c>
      <c r="C189" s="9" t="s">
        <v>31</v>
      </c>
      <c r="D189" s="9" t="s">
        <v>30</v>
      </c>
      <c r="E189" s="9" t="s">
        <v>31</v>
      </c>
      <c r="F189" s="2" t="b">
        <f t="shared" si="39"/>
        <v>0</v>
      </c>
      <c r="G189" s="2" t="b">
        <f t="shared" si="37"/>
        <v>0</v>
      </c>
      <c r="H189" s="1" t="s">
        <v>285</v>
      </c>
      <c r="I189" s="4"/>
      <c r="J189" s="3"/>
      <c r="M189" s="1">
        <f>PRODUCT(SUM(PRODUCT(R189,overview!$J$4),PRODUCT(W189,overview!$K$4),PRODUCT(AB189,overview!$L$4)),1/SUM(overview!$J$4:$L$4))</f>
        <v>0.81843902439024385</v>
      </c>
      <c r="N189" s="1">
        <f>PRODUCT(SUM(PRODUCT(S189,overview!$J$4),PRODUCT(X189,overview!$K$4),PRODUCT(AC189,overview!$L$4)),1/SUM(overview!$J$4:$L$4))</f>
        <v>2.1815609756097563</v>
      </c>
      <c r="O189" s="1">
        <f t="shared" si="34"/>
        <v>20.399999999999999</v>
      </c>
      <c r="P189" s="1">
        <f t="shared" si="34"/>
        <v>13.6</v>
      </c>
      <c r="Q189" s="1">
        <f t="shared" si="38"/>
        <v>0.25010807507118049</v>
      </c>
      <c r="R189" s="1">
        <v>1.018</v>
      </c>
      <c r="S189" s="1">
        <v>1.982</v>
      </c>
      <c r="T189" s="1">
        <v>14.7</v>
      </c>
      <c r="U189" s="1">
        <v>6.3</v>
      </c>
      <c r="V189" s="1">
        <f t="shared" si="35"/>
        <v>0.22012397289894767</v>
      </c>
      <c r="W189" s="1">
        <v>0.70399999999999996</v>
      </c>
      <c r="X189" s="1">
        <v>2.2959999999999998</v>
      </c>
      <c r="Y189" s="1">
        <v>4.7</v>
      </c>
      <c r="Z189" s="1">
        <v>7.3</v>
      </c>
      <c r="AA189" s="1">
        <f t="shared" si="36"/>
        <v>0.47623989917710724</v>
      </c>
      <c r="AB189" s="1">
        <v>1</v>
      </c>
      <c r="AC189" s="1">
        <v>2</v>
      </c>
      <c r="AD189" s="1">
        <v>1</v>
      </c>
      <c r="AE189" s="1">
        <v>0</v>
      </c>
      <c r="AF189" s="1">
        <f t="shared" si="33"/>
        <v>0</v>
      </c>
      <c r="AH189" s="1">
        <f t="shared" si="40"/>
        <v>0.13964424955444055</v>
      </c>
      <c r="AI189" s="1">
        <f t="shared" si="41"/>
        <v>5.6227826136397582E-2</v>
      </c>
      <c r="AJ189" s="1">
        <f t="shared" si="47"/>
        <v>0</v>
      </c>
      <c r="AK189" s="1">
        <f t="shared" si="43"/>
        <v>1.78590822184917</v>
      </c>
      <c r="AL189" s="1" t="b">
        <f t="shared" si="44"/>
        <v>0</v>
      </c>
      <c r="AM189" s="1">
        <f t="shared" si="45"/>
        <v>3.556276499355417</v>
      </c>
      <c r="AN189" s="1" t="b">
        <f t="shared" si="46"/>
        <v>0</v>
      </c>
      <c r="AO189" s="1">
        <v>9.4879999999999995</v>
      </c>
    </row>
    <row r="190" spans="1:41">
      <c r="A190" s="7">
        <v>187</v>
      </c>
      <c r="B190" s="9" t="s">
        <v>100</v>
      </c>
      <c r="C190" s="9" t="s">
        <v>73</v>
      </c>
      <c r="D190" s="9" t="s">
        <v>100</v>
      </c>
      <c r="E190" s="9" t="s">
        <v>73</v>
      </c>
      <c r="F190" s="2" t="b">
        <f t="shared" si="39"/>
        <v>0</v>
      </c>
      <c r="G190" s="2" t="b">
        <f t="shared" si="37"/>
        <v>0</v>
      </c>
      <c r="H190" s="1" t="s">
        <v>285</v>
      </c>
      <c r="I190" s="4"/>
      <c r="J190" s="3" t="s">
        <v>114</v>
      </c>
      <c r="M190" s="1">
        <f>PRODUCT(SUM(PRODUCT(R190,overview!$J$4),PRODUCT(W190,overview!$K$4),PRODUCT(AB190,overview!$L$4)),1/SUM(overview!$J$4:$L$4))</f>
        <v>0.33300000000000002</v>
      </c>
      <c r="N190" s="1">
        <f>PRODUCT(SUM(PRODUCT(S190,overview!$J$4),PRODUCT(X190,overview!$K$4),PRODUCT(AC190,overview!$L$4)),1/SUM(overview!$J$4:$L$4))</f>
        <v>2.6669999999999998</v>
      </c>
      <c r="O190" s="1">
        <f t="shared" si="34"/>
        <v>8</v>
      </c>
      <c r="P190" s="1">
        <f t="shared" si="34"/>
        <v>0</v>
      </c>
      <c r="Q190" s="1">
        <f t="shared" si="38"/>
        <v>0</v>
      </c>
      <c r="R190" s="1">
        <v>0.33300000000000002</v>
      </c>
      <c r="S190" s="1">
        <v>2.6669999999999998</v>
      </c>
      <c r="T190" s="1">
        <v>6</v>
      </c>
      <c r="U190" s="1">
        <v>0</v>
      </c>
      <c r="V190" s="1">
        <f t="shared" si="35"/>
        <v>0</v>
      </c>
      <c r="W190" s="1">
        <v>0.33300000000000002</v>
      </c>
      <c r="X190" s="1">
        <v>2.6669999999999998</v>
      </c>
      <c r="Y190" s="1">
        <v>2</v>
      </c>
      <c r="Z190" s="1">
        <v>0</v>
      </c>
      <c r="AA190" s="1">
        <f t="shared" si="36"/>
        <v>0</v>
      </c>
      <c r="AB190" s="1">
        <v>0.33300000000000002</v>
      </c>
      <c r="AC190" s="1">
        <v>2.6669999999999998</v>
      </c>
      <c r="AD190" s="1">
        <v>0</v>
      </c>
      <c r="AE190" s="1">
        <v>0</v>
      </c>
      <c r="AF190" s="1" t="e">
        <f t="shared" si="33"/>
        <v>#DIV/0!</v>
      </c>
      <c r="AH190" s="1">
        <f t="shared" si="40"/>
        <v>0.19227098068968893</v>
      </c>
      <c r="AI190" s="1">
        <f t="shared" si="41"/>
        <v>7.6944858148603981E-2</v>
      </c>
      <c r="AJ190" s="1">
        <f t="shared" si="47"/>
        <v>0</v>
      </c>
      <c r="AK190" s="1">
        <f t="shared" si="43"/>
        <v>6.9964475405079912E-2</v>
      </c>
      <c r="AL190" s="1" t="b">
        <f t="shared" si="44"/>
        <v>0</v>
      </c>
      <c r="AM190" s="1">
        <f t="shared" si="45"/>
        <v>3.5249506970002851</v>
      </c>
      <c r="AN190" s="1" t="b">
        <f t="shared" si="46"/>
        <v>0</v>
      </c>
      <c r="AO190" s="1">
        <v>9.4879999999999995</v>
      </c>
    </row>
    <row r="191" spans="1:41">
      <c r="A191" s="7">
        <v>188</v>
      </c>
      <c r="B191" s="9" t="s">
        <v>83</v>
      </c>
      <c r="C191" s="9" t="s">
        <v>61</v>
      </c>
      <c r="D191" s="9" t="s">
        <v>83</v>
      </c>
      <c r="E191" s="9" t="s">
        <v>61</v>
      </c>
      <c r="F191" s="2" t="b">
        <f t="shared" si="39"/>
        <v>0</v>
      </c>
      <c r="G191" s="2" t="b">
        <f t="shared" si="37"/>
        <v>0</v>
      </c>
      <c r="H191" s="1" t="s">
        <v>285</v>
      </c>
      <c r="I191" s="4"/>
      <c r="K191" s="2"/>
      <c r="L191" s="2"/>
      <c r="M191" s="1">
        <f>PRODUCT(SUM(PRODUCT(R191,overview!$J$4),PRODUCT(W191,overview!$K$4),PRODUCT(AB191,overview!$L$4)),1/SUM(overview!$J$4:$L$4))</f>
        <v>1</v>
      </c>
      <c r="N191" s="1">
        <f>PRODUCT(SUM(PRODUCT(S191,overview!$J$4),PRODUCT(X191,overview!$K$4),PRODUCT(AC191,overview!$L$4)),1/SUM(overview!$J$4:$L$4))</f>
        <v>2</v>
      </c>
      <c r="O191" s="1">
        <f t="shared" si="34"/>
        <v>18</v>
      </c>
      <c r="P191" s="1">
        <f t="shared" si="34"/>
        <v>0</v>
      </c>
      <c r="Q191" s="1">
        <f t="shared" si="38"/>
        <v>0</v>
      </c>
      <c r="R191" s="1">
        <v>1</v>
      </c>
      <c r="S191" s="1">
        <v>2</v>
      </c>
      <c r="T191" s="1">
        <v>8</v>
      </c>
      <c r="U191" s="1">
        <v>0</v>
      </c>
      <c r="V191" s="1">
        <f t="shared" si="35"/>
        <v>0</v>
      </c>
      <c r="W191" s="1">
        <v>1</v>
      </c>
      <c r="X191" s="1">
        <v>2</v>
      </c>
      <c r="Y191" s="1">
        <v>10</v>
      </c>
      <c r="Z191" s="1">
        <v>0</v>
      </c>
      <c r="AA191" s="1">
        <f t="shared" si="36"/>
        <v>0</v>
      </c>
      <c r="AB191" s="1">
        <v>1</v>
      </c>
      <c r="AC191" s="1">
        <v>2</v>
      </c>
      <c r="AD191" s="1">
        <v>0</v>
      </c>
      <c r="AE191" s="1">
        <v>0</v>
      </c>
      <c r="AF191" s="1" t="e">
        <f t="shared" si="33"/>
        <v>#DIV/0!</v>
      </c>
      <c r="AH191" s="1">
        <f t="shared" si="40"/>
        <v>0.2332385720699951</v>
      </c>
      <c r="AI191" s="1">
        <f t="shared" si="41"/>
        <v>0.11481655171914298</v>
      </c>
      <c r="AJ191" s="1">
        <f t="shared" si="47"/>
        <v>0</v>
      </c>
      <c r="AK191" s="1">
        <f t="shared" si="43"/>
        <v>9.3109066537494769</v>
      </c>
      <c r="AL191" s="1" t="b">
        <f t="shared" si="44"/>
        <v>0</v>
      </c>
      <c r="AM191" s="1">
        <f t="shared" si="45"/>
        <v>2.6627186939968444</v>
      </c>
      <c r="AN191" s="1" t="b">
        <f t="shared" si="46"/>
        <v>0</v>
      </c>
      <c r="AO191" s="1">
        <v>9.4879999999999995</v>
      </c>
    </row>
    <row r="192" spans="1:41">
      <c r="A192" s="7">
        <v>189</v>
      </c>
      <c r="B192" s="9" t="s">
        <v>49</v>
      </c>
      <c r="C192" s="9" t="s">
        <v>50</v>
      </c>
      <c r="D192" s="9" t="s">
        <v>49</v>
      </c>
      <c r="E192" s="9" t="s">
        <v>50</v>
      </c>
      <c r="F192" s="2" t="b">
        <f t="shared" si="39"/>
        <v>0</v>
      </c>
      <c r="G192" s="2" t="b">
        <f t="shared" si="37"/>
        <v>0</v>
      </c>
      <c r="H192" s="1" t="s">
        <v>285</v>
      </c>
      <c r="I192" s="4"/>
      <c r="J192" s="3" t="s">
        <v>111</v>
      </c>
      <c r="M192" s="1">
        <f>PRODUCT(SUM(PRODUCT(R192,overview!$J$4),PRODUCT(W192,overview!$K$4),PRODUCT(AB192,overview!$L$4)),1/SUM(overview!$J$4:$L$4))</f>
        <v>0.37973170731707323</v>
      </c>
      <c r="N192" s="1">
        <f>PRODUCT(SUM(PRODUCT(S192,overview!$J$4),PRODUCT(X192,overview!$K$4),PRODUCT(AC192,overview!$L$4)),1/SUM(overview!$J$4:$L$4))</f>
        <v>2.620268292682927</v>
      </c>
      <c r="O192" s="1">
        <f t="shared" si="34"/>
        <v>9</v>
      </c>
      <c r="P192" s="1">
        <f t="shared" si="34"/>
        <v>4</v>
      </c>
      <c r="Q192" s="1">
        <f t="shared" si="38"/>
        <v>6.4409300439868894E-2</v>
      </c>
      <c r="R192" s="1">
        <v>0.35099999999999998</v>
      </c>
      <c r="S192" s="1">
        <v>2.649</v>
      </c>
      <c r="T192" s="1">
        <v>1</v>
      </c>
      <c r="U192" s="1">
        <v>1</v>
      </c>
      <c r="V192" s="1">
        <f t="shared" si="35"/>
        <v>0.13250283125707812</v>
      </c>
      <c r="W192" s="1">
        <v>0.39700000000000002</v>
      </c>
      <c r="X192" s="1">
        <v>2.6030000000000002</v>
      </c>
      <c r="Y192" s="1">
        <v>8</v>
      </c>
      <c r="Z192" s="1">
        <v>3</v>
      </c>
      <c r="AA192" s="1">
        <f t="shared" si="36"/>
        <v>5.7193622742988864E-2</v>
      </c>
      <c r="AB192" s="1">
        <v>0.33300000000000002</v>
      </c>
      <c r="AC192" s="1">
        <v>2.6669999999999998</v>
      </c>
      <c r="AD192" s="1">
        <v>0</v>
      </c>
      <c r="AE192" s="1">
        <v>0</v>
      </c>
      <c r="AF192" s="1" t="e">
        <f t="shared" si="33"/>
        <v>#DIV/0!</v>
      </c>
      <c r="AH192" s="1">
        <f t="shared" si="40"/>
        <v>0.2736397972357002</v>
      </c>
      <c r="AI192" s="1">
        <f t="shared" si="41"/>
        <v>0.13438844313033096</v>
      </c>
      <c r="AJ192" s="1">
        <f t="shared" si="47"/>
        <v>0.35875159550376751</v>
      </c>
      <c r="AK192" s="1">
        <f>(((SUM(AJ190:AJ194))-(SUM(AI190:AI194)))^2)/(AVERAGE(AI190:AI194))</f>
        <v>32.285200455817424</v>
      </c>
      <c r="AL192" s="1" t="b">
        <f t="shared" si="44"/>
        <v>1</v>
      </c>
      <c r="AM192" s="1">
        <f t="shared" si="45"/>
        <v>2.382846034427816</v>
      </c>
      <c r="AN192" s="1" t="b">
        <f t="shared" si="46"/>
        <v>0</v>
      </c>
      <c r="AO192" s="1">
        <v>9.4879999999999995</v>
      </c>
    </row>
    <row r="193" spans="1:41">
      <c r="A193" s="7">
        <v>190</v>
      </c>
      <c r="B193" s="9" t="s">
        <v>32</v>
      </c>
      <c r="C193" s="9" t="s">
        <v>33</v>
      </c>
      <c r="D193" s="9" t="s">
        <v>32</v>
      </c>
      <c r="E193" s="9" t="s">
        <v>33</v>
      </c>
      <c r="F193" s="2" t="b">
        <f t="shared" si="39"/>
        <v>0</v>
      </c>
      <c r="G193" s="2" t="b">
        <f t="shared" si="37"/>
        <v>0</v>
      </c>
      <c r="H193" s="1" t="s">
        <v>285</v>
      </c>
      <c r="I193" s="4"/>
      <c r="J193" s="3"/>
      <c r="M193" s="1">
        <f>PRODUCT(SUM(PRODUCT(R193,overview!$J$4),PRODUCT(W193,overview!$K$4),PRODUCT(AB193,overview!$L$4)),1/SUM(overview!$J$4:$L$4))</f>
        <v>0.96195121951219509</v>
      </c>
      <c r="N193" s="1">
        <f>PRODUCT(SUM(PRODUCT(S193,overview!$J$4),PRODUCT(X193,overview!$K$4),PRODUCT(AC193,overview!$L$4)),1/SUM(overview!$J$4:$L$4))</f>
        <v>2.0380487804878049</v>
      </c>
      <c r="O193" s="1">
        <f t="shared" si="34"/>
        <v>18</v>
      </c>
      <c r="P193" s="1">
        <f t="shared" si="34"/>
        <v>5</v>
      </c>
      <c r="Q193" s="1">
        <f t="shared" si="38"/>
        <v>0.13111004733790754</v>
      </c>
      <c r="R193" s="1">
        <v>1</v>
      </c>
      <c r="S193" s="1">
        <v>2</v>
      </c>
      <c r="T193" s="1">
        <v>10</v>
      </c>
      <c r="U193" s="1">
        <v>0</v>
      </c>
      <c r="V193" s="1">
        <f t="shared" si="35"/>
        <v>0</v>
      </c>
      <c r="W193" s="1">
        <v>0.94</v>
      </c>
      <c r="X193" s="1">
        <v>2.06</v>
      </c>
      <c r="Y193" s="1">
        <v>8</v>
      </c>
      <c r="Z193" s="1">
        <v>5</v>
      </c>
      <c r="AA193" s="1">
        <f t="shared" si="36"/>
        <v>0.28519417475728154</v>
      </c>
      <c r="AB193" s="1">
        <v>1</v>
      </c>
      <c r="AC193" s="1">
        <v>2</v>
      </c>
      <c r="AD193" s="1">
        <v>0</v>
      </c>
      <c r="AE193" s="1">
        <v>0</v>
      </c>
      <c r="AF193" s="1" t="e">
        <f t="shared" si="33"/>
        <v>#DIV/0!</v>
      </c>
      <c r="AH193" s="1">
        <f t="shared" si="40"/>
        <v>0.23902754915362517</v>
      </c>
      <c r="AI193" s="1">
        <f t="shared" si="41"/>
        <v>0.15866639106998415</v>
      </c>
      <c r="AJ193" s="1">
        <f t="shared" si="47"/>
        <v>1.1860465116279071</v>
      </c>
      <c r="AK193" s="1">
        <f t="shared" si="43"/>
        <v>61.438613016020618</v>
      </c>
      <c r="AL193" s="1" t="b">
        <f t="shared" si="44"/>
        <v>1</v>
      </c>
      <c r="AM193" s="1">
        <f t="shared" si="45"/>
        <v>1.9057477736532065</v>
      </c>
      <c r="AN193" s="1" t="b">
        <f t="shared" si="46"/>
        <v>0</v>
      </c>
      <c r="AO193" s="1">
        <v>9.4879999999999995</v>
      </c>
    </row>
    <row r="194" spans="1:41">
      <c r="A194" s="7">
        <v>191</v>
      </c>
      <c r="B194" s="9" t="s">
        <v>47</v>
      </c>
      <c r="C194" s="9" t="s">
        <v>48</v>
      </c>
      <c r="D194" s="9" t="s">
        <v>47</v>
      </c>
      <c r="E194" s="9" t="s">
        <v>48</v>
      </c>
      <c r="F194" s="2" t="b">
        <f t="shared" si="39"/>
        <v>0</v>
      </c>
      <c r="G194" s="2" t="b">
        <f t="shared" si="37"/>
        <v>0</v>
      </c>
      <c r="H194" s="1" t="s">
        <v>285</v>
      </c>
      <c r="I194" s="4"/>
      <c r="J194" s="3"/>
      <c r="M194" s="1">
        <f>PRODUCT(SUM(PRODUCT(R194,overview!$J$4),PRODUCT(W194,overview!$K$4),PRODUCT(AB194,overview!$L$4)),1/SUM(overview!$J$4:$L$4))</f>
        <v>1.0468536585365853</v>
      </c>
      <c r="N194" s="1">
        <f>PRODUCT(SUM(PRODUCT(S194,overview!$J$4),PRODUCT(X194,overview!$K$4),PRODUCT(AC194,overview!$L$4)),1/SUM(overview!$J$4:$L$4))</f>
        <v>1.9531463414634149</v>
      </c>
      <c r="O194" s="1">
        <f t="shared" si="34"/>
        <v>11</v>
      </c>
      <c r="P194" s="1">
        <f t="shared" si="34"/>
        <v>3</v>
      </c>
      <c r="Q194" s="1">
        <f t="shared" si="38"/>
        <v>0.1461772408837182</v>
      </c>
      <c r="R194" s="1">
        <v>0.86699999999999999</v>
      </c>
      <c r="S194" s="1">
        <v>2.133</v>
      </c>
      <c r="T194" s="1">
        <v>3</v>
      </c>
      <c r="U194" s="1">
        <v>2</v>
      </c>
      <c r="V194" s="1">
        <f t="shared" si="35"/>
        <v>0.27097984060009372</v>
      </c>
      <c r="W194" s="1">
        <v>1.151</v>
      </c>
      <c r="X194" s="1">
        <v>1.849</v>
      </c>
      <c r="Y194" s="1">
        <v>8</v>
      </c>
      <c r="Z194" s="1">
        <v>1</v>
      </c>
      <c r="AA194" s="1">
        <f t="shared" si="36"/>
        <v>7.7812330989724177E-2</v>
      </c>
      <c r="AB194" s="1">
        <v>0.85699999999999998</v>
      </c>
      <c r="AC194" s="1">
        <v>2.1429999999999998</v>
      </c>
      <c r="AD194" s="1">
        <v>0</v>
      </c>
      <c r="AE194" s="1">
        <v>0</v>
      </c>
      <c r="AF194" s="1" t="e">
        <f t="shared" si="33"/>
        <v>#DIV/0!</v>
      </c>
      <c r="AH194" s="1">
        <f t="shared" si="40"/>
        <v>0.24722494471039111</v>
      </c>
      <c r="AI194" s="1">
        <f t="shared" si="41"/>
        <v>0.15038712237147878</v>
      </c>
      <c r="AJ194" s="1">
        <f>(SUM(AE189:AE202)*SUM(AB189:AB202))/(SUM(AD189:AD202)*SUM(AC189:AC202))</f>
        <v>1.1156295933365998</v>
      </c>
      <c r="AK194" s="1">
        <f t="shared" si="43"/>
        <v>248.47314693238621</v>
      </c>
      <c r="AL194" s="1" t="b">
        <f t="shared" si="44"/>
        <v>1</v>
      </c>
      <c r="AM194" s="1">
        <f t="shared" si="45"/>
        <v>1.7714116956513879</v>
      </c>
      <c r="AN194" s="1" t="b">
        <f t="shared" si="46"/>
        <v>0</v>
      </c>
      <c r="AO194" s="1">
        <v>9.4879999999999995</v>
      </c>
    </row>
    <row r="195" spans="1:41">
      <c r="A195" s="7">
        <v>192</v>
      </c>
      <c r="B195" s="9" t="s">
        <v>89</v>
      </c>
      <c r="C195" s="9" t="s">
        <v>70</v>
      </c>
      <c r="D195" s="9" t="s">
        <v>89</v>
      </c>
      <c r="E195" s="9" t="s">
        <v>70</v>
      </c>
      <c r="F195" s="2" t="b">
        <f t="shared" si="39"/>
        <v>0</v>
      </c>
      <c r="G195" s="2" t="b">
        <f t="shared" si="37"/>
        <v>0</v>
      </c>
      <c r="H195" s="1" t="s">
        <v>285</v>
      </c>
      <c r="I195" s="4"/>
      <c r="J195" s="4"/>
      <c r="K195" s="2"/>
      <c r="L195" s="2"/>
      <c r="M195" s="1">
        <f>PRODUCT(SUM(PRODUCT(R195,overview!$J$4),PRODUCT(W195,overview!$K$4),PRODUCT(AB195,overview!$L$4)),1/SUM(overview!$J$4:$L$4))</f>
        <v>1</v>
      </c>
      <c r="N195" s="1">
        <f>PRODUCT(SUM(PRODUCT(S195,overview!$J$4),PRODUCT(X195,overview!$K$4),PRODUCT(AC195,overview!$L$4)),1/SUM(overview!$J$4:$L$4))</f>
        <v>2</v>
      </c>
      <c r="O195" s="1">
        <f t="shared" si="34"/>
        <v>13</v>
      </c>
      <c r="P195" s="1">
        <f t="shared" si="34"/>
        <v>0</v>
      </c>
      <c r="Q195" s="1">
        <f t="shared" si="38"/>
        <v>0</v>
      </c>
      <c r="R195" s="1">
        <v>1</v>
      </c>
      <c r="S195" s="1">
        <v>2</v>
      </c>
      <c r="T195" s="1">
        <v>5</v>
      </c>
      <c r="U195" s="1">
        <v>0</v>
      </c>
      <c r="V195" s="1">
        <f t="shared" si="35"/>
        <v>0</v>
      </c>
      <c r="W195" s="1">
        <v>1</v>
      </c>
      <c r="X195" s="1">
        <v>2</v>
      </c>
      <c r="Y195" s="1">
        <v>8</v>
      </c>
      <c r="Z195" s="1">
        <v>0</v>
      </c>
      <c r="AA195" s="1">
        <f t="shared" si="36"/>
        <v>0</v>
      </c>
      <c r="AB195" s="1">
        <v>1</v>
      </c>
      <c r="AC195" s="1">
        <v>2</v>
      </c>
      <c r="AD195" s="1">
        <v>0</v>
      </c>
      <c r="AE195" s="1">
        <v>0</v>
      </c>
      <c r="AF195" s="1" t="e">
        <f t="shared" ref="AF195:AF218" si="48">PRODUCT(AE195,1/AD195,1/AC195,AB195)</f>
        <v>#DIV/0!</v>
      </c>
      <c r="AH195" s="1">
        <f t="shared" si="40"/>
        <v>0.28718281471340429</v>
      </c>
      <c r="AI195" s="1">
        <f t="shared" si="41"/>
        <v>0.18853759510689441</v>
      </c>
      <c r="AJ195" s="1">
        <f>(SUM(AE189:AE202)*SUM(AB189:AB202))/(SUM(AD189:AD202)*SUM(AC189:AC202))</f>
        <v>1.1156295933365998</v>
      </c>
      <c r="AK195" s="1">
        <f t="shared" si="43"/>
        <v>299.91018142008699</v>
      </c>
      <c r="AL195" s="1" t="b">
        <f t="shared" si="44"/>
        <v>1</v>
      </c>
      <c r="AM195" s="1">
        <f t="shared" si="45"/>
        <v>1.978384283567296</v>
      </c>
      <c r="AN195" s="1" t="b">
        <f t="shared" si="46"/>
        <v>0</v>
      </c>
      <c r="AO195" s="1">
        <v>9.4879999999999995</v>
      </c>
    </row>
    <row r="196" spans="1:41">
      <c r="A196" s="7">
        <v>193</v>
      </c>
      <c r="B196" s="9" t="s">
        <v>47</v>
      </c>
      <c r="C196" s="9" t="s">
        <v>48</v>
      </c>
      <c r="D196" s="9" t="s">
        <v>47</v>
      </c>
      <c r="E196" s="9" t="s">
        <v>48</v>
      </c>
      <c r="F196" s="2" t="b">
        <f t="shared" si="39"/>
        <v>0</v>
      </c>
      <c r="G196" s="2" t="b">
        <f t="shared" si="37"/>
        <v>0</v>
      </c>
      <c r="H196" s="1" t="s">
        <v>285</v>
      </c>
      <c r="I196" s="4"/>
      <c r="J196" s="3"/>
      <c r="K196" s="2"/>
      <c r="L196" s="2"/>
      <c r="M196" s="1">
        <f>PRODUCT(SUM(PRODUCT(R196,overview!$J$4),PRODUCT(W196,overview!$K$4),PRODUCT(AB196,overview!$L$4)),1/SUM(overview!$J$4:$L$4))</f>
        <v>0.96953658536585363</v>
      </c>
      <c r="N196" s="1">
        <f>PRODUCT(SUM(PRODUCT(S196,overview!$J$4),PRODUCT(X196,overview!$K$4),PRODUCT(AC196,overview!$L$4)),1/SUM(overview!$J$4:$L$4))</f>
        <v>2.0304634146341463</v>
      </c>
      <c r="O196" s="1">
        <f t="shared" ref="O196:P218" si="49">SUM(T196,Y196,AD196)</f>
        <v>20</v>
      </c>
      <c r="P196" s="1">
        <f t="shared" si="49"/>
        <v>25</v>
      </c>
      <c r="Q196" s="1">
        <f t="shared" si="38"/>
        <v>0.59686903145983738</v>
      </c>
      <c r="R196" s="1">
        <v>0.97299999999999998</v>
      </c>
      <c r="S196" s="1">
        <v>2.0270000000000001</v>
      </c>
      <c r="T196" s="1">
        <v>8</v>
      </c>
      <c r="U196" s="1">
        <v>8</v>
      </c>
      <c r="V196" s="1">
        <f t="shared" ref="V196:V218" si="50">PRODUCT(U196,1/T196,1/S196,R196)</f>
        <v>0.4800197335964479</v>
      </c>
      <c r="W196" s="1">
        <v>0.97199999999999998</v>
      </c>
      <c r="X196" s="1">
        <v>2.028</v>
      </c>
      <c r="Y196" s="1">
        <v>12</v>
      </c>
      <c r="Z196" s="1">
        <v>17</v>
      </c>
      <c r="AA196" s="1">
        <f t="shared" ref="AA196:AA218" si="51">PRODUCT(Z196,1/Y196,1/X196,W196)</f>
        <v>0.67899408284023666</v>
      </c>
      <c r="AB196" s="1">
        <v>0.85699999999999998</v>
      </c>
      <c r="AC196" s="1">
        <v>2.1429999999999998</v>
      </c>
      <c r="AD196" s="1">
        <v>0</v>
      </c>
      <c r="AE196" s="1">
        <v>0</v>
      </c>
      <c r="AF196" s="1" t="e">
        <f t="shared" si="48"/>
        <v>#DIV/0!</v>
      </c>
      <c r="AH196" s="1">
        <f t="shared" si="40"/>
        <v>0.30496634004366829</v>
      </c>
      <c r="AI196" s="1">
        <f t="shared" si="41"/>
        <v>0.18279183763174367</v>
      </c>
      <c r="AJ196" s="1">
        <f t="shared" ref="AJ196:AJ213" si="52">(SUM(AE192:AE202)*SUM(AB192:AB202))/(SUM(AD192:AD202)*SUM(AC192:AC202))</f>
        <v>3.4018707198931013</v>
      </c>
      <c r="AK196" s="1">
        <f t="shared" si="43"/>
        <v>252.79524898402454</v>
      </c>
      <c r="AL196" s="1" t="b">
        <f t="shared" si="44"/>
        <v>1</v>
      </c>
      <c r="AM196" s="1">
        <f t="shared" si="45"/>
        <v>2.4825144917023154</v>
      </c>
      <c r="AN196" s="1" t="b">
        <f t="shared" si="46"/>
        <v>0</v>
      </c>
      <c r="AO196" s="1">
        <v>9.4879999999999995</v>
      </c>
    </row>
    <row r="197" spans="1:41">
      <c r="A197" s="7">
        <v>194</v>
      </c>
      <c r="B197" s="9" t="s">
        <v>53</v>
      </c>
      <c r="C197" s="9" t="s">
        <v>33</v>
      </c>
      <c r="D197" s="9" t="s">
        <v>53</v>
      </c>
      <c r="E197" s="9" t="s">
        <v>33</v>
      </c>
      <c r="F197" s="2" t="b">
        <f t="shared" si="39"/>
        <v>0</v>
      </c>
      <c r="G197" s="2" t="b">
        <f t="shared" ref="G197:G218" si="53">AND(NOT(D197=B197),OR(D197="CAT",D197="CAC",D197="ATA",D197="ATT",D197="TTA",D197="ATG",D197="CCG",D197="AGA",D197="CGG",D197="AGG",D197="CGA",D197="CGC",D197="TCC",D197="ACG",D197="ACC",D197="GTA",D197="TGG",D197="TAT",B197="GAA",B197="GAT",B197="GAG",B197="AAG",B197="AAA",B197="CTA",B197="CTT",B197="CTC",B197="AAC",B197="CCA",B197="CCT",B197="CAG",B197="CAA",B197="CGT",B197="AGT",B197="AGC",B197="TCA",B197="TCT",B197="GTC"))</f>
        <v>0</v>
      </c>
      <c r="H197" s="1" t="s">
        <v>285</v>
      </c>
      <c r="I197" s="4"/>
      <c r="J197" s="3"/>
      <c r="M197" s="1">
        <f>PRODUCT(SUM(PRODUCT(R197,overview!$J$4),PRODUCT(W197,overview!$K$4),PRODUCT(AB197,overview!$L$4)),1/SUM(overview!$J$4:$L$4))</f>
        <v>0.939268292682927</v>
      </c>
      <c r="N197" s="1">
        <f>PRODUCT(SUM(PRODUCT(S197,overview!$J$4),PRODUCT(X197,overview!$K$4),PRODUCT(AC197,overview!$L$4)),1/SUM(overview!$J$4:$L$4))</f>
        <v>2.060731707317073</v>
      </c>
      <c r="O197" s="1">
        <f t="shared" si="49"/>
        <v>20.3</v>
      </c>
      <c r="P197" s="1">
        <f t="shared" si="49"/>
        <v>19.7</v>
      </c>
      <c r="Q197" s="1">
        <f t="shared" ref="Q197:Q218" si="54">PRODUCT(P197,1/O197,1/$N197,$M197)</f>
        <v>0.44232185346212316</v>
      </c>
      <c r="R197" s="1">
        <v>0.96699999999999997</v>
      </c>
      <c r="S197" s="1">
        <v>2.0329999999999999</v>
      </c>
      <c r="T197" s="1">
        <v>13</v>
      </c>
      <c r="U197" s="1">
        <v>8</v>
      </c>
      <c r="V197" s="1">
        <f t="shared" si="50"/>
        <v>0.29270876688486136</v>
      </c>
      <c r="W197" s="1">
        <v>0.92200000000000004</v>
      </c>
      <c r="X197" s="1">
        <v>2.0779999999999998</v>
      </c>
      <c r="Y197" s="1">
        <v>7.3</v>
      </c>
      <c r="Z197" s="1">
        <v>11.7</v>
      </c>
      <c r="AA197" s="1">
        <f t="shared" si="51"/>
        <v>0.71112898334805585</v>
      </c>
      <c r="AB197" s="1">
        <v>1</v>
      </c>
      <c r="AC197" s="1">
        <v>2</v>
      </c>
      <c r="AD197" s="1">
        <v>0</v>
      </c>
      <c r="AE197" s="1">
        <v>0</v>
      </c>
      <c r="AF197" s="1" t="e">
        <f t="shared" si="48"/>
        <v>#DIV/0!</v>
      </c>
      <c r="AH197" s="1">
        <f t="shared" si="40"/>
        <v>0.3764773103400072</v>
      </c>
      <c r="AI197" s="1">
        <f t="shared" si="41"/>
        <v>0.18824134901476938</v>
      </c>
      <c r="AJ197" s="1">
        <f t="shared" si="52"/>
        <v>1.2676092766617815</v>
      </c>
      <c r="AK197" s="1">
        <f t="shared" si="43"/>
        <v>220.5647001594603</v>
      </c>
      <c r="AL197" s="1" t="b">
        <f t="shared" si="44"/>
        <v>1</v>
      </c>
      <c r="AM197" s="1">
        <f t="shared" si="45"/>
        <v>3.0043734163084816</v>
      </c>
      <c r="AN197" s="1" t="b">
        <f t="shared" si="46"/>
        <v>0</v>
      </c>
      <c r="AO197" s="1">
        <v>9.4879999999999995</v>
      </c>
    </row>
    <row r="198" spans="1:41">
      <c r="A198" s="7">
        <v>195</v>
      </c>
      <c r="B198" s="9" t="s">
        <v>30</v>
      </c>
      <c r="C198" s="9" t="s">
        <v>31</v>
      </c>
      <c r="D198" s="9" t="s">
        <v>83</v>
      </c>
      <c r="E198" s="9" t="s">
        <v>61</v>
      </c>
      <c r="F198" s="2" t="b">
        <f t="shared" si="39"/>
        <v>0</v>
      </c>
      <c r="G198" s="2" t="b">
        <f t="shared" si="53"/>
        <v>0</v>
      </c>
      <c r="H198" s="1" t="s">
        <v>285</v>
      </c>
      <c r="I198" s="4"/>
      <c r="J198" s="3"/>
      <c r="K198" s="2"/>
      <c r="L198" s="2"/>
      <c r="M198" s="1">
        <f>PRODUCT(SUM(PRODUCT(R198,overview!$J$4),PRODUCT(W198,overview!$K$4),PRODUCT(AB198,overview!$L$4)),1/SUM(overview!$J$4:$L$4))</f>
        <v>1.0086829268292683</v>
      </c>
      <c r="N198" s="1">
        <f>PRODUCT(SUM(PRODUCT(S198,overview!$J$4),PRODUCT(X198,overview!$K$4),PRODUCT(AC198,overview!$L$4)),1/SUM(overview!$J$4:$L$4))</f>
        <v>1.9913170731707319</v>
      </c>
      <c r="O198" s="1">
        <f t="shared" si="49"/>
        <v>15.8</v>
      </c>
      <c r="P198" s="1">
        <f t="shared" si="49"/>
        <v>10.199999999999999</v>
      </c>
      <c r="Q198" s="1">
        <f t="shared" si="54"/>
        <v>0.32700721688292911</v>
      </c>
      <c r="R198" s="1">
        <v>0.99199999999999999</v>
      </c>
      <c r="S198" s="1">
        <v>2.008</v>
      </c>
      <c r="T198" s="1">
        <v>9</v>
      </c>
      <c r="U198" s="1">
        <v>4</v>
      </c>
      <c r="V198" s="1">
        <f t="shared" si="50"/>
        <v>0.21956617972554227</v>
      </c>
      <c r="W198" s="1">
        <v>1.018</v>
      </c>
      <c r="X198" s="1">
        <v>1.982</v>
      </c>
      <c r="Y198" s="1">
        <v>6.8</v>
      </c>
      <c r="Z198" s="1">
        <v>5.2</v>
      </c>
      <c r="AA198" s="1">
        <f t="shared" si="51"/>
        <v>0.39277022615302426</v>
      </c>
      <c r="AB198" s="1">
        <v>1</v>
      </c>
      <c r="AC198" s="1">
        <v>2</v>
      </c>
      <c r="AD198" s="1">
        <v>0</v>
      </c>
      <c r="AE198" s="1">
        <v>1</v>
      </c>
      <c r="AF198" s="1" t="e">
        <f t="shared" si="48"/>
        <v>#DIV/0!</v>
      </c>
      <c r="AH198" s="1">
        <f t="shared" si="40"/>
        <v>0.40297703346187219</v>
      </c>
      <c r="AI198" s="1">
        <f t="shared" si="41"/>
        <v>0.22686299426285519</v>
      </c>
      <c r="AJ198" s="1">
        <f t="shared" si="52"/>
        <v>0.91828880680353919</v>
      </c>
      <c r="AK198" s="1">
        <f t="shared" si="43"/>
        <v>187.92776281156276</v>
      </c>
      <c r="AL198" s="1" t="b">
        <f t="shared" si="44"/>
        <v>1</v>
      </c>
      <c r="AM198" s="1">
        <f t="shared" si="45"/>
        <v>3.7903099236875337</v>
      </c>
      <c r="AN198" s="1" t="b">
        <f t="shared" si="46"/>
        <v>0</v>
      </c>
      <c r="AO198" s="1">
        <v>9.4879999999999995</v>
      </c>
    </row>
    <row r="199" spans="1:41">
      <c r="A199" s="7">
        <v>196</v>
      </c>
      <c r="B199" s="9" t="s">
        <v>56</v>
      </c>
      <c r="C199" s="9" t="s">
        <v>31</v>
      </c>
      <c r="D199" s="9" t="s">
        <v>47</v>
      </c>
      <c r="E199" s="9" t="s">
        <v>48</v>
      </c>
      <c r="F199" s="2" t="b">
        <f t="shared" ref="F199:F218" si="55">AND(NOT(B199=D199),OR(B199="CAT",B199="CAC",B199="ATA",B199="ATT",B199="TTA",B199="ATG",B199="CCG",B199="AGA",B199="CGG",B199="AGG",B199="CGA",B199="CGC",B199="TCC",B199="ACG",B199="ACC",B199="GTA",B199="TGG",B199="TAT",D199="GAA",D199="GAT",D199="GAG",D199="AAG",D199="AAA",D199="CTA",D199="CTT",D199="CTC",D199="AAC",D199="CCA",D199="CCT",D199="CAG",D199="CAA",D199="CGT",D199="AGT",D199="AGC",D199="TCA",D199="TCT",D199="GTC"))</f>
        <v>0</v>
      </c>
      <c r="G199" s="2" t="b">
        <f t="shared" si="53"/>
        <v>1</v>
      </c>
      <c r="H199" s="1" t="s">
        <v>285</v>
      </c>
      <c r="I199" s="4"/>
      <c r="J199" s="3"/>
      <c r="M199" s="1">
        <f>PRODUCT(SUM(PRODUCT(R199,overview!$J$4),PRODUCT(W199,overview!$K$4),PRODUCT(AB199,overview!$L$4)),1/SUM(overview!$J$4:$L$4))</f>
        <v>1.0971219512195123</v>
      </c>
      <c r="N199" s="1">
        <f>PRODUCT(SUM(PRODUCT(S199,overview!$J$4),PRODUCT(X199,overview!$K$4),PRODUCT(AC199,overview!$L$4)),1/SUM(overview!$J$4:$L$4))</f>
        <v>1.9028780487804879</v>
      </c>
      <c r="O199" s="1">
        <f t="shared" si="49"/>
        <v>15</v>
      </c>
      <c r="P199" s="1">
        <f t="shared" si="49"/>
        <v>5</v>
      </c>
      <c r="Q199" s="1">
        <f t="shared" si="54"/>
        <v>0.19218641851880333</v>
      </c>
      <c r="R199" s="1">
        <v>0.995</v>
      </c>
      <c r="S199" s="1">
        <v>2.0049999999999999</v>
      </c>
      <c r="T199" s="1">
        <v>2</v>
      </c>
      <c r="U199" s="1">
        <v>2</v>
      </c>
      <c r="V199" s="1">
        <f t="shared" si="50"/>
        <v>0.49625935162094764</v>
      </c>
      <c r="W199" s="1">
        <v>1.157</v>
      </c>
      <c r="X199" s="1">
        <v>1.843</v>
      </c>
      <c r="Y199" s="1">
        <v>13</v>
      </c>
      <c r="Z199" s="1">
        <v>1</v>
      </c>
      <c r="AA199" s="1">
        <f t="shared" si="51"/>
        <v>4.829083016820402E-2</v>
      </c>
      <c r="AB199" s="1">
        <v>0.97</v>
      </c>
      <c r="AC199" s="1">
        <v>2.0299999999999998</v>
      </c>
      <c r="AD199" s="1">
        <v>0</v>
      </c>
      <c r="AE199" s="1">
        <v>2</v>
      </c>
      <c r="AF199" s="1" t="e">
        <f t="shared" si="48"/>
        <v>#DIV/0!</v>
      </c>
      <c r="AH199" s="1">
        <f t="shared" si="40"/>
        <v>0.37514227179603921</v>
      </c>
      <c r="AI199" s="1">
        <f t="shared" si="41"/>
        <v>0.19311742011703251</v>
      </c>
      <c r="AJ199" s="1">
        <f t="shared" si="52"/>
        <v>0.84965134839956336</v>
      </c>
      <c r="AK199" s="1">
        <f t="shared" si="43"/>
        <v>53.85712651088901</v>
      </c>
      <c r="AL199" s="1" t="b">
        <f t="shared" si="44"/>
        <v>1</v>
      </c>
      <c r="AM199" s="1">
        <f t="shared" si="45"/>
        <v>4.7661402100332486</v>
      </c>
      <c r="AN199" s="1" t="b">
        <f t="shared" si="46"/>
        <v>0</v>
      </c>
      <c r="AO199" s="1">
        <v>9.4879999999999995</v>
      </c>
    </row>
    <row r="200" spans="1:41">
      <c r="A200" s="7">
        <v>197</v>
      </c>
      <c r="B200" s="9" t="s">
        <v>32</v>
      </c>
      <c r="C200" s="9" t="s">
        <v>33</v>
      </c>
      <c r="D200" s="9" t="s">
        <v>32</v>
      </c>
      <c r="E200" s="9" t="s">
        <v>33</v>
      </c>
      <c r="F200" s="2" t="b">
        <f t="shared" si="55"/>
        <v>0</v>
      </c>
      <c r="G200" s="2" t="b">
        <f t="shared" si="53"/>
        <v>0</v>
      </c>
      <c r="H200" s="1" t="s">
        <v>285</v>
      </c>
      <c r="I200" s="4"/>
      <c r="J200" s="3"/>
      <c r="M200" s="1">
        <f>PRODUCT(SUM(PRODUCT(R200,overview!$J$4),PRODUCT(W200,overview!$K$4),PRODUCT(AB200,overview!$L$4)),1/SUM(overview!$J$4:$L$4))</f>
        <v>1.012</v>
      </c>
      <c r="N200" s="1">
        <f>PRODUCT(SUM(PRODUCT(S200,overview!$J$4),PRODUCT(X200,overview!$K$4),PRODUCT(AC200,overview!$L$4)),1/SUM(overview!$J$4:$L$4))</f>
        <v>1.988</v>
      </c>
      <c r="O200" s="1">
        <f t="shared" si="49"/>
        <v>17</v>
      </c>
      <c r="P200" s="1">
        <f t="shared" si="49"/>
        <v>11</v>
      </c>
      <c r="Q200" s="1">
        <f t="shared" si="54"/>
        <v>0.32938809326547519</v>
      </c>
      <c r="R200" s="1">
        <v>0.998</v>
      </c>
      <c r="S200" s="1">
        <v>2.0019999999999998</v>
      </c>
      <c r="T200" s="1">
        <v>10</v>
      </c>
      <c r="U200" s="1">
        <v>3</v>
      </c>
      <c r="V200" s="1">
        <f t="shared" si="50"/>
        <v>0.14955044955044958</v>
      </c>
      <c r="W200" s="1">
        <v>1.02</v>
      </c>
      <c r="X200" s="1">
        <v>1.98</v>
      </c>
      <c r="Y200" s="1">
        <v>7</v>
      </c>
      <c r="Z200" s="1">
        <v>8</v>
      </c>
      <c r="AA200" s="1">
        <f t="shared" si="51"/>
        <v>0.58874458874458868</v>
      </c>
      <c r="AB200" s="1">
        <v>1</v>
      </c>
      <c r="AC200" s="1">
        <v>2</v>
      </c>
      <c r="AD200" s="1">
        <v>0</v>
      </c>
      <c r="AE200" s="1">
        <v>0</v>
      </c>
      <c r="AF200" s="1" t="e">
        <f t="shared" si="48"/>
        <v>#DIV/0!</v>
      </c>
      <c r="AH200" s="1">
        <f t="shared" ref="AH200:AH213" si="56">(SUM(Z196:Z206)*SUM(W196:W206))/(SUM(Y196:Y206)*SUM(X196:X206))</f>
        <v>0.35985036665496239</v>
      </c>
      <c r="AI200" s="1">
        <f t="shared" ref="AI200:AI213" si="57">(SUM(U196:U206)*SUM(R196:R206))/(SUM(T196:T206)*SUM(S196:S206))</f>
        <v>0.17337537965503824</v>
      </c>
      <c r="AJ200" s="1">
        <f t="shared" si="52"/>
        <v>0.54752467734121002</v>
      </c>
      <c r="AK200" s="1">
        <f t="shared" si="43"/>
        <v>33.278063993596369</v>
      </c>
      <c r="AL200" s="1" t="b">
        <f t="shared" si="44"/>
        <v>1</v>
      </c>
      <c r="AM200" s="1">
        <f t="shared" si="45"/>
        <v>5.2041883197313208</v>
      </c>
      <c r="AN200" s="1" t="b">
        <f t="shared" si="46"/>
        <v>0</v>
      </c>
      <c r="AO200" s="1">
        <v>9.4879999999999995</v>
      </c>
    </row>
    <row r="201" spans="1:41">
      <c r="A201" s="7">
        <v>198</v>
      </c>
      <c r="B201" s="9" t="s">
        <v>47</v>
      </c>
      <c r="C201" s="9" t="s">
        <v>48</v>
      </c>
      <c r="D201" s="9" t="s">
        <v>47</v>
      </c>
      <c r="E201" s="9" t="s">
        <v>48</v>
      </c>
      <c r="F201" s="2" t="b">
        <f t="shared" si="55"/>
        <v>0</v>
      </c>
      <c r="G201" s="2" t="b">
        <f t="shared" si="53"/>
        <v>0</v>
      </c>
      <c r="H201" s="1" t="s">
        <v>285</v>
      </c>
      <c r="I201" s="4"/>
      <c r="J201" s="3"/>
      <c r="M201" s="1">
        <f>PRODUCT(SUM(PRODUCT(R201,overview!$J$4),PRODUCT(W201,overview!$K$4),PRODUCT(AB201,overview!$L$4)),1/SUM(overview!$J$4:$L$4))</f>
        <v>0.82353658536585372</v>
      </c>
      <c r="N201" s="1">
        <f>PRODUCT(SUM(PRODUCT(S201,overview!$J$4),PRODUCT(X201,overview!$K$4),PRODUCT(AC201,overview!$L$4)),1/SUM(overview!$J$4:$L$4))</f>
        <v>2.1764634146341466</v>
      </c>
      <c r="O201" s="1">
        <f t="shared" si="49"/>
        <v>7.5</v>
      </c>
      <c r="P201" s="1">
        <f t="shared" si="49"/>
        <v>9.5</v>
      </c>
      <c r="Q201" s="1">
        <f t="shared" si="54"/>
        <v>0.47928503389925475</v>
      </c>
      <c r="R201" s="1">
        <v>0.59</v>
      </c>
      <c r="S201" s="1">
        <v>2.41</v>
      </c>
      <c r="T201" s="1">
        <v>2</v>
      </c>
      <c r="U201" s="1">
        <v>4</v>
      </c>
      <c r="V201" s="1">
        <f t="shared" si="50"/>
        <v>0.48962655601659744</v>
      </c>
      <c r="W201" s="1">
        <v>0.94799999999999995</v>
      </c>
      <c r="X201" s="1">
        <v>2.052</v>
      </c>
      <c r="Y201" s="1">
        <v>5.5</v>
      </c>
      <c r="Z201" s="1">
        <v>5.5</v>
      </c>
      <c r="AA201" s="1">
        <f t="shared" si="51"/>
        <v>0.46198830409356723</v>
      </c>
      <c r="AB201" s="1">
        <v>0.85699999999999998</v>
      </c>
      <c r="AC201" s="1">
        <v>2.1429999999999998</v>
      </c>
      <c r="AD201" s="1">
        <v>0</v>
      </c>
      <c r="AE201" s="1">
        <v>0</v>
      </c>
      <c r="AF201" s="1" t="e">
        <f t="shared" si="48"/>
        <v>#DIV/0!</v>
      </c>
      <c r="AH201" s="1">
        <f t="shared" si="56"/>
        <v>0.37694525301952114</v>
      </c>
      <c r="AI201" s="1">
        <f t="shared" si="57"/>
        <v>0.16159718103559334</v>
      </c>
      <c r="AJ201" s="1">
        <f t="shared" si="52"/>
        <v>0.54752467734121002</v>
      </c>
      <c r="AK201" s="1">
        <f t="shared" si="43"/>
        <v>22.995370103318901</v>
      </c>
      <c r="AL201" s="1" t="b">
        <f t="shared" si="44"/>
        <v>1</v>
      </c>
      <c r="AM201" s="1">
        <f t="shared" si="45"/>
        <v>6.3468681511808347</v>
      </c>
      <c r="AN201" s="1" t="b">
        <f t="shared" si="46"/>
        <v>0</v>
      </c>
      <c r="AO201" s="1">
        <v>9.4879999999999995</v>
      </c>
    </row>
    <row r="202" spans="1:41">
      <c r="A202" s="7">
        <v>199</v>
      </c>
      <c r="B202" s="9" t="s">
        <v>90</v>
      </c>
      <c r="C202" s="9" t="s">
        <v>91</v>
      </c>
      <c r="D202" s="9" t="s">
        <v>47</v>
      </c>
      <c r="E202" s="9" t="s">
        <v>48</v>
      </c>
      <c r="F202" s="2" t="b">
        <f t="shared" si="55"/>
        <v>1</v>
      </c>
      <c r="G202" s="2" t="b">
        <f t="shared" si="53"/>
        <v>1</v>
      </c>
      <c r="H202" s="1" t="s">
        <v>285</v>
      </c>
      <c r="I202" s="4" t="s">
        <v>108</v>
      </c>
      <c r="J202" s="2"/>
      <c r="K202" s="2" t="s">
        <v>34</v>
      </c>
      <c r="L202" s="2" t="s">
        <v>117</v>
      </c>
      <c r="M202" s="1">
        <f>PRODUCT(SUM(PRODUCT(R202,overview!$J$4),PRODUCT(W202,overview!$K$4),PRODUCT(AB202,overview!$L$4)),1/SUM(overview!$J$4:$L$4))</f>
        <v>0.64990243902439027</v>
      </c>
      <c r="N202" s="1">
        <f>PRODUCT(SUM(PRODUCT(S202,overview!$J$4),PRODUCT(X202,overview!$K$4),PRODUCT(AC202,overview!$L$4)),1/SUM(overview!$J$4:$L$4))</f>
        <v>2.3500975609756098</v>
      </c>
      <c r="O202" s="1">
        <f t="shared" si="49"/>
        <v>14.5</v>
      </c>
      <c r="P202" s="1">
        <f t="shared" si="49"/>
        <v>7.5</v>
      </c>
      <c r="Q202" s="1">
        <f t="shared" si="54"/>
        <v>0.14303935273162971</v>
      </c>
      <c r="R202" s="1">
        <v>0</v>
      </c>
      <c r="S202" s="1">
        <v>3</v>
      </c>
      <c r="T202" s="1">
        <v>0</v>
      </c>
      <c r="U202" s="1">
        <v>0</v>
      </c>
      <c r="V202" s="1" t="e">
        <f t="shared" si="50"/>
        <v>#DIV/0!</v>
      </c>
      <c r="W202" s="1">
        <v>1.018</v>
      </c>
      <c r="X202" s="1">
        <v>1.982</v>
      </c>
      <c r="Y202" s="1">
        <v>14</v>
      </c>
      <c r="Z202" s="1">
        <v>6</v>
      </c>
      <c r="AA202" s="1">
        <f t="shared" si="51"/>
        <v>0.22012397289894764</v>
      </c>
      <c r="AB202" s="1">
        <v>0.17799999999999999</v>
      </c>
      <c r="AC202" s="1">
        <v>2.8220000000000001</v>
      </c>
      <c r="AD202" s="1">
        <v>0.5</v>
      </c>
      <c r="AE202" s="1">
        <v>1.5</v>
      </c>
      <c r="AF202" s="1">
        <f t="shared" si="48"/>
        <v>0.18922749822820695</v>
      </c>
      <c r="AH202" s="1">
        <f t="shared" si="56"/>
        <v>0.33983599554390342</v>
      </c>
      <c r="AI202" s="1">
        <f t="shared" si="57"/>
        <v>0.13652867809961433</v>
      </c>
      <c r="AJ202" s="1">
        <f t="shared" si="52"/>
        <v>0.46434039403065441</v>
      </c>
      <c r="AK202" s="1">
        <f t="shared" si="43"/>
        <v>11.077522351191774</v>
      </c>
      <c r="AL202" s="1" t="b">
        <f t="shared" si="44"/>
        <v>1</v>
      </c>
      <c r="AM202" s="1">
        <f t="shared" si="45"/>
        <v>7.8872631177207833</v>
      </c>
      <c r="AN202" s="1" t="b">
        <f t="shared" si="46"/>
        <v>0</v>
      </c>
      <c r="AO202" s="1">
        <v>9.4879999999999995</v>
      </c>
    </row>
    <row r="203" spans="1:41">
      <c r="A203" s="7">
        <v>200</v>
      </c>
      <c r="B203" s="9" t="s">
        <v>79</v>
      </c>
      <c r="C203" s="9" t="s">
        <v>48</v>
      </c>
      <c r="D203" s="9" t="s">
        <v>62</v>
      </c>
      <c r="E203" s="9" t="s">
        <v>48</v>
      </c>
      <c r="F203" s="2" t="b">
        <f t="shared" si="55"/>
        <v>1</v>
      </c>
      <c r="G203" s="2" t="b">
        <f t="shared" si="53"/>
        <v>1</v>
      </c>
      <c r="H203" s="1" t="s">
        <v>285</v>
      </c>
      <c r="I203" s="4"/>
      <c r="J203" s="2"/>
      <c r="M203" s="1">
        <f>PRODUCT(SUM(PRODUCT(R203,overview!$J$4),PRODUCT(W203,overview!$K$4),PRODUCT(AB203,overview!$L$4)),1/SUM(overview!$J$4:$L$4))</f>
        <v>0.97631707317073169</v>
      </c>
      <c r="N203" s="1">
        <f>PRODUCT(SUM(PRODUCT(S203,overview!$J$4),PRODUCT(X203,overview!$K$4),PRODUCT(AC203,overview!$L$4)),1/SUM(overview!$J$4:$L$4))</f>
        <v>2.0236829268292684</v>
      </c>
      <c r="O203" s="1">
        <f t="shared" si="49"/>
        <v>22</v>
      </c>
      <c r="P203" s="1">
        <f t="shared" si="49"/>
        <v>17</v>
      </c>
      <c r="Q203" s="1">
        <f t="shared" si="54"/>
        <v>0.37279892974653789</v>
      </c>
      <c r="R203" s="1">
        <v>1.0640000000000001</v>
      </c>
      <c r="S203" s="1">
        <v>1.9359999999999999</v>
      </c>
      <c r="T203" s="1">
        <v>11.5</v>
      </c>
      <c r="U203" s="1">
        <v>3.5</v>
      </c>
      <c r="V203" s="1">
        <f t="shared" si="50"/>
        <v>0.16726554078332737</v>
      </c>
      <c r="W203" s="1">
        <v>0.92500000000000004</v>
      </c>
      <c r="X203" s="1">
        <v>2.0750000000000002</v>
      </c>
      <c r="Y203" s="1">
        <v>9.5</v>
      </c>
      <c r="Z203" s="1">
        <v>13.5</v>
      </c>
      <c r="AA203" s="1">
        <f t="shared" si="51"/>
        <v>0.63348129359543437</v>
      </c>
      <c r="AB203" s="1">
        <v>1.083</v>
      </c>
      <c r="AC203" s="1">
        <v>1.917</v>
      </c>
      <c r="AD203" s="1">
        <v>1</v>
      </c>
      <c r="AE203" s="1">
        <v>0</v>
      </c>
      <c r="AF203" s="1">
        <f t="shared" si="48"/>
        <v>0</v>
      </c>
      <c r="AH203" s="1">
        <f t="shared" si="56"/>
        <v>0.33348290434758898</v>
      </c>
      <c r="AI203" s="1">
        <f t="shared" si="57"/>
        <v>0.12162202248524218</v>
      </c>
      <c r="AJ203" s="1">
        <f t="shared" si="52"/>
        <v>0.27877237851662412</v>
      </c>
      <c r="AK203" s="1">
        <f t="shared" ref="AK203:AK211" si="58">(((SUM(AJ201:AJ205))-(SUM(AI201:AI205)))^2)/(AVERAGE(AI201:AI205))</f>
        <v>6.0957853594119769</v>
      </c>
      <c r="AL203" s="1" t="b">
        <f t="shared" ref="AL203:AL211" si="59">IF(AK203&gt;AO203, TRUE, FALSE)</f>
        <v>0</v>
      </c>
      <c r="AM203" s="1">
        <f t="shared" ref="AM203:AM211" si="60">(((SUM(AH201:AH205))-(SUM(AI201:AI205)))^2)/(AVERAGE(AI201:AI205))</f>
        <v>9.1852249450941397</v>
      </c>
      <c r="AN203" s="1" t="b">
        <f t="shared" ref="AN203:AN211" si="61">IF(AM203&gt;AO203, TRUE, FALSE)</f>
        <v>0</v>
      </c>
      <c r="AO203" s="1">
        <v>9.4879999999999995</v>
      </c>
    </row>
    <row r="204" spans="1:41">
      <c r="A204" s="7">
        <v>201</v>
      </c>
      <c r="B204" s="9" t="s">
        <v>87</v>
      </c>
      <c r="C204" s="9" t="s">
        <v>61</v>
      </c>
      <c r="D204" s="9" t="s">
        <v>28</v>
      </c>
      <c r="E204" s="9" t="s">
        <v>29</v>
      </c>
      <c r="F204" s="2" t="b">
        <f t="shared" si="55"/>
        <v>1</v>
      </c>
      <c r="G204" s="2" t="b">
        <f t="shared" si="53"/>
        <v>1</v>
      </c>
      <c r="H204" s="1" t="s">
        <v>285</v>
      </c>
      <c r="I204" s="4"/>
      <c r="J204" s="3"/>
      <c r="M204" s="1">
        <f>PRODUCT(SUM(PRODUCT(R204,overview!$J$4),PRODUCT(W204,overview!$K$4),PRODUCT(AB204,overview!$L$4)),1/SUM(overview!$J$4:$L$4))</f>
        <v>0.73819512195121961</v>
      </c>
      <c r="N204" s="1">
        <f>PRODUCT(SUM(PRODUCT(S204,overview!$J$4),PRODUCT(X204,overview!$K$4),PRODUCT(AC204,overview!$L$4)),1/SUM(overview!$J$4:$L$4))</f>
        <v>2.2618048780487809</v>
      </c>
      <c r="O204" s="1">
        <f t="shared" si="49"/>
        <v>15</v>
      </c>
      <c r="P204" s="1">
        <f t="shared" si="49"/>
        <v>20</v>
      </c>
      <c r="Q204" s="1">
        <f t="shared" si="54"/>
        <v>0.43516581476768673</v>
      </c>
      <c r="R204" s="1">
        <v>0.67200000000000004</v>
      </c>
      <c r="S204" s="1">
        <v>2.3279999999999998</v>
      </c>
      <c r="T204" s="1">
        <v>5.5</v>
      </c>
      <c r="U204" s="1">
        <v>6.5</v>
      </c>
      <c r="V204" s="1">
        <f t="shared" si="50"/>
        <v>0.34114339268978455</v>
      </c>
      <c r="W204" s="1">
        <v>0.76700000000000002</v>
      </c>
      <c r="X204" s="1">
        <v>2.2330000000000001</v>
      </c>
      <c r="Y204" s="1">
        <v>8.5</v>
      </c>
      <c r="Z204" s="1">
        <v>12.5</v>
      </c>
      <c r="AA204" s="1">
        <f t="shared" si="51"/>
        <v>0.50512367956587012</v>
      </c>
      <c r="AB204" s="1">
        <v>0.91600000000000004</v>
      </c>
      <c r="AC204" s="1">
        <v>2.0840000000000001</v>
      </c>
      <c r="AD204" s="1">
        <v>1</v>
      </c>
      <c r="AE204" s="1">
        <v>1</v>
      </c>
      <c r="AF204" s="1">
        <f t="shared" si="48"/>
        <v>0.43953934740882916</v>
      </c>
      <c r="AH204" s="1">
        <f t="shared" si="56"/>
        <v>0.36185665989315413</v>
      </c>
      <c r="AI204" s="1">
        <f t="shared" si="57"/>
        <v>0.11898293365358102</v>
      </c>
      <c r="AJ204" s="1">
        <f t="shared" si="52"/>
        <v>0.12999918518019921</v>
      </c>
      <c r="AK204" s="1">
        <f t="shared" si="58"/>
        <v>2.3488146442879962</v>
      </c>
      <c r="AL204" s="1" t="b">
        <f t="shared" si="59"/>
        <v>0</v>
      </c>
      <c r="AM204" s="1">
        <f t="shared" si="60"/>
        <v>10.209020515185458</v>
      </c>
      <c r="AN204" s="1" t="b">
        <f t="shared" si="61"/>
        <v>1</v>
      </c>
      <c r="AO204" s="1">
        <v>9.4879999999999995</v>
      </c>
    </row>
    <row r="205" spans="1:41">
      <c r="A205" s="7">
        <v>202</v>
      </c>
      <c r="B205" s="9" t="s">
        <v>72</v>
      </c>
      <c r="C205" s="9" t="s">
        <v>73</v>
      </c>
      <c r="D205" s="9" t="s">
        <v>72</v>
      </c>
      <c r="E205" s="9" t="s">
        <v>73</v>
      </c>
      <c r="F205" s="2" t="b">
        <f t="shared" si="55"/>
        <v>0</v>
      </c>
      <c r="G205" s="2" t="b">
        <f t="shared" si="53"/>
        <v>0</v>
      </c>
      <c r="H205" s="1" t="s">
        <v>285</v>
      </c>
      <c r="I205" s="4" t="s">
        <v>108</v>
      </c>
      <c r="J205" s="2" t="s">
        <v>116</v>
      </c>
      <c r="M205" s="1">
        <f>PRODUCT(SUM(PRODUCT(R205,overview!$J$4),PRODUCT(W205,overview!$K$4),PRODUCT(AB205,overview!$L$4)),1/SUM(overview!$J$4:$L$4))</f>
        <v>0.33300000000000002</v>
      </c>
      <c r="N205" s="1">
        <f>PRODUCT(SUM(PRODUCT(S205,overview!$J$4),PRODUCT(X205,overview!$K$4),PRODUCT(AC205,overview!$L$4)),1/SUM(overview!$J$4:$L$4))</f>
        <v>2.6669999999999998</v>
      </c>
      <c r="O205" s="1">
        <f t="shared" si="49"/>
        <v>10</v>
      </c>
      <c r="P205" s="1">
        <f t="shared" si="49"/>
        <v>2</v>
      </c>
      <c r="Q205" s="1">
        <f t="shared" si="54"/>
        <v>2.4971878515185605E-2</v>
      </c>
      <c r="R205" s="1">
        <v>0.33300000000000002</v>
      </c>
      <c r="S205" s="1">
        <v>2.6669999999999998</v>
      </c>
      <c r="T205" s="1">
        <v>5</v>
      </c>
      <c r="U205" s="1">
        <v>0</v>
      </c>
      <c r="V205" s="1">
        <f t="shared" si="50"/>
        <v>0</v>
      </c>
      <c r="W205" s="1">
        <v>0.33300000000000002</v>
      </c>
      <c r="X205" s="1">
        <v>2.6669999999999998</v>
      </c>
      <c r="Y205" s="1">
        <v>5</v>
      </c>
      <c r="Z205" s="1">
        <v>2</v>
      </c>
      <c r="AA205" s="1">
        <f t="shared" si="51"/>
        <v>4.9943757030371211E-2</v>
      </c>
      <c r="AB205" s="1">
        <v>0.33300000000000002</v>
      </c>
      <c r="AC205" s="1">
        <v>2.6669999999999998</v>
      </c>
      <c r="AD205" s="1">
        <v>0</v>
      </c>
      <c r="AE205" s="1">
        <v>0</v>
      </c>
      <c r="AF205" s="1" t="e">
        <f t="shared" si="48"/>
        <v>#DIV/0!</v>
      </c>
      <c r="AH205" s="1">
        <f t="shared" si="56"/>
        <v>0.32683770654317479</v>
      </c>
      <c r="AI205" s="1">
        <f t="shared" si="57"/>
        <v>0.1092157731501994</v>
      </c>
      <c r="AJ205" s="1">
        <f t="shared" si="52"/>
        <v>0.11610051669398852</v>
      </c>
      <c r="AK205" s="1">
        <f t="shared" si="58"/>
        <v>0.22716689089972053</v>
      </c>
      <c r="AL205" s="1" t="b">
        <f t="shared" si="59"/>
        <v>0</v>
      </c>
      <c r="AM205" s="1">
        <f t="shared" si="60"/>
        <v>11.234430931476037</v>
      </c>
      <c r="AN205" s="1" t="b">
        <f t="shared" si="61"/>
        <v>1</v>
      </c>
      <c r="AO205" s="1">
        <v>9.4879999999999995</v>
      </c>
    </row>
    <row r="206" spans="1:41">
      <c r="A206" s="7">
        <v>203</v>
      </c>
      <c r="B206" s="9" t="s">
        <v>98</v>
      </c>
      <c r="C206" s="9" t="s">
        <v>50</v>
      </c>
      <c r="D206" s="9" t="s">
        <v>49</v>
      </c>
      <c r="E206" s="9" t="s">
        <v>50</v>
      </c>
      <c r="F206" s="2" t="b">
        <f t="shared" si="55"/>
        <v>0</v>
      </c>
      <c r="G206" s="2" t="b">
        <f t="shared" si="53"/>
        <v>0</v>
      </c>
      <c r="H206" s="1" t="s">
        <v>285</v>
      </c>
      <c r="I206" s="4" t="s">
        <v>108</v>
      </c>
      <c r="J206" s="2"/>
      <c r="M206" s="1">
        <f>PRODUCT(SUM(PRODUCT(R206,overview!$J$4),PRODUCT(W206,overview!$K$4),PRODUCT(AB206,overview!$L$4)),1/SUM(overview!$J$4:$L$4))</f>
        <v>0.33300000000000002</v>
      </c>
      <c r="N206" s="1">
        <f>PRODUCT(SUM(PRODUCT(S206,overview!$J$4),PRODUCT(X206,overview!$K$4),PRODUCT(AC206,overview!$L$4)),1/SUM(overview!$J$4:$L$4))</f>
        <v>2.6669999999999998</v>
      </c>
      <c r="O206" s="1">
        <f t="shared" si="49"/>
        <v>11</v>
      </c>
      <c r="P206" s="1">
        <f t="shared" si="49"/>
        <v>2</v>
      </c>
      <c r="Q206" s="1">
        <f t="shared" si="54"/>
        <v>2.2701707741077822E-2</v>
      </c>
      <c r="R206" s="1">
        <v>0.33300000000000002</v>
      </c>
      <c r="S206" s="1">
        <v>2.6669999999999998</v>
      </c>
      <c r="T206" s="1">
        <v>5</v>
      </c>
      <c r="U206" s="1">
        <v>0</v>
      </c>
      <c r="V206" s="1">
        <f t="shared" si="50"/>
        <v>0</v>
      </c>
      <c r="W206" s="1">
        <v>0.33300000000000002</v>
      </c>
      <c r="X206" s="1">
        <v>2.6669999999999998</v>
      </c>
      <c r="Y206" s="1">
        <v>5</v>
      </c>
      <c r="Z206" s="1">
        <v>2</v>
      </c>
      <c r="AA206" s="1">
        <f t="shared" si="51"/>
        <v>4.9943757030371211E-2</v>
      </c>
      <c r="AB206" s="1">
        <v>0.33300000000000002</v>
      </c>
      <c r="AC206" s="1">
        <v>2.6669999999999998</v>
      </c>
      <c r="AD206" s="1">
        <v>1</v>
      </c>
      <c r="AE206" s="1">
        <v>0</v>
      </c>
      <c r="AF206" s="1">
        <f t="shared" si="48"/>
        <v>0</v>
      </c>
      <c r="AH206" s="1">
        <f t="shared" si="56"/>
        <v>0.29693544532550126</v>
      </c>
      <c r="AI206" s="1">
        <f t="shared" si="57"/>
        <v>8.8866165310396386E-2</v>
      </c>
      <c r="AJ206" s="1">
        <f t="shared" si="52"/>
        <v>0.10582513720589033</v>
      </c>
      <c r="AK206" s="1">
        <f t="shared" si="58"/>
        <v>4.6131808559706274E-3</v>
      </c>
      <c r="AL206" s="1" t="b">
        <f t="shared" si="59"/>
        <v>0</v>
      </c>
      <c r="AM206" s="1">
        <f t="shared" si="60"/>
        <v>11.369513010275499</v>
      </c>
      <c r="AN206" s="1" t="b">
        <f t="shared" si="61"/>
        <v>1</v>
      </c>
      <c r="AO206" s="1">
        <v>9.4879999999999995</v>
      </c>
    </row>
    <row r="207" spans="1:41">
      <c r="A207" s="7">
        <v>204</v>
      </c>
      <c r="B207" s="9" t="s">
        <v>47</v>
      </c>
      <c r="C207" s="9" t="s">
        <v>48</v>
      </c>
      <c r="D207" s="9" t="s">
        <v>47</v>
      </c>
      <c r="E207" s="9" t="s">
        <v>48</v>
      </c>
      <c r="F207" s="2" t="b">
        <f t="shared" si="55"/>
        <v>0</v>
      </c>
      <c r="G207" s="2" t="b">
        <f t="shared" si="53"/>
        <v>0</v>
      </c>
      <c r="H207" s="1" t="s">
        <v>285</v>
      </c>
      <c r="I207" s="4"/>
      <c r="J207" s="3"/>
      <c r="M207" s="1">
        <f>PRODUCT(SUM(PRODUCT(R207,overview!$J$4),PRODUCT(W207,overview!$K$4),PRODUCT(AB207,overview!$L$4)),1/SUM(overview!$J$4:$L$4))</f>
        <v>0.9268536585365853</v>
      </c>
      <c r="N207" s="1">
        <f>PRODUCT(SUM(PRODUCT(S207,overview!$J$4),PRODUCT(X207,overview!$K$4),PRODUCT(AC207,overview!$L$4)),1/SUM(overview!$J$4:$L$4))</f>
        <v>2.0731463414634148</v>
      </c>
      <c r="O207" s="1">
        <f t="shared" si="49"/>
        <v>13.2</v>
      </c>
      <c r="P207" s="1">
        <f t="shared" si="49"/>
        <v>21.8</v>
      </c>
      <c r="Q207" s="1">
        <f t="shared" si="54"/>
        <v>0.73835253676781221</v>
      </c>
      <c r="R207" s="1">
        <v>0.9</v>
      </c>
      <c r="S207" s="1">
        <v>2.1</v>
      </c>
      <c r="T207" s="1">
        <v>5.5</v>
      </c>
      <c r="U207" s="1">
        <v>4.5</v>
      </c>
      <c r="V207" s="1">
        <f t="shared" si="50"/>
        <v>0.35064935064935066</v>
      </c>
      <c r="W207" s="1">
        <v>0.94399999999999995</v>
      </c>
      <c r="X207" s="1">
        <v>2.056</v>
      </c>
      <c r="Y207" s="1">
        <v>7.7</v>
      </c>
      <c r="Z207" s="1">
        <v>17.3</v>
      </c>
      <c r="AA207" s="1">
        <f t="shared" si="51"/>
        <v>1.0315832027894285</v>
      </c>
      <c r="AB207" s="1">
        <v>0.85699999999999998</v>
      </c>
      <c r="AC207" s="1">
        <v>2.1429999999999998</v>
      </c>
      <c r="AD207" s="1">
        <v>0</v>
      </c>
      <c r="AE207" s="1">
        <v>0</v>
      </c>
      <c r="AF207" s="1" t="e">
        <f t="shared" si="48"/>
        <v>#DIV/0!</v>
      </c>
      <c r="AH207" s="1">
        <f t="shared" si="56"/>
        <v>0.30196263803462325</v>
      </c>
      <c r="AI207" s="1">
        <f t="shared" si="57"/>
        <v>9.12218345452767E-2</v>
      </c>
      <c r="AJ207" s="1">
        <f t="shared" si="52"/>
        <v>5.4374470053187386E-2</v>
      </c>
      <c r="AK207" s="1">
        <f t="shared" si="58"/>
        <v>8.1761428897653282E-2</v>
      </c>
      <c r="AL207" s="1" t="b">
        <f t="shared" si="59"/>
        <v>0</v>
      </c>
      <c r="AM207" s="1">
        <f t="shared" si="60"/>
        <v>12.237319605518065</v>
      </c>
      <c r="AN207" s="1" t="b">
        <f t="shared" si="61"/>
        <v>1</v>
      </c>
      <c r="AO207" s="1">
        <v>9.4879999999999995</v>
      </c>
    </row>
    <row r="208" spans="1:41">
      <c r="A208" s="7">
        <v>205</v>
      </c>
      <c r="B208" s="9" t="s">
        <v>90</v>
      </c>
      <c r="C208" s="9" t="s">
        <v>91</v>
      </c>
      <c r="D208" s="9" t="s">
        <v>90</v>
      </c>
      <c r="E208" s="9" t="s">
        <v>91</v>
      </c>
      <c r="F208" s="2" t="b">
        <f t="shared" si="55"/>
        <v>0</v>
      </c>
      <c r="G208" s="2" t="b">
        <f t="shared" si="53"/>
        <v>0</v>
      </c>
      <c r="H208" s="1" t="s">
        <v>285</v>
      </c>
      <c r="I208" s="4"/>
      <c r="J208" s="3"/>
      <c r="K208" s="2"/>
      <c r="L208" s="2"/>
      <c r="M208" s="1">
        <f>PRODUCT(SUM(PRODUCT(R208,overview!$J$4),PRODUCT(W208,overview!$K$4),PRODUCT(AB208,overview!$L$4)),1/SUM(overview!$J$4:$L$4))</f>
        <v>0.10482926829268294</v>
      </c>
      <c r="N208" s="1">
        <f>PRODUCT(SUM(PRODUCT(S208,overview!$J$4),PRODUCT(X208,overview!$K$4),PRODUCT(AC208,overview!$L$4)),1/SUM(overview!$J$4:$L$4))</f>
        <v>2.8951707317073172</v>
      </c>
      <c r="O208" s="1">
        <f t="shared" si="49"/>
        <v>4.7</v>
      </c>
      <c r="P208" s="1">
        <f t="shared" si="49"/>
        <v>11.3</v>
      </c>
      <c r="Q208" s="1">
        <f t="shared" si="54"/>
        <v>8.7054045944483904E-2</v>
      </c>
      <c r="R208" s="1">
        <v>8.0000000000000002E-3</v>
      </c>
      <c r="S208" s="1">
        <v>2.992</v>
      </c>
      <c r="T208" s="1">
        <v>0.5</v>
      </c>
      <c r="U208" s="1">
        <v>1.5</v>
      </c>
      <c r="V208" s="1">
        <f t="shared" si="50"/>
        <v>8.0213903743315516E-3</v>
      </c>
      <c r="W208" s="1">
        <v>0.161</v>
      </c>
      <c r="X208" s="1">
        <v>2.839</v>
      </c>
      <c r="Y208" s="1">
        <v>4.2</v>
      </c>
      <c r="Z208" s="1">
        <v>9.8000000000000007</v>
      </c>
      <c r="AA208" s="1">
        <f t="shared" si="51"/>
        <v>0.13232358811788189</v>
      </c>
      <c r="AB208" s="1">
        <v>0</v>
      </c>
      <c r="AC208" s="1">
        <v>3</v>
      </c>
      <c r="AD208" s="1">
        <v>0</v>
      </c>
      <c r="AE208" s="1">
        <v>0</v>
      </c>
      <c r="AF208" s="1" t="e">
        <f t="shared" si="48"/>
        <v>#DIV/0!</v>
      </c>
      <c r="AH208" s="1">
        <f t="shared" si="56"/>
        <v>0.25905745601566693</v>
      </c>
      <c r="AI208" s="1">
        <f t="shared" si="57"/>
        <v>8.2236866761214028E-2</v>
      </c>
      <c r="AJ208" s="1">
        <f t="shared" si="52"/>
        <v>6.2950458994006517E-2</v>
      </c>
      <c r="AK208" s="1">
        <f t="shared" si="58"/>
        <v>0.27429214104693539</v>
      </c>
      <c r="AL208" s="1" t="b">
        <f t="shared" si="59"/>
        <v>0</v>
      </c>
      <c r="AM208" s="1">
        <f t="shared" si="60"/>
        <v>14.924977405909235</v>
      </c>
      <c r="AN208" s="1" t="b">
        <f t="shared" si="61"/>
        <v>1</v>
      </c>
      <c r="AO208" s="1">
        <v>9.4879999999999995</v>
      </c>
    </row>
    <row r="209" spans="1:41">
      <c r="A209" s="7">
        <v>206</v>
      </c>
      <c r="B209" s="9" t="s">
        <v>28</v>
      </c>
      <c r="C209" s="9" t="s">
        <v>29</v>
      </c>
      <c r="D209" s="9" t="s">
        <v>40</v>
      </c>
      <c r="E209" s="9" t="s">
        <v>29</v>
      </c>
      <c r="F209" s="2" t="b">
        <f t="shared" si="55"/>
        <v>1</v>
      </c>
      <c r="G209" s="2" t="b">
        <f t="shared" si="53"/>
        <v>1</v>
      </c>
      <c r="H209" s="1" t="s">
        <v>285</v>
      </c>
      <c r="I209" s="4" t="s">
        <v>108</v>
      </c>
      <c r="J209" s="2"/>
      <c r="M209" s="1">
        <f>PRODUCT(SUM(PRODUCT(R209,overview!$J$4),PRODUCT(W209,overview!$K$4),PRODUCT(AB209,overview!$L$4)),1/SUM(overview!$J$4:$L$4))</f>
        <v>0.87246341463414634</v>
      </c>
      <c r="N209" s="1">
        <f>PRODUCT(SUM(PRODUCT(S209,overview!$J$4),PRODUCT(X209,overview!$K$4),PRODUCT(AC209,overview!$L$4)),1/SUM(overview!$J$4:$L$4))</f>
        <v>2.1275365853658537</v>
      </c>
      <c r="O209" s="1">
        <f t="shared" si="49"/>
        <v>15.5</v>
      </c>
      <c r="P209" s="1">
        <f t="shared" si="49"/>
        <v>7.5</v>
      </c>
      <c r="Q209" s="1">
        <f t="shared" si="54"/>
        <v>0.19842653689824227</v>
      </c>
      <c r="R209" s="1">
        <v>0.66700000000000004</v>
      </c>
      <c r="S209" s="1">
        <v>2.3330000000000002</v>
      </c>
      <c r="T209" s="1">
        <v>4</v>
      </c>
      <c r="U209" s="1">
        <v>0</v>
      </c>
      <c r="V209" s="1">
        <f t="shared" si="50"/>
        <v>0</v>
      </c>
      <c r="W209" s="1">
        <v>0.99099999999999999</v>
      </c>
      <c r="X209" s="1">
        <v>2.0089999999999999</v>
      </c>
      <c r="Y209" s="1">
        <v>10.5</v>
      </c>
      <c r="Z209" s="1">
        <v>7.5</v>
      </c>
      <c r="AA209" s="1">
        <f t="shared" si="51"/>
        <v>0.35234302780345589</v>
      </c>
      <c r="AB209" s="1">
        <v>0.66700000000000004</v>
      </c>
      <c r="AC209" s="1">
        <v>2.3330000000000002</v>
      </c>
      <c r="AD209" s="1">
        <v>1</v>
      </c>
      <c r="AE209" s="1">
        <v>0</v>
      </c>
      <c r="AF209" s="1">
        <f t="shared" si="48"/>
        <v>0</v>
      </c>
      <c r="AH209" s="1">
        <f t="shared" si="56"/>
        <v>0.25427330500006667</v>
      </c>
      <c r="AI209" s="1">
        <f t="shared" si="57"/>
        <v>5.0815197874021403E-2</v>
      </c>
      <c r="AJ209" s="1">
        <f t="shared" si="52"/>
        <v>0</v>
      </c>
      <c r="AK209" s="1">
        <f t="shared" si="58"/>
        <v>0.6868334348599926</v>
      </c>
      <c r="AL209" s="1" t="b">
        <f t="shared" si="59"/>
        <v>0</v>
      </c>
      <c r="AM209" s="1">
        <f t="shared" si="60"/>
        <v>18.470710486883583</v>
      </c>
      <c r="AN209" s="1" t="b">
        <f t="shared" si="61"/>
        <v>1</v>
      </c>
      <c r="AO209" s="1">
        <v>9.4879999999999995</v>
      </c>
    </row>
    <row r="210" spans="1:41">
      <c r="A210" s="7">
        <v>207</v>
      </c>
      <c r="B210" s="9" t="s">
        <v>36</v>
      </c>
      <c r="C210" s="9" t="s">
        <v>37</v>
      </c>
      <c r="D210" s="9" t="s">
        <v>84</v>
      </c>
      <c r="E210" s="9" t="s">
        <v>37</v>
      </c>
      <c r="F210" s="2" t="b">
        <f t="shared" si="55"/>
        <v>0</v>
      </c>
      <c r="G210" s="2" t="b">
        <f t="shared" si="53"/>
        <v>1</v>
      </c>
      <c r="H210" s="4" t="s">
        <v>275</v>
      </c>
      <c r="I210" s="4"/>
      <c r="J210" s="3"/>
      <c r="M210" s="1">
        <f>PRODUCT(SUM(PRODUCT(R210,overview!$J$4),PRODUCT(W210,overview!$K$4),PRODUCT(AB210,overview!$L$4)),1/SUM(overview!$J$4:$L$4))</f>
        <v>1.0338780487804879</v>
      </c>
      <c r="N210" s="1">
        <f>PRODUCT(SUM(PRODUCT(S210,overview!$J$4),PRODUCT(X210,overview!$K$4),PRODUCT(AC210,overview!$L$4)),1/SUM(overview!$J$4:$L$4))</f>
        <v>1.9661219512195123</v>
      </c>
      <c r="O210" s="1">
        <f t="shared" si="49"/>
        <v>13.8</v>
      </c>
      <c r="P210" s="1">
        <f t="shared" si="49"/>
        <v>7.2</v>
      </c>
      <c r="Q210" s="1">
        <f t="shared" si="54"/>
        <v>0.2743546166155984</v>
      </c>
      <c r="R210" s="1">
        <v>0.97399999999999998</v>
      </c>
      <c r="S210" s="1">
        <v>2.0259999999999998</v>
      </c>
      <c r="T210" s="1">
        <v>5</v>
      </c>
      <c r="U210" s="1">
        <v>3</v>
      </c>
      <c r="V210" s="1">
        <f t="shared" si="50"/>
        <v>0.28845014807502478</v>
      </c>
      <c r="W210" s="1">
        <v>1.0629999999999999</v>
      </c>
      <c r="X210" s="1">
        <v>1.9370000000000001</v>
      </c>
      <c r="Y210" s="1">
        <v>7.8</v>
      </c>
      <c r="Z210" s="1">
        <v>4.2</v>
      </c>
      <c r="AA210" s="1">
        <f t="shared" si="51"/>
        <v>0.29550057583098377</v>
      </c>
      <c r="AB210" s="1">
        <v>1.115</v>
      </c>
      <c r="AC210" s="1">
        <v>1.885</v>
      </c>
      <c r="AD210" s="1">
        <v>1</v>
      </c>
      <c r="AE210" s="1">
        <v>0</v>
      </c>
      <c r="AF210" s="1">
        <f t="shared" si="48"/>
        <v>0</v>
      </c>
      <c r="AH210" s="1">
        <f t="shared" si="56"/>
        <v>0.2955299716827019</v>
      </c>
      <c r="AI210" s="1">
        <f t="shared" si="57"/>
        <v>5.1430547448993981E-2</v>
      </c>
      <c r="AJ210" s="1">
        <f t="shared" si="52"/>
        <v>0</v>
      </c>
      <c r="AK210" s="1">
        <f t="shared" si="58"/>
        <v>0.81599648670253333</v>
      </c>
      <c r="AL210" s="1" t="b">
        <f t="shared" si="59"/>
        <v>0</v>
      </c>
      <c r="AM210" s="1">
        <f t="shared" si="60"/>
        <v>22.662221186239918</v>
      </c>
      <c r="AN210" s="1" t="b">
        <f t="shared" si="61"/>
        <v>1</v>
      </c>
      <c r="AO210" s="1">
        <v>9.4879999999999995</v>
      </c>
    </row>
    <row r="211" spans="1:41">
      <c r="A211" s="7">
        <v>208</v>
      </c>
      <c r="B211" s="9" t="s">
        <v>94</v>
      </c>
      <c r="C211" s="9" t="s">
        <v>55</v>
      </c>
      <c r="D211" s="9" t="s">
        <v>94</v>
      </c>
      <c r="E211" s="9" t="s">
        <v>55</v>
      </c>
      <c r="F211" s="2" t="b">
        <f t="shared" si="55"/>
        <v>0</v>
      </c>
      <c r="G211" s="2" t="b">
        <f t="shared" si="53"/>
        <v>0</v>
      </c>
      <c r="H211" s="4" t="s">
        <v>275</v>
      </c>
      <c r="I211" s="4"/>
      <c r="J211" s="3"/>
      <c r="M211" s="1">
        <f>PRODUCT(SUM(PRODUCT(R211,overview!$J$4),PRODUCT(W211,overview!$K$4),PRODUCT(AB211,overview!$L$4)),1/SUM(overview!$J$4:$L$4))</f>
        <v>0.38007317073170732</v>
      </c>
      <c r="N211" s="1">
        <f>PRODUCT(SUM(PRODUCT(S211,overview!$J$4),PRODUCT(X211,overview!$K$4),PRODUCT(AC211,overview!$L$4)),1/SUM(overview!$J$4:$L$4))</f>
        <v>2.6199268292682927</v>
      </c>
      <c r="O211" s="1">
        <f t="shared" si="49"/>
        <v>7.5</v>
      </c>
      <c r="P211" s="1">
        <f t="shared" si="49"/>
        <v>5.5</v>
      </c>
      <c r="Q211" s="1">
        <f t="shared" si="54"/>
        <v>0.10638477460116491</v>
      </c>
      <c r="R211" s="1">
        <v>0.375</v>
      </c>
      <c r="S211" s="1">
        <v>2.625</v>
      </c>
      <c r="T211" s="1">
        <v>4</v>
      </c>
      <c r="U211" s="1">
        <v>1</v>
      </c>
      <c r="V211" s="1">
        <f t="shared" si="50"/>
        <v>3.5714285714285712E-2</v>
      </c>
      <c r="W211" s="1">
        <v>0.38300000000000001</v>
      </c>
      <c r="X211" s="1">
        <v>2.617</v>
      </c>
      <c r="Y211" s="1">
        <v>3.5</v>
      </c>
      <c r="Z211" s="1">
        <v>4.5</v>
      </c>
      <c r="AA211" s="1">
        <f t="shared" si="51"/>
        <v>0.18816529286533107</v>
      </c>
      <c r="AB211" s="1">
        <v>0.375</v>
      </c>
      <c r="AC211" s="1">
        <v>2.625</v>
      </c>
      <c r="AD211" s="1">
        <v>0</v>
      </c>
      <c r="AE211" s="1">
        <v>0</v>
      </c>
      <c r="AF211" s="1" t="e">
        <f t="shared" si="48"/>
        <v>#DIV/0!</v>
      </c>
      <c r="AH211" s="1">
        <f t="shared" si="56"/>
        <v>0.32422009692861925</v>
      </c>
      <c r="AI211" s="1">
        <f t="shared" si="57"/>
        <v>5.4643489457588908E-2</v>
      </c>
      <c r="AJ211" s="1">
        <f t="shared" si="52"/>
        <v>0</v>
      </c>
      <c r="AK211" s="1">
        <f t="shared" si="58"/>
        <v>1.1188034239052935</v>
      </c>
      <c r="AL211" s="1" t="b">
        <f t="shared" si="59"/>
        <v>0</v>
      </c>
      <c r="AM211" s="1">
        <f t="shared" si="60"/>
        <v>30.004782224653983</v>
      </c>
      <c r="AN211" s="1" t="b">
        <f t="shared" si="61"/>
        <v>1</v>
      </c>
      <c r="AO211" s="1">
        <v>9.4879999999999995</v>
      </c>
    </row>
    <row r="212" spans="1:41">
      <c r="A212" s="7">
        <v>209</v>
      </c>
      <c r="B212" s="9" t="s">
        <v>43</v>
      </c>
      <c r="C212" s="9" t="s">
        <v>44</v>
      </c>
      <c r="D212" s="9" t="s">
        <v>43</v>
      </c>
      <c r="E212" s="9" t="s">
        <v>44</v>
      </c>
      <c r="F212" s="2" t="b">
        <f t="shared" si="55"/>
        <v>0</v>
      </c>
      <c r="G212" s="2" t="b">
        <f t="shared" si="53"/>
        <v>0</v>
      </c>
      <c r="H212" s="4" t="s">
        <v>275</v>
      </c>
      <c r="I212" s="3" t="s">
        <v>108</v>
      </c>
      <c r="J212" s="3"/>
      <c r="M212" s="1">
        <f>PRODUCT(SUM(PRODUCT(R212,overview!$J$4),PRODUCT(W212,overview!$K$4),PRODUCT(AB212,overview!$L$4)),1/SUM(overview!$J$4:$L$4))</f>
        <v>0.37817073170731713</v>
      </c>
      <c r="N212" s="1">
        <f>PRODUCT(SUM(PRODUCT(S212,overview!$J$4),PRODUCT(X212,overview!$K$4),PRODUCT(AC212,overview!$L$4)),1/SUM(overview!$J$4:$L$4))</f>
        <v>2.6218292682926831</v>
      </c>
      <c r="O212" s="1">
        <f t="shared" si="49"/>
        <v>4</v>
      </c>
      <c r="P212" s="1">
        <f t="shared" si="49"/>
        <v>3</v>
      </c>
      <c r="Q212" s="1">
        <f t="shared" si="54"/>
        <v>0.10817945020698636</v>
      </c>
      <c r="R212" s="1">
        <v>0.375</v>
      </c>
      <c r="S212" s="1">
        <v>2.625</v>
      </c>
      <c r="T212" s="1">
        <v>1</v>
      </c>
      <c r="U212" s="1">
        <v>0</v>
      </c>
      <c r="V212" s="1">
        <f t="shared" si="50"/>
        <v>0</v>
      </c>
      <c r="W212" s="1">
        <v>0.38</v>
      </c>
      <c r="X212" s="1">
        <v>2.62</v>
      </c>
      <c r="Y212" s="1">
        <v>3</v>
      </c>
      <c r="Z212" s="1">
        <v>3</v>
      </c>
      <c r="AA212" s="1">
        <f t="shared" si="51"/>
        <v>0.14503816793893129</v>
      </c>
      <c r="AB212" s="1">
        <v>0.375</v>
      </c>
      <c r="AC212" s="1">
        <v>2.625</v>
      </c>
      <c r="AD212" s="1">
        <v>0</v>
      </c>
      <c r="AE212" s="1">
        <v>0</v>
      </c>
      <c r="AF212" s="1" t="e">
        <f t="shared" si="48"/>
        <v>#DIV/0!</v>
      </c>
      <c r="AH212" s="1">
        <f t="shared" si="56"/>
        <v>0.25736106125389085</v>
      </c>
      <c r="AI212" s="1">
        <f t="shared" si="57"/>
        <v>3.55469223908415E-2</v>
      </c>
      <c r="AJ212" s="1">
        <f t="shared" si="52"/>
        <v>0</v>
      </c>
    </row>
    <row r="213" spans="1:41">
      <c r="A213" s="7">
        <v>210</v>
      </c>
      <c r="B213" s="9" t="s">
        <v>45</v>
      </c>
      <c r="C213" s="9" t="s">
        <v>46</v>
      </c>
      <c r="D213" s="9" t="s">
        <v>45</v>
      </c>
      <c r="E213" s="9" t="s">
        <v>46</v>
      </c>
      <c r="F213" s="2" t="b">
        <f t="shared" si="55"/>
        <v>0</v>
      </c>
      <c r="G213" s="2" t="b">
        <f t="shared" si="53"/>
        <v>0</v>
      </c>
      <c r="H213" s="4" t="s">
        <v>275</v>
      </c>
      <c r="I213" s="3" t="s">
        <v>108</v>
      </c>
      <c r="J213" s="3"/>
      <c r="K213" s="2"/>
      <c r="L213" s="2"/>
      <c r="M213" s="1">
        <f>PRODUCT(SUM(PRODUCT(R213,overview!$J$4),PRODUCT(W213,overview!$K$4),PRODUCT(AB213,overview!$L$4)),1/SUM(overview!$J$4:$L$4))</f>
        <v>1.0221951219512195</v>
      </c>
      <c r="N213" s="1">
        <f>PRODUCT(SUM(PRODUCT(S213,overview!$J$4),PRODUCT(X213,overview!$K$4),PRODUCT(AC213,overview!$L$4)),1/SUM(overview!$J$4:$L$4))</f>
        <v>1.9778048780487807</v>
      </c>
      <c r="O213" s="1">
        <f t="shared" si="49"/>
        <v>19</v>
      </c>
      <c r="P213" s="1">
        <f t="shared" si="49"/>
        <v>3</v>
      </c>
      <c r="Q213" s="1">
        <f t="shared" si="54"/>
        <v>8.1605233950581224E-2</v>
      </c>
      <c r="R213" s="1">
        <v>1.0129999999999999</v>
      </c>
      <c r="S213" s="1">
        <v>1.9870000000000001</v>
      </c>
      <c r="T213" s="1">
        <v>9</v>
      </c>
      <c r="U213" s="1">
        <v>0</v>
      </c>
      <c r="V213" s="1">
        <f t="shared" si="50"/>
        <v>0</v>
      </c>
      <c r="W213" s="1">
        <v>1.028</v>
      </c>
      <c r="X213" s="1">
        <v>1.972</v>
      </c>
      <c r="Y213" s="1">
        <v>10</v>
      </c>
      <c r="Z213" s="1">
        <v>3</v>
      </c>
      <c r="AA213" s="1">
        <f t="shared" si="51"/>
        <v>0.15638945233265725</v>
      </c>
      <c r="AB213" s="1">
        <v>1</v>
      </c>
      <c r="AC213" s="1">
        <v>2</v>
      </c>
      <c r="AD213" s="1">
        <v>0</v>
      </c>
      <c r="AE213" s="1">
        <v>0</v>
      </c>
      <c r="AF213" s="1" t="e">
        <f t="shared" si="48"/>
        <v>#DIV/0!</v>
      </c>
      <c r="AH213" s="1">
        <f t="shared" si="56"/>
        <v>0.25115928545738769</v>
      </c>
      <c r="AI213" s="1">
        <f t="shared" si="57"/>
        <v>3.1324527609612907E-2</v>
      </c>
      <c r="AJ213" s="1">
        <f t="shared" si="52"/>
        <v>0</v>
      </c>
    </row>
    <row r="214" spans="1:41">
      <c r="A214" s="7">
        <v>211</v>
      </c>
      <c r="B214" s="9" t="s">
        <v>28</v>
      </c>
      <c r="C214" s="9" t="s">
        <v>29</v>
      </c>
      <c r="D214" s="9" t="s">
        <v>28</v>
      </c>
      <c r="E214" s="9" t="s">
        <v>29</v>
      </c>
      <c r="F214" s="2" t="b">
        <f t="shared" si="55"/>
        <v>0</v>
      </c>
      <c r="G214" s="2" t="b">
        <f t="shared" si="53"/>
        <v>0</v>
      </c>
      <c r="H214" s="4" t="s">
        <v>275</v>
      </c>
      <c r="I214" s="3" t="s">
        <v>108</v>
      </c>
      <c r="J214" s="3"/>
      <c r="M214" s="1">
        <f>PRODUCT(SUM(PRODUCT(R214,overview!$J$4),PRODUCT(W214,overview!$K$4),PRODUCT(AB214,overview!$L$4)),1/SUM(overview!$J$4:$L$4))</f>
        <v>0.66700000000000015</v>
      </c>
      <c r="N214" s="1">
        <f>PRODUCT(SUM(PRODUCT(S214,overview!$J$4),PRODUCT(X214,overview!$K$4),PRODUCT(AC214,overview!$L$4)),1/SUM(overview!$J$4:$L$4))</f>
        <v>2.3330000000000002</v>
      </c>
      <c r="O214" s="1">
        <f t="shared" si="49"/>
        <v>11</v>
      </c>
      <c r="P214" s="1">
        <f t="shared" si="49"/>
        <v>4</v>
      </c>
      <c r="Q214" s="1">
        <f t="shared" si="54"/>
        <v>0.10396290379145075</v>
      </c>
      <c r="R214" s="1">
        <v>0.66700000000000004</v>
      </c>
      <c r="S214" s="1">
        <v>2.3330000000000002</v>
      </c>
      <c r="T214" s="1">
        <v>3</v>
      </c>
      <c r="U214" s="1">
        <v>0</v>
      </c>
      <c r="V214" s="1">
        <f t="shared" si="50"/>
        <v>0</v>
      </c>
      <c r="W214" s="1">
        <v>0.66700000000000004</v>
      </c>
      <c r="X214" s="1">
        <v>2.3330000000000002</v>
      </c>
      <c r="Y214" s="1">
        <v>8</v>
      </c>
      <c r="Z214" s="1">
        <v>4</v>
      </c>
      <c r="AA214" s="1">
        <f t="shared" si="51"/>
        <v>0.14294899271324474</v>
      </c>
      <c r="AB214" s="1">
        <v>0.66700000000000004</v>
      </c>
      <c r="AC214" s="1">
        <v>2.3330000000000002</v>
      </c>
      <c r="AD214" s="1">
        <v>0</v>
      </c>
      <c r="AE214" s="1">
        <v>0</v>
      </c>
      <c r="AF214" s="1" t="e">
        <f t="shared" si="48"/>
        <v>#DIV/0!</v>
      </c>
    </row>
    <row r="215" spans="1:41">
      <c r="A215" s="7">
        <v>212</v>
      </c>
      <c r="B215" s="9" t="s">
        <v>74</v>
      </c>
      <c r="C215" s="9" t="s">
        <v>1</v>
      </c>
      <c r="D215" s="9" t="s">
        <v>74</v>
      </c>
      <c r="E215" s="9" t="s">
        <v>1</v>
      </c>
      <c r="F215" s="2" t="b">
        <f t="shared" si="55"/>
        <v>0</v>
      </c>
      <c r="G215" s="2" t="b">
        <f t="shared" si="53"/>
        <v>0</v>
      </c>
      <c r="H215" s="4" t="s">
        <v>275</v>
      </c>
      <c r="I215" s="3" t="s">
        <v>107</v>
      </c>
      <c r="J215" s="3"/>
      <c r="M215" s="1">
        <f>PRODUCT(SUM(PRODUCT(R215,overview!$J$4),PRODUCT(W215,overview!$K$4),PRODUCT(AB215,overview!$L$4)),1/SUM(overview!$J$4:$L$4))</f>
        <v>1.1618048780487806</v>
      </c>
      <c r="N215" s="1">
        <f>PRODUCT(SUM(PRODUCT(S215,overview!$J$4),PRODUCT(X215,overview!$K$4),PRODUCT(AC215,overview!$L$4)),1/SUM(overview!$J$4:$L$4))</f>
        <v>1.8381951219512196</v>
      </c>
      <c r="O215" s="1">
        <f t="shared" si="49"/>
        <v>14.8</v>
      </c>
      <c r="P215" s="1">
        <f t="shared" si="49"/>
        <v>4.2</v>
      </c>
      <c r="Q215" s="1">
        <f t="shared" si="54"/>
        <v>0.1793614727696409</v>
      </c>
      <c r="R215" s="1">
        <v>1.147</v>
      </c>
      <c r="S215" s="1">
        <v>1.853</v>
      </c>
      <c r="T215" s="1">
        <v>9</v>
      </c>
      <c r="U215" s="1">
        <v>0</v>
      </c>
      <c r="V215" s="1">
        <f t="shared" si="50"/>
        <v>0</v>
      </c>
      <c r="W215" s="1">
        <v>1.165</v>
      </c>
      <c r="X215" s="1">
        <v>1.835</v>
      </c>
      <c r="Y215" s="1">
        <v>5.8</v>
      </c>
      <c r="Z215" s="1">
        <v>4.2</v>
      </c>
      <c r="AA215" s="1">
        <f t="shared" si="51"/>
        <v>0.4597387954524102</v>
      </c>
      <c r="AB215" s="1">
        <v>1.286</v>
      </c>
      <c r="AC215" s="1">
        <v>1.714</v>
      </c>
      <c r="AD215" s="1">
        <v>0</v>
      </c>
      <c r="AE215" s="1">
        <v>0</v>
      </c>
      <c r="AF215" s="1" t="e">
        <f t="shared" si="48"/>
        <v>#DIV/0!</v>
      </c>
    </row>
    <row r="216" spans="1:41">
      <c r="A216" s="7">
        <v>213</v>
      </c>
      <c r="B216" s="9" t="s">
        <v>45</v>
      </c>
      <c r="C216" s="9" t="s">
        <v>46</v>
      </c>
      <c r="D216" s="9" t="s">
        <v>45</v>
      </c>
      <c r="E216" s="9" t="s">
        <v>46</v>
      </c>
      <c r="F216" s="2" t="b">
        <f t="shared" si="55"/>
        <v>0</v>
      </c>
      <c r="G216" s="2" t="b">
        <f t="shared" si="53"/>
        <v>0</v>
      </c>
      <c r="H216" s="4" t="s">
        <v>275</v>
      </c>
      <c r="I216" s="4"/>
      <c r="J216" s="3"/>
      <c r="K216" s="2"/>
      <c r="L216" s="2"/>
      <c r="M216" s="1">
        <f>PRODUCT(SUM(PRODUCT(R216,overview!$J$4),PRODUCT(W216,overview!$K$4),PRODUCT(AB216,overview!$L$4)),1/SUM(overview!$J$4:$L$4))</f>
        <v>1.0195609756097559</v>
      </c>
      <c r="N216" s="1">
        <f>PRODUCT(SUM(PRODUCT(S216,overview!$J$4),PRODUCT(X216,overview!$K$4),PRODUCT(AC216,overview!$L$4)),1/SUM(overview!$J$4:$L$4))</f>
        <v>1.9804390243902441</v>
      </c>
      <c r="O216" s="1">
        <f t="shared" si="49"/>
        <v>18</v>
      </c>
      <c r="P216" s="1">
        <f t="shared" si="49"/>
        <v>6</v>
      </c>
      <c r="Q216" s="1">
        <f t="shared" si="54"/>
        <v>0.1716052119510332</v>
      </c>
      <c r="R216" s="1">
        <v>1.022</v>
      </c>
      <c r="S216" s="1">
        <v>1.978</v>
      </c>
      <c r="T216" s="1">
        <v>11</v>
      </c>
      <c r="U216" s="1">
        <v>0</v>
      </c>
      <c r="V216" s="1">
        <f t="shared" si="50"/>
        <v>0</v>
      </c>
      <c r="W216" s="1">
        <v>1.0189999999999999</v>
      </c>
      <c r="X216" s="1">
        <v>1.9810000000000001</v>
      </c>
      <c r="Y216" s="1">
        <v>7</v>
      </c>
      <c r="Z216" s="1">
        <v>6</v>
      </c>
      <c r="AA216" s="1">
        <f t="shared" si="51"/>
        <v>0.44090286291194919</v>
      </c>
      <c r="AB216" s="1">
        <v>1</v>
      </c>
      <c r="AC216" s="1">
        <v>2</v>
      </c>
      <c r="AD216" s="1">
        <v>0</v>
      </c>
      <c r="AE216" s="1">
        <v>0</v>
      </c>
      <c r="AF216" s="1" t="e">
        <f t="shared" si="48"/>
        <v>#DIV/0!</v>
      </c>
    </row>
    <row r="217" spans="1:41">
      <c r="A217" s="7">
        <v>214</v>
      </c>
      <c r="B217" s="9" t="s">
        <v>69</v>
      </c>
      <c r="C217" s="9" t="s">
        <v>70</v>
      </c>
      <c r="D217" s="9" t="s">
        <v>89</v>
      </c>
      <c r="E217" s="9" t="s">
        <v>70</v>
      </c>
      <c r="F217" s="2" t="b">
        <f t="shared" si="55"/>
        <v>1</v>
      </c>
      <c r="G217" s="2" t="b">
        <f t="shared" si="53"/>
        <v>1</v>
      </c>
      <c r="H217" s="4" t="s">
        <v>275</v>
      </c>
      <c r="I217" s="4"/>
      <c r="J217" s="3"/>
      <c r="M217" s="1">
        <f>PRODUCT(SUM(PRODUCT(R217,overview!$J$4),PRODUCT(W217,overview!$K$4),PRODUCT(AB217,overview!$L$4)),1/SUM(overview!$J$4:$L$4))</f>
        <v>0.97273170731707315</v>
      </c>
      <c r="N217" s="1">
        <f>PRODUCT(SUM(PRODUCT(S217,overview!$J$4),PRODUCT(X217,overview!$K$4),PRODUCT(AC217,overview!$L$4)),1/SUM(overview!$J$4:$L$4))</f>
        <v>2.0272682926829266</v>
      </c>
      <c r="O217" s="1">
        <f t="shared" si="49"/>
        <v>19.5</v>
      </c>
      <c r="P217" s="1">
        <f t="shared" si="49"/>
        <v>6.5</v>
      </c>
      <c r="Q217" s="1">
        <f t="shared" si="54"/>
        <v>0.15994128828893861</v>
      </c>
      <c r="R217" s="1">
        <v>1</v>
      </c>
      <c r="S217" s="1">
        <v>2</v>
      </c>
      <c r="T217" s="1">
        <v>8</v>
      </c>
      <c r="U217" s="1">
        <v>0</v>
      </c>
      <c r="V217" s="1">
        <f t="shared" si="50"/>
        <v>0</v>
      </c>
      <c r="W217" s="1">
        <v>0.95699999999999996</v>
      </c>
      <c r="X217" s="1">
        <v>2.0430000000000001</v>
      </c>
      <c r="Y217" s="1">
        <v>10.5</v>
      </c>
      <c r="Z217" s="1">
        <v>6.5</v>
      </c>
      <c r="AA217" s="1">
        <f t="shared" si="51"/>
        <v>0.2899797216977833</v>
      </c>
      <c r="AB217" s="1">
        <v>1</v>
      </c>
      <c r="AC217" s="1">
        <v>2</v>
      </c>
      <c r="AD217" s="1">
        <v>1</v>
      </c>
      <c r="AE217" s="1">
        <v>0</v>
      </c>
      <c r="AF217" s="1">
        <f t="shared" si="48"/>
        <v>0</v>
      </c>
    </row>
    <row r="218" spans="1:41">
      <c r="A218" s="7">
        <v>215</v>
      </c>
      <c r="B218" s="9" t="s">
        <v>47</v>
      </c>
      <c r="C218" s="9" t="s">
        <v>48</v>
      </c>
      <c r="D218" s="9" t="s">
        <v>62</v>
      </c>
      <c r="E218" s="9" t="s">
        <v>48</v>
      </c>
      <c r="F218" s="2" t="b">
        <f t="shared" si="55"/>
        <v>1</v>
      </c>
      <c r="G218" s="2" t="b">
        <f t="shared" si="53"/>
        <v>0</v>
      </c>
      <c r="H218" s="4" t="s">
        <v>275</v>
      </c>
      <c r="I218" s="4"/>
      <c r="J218" s="3"/>
      <c r="M218" s="1">
        <f>PRODUCT(SUM(PRODUCT(R218,overview!$J$4),PRODUCT(W218,overview!$K$4),PRODUCT(AB218,overview!$L$4)),1/SUM(overview!$J$4:$L$4))</f>
        <v>0.99743902439024401</v>
      </c>
      <c r="N218" s="1">
        <f>PRODUCT(SUM(PRODUCT(S218,overview!$J$4),PRODUCT(X218,overview!$K$4),PRODUCT(AC218,overview!$L$4)),1/SUM(overview!$J$4:$L$4))</f>
        <v>2.0025609756097564</v>
      </c>
      <c r="O218" s="1">
        <f t="shared" si="49"/>
        <v>21</v>
      </c>
      <c r="P218" s="1">
        <f t="shared" si="49"/>
        <v>7</v>
      </c>
      <c r="Q218" s="1">
        <f t="shared" si="54"/>
        <v>0.16602724154030407</v>
      </c>
      <c r="R218" s="1">
        <v>0.95599999999999996</v>
      </c>
      <c r="S218" s="1">
        <v>2.044</v>
      </c>
      <c r="T218" s="1">
        <v>6</v>
      </c>
      <c r="U218" s="1">
        <v>1</v>
      </c>
      <c r="V218" s="1">
        <f t="shared" si="50"/>
        <v>7.7951728636660139E-2</v>
      </c>
      <c r="W218" s="1">
        <v>1.014</v>
      </c>
      <c r="X218" s="1">
        <v>1.986</v>
      </c>
      <c r="Y218" s="1">
        <v>13</v>
      </c>
      <c r="Z218" s="1">
        <v>6</v>
      </c>
      <c r="AA218" s="1">
        <f t="shared" si="51"/>
        <v>0.2356495468277946</v>
      </c>
      <c r="AB218" s="1">
        <v>1.147</v>
      </c>
      <c r="AC218" s="1">
        <v>1.853</v>
      </c>
      <c r="AD218" s="1">
        <v>2</v>
      </c>
      <c r="AE218" s="1">
        <v>0</v>
      </c>
      <c r="AF218" s="1">
        <f t="shared" si="48"/>
        <v>0</v>
      </c>
    </row>
    <row r="219" spans="1:41">
      <c r="B219" s="9"/>
      <c r="C219" s="9"/>
      <c r="D219" s="9"/>
      <c r="E219" s="9"/>
      <c r="F219" s="2"/>
      <c r="G219" s="2"/>
      <c r="I219" s="4"/>
      <c r="J219" s="3"/>
      <c r="K219" s="1">
        <f>COUNTIF(K2:K218,"Yes")</f>
        <v>5</v>
      </c>
    </row>
    <row r="220" spans="1:41">
      <c r="B220" s="9"/>
      <c r="C220" s="9"/>
      <c r="D220" s="9"/>
      <c r="E220" s="9"/>
      <c r="F220" s="2"/>
      <c r="G220" s="2"/>
      <c r="I220" s="4"/>
    </row>
    <row r="221" spans="1:41">
      <c r="B221" s="9"/>
      <c r="C221" s="9"/>
      <c r="D221" s="9"/>
      <c r="E221" s="9"/>
      <c r="F221" s="2"/>
      <c r="G221" s="2"/>
      <c r="I221" s="4"/>
      <c r="J221" s="2"/>
    </row>
    <row r="222" spans="1:41">
      <c r="B222" s="9"/>
      <c r="C222" s="9"/>
      <c r="D222" s="9"/>
      <c r="E222" s="9"/>
      <c r="F222" s="2"/>
      <c r="G222" s="2"/>
      <c r="I222" s="4"/>
      <c r="K222" s="2"/>
    </row>
    <row r="223" spans="1:41">
      <c r="B223" s="9"/>
      <c r="C223" s="9"/>
      <c r="D223" s="9"/>
      <c r="E223" s="9"/>
      <c r="F223" s="2"/>
      <c r="G223" s="2"/>
      <c r="I223" s="4"/>
      <c r="J223" s="2"/>
      <c r="K223" s="2"/>
    </row>
    <row r="224" spans="1:41">
      <c r="B224" s="9"/>
      <c r="C224" s="9"/>
      <c r="D224" s="9"/>
      <c r="E224" s="9"/>
      <c r="F224" s="2"/>
      <c r="G224" s="2"/>
      <c r="I224" s="4"/>
      <c r="J224" s="2"/>
      <c r="K224" s="2"/>
      <c r="L224" s="2"/>
    </row>
    <row r="225" spans="2:12">
      <c r="B225" s="9"/>
      <c r="C225" s="9"/>
      <c r="D225" s="9"/>
      <c r="E225" s="9"/>
      <c r="F225" s="2"/>
      <c r="G225" s="2"/>
      <c r="I225" s="4"/>
      <c r="J225" s="2"/>
    </row>
    <row r="226" spans="2:12">
      <c r="B226" s="9"/>
      <c r="C226" s="9"/>
      <c r="D226" s="9"/>
      <c r="E226" s="9"/>
      <c r="F226" s="2"/>
      <c r="G226" s="2"/>
      <c r="I226" s="4"/>
      <c r="J226" s="3"/>
    </row>
    <row r="227" spans="2:12">
      <c r="B227" s="9"/>
      <c r="C227" s="9"/>
      <c r="D227" s="9"/>
      <c r="E227" s="9"/>
      <c r="F227" s="2"/>
      <c r="G227" s="2"/>
      <c r="I227" s="4"/>
      <c r="J227" s="3"/>
      <c r="K227" s="4"/>
      <c r="L227" s="3"/>
    </row>
    <row r="228" spans="2:12">
      <c r="B228" s="9"/>
      <c r="C228" s="9"/>
      <c r="D228" s="9"/>
      <c r="E228" s="9"/>
      <c r="F228" s="2"/>
      <c r="G228" s="2"/>
      <c r="I228" s="4"/>
      <c r="J228" s="3"/>
    </row>
    <row r="229" spans="2:12">
      <c r="B229" s="9"/>
      <c r="C229" s="9"/>
      <c r="D229" s="9"/>
      <c r="E229" s="9"/>
      <c r="F229" s="2"/>
      <c r="G229" s="2"/>
      <c r="I229" s="4"/>
      <c r="J229" s="3"/>
    </row>
    <row r="230" spans="2:12">
      <c r="B230" s="9"/>
      <c r="C230" s="9"/>
      <c r="D230" s="9"/>
      <c r="E230" s="9"/>
      <c r="F230" s="2"/>
      <c r="G230" s="2"/>
      <c r="I230" s="4"/>
      <c r="J230" s="3"/>
      <c r="K230" s="3"/>
      <c r="L230" s="3"/>
    </row>
    <row r="231" spans="2:12">
      <c r="B231" s="9"/>
      <c r="C231" s="9"/>
      <c r="D231" s="9"/>
      <c r="E231" s="9"/>
      <c r="F231" s="2"/>
      <c r="G231" s="2"/>
      <c r="I231" s="4"/>
      <c r="J231" s="3"/>
      <c r="K231" s="4"/>
      <c r="L231" s="3"/>
    </row>
    <row r="232" spans="2:12">
      <c r="B232" s="9"/>
      <c r="C232" s="9"/>
      <c r="D232" s="9"/>
      <c r="E232" s="9"/>
      <c r="F232" s="2"/>
      <c r="G232" s="2"/>
      <c r="I232" s="4"/>
      <c r="J232" s="3"/>
    </row>
    <row r="233" spans="2:12">
      <c r="B233" s="9"/>
      <c r="C233" s="9"/>
      <c r="D233" s="9"/>
      <c r="E233" s="9"/>
      <c r="F233" s="2"/>
      <c r="G233" s="2"/>
      <c r="I233" s="4"/>
      <c r="J233" s="3"/>
    </row>
    <row r="234" spans="2:12">
      <c r="B234" s="9"/>
      <c r="C234" s="9"/>
      <c r="D234" s="9"/>
      <c r="E234" s="9"/>
      <c r="F234" s="2"/>
      <c r="G234" s="2"/>
      <c r="I234" s="4"/>
      <c r="J234" s="3"/>
    </row>
    <row r="235" spans="2:12">
      <c r="B235" s="9"/>
      <c r="C235" s="9"/>
      <c r="D235" s="9"/>
      <c r="E235" s="9"/>
      <c r="F235" s="2"/>
      <c r="G235" s="2"/>
      <c r="I235" s="4"/>
      <c r="J235" s="3"/>
    </row>
    <row r="236" spans="2:12">
      <c r="B236" s="9"/>
      <c r="C236" s="9"/>
      <c r="D236" s="9"/>
      <c r="E236" s="9"/>
      <c r="F236" s="2"/>
      <c r="G236" s="2"/>
      <c r="I236" s="4"/>
      <c r="J236" s="3"/>
      <c r="K236" s="2"/>
      <c r="L236" s="2"/>
    </row>
    <row r="237" spans="2:12">
      <c r="B237" s="9"/>
      <c r="C237" s="9"/>
      <c r="D237" s="9"/>
      <c r="E237" s="9"/>
      <c r="F237" s="2"/>
      <c r="G237" s="2"/>
      <c r="I237" s="4"/>
      <c r="J237" s="3"/>
    </row>
    <row r="238" spans="2:12">
      <c r="B238" s="9"/>
      <c r="C238" s="9"/>
      <c r="D238" s="9"/>
      <c r="E238" s="9"/>
      <c r="F238" s="2"/>
      <c r="G238" s="2"/>
      <c r="I238" s="4"/>
      <c r="J238" s="3"/>
    </row>
    <row r="239" spans="2:12">
      <c r="B239" s="9"/>
      <c r="C239" s="9"/>
      <c r="D239" s="9"/>
      <c r="E239" s="9"/>
      <c r="F239" s="2"/>
      <c r="G239" s="2"/>
      <c r="I239" s="4"/>
      <c r="J239" s="3"/>
    </row>
    <row r="240" spans="2:12">
      <c r="B240" s="9"/>
      <c r="C240" s="9"/>
      <c r="D240" s="9"/>
      <c r="E240" s="9"/>
      <c r="F240" s="2"/>
      <c r="G240" s="2"/>
      <c r="I240" s="4"/>
      <c r="J240" s="3"/>
    </row>
    <row r="241" spans="2:12">
      <c r="B241" s="9"/>
      <c r="C241" s="9"/>
      <c r="D241" s="9"/>
      <c r="E241" s="9"/>
      <c r="F241" s="2"/>
      <c r="G241" s="2"/>
      <c r="I241" s="4"/>
      <c r="J241" s="2"/>
      <c r="K241" s="2"/>
      <c r="L241" s="2"/>
    </row>
    <row r="242" spans="2:12">
      <c r="B242" s="9"/>
      <c r="C242" s="9"/>
      <c r="D242" s="9"/>
      <c r="E242" s="9"/>
      <c r="F242" s="2"/>
      <c r="G242" s="2"/>
      <c r="I242" s="4"/>
      <c r="J242" s="2"/>
    </row>
    <row r="243" spans="2:12">
      <c r="B243" s="9"/>
      <c r="C243" s="9"/>
      <c r="D243" s="9"/>
      <c r="E243" s="9"/>
      <c r="F243" s="2"/>
      <c r="G243" s="2"/>
      <c r="I243" s="4"/>
      <c r="J243" s="3"/>
      <c r="K243" s="2"/>
      <c r="L243" s="2"/>
    </row>
    <row r="244" spans="2:12">
      <c r="B244" s="9"/>
      <c r="C244" s="9"/>
      <c r="D244" s="9"/>
      <c r="E244" s="9"/>
      <c r="F244" s="2"/>
      <c r="G244" s="2"/>
      <c r="I244" s="4"/>
      <c r="J244" s="3"/>
      <c r="K244" s="4"/>
      <c r="L244" s="3"/>
    </row>
    <row r="245" spans="2:12">
      <c r="B245" s="9"/>
      <c r="C245" s="9"/>
      <c r="D245" s="9"/>
      <c r="E245" s="9"/>
      <c r="F245" s="2"/>
      <c r="G245" s="2"/>
      <c r="I245" s="4"/>
      <c r="J245" s="2"/>
    </row>
    <row r="246" spans="2:12">
      <c r="B246" s="9"/>
      <c r="C246" s="9"/>
      <c r="D246" s="9"/>
      <c r="E246" s="9"/>
      <c r="F246" s="2"/>
      <c r="G246" s="2"/>
      <c r="I246" s="4"/>
      <c r="J246" s="3"/>
    </row>
    <row r="247" spans="2:12">
      <c r="B247" s="9"/>
      <c r="C247" s="9"/>
      <c r="D247" s="9"/>
      <c r="E247" s="9"/>
      <c r="F247" s="2"/>
      <c r="G247" s="2"/>
      <c r="I247" s="4"/>
      <c r="J247" s="3"/>
    </row>
    <row r="248" spans="2:12">
      <c r="B248" s="9"/>
      <c r="C248" s="9"/>
      <c r="D248" s="9"/>
      <c r="E248" s="9"/>
      <c r="F248" s="2"/>
      <c r="G248" s="2"/>
      <c r="I248" s="4"/>
      <c r="J248" s="3"/>
      <c r="K248" s="4"/>
      <c r="L248" s="3"/>
    </row>
    <row r="249" spans="2:12">
      <c r="B249" s="9"/>
      <c r="C249" s="9"/>
      <c r="D249" s="9"/>
      <c r="E249" s="9"/>
      <c r="F249" s="2"/>
      <c r="G249" s="2"/>
      <c r="I249" s="4"/>
      <c r="J249" s="2"/>
    </row>
    <row r="250" spans="2:12">
      <c r="B250" s="9"/>
      <c r="C250" s="9"/>
      <c r="D250" s="9"/>
      <c r="E250" s="9"/>
      <c r="F250" s="2"/>
      <c r="G250" s="2"/>
      <c r="I250" s="4"/>
      <c r="J250" s="3"/>
    </row>
    <row r="251" spans="2:12">
      <c r="B251" s="9"/>
      <c r="C251" s="9"/>
      <c r="D251" s="9"/>
      <c r="E251" s="9"/>
      <c r="F251" s="2"/>
      <c r="G251" s="2"/>
      <c r="I251" s="4"/>
      <c r="J251" s="3"/>
    </row>
    <row r="252" spans="2:12">
      <c r="B252" s="9"/>
      <c r="C252" s="9"/>
      <c r="D252" s="9"/>
      <c r="E252" s="9"/>
      <c r="F252" s="2"/>
      <c r="G252" s="2"/>
      <c r="I252" s="4"/>
      <c r="J252" s="2"/>
    </row>
    <row r="253" spans="2:12">
      <c r="B253" s="9"/>
      <c r="C253" s="9"/>
      <c r="D253" s="9"/>
      <c r="E253" s="9"/>
      <c r="F253" s="2"/>
      <c r="G253" s="2"/>
      <c r="I253" s="4"/>
      <c r="J253" s="2"/>
    </row>
    <row r="254" spans="2:12">
      <c r="B254" s="9"/>
      <c r="C254" s="9"/>
      <c r="D254" s="9"/>
      <c r="E254" s="9"/>
      <c r="F254" s="2"/>
      <c r="G254" s="2"/>
      <c r="I254" s="4"/>
      <c r="J254" s="2"/>
      <c r="K254" s="3"/>
      <c r="L254" s="3"/>
    </row>
    <row r="255" spans="2:12">
      <c r="B255" s="9"/>
      <c r="C255" s="9"/>
      <c r="D255" s="9"/>
      <c r="E255" s="9"/>
      <c r="F255" s="2"/>
      <c r="G255" s="2"/>
      <c r="I255" s="4"/>
    </row>
    <row r="256" spans="2:12">
      <c r="B256" s="9"/>
      <c r="C256" s="9"/>
      <c r="D256" s="9"/>
      <c r="E256" s="9"/>
      <c r="F256" s="2"/>
      <c r="G256" s="2"/>
      <c r="I256" s="4"/>
      <c r="J256" s="3"/>
    </row>
    <row r="257" spans="2:10">
      <c r="B257" s="9"/>
      <c r="C257" s="9"/>
      <c r="D257" s="9"/>
      <c r="E257" s="9"/>
      <c r="F257" s="2"/>
      <c r="G257" s="2"/>
      <c r="I257" s="4"/>
      <c r="J257" s="3"/>
    </row>
    <row r="258" spans="2:10">
      <c r="B258" s="9"/>
      <c r="C258" s="9"/>
      <c r="D258" s="9"/>
      <c r="E258" s="9"/>
      <c r="F258" s="2"/>
      <c r="G258" s="2"/>
      <c r="I258" s="4"/>
      <c r="J258" s="3"/>
    </row>
    <row r="259" spans="2:10">
      <c r="B259" s="9"/>
      <c r="C259" s="9"/>
      <c r="D259" s="9"/>
      <c r="E259" s="9"/>
      <c r="F259" s="2"/>
      <c r="G259" s="2"/>
      <c r="I259" s="4"/>
      <c r="J259" s="3"/>
    </row>
    <row r="260" spans="2:10">
      <c r="B260" s="9"/>
      <c r="C260" s="9"/>
      <c r="D260" s="9"/>
      <c r="E260" s="9"/>
      <c r="F260" s="2"/>
      <c r="G260" s="2"/>
      <c r="I260" s="4"/>
      <c r="J260" s="3"/>
    </row>
    <row r="261" spans="2:10">
      <c r="B261" s="9"/>
      <c r="C261" s="9"/>
      <c r="D261" s="9"/>
      <c r="E261" s="9"/>
      <c r="F261" s="2"/>
      <c r="G261" s="2"/>
      <c r="I261" s="4"/>
      <c r="J261" s="2"/>
    </row>
    <row r="262" spans="2:10">
      <c r="B262" s="9"/>
      <c r="C262" s="9"/>
      <c r="D262" s="9"/>
      <c r="E262" s="9"/>
      <c r="F262" s="2"/>
      <c r="G262" s="2"/>
      <c r="I262" s="4"/>
      <c r="J262" s="3"/>
    </row>
    <row r="263" spans="2:10">
      <c r="B263" s="9"/>
      <c r="C263" s="9"/>
      <c r="D263" s="9"/>
      <c r="E263" s="9"/>
      <c r="F263" s="2"/>
      <c r="G263" s="2"/>
      <c r="I263" s="4"/>
      <c r="J263" s="3"/>
    </row>
    <row r="264" spans="2:10">
      <c r="B264" s="9"/>
      <c r="C264" s="9"/>
      <c r="D264" s="9"/>
      <c r="E264" s="9"/>
      <c r="F264" s="2"/>
      <c r="G264" s="2"/>
      <c r="I264" s="4"/>
      <c r="J264" s="3"/>
    </row>
    <row r="265" spans="2:10">
      <c r="B265" s="9"/>
      <c r="C265" s="9"/>
      <c r="D265" s="9"/>
      <c r="E265" s="9"/>
      <c r="F265" s="2"/>
      <c r="G265" s="2"/>
      <c r="I265" s="4"/>
      <c r="J265" s="3"/>
    </row>
    <row r="266" spans="2:10">
      <c r="B266" s="9"/>
      <c r="C266" s="9"/>
      <c r="D266" s="9"/>
      <c r="E266" s="9"/>
      <c r="F266" s="2"/>
      <c r="G266" s="2"/>
      <c r="I266" s="4"/>
      <c r="J266" s="3"/>
    </row>
    <row r="267" spans="2:10">
      <c r="B267" s="9"/>
      <c r="C267" s="9"/>
      <c r="D267" s="9"/>
      <c r="E267" s="9"/>
      <c r="F267" s="2"/>
      <c r="G267" s="2"/>
      <c r="I267" s="4"/>
      <c r="J267" s="3"/>
    </row>
    <row r="268" spans="2:10">
      <c r="B268" s="9"/>
      <c r="C268" s="9"/>
      <c r="D268" s="9"/>
      <c r="E268" s="9"/>
      <c r="F268" s="2"/>
      <c r="G268" s="2"/>
      <c r="I268" s="4"/>
      <c r="J268" s="3"/>
    </row>
    <row r="269" spans="2:10">
      <c r="B269" s="9"/>
      <c r="C269" s="9"/>
      <c r="D269" s="9"/>
      <c r="E269" s="9"/>
      <c r="F269" s="2"/>
      <c r="G269" s="2"/>
      <c r="I269" s="4"/>
      <c r="J269" s="3"/>
    </row>
    <row r="270" spans="2:10">
      <c r="B270" s="9"/>
      <c r="C270" s="9"/>
      <c r="D270" s="9"/>
      <c r="E270" s="9"/>
      <c r="F270" s="2"/>
      <c r="G270" s="2"/>
      <c r="I270" s="4"/>
      <c r="J270" s="3"/>
    </row>
    <row r="271" spans="2:10">
      <c r="B271" s="9"/>
      <c r="C271" s="9"/>
      <c r="D271" s="9"/>
      <c r="E271" s="9"/>
      <c r="F271" s="2"/>
      <c r="G271" s="2"/>
      <c r="I271" s="4"/>
      <c r="J271" s="3"/>
    </row>
    <row r="272" spans="2:10">
      <c r="B272" s="9"/>
      <c r="C272" s="9"/>
      <c r="D272" s="9"/>
      <c r="E272" s="9"/>
      <c r="F272" s="2"/>
      <c r="G272" s="2"/>
      <c r="I272" s="4"/>
      <c r="J272" s="4"/>
    </row>
    <row r="273" spans="2:12">
      <c r="B273" s="9"/>
      <c r="C273" s="9"/>
      <c r="D273" s="9"/>
      <c r="E273" s="9"/>
      <c r="F273" s="2"/>
      <c r="G273" s="2"/>
      <c r="I273" s="4"/>
      <c r="J273" s="4"/>
    </row>
    <row r="274" spans="2:12">
      <c r="B274" s="9"/>
      <c r="C274" s="9"/>
      <c r="D274" s="9"/>
      <c r="E274" s="9"/>
      <c r="F274" s="2"/>
      <c r="G274" s="2"/>
      <c r="I274" s="4"/>
      <c r="J274" s="3"/>
    </row>
    <row r="275" spans="2:12">
      <c r="B275" s="9"/>
      <c r="C275" s="9"/>
      <c r="D275" s="9"/>
      <c r="E275" s="9"/>
      <c r="F275" s="2"/>
      <c r="G275" s="2"/>
      <c r="I275" s="4"/>
      <c r="J275" s="3"/>
    </row>
    <row r="276" spans="2:12">
      <c r="B276" s="9"/>
      <c r="C276" s="9"/>
      <c r="D276" s="9"/>
      <c r="E276" s="9"/>
      <c r="F276" s="2"/>
      <c r="G276" s="2"/>
      <c r="I276" s="4"/>
      <c r="J276" s="3"/>
    </row>
    <row r="277" spans="2:12">
      <c r="B277" s="9"/>
      <c r="C277" s="9"/>
      <c r="D277" s="9"/>
      <c r="E277" s="9"/>
      <c r="F277" s="2"/>
      <c r="G277" s="2"/>
      <c r="I277" s="4"/>
      <c r="J277" s="3"/>
    </row>
    <row r="278" spans="2:12">
      <c r="B278" s="9"/>
      <c r="C278" s="9"/>
      <c r="D278" s="9"/>
      <c r="E278" s="9"/>
      <c r="F278" s="2"/>
      <c r="G278" s="2"/>
      <c r="I278" s="4"/>
      <c r="J278" s="3"/>
    </row>
    <row r="279" spans="2:12">
      <c r="B279" s="9"/>
      <c r="C279" s="9"/>
      <c r="D279" s="9"/>
      <c r="E279" s="9"/>
      <c r="F279" s="2"/>
      <c r="G279" s="2"/>
      <c r="I279" s="4"/>
      <c r="J279" s="4"/>
    </row>
    <row r="280" spans="2:12">
      <c r="B280" s="9"/>
      <c r="C280" s="9"/>
      <c r="D280" s="9"/>
      <c r="E280" s="9"/>
      <c r="F280" s="2"/>
      <c r="G280" s="2"/>
      <c r="I280" s="4"/>
      <c r="J280" s="3"/>
    </row>
    <row r="281" spans="2:12">
      <c r="B281" s="9"/>
      <c r="C281" s="9"/>
      <c r="D281" s="9"/>
      <c r="E281" s="9"/>
      <c r="F281" s="2"/>
      <c r="G281" s="2"/>
      <c r="I281" s="4"/>
      <c r="J281" s="3"/>
    </row>
    <row r="282" spans="2:12">
      <c r="B282" s="9"/>
      <c r="C282" s="9"/>
      <c r="D282" s="9"/>
      <c r="E282" s="9"/>
      <c r="F282" s="2"/>
      <c r="G282" s="2"/>
      <c r="I282" s="4"/>
      <c r="J282" s="3"/>
    </row>
    <row r="283" spans="2:12">
      <c r="B283" s="9"/>
      <c r="C283" s="9"/>
      <c r="D283" s="9"/>
      <c r="E283" s="9"/>
      <c r="F283" s="2"/>
      <c r="G283" s="2"/>
      <c r="I283" s="4"/>
    </row>
    <row r="284" spans="2:12">
      <c r="B284" s="9"/>
      <c r="C284" s="9"/>
      <c r="D284" s="9"/>
      <c r="E284" s="9"/>
      <c r="F284" s="2"/>
      <c r="G284" s="2"/>
      <c r="I284" s="4"/>
      <c r="K284" s="3"/>
      <c r="L284" s="3"/>
    </row>
    <row r="285" spans="2:12">
      <c r="B285" s="9"/>
      <c r="C285" s="9"/>
      <c r="D285" s="9"/>
      <c r="E285" s="9"/>
      <c r="F285" s="2"/>
      <c r="G285" s="2"/>
      <c r="I285" s="4"/>
      <c r="J285" s="3"/>
    </row>
    <row r="286" spans="2:12">
      <c r="B286" s="9"/>
      <c r="C286" s="9"/>
      <c r="D286" s="9"/>
      <c r="E286" s="9"/>
      <c r="F286" s="2"/>
      <c r="G286" s="2"/>
      <c r="I286" s="4"/>
      <c r="J286" s="3"/>
    </row>
    <row r="287" spans="2:12">
      <c r="B287" s="9"/>
      <c r="C287" s="9"/>
      <c r="D287" s="9"/>
      <c r="E287" s="9"/>
      <c r="F287" s="2"/>
      <c r="G287" s="2"/>
      <c r="I287" s="4"/>
      <c r="J287" s="3"/>
    </row>
    <row r="288" spans="2:12">
      <c r="B288" s="9"/>
      <c r="C288" s="9"/>
      <c r="D288" s="9"/>
      <c r="E288" s="9"/>
      <c r="F288" s="2"/>
      <c r="G288" s="2"/>
      <c r="I288" s="4"/>
      <c r="J288" s="3"/>
      <c r="K288" s="3"/>
      <c r="L288" s="3"/>
    </row>
    <row r="289" spans="2:12">
      <c r="B289" s="9"/>
      <c r="C289" s="9"/>
      <c r="D289" s="9"/>
      <c r="E289" s="9"/>
      <c r="F289" s="2"/>
      <c r="G289" s="2"/>
      <c r="I289" s="4"/>
      <c r="J289" s="3"/>
    </row>
    <row r="290" spans="2:12">
      <c r="B290" s="9"/>
      <c r="C290" s="9"/>
      <c r="D290" s="9"/>
      <c r="E290" s="9"/>
      <c r="F290" s="2"/>
      <c r="G290" s="2"/>
      <c r="I290" s="4"/>
      <c r="J290" s="3"/>
    </row>
    <row r="291" spans="2:12">
      <c r="B291" s="9"/>
      <c r="C291" s="9"/>
      <c r="D291" s="9"/>
      <c r="E291" s="9"/>
      <c r="F291" s="2"/>
      <c r="G291" s="2"/>
      <c r="I291" s="4"/>
      <c r="J291" s="3"/>
    </row>
    <row r="292" spans="2:12">
      <c r="B292" s="9"/>
      <c r="C292" s="9"/>
      <c r="D292" s="9"/>
      <c r="E292" s="9"/>
      <c r="F292" s="2"/>
      <c r="G292" s="2"/>
      <c r="I292" s="4"/>
      <c r="J292" s="3"/>
    </row>
    <row r="293" spans="2:12">
      <c r="B293" s="9"/>
      <c r="C293" s="9"/>
      <c r="D293" s="9"/>
      <c r="E293" s="9"/>
      <c r="F293" s="2"/>
      <c r="G293" s="2"/>
      <c r="I293" s="4"/>
      <c r="J293" s="3"/>
    </row>
    <row r="294" spans="2:12">
      <c r="B294" s="9"/>
      <c r="C294" s="9"/>
      <c r="D294" s="9"/>
      <c r="E294" s="9"/>
      <c r="F294" s="2"/>
      <c r="G294" s="2"/>
      <c r="I294" s="4"/>
      <c r="J294" s="3"/>
    </row>
    <row r="295" spans="2:12">
      <c r="B295" s="9"/>
      <c r="C295" s="9"/>
      <c r="D295" s="9"/>
      <c r="E295" s="9"/>
      <c r="F295" s="2"/>
      <c r="G295" s="2"/>
      <c r="I295" s="4"/>
      <c r="J295" s="2"/>
    </row>
    <row r="296" spans="2:12">
      <c r="B296" s="9"/>
      <c r="C296" s="9"/>
      <c r="D296" s="9"/>
      <c r="E296" s="9"/>
      <c r="F296" s="2"/>
      <c r="G296" s="2"/>
      <c r="I296" s="4"/>
      <c r="J296" s="2"/>
    </row>
    <row r="297" spans="2:12">
      <c r="B297" s="9"/>
      <c r="C297" s="9"/>
      <c r="D297" s="9"/>
      <c r="E297" s="9"/>
      <c r="F297" s="2"/>
      <c r="G297" s="2"/>
      <c r="I297" s="4"/>
      <c r="J297" s="2"/>
      <c r="K297" s="4"/>
      <c r="L297" s="3"/>
    </row>
    <row r="298" spans="2:12">
      <c r="B298" s="9"/>
      <c r="C298" s="9"/>
      <c r="D298" s="9"/>
      <c r="E298" s="9"/>
      <c r="F298" s="2"/>
      <c r="G298" s="2"/>
      <c r="I298" s="4"/>
      <c r="J298" s="2"/>
    </row>
    <row r="299" spans="2:12">
      <c r="B299" s="9"/>
      <c r="C299" s="9"/>
      <c r="D299" s="9"/>
      <c r="E299" s="9"/>
      <c r="F299" s="2"/>
      <c r="G299" s="2"/>
      <c r="I299" s="4"/>
      <c r="J299" s="2"/>
    </row>
    <row r="300" spans="2:12">
      <c r="B300" s="9"/>
      <c r="C300" s="9"/>
      <c r="D300" s="9"/>
      <c r="E300" s="9"/>
      <c r="F300" s="2"/>
      <c r="G300" s="2"/>
      <c r="I300" s="4"/>
      <c r="J300" s="3"/>
      <c r="K300" s="2"/>
      <c r="L300" s="2"/>
    </row>
    <row r="301" spans="2:12">
      <c r="B301" s="9"/>
      <c r="C301" s="9"/>
      <c r="D301" s="9"/>
      <c r="E301" s="9"/>
      <c r="F301" s="2"/>
      <c r="G301" s="2"/>
      <c r="I301" s="4"/>
      <c r="J301" s="2"/>
    </row>
    <row r="302" spans="2:12">
      <c r="B302" s="9"/>
      <c r="C302" s="9"/>
      <c r="D302" s="9"/>
      <c r="E302" s="9"/>
      <c r="F302" s="2"/>
      <c r="G302" s="2"/>
      <c r="I302" s="4"/>
      <c r="J302" s="2"/>
      <c r="K302" s="2"/>
      <c r="L302" s="2"/>
    </row>
    <row r="303" spans="2:12">
      <c r="B303" s="9"/>
      <c r="C303" s="9"/>
      <c r="D303" s="9"/>
      <c r="E303" s="9"/>
      <c r="F303" s="2"/>
      <c r="G303" s="2"/>
      <c r="I303" s="4"/>
      <c r="J303" s="2"/>
      <c r="K303" s="2"/>
    </row>
    <row r="304" spans="2:12">
      <c r="B304" s="9"/>
      <c r="C304" s="9"/>
      <c r="D304" s="9"/>
      <c r="E304" s="9"/>
      <c r="F304" s="2"/>
      <c r="G304" s="2"/>
      <c r="I304" s="4"/>
      <c r="J304" s="2"/>
    </row>
    <row r="305" spans="2:12">
      <c r="B305" s="9"/>
      <c r="C305" s="9"/>
      <c r="D305" s="9"/>
      <c r="E305" s="9"/>
      <c r="F305" s="2"/>
      <c r="G305" s="2"/>
      <c r="I305" s="4"/>
      <c r="J305" s="3"/>
    </row>
    <row r="306" spans="2:12">
      <c r="B306" s="9"/>
      <c r="C306" s="9"/>
      <c r="D306" s="9"/>
      <c r="E306" s="9"/>
      <c r="F306" s="2"/>
      <c r="G306" s="2"/>
      <c r="I306" s="4"/>
      <c r="J306" s="3"/>
    </row>
    <row r="307" spans="2:12">
      <c r="B307" s="9"/>
      <c r="C307" s="9"/>
      <c r="D307" s="9"/>
      <c r="E307" s="9"/>
      <c r="F307" s="2"/>
      <c r="G307" s="2"/>
      <c r="I307" s="4"/>
      <c r="J307" s="3"/>
    </row>
    <row r="308" spans="2:12">
      <c r="B308" s="9"/>
      <c r="C308" s="9"/>
      <c r="D308" s="9"/>
      <c r="E308" s="9"/>
      <c r="F308" s="2"/>
      <c r="G308" s="2"/>
      <c r="I308" s="4"/>
      <c r="J308" s="3"/>
      <c r="K308" s="2"/>
      <c r="L308" s="2"/>
    </row>
    <row r="309" spans="2:12">
      <c r="B309" s="9"/>
      <c r="C309" s="9"/>
      <c r="D309" s="9"/>
      <c r="E309" s="9"/>
      <c r="F309" s="2"/>
      <c r="G309" s="2"/>
      <c r="I309" s="4"/>
      <c r="J309" s="3"/>
      <c r="K309" s="2"/>
      <c r="L309" s="2"/>
    </row>
    <row r="310" spans="2:12">
      <c r="B310" s="9"/>
      <c r="C310" s="9"/>
      <c r="D310" s="9"/>
      <c r="E310" s="9"/>
      <c r="F310" s="2"/>
      <c r="G310" s="2"/>
      <c r="I310" s="4"/>
      <c r="J310" s="3"/>
    </row>
    <row r="311" spans="2:12">
      <c r="B311" s="9"/>
      <c r="C311" s="9"/>
      <c r="D311" s="9"/>
      <c r="E311" s="9"/>
      <c r="F311" s="2"/>
      <c r="G311" s="2"/>
      <c r="I311" s="4"/>
      <c r="J311" s="3"/>
    </row>
    <row r="312" spans="2:12">
      <c r="B312" s="9"/>
      <c r="C312" s="9"/>
      <c r="D312" s="9"/>
      <c r="E312" s="9"/>
      <c r="F312" s="2"/>
      <c r="G312" s="2"/>
      <c r="I312" s="4"/>
      <c r="J312" s="3"/>
    </row>
    <row r="313" spans="2:12">
      <c r="B313" s="9"/>
      <c r="C313" s="9"/>
      <c r="D313" s="9"/>
      <c r="E313" s="9"/>
      <c r="F313" s="2"/>
      <c r="G313" s="2"/>
      <c r="I313" s="4"/>
      <c r="J313" s="3"/>
      <c r="K313" s="3"/>
      <c r="L313" s="3"/>
    </row>
    <row r="314" spans="2:12">
      <c r="B314" s="9"/>
      <c r="C314" s="9"/>
      <c r="D314" s="9"/>
      <c r="E314" s="9"/>
      <c r="F314" s="2"/>
      <c r="G314" s="2"/>
      <c r="I314" s="4"/>
      <c r="J314" s="3"/>
    </row>
    <row r="315" spans="2:12">
      <c r="B315" s="9"/>
      <c r="C315" s="9"/>
      <c r="D315" s="9"/>
      <c r="E315" s="9"/>
      <c r="F315" s="2"/>
      <c r="G315" s="2"/>
      <c r="I315" s="4"/>
      <c r="J315" s="3"/>
    </row>
    <row r="316" spans="2:12">
      <c r="B316" s="9"/>
      <c r="C316" s="9"/>
      <c r="D316" s="9"/>
      <c r="E316" s="9"/>
      <c r="F316" s="2"/>
      <c r="G316" s="2"/>
      <c r="I316" s="4"/>
      <c r="J316" s="3"/>
    </row>
    <row r="317" spans="2:12">
      <c r="B317" s="9"/>
      <c r="C317" s="9"/>
      <c r="D317" s="9"/>
      <c r="E317" s="9"/>
      <c r="F317" s="2"/>
      <c r="G317" s="2"/>
      <c r="I317" s="4"/>
      <c r="J317" s="3"/>
    </row>
    <row r="318" spans="2:12">
      <c r="B318" s="9"/>
      <c r="C318" s="9"/>
      <c r="D318" s="9"/>
      <c r="E318" s="9"/>
      <c r="F318" s="2"/>
      <c r="G318" s="2"/>
      <c r="I318" s="4"/>
      <c r="J318" s="3"/>
    </row>
    <row r="319" spans="2:12">
      <c r="B319" s="9"/>
      <c r="C319" s="9"/>
      <c r="D319" s="9"/>
      <c r="E319" s="9"/>
      <c r="F319" s="2"/>
      <c r="G319" s="2"/>
      <c r="I319" s="4"/>
      <c r="J319" s="3"/>
    </row>
    <row r="320" spans="2:12">
      <c r="B320" s="9"/>
      <c r="C320" s="9"/>
      <c r="D320" s="9"/>
      <c r="E320" s="9"/>
      <c r="F320" s="2"/>
      <c r="G320" s="2"/>
      <c r="I320" s="4"/>
      <c r="J320" s="3"/>
    </row>
    <row r="321" spans="2:12">
      <c r="B321" s="9"/>
      <c r="C321" s="9"/>
      <c r="D321" s="9"/>
      <c r="E321" s="9"/>
      <c r="F321" s="2"/>
      <c r="G321" s="2"/>
      <c r="I321" s="4"/>
      <c r="J321" s="3"/>
    </row>
    <row r="322" spans="2:12">
      <c r="B322" s="9"/>
      <c r="C322" s="9"/>
      <c r="D322" s="9"/>
      <c r="E322" s="9"/>
      <c r="F322" s="2"/>
      <c r="G322" s="2"/>
      <c r="I322" s="4"/>
      <c r="J322" s="4"/>
    </row>
    <row r="323" spans="2:12">
      <c r="B323" s="9"/>
      <c r="C323" s="9"/>
      <c r="D323" s="9"/>
      <c r="E323" s="9"/>
      <c r="F323" s="2"/>
      <c r="G323" s="2"/>
      <c r="I323" s="4"/>
      <c r="J323" s="4"/>
    </row>
    <row r="324" spans="2:12">
      <c r="B324" s="9"/>
      <c r="C324" s="9"/>
      <c r="D324" s="9"/>
      <c r="E324" s="9"/>
      <c r="F324" s="2"/>
      <c r="G324" s="2"/>
      <c r="I324" s="4"/>
      <c r="J324" s="3"/>
    </row>
    <row r="325" spans="2:12">
      <c r="B325" s="9"/>
      <c r="C325" s="9"/>
      <c r="D325" s="9"/>
      <c r="E325" s="9"/>
      <c r="F325" s="2"/>
      <c r="G325" s="2"/>
      <c r="I325" s="4"/>
      <c r="J325" s="3"/>
    </row>
    <row r="326" spans="2:12">
      <c r="B326" s="9"/>
      <c r="C326" s="9"/>
      <c r="D326" s="9"/>
      <c r="E326" s="9"/>
      <c r="F326" s="2"/>
      <c r="G326" s="2"/>
      <c r="I326" s="4"/>
      <c r="J326" s="3"/>
    </row>
    <row r="327" spans="2:12">
      <c r="B327" s="9"/>
      <c r="C327" s="9"/>
      <c r="D327" s="9"/>
      <c r="E327" s="9"/>
      <c r="F327" s="2"/>
      <c r="G327" s="2"/>
      <c r="I327" s="4"/>
      <c r="J327" s="4"/>
    </row>
    <row r="328" spans="2:12">
      <c r="B328" s="9"/>
      <c r="C328" s="9"/>
      <c r="D328" s="9"/>
      <c r="E328" s="9"/>
      <c r="F328" s="2"/>
      <c r="G328" s="2"/>
      <c r="I328" s="4"/>
      <c r="J328" s="4"/>
    </row>
    <row r="329" spans="2:12">
      <c r="B329" s="9"/>
      <c r="C329" s="9"/>
      <c r="D329" s="9"/>
      <c r="E329" s="9"/>
      <c r="F329" s="2"/>
      <c r="G329" s="2"/>
      <c r="I329" s="4"/>
      <c r="J329" s="4"/>
    </row>
    <row r="330" spans="2:12">
      <c r="B330" s="9"/>
      <c r="C330" s="9"/>
      <c r="D330" s="9"/>
      <c r="E330" s="9"/>
      <c r="F330" s="2"/>
      <c r="G330" s="2"/>
      <c r="I330" s="4"/>
      <c r="J330" s="4"/>
    </row>
    <row r="331" spans="2:12">
      <c r="B331" s="9"/>
      <c r="C331" s="9"/>
      <c r="D331" s="9"/>
      <c r="E331" s="9"/>
      <c r="F331" s="2"/>
      <c r="G331" s="2"/>
      <c r="I331" s="4"/>
      <c r="J331" s="3"/>
    </row>
    <row r="332" spans="2:12">
      <c r="B332" s="9"/>
      <c r="C332" s="9"/>
      <c r="D332" s="9"/>
      <c r="E332" s="9"/>
      <c r="F332" s="2"/>
      <c r="G332" s="2"/>
      <c r="I332" s="4"/>
    </row>
    <row r="333" spans="2:12">
      <c r="B333" s="9"/>
      <c r="C333" s="9"/>
      <c r="D333" s="9"/>
      <c r="E333" s="9"/>
      <c r="F333" s="2"/>
      <c r="G333" s="2"/>
      <c r="I333" s="4"/>
    </row>
    <row r="334" spans="2:12">
      <c r="B334" s="9"/>
      <c r="C334" s="9"/>
      <c r="D334" s="9"/>
      <c r="E334" s="9"/>
      <c r="F334" s="2"/>
      <c r="G334" s="2"/>
      <c r="I334" s="4"/>
      <c r="J334" s="2"/>
      <c r="K334" s="2"/>
      <c r="L334" s="2"/>
    </row>
    <row r="335" spans="2:12">
      <c r="B335" s="9"/>
      <c r="C335" s="9"/>
      <c r="D335" s="9"/>
      <c r="E335" s="9"/>
      <c r="F335" s="2"/>
      <c r="G335" s="2"/>
      <c r="I335" s="4"/>
      <c r="K335" s="2"/>
      <c r="L335" s="2"/>
    </row>
    <row r="336" spans="2:12">
      <c r="B336" s="9"/>
      <c r="C336" s="9"/>
      <c r="D336" s="9"/>
      <c r="E336" s="9"/>
      <c r="F336" s="2"/>
      <c r="G336" s="2"/>
      <c r="I336" s="4"/>
    </row>
    <row r="337" spans="2:12">
      <c r="B337" s="9"/>
      <c r="C337" s="9"/>
      <c r="D337" s="9"/>
      <c r="E337" s="9"/>
      <c r="F337" s="2"/>
      <c r="G337" s="2"/>
      <c r="I337" s="4"/>
    </row>
    <row r="338" spans="2:12">
      <c r="B338" s="9"/>
      <c r="C338" s="9"/>
      <c r="D338" s="9"/>
      <c r="E338" s="9"/>
      <c r="F338" s="2"/>
      <c r="G338" s="2"/>
      <c r="I338" s="4"/>
    </row>
    <row r="339" spans="2:12">
      <c r="B339" s="9"/>
      <c r="C339" s="9"/>
      <c r="D339" s="9"/>
      <c r="E339" s="9"/>
      <c r="F339" s="2"/>
      <c r="G339" s="2"/>
      <c r="I339" s="4"/>
    </row>
    <row r="340" spans="2:12">
      <c r="B340" s="9"/>
      <c r="C340" s="9"/>
      <c r="D340" s="9"/>
      <c r="E340" s="9"/>
      <c r="F340" s="2"/>
      <c r="G340" s="2"/>
      <c r="I340" s="4"/>
    </row>
    <row r="341" spans="2:12">
      <c r="B341" s="9"/>
      <c r="C341" s="9"/>
      <c r="D341" s="9"/>
      <c r="E341" s="9"/>
      <c r="F341" s="2"/>
      <c r="G341" s="2"/>
      <c r="I341" s="4"/>
    </row>
    <row r="342" spans="2:12">
      <c r="B342" s="9"/>
      <c r="C342" s="9"/>
      <c r="D342" s="9"/>
      <c r="E342" s="9"/>
      <c r="F342" s="2"/>
      <c r="G342" s="2"/>
      <c r="I342" s="4"/>
    </row>
    <row r="343" spans="2:12">
      <c r="B343" s="9"/>
      <c r="C343" s="9"/>
      <c r="D343" s="9"/>
      <c r="E343" s="9"/>
      <c r="F343" s="2"/>
      <c r="G343" s="2"/>
      <c r="I343" s="4"/>
      <c r="J343" s="3"/>
    </row>
    <row r="344" spans="2:12">
      <c r="B344" s="9"/>
      <c r="C344" s="9"/>
      <c r="D344" s="9"/>
      <c r="E344" s="9"/>
      <c r="F344" s="2"/>
      <c r="G344" s="2"/>
      <c r="I344" s="4"/>
      <c r="J344" s="3"/>
    </row>
    <row r="345" spans="2:12">
      <c r="B345" s="9"/>
      <c r="C345" s="9"/>
      <c r="D345" s="9"/>
      <c r="E345" s="9"/>
      <c r="F345" s="2"/>
      <c r="G345" s="2"/>
      <c r="I345" s="4"/>
      <c r="J345" s="3"/>
      <c r="K345" s="2"/>
      <c r="L345" s="2"/>
    </row>
    <row r="346" spans="2:12">
      <c r="B346" s="9"/>
      <c r="C346" s="9"/>
      <c r="D346" s="9"/>
      <c r="E346" s="9"/>
      <c r="F346" s="2"/>
      <c r="G346" s="2"/>
      <c r="I346" s="4"/>
      <c r="J346" s="3"/>
      <c r="K346" s="2"/>
      <c r="L346" s="2"/>
    </row>
    <row r="347" spans="2:12">
      <c r="B347" s="9"/>
      <c r="C347" s="9"/>
      <c r="D347" s="9"/>
      <c r="E347" s="9"/>
      <c r="F347" s="2"/>
      <c r="G347" s="2"/>
      <c r="I347" s="4"/>
      <c r="J347" s="3"/>
    </row>
    <row r="348" spans="2:12">
      <c r="B348" s="9"/>
      <c r="C348" s="9"/>
      <c r="D348" s="9"/>
      <c r="E348" s="9"/>
      <c r="F348" s="2"/>
      <c r="G348" s="2"/>
      <c r="I348" s="4"/>
      <c r="K348" s="2"/>
      <c r="L348" s="2"/>
    </row>
    <row r="349" spans="2:12">
      <c r="B349" s="9"/>
      <c r="C349" s="9"/>
      <c r="D349" s="9"/>
      <c r="E349" s="9"/>
      <c r="F349" s="2"/>
      <c r="G349" s="2"/>
      <c r="I349" s="4"/>
      <c r="J349" s="2"/>
    </row>
    <row r="350" spans="2:12">
      <c r="B350" s="9"/>
      <c r="C350" s="9"/>
      <c r="D350" s="9"/>
      <c r="E350" s="9"/>
      <c r="F350" s="2"/>
      <c r="G350" s="2"/>
      <c r="I350" s="4"/>
      <c r="K350" s="2"/>
      <c r="L350" s="2"/>
    </row>
    <row r="351" spans="2:12">
      <c r="B351" s="9"/>
      <c r="C351" s="9"/>
      <c r="D351" s="9"/>
      <c r="E351" s="9"/>
      <c r="F351" s="2"/>
      <c r="G351" s="2"/>
      <c r="I351" s="4"/>
    </row>
    <row r="352" spans="2:12">
      <c r="B352" s="9"/>
      <c r="C352" s="9"/>
      <c r="D352" s="9"/>
      <c r="E352" s="9"/>
      <c r="F352" s="2"/>
      <c r="G352" s="2"/>
      <c r="I352" s="4"/>
    </row>
    <row r="353" spans="2:9">
      <c r="B353" s="9"/>
      <c r="C353" s="9"/>
      <c r="D353" s="9"/>
      <c r="E353" s="9"/>
      <c r="F353" s="2"/>
      <c r="G353" s="2"/>
      <c r="I353" s="4"/>
    </row>
    <row r="354" spans="2:9">
      <c r="B354" s="9"/>
      <c r="C354" s="9"/>
      <c r="D354" s="9"/>
      <c r="E354" s="9"/>
      <c r="F354" s="2"/>
      <c r="G354" s="2"/>
      <c r="I354" s="4"/>
    </row>
    <row r="355" spans="2:9">
      <c r="B355" s="9"/>
      <c r="C355" s="9"/>
      <c r="D355" s="9"/>
      <c r="E355" s="9"/>
      <c r="F355" s="2"/>
      <c r="G355" s="2"/>
      <c r="I355" s="4"/>
    </row>
    <row r="356" spans="2:9">
      <c r="B356" s="9"/>
      <c r="C356" s="9"/>
      <c r="D356" s="9"/>
      <c r="E356" s="9"/>
      <c r="F356" s="2"/>
      <c r="G356" s="2"/>
      <c r="I356" s="4"/>
    </row>
    <row r="357" spans="2:9">
      <c r="B357" s="9"/>
      <c r="C357" s="9"/>
      <c r="D357" s="9"/>
      <c r="E357" s="9"/>
      <c r="F357" s="2"/>
      <c r="G357" s="2"/>
      <c r="I357" s="4"/>
    </row>
    <row r="358" spans="2:9">
      <c r="B358" s="9"/>
      <c r="C358" s="9"/>
      <c r="D358" s="9"/>
      <c r="E358" s="9"/>
      <c r="F358" s="2"/>
      <c r="G358" s="2"/>
      <c r="I358" s="4"/>
    </row>
    <row r="359" spans="2:9">
      <c r="B359" s="9"/>
      <c r="C359" s="9"/>
      <c r="D359" s="9"/>
      <c r="E359" s="9"/>
      <c r="F359" s="2"/>
      <c r="G359" s="2"/>
      <c r="I359" s="4"/>
    </row>
    <row r="360" spans="2:9">
      <c r="B360" s="9"/>
      <c r="C360" s="9"/>
      <c r="D360" s="9"/>
      <c r="E360" s="9"/>
      <c r="F360" s="2"/>
      <c r="G360" s="2"/>
      <c r="I360" s="4"/>
    </row>
    <row r="361" spans="2:9">
      <c r="B361" s="9"/>
      <c r="C361" s="9"/>
      <c r="D361" s="9"/>
      <c r="E361" s="9"/>
      <c r="F361" s="2"/>
      <c r="G361" s="2"/>
      <c r="I361" s="4"/>
    </row>
    <row r="362" spans="2:9">
      <c r="B362" s="9"/>
      <c r="C362" s="9"/>
      <c r="D362" s="9"/>
      <c r="E362" s="9"/>
      <c r="F362" s="2"/>
      <c r="G362" s="2"/>
      <c r="I362" s="4"/>
    </row>
    <row r="363" spans="2:9">
      <c r="B363" s="9"/>
      <c r="C363" s="9"/>
      <c r="D363" s="9"/>
      <c r="E363" s="9"/>
      <c r="F363" s="2"/>
      <c r="G363" s="2"/>
      <c r="I363" s="4"/>
    </row>
    <row r="364" spans="2:9">
      <c r="B364" s="9"/>
      <c r="C364" s="9"/>
      <c r="D364" s="9"/>
      <c r="E364" s="9"/>
      <c r="F364" s="2"/>
      <c r="G364" s="2"/>
      <c r="I364" s="4"/>
    </row>
    <row r="365" spans="2:9">
      <c r="B365" s="9"/>
      <c r="C365" s="9"/>
      <c r="D365" s="9"/>
      <c r="E365" s="9"/>
      <c r="F365" s="2"/>
      <c r="G365" s="2"/>
      <c r="I365" s="4"/>
    </row>
    <row r="366" spans="2:9">
      <c r="B366" s="9"/>
      <c r="C366" s="9"/>
      <c r="D366" s="9"/>
      <c r="E366" s="9"/>
      <c r="F366" s="2"/>
      <c r="G366" s="2"/>
      <c r="I366" s="4"/>
    </row>
    <row r="367" spans="2:9">
      <c r="B367" s="9"/>
      <c r="C367" s="9"/>
      <c r="D367" s="9"/>
      <c r="E367" s="9"/>
      <c r="F367" s="2"/>
      <c r="G367" s="2"/>
      <c r="I367" s="4"/>
    </row>
    <row r="368" spans="2:9">
      <c r="B368" s="9"/>
      <c r="C368" s="9"/>
      <c r="D368" s="9"/>
      <c r="E368" s="9"/>
      <c r="F368" s="2"/>
      <c r="G368" s="2"/>
      <c r="I368" s="4"/>
    </row>
    <row r="369" spans="2:12">
      <c r="B369" s="9"/>
      <c r="C369" s="9"/>
      <c r="D369" s="9"/>
      <c r="E369" s="9"/>
      <c r="F369" s="2"/>
      <c r="G369" s="2"/>
      <c r="I369" s="4"/>
    </row>
    <row r="370" spans="2:12">
      <c r="B370" s="9"/>
      <c r="C370" s="9"/>
      <c r="D370" s="9"/>
      <c r="E370" s="9"/>
      <c r="F370" s="2"/>
      <c r="G370" s="2"/>
      <c r="I370" s="4"/>
      <c r="K370" s="3"/>
      <c r="L370" s="3"/>
    </row>
    <row r="371" spans="2:12">
      <c r="B371" s="9"/>
      <c r="C371" s="9"/>
      <c r="D371" s="9"/>
      <c r="E371" s="9"/>
      <c r="F371" s="2"/>
      <c r="G371" s="2"/>
      <c r="I371" s="4"/>
      <c r="K371" s="2"/>
      <c r="L371" s="2"/>
    </row>
    <row r="372" spans="2:12">
      <c r="B372" s="9"/>
      <c r="C372" s="9"/>
      <c r="D372" s="9"/>
      <c r="E372" s="9"/>
      <c r="F372" s="2"/>
      <c r="G372" s="2"/>
      <c r="I372" s="4"/>
    </row>
    <row r="373" spans="2:12">
      <c r="B373" s="9"/>
      <c r="C373" s="9"/>
      <c r="D373" s="9"/>
      <c r="E373" s="9"/>
      <c r="F373" s="2"/>
      <c r="G373" s="2"/>
      <c r="I373" s="4"/>
    </row>
    <row r="374" spans="2:12">
      <c r="B374" s="9"/>
      <c r="C374" s="9"/>
      <c r="D374" s="9"/>
      <c r="E374" s="9"/>
      <c r="F374" s="2"/>
      <c r="G374" s="2"/>
      <c r="I374" s="4"/>
    </row>
    <row r="375" spans="2:12">
      <c r="B375" s="9"/>
      <c r="C375" s="9"/>
      <c r="D375" s="9"/>
      <c r="E375" s="9"/>
      <c r="F375" s="2"/>
      <c r="G375" s="2"/>
      <c r="I375" s="4"/>
    </row>
    <row r="376" spans="2:12">
      <c r="B376" s="9"/>
      <c r="C376" s="9"/>
      <c r="D376" s="9"/>
      <c r="E376" s="9"/>
      <c r="F376" s="2"/>
      <c r="G376" s="2"/>
      <c r="I376" s="4"/>
    </row>
    <row r="377" spans="2:12">
      <c r="B377" s="9"/>
      <c r="C377" s="9"/>
      <c r="D377" s="9"/>
      <c r="E377" s="9"/>
      <c r="F377" s="2"/>
      <c r="G377" s="2"/>
      <c r="I377" s="4"/>
    </row>
    <row r="378" spans="2:12">
      <c r="B378" s="9"/>
      <c r="C378" s="9"/>
      <c r="D378" s="9"/>
      <c r="E378" s="9"/>
      <c r="F378" s="2"/>
      <c r="G378" s="2"/>
      <c r="I378" s="4"/>
    </row>
    <row r="379" spans="2:12">
      <c r="B379" s="9"/>
      <c r="C379" s="9"/>
      <c r="D379" s="9"/>
      <c r="E379" s="9"/>
      <c r="F379" s="2"/>
      <c r="G379" s="2"/>
      <c r="I379" s="4"/>
    </row>
    <row r="380" spans="2:12">
      <c r="B380" s="9"/>
      <c r="C380" s="9"/>
      <c r="D380" s="9"/>
      <c r="E380" s="9"/>
      <c r="F380" s="2"/>
      <c r="G380" s="2"/>
      <c r="I380" s="4"/>
    </row>
    <row r="381" spans="2:12">
      <c r="B381" s="9"/>
      <c r="C381" s="9"/>
      <c r="D381" s="9"/>
      <c r="E381" s="9"/>
      <c r="F381" s="2"/>
      <c r="G381" s="2"/>
      <c r="I381" s="4"/>
    </row>
    <row r="382" spans="2:12">
      <c r="B382" s="9"/>
      <c r="C382" s="9"/>
      <c r="D382" s="9"/>
      <c r="E382" s="9"/>
      <c r="F382" s="2"/>
      <c r="G382" s="2"/>
      <c r="I382" s="4"/>
    </row>
    <row r="383" spans="2:12">
      <c r="B383" s="9"/>
      <c r="C383" s="9"/>
      <c r="D383" s="9"/>
      <c r="E383" s="9"/>
      <c r="F383" s="2"/>
      <c r="G383" s="2"/>
      <c r="I383" s="4"/>
    </row>
    <row r="384" spans="2:12">
      <c r="B384" s="9"/>
      <c r="C384" s="9"/>
      <c r="D384" s="9"/>
      <c r="E384" s="9"/>
      <c r="F384" s="2"/>
      <c r="G384" s="2"/>
      <c r="I384" s="4"/>
    </row>
    <row r="385" spans="2:9">
      <c r="B385" s="9"/>
      <c r="C385" s="9"/>
      <c r="D385" s="9"/>
      <c r="E385" s="9"/>
      <c r="F385" s="2"/>
      <c r="G385" s="2"/>
      <c r="I385" s="4"/>
    </row>
    <row r="386" spans="2:9">
      <c r="B386" s="9"/>
      <c r="C386" s="9"/>
      <c r="D386" s="9"/>
      <c r="E386" s="9"/>
      <c r="F386" s="2"/>
      <c r="G386" s="2"/>
      <c r="I386" s="4"/>
    </row>
    <row r="387" spans="2:9">
      <c r="B387" s="9"/>
      <c r="C387" s="9"/>
      <c r="D387" s="9"/>
      <c r="E387" s="9"/>
      <c r="F387" s="2"/>
      <c r="G387" s="2"/>
      <c r="I387" s="4"/>
    </row>
    <row r="388" spans="2:9">
      <c r="B388" s="9"/>
      <c r="C388" s="9"/>
      <c r="D388" s="9"/>
      <c r="E388" s="9"/>
      <c r="F388" s="2"/>
      <c r="G388" s="2"/>
      <c r="I388" s="4"/>
    </row>
    <row r="389" spans="2:9">
      <c r="B389" s="9"/>
      <c r="C389" s="9"/>
      <c r="D389" s="9"/>
      <c r="E389" s="9"/>
      <c r="F389" s="2"/>
      <c r="G389" s="2"/>
      <c r="I389" s="4"/>
    </row>
    <row r="390" spans="2:9">
      <c r="B390" s="9"/>
      <c r="C390" s="9"/>
      <c r="D390" s="9"/>
      <c r="E390" s="9"/>
      <c r="F390" s="2"/>
      <c r="G390" s="2"/>
      <c r="I390" s="4"/>
    </row>
    <row r="391" spans="2:9">
      <c r="B391" s="9"/>
      <c r="C391" s="9"/>
      <c r="D391" s="9"/>
      <c r="E391" s="9"/>
      <c r="F391" s="2"/>
      <c r="G391" s="2"/>
      <c r="I391" s="4"/>
    </row>
    <row r="392" spans="2:9">
      <c r="B392" s="9"/>
      <c r="C392" s="9"/>
      <c r="D392" s="9"/>
      <c r="E392" s="9"/>
      <c r="F392" s="2"/>
      <c r="G392" s="2"/>
      <c r="I392" s="4"/>
    </row>
    <row r="393" spans="2:9">
      <c r="B393" s="9"/>
      <c r="C393" s="9"/>
      <c r="D393" s="9"/>
      <c r="E393" s="9"/>
      <c r="F393" s="2"/>
      <c r="G393" s="2"/>
      <c r="I393" s="4"/>
    </row>
    <row r="394" spans="2:9">
      <c r="B394" s="9"/>
      <c r="C394" s="9"/>
      <c r="D394" s="9"/>
      <c r="E394" s="9"/>
      <c r="F394" s="2"/>
      <c r="G394" s="2"/>
      <c r="I394" s="4"/>
    </row>
    <row r="395" spans="2:9">
      <c r="B395" s="9"/>
      <c r="C395" s="9"/>
      <c r="D395" s="9"/>
      <c r="E395" s="9"/>
      <c r="F395" s="2"/>
      <c r="G395" s="2"/>
      <c r="I395" s="4"/>
    </row>
    <row r="396" spans="2:9">
      <c r="B396" s="9"/>
      <c r="C396" s="9"/>
      <c r="D396" s="9"/>
      <c r="E396" s="9"/>
      <c r="F396" s="2"/>
      <c r="G396" s="2"/>
      <c r="I396" s="4"/>
    </row>
    <row r="397" spans="2:9">
      <c r="B397" s="9"/>
      <c r="C397" s="9"/>
      <c r="D397" s="9"/>
      <c r="E397" s="9"/>
      <c r="F397" s="2"/>
      <c r="G397" s="2"/>
      <c r="I397" s="4"/>
    </row>
    <row r="398" spans="2:9">
      <c r="B398" s="9"/>
      <c r="C398" s="9"/>
      <c r="D398" s="9"/>
      <c r="E398" s="9"/>
      <c r="F398" s="2"/>
      <c r="G398" s="2"/>
      <c r="I398" s="4"/>
    </row>
    <row r="399" spans="2:9">
      <c r="B399" s="9"/>
      <c r="C399" s="9"/>
      <c r="D399" s="9"/>
      <c r="E399" s="9"/>
      <c r="F399" s="2"/>
      <c r="G399" s="2"/>
      <c r="I399" s="4"/>
    </row>
    <row r="400" spans="2:9">
      <c r="B400" s="9"/>
      <c r="C400" s="9"/>
      <c r="D400" s="9"/>
      <c r="E400" s="9"/>
      <c r="F400" s="2"/>
      <c r="G400" s="2"/>
      <c r="I400" s="4"/>
    </row>
    <row r="401" spans="2:12">
      <c r="B401" s="9"/>
      <c r="C401" s="9"/>
      <c r="D401" s="9"/>
      <c r="E401" s="9"/>
      <c r="F401" s="2"/>
      <c r="G401" s="2"/>
      <c r="I401" s="4"/>
    </row>
    <row r="402" spans="2:12">
      <c r="B402" s="9"/>
      <c r="C402" s="9"/>
      <c r="D402" s="9"/>
      <c r="E402" s="9"/>
      <c r="F402" s="2"/>
      <c r="G402" s="2"/>
      <c r="I402" s="4"/>
    </row>
    <row r="403" spans="2:12">
      <c r="B403" s="9"/>
      <c r="C403" s="9"/>
      <c r="D403" s="9"/>
      <c r="E403" s="9"/>
      <c r="F403" s="2"/>
      <c r="G403" s="2"/>
      <c r="I403" s="4"/>
    </row>
    <row r="404" spans="2:12">
      <c r="B404" s="9"/>
      <c r="C404" s="9"/>
      <c r="D404" s="9"/>
      <c r="E404" s="9"/>
      <c r="F404" s="2"/>
      <c r="G404" s="2"/>
      <c r="I404" s="4"/>
    </row>
    <row r="405" spans="2:12">
      <c r="B405" s="9"/>
      <c r="C405" s="9"/>
      <c r="D405" s="9"/>
      <c r="E405" s="9"/>
      <c r="F405" s="2"/>
      <c r="G405" s="2"/>
      <c r="I405" s="4"/>
    </row>
    <row r="406" spans="2:12">
      <c r="B406" s="9"/>
      <c r="C406" s="9"/>
      <c r="D406" s="9"/>
      <c r="E406" s="9"/>
      <c r="F406" s="2"/>
      <c r="G406" s="2"/>
      <c r="I406" s="4"/>
    </row>
    <row r="407" spans="2:12">
      <c r="B407" s="9"/>
      <c r="C407" s="9"/>
      <c r="D407" s="9"/>
      <c r="E407" s="9"/>
      <c r="F407" s="2"/>
      <c r="G407" s="2"/>
      <c r="I407" s="4"/>
    </row>
    <row r="408" spans="2:12">
      <c r="B408" s="9"/>
      <c r="C408" s="9"/>
      <c r="D408" s="9"/>
      <c r="E408" s="9"/>
      <c r="F408" s="2"/>
      <c r="G408" s="2"/>
      <c r="I408" s="4"/>
    </row>
    <row r="409" spans="2:12">
      <c r="B409" s="9"/>
      <c r="C409" s="9"/>
      <c r="D409" s="9"/>
      <c r="E409" s="9"/>
      <c r="F409" s="2"/>
      <c r="G409" s="2"/>
      <c r="I409" s="4"/>
    </row>
    <row r="410" spans="2:12">
      <c r="B410" s="9"/>
      <c r="C410" s="9"/>
      <c r="D410" s="9"/>
      <c r="E410" s="9"/>
      <c r="F410" s="2"/>
      <c r="G410" s="2"/>
      <c r="I410" s="4"/>
      <c r="K410" s="2"/>
      <c r="L410" s="2"/>
    </row>
    <row r="411" spans="2:12">
      <c r="B411" s="9"/>
      <c r="C411" s="9"/>
      <c r="D411" s="9"/>
      <c r="E411" s="9"/>
      <c r="F411" s="2"/>
      <c r="G411" s="2"/>
      <c r="I411" s="4"/>
    </row>
    <row r="412" spans="2:12">
      <c r="B412" s="9"/>
      <c r="C412" s="9"/>
      <c r="D412" s="9"/>
      <c r="E412" s="9"/>
      <c r="F412" s="2"/>
      <c r="G412" s="2"/>
      <c r="I412" s="4"/>
      <c r="J412" s="4"/>
    </row>
    <row r="413" spans="2:12">
      <c r="B413" s="9"/>
      <c r="C413" s="9"/>
      <c r="D413" s="9"/>
      <c r="E413" s="9"/>
      <c r="F413" s="2"/>
      <c r="G413" s="2"/>
      <c r="I413" s="4"/>
      <c r="K413" s="2"/>
      <c r="L413" s="2"/>
    </row>
    <row r="414" spans="2:12">
      <c r="B414" s="9"/>
      <c r="C414" s="9"/>
      <c r="D414" s="9"/>
      <c r="E414" s="9"/>
      <c r="F414" s="2"/>
      <c r="G414" s="2"/>
      <c r="I414" s="4"/>
    </row>
    <row r="415" spans="2:12">
      <c r="B415" s="9"/>
      <c r="C415" s="9"/>
      <c r="D415" s="9"/>
      <c r="E415" s="9"/>
      <c r="F415" s="2"/>
      <c r="G415" s="2"/>
      <c r="I415" s="4"/>
    </row>
    <row r="416" spans="2:12">
      <c r="B416" s="9"/>
      <c r="C416" s="9"/>
      <c r="D416" s="9"/>
      <c r="E416" s="9"/>
      <c r="F416" s="2"/>
      <c r="G416" s="2"/>
      <c r="I416" s="4"/>
      <c r="K416" s="2"/>
      <c r="L416" s="2"/>
    </row>
    <row r="417" spans="2:12">
      <c r="B417" s="9"/>
      <c r="C417" s="9"/>
      <c r="D417" s="9"/>
      <c r="E417" s="9"/>
      <c r="F417" s="2"/>
      <c r="G417" s="2"/>
      <c r="I417" s="4"/>
    </row>
    <row r="418" spans="2:12">
      <c r="B418" s="9"/>
      <c r="C418" s="9"/>
      <c r="D418" s="9"/>
      <c r="E418" s="9"/>
      <c r="F418" s="2"/>
      <c r="G418" s="2"/>
      <c r="I418" s="4"/>
    </row>
    <row r="419" spans="2:12">
      <c r="B419" s="9"/>
      <c r="C419" s="9"/>
      <c r="D419" s="9"/>
      <c r="E419" s="9"/>
      <c r="F419" s="2"/>
      <c r="G419" s="2"/>
      <c r="I419" s="4"/>
    </row>
    <row r="420" spans="2:12">
      <c r="B420" s="9"/>
      <c r="C420" s="9"/>
      <c r="D420" s="9"/>
      <c r="E420" s="9"/>
      <c r="F420" s="2"/>
      <c r="G420" s="2"/>
      <c r="I420" s="4"/>
      <c r="K420" s="4"/>
      <c r="L420" s="3"/>
    </row>
    <row r="421" spans="2:12">
      <c r="B421" s="9"/>
      <c r="C421" s="9"/>
      <c r="D421" s="9"/>
      <c r="E421" s="9"/>
      <c r="F421" s="2"/>
      <c r="G421" s="2"/>
      <c r="I421" s="4"/>
    </row>
    <row r="422" spans="2:12">
      <c r="B422" s="9"/>
      <c r="C422" s="9"/>
      <c r="D422" s="9"/>
      <c r="E422" s="9"/>
      <c r="F422" s="2"/>
      <c r="G422" s="2"/>
      <c r="I422" s="4"/>
    </row>
    <row r="423" spans="2:12">
      <c r="B423" s="9"/>
      <c r="C423" s="9"/>
      <c r="D423" s="9"/>
      <c r="E423" s="9"/>
      <c r="F423" s="2"/>
      <c r="G423" s="2"/>
      <c r="I423" s="4"/>
      <c r="J423" s="4"/>
      <c r="K423" s="2"/>
      <c r="L423" s="2"/>
    </row>
    <row r="424" spans="2:12">
      <c r="B424" s="9"/>
      <c r="C424" s="9"/>
      <c r="D424" s="9"/>
      <c r="E424" s="9"/>
      <c r="F424" s="2"/>
      <c r="G424" s="2"/>
      <c r="I424" s="4"/>
    </row>
    <row r="425" spans="2:12">
      <c r="B425" s="9"/>
      <c r="C425" s="9"/>
      <c r="D425" s="9"/>
      <c r="E425" s="9"/>
      <c r="F425" s="2"/>
      <c r="G425" s="2"/>
      <c r="I425" s="4"/>
    </row>
    <row r="426" spans="2:12">
      <c r="B426" s="9"/>
      <c r="C426" s="9"/>
      <c r="D426" s="9"/>
      <c r="E426" s="9"/>
      <c r="F426" s="2"/>
      <c r="G426" s="2"/>
      <c r="I426" s="4"/>
      <c r="J426" s="4"/>
      <c r="K426" s="3"/>
      <c r="L426" s="3"/>
    </row>
    <row r="427" spans="2:12">
      <c r="B427" s="9"/>
      <c r="C427" s="9"/>
      <c r="D427" s="9"/>
      <c r="E427" s="9"/>
      <c r="F427" s="2"/>
      <c r="G427" s="2"/>
      <c r="I427" s="4"/>
    </row>
    <row r="428" spans="2:12">
      <c r="B428" s="9"/>
      <c r="C428" s="9"/>
      <c r="D428" s="9"/>
      <c r="E428" s="9"/>
      <c r="F428" s="2"/>
      <c r="G428" s="2"/>
      <c r="I428" s="4"/>
      <c r="K428" s="2"/>
      <c r="L428" s="2"/>
    </row>
    <row r="429" spans="2:12">
      <c r="B429" s="9"/>
      <c r="C429" s="9"/>
      <c r="D429" s="9"/>
      <c r="E429" s="9"/>
      <c r="F429" s="2"/>
      <c r="G429" s="2"/>
      <c r="I429" s="4"/>
    </row>
    <row r="430" spans="2:12">
      <c r="B430" s="9"/>
      <c r="C430" s="9"/>
      <c r="D430" s="9"/>
      <c r="E430" s="9"/>
      <c r="F430" s="2"/>
      <c r="G430" s="2"/>
      <c r="I430" s="4"/>
    </row>
    <row r="431" spans="2:12">
      <c r="B431" s="9"/>
      <c r="C431" s="9"/>
      <c r="D431" s="9"/>
      <c r="E431" s="9"/>
      <c r="F431" s="2"/>
      <c r="G431" s="2"/>
      <c r="I431" s="4"/>
    </row>
    <row r="432" spans="2:12">
      <c r="B432" s="9"/>
      <c r="C432" s="9"/>
      <c r="D432" s="9"/>
      <c r="E432" s="9"/>
      <c r="F432" s="2"/>
      <c r="G432" s="2"/>
      <c r="I432" s="4"/>
    </row>
    <row r="433" spans="2:9">
      <c r="B433" s="9"/>
      <c r="C433" s="9"/>
      <c r="D433" s="9"/>
      <c r="E433" s="9"/>
      <c r="F433" s="2"/>
      <c r="G433" s="2"/>
      <c r="I433" s="4"/>
    </row>
    <row r="434" spans="2:9">
      <c r="B434" s="9"/>
      <c r="C434" s="9"/>
      <c r="D434" s="9"/>
      <c r="E434" s="9"/>
      <c r="F434" s="2"/>
      <c r="G434" s="2"/>
      <c r="I434" s="4"/>
    </row>
    <row r="435" spans="2:9">
      <c r="B435" s="9"/>
      <c r="C435" s="9"/>
      <c r="D435" s="9"/>
      <c r="E435" s="9"/>
      <c r="F435" s="2"/>
      <c r="G435" s="2"/>
      <c r="I435" s="4"/>
    </row>
    <row r="436" spans="2:9">
      <c r="B436" s="9"/>
      <c r="C436" s="9"/>
      <c r="D436" s="9"/>
      <c r="E436" s="9"/>
      <c r="F436" s="2"/>
      <c r="G436" s="2"/>
      <c r="I436" s="4"/>
    </row>
    <row r="437" spans="2:9">
      <c r="B437" s="9"/>
      <c r="C437" s="9"/>
      <c r="D437" s="9"/>
      <c r="E437" s="9"/>
      <c r="F437" s="2"/>
      <c r="G437" s="2"/>
      <c r="I437" s="4"/>
    </row>
    <row r="438" spans="2:9">
      <c r="B438" s="9"/>
      <c r="C438" s="9"/>
      <c r="D438" s="9"/>
      <c r="E438" s="9"/>
      <c r="F438" s="2"/>
      <c r="G438" s="2"/>
      <c r="I438" s="4"/>
    </row>
    <row r="439" spans="2:9">
      <c r="B439" s="9"/>
      <c r="C439" s="9"/>
      <c r="D439" s="9"/>
      <c r="E439" s="9"/>
      <c r="F439" s="2"/>
      <c r="G439" s="2"/>
      <c r="I439" s="4"/>
    </row>
    <row r="440" spans="2:9">
      <c r="B440" s="9"/>
      <c r="C440" s="9"/>
      <c r="D440" s="9"/>
      <c r="E440" s="9"/>
      <c r="F440" s="2"/>
      <c r="G440" s="2"/>
      <c r="I440" s="4"/>
    </row>
    <row r="441" spans="2:9">
      <c r="B441" s="9"/>
      <c r="C441" s="9"/>
      <c r="D441" s="9"/>
      <c r="E441" s="9"/>
      <c r="F441" s="2"/>
      <c r="G441" s="2"/>
      <c r="I441" s="4"/>
    </row>
    <row r="442" spans="2:9">
      <c r="B442" s="9"/>
      <c r="C442" s="9"/>
      <c r="D442" s="9"/>
      <c r="E442" s="9"/>
      <c r="F442" s="2"/>
      <c r="G442" s="2"/>
      <c r="I442" s="4"/>
    </row>
    <row r="443" spans="2:9">
      <c r="B443" s="9"/>
      <c r="C443" s="9"/>
      <c r="D443" s="9"/>
      <c r="E443" s="9"/>
      <c r="F443" s="2"/>
      <c r="G443" s="2"/>
      <c r="I443" s="4"/>
    </row>
    <row r="444" spans="2:9">
      <c r="B444" s="9"/>
      <c r="C444" s="9"/>
      <c r="D444" s="9"/>
      <c r="E444" s="9"/>
      <c r="F444" s="2"/>
      <c r="G444" s="2"/>
      <c r="I444" s="4"/>
    </row>
    <row r="445" spans="2:9">
      <c r="B445" s="9"/>
      <c r="C445" s="9"/>
      <c r="D445" s="9"/>
      <c r="E445" s="9"/>
      <c r="F445" s="2"/>
      <c r="G445" s="2"/>
      <c r="I445" s="4"/>
    </row>
    <row r="446" spans="2:9">
      <c r="B446" s="9"/>
      <c r="C446" s="9"/>
      <c r="D446" s="9"/>
      <c r="E446" s="9"/>
      <c r="F446" s="2"/>
      <c r="G446" s="2"/>
      <c r="I446" s="4"/>
    </row>
    <row r="447" spans="2:9">
      <c r="B447" s="9"/>
      <c r="C447" s="9"/>
      <c r="D447" s="9"/>
      <c r="E447" s="9"/>
      <c r="F447" s="2"/>
      <c r="G447" s="2"/>
      <c r="I447" s="4"/>
    </row>
    <row r="448" spans="2:9">
      <c r="B448" s="9"/>
      <c r="C448" s="9"/>
      <c r="D448" s="9"/>
      <c r="E448" s="9"/>
      <c r="F448" s="2"/>
      <c r="G448" s="2"/>
      <c r="I448" s="4"/>
    </row>
    <row r="449" spans="2:12">
      <c r="B449" s="9"/>
      <c r="C449" s="9"/>
      <c r="D449" s="9"/>
      <c r="E449" s="9"/>
      <c r="F449" s="2"/>
      <c r="G449" s="2"/>
      <c r="I449" s="4"/>
      <c r="K449" s="2"/>
      <c r="L449" s="2"/>
    </row>
    <row r="450" spans="2:12">
      <c r="B450" s="9"/>
      <c r="C450" s="9"/>
      <c r="D450" s="9"/>
      <c r="E450" s="9"/>
      <c r="F450" s="2"/>
      <c r="G450" s="2"/>
      <c r="I450" s="4"/>
    </row>
    <row r="451" spans="2:12">
      <c r="B451" s="9"/>
      <c r="C451" s="9"/>
      <c r="D451" s="9"/>
      <c r="E451" s="9"/>
      <c r="F451" s="2"/>
      <c r="G451" s="2"/>
      <c r="I451" s="4"/>
    </row>
    <row r="452" spans="2:12">
      <c r="B452" s="9"/>
      <c r="C452" s="9"/>
      <c r="D452" s="9"/>
      <c r="E452" s="9"/>
      <c r="F452" s="2"/>
      <c r="G452" s="2"/>
      <c r="I452" s="4"/>
      <c r="J452" s="2"/>
    </row>
    <row r="453" spans="2:12">
      <c r="B453" s="9"/>
      <c r="C453" s="9"/>
      <c r="D453" s="9"/>
      <c r="E453" s="9"/>
      <c r="F453" s="2"/>
      <c r="G453" s="2"/>
      <c r="I453" s="4"/>
    </row>
    <row r="454" spans="2:12">
      <c r="B454" s="9"/>
      <c r="C454" s="9"/>
      <c r="D454" s="9"/>
      <c r="E454" s="9"/>
      <c r="F454" s="2"/>
      <c r="G454" s="2"/>
      <c r="I454" s="4"/>
    </row>
    <row r="455" spans="2:12">
      <c r="B455" s="9"/>
      <c r="C455" s="9"/>
      <c r="D455" s="9"/>
      <c r="E455" s="9"/>
      <c r="F455" s="2"/>
      <c r="G455" s="2"/>
      <c r="I455" s="4"/>
    </row>
    <row r="456" spans="2:12">
      <c r="B456" s="9"/>
      <c r="C456" s="9"/>
      <c r="D456" s="9"/>
      <c r="E456" s="9"/>
      <c r="F456" s="2"/>
      <c r="G456" s="2"/>
      <c r="I456" s="4"/>
    </row>
    <row r="457" spans="2:12">
      <c r="B457" s="9"/>
      <c r="C457" s="9"/>
      <c r="D457" s="9"/>
      <c r="E457" s="9"/>
      <c r="F457" s="2"/>
      <c r="G457" s="2"/>
      <c r="I457" s="4"/>
    </row>
    <row r="458" spans="2:12">
      <c r="B458" s="9"/>
      <c r="C458" s="9"/>
      <c r="D458" s="9"/>
      <c r="E458" s="9"/>
      <c r="F458" s="2"/>
      <c r="G458" s="2"/>
      <c r="I458" s="4"/>
    </row>
    <row r="459" spans="2:12">
      <c r="B459" s="9"/>
      <c r="C459" s="9"/>
      <c r="D459" s="9"/>
      <c r="E459" s="9"/>
      <c r="F459" s="2"/>
      <c r="G459" s="2"/>
      <c r="I459" s="4"/>
    </row>
    <row r="460" spans="2:12">
      <c r="B460" s="9"/>
      <c r="C460" s="9"/>
      <c r="D460" s="9"/>
      <c r="E460" s="9"/>
      <c r="F460" s="2"/>
      <c r="G460" s="2"/>
      <c r="I460" s="4"/>
    </row>
    <row r="461" spans="2:12">
      <c r="B461" s="9"/>
      <c r="C461" s="9"/>
      <c r="D461" s="9"/>
      <c r="E461" s="9"/>
      <c r="F461" s="2"/>
      <c r="G461" s="2"/>
      <c r="I461" s="4"/>
    </row>
    <row r="462" spans="2:12">
      <c r="B462" s="9"/>
      <c r="C462" s="9"/>
      <c r="D462" s="9"/>
      <c r="E462" s="9"/>
      <c r="F462" s="2"/>
      <c r="G462" s="2"/>
      <c r="I462" s="4"/>
    </row>
    <row r="463" spans="2:12">
      <c r="B463" s="9"/>
      <c r="C463" s="9"/>
      <c r="D463" s="9"/>
      <c r="E463" s="9"/>
      <c r="F463" s="2"/>
      <c r="G463" s="2"/>
      <c r="I463" s="4"/>
      <c r="J463" s="2"/>
    </row>
    <row r="464" spans="2:12">
      <c r="B464" s="9"/>
      <c r="C464" s="9"/>
      <c r="D464" s="9"/>
      <c r="E464" s="9"/>
      <c r="F464" s="2"/>
      <c r="G464" s="2"/>
      <c r="I464" s="4"/>
    </row>
    <row r="465" spans="2:10">
      <c r="B465" s="9"/>
      <c r="C465" s="9"/>
      <c r="D465" s="9"/>
      <c r="E465" s="9"/>
      <c r="F465" s="2"/>
      <c r="G465" s="2"/>
      <c r="I465" s="4"/>
    </row>
    <row r="466" spans="2:10">
      <c r="B466" s="9"/>
      <c r="C466" s="9"/>
      <c r="D466" s="9"/>
      <c r="E466" s="9"/>
      <c r="F466" s="2"/>
      <c r="G466" s="2"/>
      <c r="I466" s="4"/>
      <c r="J466" s="2"/>
    </row>
    <row r="467" spans="2:10">
      <c r="B467" s="9"/>
      <c r="C467" s="9"/>
      <c r="D467" s="9"/>
      <c r="E467" s="9"/>
      <c r="F467" s="2"/>
      <c r="G467" s="2"/>
      <c r="I467" s="4"/>
    </row>
    <row r="468" spans="2:10">
      <c r="B468" s="9"/>
      <c r="C468" s="9"/>
      <c r="D468" s="9"/>
      <c r="E468" s="9"/>
      <c r="F468" s="2"/>
      <c r="G468" s="2"/>
      <c r="I468" s="4"/>
    </row>
    <row r="469" spans="2:10">
      <c r="B469" s="9"/>
      <c r="C469" s="9"/>
      <c r="D469" s="9"/>
      <c r="E469" s="9"/>
      <c r="F469" s="2"/>
      <c r="G469" s="2"/>
      <c r="I469" s="4"/>
    </row>
    <row r="470" spans="2:10">
      <c r="B470" s="9"/>
      <c r="C470" s="9"/>
      <c r="D470" s="9"/>
      <c r="E470" s="9"/>
      <c r="F470" s="2"/>
      <c r="G470" s="2"/>
      <c r="I470" s="4"/>
      <c r="J470" s="2"/>
    </row>
    <row r="471" spans="2:10">
      <c r="B471" s="9"/>
      <c r="C471" s="9"/>
      <c r="D471" s="9"/>
      <c r="E471" s="9"/>
      <c r="F471" s="2"/>
      <c r="G471" s="2"/>
      <c r="I471" s="4"/>
    </row>
    <row r="472" spans="2:10">
      <c r="B472" s="9"/>
      <c r="C472" s="9"/>
      <c r="D472" s="9"/>
      <c r="E472" s="9"/>
      <c r="F472" s="2"/>
      <c r="G472" s="2"/>
      <c r="I472" s="4"/>
    </row>
    <row r="473" spans="2:10">
      <c r="B473" s="9"/>
      <c r="C473" s="9"/>
      <c r="D473" s="9"/>
      <c r="E473" s="9"/>
      <c r="F473" s="2"/>
      <c r="G473" s="2"/>
      <c r="I473" s="4"/>
    </row>
    <row r="474" spans="2:10">
      <c r="B474" s="9"/>
      <c r="C474" s="9"/>
      <c r="D474" s="9"/>
      <c r="E474" s="9"/>
      <c r="F474" s="2"/>
      <c r="G474" s="2"/>
      <c r="I474" s="4"/>
    </row>
    <row r="475" spans="2:10">
      <c r="B475" s="9"/>
      <c r="C475" s="9"/>
      <c r="D475" s="9"/>
      <c r="E475" s="9"/>
      <c r="F475" s="2"/>
      <c r="G475" s="2"/>
      <c r="I475" s="4"/>
    </row>
    <row r="476" spans="2:10">
      <c r="B476" s="9"/>
      <c r="C476" s="9"/>
      <c r="D476" s="9"/>
      <c r="E476" s="9"/>
      <c r="F476" s="2"/>
      <c r="G476" s="2"/>
      <c r="I476" s="4"/>
    </row>
    <row r="477" spans="2:10">
      <c r="B477" s="9"/>
      <c r="C477" s="9"/>
      <c r="D477" s="9"/>
      <c r="E477" s="9"/>
      <c r="F477" s="2"/>
      <c r="G477" s="2"/>
      <c r="I477" s="4"/>
    </row>
    <row r="478" spans="2:10">
      <c r="B478" s="9"/>
      <c r="C478" s="9"/>
      <c r="D478" s="9"/>
      <c r="E478" s="9"/>
      <c r="F478" s="2"/>
      <c r="G478" s="2"/>
      <c r="I478" s="4"/>
    </row>
    <row r="479" spans="2:10">
      <c r="B479" s="9"/>
      <c r="C479" s="9"/>
      <c r="D479" s="9"/>
      <c r="E479" s="9"/>
      <c r="F479" s="2"/>
      <c r="G479" s="2"/>
      <c r="I479" s="4"/>
      <c r="J479" s="2"/>
    </row>
    <row r="480" spans="2:10">
      <c r="B480" s="9"/>
      <c r="C480" s="9"/>
      <c r="D480" s="9"/>
      <c r="E480" s="9"/>
      <c r="F480" s="2"/>
      <c r="G480" s="2"/>
      <c r="I480" s="4"/>
    </row>
    <row r="481" spans="2:9">
      <c r="B481" s="9"/>
      <c r="C481" s="9"/>
      <c r="D481" s="9"/>
      <c r="E481" s="9"/>
      <c r="F481" s="2"/>
      <c r="G481" s="2"/>
      <c r="I481" s="4"/>
    </row>
    <row r="482" spans="2:9">
      <c r="B482" s="9"/>
      <c r="C482" s="9"/>
      <c r="D482" s="9"/>
      <c r="E482" s="9"/>
      <c r="F482" s="2"/>
      <c r="G482" s="2"/>
      <c r="I482" s="4"/>
    </row>
    <row r="483" spans="2:9">
      <c r="B483" s="9"/>
      <c r="C483" s="9"/>
      <c r="D483" s="9"/>
      <c r="E483" s="9"/>
      <c r="F483" s="2"/>
      <c r="G483" s="2"/>
      <c r="I483" s="4"/>
    </row>
    <row r="484" spans="2:9">
      <c r="B484" s="9"/>
      <c r="C484" s="9"/>
      <c r="D484" s="9"/>
      <c r="E484" s="9"/>
      <c r="F484" s="2"/>
      <c r="G484" s="2"/>
      <c r="I484" s="4"/>
    </row>
    <row r="485" spans="2:9">
      <c r="B485" s="9"/>
      <c r="C485" s="9"/>
      <c r="D485" s="9"/>
      <c r="E485" s="9"/>
      <c r="F485" s="2"/>
      <c r="G485" s="2"/>
      <c r="I485" s="4"/>
    </row>
    <row r="486" spans="2:9">
      <c r="B486" s="9"/>
      <c r="C486" s="9"/>
      <c r="D486" s="9"/>
      <c r="E486" s="9"/>
      <c r="F486" s="2"/>
      <c r="G486" s="2"/>
      <c r="I486" s="4"/>
    </row>
    <row r="487" spans="2:9">
      <c r="B487" s="9"/>
      <c r="C487" s="9"/>
      <c r="D487" s="9"/>
      <c r="E487" s="9"/>
      <c r="F487" s="2"/>
      <c r="G487" s="2"/>
      <c r="I487" s="4"/>
    </row>
    <row r="488" spans="2:9">
      <c r="B488" s="9"/>
      <c r="C488" s="9"/>
      <c r="D488" s="9"/>
      <c r="E488" s="9"/>
      <c r="F488" s="2"/>
      <c r="G488" s="2"/>
      <c r="I488" s="4"/>
    </row>
    <row r="489" spans="2:9">
      <c r="B489" s="9"/>
      <c r="C489" s="9"/>
      <c r="D489" s="9"/>
      <c r="E489" s="9"/>
      <c r="F489" s="2"/>
      <c r="G489" s="2"/>
      <c r="I489" s="4"/>
    </row>
    <row r="490" spans="2:9">
      <c r="B490" s="9"/>
      <c r="C490" s="9"/>
      <c r="D490" s="9"/>
      <c r="E490" s="9"/>
      <c r="F490" s="2"/>
      <c r="G490" s="2"/>
      <c r="I490" s="4"/>
    </row>
    <row r="491" spans="2:9">
      <c r="B491" s="9"/>
      <c r="C491" s="9"/>
      <c r="D491" s="9"/>
      <c r="E491" s="9"/>
      <c r="F491" s="2"/>
      <c r="G491" s="2"/>
      <c r="I491" s="4"/>
    </row>
    <row r="492" spans="2:9">
      <c r="B492" s="9"/>
      <c r="C492" s="9"/>
      <c r="D492" s="9"/>
      <c r="E492" s="9"/>
      <c r="F492" s="2"/>
      <c r="G492" s="2"/>
      <c r="I492" s="4"/>
    </row>
    <row r="493" spans="2:9">
      <c r="B493" s="9"/>
      <c r="C493" s="9"/>
      <c r="D493" s="9"/>
      <c r="E493" s="9"/>
      <c r="F493" s="2"/>
      <c r="G493" s="2"/>
      <c r="I493" s="4"/>
    </row>
    <row r="494" spans="2:9">
      <c r="B494" s="9"/>
      <c r="C494" s="9"/>
      <c r="D494" s="9"/>
      <c r="E494" s="9"/>
      <c r="F494" s="2"/>
      <c r="G494" s="2"/>
      <c r="I494" s="4"/>
    </row>
    <row r="495" spans="2:9">
      <c r="B495" s="9"/>
      <c r="C495" s="9"/>
      <c r="D495" s="9"/>
      <c r="E495" s="9"/>
      <c r="F495" s="2"/>
      <c r="G495" s="2"/>
      <c r="I495" s="4"/>
    </row>
    <row r="496" spans="2:9">
      <c r="B496" s="9"/>
      <c r="C496" s="9"/>
      <c r="D496" s="9"/>
      <c r="E496" s="9"/>
      <c r="F496" s="2"/>
      <c r="G496" s="2"/>
      <c r="I496" s="4"/>
    </row>
    <row r="497" spans="2:10">
      <c r="B497" s="9"/>
      <c r="C497" s="9"/>
      <c r="D497" s="9"/>
      <c r="E497" s="9"/>
      <c r="F497" s="2"/>
      <c r="G497" s="2"/>
      <c r="I497" s="4"/>
    </row>
    <row r="498" spans="2:10">
      <c r="B498" s="9"/>
      <c r="C498" s="9"/>
      <c r="D498" s="9"/>
      <c r="E498" s="9"/>
      <c r="F498" s="2"/>
      <c r="G498" s="2"/>
      <c r="I498" s="4"/>
    </row>
    <row r="499" spans="2:10">
      <c r="B499" s="9"/>
      <c r="C499" s="9"/>
      <c r="D499" s="9"/>
      <c r="E499" s="9"/>
      <c r="F499" s="2"/>
      <c r="G499" s="2"/>
      <c r="I499" s="4"/>
      <c r="J499" s="2"/>
    </row>
    <row r="500" spans="2:10">
      <c r="B500" s="9"/>
      <c r="C500" s="9"/>
      <c r="D500" s="9"/>
      <c r="E500" s="9"/>
      <c r="F500" s="2"/>
      <c r="G500" s="2"/>
      <c r="I500" s="4"/>
    </row>
    <row r="501" spans="2:10">
      <c r="B501" s="9"/>
      <c r="C501" s="9"/>
      <c r="D501" s="9"/>
      <c r="E501" s="9"/>
      <c r="F501" s="2"/>
      <c r="G501" s="2"/>
      <c r="I501" s="4"/>
    </row>
    <row r="502" spans="2:10">
      <c r="B502" s="9"/>
      <c r="C502" s="9"/>
      <c r="D502" s="9"/>
      <c r="E502" s="9"/>
      <c r="F502" s="2"/>
      <c r="G502" s="2"/>
      <c r="I502" s="4"/>
    </row>
    <row r="503" spans="2:10">
      <c r="B503" s="9"/>
      <c r="C503" s="9"/>
      <c r="D503" s="9"/>
      <c r="E503" s="9"/>
      <c r="F503" s="2"/>
      <c r="G503" s="2"/>
      <c r="I503" s="4"/>
    </row>
    <row r="504" spans="2:10">
      <c r="B504" s="9"/>
      <c r="C504" s="9"/>
      <c r="D504" s="9"/>
      <c r="E504" s="9"/>
      <c r="F504" s="2"/>
      <c r="G504" s="2"/>
      <c r="I504" s="4"/>
    </row>
    <row r="505" spans="2:10">
      <c r="B505" s="9"/>
      <c r="C505" s="9"/>
      <c r="D505" s="9"/>
      <c r="E505" s="9"/>
      <c r="F505" s="2"/>
      <c r="G505" s="2"/>
      <c r="I505" s="4"/>
    </row>
    <row r="506" spans="2:10">
      <c r="B506" s="9"/>
      <c r="C506" s="9"/>
      <c r="D506" s="9"/>
      <c r="E506" s="9"/>
      <c r="F506" s="2"/>
      <c r="G506" s="2"/>
      <c r="I506" s="4"/>
    </row>
    <row r="507" spans="2:10">
      <c r="B507" s="9"/>
      <c r="C507" s="9"/>
      <c r="D507" s="9"/>
      <c r="E507" s="9"/>
      <c r="F507" s="2"/>
      <c r="G507" s="2"/>
      <c r="I507" s="4"/>
    </row>
    <row r="508" spans="2:10">
      <c r="B508" s="9"/>
      <c r="C508" s="9"/>
      <c r="D508" s="9"/>
      <c r="E508" s="9"/>
      <c r="F508" s="2"/>
      <c r="G508" s="2"/>
      <c r="I508" s="4"/>
      <c r="J508" s="2"/>
    </row>
    <row r="509" spans="2:10">
      <c r="B509" s="9"/>
      <c r="C509" s="9"/>
      <c r="D509" s="9"/>
      <c r="E509" s="9"/>
      <c r="F509" s="2"/>
      <c r="G509" s="2"/>
      <c r="I509" s="4"/>
    </row>
    <row r="510" spans="2:10">
      <c r="B510" s="9"/>
      <c r="C510" s="9"/>
      <c r="D510" s="9"/>
      <c r="E510" s="9"/>
      <c r="F510" s="2"/>
      <c r="G510" s="2"/>
      <c r="I510" s="4"/>
    </row>
    <row r="511" spans="2:10">
      <c r="B511" s="9"/>
      <c r="C511" s="9"/>
      <c r="D511" s="9"/>
      <c r="E511" s="9"/>
      <c r="F511" s="2"/>
      <c r="G511" s="2"/>
      <c r="I511" s="4"/>
    </row>
    <row r="512" spans="2:10">
      <c r="B512" s="9"/>
      <c r="C512" s="9"/>
      <c r="D512" s="9"/>
      <c r="E512" s="9"/>
      <c r="F512" s="2"/>
      <c r="G512" s="2"/>
      <c r="I512" s="4"/>
    </row>
    <row r="513" spans="2:9">
      <c r="B513" s="9"/>
      <c r="C513" s="9"/>
      <c r="D513" s="9"/>
      <c r="E513" s="9"/>
      <c r="F513" s="2"/>
      <c r="G513" s="2"/>
      <c r="I513" s="4"/>
    </row>
    <row r="514" spans="2:9">
      <c r="B514" s="9"/>
      <c r="C514" s="9"/>
      <c r="D514" s="9"/>
      <c r="E514" s="9"/>
      <c r="F514" s="2"/>
      <c r="G514" s="2"/>
      <c r="I514" s="4"/>
    </row>
    <row r="515" spans="2:9">
      <c r="B515" s="9"/>
      <c r="C515" s="9"/>
      <c r="D515" s="9"/>
      <c r="E515" s="9"/>
      <c r="F515" s="2"/>
      <c r="G515" s="2"/>
      <c r="I515" s="4"/>
    </row>
    <row r="516" spans="2:9">
      <c r="B516" s="9"/>
      <c r="C516" s="9"/>
      <c r="D516" s="9"/>
      <c r="E516" s="9"/>
      <c r="F516" s="2"/>
      <c r="G516" s="2"/>
      <c r="I516" s="4"/>
    </row>
    <row r="517" spans="2:9">
      <c r="B517" s="9"/>
      <c r="C517" s="9"/>
      <c r="D517" s="9"/>
      <c r="E517" s="9"/>
      <c r="F517" s="2"/>
      <c r="G517" s="2"/>
      <c r="I517" s="4"/>
    </row>
    <row r="518" spans="2:9">
      <c r="B518" s="9"/>
      <c r="C518" s="9"/>
      <c r="D518" s="9"/>
      <c r="E518" s="9"/>
      <c r="F518" s="2"/>
      <c r="G518" s="2"/>
      <c r="I518" s="4"/>
    </row>
    <row r="519" spans="2:9">
      <c r="B519" s="9"/>
      <c r="C519" s="9"/>
      <c r="D519" s="9"/>
      <c r="E519" s="9"/>
      <c r="F519" s="2"/>
      <c r="G519" s="2"/>
      <c r="I519" s="4"/>
    </row>
    <row r="520" spans="2:9">
      <c r="B520" s="9"/>
      <c r="C520" s="9"/>
      <c r="D520" s="9"/>
      <c r="E520" s="9"/>
      <c r="F520" s="2"/>
      <c r="G520" s="2"/>
      <c r="I520" s="4"/>
    </row>
    <row r="521" spans="2:9">
      <c r="B521" s="9"/>
      <c r="C521" s="9"/>
      <c r="D521" s="9"/>
      <c r="E521" s="9"/>
      <c r="F521" s="2"/>
      <c r="G521" s="2"/>
      <c r="I521" s="4"/>
    </row>
    <row r="522" spans="2:9">
      <c r="B522" s="9"/>
      <c r="C522" s="9"/>
      <c r="D522" s="9"/>
      <c r="E522" s="9"/>
      <c r="F522" s="2"/>
      <c r="G522" s="2"/>
      <c r="I522" s="4"/>
    </row>
    <row r="523" spans="2:9">
      <c r="B523" s="9"/>
      <c r="C523" s="9"/>
      <c r="D523" s="9"/>
      <c r="E523" s="9"/>
      <c r="F523" s="2"/>
      <c r="G523" s="2"/>
      <c r="I523" s="4"/>
    </row>
    <row r="524" spans="2:9">
      <c r="B524" s="9"/>
      <c r="C524" s="9"/>
      <c r="D524" s="9"/>
      <c r="E524" s="9"/>
      <c r="F524" s="2"/>
      <c r="G524" s="2"/>
      <c r="I524" s="4"/>
    </row>
    <row r="525" spans="2:9">
      <c r="B525" s="9"/>
      <c r="C525" s="9"/>
      <c r="D525" s="9"/>
      <c r="E525" s="9"/>
      <c r="F525" s="2"/>
      <c r="G525" s="2"/>
      <c r="I525" s="4"/>
    </row>
    <row r="526" spans="2:9">
      <c r="B526" s="9"/>
      <c r="C526" s="9"/>
      <c r="D526" s="9"/>
      <c r="E526" s="9"/>
      <c r="F526" s="2"/>
      <c r="G526" s="2"/>
      <c r="I526" s="4"/>
    </row>
    <row r="527" spans="2:9">
      <c r="B527" s="9"/>
      <c r="C527" s="9"/>
      <c r="D527" s="9"/>
      <c r="E527" s="9"/>
      <c r="F527" s="2"/>
      <c r="G527" s="2"/>
      <c r="I527" s="4"/>
    </row>
    <row r="528" spans="2:9">
      <c r="B528" s="9"/>
      <c r="C528" s="9"/>
      <c r="D528" s="9"/>
      <c r="E528" s="9"/>
      <c r="F528" s="2"/>
      <c r="G528" s="2"/>
      <c r="I528" s="4"/>
    </row>
    <row r="529" spans="2:9">
      <c r="B529" s="9"/>
      <c r="C529" s="9"/>
      <c r="D529" s="9"/>
      <c r="E529" s="9"/>
      <c r="F529" s="2"/>
      <c r="G529" s="2"/>
      <c r="I529" s="4"/>
    </row>
    <row r="530" spans="2:9">
      <c r="B530" s="9"/>
      <c r="C530" s="9"/>
      <c r="D530" s="9"/>
      <c r="E530" s="9"/>
      <c r="F530" s="2"/>
      <c r="G530" s="2"/>
      <c r="I530" s="4"/>
    </row>
    <row r="531" spans="2:9">
      <c r="B531" s="9"/>
      <c r="C531" s="9"/>
      <c r="D531" s="9"/>
      <c r="E531" s="9"/>
      <c r="F531" s="2"/>
      <c r="G531" s="2"/>
      <c r="I531" s="4"/>
    </row>
    <row r="532" spans="2:9">
      <c r="B532" s="9"/>
      <c r="C532" s="9"/>
      <c r="D532" s="9"/>
      <c r="E532" s="9"/>
      <c r="F532" s="2"/>
      <c r="G532" s="2"/>
      <c r="I532" s="4"/>
    </row>
    <row r="533" spans="2:9">
      <c r="B533" s="9"/>
      <c r="C533" s="9"/>
      <c r="D533" s="9"/>
      <c r="E533" s="9"/>
      <c r="F533" s="2"/>
      <c r="G533" s="2"/>
      <c r="I533" s="4"/>
    </row>
    <row r="534" spans="2:9">
      <c r="B534" s="9"/>
      <c r="C534" s="9"/>
      <c r="D534" s="9"/>
      <c r="E534" s="9"/>
      <c r="F534" s="2"/>
      <c r="G534" s="2"/>
      <c r="I534" s="4"/>
    </row>
    <row r="535" spans="2:9">
      <c r="B535" s="9"/>
      <c r="C535" s="9"/>
      <c r="D535" s="9"/>
      <c r="E535" s="9"/>
      <c r="F535" s="2"/>
      <c r="G535" s="2"/>
      <c r="I535" s="4"/>
    </row>
    <row r="536" spans="2:9">
      <c r="B536" s="9"/>
      <c r="C536" s="9"/>
      <c r="D536" s="9"/>
      <c r="E536" s="9"/>
      <c r="F536" s="2"/>
      <c r="G536" s="2"/>
      <c r="I536" s="4"/>
    </row>
    <row r="537" spans="2:9">
      <c r="B537" s="9"/>
      <c r="C537" s="9"/>
      <c r="D537" s="9"/>
      <c r="E537" s="9"/>
      <c r="F537" s="2"/>
      <c r="G537" s="2"/>
      <c r="I537" s="4"/>
    </row>
    <row r="538" spans="2:9">
      <c r="B538" s="9"/>
      <c r="C538" s="9"/>
      <c r="D538" s="9"/>
      <c r="E538" s="9"/>
      <c r="F538" s="2"/>
      <c r="G538" s="2"/>
      <c r="I538" s="4"/>
    </row>
    <row r="539" spans="2:9">
      <c r="B539" s="9"/>
      <c r="C539" s="9"/>
      <c r="D539" s="9"/>
      <c r="E539" s="9"/>
      <c r="F539" s="2"/>
      <c r="G539" s="2"/>
      <c r="I539" s="4"/>
    </row>
    <row r="540" spans="2:9">
      <c r="B540" s="9"/>
      <c r="C540" s="9"/>
      <c r="D540" s="9"/>
      <c r="E540" s="9"/>
      <c r="F540" s="2"/>
      <c r="G540" s="2"/>
      <c r="I540" s="4"/>
    </row>
    <row r="541" spans="2:9">
      <c r="B541" s="9"/>
      <c r="C541" s="9"/>
      <c r="D541" s="9"/>
      <c r="E541" s="9"/>
      <c r="F541" s="2"/>
      <c r="G541" s="2"/>
      <c r="I541" s="4"/>
    </row>
    <row r="542" spans="2:9">
      <c r="B542" s="9"/>
      <c r="C542" s="9"/>
      <c r="D542" s="9"/>
      <c r="E542" s="9"/>
      <c r="F542" s="2"/>
      <c r="G542" s="2"/>
      <c r="I542" s="4"/>
    </row>
    <row r="543" spans="2:9">
      <c r="B543" s="9"/>
      <c r="C543" s="9"/>
      <c r="D543" s="9"/>
      <c r="E543" s="9"/>
      <c r="F543" s="2"/>
      <c r="G543" s="2"/>
      <c r="I543" s="4"/>
    </row>
    <row r="544" spans="2:9">
      <c r="B544" s="9"/>
      <c r="C544" s="9"/>
      <c r="D544" s="9"/>
      <c r="E544" s="9"/>
      <c r="F544" s="2"/>
      <c r="G544" s="2"/>
      <c r="I544" s="4"/>
    </row>
    <row r="545" spans="2:9">
      <c r="B545" s="9"/>
      <c r="C545" s="9"/>
      <c r="D545" s="9"/>
      <c r="E545" s="9"/>
      <c r="F545" s="2"/>
      <c r="G545" s="2"/>
      <c r="I545" s="4"/>
    </row>
    <row r="546" spans="2:9">
      <c r="B546" s="9"/>
      <c r="C546" s="9"/>
      <c r="D546" s="9"/>
      <c r="E546" s="9"/>
      <c r="F546" s="2"/>
      <c r="G546" s="2"/>
      <c r="I546" s="4"/>
    </row>
    <row r="547" spans="2:9">
      <c r="B547" s="9"/>
      <c r="C547" s="9"/>
      <c r="D547" s="9"/>
      <c r="E547" s="9"/>
      <c r="F547" s="2"/>
      <c r="G547" s="2"/>
      <c r="I547" s="4"/>
    </row>
    <row r="548" spans="2:9">
      <c r="B548" s="9"/>
      <c r="C548" s="9"/>
      <c r="D548" s="9"/>
      <c r="E548" s="9"/>
      <c r="F548" s="2"/>
      <c r="G548" s="2"/>
      <c r="I548" s="4"/>
    </row>
    <row r="549" spans="2:9">
      <c r="B549" s="9"/>
      <c r="C549" s="9"/>
      <c r="D549" s="9"/>
      <c r="E549" s="9"/>
      <c r="F549" s="2"/>
      <c r="G549" s="2"/>
      <c r="I549" s="4"/>
    </row>
    <row r="550" spans="2:9">
      <c r="B550" s="9"/>
      <c r="C550" s="9"/>
      <c r="D550" s="9"/>
      <c r="E550" s="9"/>
      <c r="F550" s="2"/>
      <c r="G550" s="2"/>
      <c r="I550" s="4"/>
    </row>
    <row r="551" spans="2:9">
      <c r="B551" s="9"/>
      <c r="C551" s="9"/>
      <c r="D551" s="9"/>
      <c r="E551" s="9"/>
      <c r="F551" s="2"/>
      <c r="G551" s="2"/>
      <c r="I551" s="4"/>
    </row>
    <row r="552" spans="2:9">
      <c r="B552" s="9"/>
      <c r="C552" s="9"/>
      <c r="D552" s="9"/>
      <c r="E552" s="9"/>
      <c r="F552" s="2"/>
      <c r="G552" s="2"/>
      <c r="I552" s="4"/>
    </row>
    <row r="553" spans="2:9">
      <c r="B553" s="9"/>
      <c r="C553" s="9"/>
      <c r="D553" s="9"/>
      <c r="E553" s="9"/>
      <c r="F553" s="2"/>
      <c r="G553" s="2"/>
      <c r="I553" s="4"/>
    </row>
    <row r="554" spans="2:9">
      <c r="B554" s="9"/>
      <c r="C554" s="9"/>
      <c r="D554" s="9"/>
      <c r="E554" s="9"/>
      <c r="F554" s="2"/>
      <c r="G554" s="2"/>
      <c r="I554" s="4"/>
    </row>
    <row r="555" spans="2:9">
      <c r="B555" s="9"/>
      <c r="C555" s="9"/>
      <c r="D555" s="9"/>
      <c r="E555" s="9"/>
      <c r="F555" s="2"/>
      <c r="G555" s="2"/>
      <c r="I555" s="4"/>
    </row>
    <row r="556" spans="2:9">
      <c r="B556" s="9"/>
      <c r="C556" s="9"/>
      <c r="D556" s="9"/>
      <c r="E556" s="9"/>
      <c r="F556" s="2"/>
      <c r="G556" s="2"/>
      <c r="I556" s="4"/>
    </row>
    <row r="557" spans="2:9">
      <c r="B557" s="9"/>
      <c r="C557" s="9"/>
      <c r="D557" s="9"/>
      <c r="E557" s="9"/>
      <c r="F557" s="2"/>
      <c r="G557" s="2"/>
      <c r="I557" s="4"/>
    </row>
    <row r="558" spans="2:9">
      <c r="B558" s="9"/>
      <c r="C558" s="9"/>
      <c r="D558" s="9"/>
      <c r="E558" s="9"/>
      <c r="F558" s="2"/>
      <c r="G558" s="2"/>
      <c r="I558" s="4"/>
    </row>
    <row r="559" spans="2:9">
      <c r="B559" s="9"/>
      <c r="C559" s="9"/>
      <c r="D559" s="9"/>
      <c r="E559" s="9"/>
      <c r="F559" s="2"/>
      <c r="G559" s="2"/>
      <c r="I559" s="4"/>
    </row>
    <row r="560" spans="2:9">
      <c r="B560" s="9"/>
      <c r="C560" s="9"/>
      <c r="D560" s="9"/>
      <c r="E560" s="9"/>
      <c r="F560" s="2"/>
      <c r="G560" s="2"/>
      <c r="I560" s="4"/>
    </row>
    <row r="561" spans="2:10">
      <c r="B561" s="9"/>
      <c r="C561" s="9"/>
      <c r="D561" s="9"/>
      <c r="E561" s="9"/>
      <c r="F561" s="2"/>
      <c r="G561" s="2"/>
      <c r="I561" s="4"/>
    </row>
    <row r="562" spans="2:10">
      <c r="B562" s="9"/>
      <c r="C562" s="9"/>
      <c r="D562" s="9"/>
      <c r="E562" s="9"/>
      <c r="F562" s="2"/>
      <c r="G562" s="2"/>
      <c r="I562" s="4"/>
    </row>
    <row r="563" spans="2:10">
      <c r="B563" s="9"/>
      <c r="C563" s="9"/>
      <c r="D563" s="9"/>
      <c r="E563" s="9"/>
      <c r="F563" s="2"/>
      <c r="G563" s="2"/>
      <c r="I563" s="4"/>
      <c r="J563" s="2"/>
    </row>
    <row r="564" spans="2:10">
      <c r="B564" s="9"/>
      <c r="C564" s="9"/>
      <c r="D564" s="9"/>
      <c r="E564" s="9"/>
      <c r="F564" s="2"/>
      <c r="G564" s="2"/>
      <c r="I564" s="4"/>
    </row>
    <row r="565" spans="2:10">
      <c r="B565" s="9"/>
      <c r="C565" s="9"/>
      <c r="D565" s="9"/>
      <c r="E565" s="9"/>
      <c r="F565" s="2"/>
      <c r="G565" s="2"/>
      <c r="I565" s="4"/>
    </row>
    <row r="566" spans="2:10">
      <c r="B566" s="9"/>
      <c r="C566" s="9"/>
      <c r="D566" s="9"/>
      <c r="E566" s="9"/>
      <c r="F566" s="2"/>
      <c r="G566" s="2"/>
      <c r="I566" s="4"/>
    </row>
    <row r="567" spans="2:10">
      <c r="B567" s="9"/>
      <c r="C567" s="9"/>
      <c r="D567" s="9"/>
      <c r="E567" s="9"/>
      <c r="F567" s="2"/>
      <c r="G567" s="2"/>
      <c r="I567" s="4"/>
    </row>
    <row r="568" spans="2:10">
      <c r="B568" s="9"/>
      <c r="C568" s="9"/>
      <c r="D568" s="9"/>
      <c r="E568" s="9"/>
      <c r="F568" s="2"/>
      <c r="G568" s="2"/>
      <c r="I568" s="4"/>
    </row>
    <row r="569" spans="2:10">
      <c r="B569" s="9"/>
      <c r="C569" s="9"/>
      <c r="D569" s="9"/>
      <c r="E569" s="9"/>
      <c r="F569" s="2"/>
      <c r="G569" s="2"/>
      <c r="I569" s="4"/>
    </row>
    <row r="570" spans="2:10">
      <c r="B570" s="9"/>
      <c r="C570" s="9"/>
      <c r="D570" s="9"/>
      <c r="E570" s="9"/>
      <c r="F570" s="2"/>
      <c r="G570" s="2"/>
      <c r="I570" s="4"/>
    </row>
    <row r="571" spans="2:10">
      <c r="B571" s="9"/>
      <c r="C571" s="9"/>
      <c r="D571" s="9"/>
      <c r="E571" s="9"/>
      <c r="F571" s="2"/>
      <c r="G571" s="2"/>
      <c r="I571" s="4"/>
      <c r="J571" s="2"/>
    </row>
    <row r="572" spans="2:10">
      <c r="B572" s="9"/>
      <c r="C572" s="9"/>
      <c r="D572" s="9"/>
      <c r="E572" s="9"/>
      <c r="F572" s="2"/>
      <c r="G572" s="2"/>
      <c r="I572" s="4"/>
    </row>
    <row r="573" spans="2:10">
      <c r="B573" s="9"/>
      <c r="C573" s="9"/>
      <c r="D573" s="9"/>
      <c r="E573" s="9"/>
      <c r="F573" s="2"/>
      <c r="G573" s="2"/>
      <c r="I573" s="4"/>
    </row>
    <row r="574" spans="2:10">
      <c r="B574" s="9"/>
      <c r="C574" s="9"/>
      <c r="D574" s="9"/>
      <c r="E574" s="9"/>
      <c r="F574" s="2"/>
      <c r="G574" s="2"/>
      <c r="I574" s="4"/>
    </row>
    <row r="575" spans="2:10">
      <c r="B575" s="9"/>
      <c r="C575" s="9"/>
      <c r="D575" s="9"/>
      <c r="E575" s="9"/>
      <c r="F575" s="2"/>
      <c r="G575" s="2"/>
      <c r="I575" s="4"/>
    </row>
    <row r="576" spans="2:10">
      <c r="B576" s="9"/>
      <c r="C576" s="9"/>
      <c r="D576" s="9"/>
      <c r="E576" s="9"/>
      <c r="F576" s="2"/>
      <c r="G576" s="2"/>
      <c r="I576" s="4"/>
    </row>
    <row r="577" spans="2:10">
      <c r="B577" s="9"/>
      <c r="C577" s="9"/>
      <c r="D577" s="9"/>
      <c r="E577" s="9"/>
      <c r="F577" s="2"/>
      <c r="G577" s="2"/>
      <c r="I577" s="4"/>
    </row>
    <row r="578" spans="2:10">
      <c r="B578" s="9"/>
      <c r="C578" s="9"/>
      <c r="D578" s="9"/>
      <c r="E578" s="9"/>
      <c r="F578" s="2"/>
      <c r="G578" s="2"/>
      <c r="I578" s="4"/>
    </row>
    <row r="579" spans="2:10">
      <c r="B579" s="9"/>
      <c r="C579" s="9"/>
      <c r="D579" s="9"/>
      <c r="E579" s="9"/>
      <c r="F579" s="2"/>
      <c r="G579" s="2"/>
      <c r="I579" s="4"/>
      <c r="J579" s="2"/>
    </row>
    <row r="580" spans="2:10">
      <c r="B580" s="9"/>
      <c r="C580" s="9"/>
      <c r="D580" s="9"/>
      <c r="E580" s="9"/>
      <c r="F580" s="2"/>
      <c r="G580" s="2"/>
      <c r="I580" s="4"/>
      <c r="J580" s="2"/>
    </row>
    <row r="581" spans="2:10">
      <c r="B581" s="9"/>
      <c r="C581" s="9"/>
      <c r="D581" s="9"/>
      <c r="E581" s="9"/>
      <c r="F581" s="2"/>
      <c r="G581" s="2"/>
      <c r="I581" s="4"/>
    </row>
    <row r="582" spans="2:10">
      <c r="B582" s="9"/>
      <c r="C582" s="9"/>
      <c r="D582" s="9"/>
      <c r="E582" s="9"/>
      <c r="F582" s="2"/>
      <c r="G582" s="2"/>
      <c r="I582" s="4"/>
    </row>
    <row r="583" spans="2:10">
      <c r="B583" s="9"/>
      <c r="C583" s="9"/>
      <c r="D583" s="9"/>
      <c r="E583" s="9"/>
      <c r="F583" s="2"/>
      <c r="G583" s="2"/>
      <c r="I583" s="4"/>
    </row>
    <row r="584" spans="2:10">
      <c r="B584" s="9"/>
      <c r="C584" s="9"/>
      <c r="D584" s="9"/>
      <c r="E584" s="9"/>
      <c r="F584" s="2"/>
      <c r="G584" s="2"/>
      <c r="I584" s="4"/>
    </row>
    <row r="585" spans="2:10">
      <c r="B585" s="9"/>
      <c r="C585" s="9"/>
      <c r="D585" s="9"/>
      <c r="E585" s="9"/>
      <c r="F585" s="2"/>
      <c r="G585" s="2"/>
      <c r="I585" s="4"/>
    </row>
    <row r="586" spans="2:10">
      <c r="B586" s="9"/>
      <c r="C586" s="9"/>
      <c r="D586" s="9"/>
      <c r="E586" s="9"/>
      <c r="F586" s="2"/>
      <c r="G586" s="2"/>
      <c r="I586" s="4"/>
    </row>
    <row r="587" spans="2:10">
      <c r="B587" s="9"/>
      <c r="C587" s="9"/>
      <c r="D587" s="9"/>
      <c r="E587" s="9"/>
      <c r="F587" s="2"/>
      <c r="G587" s="2"/>
      <c r="I587" s="4"/>
    </row>
    <row r="588" spans="2:10">
      <c r="B588" s="9"/>
      <c r="C588" s="9"/>
      <c r="D588" s="9"/>
      <c r="E588" s="9"/>
      <c r="F588" s="2"/>
      <c r="G588" s="2"/>
      <c r="I588" s="4"/>
    </row>
    <row r="589" spans="2:10">
      <c r="B589" s="9"/>
      <c r="C589" s="9"/>
      <c r="D589" s="9"/>
      <c r="E589" s="9"/>
      <c r="F589" s="2"/>
      <c r="G589" s="2"/>
      <c r="I589" s="4"/>
    </row>
    <row r="590" spans="2:10">
      <c r="B590" s="9"/>
      <c r="C590" s="9"/>
      <c r="D590" s="9"/>
      <c r="E590" s="9"/>
      <c r="F590" s="2"/>
      <c r="G590" s="2"/>
      <c r="I590" s="4"/>
    </row>
    <row r="591" spans="2:10">
      <c r="B591" s="9"/>
      <c r="C591" s="9"/>
      <c r="D591" s="9"/>
      <c r="E591" s="9"/>
      <c r="F591" s="2"/>
      <c r="G591" s="2"/>
      <c r="I591" s="4"/>
    </row>
    <row r="592" spans="2:10">
      <c r="B592" s="9"/>
      <c r="C592" s="9"/>
      <c r="D592" s="9"/>
      <c r="E592" s="9"/>
      <c r="F592" s="2"/>
      <c r="G592" s="2"/>
      <c r="I592" s="4"/>
    </row>
    <row r="593" spans="2:10">
      <c r="B593" s="9"/>
      <c r="C593" s="9"/>
      <c r="D593" s="9"/>
      <c r="E593" s="9"/>
      <c r="F593" s="2"/>
      <c r="G593" s="2"/>
      <c r="I593" s="4"/>
    </row>
    <row r="594" spans="2:10">
      <c r="B594" s="9"/>
      <c r="C594" s="9"/>
      <c r="D594" s="9"/>
      <c r="E594" s="9"/>
      <c r="F594" s="2"/>
      <c r="G594" s="2"/>
      <c r="I594" s="4"/>
    </row>
    <row r="595" spans="2:10">
      <c r="B595" s="9"/>
      <c r="C595" s="9"/>
      <c r="D595" s="9"/>
      <c r="E595" s="9"/>
      <c r="F595" s="2"/>
      <c r="G595" s="2"/>
      <c r="I595" s="4"/>
    </row>
    <row r="596" spans="2:10">
      <c r="B596" s="9"/>
      <c r="C596" s="9"/>
      <c r="D596" s="9"/>
      <c r="E596" s="9"/>
      <c r="F596" s="2"/>
      <c r="G596" s="2"/>
      <c r="I596" s="4"/>
    </row>
    <row r="597" spans="2:10">
      <c r="B597" s="9"/>
      <c r="C597" s="9"/>
      <c r="D597" s="9"/>
      <c r="E597" s="9"/>
      <c r="F597" s="2"/>
      <c r="G597" s="2"/>
      <c r="I597" s="4"/>
    </row>
    <row r="598" spans="2:10">
      <c r="B598" s="9"/>
      <c r="C598" s="9"/>
      <c r="D598" s="9"/>
      <c r="E598" s="9"/>
      <c r="F598" s="2"/>
      <c r="G598" s="2"/>
      <c r="I598" s="4"/>
    </row>
    <row r="599" spans="2:10">
      <c r="B599" s="9"/>
      <c r="C599" s="9"/>
      <c r="D599" s="9"/>
      <c r="E599" s="9"/>
      <c r="F599" s="2"/>
      <c r="G599" s="2"/>
      <c r="I599" s="4"/>
    </row>
    <row r="600" spans="2:10">
      <c r="B600" s="9"/>
      <c r="C600" s="9"/>
      <c r="D600" s="9"/>
      <c r="E600" s="9"/>
      <c r="F600" s="2"/>
      <c r="G600" s="2"/>
      <c r="I600" s="4"/>
    </row>
    <row r="601" spans="2:10">
      <c r="B601" s="9"/>
      <c r="C601" s="9"/>
      <c r="D601" s="9"/>
      <c r="E601" s="9"/>
      <c r="F601" s="2"/>
      <c r="G601" s="2"/>
      <c r="I601" s="4"/>
      <c r="J601" s="2"/>
    </row>
    <row r="602" spans="2:10">
      <c r="B602" s="9"/>
      <c r="C602" s="9"/>
      <c r="D602" s="9"/>
      <c r="E602" s="9"/>
      <c r="F602" s="2"/>
      <c r="G602" s="2"/>
      <c r="I602" s="4"/>
    </row>
    <row r="603" spans="2:10">
      <c r="B603" s="9"/>
      <c r="C603" s="9"/>
      <c r="D603" s="9"/>
      <c r="E603" s="9"/>
      <c r="F603" s="2"/>
      <c r="G603" s="2"/>
      <c r="I603" s="4"/>
    </row>
    <row r="604" spans="2:10">
      <c r="B604" s="9"/>
      <c r="C604" s="9"/>
      <c r="D604" s="9"/>
      <c r="E604" s="9"/>
      <c r="F604" s="2"/>
      <c r="G604" s="2"/>
      <c r="I604" s="4"/>
    </row>
    <row r="605" spans="2:10">
      <c r="B605" s="9"/>
      <c r="C605" s="9"/>
      <c r="D605" s="9"/>
      <c r="E605" s="9"/>
      <c r="F605" s="2"/>
      <c r="G605" s="2"/>
      <c r="I605" s="4"/>
    </row>
    <row r="606" spans="2:10">
      <c r="B606" s="9"/>
      <c r="C606" s="9"/>
      <c r="D606" s="9"/>
      <c r="E606" s="9"/>
      <c r="F606" s="2"/>
      <c r="G606" s="2"/>
      <c r="I606" s="4"/>
    </row>
    <row r="607" spans="2:10">
      <c r="B607" s="9"/>
      <c r="C607" s="9"/>
      <c r="D607" s="9"/>
      <c r="E607" s="9"/>
      <c r="F607" s="2"/>
      <c r="G607" s="2"/>
      <c r="I607" s="4"/>
    </row>
    <row r="608" spans="2:10">
      <c r="B608" s="9"/>
      <c r="C608" s="9"/>
      <c r="D608" s="9"/>
      <c r="E608" s="9"/>
      <c r="F608" s="2"/>
      <c r="G608" s="2"/>
      <c r="I608" s="4"/>
    </row>
    <row r="609" spans="2:10">
      <c r="B609" s="9"/>
      <c r="C609" s="9"/>
      <c r="D609" s="9"/>
      <c r="E609" s="9"/>
      <c r="F609" s="2"/>
      <c r="G609" s="2"/>
      <c r="I609" s="4"/>
      <c r="J609" s="2"/>
    </row>
    <row r="610" spans="2:10">
      <c r="B610" s="9"/>
      <c r="C610" s="9"/>
      <c r="D610" s="9"/>
      <c r="E610" s="9"/>
      <c r="F610" s="2"/>
      <c r="G610" s="2"/>
      <c r="I610" s="4"/>
    </row>
    <row r="611" spans="2:10">
      <c r="B611" s="9"/>
      <c r="C611" s="9"/>
      <c r="D611" s="9"/>
      <c r="E611" s="9"/>
      <c r="F611" s="2"/>
      <c r="G611" s="2"/>
      <c r="I611" s="4"/>
    </row>
    <row r="612" spans="2:10">
      <c r="B612" s="9"/>
      <c r="C612" s="9"/>
      <c r="D612" s="9"/>
      <c r="E612" s="9"/>
      <c r="F612" s="2"/>
      <c r="G612" s="2"/>
      <c r="I612" s="4"/>
    </row>
    <row r="613" spans="2:10">
      <c r="B613" s="9"/>
      <c r="C613" s="9"/>
      <c r="D613" s="9"/>
      <c r="E613" s="9"/>
      <c r="F613" s="2"/>
      <c r="G613" s="2"/>
      <c r="I613" s="4"/>
    </row>
    <row r="614" spans="2:10">
      <c r="B614" s="9"/>
      <c r="C614" s="9"/>
      <c r="D614" s="9"/>
      <c r="E614" s="9"/>
      <c r="F614" s="2"/>
      <c r="G614" s="2"/>
      <c r="I614" s="4"/>
    </row>
    <row r="615" spans="2:10">
      <c r="B615" s="9"/>
      <c r="C615" s="9"/>
      <c r="D615" s="9"/>
      <c r="E615" s="9"/>
      <c r="F615" s="2"/>
      <c r="G615" s="2"/>
      <c r="I615" s="4"/>
    </row>
    <row r="616" spans="2:10">
      <c r="B616" s="9"/>
      <c r="C616" s="9"/>
      <c r="D616" s="9"/>
      <c r="E616" s="9"/>
      <c r="F616" s="2"/>
      <c r="G616" s="2"/>
      <c r="I616" s="4"/>
    </row>
    <row r="617" spans="2:10">
      <c r="B617" s="9"/>
      <c r="C617" s="9"/>
      <c r="D617" s="9"/>
      <c r="E617" s="9"/>
      <c r="F617" s="2"/>
      <c r="G617" s="2"/>
      <c r="I617" s="4"/>
      <c r="J617" s="2"/>
    </row>
    <row r="618" spans="2:10">
      <c r="B618" s="9"/>
      <c r="C618" s="9"/>
      <c r="D618" s="9"/>
      <c r="E618" s="9"/>
      <c r="F618" s="2"/>
      <c r="G618" s="2"/>
      <c r="I618" s="4"/>
      <c r="J618" s="2"/>
    </row>
    <row r="619" spans="2:10">
      <c r="B619" s="9"/>
      <c r="C619" s="9"/>
      <c r="D619" s="9"/>
      <c r="E619" s="9"/>
      <c r="F619" s="2"/>
      <c r="G619" s="2"/>
      <c r="I619" s="4"/>
    </row>
    <row r="620" spans="2:10">
      <c r="B620" s="9"/>
      <c r="C620" s="9"/>
      <c r="D620" s="9"/>
      <c r="E620" s="9"/>
      <c r="F620" s="2"/>
      <c r="G620" s="2"/>
      <c r="I620" s="4"/>
    </row>
    <row r="621" spans="2:10">
      <c r="B621" s="9"/>
      <c r="C621" s="9"/>
      <c r="D621" s="9"/>
      <c r="E621" s="9"/>
      <c r="F621" s="2"/>
      <c r="G621" s="2"/>
      <c r="I621" s="4"/>
    </row>
    <row r="622" spans="2:10">
      <c r="B622" s="9"/>
      <c r="C622" s="9"/>
      <c r="D622" s="9"/>
      <c r="E622" s="9"/>
      <c r="F622" s="2"/>
      <c r="G622" s="2"/>
      <c r="I622" s="4"/>
    </row>
    <row r="623" spans="2:10">
      <c r="B623" s="9"/>
      <c r="C623" s="9"/>
      <c r="D623" s="9"/>
      <c r="E623" s="9"/>
      <c r="F623" s="2"/>
      <c r="G623" s="2"/>
      <c r="I623" s="4"/>
    </row>
    <row r="624" spans="2:10">
      <c r="B624" s="9"/>
      <c r="C624" s="9"/>
      <c r="D624" s="9"/>
      <c r="E624" s="9"/>
      <c r="F624" s="2"/>
      <c r="G624" s="2"/>
      <c r="I624" s="4"/>
    </row>
    <row r="625" spans="2:9">
      <c r="B625" s="9"/>
      <c r="C625" s="9"/>
      <c r="D625" s="9"/>
      <c r="E625" s="9"/>
      <c r="F625" s="2"/>
      <c r="G625" s="2"/>
      <c r="I625" s="4"/>
    </row>
    <row r="626" spans="2:9">
      <c r="B626" s="9"/>
      <c r="C626" s="9"/>
      <c r="D626" s="9"/>
      <c r="E626" s="9"/>
      <c r="F626" s="2"/>
      <c r="G626" s="2"/>
      <c r="I626" s="4"/>
    </row>
    <row r="627" spans="2:9">
      <c r="B627" s="9"/>
      <c r="C627" s="9"/>
      <c r="D627" s="9"/>
      <c r="E627" s="9"/>
      <c r="F627" s="2"/>
      <c r="G627" s="2"/>
      <c r="I627" s="4"/>
    </row>
    <row r="628" spans="2:9">
      <c r="B628" s="9"/>
      <c r="C628" s="9"/>
      <c r="D628" s="9"/>
      <c r="E628" s="9"/>
      <c r="F628" s="2"/>
      <c r="G628" s="2"/>
      <c r="I628" s="4"/>
    </row>
    <row r="629" spans="2:9">
      <c r="B629" s="9"/>
      <c r="C629" s="9"/>
      <c r="D629" s="9"/>
      <c r="E629" s="9"/>
      <c r="F629" s="2"/>
      <c r="G629" s="2"/>
      <c r="I629" s="4"/>
    </row>
    <row r="630" spans="2:9">
      <c r="B630" s="9"/>
      <c r="C630" s="9"/>
      <c r="D630" s="9"/>
      <c r="E630" s="9"/>
      <c r="F630" s="2"/>
      <c r="G630" s="2"/>
      <c r="I630" s="4"/>
    </row>
    <row r="631" spans="2:9">
      <c r="B631" s="9"/>
      <c r="C631" s="9"/>
      <c r="D631" s="9"/>
      <c r="E631" s="9"/>
      <c r="F631" s="2"/>
      <c r="G631" s="2"/>
      <c r="I631" s="4"/>
    </row>
    <row r="632" spans="2:9">
      <c r="B632" s="9"/>
      <c r="C632" s="9"/>
      <c r="D632" s="9"/>
      <c r="E632" s="9"/>
      <c r="F632" s="2"/>
      <c r="G632" s="2"/>
      <c r="I632" s="4"/>
    </row>
    <row r="633" spans="2:9">
      <c r="B633" s="9"/>
      <c r="C633" s="9"/>
      <c r="D633" s="9"/>
      <c r="E633" s="9"/>
      <c r="F633" s="2"/>
      <c r="G633" s="2"/>
      <c r="I633" s="4"/>
    </row>
    <row r="634" spans="2:9">
      <c r="B634" s="9"/>
      <c r="C634" s="9"/>
      <c r="D634" s="9"/>
      <c r="E634" s="9"/>
      <c r="F634" s="2"/>
      <c r="G634" s="2"/>
      <c r="I634" s="4"/>
    </row>
    <row r="635" spans="2:9">
      <c r="B635" s="9"/>
      <c r="C635" s="9"/>
      <c r="D635" s="9"/>
      <c r="E635" s="9"/>
      <c r="F635" s="2"/>
      <c r="G635" s="2"/>
      <c r="I635" s="4"/>
    </row>
    <row r="636" spans="2:9">
      <c r="B636" s="9"/>
      <c r="C636" s="9"/>
      <c r="D636" s="9"/>
      <c r="E636" s="9"/>
      <c r="F636" s="2"/>
      <c r="G636" s="2"/>
      <c r="I636" s="4"/>
    </row>
    <row r="637" spans="2:9">
      <c r="B637" s="9"/>
      <c r="C637" s="9"/>
      <c r="D637" s="9"/>
      <c r="E637" s="9"/>
      <c r="F637" s="2"/>
      <c r="G637" s="2"/>
      <c r="I637" s="4"/>
    </row>
    <row r="638" spans="2:9">
      <c r="B638" s="9"/>
      <c r="C638" s="9"/>
      <c r="D638" s="9"/>
      <c r="E638" s="9"/>
      <c r="F638" s="2"/>
      <c r="G638" s="2"/>
      <c r="I638" s="4"/>
    </row>
    <row r="639" spans="2:9">
      <c r="B639" s="9"/>
      <c r="C639" s="9"/>
      <c r="D639" s="9"/>
      <c r="E639" s="9"/>
      <c r="F639" s="2"/>
      <c r="G639" s="2"/>
      <c r="I639" s="4"/>
    </row>
    <row r="640" spans="2:9">
      <c r="B640" s="9"/>
      <c r="C640" s="9"/>
      <c r="D640" s="9"/>
      <c r="E640" s="9"/>
      <c r="F640" s="2"/>
      <c r="G640" s="2"/>
      <c r="I640" s="4"/>
    </row>
    <row r="641" spans="2:9">
      <c r="B641" s="9"/>
      <c r="C641" s="9"/>
      <c r="D641" s="9"/>
      <c r="E641" s="9"/>
      <c r="F641" s="2"/>
      <c r="G641" s="2"/>
      <c r="I641" s="4"/>
    </row>
    <row r="642" spans="2:9">
      <c r="B642" s="9"/>
      <c r="C642" s="9"/>
      <c r="D642" s="9"/>
      <c r="E642" s="9"/>
      <c r="F642" s="2"/>
      <c r="G642" s="2"/>
      <c r="I642" s="4"/>
    </row>
    <row r="643" spans="2:9">
      <c r="B643" s="9"/>
      <c r="C643" s="9"/>
      <c r="D643" s="9"/>
      <c r="E643" s="9"/>
      <c r="F643" s="2"/>
      <c r="G643" s="2"/>
      <c r="I643" s="4"/>
    </row>
    <row r="644" spans="2:9">
      <c r="B644" s="9"/>
      <c r="C644" s="9"/>
      <c r="D644" s="9"/>
      <c r="E644" s="9"/>
      <c r="F644" s="2"/>
      <c r="G644" s="2"/>
      <c r="I644" s="4"/>
    </row>
    <row r="645" spans="2:9">
      <c r="B645" s="9"/>
      <c r="C645" s="9"/>
      <c r="D645" s="9"/>
      <c r="E645" s="9"/>
      <c r="F645" s="2"/>
      <c r="G645" s="2"/>
      <c r="I645" s="4"/>
    </row>
    <row r="646" spans="2:9">
      <c r="B646" s="9"/>
      <c r="C646" s="9"/>
      <c r="D646" s="9"/>
      <c r="E646" s="9"/>
      <c r="F646" s="2"/>
      <c r="G646" s="2"/>
      <c r="I646" s="4"/>
    </row>
    <row r="647" spans="2:9">
      <c r="B647" s="9"/>
      <c r="C647" s="9"/>
      <c r="D647" s="9"/>
      <c r="E647" s="9"/>
      <c r="F647" s="2"/>
      <c r="G647" s="2"/>
      <c r="I647" s="4"/>
    </row>
    <row r="648" spans="2:9">
      <c r="B648" s="9"/>
      <c r="C648" s="9"/>
      <c r="D648" s="9"/>
      <c r="E648" s="9"/>
      <c r="F648" s="2"/>
      <c r="G648" s="2"/>
      <c r="I648" s="4"/>
    </row>
    <row r="649" spans="2:9">
      <c r="B649" s="9"/>
      <c r="C649" s="9"/>
      <c r="D649" s="9"/>
      <c r="E649" s="9"/>
      <c r="F649" s="2"/>
      <c r="G649" s="2"/>
      <c r="I649" s="4"/>
    </row>
    <row r="650" spans="2:9">
      <c r="B650" s="9"/>
      <c r="C650" s="9"/>
      <c r="D650" s="9"/>
      <c r="E650" s="9"/>
      <c r="F650" s="2"/>
      <c r="G650" s="2"/>
      <c r="I650" s="4"/>
    </row>
    <row r="651" spans="2:9">
      <c r="B651" s="9"/>
      <c r="C651" s="9"/>
      <c r="D651" s="9"/>
      <c r="E651" s="9"/>
      <c r="F651" s="2"/>
      <c r="G651" s="2"/>
      <c r="I651" s="4"/>
    </row>
    <row r="652" spans="2:9">
      <c r="B652" s="9"/>
      <c r="C652" s="9"/>
      <c r="D652" s="9"/>
      <c r="E652" s="9"/>
      <c r="F652" s="2"/>
      <c r="G652" s="2"/>
      <c r="I652" s="4"/>
    </row>
    <row r="653" spans="2:9">
      <c r="B653" s="9"/>
      <c r="C653" s="9"/>
      <c r="D653" s="9"/>
      <c r="E653" s="9"/>
      <c r="F653" s="2"/>
      <c r="G653" s="2"/>
      <c r="I653" s="4"/>
    </row>
    <row r="654" spans="2:9">
      <c r="B654" s="9"/>
      <c r="C654" s="9"/>
      <c r="D654" s="9"/>
      <c r="E654" s="9"/>
      <c r="F654" s="2"/>
      <c r="G654" s="2"/>
      <c r="I654" s="4"/>
    </row>
    <row r="655" spans="2:9">
      <c r="B655" s="9"/>
      <c r="C655" s="9"/>
      <c r="D655" s="9"/>
      <c r="E655" s="9"/>
      <c r="F655" s="2"/>
      <c r="G655" s="2"/>
      <c r="I655" s="4"/>
    </row>
    <row r="656" spans="2:9">
      <c r="B656" s="9"/>
      <c r="C656" s="9"/>
      <c r="D656" s="9"/>
      <c r="E656" s="9"/>
      <c r="F656" s="2"/>
      <c r="G656" s="2"/>
      <c r="I656" s="4"/>
    </row>
    <row r="657" spans="2:9">
      <c r="B657" s="9"/>
      <c r="C657" s="9"/>
      <c r="D657" s="9"/>
      <c r="E657" s="9"/>
      <c r="F657" s="2"/>
      <c r="G657" s="2"/>
      <c r="I657" s="4"/>
    </row>
    <row r="658" spans="2:9">
      <c r="B658" s="9"/>
      <c r="C658" s="9"/>
      <c r="D658" s="9"/>
      <c r="E658" s="9"/>
      <c r="I658" s="4"/>
    </row>
    <row r="659" spans="2:9">
      <c r="B659" s="9"/>
      <c r="C659" s="9"/>
      <c r="D659" s="9"/>
      <c r="E659" s="9"/>
      <c r="I659" s="4"/>
    </row>
    <row r="660" spans="2:9">
      <c r="B660" s="9"/>
      <c r="C660" s="9"/>
      <c r="D660" s="9"/>
      <c r="E660" s="9"/>
      <c r="I660" s="4"/>
    </row>
    <row r="661" spans="2:9">
      <c r="B661" s="9"/>
      <c r="C661" s="9"/>
      <c r="D661" s="9"/>
      <c r="E661" s="9"/>
      <c r="I661" s="4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62"/>
  <sheetViews>
    <sheetView topLeftCell="AD156" workbookViewId="0">
      <selection activeCell="AI160" sqref="AI160:AJ181"/>
    </sheetView>
  </sheetViews>
  <sheetFormatPr defaultColWidth="10.875" defaultRowHeight="15.75"/>
  <cols>
    <col min="1" max="1" width="10.875" style="7"/>
    <col min="2" max="2" width="8" style="7" customWidth="1"/>
    <col min="3" max="3" width="3.625" style="7" customWidth="1"/>
    <col min="4" max="4" width="5.625" style="7" customWidth="1"/>
    <col min="5" max="5" width="4.125" style="7" customWidth="1"/>
    <col min="6" max="6" width="7.875" style="1" customWidth="1"/>
    <col min="7" max="7" width="23" style="1" customWidth="1"/>
    <col min="8" max="9" width="22.625" style="1" customWidth="1"/>
    <col min="10" max="10" width="8" style="1" customWidth="1"/>
    <col min="11" max="11" width="6.875" style="1" customWidth="1"/>
    <col min="12" max="12" width="36.5" style="1" customWidth="1"/>
    <col min="13" max="16" width="10.875" style="1" customWidth="1"/>
    <col min="17" max="17" width="10.875" style="1"/>
    <col min="18" max="21" width="10.875" style="1" customWidth="1"/>
    <col min="22" max="22" width="10.875" style="1"/>
    <col min="23" max="26" width="10.875" style="1" customWidth="1"/>
    <col min="27" max="27" width="10.875" style="1"/>
    <col min="28" max="31" width="10.875" style="1" customWidth="1"/>
    <col min="32" max="33" width="10.875" style="1"/>
    <col min="34" max="34" width="13.625" style="1" customWidth="1"/>
    <col min="35" max="35" width="15.875" style="1" customWidth="1"/>
    <col min="36" max="36" width="16.625" style="1" customWidth="1"/>
    <col min="37" max="37" width="13.125" style="1" hidden="1" customWidth="1"/>
    <col min="38" max="38" width="13.125" style="1" customWidth="1"/>
    <col min="39" max="39" width="0" style="1" hidden="1" customWidth="1"/>
    <col min="40" max="40" width="10.875" style="1"/>
    <col min="41" max="41" width="0" style="1" hidden="1" customWidth="1"/>
    <col min="42" max="16384" width="10.875" style="1"/>
  </cols>
  <sheetData>
    <row r="1" spans="1:41" s="7" customFormat="1">
      <c r="A1" s="7" t="s">
        <v>0</v>
      </c>
      <c r="B1" s="7" t="s">
        <v>23</v>
      </c>
      <c r="D1" s="7" t="s">
        <v>4</v>
      </c>
      <c r="F1" s="7" t="s">
        <v>268</v>
      </c>
      <c r="G1" s="7" t="s">
        <v>267</v>
      </c>
      <c r="H1" s="7" t="s">
        <v>24</v>
      </c>
      <c r="I1" s="7" t="s">
        <v>277</v>
      </c>
      <c r="J1" s="7" t="s">
        <v>25</v>
      </c>
      <c r="K1" s="7" t="s">
        <v>26</v>
      </c>
      <c r="L1" s="7" t="s">
        <v>27</v>
      </c>
      <c r="M1" s="7" t="s">
        <v>3</v>
      </c>
      <c r="Q1" s="7" t="s">
        <v>350</v>
      </c>
      <c r="R1" s="7" t="s">
        <v>5</v>
      </c>
      <c r="W1" s="7" t="s">
        <v>4</v>
      </c>
      <c r="AB1" s="7" t="s">
        <v>351</v>
      </c>
      <c r="AH1" s="7" t="s">
        <v>352</v>
      </c>
      <c r="AK1" s="7" t="s">
        <v>353</v>
      </c>
      <c r="AL1" s="7" t="s">
        <v>354</v>
      </c>
      <c r="AM1" s="7" t="s">
        <v>355</v>
      </c>
    </row>
    <row r="2" spans="1:41" s="7" customFormat="1">
      <c r="M2" s="7" t="s">
        <v>1</v>
      </c>
      <c r="N2" s="7" t="s">
        <v>2</v>
      </c>
      <c r="O2" s="7" t="s">
        <v>356</v>
      </c>
      <c r="P2" s="7" t="s">
        <v>357</v>
      </c>
      <c r="Q2" s="7" t="s">
        <v>281</v>
      </c>
      <c r="R2" s="7" t="s">
        <v>1</v>
      </c>
      <c r="S2" s="7" t="s">
        <v>2</v>
      </c>
      <c r="T2" s="7" t="s">
        <v>356</v>
      </c>
      <c r="U2" s="7" t="s">
        <v>357</v>
      </c>
      <c r="V2" s="7" t="s">
        <v>326</v>
      </c>
      <c r="W2" s="7" t="s">
        <v>1</v>
      </c>
      <c r="X2" s="7" t="s">
        <v>2</v>
      </c>
      <c r="Y2" s="7" t="s">
        <v>356</v>
      </c>
      <c r="Z2" s="7" t="s">
        <v>357</v>
      </c>
      <c r="AA2" s="7" t="s">
        <v>330</v>
      </c>
      <c r="AB2" s="7" t="s">
        <v>1</v>
      </c>
      <c r="AC2" s="7" t="s">
        <v>2</v>
      </c>
      <c r="AD2" s="7" t="s">
        <v>356</v>
      </c>
      <c r="AE2" s="7" t="s">
        <v>357</v>
      </c>
      <c r="AF2" s="7" t="s">
        <v>351</v>
      </c>
      <c r="AH2" s="7" t="s">
        <v>358</v>
      </c>
      <c r="AI2" s="7" t="s">
        <v>359</v>
      </c>
      <c r="AJ2" s="7" t="s">
        <v>360</v>
      </c>
      <c r="AL2" s="7" t="s">
        <v>361</v>
      </c>
      <c r="AN2" s="7" t="s">
        <v>331</v>
      </c>
    </row>
    <row r="3" spans="1:41">
      <c r="M3" s="1">
        <f>PRODUCT(SUM(PRODUCT(R3,overview!$J$5),PRODUCT(W3,overview!$K$5),PRODUCT(AB3,overview!$L$5)),1/SUM(overview!$J$5:$L$5))</f>
        <v>0.73333348595848558</v>
      </c>
      <c r="N3" s="1">
        <f>PRODUCT(SUM(PRODUCT(S3,overview!$J$5),PRODUCT(X3,overview!$K$5),PRODUCT(AC3,overview!$L$5)),1/SUM(overview!$J$5:$L$5))</f>
        <v>2.2666665140415132</v>
      </c>
      <c r="O3" s="1">
        <f>SUM(T3,Y3,AD3)</f>
        <v>11.784615384615384</v>
      </c>
      <c r="P3" s="1">
        <f>SUM(U3,Z3,AE3)</f>
        <v>9.6512820512820525</v>
      </c>
      <c r="Q3" s="1">
        <f t="shared" ref="Q3:Q66" si="0">PRODUCT(P3,1/O3,1/N3,M3)</f>
        <v>0.26496193240375099</v>
      </c>
      <c r="R3" s="1">
        <f>AVERAGE(R4:R159)</f>
        <v>0.72935897435897423</v>
      </c>
      <c r="S3" s="1">
        <f>AVERAGE(S4:S159)</f>
        <v>2.2706410256410257</v>
      </c>
      <c r="T3" s="1">
        <f>AVERAGE(T4:T159)</f>
        <v>5.1352564102564093</v>
      </c>
      <c r="U3" s="1">
        <f>AVERAGE(U4:U159)</f>
        <v>2.7044871794871792</v>
      </c>
      <c r="V3" s="1">
        <f>PRODUCT(U3,1/T3,1/S3,R3)</f>
        <v>0.16916699873059329</v>
      </c>
      <c r="W3" s="1">
        <f>AVERAGE(W4:W159)</f>
        <v>0.73599999999999965</v>
      </c>
      <c r="X3" s="1">
        <f>AVERAGE(X4:X159)</f>
        <v>2.2639999999999989</v>
      </c>
      <c r="Y3" s="1">
        <f>AVERAGE(Y4:Y159)</f>
        <v>6.3160256410256403</v>
      </c>
      <c r="Z3" s="1">
        <f>AVERAGE(Z4:Z159)</f>
        <v>6.6967948717948733</v>
      </c>
      <c r="AA3" s="1">
        <f>PRODUCT(Z3,1/Y3,1/X3,W3)</f>
        <v>0.34468668221441778</v>
      </c>
      <c r="AB3" s="1">
        <f>AVERAGE(AB4:AB159)</f>
        <v>0.71033974358974339</v>
      </c>
      <c r="AC3" s="1">
        <f>AVERAGE(AC4:AC159)</f>
        <v>2.2896602564102557</v>
      </c>
      <c r="AD3" s="1">
        <f>AVERAGE(AD4:AD159)</f>
        <v>0.33333333333333331</v>
      </c>
      <c r="AE3" s="1">
        <f>AVERAGE(AE4:AE159)</f>
        <v>0.25</v>
      </c>
      <c r="AF3" s="1">
        <f t="shared" ref="AF3:AF66" si="1">PRODUCT(AE3,1/AD3,1/AC3,AB3)</f>
        <v>0.23267854093234075</v>
      </c>
    </row>
    <row r="4" spans="1:41">
      <c r="A4" s="7">
        <v>1</v>
      </c>
      <c r="B4" s="9" t="s">
        <v>90</v>
      </c>
      <c r="C4" s="9" t="s">
        <v>91</v>
      </c>
      <c r="D4" s="9" t="s">
        <v>90</v>
      </c>
      <c r="E4" s="9" t="s">
        <v>91</v>
      </c>
      <c r="F4" s="2" t="b">
        <f>AND(NOT(B4=D4),OR(B4="CAT",B4="CAC",B4="ATA",B4="ATT",B4="TTA",B4="ATG",B4="CCG",B4="AGA",B4="CGG",B4="AGG",B4="CGA",B4="CGC",B4="TCC",B4="ACG",B4="ACC",B4="GTA",B4="TGG",B4="TAT",D4="GAA",D4="GAT",D4="GAG",D4="AAG",D4="AAA",D4="CTA",D4="CTT",D4="CTC",D4="AAC",D4="CCA",D4="CCT",D4="CAG",D4="CAA",D4="CGT",D4="AGT",D4="AGC",D4="TCA",D4="TCT",D4="GTC"))</f>
        <v>0</v>
      </c>
      <c r="G4" s="2" t="b">
        <f>AND(NOT(D4=B4),OR(D4="CAT",D4="CAC",D4="ATA",D4="ATT",D4="TTA",D4="ATG",D4="CCG",D4="AGA",D4="CGG",D4="AGG",D4="CGA",D4="CGC",D4="TCC",D4="ACG",D4="ACC",D4="GTA",D4="TGG",D4="TAT",B4="GAA",B4="GAT",B4="GAG",B4="AAG",B4="AAA",B4="CTA",B4="CTT",B4="CTC",B4="AAC",B4="CCA",B4="CCT",B4="CAG",B4="CAA",B4="CGT",B4="AGT",B4="AGC",B4="TCA",B4="TCT",B4="GTC"))</f>
        <v>0</v>
      </c>
      <c r="H4" s="2" t="s">
        <v>275</v>
      </c>
      <c r="M4" s="1">
        <f>PRODUCT(SUM(PRODUCT(R4,overview!$J$5),PRODUCT(W4,overview!$K$5),PRODUCT(AB4,overview!$L$5)),1/SUM(overview!$J$5:$L$5))</f>
        <v>0.27223809523809522</v>
      </c>
      <c r="N4" s="1">
        <f>PRODUCT(SUM(PRODUCT(S4,overview!$J$5),PRODUCT(X4,overview!$K$5),PRODUCT(AC4,overview!$L$5)),1/SUM(overview!$J$5:$L$5))</f>
        <v>2.7277619047619046</v>
      </c>
      <c r="O4" s="1">
        <f t="shared" ref="O4:O67" si="2">SUM(T4,Y4,AD4)</f>
        <v>4.5</v>
      </c>
      <c r="P4" s="1">
        <f t="shared" ref="P4:P67" si="3">SUM(U4,Z4,AE4)</f>
        <v>16.5</v>
      </c>
      <c r="Q4" s="1">
        <f t="shared" si="0"/>
        <v>0.36594335724967847</v>
      </c>
      <c r="R4" s="1">
        <v>7.3999999999999996E-2</v>
      </c>
      <c r="S4" s="1">
        <v>2.9260000000000002</v>
      </c>
      <c r="T4" s="1">
        <v>0.5</v>
      </c>
      <c r="U4" s="1">
        <v>3.5</v>
      </c>
      <c r="V4" s="1">
        <f t="shared" ref="V4:V67" si="4">PRODUCT(U4,1/T4,1/S4,R4)</f>
        <v>0.17703349282296652</v>
      </c>
      <c r="W4" s="1">
        <v>0.374</v>
      </c>
      <c r="X4" s="1">
        <v>2.6259999999999999</v>
      </c>
      <c r="Y4" s="1">
        <v>4</v>
      </c>
      <c r="Z4" s="1">
        <v>13</v>
      </c>
      <c r="AA4" s="1">
        <f t="shared" ref="AA4:AA67" si="5">PRODUCT(Z4,1/Y4,1/X4,W4)</f>
        <v>0.46287128712871284</v>
      </c>
      <c r="AB4" s="1">
        <v>0</v>
      </c>
      <c r="AC4" s="1">
        <v>3</v>
      </c>
      <c r="AD4" s="1">
        <v>0</v>
      </c>
      <c r="AE4" s="1">
        <v>0</v>
      </c>
      <c r="AF4" s="1" t="e">
        <f t="shared" si="1"/>
        <v>#DIV/0!</v>
      </c>
    </row>
    <row r="5" spans="1:41">
      <c r="A5" s="7">
        <v>2</v>
      </c>
      <c r="B5" s="9" t="s">
        <v>75</v>
      </c>
      <c r="C5" s="9" t="s">
        <v>1</v>
      </c>
      <c r="D5" s="9" t="s">
        <v>32</v>
      </c>
      <c r="E5" s="9" t="s">
        <v>33</v>
      </c>
      <c r="F5" s="2" t="b">
        <f>AND(NOT(B5=D5),OR(B5="CAT",B5="CAC",B5="ATA",B5="ATT",B5="TTA",B5="ATG",B5="CCG",B5="AGA",B5="CGG",B5="AGG",B5="CGA",B5="CGC",B5="TCC",B5="ACG",B5="ACC",B5="GTA",B5="TGG",B5="TAT",D5="GAA",D5="GAT",D5="GAG",D5="AAG",D5="AAA",D5="CTA",D5="CTT",D5="CTC",D5="AAC",D5="CCA",D5="CCT",D5="CAG",D5="CAA",D5="CGT",D5="AGT",D5="AGC",D5="TCA",D5="TCT",D5="GTC"))</f>
        <v>0</v>
      </c>
      <c r="G5" s="2" t="b">
        <f t="shared" ref="G5:G68" si="6">AND(NOT(D5=B5),OR(D5="CAT",D5="CAC",D5="ATA",D5="ATT",D5="TTA",D5="ATG",D5="CCG",D5="AGA",D5="CGG",D5="AGG",D5="CGA",D5="CGC",D5="TCC",D5="ACG",D5="ACC",D5="GTA",D5="TGG",D5="TAT",B5="GAA",B5="GAT",B5="GAG",B5="AAG",B5="AAA",B5="CTA",B5="CTT",B5="CTC",B5="AAC",B5="CCA",B5="CCT",B5="CAG",B5="CAA",B5="CGT",B5="AGT",B5="AGC",B5="TCA",B5="TCT",B5="GTC"))</f>
        <v>1</v>
      </c>
      <c r="H5" s="2" t="s">
        <v>275</v>
      </c>
      <c r="M5" s="1">
        <f>PRODUCT(SUM(PRODUCT(R5,overview!$J$5),PRODUCT(W5,overview!$K$5),PRODUCT(AB5,overview!$L$5)),1/SUM(overview!$J$5:$L$5))</f>
        <v>0.90326190476190482</v>
      </c>
      <c r="N5" s="1">
        <f>PRODUCT(SUM(PRODUCT(S5,overview!$J$5),PRODUCT(X5,overview!$K$5),PRODUCT(AC5,overview!$L$5)),1/SUM(overview!$J$5:$L$5))</f>
        <v>2.096738095238095</v>
      </c>
      <c r="O5" s="1">
        <f t="shared" si="2"/>
        <v>10</v>
      </c>
      <c r="P5" s="1">
        <f t="shared" si="3"/>
        <v>17</v>
      </c>
      <c r="Q5" s="1">
        <f t="shared" si="0"/>
        <v>0.73234956792296457</v>
      </c>
      <c r="R5" s="1">
        <v>0.97799999999999998</v>
      </c>
      <c r="S5" s="1">
        <v>2.0219999999999998</v>
      </c>
      <c r="T5" s="1">
        <v>3.5</v>
      </c>
      <c r="U5" s="1">
        <v>6.5</v>
      </c>
      <c r="V5" s="1">
        <f t="shared" si="4"/>
        <v>0.89826197541331076</v>
      </c>
      <c r="W5" s="1">
        <v>0.877</v>
      </c>
      <c r="X5" s="1">
        <v>2.1230000000000002</v>
      </c>
      <c r="Y5" s="1">
        <v>6.5</v>
      </c>
      <c r="Z5" s="1">
        <v>8.5</v>
      </c>
      <c r="AA5" s="1">
        <f t="shared" si="5"/>
        <v>0.54020073191057638</v>
      </c>
      <c r="AB5" s="1">
        <v>0.66700000000000004</v>
      </c>
      <c r="AC5" s="1">
        <v>2.3330000000000002</v>
      </c>
      <c r="AD5" s="1">
        <v>0</v>
      </c>
      <c r="AE5" s="1">
        <v>2</v>
      </c>
      <c r="AF5" s="1" t="e">
        <f t="shared" si="1"/>
        <v>#DIV/0!</v>
      </c>
    </row>
    <row r="6" spans="1:41">
      <c r="A6" s="7">
        <v>3</v>
      </c>
      <c r="B6" s="9" t="s">
        <v>32</v>
      </c>
      <c r="C6" s="9" t="s">
        <v>33</v>
      </c>
      <c r="D6" s="9" t="s">
        <v>32</v>
      </c>
      <c r="E6" s="9" t="s">
        <v>33</v>
      </c>
      <c r="F6" s="2" t="b">
        <f>AND(NOT(B6=D6),OR(B6="CAT",B6="CAC",B6="ATA",B6="ATT",B6="TTA",B6="ATG",B6="CCG",B6="AGA",B6="CGG",B6="AGG",B6="CGA",B6="CGC",B6="TCC",B6="ACG",B6="ACC",B6="GTA",B6="TGG",B6="TAT",D6="GAA",D6="GAT",D6="GAG",D6="AAG",D6="AAA",D6="CTA",D6="CTT",D6="CTC",D6="AAC",D6="CCA",D6="CCT",D6="CAG",D6="CAA",D6="CGT",D6="AGT",D6="AGC",D6="TCA",D6="TCT",D6="GTC"))</f>
        <v>0</v>
      </c>
      <c r="G6" s="2" t="b">
        <f t="shared" si="6"/>
        <v>0</v>
      </c>
      <c r="H6" s="2" t="s">
        <v>275</v>
      </c>
      <c r="M6" s="1">
        <f>PRODUCT(SUM(PRODUCT(R6,overview!$J$5),PRODUCT(W6,overview!$K$5),PRODUCT(AB6,overview!$L$5)),1/SUM(overview!$J$5:$L$5))</f>
        <v>0.91949999999999998</v>
      </c>
      <c r="N6" s="1">
        <f>PRODUCT(SUM(PRODUCT(S6,overview!$J$5),PRODUCT(X6,overview!$K$5),PRODUCT(AC6,overview!$L$5)),1/SUM(overview!$J$5:$L$5))</f>
        <v>2.0804999999999998</v>
      </c>
      <c r="O6" s="1">
        <f t="shared" si="2"/>
        <v>10</v>
      </c>
      <c r="P6" s="1">
        <f t="shared" si="3"/>
        <v>8</v>
      </c>
      <c r="Q6" s="1">
        <f t="shared" si="0"/>
        <v>0.3535688536409517</v>
      </c>
      <c r="R6" s="1">
        <v>0.755</v>
      </c>
      <c r="S6" s="1">
        <v>2.2450000000000001</v>
      </c>
      <c r="T6" s="1">
        <v>6</v>
      </c>
      <c r="U6" s="1">
        <v>5</v>
      </c>
      <c r="V6" s="1">
        <f t="shared" si="4"/>
        <v>0.2802524127691165</v>
      </c>
      <c r="W6" s="1">
        <v>0.99299999999999999</v>
      </c>
      <c r="X6" s="1">
        <v>2.0070000000000001</v>
      </c>
      <c r="Y6" s="1">
        <v>4</v>
      </c>
      <c r="Z6" s="1">
        <v>3</v>
      </c>
      <c r="AA6" s="1">
        <f t="shared" si="5"/>
        <v>0.37107623318385646</v>
      </c>
      <c r="AB6" s="1">
        <v>1</v>
      </c>
      <c r="AC6" s="1">
        <v>2</v>
      </c>
      <c r="AD6" s="1">
        <v>0</v>
      </c>
      <c r="AE6" s="1">
        <v>0</v>
      </c>
      <c r="AF6" s="1" t="e">
        <f t="shared" si="1"/>
        <v>#DIV/0!</v>
      </c>
    </row>
    <row r="7" spans="1:41">
      <c r="A7" s="7">
        <v>4</v>
      </c>
      <c r="B7" s="9" t="s">
        <v>40</v>
      </c>
      <c r="C7" s="9" t="s">
        <v>29</v>
      </c>
      <c r="D7" s="9" t="s">
        <v>32</v>
      </c>
      <c r="E7" s="9" t="s">
        <v>33</v>
      </c>
      <c r="F7" s="2" t="b">
        <f t="shared" ref="F7:F70" si="7">AND(NOT(B7=D7),OR(B7="CAT",B7="CAC",B7="ATA",B7="ATT",B7="TTA",B7="ATG",B7="CCG",B7="AGA",B7="CGG",B7="AGG",B7="CGA",B7="CGC",B7="TCC",B7="ACG",B7="ACC",B7="GTA",B7="TGG",B7="TAT",D7="GAA",D7="GAT",D7="GAG",D7="AAG",D7="AAA",D7="CTA",D7="CTT",D7="CTC",D7="AAC",D7="CCA",D7="CCT",D7="CAG",D7="CAA",D7="CGT",D7="AGT",D7="AGC",D7="TCA",D7="TCT",D7="GTC"))</f>
        <v>1</v>
      </c>
      <c r="G7" s="2" t="b">
        <f t="shared" si="6"/>
        <v>0</v>
      </c>
      <c r="H7" s="2" t="s">
        <v>275</v>
      </c>
      <c r="M7" s="1">
        <f>PRODUCT(SUM(PRODUCT(R7,overview!$J$5),PRODUCT(W7,overview!$K$5),PRODUCT(AB7,overview!$L$5)),1/SUM(overview!$J$5:$L$5))</f>
        <v>0.92461904761904745</v>
      </c>
      <c r="N7" s="1">
        <f>PRODUCT(SUM(PRODUCT(S7,overview!$J$5),PRODUCT(X7,overview!$K$5),PRODUCT(AC7,overview!$L$5)),1/SUM(overview!$J$5:$L$5))</f>
        <v>2.0753809523809523</v>
      </c>
      <c r="O7" s="1">
        <f t="shared" si="2"/>
        <v>16.8</v>
      </c>
      <c r="P7" s="1">
        <f t="shared" si="3"/>
        <v>14.2</v>
      </c>
      <c r="Q7" s="1">
        <f t="shared" si="0"/>
        <v>0.37656857249932524</v>
      </c>
      <c r="R7" s="1">
        <v>0.76700000000000002</v>
      </c>
      <c r="S7" s="1">
        <v>2.2330000000000001</v>
      </c>
      <c r="T7" s="1">
        <v>5.5</v>
      </c>
      <c r="U7" s="1">
        <v>5.5</v>
      </c>
      <c r="V7" s="1">
        <f t="shared" si="4"/>
        <v>0.34348410210479174</v>
      </c>
      <c r="W7" s="1">
        <v>1.004</v>
      </c>
      <c r="X7" s="1">
        <v>1.996</v>
      </c>
      <c r="Y7" s="1">
        <v>10.3</v>
      </c>
      <c r="Z7" s="1">
        <v>7.7</v>
      </c>
      <c r="AA7" s="1">
        <f t="shared" si="5"/>
        <v>0.37603362063933693</v>
      </c>
      <c r="AB7" s="1">
        <v>0.751</v>
      </c>
      <c r="AC7" s="1">
        <v>2.2490000000000001</v>
      </c>
      <c r="AD7" s="1">
        <v>1</v>
      </c>
      <c r="AE7" s="1">
        <v>1</v>
      </c>
      <c r="AF7" s="1">
        <f t="shared" si="1"/>
        <v>0.33392618941751889</v>
      </c>
    </row>
    <row r="8" spans="1:41">
      <c r="A8" s="7">
        <v>5</v>
      </c>
      <c r="B8" s="9" t="s">
        <v>54</v>
      </c>
      <c r="C8" s="9" t="s">
        <v>55</v>
      </c>
      <c r="D8" s="9" t="s">
        <v>94</v>
      </c>
      <c r="E8" s="9" t="s">
        <v>55</v>
      </c>
      <c r="F8" s="2" t="b">
        <f t="shared" si="7"/>
        <v>1</v>
      </c>
      <c r="G8" s="2" t="b">
        <f t="shared" si="6"/>
        <v>1</v>
      </c>
      <c r="H8" s="2" t="s">
        <v>275</v>
      </c>
      <c r="L8" s="2"/>
      <c r="M8" s="1">
        <f>PRODUCT(SUM(PRODUCT(R8,overview!$J$5),PRODUCT(W8,overview!$K$5),PRODUCT(AB8,overview!$L$5)),1/SUM(overview!$J$5:$L$5))</f>
        <v>0.40766666666666662</v>
      </c>
      <c r="N8" s="1">
        <f>PRODUCT(SUM(PRODUCT(S8,overview!$J$5),PRODUCT(X8,overview!$K$5),PRODUCT(AC8,overview!$L$5)),1/SUM(overview!$J$5:$L$5))</f>
        <v>2.5923333333333334</v>
      </c>
      <c r="O8" s="1">
        <f t="shared" si="2"/>
        <v>6</v>
      </c>
      <c r="P8" s="1">
        <f t="shared" si="3"/>
        <v>8</v>
      </c>
      <c r="Q8" s="1">
        <f t="shared" si="0"/>
        <v>0.20967811066820966</v>
      </c>
      <c r="R8" s="1">
        <v>0.375</v>
      </c>
      <c r="S8" s="1">
        <v>2.625</v>
      </c>
      <c r="T8" s="1">
        <v>1</v>
      </c>
      <c r="U8" s="1">
        <v>0</v>
      </c>
      <c r="V8" s="1">
        <f t="shared" si="4"/>
        <v>0</v>
      </c>
      <c r="W8" s="1">
        <v>0.42399999999999999</v>
      </c>
      <c r="X8" s="1">
        <v>2.5760000000000001</v>
      </c>
      <c r="Y8" s="1">
        <v>4</v>
      </c>
      <c r="Z8" s="1">
        <v>8</v>
      </c>
      <c r="AA8" s="1">
        <f t="shared" si="5"/>
        <v>0.32919254658385094</v>
      </c>
      <c r="AB8" s="1">
        <v>0.375</v>
      </c>
      <c r="AC8" s="1">
        <v>2.625</v>
      </c>
      <c r="AD8" s="1">
        <v>1</v>
      </c>
      <c r="AE8" s="1">
        <v>0</v>
      </c>
      <c r="AF8" s="1">
        <f t="shared" si="1"/>
        <v>0</v>
      </c>
      <c r="AH8" s="1">
        <f t="shared" ref="AH8:AH39" si="8">(SUM(Z4:Z14)*SUM(W4:W14))/(SUM(Y4:Y14)*SUM(X4:X14))</f>
        <v>0.42646252693038256</v>
      </c>
      <c r="AI8" s="1">
        <f t="shared" ref="AI8:AI39" si="9">(SUM(U4:U14)*SUM(R4:R14))/(SUM(T4:T14)*SUM(S4:S14))</f>
        <v>0.18201142186264013</v>
      </c>
      <c r="AJ8" s="1">
        <f t="shared" ref="AJ8:AJ39" si="10">(SUM(AE4:AE14)*SUM(AB4:AB14))/(SUM(AD4:AD14)*SUM(AC4:AC14))</f>
        <v>0.43891887753148806</v>
      </c>
    </row>
    <row r="9" spans="1:41">
      <c r="A9" s="7">
        <v>6</v>
      </c>
      <c r="B9" s="9" t="s">
        <v>43</v>
      </c>
      <c r="C9" s="9" t="s">
        <v>44</v>
      </c>
      <c r="D9" s="9" t="s">
        <v>79</v>
      </c>
      <c r="E9" s="9" t="s">
        <v>48</v>
      </c>
      <c r="F9" s="2" t="b">
        <f t="shared" si="7"/>
        <v>1</v>
      </c>
      <c r="G9" s="2" t="b">
        <f t="shared" si="6"/>
        <v>1</v>
      </c>
      <c r="H9" s="2" t="s">
        <v>275</v>
      </c>
      <c r="M9" s="1">
        <f>PRODUCT(SUM(PRODUCT(R9,overview!$J$5),PRODUCT(W9,overview!$K$5),PRODUCT(AB9,overview!$L$5)),1/SUM(overview!$J$5:$L$5))</f>
        <v>0.74795238095238092</v>
      </c>
      <c r="N9" s="1">
        <f>PRODUCT(SUM(PRODUCT(S9,overview!$J$5),PRODUCT(X9,overview!$K$5),PRODUCT(AC9,overview!$L$5)),1/SUM(overview!$J$5:$L$5))</f>
        <v>2.2520476190476191</v>
      </c>
      <c r="O9" s="1">
        <f t="shared" si="2"/>
        <v>9</v>
      </c>
      <c r="P9" s="1">
        <f t="shared" si="3"/>
        <v>9</v>
      </c>
      <c r="Q9" s="1">
        <f t="shared" si="0"/>
        <v>0.33212103271097204</v>
      </c>
      <c r="R9" s="1">
        <v>0.375</v>
      </c>
      <c r="S9" s="1">
        <v>2.625</v>
      </c>
      <c r="T9" s="1">
        <v>2</v>
      </c>
      <c r="U9" s="1">
        <v>1</v>
      </c>
      <c r="V9" s="1">
        <f t="shared" si="4"/>
        <v>7.1428571428571425E-2</v>
      </c>
      <c r="W9" s="1">
        <v>0.92500000000000004</v>
      </c>
      <c r="X9" s="1">
        <v>2.0750000000000002</v>
      </c>
      <c r="Y9" s="1">
        <v>7</v>
      </c>
      <c r="Z9" s="1">
        <v>7</v>
      </c>
      <c r="AA9" s="1">
        <f t="shared" si="5"/>
        <v>0.44578313253012047</v>
      </c>
      <c r="AB9" s="1">
        <v>0.63900000000000001</v>
      </c>
      <c r="AC9" s="1">
        <v>2.3610000000000002</v>
      </c>
      <c r="AD9" s="1">
        <v>0</v>
      </c>
      <c r="AE9" s="1">
        <v>1</v>
      </c>
      <c r="AF9" s="1" t="e">
        <f t="shared" si="1"/>
        <v>#DIV/0!</v>
      </c>
      <c r="AH9" s="1">
        <f t="shared" si="8"/>
        <v>0.44048600187117226</v>
      </c>
      <c r="AI9" s="1">
        <f t="shared" si="9"/>
        <v>0.20165915858400729</v>
      </c>
      <c r="AJ9" s="1">
        <f t="shared" si="10"/>
        <v>0.59243483760819848</v>
      </c>
    </row>
    <row r="10" spans="1:41">
      <c r="A10" s="7">
        <v>7</v>
      </c>
      <c r="B10" s="9" t="s">
        <v>118</v>
      </c>
      <c r="C10" s="9" t="s">
        <v>70</v>
      </c>
      <c r="D10" s="9" t="s">
        <v>69</v>
      </c>
      <c r="E10" s="9" t="s">
        <v>70</v>
      </c>
      <c r="F10" s="2" t="b">
        <f t="shared" si="7"/>
        <v>1</v>
      </c>
      <c r="G10" s="2" t="b">
        <f t="shared" si="6"/>
        <v>0</v>
      </c>
      <c r="H10" s="2" t="s">
        <v>275</v>
      </c>
      <c r="M10" s="1">
        <f>PRODUCT(SUM(PRODUCT(R10,overview!$J$5),PRODUCT(W10,overview!$K$5),PRODUCT(AB10,overview!$L$5)),1/SUM(overview!$J$5:$L$5))</f>
        <v>0.99533333333333329</v>
      </c>
      <c r="N10" s="1">
        <f>PRODUCT(SUM(PRODUCT(S10,overview!$J$5),PRODUCT(X10,overview!$K$5),PRODUCT(AC10,overview!$L$5)),1/SUM(overview!$J$5:$L$5))</f>
        <v>2.0046666666666666</v>
      </c>
      <c r="O10" s="1">
        <f t="shared" si="2"/>
        <v>18</v>
      </c>
      <c r="P10" s="1">
        <f t="shared" si="3"/>
        <v>4</v>
      </c>
      <c r="Q10" s="1">
        <f t="shared" si="0"/>
        <v>0.11033514392343789</v>
      </c>
      <c r="R10" s="1">
        <v>1</v>
      </c>
      <c r="S10" s="1">
        <v>2</v>
      </c>
      <c r="T10" s="1">
        <v>10</v>
      </c>
      <c r="U10" s="1">
        <v>0</v>
      </c>
      <c r="V10" s="1">
        <f t="shared" si="4"/>
        <v>0</v>
      </c>
      <c r="W10" s="1">
        <v>0.99299999999999999</v>
      </c>
      <c r="X10" s="1">
        <v>2.0070000000000001</v>
      </c>
      <c r="Y10" s="1">
        <v>7</v>
      </c>
      <c r="Z10" s="1">
        <v>4</v>
      </c>
      <c r="AA10" s="1">
        <f t="shared" si="5"/>
        <v>0.28272474909246209</v>
      </c>
      <c r="AB10" s="1">
        <v>1</v>
      </c>
      <c r="AC10" s="1">
        <v>2</v>
      </c>
      <c r="AD10" s="1">
        <v>1</v>
      </c>
      <c r="AE10" s="1">
        <v>0</v>
      </c>
      <c r="AF10" s="1">
        <f t="shared" si="1"/>
        <v>0</v>
      </c>
      <c r="AH10" s="1">
        <f t="shared" si="8"/>
        <v>0.43108201389055667</v>
      </c>
      <c r="AI10" s="1">
        <f t="shared" si="9"/>
        <v>0.16393119050149554</v>
      </c>
      <c r="AJ10" s="1">
        <f t="shared" si="10"/>
        <v>0.47316136897119659</v>
      </c>
      <c r="AK10" s="1">
        <f>(((SUM(AJ8:AJ12))-(SUM(AI8:AI12)))^2)/(AVERAGE(AI8:AI12))</f>
        <v>10.753111369323742</v>
      </c>
      <c r="AL10" s="4" t="b">
        <f>IF(AK10&gt;AO10, TRUE, FALSE)</f>
        <v>1</v>
      </c>
      <c r="AM10" s="1">
        <f>(((SUM(AH8:AH12))-(SUM(AI8:AI12)))^2)/(AVERAGE(AI8:AI12))</f>
        <v>8.5404981949095902</v>
      </c>
      <c r="AN10" s="4" t="b">
        <f>IF(AM10&gt;AO10, TRUE, FALSE)</f>
        <v>0</v>
      </c>
      <c r="AO10" s="1">
        <v>9.4879999999999995</v>
      </c>
    </row>
    <row r="11" spans="1:41">
      <c r="A11" s="7">
        <v>8</v>
      </c>
      <c r="B11" s="9" t="s">
        <v>51</v>
      </c>
      <c r="C11" s="9" t="s">
        <v>52</v>
      </c>
      <c r="D11" s="9" t="s">
        <v>41</v>
      </c>
      <c r="E11" s="9" t="s">
        <v>42</v>
      </c>
      <c r="F11" s="2" t="b">
        <f t="shared" si="7"/>
        <v>0</v>
      </c>
      <c r="G11" s="2" t="b">
        <f t="shared" si="6"/>
        <v>1</v>
      </c>
      <c r="H11" s="2" t="s">
        <v>275</v>
      </c>
      <c r="K11" s="2"/>
      <c r="L11" s="2"/>
      <c r="M11" s="1">
        <f>PRODUCT(SUM(PRODUCT(R11,overview!$J$5),PRODUCT(W11,overview!$K$5),PRODUCT(AB11,overview!$L$5)),1/SUM(overview!$J$5:$L$5))</f>
        <v>0.3812619047619048</v>
      </c>
      <c r="N11" s="1">
        <f>PRODUCT(SUM(PRODUCT(S11,overview!$J$5),PRODUCT(X11,overview!$K$5),PRODUCT(AC11,overview!$L$5)),1/SUM(overview!$J$5:$L$5))</f>
        <v>2.6187380952380948</v>
      </c>
      <c r="O11" s="1">
        <f t="shared" si="2"/>
        <v>6</v>
      </c>
      <c r="P11" s="1">
        <f t="shared" si="3"/>
        <v>11</v>
      </c>
      <c r="Q11" s="1">
        <f t="shared" si="0"/>
        <v>0.26691487781889378</v>
      </c>
      <c r="R11" s="1">
        <v>0.33300000000000002</v>
      </c>
      <c r="S11" s="1">
        <v>2.6669999999999998</v>
      </c>
      <c r="T11" s="1">
        <v>2</v>
      </c>
      <c r="U11" s="1">
        <v>0</v>
      </c>
      <c r="V11" s="1">
        <f t="shared" si="4"/>
        <v>0</v>
      </c>
      <c r="W11" s="1">
        <v>0.40300000000000002</v>
      </c>
      <c r="X11" s="1">
        <v>2.597</v>
      </c>
      <c r="Y11" s="1">
        <v>4</v>
      </c>
      <c r="Z11" s="1">
        <v>10</v>
      </c>
      <c r="AA11" s="1">
        <f t="shared" si="5"/>
        <v>0.3879476318829419</v>
      </c>
      <c r="AB11" s="1">
        <v>0.4</v>
      </c>
      <c r="AC11" s="1">
        <v>2.6</v>
      </c>
      <c r="AD11" s="1">
        <v>0</v>
      </c>
      <c r="AE11" s="1">
        <v>1</v>
      </c>
      <c r="AF11" s="1" t="e">
        <f t="shared" si="1"/>
        <v>#DIV/0!</v>
      </c>
      <c r="AH11" s="1">
        <f t="shared" si="8"/>
        <v>0.39248587804308194</v>
      </c>
      <c r="AI11" s="1">
        <f t="shared" si="9"/>
        <v>0.1673407541842058</v>
      </c>
      <c r="AJ11" s="1">
        <f t="shared" si="10"/>
        <v>0.37542686097331313</v>
      </c>
      <c r="AK11" s="1">
        <f t="shared" ref="AK11:AK52" si="11">(((SUM(AJ9:AJ13))-(SUM(AI9:AI13)))^2)/(AVERAGE(AI9:AI13))</f>
        <v>13.001145208425518</v>
      </c>
      <c r="AL11" s="4" t="b">
        <f t="shared" ref="AL11:AL74" si="12">IF(AK11&gt;AO11, TRUE, FALSE)</f>
        <v>1</v>
      </c>
      <c r="AM11" s="1">
        <f t="shared" ref="AM11:AM52" si="13">(((SUM(AH9:AH13))-(SUM(AI9:AI13)))^2)/(AVERAGE(AI9:AI13))</f>
        <v>8.7116759588888257</v>
      </c>
      <c r="AN11" s="4" t="b">
        <f t="shared" ref="AN11:AN74" si="14">IF(AM11&gt;AO11, TRUE, FALSE)</f>
        <v>0</v>
      </c>
      <c r="AO11" s="1">
        <v>9.4879999999999995</v>
      </c>
    </row>
    <row r="12" spans="1:41">
      <c r="A12" s="7">
        <v>9</v>
      </c>
      <c r="B12" s="9" t="s">
        <v>47</v>
      </c>
      <c r="C12" s="9" t="s">
        <v>48</v>
      </c>
      <c r="D12" s="9" t="s">
        <v>79</v>
      </c>
      <c r="E12" s="9" t="s">
        <v>48</v>
      </c>
      <c r="F12" s="2" t="b">
        <f t="shared" si="7"/>
        <v>1</v>
      </c>
      <c r="G12" s="2" t="b">
        <f t="shared" si="6"/>
        <v>0</v>
      </c>
      <c r="H12" s="2" t="s">
        <v>275</v>
      </c>
      <c r="L12" s="2"/>
      <c r="M12" s="1">
        <f>PRODUCT(SUM(PRODUCT(R12,overview!$J$5),PRODUCT(W12,overview!$K$5),PRODUCT(AB12,overview!$L$5)),1/SUM(overview!$J$5:$L$5))</f>
        <v>0.98814285714285699</v>
      </c>
      <c r="N12" s="1">
        <f>PRODUCT(SUM(PRODUCT(S12,overview!$J$5),PRODUCT(X12,overview!$K$5),PRODUCT(AC12,overview!$L$5)),1/SUM(overview!$J$5:$L$5))</f>
        <v>2.0118571428571426</v>
      </c>
      <c r="O12" s="1">
        <f t="shared" si="2"/>
        <v>16</v>
      </c>
      <c r="P12" s="1">
        <f t="shared" si="3"/>
        <v>8</v>
      </c>
      <c r="Q12" s="1">
        <f t="shared" si="0"/>
        <v>0.24557977703614287</v>
      </c>
      <c r="R12" s="1">
        <v>0.86899999999999999</v>
      </c>
      <c r="S12" s="1">
        <v>2.1309999999999998</v>
      </c>
      <c r="T12" s="1">
        <v>5</v>
      </c>
      <c r="U12" s="1">
        <v>1</v>
      </c>
      <c r="V12" s="1">
        <f t="shared" si="4"/>
        <v>8.1557954012200853E-2</v>
      </c>
      <c r="W12" s="1">
        <v>1.0429999999999999</v>
      </c>
      <c r="X12" s="1">
        <v>1.9570000000000001</v>
      </c>
      <c r="Y12" s="1">
        <v>10</v>
      </c>
      <c r="Z12" s="1">
        <v>7</v>
      </c>
      <c r="AA12" s="1">
        <f t="shared" si="5"/>
        <v>0.37307102708226875</v>
      </c>
      <c r="AB12" s="1">
        <v>1.0009999999999999</v>
      </c>
      <c r="AC12" s="1">
        <v>1.9990000000000001</v>
      </c>
      <c r="AD12" s="1">
        <v>1</v>
      </c>
      <c r="AE12" s="1">
        <v>0</v>
      </c>
      <c r="AF12" s="1">
        <f t="shared" si="1"/>
        <v>0</v>
      </c>
      <c r="AH12" s="1">
        <f t="shared" si="8"/>
        <v>0.40204836378276071</v>
      </c>
      <c r="AI12" s="1">
        <f t="shared" si="9"/>
        <v>0.15713351641166473</v>
      </c>
      <c r="AJ12" s="1">
        <f t="shared" si="10"/>
        <v>0.36162530104944701</v>
      </c>
      <c r="AK12" s="1">
        <f t="shared" si="11"/>
        <v>12.13969439642441</v>
      </c>
      <c r="AL12" s="4" t="b">
        <f t="shared" si="12"/>
        <v>1</v>
      </c>
      <c r="AM12" s="1">
        <f t="shared" si="13"/>
        <v>8.6269683247442988</v>
      </c>
      <c r="AN12" s="4" t="b">
        <f t="shared" si="14"/>
        <v>0</v>
      </c>
      <c r="AO12" s="1">
        <v>9.4879999999999995</v>
      </c>
    </row>
    <row r="13" spans="1:41">
      <c r="A13" s="7">
        <v>10</v>
      </c>
      <c r="B13" s="9" t="s">
        <v>83</v>
      </c>
      <c r="C13" s="9" t="s">
        <v>61</v>
      </c>
      <c r="D13" s="9" t="s">
        <v>94</v>
      </c>
      <c r="E13" s="9" t="s">
        <v>55</v>
      </c>
      <c r="F13" s="2" t="b">
        <f t="shared" si="7"/>
        <v>1</v>
      </c>
      <c r="G13" s="2" t="b">
        <f t="shared" si="6"/>
        <v>0</v>
      </c>
      <c r="H13" s="2" t="s">
        <v>275</v>
      </c>
      <c r="K13" s="2"/>
      <c r="L13" s="2"/>
      <c r="M13" s="1">
        <f>PRODUCT(SUM(PRODUCT(R13,overview!$J$5),PRODUCT(W13,overview!$K$5),PRODUCT(AB13,overview!$L$5)),1/SUM(overview!$J$5:$L$5))</f>
        <v>0.61985714285714277</v>
      </c>
      <c r="N13" s="1">
        <f>PRODUCT(SUM(PRODUCT(S13,overview!$J$5),PRODUCT(X13,overview!$K$5),PRODUCT(AC13,overview!$L$5)),1/SUM(overview!$J$5:$L$5))</f>
        <v>2.3801428571428569</v>
      </c>
      <c r="O13" s="1">
        <f t="shared" si="2"/>
        <v>13.5</v>
      </c>
      <c r="P13" s="1">
        <f t="shared" si="3"/>
        <v>19.5</v>
      </c>
      <c r="Q13" s="1">
        <f t="shared" si="0"/>
        <v>0.3761745660191132</v>
      </c>
      <c r="R13" s="1">
        <v>0.94199999999999995</v>
      </c>
      <c r="S13" s="1">
        <v>2.0579999999999998</v>
      </c>
      <c r="T13" s="1">
        <v>7</v>
      </c>
      <c r="U13" s="1">
        <v>8</v>
      </c>
      <c r="V13" s="1">
        <f t="shared" si="4"/>
        <v>0.52311536859641816</v>
      </c>
      <c r="W13" s="1">
        <v>0.47299999999999998</v>
      </c>
      <c r="X13" s="1">
        <v>2.5270000000000001</v>
      </c>
      <c r="Y13" s="1">
        <v>6</v>
      </c>
      <c r="Z13" s="1">
        <v>10</v>
      </c>
      <c r="AA13" s="1">
        <f t="shared" si="5"/>
        <v>0.3119641208283867</v>
      </c>
      <c r="AB13" s="1">
        <v>0.54400000000000004</v>
      </c>
      <c r="AC13" s="1">
        <v>2.456</v>
      </c>
      <c r="AD13" s="1">
        <v>0.5</v>
      </c>
      <c r="AE13" s="1">
        <v>1.5</v>
      </c>
      <c r="AF13" s="1">
        <f t="shared" si="1"/>
        <v>0.66449511400651473</v>
      </c>
      <c r="AH13" s="1">
        <f t="shared" si="8"/>
        <v>0.42426021686412507</v>
      </c>
      <c r="AI13" s="1">
        <f t="shared" si="9"/>
        <v>0.17359865723888596</v>
      </c>
      <c r="AJ13" s="1">
        <f t="shared" si="10"/>
        <v>0.55958834158221382</v>
      </c>
      <c r="AK13" s="1">
        <f t="shared" si="11"/>
        <v>13.034172143843394</v>
      </c>
      <c r="AL13" s="4" t="b">
        <f t="shared" si="12"/>
        <v>1</v>
      </c>
      <c r="AM13" s="1">
        <f t="shared" si="13"/>
        <v>6.8830222408559143</v>
      </c>
      <c r="AN13" s="4" t="b">
        <f t="shared" si="14"/>
        <v>0</v>
      </c>
      <c r="AO13" s="1">
        <v>9.4879999999999995</v>
      </c>
    </row>
    <row r="14" spans="1:41">
      <c r="A14" s="7">
        <v>11</v>
      </c>
      <c r="B14" s="9" t="s">
        <v>51</v>
      </c>
      <c r="C14" s="9" t="s">
        <v>52</v>
      </c>
      <c r="D14" s="9" t="s">
        <v>45</v>
      </c>
      <c r="E14" s="9" t="s">
        <v>46</v>
      </c>
      <c r="F14" s="2" t="b">
        <f t="shared" si="7"/>
        <v>0</v>
      </c>
      <c r="G14" s="2" t="b">
        <f t="shared" si="6"/>
        <v>1</v>
      </c>
      <c r="H14" s="2" t="s">
        <v>275</v>
      </c>
      <c r="K14" s="2" t="s">
        <v>34</v>
      </c>
      <c r="L14" s="2" t="s">
        <v>119</v>
      </c>
      <c r="M14" s="1">
        <f>PRODUCT(SUM(PRODUCT(R14,overview!$J$5),PRODUCT(W14,overview!$K$5),PRODUCT(AB14,overview!$L$5)),1/SUM(overview!$J$5:$L$5))</f>
        <v>0.41902380952380952</v>
      </c>
      <c r="N14" s="1">
        <f>PRODUCT(SUM(PRODUCT(S14,overview!$J$5),PRODUCT(X14,overview!$K$5),PRODUCT(AC14,overview!$L$5)),1/SUM(overview!$J$5:$L$5))</f>
        <v>2.5809761904761901</v>
      </c>
      <c r="O14" s="1">
        <f t="shared" si="2"/>
        <v>4</v>
      </c>
      <c r="P14" s="1">
        <f t="shared" si="3"/>
        <v>11</v>
      </c>
      <c r="Q14" s="1">
        <f t="shared" si="0"/>
        <v>0.44646497726035744</v>
      </c>
      <c r="R14" s="1">
        <v>0.33300000000000002</v>
      </c>
      <c r="S14" s="1">
        <v>2.6669999999999998</v>
      </c>
      <c r="T14" s="1">
        <v>1</v>
      </c>
      <c r="U14" s="1">
        <v>0</v>
      </c>
      <c r="V14" s="1">
        <f t="shared" si="4"/>
        <v>0</v>
      </c>
      <c r="W14" s="1">
        <v>0.45600000000000002</v>
      </c>
      <c r="X14" s="1">
        <v>2.544</v>
      </c>
      <c r="Y14" s="1">
        <v>3</v>
      </c>
      <c r="Z14" s="1">
        <v>10</v>
      </c>
      <c r="AA14" s="1">
        <f t="shared" si="5"/>
        <v>0.59748427672955973</v>
      </c>
      <c r="AB14" s="1">
        <v>0.502</v>
      </c>
      <c r="AC14" s="1">
        <v>2.4980000000000002</v>
      </c>
      <c r="AD14" s="1">
        <v>0</v>
      </c>
      <c r="AE14" s="1">
        <v>1</v>
      </c>
      <c r="AF14" s="1" t="e">
        <f t="shared" si="1"/>
        <v>#DIV/0!</v>
      </c>
      <c r="AH14" s="1">
        <f t="shared" si="8"/>
        <v>0.36921985123215956</v>
      </c>
      <c r="AI14" s="1">
        <f t="shared" si="9"/>
        <v>0.16358335009048866</v>
      </c>
      <c r="AJ14" s="1">
        <f t="shared" si="10"/>
        <v>0.4715807479978229</v>
      </c>
      <c r="AK14" s="1">
        <f t="shared" si="11"/>
        <v>13.046165442655408</v>
      </c>
      <c r="AL14" s="4" t="b">
        <f t="shared" si="12"/>
        <v>1</v>
      </c>
      <c r="AM14" s="1">
        <f t="shared" si="13"/>
        <v>5.6053433291890906</v>
      </c>
      <c r="AN14" s="4" t="b">
        <f t="shared" si="14"/>
        <v>0</v>
      </c>
      <c r="AO14" s="1">
        <v>9.4879999999999995</v>
      </c>
    </row>
    <row r="15" spans="1:41">
      <c r="A15" s="7">
        <v>12</v>
      </c>
      <c r="B15" s="9" t="s">
        <v>89</v>
      </c>
      <c r="C15" s="9" t="s">
        <v>70</v>
      </c>
      <c r="D15" s="9" t="s">
        <v>60</v>
      </c>
      <c r="E15" s="9" t="s">
        <v>61</v>
      </c>
      <c r="F15" s="2" t="b">
        <f t="shared" si="7"/>
        <v>0</v>
      </c>
      <c r="G15" s="2" t="b">
        <f t="shared" si="6"/>
        <v>1</v>
      </c>
      <c r="H15" s="2" t="s">
        <v>275</v>
      </c>
      <c r="M15" s="1">
        <f>PRODUCT(SUM(PRODUCT(R15,overview!$J$5),PRODUCT(W15,overview!$K$5),PRODUCT(AB15,overview!$L$5)),1/SUM(overview!$J$5:$L$5))</f>
        <v>0.8919999999999999</v>
      </c>
      <c r="N15" s="1">
        <f>PRODUCT(SUM(PRODUCT(S15,overview!$J$5),PRODUCT(X15,overview!$K$5),PRODUCT(AC15,overview!$L$5)),1/SUM(overview!$J$5:$L$5))</f>
        <v>2.1080000000000001</v>
      </c>
      <c r="O15" s="1">
        <f t="shared" si="2"/>
        <v>10.5</v>
      </c>
      <c r="P15" s="1">
        <f t="shared" si="3"/>
        <v>17.5</v>
      </c>
      <c r="Q15" s="1">
        <f t="shared" si="0"/>
        <v>0.70524984187223261</v>
      </c>
      <c r="R15" s="1">
        <v>1</v>
      </c>
      <c r="S15" s="1">
        <v>2</v>
      </c>
      <c r="T15" s="1">
        <v>4</v>
      </c>
      <c r="U15" s="1">
        <v>4</v>
      </c>
      <c r="V15" s="1">
        <f t="shared" si="4"/>
        <v>0.5</v>
      </c>
      <c r="W15" s="1">
        <v>0.83799999999999997</v>
      </c>
      <c r="X15" s="1">
        <v>2.1619999999999999</v>
      </c>
      <c r="Y15" s="1">
        <v>6.5</v>
      </c>
      <c r="Z15" s="1">
        <v>12.5</v>
      </c>
      <c r="AA15" s="1">
        <f t="shared" si="5"/>
        <v>0.74539244289475559</v>
      </c>
      <c r="AB15" s="1">
        <v>1</v>
      </c>
      <c r="AC15" s="1">
        <v>2</v>
      </c>
      <c r="AD15" s="1">
        <v>0</v>
      </c>
      <c r="AE15" s="1">
        <v>1</v>
      </c>
      <c r="AF15" s="1" t="e">
        <f t="shared" si="1"/>
        <v>#DIV/0!</v>
      </c>
      <c r="AH15" s="1">
        <f t="shared" si="8"/>
        <v>0.36183729866980663</v>
      </c>
      <c r="AI15" s="1">
        <f t="shared" si="9"/>
        <v>0.19943977591036419</v>
      </c>
      <c r="AJ15" s="1">
        <f t="shared" si="10"/>
        <v>0.59111872083068695</v>
      </c>
      <c r="AK15" s="1">
        <f t="shared" si="11"/>
        <v>14.343021932859919</v>
      </c>
      <c r="AL15" s="4" t="b">
        <f t="shared" si="12"/>
        <v>1</v>
      </c>
      <c r="AM15" s="1">
        <f t="shared" si="13"/>
        <v>4.5135332331681068</v>
      </c>
      <c r="AN15" s="4" t="b">
        <f t="shared" si="14"/>
        <v>0</v>
      </c>
      <c r="AO15" s="1">
        <v>9.4879999999999995</v>
      </c>
    </row>
    <row r="16" spans="1:41">
      <c r="A16" s="7">
        <v>13</v>
      </c>
      <c r="B16" s="9" t="s">
        <v>94</v>
      </c>
      <c r="C16" s="9" t="s">
        <v>55</v>
      </c>
      <c r="D16" s="9" t="s">
        <v>90</v>
      </c>
      <c r="E16" s="9" t="s">
        <v>91</v>
      </c>
      <c r="F16" s="2" t="b">
        <f t="shared" si="7"/>
        <v>0</v>
      </c>
      <c r="G16" s="2" t="b">
        <f t="shared" si="6"/>
        <v>1</v>
      </c>
      <c r="H16" s="2" t="s">
        <v>275</v>
      </c>
      <c r="K16" s="2"/>
      <c r="L16" s="2"/>
      <c r="M16" s="1">
        <f>PRODUCT(SUM(PRODUCT(R16,overview!$J$5),PRODUCT(W16,overview!$K$5),PRODUCT(AB16,overview!$L$5)),1/SUM(overview!$J$5:$L$5))</f>
        <v>0.32100000000000001</v>
      </c>
      <c r="N16" s="1">
        <f>PRODUCT(SUM(PRODUCT(S16,overview!$J$5),PRODUCT(X16,overview!$K$5),PRODUCT(AC16,overview!$L$5)),1/SUM(overview!$J$5:$L$5))</f>
        <v>2.6790000000000003</v>
      </c>
      <c r="O16" s="1">
        <f t="shared" si="2"/>
        <v>7.7</v>
      </c>
      <c r="P16" s="1">
        <f t="shared" si="3"/>
        <v>15.3</v>
      </c>
      <c r="Q16" s="1">
        <f t="shared" si="0"/>
        <v>0.23808554267680801</v>
      </c>
      <c r="R16" s="1">
        <v>0.44900000000000001</v>
      </c>
      <c r="S16" s="1">
        <v>2.5510000000000002</v>
      </c>
      <c r="T16" s="1">
        <v>5</v>
      </c>
      <c r="U16" s="1">
        <v>4</v>
      </c>
      <c r="V16" s="1">
        <f t="shared" si="4"/>
        <v>0.14080752646021169</v>
      </c>
      <c r="W16" s="1">
        <v>0.27</v>
      </c>
      <c r="X16" s="1">
        <v>2.73</v>
      </c>
      <c r="Y16" s="1">
        <v>2.7</v>
      </c>
      <c r="Z16" s="1">
        <v>10.3</v>
      </c>
      <c r="AA16" s="1">
        <f t="shared" si="5"/>
        <v>0.37728937728937728</v>
      </c>
      <c r="AB16" s="1">
        <v>8.5000000000000006E-2</v>
      </c>
      <c r="AC16" s="1">
        <v>2.915</v>
      </c>
      <c r="AD16" s="1">
        <v>0</v>
      </c>
      <c r="AE16" s="1">
        <v>1</v>
      </c>
      <c r="AF16" s="1" t="e">
        <f t="shared" si="1"/>
        <v>#DIV/0!</v>
      </c>
      <c r="AH16" s="1">
        <f t="shared" si="8"/>
        <v>0.34181814385199255</v>
      </c>
      <c r="AI16" s="1">
        <f t="shared" si="9"/>
        <v>0.20285246031151019</v>
      </c>
      <c r="AJ16" s="1">
        <f t="shared" si="10"/>
        <v>0.44222354157046423</v>
      </c>
      <c r="AK16" s="1">
        <f t="shared" si="11"/>
        <v>13.948158835199715</v>
      </c>
      <c r="AL16" s="4" t="b">
        <f t="shared" si="12"/>
        <v>1</v>
      </c>
      <c r="AM16" s="1">
        <f t="shared" si="13"/>
        <v>3.9286979036256842</v>
      </c>
      <c r="AN16" s="4" t="b">
        <f t="shared" si="14"/>
        <v>0</v>
      </c>
      <c r="AO16" s="1">
        <v>9.4879999999999995</v>
      </c>
    </row>
    <row r="17" spans="1:41">
      <c r="A17" s="7">
        <v>14</v>
      </c>
      <c r="B17" s="9" t="s">
        <v>47</v>
      </c>
      <c r="C17" s="9" t="s">
        <v>48</v>
      </c>
      <c r="D17" s="9" t="s">
        <v>102</v>
      </c>
      <c r="E17" s="9" t="s">
        <v>48</v>
      </c>
      <c r="F17" s="2" t="b">
        <f t="shared" si="7"/>
        <v>1</v>
      </c>
      <c r="G17" s="2" t="b">
        <f t="shared" si="6"/>
        <v>0</v>
      </c>
      <c r="H17" s="2" t="s">
        <v>275</v>
      </c>
      <c r="I17" s="2" t="s">
        <v>107</v>
      </c>
      <c r="K17" s="2"/>
      <c r="L17" s="2"/>
      <c r="M17" s="1">
        <f>PRODUCT(SUM(PRODUCT(R17,overview!$J$5),PRODUCT(W17,overview!$K$5),PRODUCT(AB17,overview!$L$5)),1/SUM(overview!$J$5:$L$5))</f>
        <v>0.91473809523809513</v>
      </c>
      <c r="N17" s="1">
        <f>PRODUCT(SUM(PRODUCT(S17,overview!$J$5),PRODUCT(X17,overview!$K$5),PRODUCT(AC17,overview!$L$5)),1/SUM(overview!$J$5:$L$5))</f>
        <v>2.0852619047619045</v>
      </c>
      <c r="O17" s="1">
        <f t="shared" si="2"/>
        <v>13.5</v>
      </c>
      <c r="P17" s="1">
        <f t="shared" si="3"/>
        <v>6.5</v>
      </c>
      <c r="Q17" s="1">
        <f t="shared" si="0"/>
        <v>0.21121061688079648</v>
      </c>
      <c r="R17" s="1">
        <v>0.79600000000000004</v>
      </c>
      <c r="S17" s="1">
        <v>2.2040000000000002</v>
      </c>
      <c r="T17" s="1">
        <v>2</v>
      </c>
      <c r="U17" s="1">
        <v>3</v>
      </c>
      <c r="V17" s="1">
        <f t="shared" si="4"/>
        <v>0.54174228675136116</v>
      </c>
      <c r="W17" s="1">
        <v>0.97299999999999998</v>
      </c>
      <c r="X17" s="1">
        <v>2.0270000000000001</v>
      </c>
      <c r="Y17" s="1">
        <v>10.5</v>
      </c>
      <c r="Z17" s="1">
        <v>3.5</v>
      </c>
      <c r="AA17" s="1">
        <f t="shared" si="5"/>
        <v>0.16000657786548261</v>
      </c>
      <c r="AB17" s="1">
        <v>0.82699999999999996</v>
      </c>
      <c r="AC17" s="1">
        <v>2.173</v>
      </c>
      <c r="AD17" s="1">
        <v>1</v>
      </c>
      <c r="AE17" s="1">
        <v>0</v>
      </c>
      <c r="AF17" s="1">
        <f t="shared" si="1"/>
        <v>0</v>
      </c>
      <c r="AH17" s="1">
        <f t="shared" si="8"/>
        <v>0.35793485265016189</v>
      </c>
      <c r="AI17" s="1">
        <f t="shared" si="9"/>
        <v>0.19643706827595014</v>
      </c>
      <c r="AJ17" s="1">
        <f t="shared" si="10"/>
        <v>0.50992347037304753</v>
      </c>
      <c r="AK17" s="1">
        <f t="shared" si="11"/>
        <v>12.621980256708429</v>
      </c>
      <c r="AL17" s="4" t="b">
        <f t="shared" si="12"/>
        <v>1</v>
      </c>
      <c r="AM17" s="1">
        <f t="shared" si="13"/>
        <v>3.6419438425403592</v>
      </c>
      <c r="AN17" s="4" t="b">
        <f t="shared" si="14"/>
        <v>0</v>
      </c>
      <c r="AO17" s="1">
        <v>9.4879999999999995</v>
      </c>
    </row>
    <row r="18" spans="1:41">
      <c r="A18" s="7">
        <v>15</v>
      </c>
      <c r="B18" s="9" t="s">
        <v>36</v>
      </c>
      <c r="C18" s="9" t="s">
        <v>37</v>
      </c>
      <c r="D18" s="9" t="s">
        <v>110</v>
      </c>
      <c r="E18" s="9" t="s">
        <v>78</v>
      </c>
      <c r="F18" s="2" t="b">
        <f t="shared" si="7"/>
        <v>0</v>
      </c>
      <c r="G18" s="2" t="b">
        <f t="shared" si="6"/>
        <v>1</v>
      </c>
      <c r="H18" s="2" t="s">
        <v>275</v>
      </c>
      <c r="I18" s="2" t="s">
        <v>107</v>
      </c>
      <c r="K18" s="2"/>
      <c r="L18" s="2"/>
      <c r="M18" s="1">
        <f>PRODUCT(SUM(PRODUCT(R18,overview!$J$5),PRODUCT(W18,overview!$K$5),PRODUCT(AB18,overview!$L$5)),1/SUM(overview!$J$5:$L$5))</f>
        <v>0.62157142857142844</v>
      </c>
      <c r="N18" s="1">
        <f>PRODUCT(SUM(PRODUCT(S18,overview!$J$5),PRODUCT(X18,overview!$K$5),PRODUCT(AC18,overview!$L$5)),1/SUM(overview!$J$5:$L$5))</f>
        <v>2.3784285714285716</v>
      </c>
      <c r="O18" s="1">
        <f t="shared" si="2"/>
        <v>10</v>
      </c>
      <c r="P18" s="1">
        <f t="shared" si="3"/>
        <v>13</v>
      </c>
      <c r="Q18" s="1">
        <f t="shared" si="0"/>
        <v>0.33973812240975426</v>
      </c>
      <c r="R18" s="1">
        <v>1.038</v>
      </c>
      <c r="S18" s="1">
        <v>1.962</v>
      </c>
      <c r="T18" s="1">
        <v>6</v>
      </c>
      <c r="U18" s="1">
        <v>3</v>
      </c>
      <c r="V18" s="1">
        <f t="shared" si="4"/>
        <v>0.26452599388379205</v>
      </c>
      <c r="W18" s="1">
        <v>0.43099999999999999</v>
      </c>
      <c r="X18" s="1">
        <v>2.569</v>
      </c>
      <c r="Y18" s="1">
        <v>3</v>
      </c>
      <c r="Z18" s="1">
        <v>9</v>
      </c>
      <c r="AA18" s="1">
        <f t="shared" si="5"/>
        <v>0.503308680420397</v>
      </c>
      <c r="AB18" s="1">
        <v>0.54400000000000004</v>
      </c>
      <c r="AC18" s="1">
        <v>2.456</v>
      </c>
      <c r="AD18" s="1">
        <v>1</v>
      </c>
      <c r="AE18" s="1">
        <v>1</v>
      </c>
      <c r="AF18" s="1">
        <f t="shared" si="1"/>
        <v>0.2214983713355049</v>
      </c>
      <c r="AH18" s="1">
        <f t="shared" si="8"/>
        <v>0.33045625443173221</v>
      </c>
      <c r="AI18" s="1">
        <f t="shared" si="9"/>
        <v>0.15156413006744349</v>
      </c>
      <c r="AJ18" s="1">
        <f t="shared" si="10"/>
        <v>0.49570801389161917</v>
      </c>
      <c r="AK18" s="1">
        <f t="shared" si="11"/>
        <v>9.1430559260360145</v>
      </c>
      <c r="AL18" s="4" t="b">
        <f t="shared" si="12"/>
        <v>0</v>
      </c>
      <c r="AM18" s="1">
        <f t="shared" si="13"/>
        <v>4.0234416185453901</v>
      </c>
      <c r="AN18" s="4" t="b">
        <f t="shared" si="14"/>
        <v>0</v>
      </c>
      <c r="AO18" s="1">
        <v>9.4879999999999995</v>
      </c>
    </row>
    <row r="19" spans="1:41">
      <c r="A19" s="7">
        <v>16</v>
      </c>
      <c r="B19" s="9" t="s">
        <v>30</v>
      </c>
      <c r="C19" s="9" t="s">
        <v>31</v>
      </c>
      <c r="D19" s="9" t="s">
        <v>75</v>
      </c>
      <c r="E19" s="9" t="s">
        <v>1</v>
      </c>
      <c r="F19" s="2" t="b">
        <f t="shared" si="7"/>
        <v>1</v>
      </c>
      <c r="G19" s="2" t="b">
        <f t="shared" si="6"/>
        <v>0</v>
      </c>
      <c r="H19" s="2" t="s">
        <v>275</v>
      </c>
      <c r="I19" s="2" t="s">
        <v>108</v>
      </c>
      <c r="J19" s="2"/>
      <c r="M19" s="1">
        <f>PRODUCT(SUM(PRODUCT(R19,overview!$J$5),PRODUCT(W19,overview!$K$5),PRODUCT(AB19,overview!$L$5)),1/SUM(overview!$J$5:$L$5))</f>
        <v>0.95066666666666655</v>
      </c>
      <c r="N19" s="1">
        <f>PRODUCT(SUM(PRODUCT(S19,overview!$J$5),PRODUCT(X19,overview!$K$5),PRODUCT(AC19,overview!$L$5)),1/SUM(overview!$J$5:$L$5))</f>
        <v>2.0493333333333332</v>
      </c>
      <c r="O19" s="1">
        <f t="shared" si="2"/>
        <v>11.5</v>
      </c>
      <c r="P19" s="1">
        <f t="shared" si="3"/>
        <v>11.5</v>
      </c>
      <c r="Q19" s="1">
        <f t="shared" si="0"/>
        <v>0.46389069616135326</v>
      </c>
      <c r="R19" s="1">
        <v>1</v>
      </c>
      <c r="S19" s="1">
        <v>2</v>
      </c>
      <c r="T19" s="1">
        <v>5</v>
      </c>
      <c r="U19" s="1">
        <v>2</v>
      </c>
      <c r="V19" s="1">
        <f t="shared" si="4"/>
        <v>0.2</v>
      </c>
      <c r="W19" s="1">
        <v>0.92600000000000005</v>
      </c>
      <c r="X19" s="1">
        <v>2.0739999999999998</v>
      </c>
      <c r="Y19" s="1">
        <v>6.5</v>
      </c>
      <c r="Z19" s="1">
        <v>8.5</v>
      </c>
      <c r="AA19" s="1">
        <f t="shared" si="5"/>
        <v>0.58385876418663307</v>
      </c>
      <c r="AB19" s="1">
        <v>1</v>
      </c>
      <c r="AC19" s="1">
        <v>2</v>
      </c>
      <c r="AD19" s="1">
        <v>0</v>
      </c>
      <c r="AE19" s="1">
        <v>1</v>
      </c>
      <c r="AF19" s="1" t="e">
        <f t="shared" si="1"/>
        <v>#DIV/0!</v>
      </c>
      <c r="AH19" s="1">
        <f t="shared" si="8"/>
        <v>0.3134777215284632</v>
      </c>
      <c r="AI19" s="1">
        <f t="shared" si="9"/>
        <v>0.14685442422365488</v>
      </c>
      <c r="AJ19" s="1">
        <f t="shared" si="10"/>
        <v>0.36308491087378386</v>
      </c>
      <c r="AK19" s="1">
        <f t="shared" si="11"/>
        <v>7.6112409030158723</v>
      </c>
      <c r="AL19" s="4" t="b">
        <f t="shared" si="12"/>
        <v>0</v>
      </c>
      <c r="AM19" s="1">
        <f t="shared" si="13"/>
        <v>4.5713122543279727</v>
      </c>
      <c r="AN19" s="4" t="b">
        <f t="shared" si="14"/>
        <v>0</v>
      </c>
      <c r="AO19" s="1">
        <v>9.4879999999999995</v>
      </c>
    </row>
    <row r="20" spans="1:41">
      <c r="A20" s="7">
        <v>17</v>
      </c>
      <c r="B20" s="9" t="s">
        <v>54</v>
      </c>
      <c r="C20" s="9" t="s">
        <v>55</v>
      </c>
      <c r="D20" s="9" t="s">
        <v>54</v>
      </c>
      <c r="E20" s="9" t="s">
        <v>55</v>
      </c>
      <c r="F20" s="2" t="b">
        <f t="shared" si="7"/>
        <v>0</v>
      </c>
      <c r="G20" s="2" t="b">
        <f t="shared" si="6"/>
        <v>0</v>
      </c>
      <c r="H20" s="2" t="s">
        <v>275</v>
      </c>
      <c r="J20" s="3"/>
      <c r="M20" s="1">
        <f>PRODUCT(SUM(PRODUCT(R20,overview!$J$5),PRODUCT(W20,overview!$K$5),PRODUCT(AB20,overview!$L$5)),1/SUM(overview!$J$5:$L$5))</f>
        <v>0.40566666666666668</v>
      </c>
      <c r="N20" s="1">
        <f>PRODUCT(SUM(PRODUCT(S20,overview!$J$5),PRODUCT(X20,overview!$K$5),PRODUCT(AC20,overview!$L$5)),1/SUM(overview!$J$5:$L$5))</f>
        <v>2.5943333333333332</v>
      </c>
      <c r="O20" s="1">
        <f t="shared" si="2"/>
        <v>12</v>
      </c>
      <c r="P20" s="1">
        <f t="shared" si="3"/>
        <v>5</v>
      </c>
      <c r="Q20" s="1">
        <f t="shared" si="0"/>
        <v>6.5152683198423919E-2</v>
      </c>
      <c r="R20" s="1">
        <v>0.375</v>
      </c>
      <c r="S20" s="1">
        <v>2.625</v>
      </c>
      <c r="T20" s="1">
        <v>3</v>
      </c>
      <c r="U20" s="1">
        <v>0</v>
      </c>
      <c r="V20" s="1">
        <f t="shared" si="4"/>
        <v>0</v>
      </c>
      <c r="W20" s="1">
        <v>0.42099999999999999</v>
      </c>
      <c r="X20" s="1">
        <v>2.5790000000000002</v>
      </c>
      <c r="Y20" s="1">
        <v>9</v>
      </c>
      <c r="Z20" s="1">
        <v>5</v>
      </c>
      <c r="AA20" s="1">
        <f t="shared" si="5"/>
        <v>9.0689759165912709E-2</v>
      </c>
      <c r="AB20" s="1">
        <v>0.375</v>
      </c>
      <c r="AC20" s="1">
        <v>2.625</v>
      </c>
      <c r="AD20" s="1">
        <v>0</v>
      </c>
      <c r="AE20" s="1">
        <v>0</v>
      </c>
      <c r="AF20" s="1" t="e">
        <f t="shared" si="1"/>
        <v>#DIV/0!</v>
      </c>
      <c r="AH20" s="1">
        <f t="shared" si="8"/>
        <v>0.2635074347620367</v>
      </c>
      <c r="AI20" s="1">
        <f t="shared" si="9"/>
        <v>0.10552563335328148</v>
      </c>
      <c r="AJ20" s="1">
        <f t="shared" si="10"/>
        <v>0.20423526236650344</v>
      </c>
      <c r="AK20" s="1">
        <f t="shared" si="11"/>
        <v>5.8095228435348956</v>
      </c>
      <c r="AL20" s="4" t="b">
        <f t="shared" si="12"/>
        <v>0</v>
      </c>
      <c r="AM20" s="1">
        <f t="shared" si="13"/>
        <v>5.1461711251881095</v>
      </c>
      <c r="AN20" s="4" t="b">
        <f t="shared" si="14"/>
        <v>0</v>
      </c>
      <c r="AO20" s="1">
        <v>9.4879999999999995</v>
      </c>
    </row>
    <row r="21" spans="1:41">
      <c r="A21" s="7">
        <v>18</v>
      </c>
      <c r="B21" s="9" t="s">
        <v>47</v>
      </c>
      <c r="C21" s="9" t="s">
        <v>48</v>
      </c>
      <c r="D21" s="9" t="s">
        <v>47</v>
      </c>
      <c r="E21" s="9" t="s">
        <v>48</v>
      </c>
      <c r="F21" s="2" t="b">
        <f t="shared" si="7"/>
        <v>0</v>
      </c>
      <c r="G21" s="2" t="b">
        <f t="shared" si="6"/>
        <v>0</v>
      </c>
      <c r="H21" s="2" t="s">
        <v>275</v>
      </c>
      <c r="I21" s="2" t="s">
        <v>108</v>
      </c>
      <c r="M21" s="1">
        <f>PRODUCT(SUM(PRODUCT(R21,overview!$J$5),PRODUCT(W21,overview!$K$5),PRODUCT(AB21,overview!$L$5)),1/SUM(overview!$J$5:$L$5))</f>
        <v>0.90657142857142858</v>
      </c>
      <c r="N21" s="1">
        <f>PRODUCT(SUM(PRODUCT(S21,overview!$J$5),PRODUCT(X21,overview!$K$5),PRODUCT(AC21,overview!$L$5)),1/SUM(overview!$J$5:$L$5))</f>
        <v>2.0934285714285714</v>
      </c>
      <c r="O21" s="1">
        <f t="shared" si="2"/>
        <v>11</v>
      </c>
      <c r="P21" s="1">
        <f t="shared" si="3"/>
        <v>5</v>
      </c>
      <c r="Q21" s="1">
        <f t="shared" si="0"/>
        <v>0.19684355497102873</v>
      </c>
      <c r="R21" s="1">
        <v>0.875</v>
      </c>
      <c r="S21" s="1">
        <v>2.125</v>
      </c>
      <c r="T21" s="1">
        <v>5</v>
      </c>
      <c r="U21" s="1">
        <v>3</v>
      </c>
      <c r="V21" s="1">
        <f t="shared" si="4"/>
        <v>0.2470588235294118</v>
      </c>
      <c r="W21" s="1">
        <v>0.92300000000000004</v>
      </c>
      <c r="X21" s="1">
        <v>2.077</v>
      </c>
      <c r="Y21" s="1">
        <v>6</v>
      </c>
      <c r="Z21" s="1">
        <v>2</v>
      </c>
      <c r="AA21" s="1">
        <f t="shared" si="5"/>
        <v>0.14813031616112984</v>
      </c>
      <c r="AB21" s="1">
        <v>0.85699999999999998</v>
      </c>
      <c r="AC21" s="1">
        <v>2.1429999999999998</v>
      </c>
      <c r="AD21" s="1">
        <v>0</v>
      </c>
      <c r="AE21" s="1">
        <v>0</v>
      </c>
      <c r="AF21" s="1" t="e">
        <f t="shared" si="1"/>
        <v>#DIV/0!</v>
      </c>
      <c r="AH21" s="1">
        <f t="shared" si="8"/>
        <v>0.21922548597588845</v>
      </c>
      <c r="AI21" s="1">
        <f t="shared" si="9"/>
        <v>8.9838797958931418E-2</v>
      </c>
      <c r="AJ21" s="1">
        <f t="shared" si="10"/>
        <v>0.14229825995562304</v>
      </c>
      <c r="AK21" s="1">
        <f t="shared" si="11"/>
        <v>2.6575880960875047</v>
      </c>
      <c r="AL21" s="4" t="b">
        <f t="shared" si="12"/>
        <v>0</v>
      </c>
      <c r="AM21" s="1">
        <f t="shared" si="13"/>
        <v>5.1004586664917042</v>
      </c>
      <c r="AN21" s="4" t="b">
        <f t="shared" si="14"/>
        <v>0</v>
      </c>
      <c r="AO21" s="1">
        <v>9.4879999999999995</v>
      </c>
    </row>
    <row r="22" spans="1:41">
      <c r="A22" s="7">
        <v>19</v>
      </c>
      <c r="B22" s="9" t="s">
        <v>56</v>
      </c>
      <c r="C22" s="9" t="s">
        <v>31</v>
      </c>
      <c r="D22" s="9" t="s">
        <v>30</v>
      </c>
      <c r="E22" s="9" t="s">
        <v>31</v>
      </c>
      <c r="F22" s="2" t="b">
        <f t="shared" si="7"/>
        <v>0</v>
      </c>
      <c r="G22" s="2" t="b">
        <f t="shared" si="6"/>
        <v>0</v>
      </c>
      <c r="H22" s="2" t="s">
        <v>275</v>
      </c>
      <c r="I22" s="2" t="s">
        <v>108</v>
      </c>
      <c r="M22" s="1">
        <f>PRODUCT(SUM(PRODUCT(R22,overview!$J$5),PRODUCT(W22,overview!$K$5),PRODUCT(AB22,overview!$L$5)),1/SUM(overview!$J$5:$L$5))</f>
        <v>1.0273333333333332</v>
      </c>
      <c r="N22" s="1">
        <f>PRODUCT(SUM(PRODUCT(S22,overview!$J$5),PRODUCT(X22,overview!$K$5),PRODUCT(AC22,overview!$L$5)),1/SUM(overview!$J$5:$L$5))</f>
        <v>1.9726666666666666</v>
      </c>
      <c r="O22" s="1">
        <f t="shared" si="2"/>
        <v>18</v>
      </c>
      <c r="P22" s="1">
        <f t="shared" si="3"/>
        <v>3</v>
      </c>
      <c r="Q22" s="1">
        <f t="shared" si="0"/>
        <v>8.679734144418158E-2</v>
      </c>
      <c r="R22" s="1">
        <v>1</v>
      </c>
      <c r="S22" s="1">
        <v>2</v>
      </c>
      <c r="T22" s="1">
        <v>8</v>
      </c>
      <c r="U22" s="1">
        <v>1</v>
      </c>
      <c r="V22" s="1">
        <f t="shared" si="4"/>
        <v>6.25E-2</v>
      </c>
      <c r="W22" s="1">
        <v>1.0409999999999999</v>
      </c>
      <c r="X22" s="1">
        <v>1.9590000000000001</v>
      </c>
      <c r="Y22" s="1">
        <v>9</v>
      </c>
      <c r="Z22" s="1">
        <v>2</v>
      </c>
      <c r="AA22" s="1">
        <f t="shared" si="5"/>
        <v>0.11808745958822527</v>
      </c>
      <c r="AB22" s="1">
        <v>1</v>
      </c>
      <c r="AC22" s="1">
        <v>2</v>
      </c>
      <c r="AD22" s="1">
        <v>1</v>
      </c>
      <c r="AE22" s="1">
        <v>0</v>
      </c>
      <c r="AF22" s="1">
        <f t="shared" si="1"/>
        <v>0</v>
      </c>
      <c r="AH22" s="1">
        <f t="shared" si="8"/>
        <v>0.20448342065759034</v>
      </c>
      <c r="AI22" s="1">
        <f t="shared" si="9"/>
        <v>7.3353833895646314E-2</v>
      </c>
      <c r="AJ22" s="1">
        <f t="shared" si="10"/>
        <v>0.17357318361786908</v>
      </c>
      <c r="AK22" s="1">
        <f t="shared" si="11"/>
        <v>0.62451287932711719</v>
      </c>
      <c r="AL22" s="4" t="b">
        <f t="shared" si="12"/>
        <v>0</v>
      </c>
      <c r="AM22" s="1">
        <f t="shared" si="13"/>
        <v>5.0450048859365788</v>
      </c>
      <c r="AN22" s="4" t="b">
        <f t="shared" si="14"/>
        <v>0</v>
      </c>
      <c r="AO22" s="1">
        <v>9.4879999999999995</v>
      </c>
    </row>
    <row r="23" spans="1:41">
      <c r="A23" s="7">
        <v>20</v>
      </c>
      <c r="B23" s="9" t="s">
        <v>54</v>
      </c>
      <c r="C23" s="9" t="s">
        <v>55</v>
      </c>
      <c r="D23" s="9" t="s">
        <v>54</v>
      </c>
      <c r="E23" s="9" t="s">
        <v>55</v>
      </c>
      <c r="F23" s="2" t="b">
        <f t="shared" si="7"/>
        <v>0</v>
      </c>
      <c r="G23" s="2" t="b">
        <f t="shared" si="6"/>
        <v>0</v>
      </c>
      <c r="H23" s="2" t="s">
        <v>275</v>
      </c>
      <c r="I23" s="2" t="s">
        <v>107</v>
      </c>
      <c r="M23" s="1">
        <f>PRODUCT(SUM(PRODUCT(R23,overview!$J$5),PRODUCT(W23,overview!$K$5),PRODUCT(AB23,overview!$L$5)),1/SUM(overview!$J$5:$L$5))</f>
        <v>0.46100000000000002</v>
      </c>
      <c r="N23" s="1">
        <f>PRODUCT(SUM(PRODUCT(S23,overview!$J$5),PRODUCT(X23,overview!$K$5),PRODUCT(AC23,overview!$L$5)),1/SUM(overview!$J$5:$L$5))</f>
        <v>2.5390000000000001</v>
      </c>
      <c r="O23" s="1">
        <f t="shared" si="2"/>
        <v>4</v>
      </c>
      <c r="P23" s="1">
        <f t="shared" si="3"/>
        <v>10</v>
      </c>
      <c r="Q23" s="1">
        <f t="shared" si="0"/>
        <v>0.45391886569515555</v>
      </c>
      <c r="R23" s="1">
        <v>0.375</v>
      </c>
      <c r="S23" s="1">
        <v>2.625</v>
      </c>
      <c r="T23" s="1">
        <v>1</v>
      </c>
      <c r="U23" s="1">
        <v>0</v>
      </c>
      <c r="V23" s="1">
        <f t="shared" si="4"/>
        <v>0</v>
      </c>
      <c r="W23" s="1">
        <v>0.504</v>
      </c>
      <c r="X23" s="1">
        <v>2.496</v>
      </c>
      <c r="Y23" s="1">
        <v>3</v>
      </c>
      <c r="Z23" s="1">
        <v>10</v>
      </c>
      <c r="AA23" s="1">
        <f t="shared" si="5"/>
        <v>0.67307692307692302</v>
      </c>
      <c r="AB23" s="1">
        <v>0.375</v>
      </c>
      <c r="AC23" s="1">
        <v>2.625</v>
      </c>
      <c r="AD23" s="1">
        <v>0</v>
      </c>
      <c r="AE23" s="1">
        <v>0</v>
      </c>
      <c r="AF23" s="1" t="e">
        <f t="shared" si="1"/>
        <v>#DIV/0!</v>
      </c>
      <c r="AH23" s="1">
        <f t="shared" si="8"/>
        <v>0.20793536372920046</v>
      </c>
      <c r="AI23" s="1">
        <f t="shared" si="9"/>
        <v>8.1194394210255136E-2</v>
      </c>
      <c r="AJ23" s="1">
        <f t="shared" si="10"/>
        <v>0.12742413871777319</v>
      </c>
      <c r="AK23" s="1">
        <f t="shared" si="11"/>
        <v>4.2220483956508945E-2</v>
      </c>
      <c r="AL23" s="4" t="b">
        <f t="shared" si="12"/>
        <v>0</v>
      </c>
      <c r="AM23" s="1">
        <f t="shared" si="13"/>
        <v>4.6518441637205061</v>
      </c>
      <c r="AN23" s="4" t="b">
        <f t="shared" si="14"/>
        <v>0</v>
      </c>
      <c r="AO23" s="1">
        <v>9.4879999999999995</v>
      </c>
    </row>
    <row r="24" spans="1:41">
      <c r="A24" s="7">
        <v>21</v>
      </c>
      <c r="B24" s="9" t="s">
        <v>45</v>
      </c>
      <c r="C24" s="9" t="s">
        <v>46</v>
      </c>
      <c r="D24" s="9" t="s">
        <v>45</v>
      </c>
      <c r="E24" s="9" t="s">
        <v>46</v>
      </c>
      <c r="F24" s="2" t="b">
        <f t="shared" si="7"/>
        <v>0</v>
      </c>
      <c r="G24" s="2" t="b">
        <f t="shared" si="6"/>
        <v>0</v>
      </c>
      <c r="H24" s="2" t="s">
        <v>275</v>
      </c>
      <c r="I24" s="2" t="s">
        <v>108</v>
      </c>
      <c r="L24" s="2"/>
      <c r="M24" s="1">
        <f>PRODUCT(SUM(PRODUCT(R24,overview!$J$5),PRODUCT(W24,overview!$K$5),PRODUCT(AB24,overview!$L$5)),1/SUM(overview!$J$5:$L$5))</f>
        <v>1.0154047619047619</v>
      </c>
      <c r="N24" s="1">
        <f>PRODUCT(SUM(PRODUCT(S24,overview!$J$5),PRODUCT(X24,overview!$K$5),PRODUCT(AC24,overview!$L$5)),1/SUM(overview!$J$5:$L$5))</f>
        <v>1.9845952380952383</v>
      </c>
      <c r="O24" s="1">
        <f t="shared" si="2"/>
        <v>13</v>
      </c>
      <c r="P24" s="1">
        <f t="shared" si="3"/>
        <v>0</v>
      </c>
      <c r="Q24" s="1">
        <f t="shared" si="0"/>
        <v>0</v>
      </c>
      <c r="R24" s="1">
        <v>1.0109999999999999</v>
      </c>
      <c r="S24" s="1">
        <v>1.9890000000000001</v>
      </c>
      <c r="T24" s="1">
        <v>4</v>
      </c>
      <c r="U24" s="1">
        <v>0</v>
      </c>
      <c r="V24" s="1">
        <f t="shared" si="4"/>
        <v>0</v>
      </c>
      <c r="W24" s="1">
        <v>1.018</v>
      </c>
      <c r="X24" s="1">
        <v>1.982</v>
      </c>
      <c r="Y24" s="1">
        <v>9</v>
      </c>
      <c r="Z24" s="1">
        <v>0</v>
      </c>
      <c r="AA24" s="1">
        <f t="shared" si="5"/>
        <v>0</v>
      </c>
      <c r="AB24" s="1">
        <v>1</v>
      </c>
      <c r="AC24" s="1">
        <v>2</v>
      </c>
      <c r="AD24" s="1">
        <v>0</v>
      </c>
      <c r="AE24" s="1">
        <v>0</v>
      </c>
      <c r="AF24" s="1" t="e">
        <f t="shared" si="1"/>
        <v>#DIV/0!</v>
      </c>
      <c r="AH24" s="1">
        <f t="shared" si="8"/>
        <v>0.17372806863331106</v>
      </c>
      <c r="AI24" s="1">
        <f t="shared" si="9"/>
        <v>6.8902109248242291E-2</v>
      </c>
      <c r="AJ24" s="1">
        <f t="shared" si="10"/>
        <v>0</v>
      </c>
      <c r="AK24" s="1">
        <f t="shared" si="11"/>
        <v>2.8289657079186667E-2</v>
      </c>
      <c r="AL24" s="4" t="b">
        <f t="shared" si="12"/>
        <v>0</v>
      </c>
      <c r="AM24" s="1">
        <f t="shared" si="13"/>
        <v>4.939219950354313</v>
      </c>
      <c r="AN24" s="4" t="b">
        <f t="shared" si="14"/>
        <v>0</v>
      </c>
      <c r="AO24" s="1">
        <v>9.4879999999999995</v>
      </c>
    </row>
    <row r="25" spans="1:41">
      <c r="A25" s="7">
        <v>22</v>
      </c>
      <c r="B25" s="9" t="s">
        <v>90</v>
      </c>
      <c r="C25" s="9" t="s">
        <v>91</v>
      </c>
      <c r="D25" s="9" t="s">
        <v>90</v>
      </c>
      <c r="E25" s="9" t="s">
        <v>91</v>
      </c>
      <c r="F25" s="2" t="b">
        <f t="shared" si="7"/>
        <v>0</v>
      </c>
      <c r="G25" s="2" t="b">
        <f t="shared" si="6"/>
        <v>0</v>
      </c>
      <c r="H25" s="2" t="s">
        <v>275</v>
      </c>
      <c r="I25" s="2" t="s">
        <v>108</v>
      </c>
      <c r="M25" s="1">
        <f>PRODUCT(SUM(PRODUCT(R25,overview!$J$5),PRODUCT(W25,overview!$K$5),PRODUCT(AB25,overview!$L$5)),1/SUM(overview!$J$5:$L$5))</f>
        <v>0.14666666666666667</v>
      </c>
      <c r="N25" s="1">
        <f>PRODUCT(SUM(PRODUCT(S25,overview!$J$5),PRODUCT(X25,overview!$K$5),PRODUCT(AC25,overview!$L$5)),1/SUM(overview!$J$5:$L$5))</f>
        <v>2.8533333333333331</v>
      </c>
      <c r="O25" s="1">
        <f t="shared" si="2"/>
        <v>1.5</v>
      </c>
      <c r="P25" s="1">
        <f t="shared" si="3"/>
        <v>7.5</v>
      </c>
      <c r="Q25" s="1">
        <f t="shared" si="0"/>
        <v>0.25700934579439255</v>
      </c>
      <c r="R25" s="1">
        <v>0</v>
      </c>
      <c r="S25" s="1">
        <v>3</v>
      </c>
      <c r="T25" s="1">
        <v>0</v>
      </c>
      <c r="U25" s="1">
        <v>0</v>
      </c>
      <c r="V25" s="1" t="e">
        <f t="shared" si="4"/>
        <v>#DIV/0!</v>
      </c>
      <c r="W25" s="1">
        <v>0.22</v>
      </c>
      <c r="X25" s="1">
        <v>2.78</v>
      </c>
      <c r="Y25" s="1">
        <v>1.5</v>
      </c>
      <c r="Z25" s="1">
        <v>7.5</v>
      </c>
      <c r="AA25" s="1">
        <f t="shared" si="5"/>
        <v>0.39568345323741011</v>
      </c>
      <c r="AB25" s="1">
        <v>0</v>
      </c>
      <c r="AC25" s="1">
        <v>3</v>
      </c>
      <c r="AD25" s="1">
        <v>0</v>
      </c>
      <c r="AE25" s="1">
        <v>0</v>
      </c>
      <c r="AF25" s="1" t="e">
        <f t="shared" si="1"/>
        <v>#DIV/0!</v>
      </c>
      <c r="AH25" s="1">
        <f t="shared" si="8"/>
        <v>0.18023364157014424</v>
      </c>
      <c r="AI25" s="1">
        <f t="shared" si="9"/>
        <v>7.2901042331348323E-2</v>
      </c>
      <c r="AJ25" s="1">
        <f t="shared" si="10"/>
        <v>0</v>
      </c>
      <c r="AK25" s="1">
        <f t="shared" si="11"/>
        <v>0.56572008769517135</v>
      </c>
      <c r="AL25" s="4" t="b">
        <f t="shared" si="12"/>
        <v>0</v>
      </c>
      <c r="AM25" s="1">
        <f t="shared" si="13"/>
        <v>4.998508021754958</v>
      </c>
      <c r="AN25" s="4" t="b">
        <f t="shared" si="14"/>
        <v>0</v>
      </c>
      <c r="AO25" s="1">
        <v>9.4879999999999995</v>
      </c>
    </row>
    <row r="26" spans="1:41">
      <c r="A26" s="7">
        <v>23</v>
      </c>
      <c r="B26" s="9" t="s">
        <v>120</v>
      </c>
      <c r="C26" s="9" t="s">
        <v>46</v>
      </c>
      <c r="D26" s="9" t="s">
        <v>45</v>
      </c>
      <c r="E26" s="9" t="s">
        <v>46</v>
      </c>
      <c r="F26" s="2" t="b">
        <f t="shared" si="7"/>
        <v>0</v>
      </c>
      <c r="G26" s="2" t="b">
        <f t="shared" si="6"/>
        <v>0</v>
      </c>
      <c r="H26" s="2" t="s">
        <v>275</v>
      </c>
      <c r="I26" s="2" t="s">
        <v>107</v>
      </c>
      <c r="J26" s="2"/>
      <c r="M26" s="1">
        <f>PRODUCT(SUM(PRODUCT(R26,overview!$J$5),PRODUCT(W26,overview!$K$5),PRODUCT(AB26,overview!$L$5)),1/SUM(overview!$J$5:$L$5))</f>
        <v>1.0129523809523808</v>
      </c>
      <c r="N26" s="1">
        <f>PRODUCT(SUM(PRODUCT(S26,overview!$J$5),PRODUCT(X26,overview!$K$5),PRODUCT(AC26,overview!$L$5)),1/SUM(overview!$J$5:$L$5))</f>
        <v>1.987047619047619</v>
      </c>
      <c r="O26" s="1">
        <f t="shared" si="2"/>
        <v>17</v>
      </c>
      <c r="P26" s="1">
        <f t="shared" si="3"/>
        <v>0</v>
      </c>
      <c r="Q26" s="1">
        <f t="shared" si="0"/>
        <v>0</v>
      </c>
      <c r="R26" s="1">
        <v>1.016</v>
      </c>
      <c r="S26" s="1">
        <v>1.984</v>
      </c>
      <c r="T26" s="1">
        <v>9</v>
      </c>
      <c r="U26" s="1">
        <v>0</v>
      </c>
      <c r="V26" s="1">
        <f t="shared" si="4"/>
        <v>0</v>
      </c>
      <c r="W26" s="1">
        <v>1.012</v>
      </c>
      <c r="X26" s="1">
        <v>1.988</v>
      </c>
      <c r="Y26" s="1">
        <v>7</v>
      </c>
      <c r="Z26" s="1">
        <v>0</v>
      </c>
      <c r="AA26" s="1">
        <f t="shared" si="5"/>
        <v>0</v>
      </c>
      <c r="AB26" s="1">
        <v>1</v>
      </c>
      <c r="AC26" s="1">
        <v>2</v>
      </c>
      <c r="AD26" s="1">
        <v>1</v>
      </c>
      <c r="AE26" s="1">
        <v>0</v>
      </c>
      <c r="AF26" s="1">
        <f t="shared" si="1"/>
        <v>0</v>
      </c>
      <c r="AH26" s="1">
        <f t="shared" si="8"/>
        <v>0.16275783716508999</v>
      </c>
      <c r="AI26" s="1">
        <f t="shared" si="9"/>
        <v>4.8839449369692887E-2</v>
      </c>
      <c r="AJ26" s="1">
        <f t="shared" si="10"/>
        <v>0</v>
      </c>
      <c r="AK26" s="1">
        <f t="shared" si="11"/>
        <v>1.3976503020301705</v>
      </c>
      <c r="AL26" s="4" t="b">
        <f t="shared" si="12"/>
        <v>0</v>
      </c>
      <c r="AM26" s="1">
        <f t="shared" si="13"/>
        <v>4.4601740739033877</v>
      </c>
      <c r="AN26" s="4" t="b">
        <f t="shared" si="14"/>
        <v>0</v>
      </c>
      <c r="AO26" s="1">
        <v>9.4879999999999995</v>
      </c>
    </row>
    <row r="27" spans="1:41">
      <c r="A27" s="7">
        <v>24</v>
      </c>
      <c r="B27" s="9" t="s">
        <v>72</v>
      </c>
      <c r="C27" s="9" t="s">
        <v>73</v>
      </c>
      <c r="D27" s="9" t="s">
        <v>72</v>
      </c>
      <c r="E27" s="9" t="s">
        <v>73</v>
      </c>
      <c r="F27" s="2" t="b">
        <f t="shared" si="7"/>
        <v>0</v>
      </c>
      <c r="G27" s="2" t="b">
        <f t="shared" si="6"/>
        <v>0</v>
      </c>
      <c r="H27" s="2" t="s">
        <v>275</v>
      </c>
      <c r="I27" s="2" t="s">
        <v>107</v>
      </c>
      <c r="M27" s="1">
        <f>PRODUCT(SUM(PRODUCT(R27,overview!$J$5),PRODUCT(W27,overview!$K$5),PRODUCT(AB27,overview!$L$5)),1/SUM(overview!$J$5:$L$5))</f>
        <v>0.33578571428571424</v>
      </c>
      <c r="N27" s="1">
        <f>PRODUCT(SUM(PRODUCT(S27,overview!$J$5),PRODUCT(X27,overview!$K$5),PRODUCT(AC27,overview!$L$5)),1/SUM(overview!$J$5:$L$5))</f>
        <v>2.6642142857142854</v>
      </c>
      <c r="O27" s="1">
        <f t="shared" si="2"/>
        <v>6</v>
      </c>
      <c r="P27" s="1">
        <f t="shared" si="3"/>
        <v>2</v>
      </c>
      <c r="Q27" s="1">
        <f t="shared" si="0"/>
        <v>4.2011850183651028E-2</v>
      </c>
      <c r="R27" s="1">
        <v>0.34200000000000003</v>
      </c>
      <c r="S27" s="1">
        <v>2.6579999999999999</v>
      </c>
      <c r="T27" s="1">
        <v>2</v>
      </c>
      <c r="U27" s="1">
        <v>1</v>
      </c>
      <c r="V27" s="1">
        <f t="shared" si="4"/>
        <v>6.4334085778781039E-2</v>
      </c>
      <c r="W27" s="1">
        <v>0.33300000000000002</v>
      </c>
      <c r="X27" s="1">
        <v>2.6669999999999998</v>
      </c>
      <c r="Y27" s="1">
        <v>4</v>
      </c>
      <c r="Z27" s="1">
        <v>1</v>
      </c>
      <c r="AA27" s="1">
        <f t="shared" si="5"/>
        <v>3.1214848143982003E-2</v>
      </c>
      <c r="AB27" s="1">
        <v>0.33300000000000002</v>
      </c>
      <c r="AC27" s="1">
        <v>2.6669999999999998</v>
      </c>
      <c r="AD27" s="1">
        <v>0</v>
      </c>
      <c r="AE27" s="1">
        <v>0</v>
      </c>
      <c r="AF27" s="1" t="e">
        <f t="shared" si="1"/>
        <v>#DIV/0!</v>
      </c>
      <c r="AH27" s="1">
        <f t="shared" si="8"/>
        <v>0.15477452064193956</v>
      </c>
      <c r="AI27" s="1">
        <f t="shared" si="9"/>
        <v>4.4890727931292201E-2</v>
      </c>
      <c r="AJ27" s="1">
        <f t="shared" si="10"/>
        <v>0</v>
      </c>
      <c r="AK27" s="1">
        <f t="shared" si="11"/>
        <v>1.2483128816416817</v>
      </c>
      <c r="AL27" s="4" t="b">
        <f t="shared" si="12"/>
        <v>0</v>
      </c>
      <c r="AM27" s="1">
        <f t="shared" si="13"/>
        <v>4.2587542293646869</v>
      </c>
      <c r="AN27" s="4" t="b">
        <f t="shared" si="14"/>
        <v>0</v>
      </c>
      <c r="AO27" s="1">
        <v>9.4879999999999995</v>
      </c>
    </row>
    <row r="28" spans="1:41">
      <c r="A28" s="7">
        <v>25</v>
      </c>
      <c r="B28" s="9" t="s">
        <v>64</v>
      </c>
      <c r="C28" s="9" t="s">
        <v>2</v>
      </c>
      <c r="D28" s="9" t="s">
        <v>64</v>
      </c>
      <c r="E28" s="9" t="s">
        <v>2</v>
      </c>
      <c r="F28" s="2" t="b">
        <f t="shared" si="7"/>
        <v>0</v>
      </c>
      <c r="G28" s="2" t="b">
        <f t="shared" si="6"/>
        <v>0</v>
      </c>
      <c r="H28" s="2" t="s">
        <v>275</v>
      </c>
      <c r="I28" s="3" t="s">
        <v>107</v>
      </c>
      <c r="M28" s="1">
        <f>PRODUCT(SUM(PRODUCT(R28,overview!$J$5),PRODUCT(W28,overview!$K$5),PRODUCT(AB28,overview!$L$5)),1/SUM(overview!$J$5:$L$5))</f>
        <v>0.33300000000000002</v>
      </c>
      <c r="N28" s="1">
        <f>PRODUCT(SUM(PRODUCT(S28,overview!$J$5),PRODUCT(X28,overview!$K$5),PRODUCT(AC28,overview!$L$5)),1/SUM(overview!$J$5:$L$5))</f>
        <v>2.6669999999999994</v>
      </c>
      <c r="O28" s="1">
        <f t="shared" si="2"/>
        <v>7</v>
      </c>
      <c r="P28" s="1">
        <f t="shared" si="3"/>
        <v>2</v>
      </c>
      <c r="Q28" s="1">
        <f t="shared" si="0"/>
        <v>3.5674112164550867E-2</v>
      </c>
      <c r="R28" s="1">
        <v>0.33300000000000002</v>
      </c>
      <c r="S28" s="1">
        <v>2.6669999999999998</v>
      </c>
      <c r="T28" s="1">
        <v>4</v>
      </c>
      <c r="U28" s="1">
        <v>2</v>
      </c>
      <c r="V28" s="1">
        <f t="shared" si="4"/>
        <v>6.2429696287964007E-2</v>
      </c>
      <c r="W28" s="1">
        <v>0.33300000000000002</v>
      </c>
      <c r="X28" s="1">
        <v>2.6669999999999998</v>
      </c>
      <c r="Y28" s="1">
        <v>3</v>
      </c>
      <c r="Z28" s="1">
        <v>0</v>
      </c>
      <c r="AA28" s="1">
        <f t="shared" si="5"/>
        <v>0</v>
      </c>
      <c r="AB28" s="1">
        <v>0.33300000000000002</v>
      </c>
      <c r="AC28" s="1">
        <v>2.6669999999999998</v>
      </c>
      <c r="AD28" s="1">
        <v>0</v>
      </c>
      <c r="AE28" s="1">
        <v>0</v>
      </c>
      <c r="AF28" s="1" t="e">
        <f t="shared" si="1"/>
        <v>#DIV/0!</v>
      </c>
      <c r="AH28" s="1">
        <f t="shared" si="8"/>
        <v>0.10738611571577848</v>
      </c>
      <c r="AI28" s="1">
        <f t="shared" si="9"/>
        <v>4.3996731525458355E-2</v>
      </c>
      <c r="AJ28" s="1">
        <f t="shared" si="10"/>
        <v>0</v>
      </c>
      <c r="AK28" s="1">
        <f t="shared" si="11"/>
        <v>1.0993560864981717</v>
      </c>
      <c r="AL28" s="4" t="b">
        <f t="shared" si="12"/>
        <v>0</v>
      </c>
      <c r="AM28" s="1">
        <f t="shared" si="13"/>
        <v>3.3957145075610318</v>
      </c>
      <c r="AN28" s="4" t="b">
        <f t="shared" si="14"/>
        <v>0</v>
      </c>
      <c r="AO28" s="1">
        <v>9.4879999999999995</v>
      </c>
    </row>
    <row r="29" spans="1:41">
      <c r="A29" s="7">
        <v>26</v>
      </c>
      <c r="B29" s="9" t="s">
        <v>41</v>
      </c>
      <c r="C29" s="9" t="s">
        <v>42</v>
      </c>
      <c r="D29" s="9" t="s">
        <v>41</v>
      </c>
      <c r="E29" s="9" t="s">
        <v>42</v>
      </c>
      <c r="F29" s="2" t="b">
        <f t="shared" si="7"/>
        <v>0</v>
      </c>
      <c r="G29" s="2" t="b">
        <f t="shared" si="6"/>
        <v>0</v>
      </c>
      <c r="H29" s="2" t="s">
        <v>275</v>
      </c>
      <c r="I29" s="3" t="s">
        <v>108</v>
      </c>
      <c r="J29" s="2"/>
      <c r="M29" s="1">
        <f>PRODUCT(SUM(PRODUCT(R29,overview!$J$5),PRODUCT(W29,overview!$K$5),PRODUCT(AB29,overview!$L$5)),1/SUM(overview!$J$5:$L$5))</f>
        <v>0.45711904761904754</v>
      </c>
      <c r="N29" s="1">
        <f>PRODUCT(SUM(PRODUCT(S29,overview!$J$5),PRODUCT(X29,overview!$K$5),PRODUCT(AC29,overview!$L$5)),1/SUM(overview!$J$5:$L$5))</f>
        <v>2.5428809523809521</v>
      </c>
      <c r="O29" s="1">
        <f t="shared" si="2"/>
        <v>7</v>
      </c>
      <c r="P29" s="1">
        <f t="shared" si="3"/>
        <v>15</v>
      </c>
      <c r="Q29" s="1">
        <f t="shared" si="0"/>
        <v>0.3852090737513158</v>
      </c>
      <c r="R29" s="1">
        <v>0.38200000000000001</v>
      </c>
      <c r="S29" s="1">
        <v>2.6179999999999999</v>
      </c>
      <c r="T29" s="1">
        <v>3</v>
      </c>
      <c r="U29" s="1">
        <v>5</v>
      </c>
      <c r="V29" s="1">
        <f t="shared" si="4"/>
        <v>0.24318818436465495</v>
      </c>
      <c r="W29" s="1">
        <v>0.49299999999999999</v>
      </c>
      <c r="X29" s="1">
        <v>2.5070000000000001</v>
      </c>
      <c r="Y29" s="1">
        <v>4</v>
      </c>
      <c r="Z29" s="1">
        <v>10</v>
      </c>
      <c r="AA29" s="1">
        <f t="shared" si="5"/>
        <v>0.49162345432788185</v>
      </c>
      <c r="AB29" s="1">
        <v>0.42899999999999999</v>
      </c>
      <c r="AC29" s="1">
        <v>2.5710000000000002</v>
      </c>
      <c r="AD29" s="1">
        <v>0</v>
      </c>
      <c r="AE29" s="1">
        <v>0</v>
      </c>
      <c r="AF29" s="1" t="e">
        <f t="shared" si="1"/>
        <v>#DIV/0!</v>
      </c>
      <c r="AH29" s="1">
        <f t="shared" si="8"/>
        <v>0.10565068998416431</v>
      </c>
      <c r="AI29" s="1">
        <f t="shared" si="9"/>
        <v>3.9034625170544637E-2</v>
      </c>
      <c r="AJ29" s="1">
        <f t="shared" si="10"/>
        <v>0</v>
      </c>
      <c r="AK29" s="1">
        <f t="shared" si="11"/>
        <v>1.0478683389408052</v>
      </c>
      <c r="AL29" s="4" t="b">
        <f t="shared" si="12"/>
        <v>0</v>
      </c>
      <c r="AM29" s="1">
        <f t="shared" si="13"/>
        <v>2.2401869595531196</v>
      </c>
      <c r="AN29" s="4" t="b">
        <f t="shared" si="14"/>
        <v>0</v>
      </c>
      <c r="AO29" s="1">
        <v>9.4879999999999995</v>
      </c>
    </row>
    <row r="30" spans="1:41">
      <c r="A30" s="7">
        <v>27</v>
      </c>
      <c r="B30" s="9" t="s">
        <v>41</v>
      </c>
      <c r="C30" s="9" t="s">
        <v>42</v>
      </c>
      <c r="D30" s="9" t="s">
        <v>41</v>
      </c>
      <c r="E30" s="9" t="s">
        <v>42</v>
      </c>
      <c r="F30" s="2" t="b">
        <f t="shared" si="7"/>
        <v>0</v>
      </c>
      <c r="G30" s="2" t="b">
        <f t="shared" si="6"/>
        <v>0</v>
      </c>
      <c r="H30" s="2" t="s">
        <v>275</v>
      </c>
      <c r="I30" s="3" t="s">
        <v>107</v>
      </c>
      <c r="J30" s="4" t="s">
        <v>121</v>
      </c>
      <c r="K30" s="4"/>
      <c r="L30" s="3"/>
      <c r="M30" s="1">
        <f>PRODUCT(SUM(PRODUCT(R30,overview!$J$5),PRODUCT(W30,overview!$K$5),PRODUCT(AB30,overview!$L$5)),1/SUM(overview!$J$5:$L$5))</f>
        <v>0.41364285714285703</v>
      </c>
      <c r="N30" s="1">
        <f>PRODUCT(SUM(PRODUCT(S30,overview!$J$5),PRODUCT(X30,overview!$K$5),PRODUCT(AC30,overview!$L$5)),1/SUM(overview!$J$5:$L$5))</f>
        <v>2.5863571428571426</v>
      </c>
      <c r="O30" s="1">
        <f t="shared" si="2"/>
        <v>8</v>
      </c>
      <c r="P30" s="1">
        <f t="shared" si="3"/>
        <v>4</v>
      </c>
      <c r="Q30" s="1">
        <f t="shared" si="0"/>
        <v>7.9966306719323921E-2</v>
      </c>
      <c r="R30" s="1">
        <v>0.41599999999999998</v>
      </c>
      <c r="S30" s="1">
        <v>2.5840000000000001</v>
      </c>
      <c r="T30" s="1">
        <v>4</v>
      </c>
      <c r="U30" s="1">
        <v>1</v>
      </c>
      <c r="V30" s="1">
        <f t="shared" si="4"/>
        <v>4.0247678018575844E-2</v>
      </c>
      <c r="W30" s="1">
        <v>0.41199999999999998</v>
      </c>
      <c r="X30" s="1">
        <v>2.5880000000000001</v>
      </c>
      <c r="Y30" s="1">
        <v>4</v>
      </c>
      <c r="Z30" s="1">
        <v>3</v>
      </c>
      <c r="AA30" s="1">
        <f t="shared" si="5"/>
        <v>0.11939721792890261</v>
      </c>
      <c r="AB30" s="1">
        <v>0.42899999999999999</v>
      </c>
      <c r="AC30" s="1">
        <v>2.5710000000000002</v>
      </c>
      <c r="AD30" s="1">
        <v>0</v>
      </c>
      <c r="AE30" s="1">
        <v>0</v>
      </c>
      <c r="AF30" s="1" t="e">
        <f t="shared" si="1"/>
        <v>#DIV/0!</v>
      </c>
      <c r="AH30" s="1">
        <f t="shared" si="8"/>
        <v>7.5726660250240607E-2</v>
      </c>
      <c r="AI30" s="1">
        <f t="shared" si="9"/>
        <v>4.3109683302646279E-2</v>
      </c>
      <c r="AJ30" s="1">
        <f t="shared" si="10"/>
        <v>0</v>
      </c>
      <c r="AK30" s="1">
        <f t="shared" si="11"/>
        <v>0.99440587620592258</v>
      </c>
      <c r="AL30" s="4" t="b">
        <f t="shared" si="12"/>
        <v>0</v>
      </c>
      <c r="AM30" s="1">
        <f t="shared" si="13"/>
        <v>1.3256602999218452</v>
      </c>
      <c r="AN30" s="4" t="b">
        <f t="shared" si="14"/>
        <v>0</v>
      </c>
      <c r="AO30" s="1">
        <v>9.4879999999999995</v>
      </c>
    </row>
    <row r="31" spans="1:41">
      <c r="A31" s="7">
        <v>28</v>
      </c>
      <c r="B31" s="9" t="s">
        <v>45</v>
      </c>
      <c r="C31" s="9" t="s">
        <v>46</v>
      </c>
      <c r="D31" s="9" t="s">
        <v>45</v>
      </c>
      <c r="E31" s="9" t="s">
        <v>46</v>
      </c>
      <c r="F31" s="2" t="b">
        <f t="shared" si="7"/>
        <v>0</v>
      </c>
      <c r="G31" s="2" t="b">
        <f t="shared" si="6"/>
        <v>0</v>
      </c>
      <c r="H31" s="2" t="s">
        <v>275</v>
      </c>
      <c r="K31" s="2"/>
      <c r="L31" s="2"/>
      <c r="M31" s="1">
        <f>PRODUCT(SUM(PRODUCT(R31,overview!$J$5),PRODUCT(W31,overview!$K$5),PRODUCT(AB31,overview!$L$5)),1/SUM(overview!$J$5:$L$5))</f>
        <v>1.0499285714285713</v>
      </c>
      <c r="N31" s="1">
        <f>PRODUCT(SUM(PRODUCT(S31,overview!$J$5),PRODUCT(X31,overview!$K$5),PRODUCT(AC31,overview!$L$5)),1/SUM(overview!$J$5:$L$5))</f>
        <v>1.9500714285714287</v>
      </c>
      <c r="O31" s="1">
        <f t="shared" si="2"/>
        <v>12</v>
      </c>
      <c r="P31" s="1">
        <f t="shared" si="3"/>
        <v>0</v>
      </c>
      <c r="Q31" s="1">
        <f t="shared" si="0"/>
        <v>0</v>
      </c>
      <c r="R31" s="1">
        <v>1.0169999999999999</v>
      </c>
      <c r="S31" s="1">
        <v>1.9830000000000001</v>
      </c>
      <c r="T31" s="1">
        <v>6</v>
      </c>
      <c r="U31" s="1">
        <v>0</v>
      </c>
      <c r="V31" s="1">
        <f t="shared" si="4"/>
        <v>0</v>
      </c>
      <c r="W31" s="1">
        <v>1.0669999999999999</v>
      </c>
      <c r="X31" s="1">
        <v>1.9330000000000001</v>
      </c>
      <c r="Y31" s="1">
        <v>6</v>
      </c>
      <c r="Z31" s="1">
        <v>0</v>
      </c>
      <c r="AA31" s="1">
        <f t="shared" si="5"/>
        <v>0</v>
      </c>
      <c r="AB31" s="1">
        <v>1</v>
      </c>
      <c r="AC31" s="1">
        <v>2</v>
      </c>
      <c r="AD31" s="1">
        <v>0</v>
      </c>
      <c r="AE31" s="1">
        <v>0</v>
      </c>
      <c r="AF31" s="1" t="e">
        <f t="shared" si="1"/>
        <v>#DIV/0!</v>
      </c>
      <c r="AH31" s="1">
        <f t="shared" si="8"/>
        <v>7.2461593169799138E-2</v>
      </c>
      <c r="AI31" s="1">
        <f t="shared" si="9"/>
        <v>3.8541899858219542E-2</v>
      </c>
      <c r="AJ31" s="1">
        <f t="shared" si="10"/>
        <v>0</v>
      </c>
      <c r="AK31" s="1">
        <f t="shared" si="11"/>
        <v>0.1361324373888734</v>
      </c>
      <c r="AL31" s="4" t="b">
        <f t="shared" si="12"/>
        <v>0</v>
      </c>
      <c r="AM31" s="1">
        <f t="shared" si="13"/>
        <v>0.86905143566795218</v>
      </c>
      <c r="AN31" s="4" t="b">
        <f t="shared" si="14"/>
        <v>0</v>
      </c>
      <c r="AO31" s="1">
        <v>9.4879999999999995</v>
      </c>
    </row>
    <row r="32" spans="1:41">
      <c r="A32" s="7">
        <v>29</v>
      </c>
      <c r="B32" s="9" t="s">
        <v>82</v>
      </c>
      <c r="C32" s="9" t="s">
        <v>59</v>
      </c>
      <c r="D32" s="9" t="s">
        <v>58</v>
      </c>
      <c r="E32" s="9" t="s">
        <v>59</v>
      </c>
      <c r="F32" s="2" t="b">
        <f t="shared" si="7"/>
        <v>1</v>
      </c>
      <c r="G32" s="2" t="b">
        <f t="shared" si="6"/>
        <v>1</v>
      </c>
      <c r="H32" s="2" t="s">
        <v>275</v>
      </c>
      <c r="I32" s="3" t="s">
        <v>108</v>
      </c>
      <c r="J32" s="2"/>
      <c r="M32" s="1">
        <f>PRODUCT(SUM(PRODUCT(R32,overview!$J$5),PRODUCT(W32,overview!$K$5),PRODUCT(AB32,overview!$L$5)),1/SUM(overview!$J$5:$L$5))</f>
        <v>0.375</v>
      </c>
      <c r="N32" s="1">
        <f>PRODUCT(SUM(PRODUCT(S32,overview!$J$5),PRODUCT(X32,overview!$K$5),PRODUCT(AC32,overview!$L$5)),1/SUM(overview!$J$5:$L$5))</f>
        <v>2.625</v>
      </c>
      <c r="O32" s="1">
        <f t="shared" si="2"/>
        <v>11</v>
      </c>
      <c r="P32" s="1">
        <f t="shared" si="3"/>
        <v>0</v>
      </c>
      <c r="Q32" s="1">
        <f t="shared" si="0"/>
        <v>0</v>
      </c>
      <c r="R32" s="1">
        <v>0.375</v>
      </c>
      <c r="S32" s="1">
        <v>2.625</v>
      </c>
      <c r="T32" s="1">
        <v>7</v>
      </c>
      <c r="U32" s="1">
        <v>0</v>
      </c>
      <c r="V32" s="1">
        <f t="shared" si="4"/>
        <v>0</v>
      </c>
      <c r="W32" s="1">
        <v>0.375</v>
      </c>
      <c r="X32" s="1">
        <v>2.625</v>
      </c>
      <c r="Y32" s="1">
        <v>3</v>
      </c>
      <c r="Z32" s="1">
        <v>0</v>
      </c>
      <c r="AA32" s="1">
        <f t="shared" si="5"/>
        <v>0</v>
      </c>
      <c r="AB32" s="1">
        <v>0.375</v>
      </c>
      <c r="AC32" s="1">
        <v>2.625</v>
      </c>
      <c r="AD32" s="1">
        <v>1</v>
      </c>
      <c r="AE32" s="1">
        <v>0</v>
      </c>
      <c r="AF32" s="1">
        <f t="shared" si="1"/>
        <v>0</v>
      </c>
      <c r="AH32" s="1">
        <f t="shared" si="8"/>
        <v>6.7285765086242053E-2</v>
      </c>
      <c r="AI32" s="1">
        <f t="shared" si="9"/>
        <v>3.4198235384315726E-2</v>
      </c>
      <c r="AJ32" s="1">
        <f t="shared" si="10"/>
        <v>0</v>
      </c>
      <c r="AK32" s="1">
        <f t="shared" si="11"/>
        <v>0.14591016572236165</v>
      </c>
      <c r="AL32" s="4" t="b">
        <f t="shared" si="12"/>
        <v>0</v>
      </c>
      <c r="AM32" s="1">
        <f t="shared" si="13"/>
        <v>0.30201859864456321</v>
      </c>
      <c r="AN32" s="4" t="b">
        <f t="shared" si="14"/>
        <v>0</v>
      </c>
      <c r="AO32" s="1">
        <v>9.4879999999999995</v>
      </c>
    </row>
    <row r="33" spans="1:41">
      <c r="A33" s="7">
        <v>30</v>
      </c>
      <c r="B33" s="9" t="s">
        <v>69</v>
      </c>
      <c r="C33" s="9" t="s">
        <v>70</v>
      </c>
      <c r="D33" s="9" t="s">
        <v>69</v>
      </c>
      <c r="E33" s="9" t="s">
        <v>70</v>
      </c>
      <c r="F33" s="2" t="b">
        <f t="shared" si="7"/>
        <v>0</v>
      </c>
      <c r="G33" s="2" t="b">
        <f t="shared" si="6"/>
        <v>0</v>
      </c>
      <c r="H33" s="2" t="s">
        <v>275</v>
      </c>
      <c r="I33" s="3" t="s">
        <v>108</v>
      </c>
      <c r="J33" s="2"/>
      <c r="M33" s="1">
        <f>PRODUCT(SUM(PRODUCT(R33,overview!$J$5),PRODUCT(W33,overview!$K$5),PRODUCT(AB33,overview!$L$5)),1/SUM(overview!$J$5:$L$5))</f>
        <v>1</v>
      </c>
      <c r="N33" s="1">
        <f>PRODUCT(SUM(PRODUCT(S33,overview!$J$5),PRODUCT(X33,overview!$K$5),PRODUCT(AC33,overview!$L$5)),1/SUM(overview!$J$5:$L$5))</f>
        <v>2</v>
      </c>
      <c r="O33" s="1">
        <f t="shared" si="2"/>
        <v>15</v>
      </c>
      <c r="P33" s="1">
        <f t="shared" si="3"/>
        <v>0</v>
      </c>
      <c r="Q33" s="1">
        <f t="shared" si="0"/>
        <v>0</v>
      </c>
      <c r="R33" s="1">
        <v>1</v>
      </c>
      <c r="S33" s="1">
        <v>2</v>
      </c>
      <c r="T33" s="1">
        <v>7</v>
      </c>
      <c r="U33" s="1">
        <v>0</v>
      </c>
      <c r="V33" s="1">
        <f t="shared" si="4"/>
        <v>0</v>
      </c>
      <c r="W33" s="1">
        <v>1</v>
      </c>
      <c r="X33" s="1">
        <v>2</v>
      </c>
      <c r="Y33" s="1">
        <v>8</v>
      </c>
      <c r="Z33" s="1">
        <v>0</v>
      </c>
      <c r="AA33" s="1">
        <f t="shared" si="5"/>
        <v>0</v>
      </c>
      <c r="AB33" s="1">
        <v>1</v>
      </c>
      <c r="AC33" s="1">
        <v>2</v>
      </c>
      <c r="AD33" s="1">
        <v>0</v>
      </c>
      <c r="AE33" s="1">
        <v>0</v>
      </c>
      <c r="AF33" s="1" t="e">
        <f t="shared" si="1"/>
        <v>#DIV/0!</v>
      </c>
      <c r="AH33" s="1">
        <f t="shared" si="8"/>
        <v>6.7334532597233418E-2</v>
      </c>
      <c r="AI33" s="1">
        <f t="shared" si="9"/>
        <v>4.6489583058199273E-2</v>
      </c>
      <c r="AJ33" s="1">
        <f t="shared" si="10"/>
        <v>0.12732872024941072</v>
      </c>
      <c r="AK33" s="1">
        <f t="shared" si="11"/>
        <v>0.90900519665998414</v>
      </c>
      <c r="AL33" s="4" t="b">
        <f t="shared" si="12"/>
        <v>0</v>
      </c>
      <c r="AM33" s="1">
        <f t="shared" si="13"/>
        <v>7.9710751260610335E-2</v>
      </c>
      <c r="AN33" s="4" t="b">
        <f t="shared" si="14"/>
        <v>0</v>
      </c>
      <c r="AO33" s="1">
        <v>9.4879999999999995</v>
      </c>
    </row>
    <row r="34" spans="1:41">
      <c r="A34" s="7">
        <v>31</v>
      </c>
      <c r="B34" s="9" t="s">
        <v>56</v>
      </c>
      <c r="C34" s="9" t="s">
        <v>31</v>
      </c>
      <c r="D34" s="9" t="s">
        <v>56</v>
      </c>
      <c r="E34" s="9" t="s">
        <v>31</v>
      </c>
      <c r="F34" s="2" t="b">
        <f t="shared" si="7"/>
        <v>0</v>
      </c>
      <c r="G34" s="2" t="b">
        <f t="shared" si="6"/>
        <v>0</v>
      </c>
      <c r="H34" s="2" t="s">
        <v>275</v>
      </c>
      <c r="I34" s="3" t="s">
        <v>107</v>
      </c>
      <c r="J34" s="4"/>
      <c r="K34" s="2"/>
      <c r="L34" s="2"/>
      <c r="M34" s="1">
        <f>PRODUCT(SUM(PRODUCT(R34,overview!$J$5),PRODUCT(W34,overview!$K$5),PRODUCT(AB34,overview!$L$5)),1/SUM(overview!$J$5:$L$5))</f>
        <v>1</v>
      </c>
      <c r="N34" s="1">
        <f>PRODUCT(SUM(PRODUCT(S34,overview!$J$5),PRODUCT(X34,overview!$K$5),PRODUCT(AC34,overview!$L$5)),1/SUM(overview!$J$5:$L$5))</f>
        <v>2</v>
      </c>
      <c r="O34" s="1">
        <f t="shared" si="2"/>
        <v>15</v>
      </c>
      <c r="P34" s="1">
        <f t="shared" si="3"/>
        <v>0</v>
      </c>
      <c r="Q34" s="1">
        <f t="shared" si="0"/>
        <v>0</v>
      </c>
      <c r="R34" s="1">
        <v>1</v>
      </c>
      <c r="S34" s="1">
        <v>2</v>
      </c>
      <c r="T34" s="1">
        <v>8</v>
      </c>
      <c r="U34" s="1">
        <v>0</v>
      </c>
      <c r="V34" s="1">
        <f t="shared" si="4"/>
        <v>0</v>
      </c>
      <c r="W34" s="1">
        <v>1</v>
      </c>
      <c r="X34" s="1">
        <v>2</v>
      </c>
      <c r="Y34" s="1">
        <v>7</v>
      </c>
      <c r="Z34" s="1">
        <v>0</v>
      </c>
      <c r="AA34" s="1">
        <f t="shared" si="5"/>
        <v>0</v>
      </c>
      <c r="AB34" s="1">
        <v>1</v>
      </c>
      <c r="AC34" s="1">
        <v>2</v>
      </c>
      <c r="AD34" s="1">
        <v>0</v>
      </c>
      <c r="AE34" s="1">
        <v>0</v>
      </c>
      <c r="AF34" s="1" t="e">
        <f t="shared" si="1"/>
        <v>#DIV/0!</v>
      </c>
      <c r="AH34" s="1">
        <f t="shared" si="8"/>
        <v>2.773515424130232E-2</v>
      </c>
      <c r="AI34" s="1">
        <f t="shared" si="9"/>
        <v>3.8155861358451684E-2</v>
      </c>
      <c r="AJ34" s="1">
        <f t="shared" si="10"/>
        <v>0.14965745334278291</v>
      </c>
      <c r="AK34" s="1">
        <f t="shared" si="11"/>
        <v>1.4502016725418967</v>
      </c>
      <c r="AL34" s="4" t="b">
        <f t="shared" si="12"/>
        <v>0</v>
      </c>
      <c r="AM34" s="1">
        <f t="shared" si="13"/>
        <v>5.4646701522528219E-3</v>
      </c>
      <c r="AN34" s="4" t="b">
        <f t="shared" si="14"/>
        <v>0</v>
      </c>
      <c r="AO34" s="1">
        <v>9.4879999999999995</v>
      </c>
    </row>
    <row r="35" spans="1:41">
      <c r="A35" s="7">
        <v>32</v>
      </c>
      <c r="B35" s="9" t="s">
        <v>85</v>
      </c>
      <c r="C35" s="9" t="s">
        <v>86</v>
      </c>
      <c r="D35" s="9" t="s">
        <v>85</v>
      </c>
      <c r="E35" s="9" t="s">
        <v>86</v>
      </c>
      <c r="F35" s="2" t="b">
        <f t="shared" si="7"/>
        <v>0</v>
      </c>
      <c r="G35" s="2" t="b">
        <f t="shared" si="6"/>
        <v>0</v>
      </c>
      <c r="H35" s="2" t="s">
        <v>275</v>
      </c>
      <c r="J35" s="4"/>
      <c r="M35" s="1">
        <f>PRODUCT(SUM(PRODUCT(R35,overview!$J$5),PRODUCT(W35,overview!$K$5),PRODUCT(AB35,overview!$L$5)),1/SUM(overview!$J$5:$L$5))</f>
        <v>0</v>
      </c>
      <c r="N35" s="1">
        <f>PRODUCT(SUM(PRODUCT(S35,overview!$J$5),PRODUCT(X35,overview!$K$5),PRODUCT(AC35,overview!$L$5)),1/SUM(overview!$J$5:$L$5))</f>
        <v>3</v>
      </c>
      <c r="O35" s="1">
        <f t="shared" si="2"/>
        <v>0</v>
      </c>
      <c r="P35" s="1">
        <f t="shared" si="3"/>
        <v>0</v>
      </c>
      <c r="Q35" s="1" t="e">
        <f t="shared" si="0"/>
        <v>#DIV/0!</v>
      </c>
      <c r="R35" s="1">
        <v>0</v>
      </c>
      <c r="S35" s="1">
        <v>3</v>
      </c>
      <c r="T35" s="1">
        <v>0</v>
      </c>
      <c r="U35" s="1">
        <v>0</v>
      </c>
      <c r="V35" s="1" t="e">
        <f t="shared" si="4"/>
        <v>#DIV/0!</v>
      </c>
      <c r="W35" s="1">
        <v>0</v>
      </c>
      <c r="X35" s="1">
        <v>3</v>
      </c>
      <c r="Y35" s="1">
        <v>0</v>
      </c>
      <c r="Z35" s="1">
        <v>0</v>
      </c>
      <c r="AA35" s="1" t="e">
        <f t="shared" si="5"/>
        <v>#DIV/0!</v>
      </c>
      <c r="AB35" s="1">
        <v>0</v>
      </c>
      <c r="AC35" s="1">
        <v>3</v>
      </c>
      <c r="AD35" s="1">
        <v>0</v>
      </c>
      <c r="AE35" s="1">
        <v>0</v>
      </c>
      <c r="AF35" s="1" t="e">
        <f t="shared" si="1"/>
        <v>#DIV/0!</v>
      </c>
      <c r="AH35" s="1">
        <f t="shared" si="8"/>
        <v>1.0913345582294464E-2</v>
      </c>
      <c r="AI35" s="1">
        <f t="shared" si="9"/>
        <v>3.3220649807326572E-2</v>
      </c>
      <c r="AJ35" s="1">
        <f t="shared" si="10"/>
        <v>9.9771635561855254E-2</v>
      </c>
      <c r="AK35" s="1">
        <f t="shared" si="11"/>
        <v>2.2392898872393068</v>
      </c>
      <c r="AL35" s="4" t="b">
        <f t="shared" si="12"/>
        <v>0</v>
      </c>
      <c r="AM35" s="1">
        <f t="shared" si="13"/>
        <v>0.17020505862933424</v>
      </c>
      <c r="AN35" s="4" t="b">
        <f t="shared" si="14"/>
        <v>0</v>
      </c>
      <c r="AO35" s="1">
        <v>9.4879999999999995</v>
      </c>
    </row>
    <row r="36" spans="1:41">
      <c r="A36" s="7">
        <v>33</v>
      </c>
      <c r="B36" s="9" t="s">
        <v>89</v>
      </c>
      <c r="C36" s="9" t="s">
        <v>70</v>
      </c>
      <c r="D36" s="9" t="s">
        <v>69</v>
      </c>
      <c r="E36" s="9" t="s">
        <v>70</v>
      </c>
      <c r="F36" s="2" t="b">
        <f t="shared" si="7"/>
        <v>1</v>
      </c>
      <c r="G36" s="2" t="b">
        <f t="shared" si="6"/>
        <v>1</v>
      </c>
      <c r="H36" s="2" t="s">
        <v>275</v>
      </c>
      <c r="I36" s="3" t="s">
        <v>108</v>
      </c>
      <c r="J36" s="2"/>
      <c r="K36" s="2"/>
      <c r="L36" s="2"/>
      <c r="M36" s="1">
        <f>PRODUCT(SUM(PRODUCT(R36,overview!$J$5),PRODUCT(W36,overview!$K$5),PRODUCT(AB36,overview!$L$5)),1/SUM(overview!$J$5:$L$5))</f>
        <v>1</v>
      </c>
      <c r="N36" s="1">
        <f>PRODUCT(SUM(PRODUCT(S36,overview!$J$5),PRODUCT(X36,overview!$K$5),PRODUCT(AC36,overview!$L$5)),1/SUM(overview!$J$5:$L$5))</f>
        <v>2</v>
      </c>
      <c r="O36" s="1">
        <f t="shared" si="2"/>
        <v>10</v>
      </c>
      <c r="P36" s="1">
        <f t="shared" si="3"/>
        <v>0</v>
      </c>
      <c r="Q36" s="1">
        <f t="shared" si="0"/>
        <v>0</v>
      </c>
      <c r="R36" s="1">
        <v>1</v>
      </c>
      <c r="S36" s="1">
        <v>2</v>
      </c>
      <c r="T36" s="1">
        <v>5</v>
      </c>
      <c r="U36" s="1">
        <v>0</v>
      </c>
      <c r="V36" s="1">
        <f t="shared" si="4"/>
        <v>0</v>
      </c>
      <c r="W36" s="1">
        <v>1</v>
      </c>
      <c r="X36" s="1">
        <v>2</v>
      </c>
      <c r="Y36" s="1">
        <v>4</v>
      </c>
      <c r="Z36" s="1">
        <v>0</v>
      </c>
      <c r="AA36" s="1">
        <f t="shared" si="5"/>
        <v>0</v>
      </c>
      <c r="AB36" s="1">
        <v>1</v>
      </c>
      <c r="AC36" s="1">
        <v>2</v>
      </c>
      <c r="AD36" s="1">
        <v>1</v>
      </c>
      <c r="AE36" s="1">
        <v>0</v>
      </c>
      <c r="AF36" s="1">
        <f t="shared" si="1"/>
        <v>0</v>
      </c>
      <c r="AH36" s="1">
        <f t="shared" si="8"/>
        <v>1.5882420572567356E-2</v>
      </c>
      <c r="AI36" s="1">
        <f t="shared" si="9"/>
        <v>5.2021838010421866E-2</v>
      </c>
      <c r="AJ36" s="1">
        <f t="shared" si="10"/>
        <v>7.0624927130698387E-2</v>
      </c>
      <c r="AK36" s="1">
        <f t="shared" si="11"/>
        <v>1.3533569793967397</v>
      </c>
      <c r="AL36" s="4" t="b">
        <f t="shared" si="12"/>
        <v>0</v>
      </c>
      <c r="AM36" s="1">
        <f t="shared" si="13"/>
        <v>0.47996188427220143</v>
      </c>
      <c r="AN36" s="4" t="b">
        <f t="shared" si="14"/>
        <v>0</v>
      </c>
      <c r="AO36" s="1">
        <v>9.4879999999999995</v>
      </c>
    </row>
    <row r="37" spans="1:41">
      <c r="A37" s="7">
        <v>34</v>
      </c>
      <c r="B37" s="9" t="s">
        <v>65</v>
      </c>
      <c r="C37" s="9" t="s">
        <v>2</v>
      </c>
      <c r="D37" s="9" t="s">
        <v>65</v>
      </c>
      <c r="E37" s="9" t="s">
        <v>2</v>
      </c>
      <c r="F37" s="2" t="b">
        <f t="shared" si="7"/>
        <v>0</v>
      </c>
      <c r="G37" s="2" t="b">
        <f t="shared" si="6"/>
        <v>0</v>
      </c>
      <c r="H37" s="2" t="s">
        <v>275</v>
      </c>
      <c r="I37" s="3" t="s">
        <v>107</v>
      </c>
      <c r="J37" s="2"/>
      <c r="K37" s="2"/>
      <c r="M37" s="1">
        <f>PRODUCT(SUM(PRODUCT(R37,overview!$J$5),PRODUCT(W37,overview!$K$5),PRODUCT(AB37,overview!$L$5)),1/SUM(overview!$J$5:$L$5))</f>
        <v>0.33300000000000002</v>
      </c>
      <c r="N37" s="1">
        <f>PRODUCT(SUM(PRODUCT(S37,overview!$J$5),PRODUCT(X37,overview!$K$5),PRODUCT(AC37,overview!$L$5)),1/SUM(overview!$J$5:$L$5))</f>
        <v>2.6669999999999994</v>
      </c>
      <c r="O37" s="1">
        <f t="shared" si="2"/>
        <v>11</v>
      </c>
      <c r="P37" s="1">
        <f t="shared" si="3"/>
        <v>0</v>
      </c>
      <c r="Q37" s="1">
        <f t="shared" si="0"/>
        <v>0</v>
      </c>
      <c r="R37" s="1">
        <v>0.33300000000000002</v>
      </c>
      <c r="S37" s="1">
        <v>2.6669999999999998</v>
      </c>
      <c r="T37" s="1">
        <v>8</v>
      </c>
      <c r="U37" s="1">
        <v>0</v>
      </c>
      <c r="V37" s="1">
        <f t="shared" si="4"/>
        <v>0</v>
      </c>
      <c r="W37" s="1">
        <v>0.33300000000000002</v>
      </c>
      <c r="X37" s="1">
        <v>2.6669999999999998</v>
      </c>
      <c r="Y37" s="1">
        <v>3</v>
      </c>
      <c r="Z37" s="1">
        <v>0</v>
      </c>
      <c r="AA37" s="1">
        <f t="shared" si="5"/>
        <v>0</v>
      </c>
      <c r="AB37" s="1">
        <v>0.33300000000000002</v>
      </c>
      <c r="AC37" s="1">
        <v>2.6669999999999998</v>
      </c>
      <c r="AD37" s="1">
        <v>0</v>
      </c>
      <c r="AE37" s="1">
        <v>0</v>
      </c>
      <c r="AF37" s="1" t="e">
        <f t="shared" si="1"/>
        <v>#DIV/0!</v>
      </c>
      <c r="AH37" s="1">
        <f t="shared" si="8"/>
        <v>1.4868372131638694E-2</v>
      </c>
      <c r="AI37" s="1">
        <f t="shared" si="9"/>
        <v>5.4181797950575074E-2</v>
      </c>
      <c r="AJ37" s="1">
        <f t="shared" si="10"/>
        <v>9.3469910371318812E-2</v>
      </c>
      <c r="AK37" s="1">
        <f t="shared" si="11"/>
        <v>0.31478920395790078</v>
      </c>
      <c r="AL37" s="4" t="b">
        <f t="shared" si="12"/>
        <v>0</v>
      </c>
      <c r="AM37" s="1">
        <f t="shared" si="13"/>
        <v>0.60959196746878663</v>
      </c>
      <c r="AN37" s="4" t="b">
        <f t="shared" si="14"/>
        <v>0</v>
      </c>
      <c r="AO37" s="1">
        <v>9.4879999999999995</v>
      </c>
    </row>
    <row r="38" spans="1:41">
      <c r="A38" s="7">
        <v>35</v>
      </c>
      <c r="B38" s="9" t="s">
        <v>51</v>
      </c>
      <c r="C38" s="9" t="s">
        <v>52</v>
      </c>
      <c r="D38" s="9" t="s">
        <v>51</v>
      </c>
      <c r="E38" s="9" t="s">
        <v>52</v>
      </c>
      <c r="F38" s="2" t="b">
        <f t="shared" si="7"/>
        <v>0</v>
      </c>
      <c r="G38" s="2" t="b">
        <f t="shared" si="6"/>
        <v>0</v>
      </c>
      <c r="H38" s="1" t="s">
        <v>285</v>
      </c>
      <c r="I38" s="1" t="s">
        <v>106</v>
      </c>
      <c r="J38" s="4" t="s">
        <v>121</v>
      </c>
      <c r="M38" s="1">
        <f>PRODUCT(SUM(PRODUCT(R38,overview!$J$5),PRODUCT(W38,overview!$K$5),PRODUCT(AB38,overview!$L$5)),1/SUM(overview!$J$5:$L$5))</f>
        <v>0.33300000000000002</v>
      </c>
      <c r="N38" s="1">
        <f>PRODUCT(SUM(PRODUCT(S38,overview!$J$5),PRODUCT(X38,overview!$K$5),PRODUCT(AC38,overview!$L$5)),1/SUM(overview!$J$5:$L$5))</f>
        <v>2.6669999999999994</v>
      </c>
      <c r="O38" s="1">
        <f t="shared" si="2"/>
        <v>6</v>
      </c>
      <c r="P38" s="1">
        <f t="shared" si="3"/>
        <v>0</v>
      </c>
      <c r="Q38" s="1">
        <f t="shared" si="0"/>
        <v>0</v>
      </c>
      <c r="R38" s="1">
        <v>0.33300000000000002</v>
      </c>
      <c r="S38" s="1">
        <v>2.6669999999999998</v>
      </c>
      <c r="T38" s="1">
        <v>2</v>
      </c>
      <c r="U38" s="1">
        <v>0</v>
      </c>
      <c r="V38" s="1">
        <f t="shared" si="4"/>
        <v>0</v>
      </c>
      <c r="W38" s="1">
        <v>0.33300000000000002</v>
      </c>
      <c r="X38" s="1">
        <v>2.6669999999999998</v>
      </c>
      <c r="Y38" s="1">
        <v>4</v>
      </c>
      <c r="Z38" s="1">
        <v>0</v>
      </c>
      <c r="AA38" s="1">
        <f t="shared" si="5"/>
        <v>0</v>
      </c>
      <c r="AB38" s="1">
        <v>0.33300000000000002</v>
      </c>
      <c r="AC38" s="1">
        <v>2.6669999999999998</v>
      </c>
      <c r="AD38" s="1">
        <v>0</v>
      </c>
      <c r="AE38" s="1">
        <v>0</v>
      </c>
      <c r="AF38" s="1" t="e">
        <f t="shared" si="1"/>
        <v>#DIV/0!</v>
      </c>
      <c r="AH38" s="1">
        <f t="shared" si="8"/>
        <v>1.3824977596085105E-2</v>
      </c>
      <c r="AI38" s="1">
        <f t="shared" si="9"/>
        <v>5.5092416403525919E-2</v>
      </c>
      <c r="AJ38" s="1">
        <f t="shared" si="10"/>
        <v>7.0102432778489113E-2</v>
      </c>
      <c r="AK38" s="1">
        <f t="shared" si="11"/>
        <v>8.2261200230685262E-3</v>
      </c>
      <c r="AL38" s="4" t="b">
        <f t="shared" si="12"/>
        <v>0</v>
      </c>
      <c r="AM38" s="1">
        <f t="shared" si="13"/>
        <v>0.77909370008573142</v>
      </c>
      <c r="AN38" s="4" t="b">
        <f t="shared" si="14"/>
        <v>0</v>
      </c>
      <c r="AO38" s="1">
        <v>9.4879999999999995</v>
      </c>
    </row>
    <row r="39" spans="1:41">
      <c r="A39" s="7">
        <v>36</v>
      </c>
      <c r="B39" s="9" t="s">
        <v>47</v>
      </c>
      <c r="C39" s="9" t="s">
        <v>48</v>
      </c>
      <c r="D39" s="9" t="s">
        <v>40</v>
      </c>
      <c r="E39" s="9" t="s">
        <v>29</v>
      </c>
      <c r="F39" s="2" t="b">
        <f t="shared" si="7"/>
        <v>1</v>
      </c>
      <c r="G39" s="2" t="b">
        <f t="shared" si="6"/>
        <v>1</v>
      </c>
      <c r="H39" s="1" t="s">
        <v>285</v>
      </c>
      <c r="I39" s="1" t="s">
        <v>106</v>
      </c>
      <c r="J39" s="4"/>
      <c r="M39" s="1">
        <f>PRODUCT(SUM(PRODUCT(R39,overview!$J$5),PRODUCT(W39,overview!$K$5),PRODUCT(AB39,overview!$L$5)),1/SUM(overview!$J$5:$L$5))</f>
        <v>0.75247619047619052</v>
      </c>
      <c r="N39" s="1">
        <f>PRODUCT(SUM(PRODUCT(S39,overview!$J$5),PRODUCT(X39,overview!$K$5),PRODUCT(AC39,overview!$L$5)),1/SUM(overview!$J$5:$L$5))</f>
        <v>2.2475238095238099</v>
      </c>
      <c r="O39" s="1">
        <f t="shared" si="2"/>
        <v>14.5</v>
      </c>
      <c r="P39" s="1">
        <f t="shared" si="3"/>
        <v>5.5</v>
      </c>
      <c r="Q39" s="1">
        <f t="shared" si="0"/>
        <v>0.12699398425707692</v>
      </c>
      <c r="R39" s="1">
        <v>0.93300000000000005</v>
      </c>
      <c r="S39" s="1">
        <v>2.0670000000000002</v>
      </c>
      <c r="T39" s="1">
        <v>8.5</v>
      </c>
      <c r="U39" s="1">
        <v>4.5</v>
      </c>
      <c r="V39" s="1">
        <f t="shared" si="4"/>
        <v>0.23896525228378726</v>
      </c>
      <c r="W39" s="1">
        <v>0.66700000000000004</v>
      </c>
      <c r="X39" s="1">
        <v>2.3330000000000002</v>
      </c>
      <c r="Y39" s="1">
        <v>6</v>
      </c>
      <c r="Z39" s="1">
        <v>0</v>
      </c>
      <c r="AA39" s="1">
        <f t="shared" si="5"/>
        <v>0</v>
      </c>
      <c r="AB39" s="1">
        <v>0.79900000000000004</v>
      </c>
      <c r="AC39" s="1">
        <v>2.2010000000000001</v>
      </c>
      <c r="AD39" s="1">
        <v>0</v>
      </c>
      <c r="AE39" s="1">
        <v>1</v>
      </c>
      <c r="AF39" s="1" t="e">
        <f t="shared" si="1"/>
        <v>#DIV/0!</v>
      </c>
      <c r="AH39" s="1">
        <f t="shared" si="8"/>
        <v>2.7583874785633206E-2</v>
      </c>
      <c r="AI39" s="1">
        <f t="shared" si="9"/>
        <v>6.7176648049909984E-2</v>
      </c>
      <c r="AJ39" s="1">
        <f t="shared" si="10"/>
        <v>5.6081946222791293E-2</v>
      </c>
      <c r="AK39" s="1">
        <f t="shared" si="11"/>
        <v>5.8817142961859817E-3</v>
      </c>
      <c r="AL39" s="4" t="b">
        <f t="shared" si="12"/>
        <v>0</v>
      </c>
      <c r="AM39" s="1">
        <f t="shared" si="13"/>
        <v>0.91948414948368817</v>
      </c>
      <c r="AN39" s="4" t="b">
        <f t="shared" si="14"/>
        <v>0</v>
      </c>
      <c r="AO39" s="1">
        <v>9.4879999999999995</v>
      </c>
    </row>
    <row r="40" spans="1:41">
      <c r="A40" s="7">
        <v>37</v>
      </c>
      <c r="B40" s="9" t="s">
        <v>79</v>
      </c>
      <c r="C40" s="9" t="s">
        <v>48</v>
      </c>
      <c r="D40" s="9" t="s">
        <v>79</v>
      </c>
      <c r="E40" s="9" t="s">
        <v>48</v>
      </c>
      <c r="F40" s="2" t="b">
        <f t="shared" si="7"/>
        <v>0</v>
      </c>
      <c r="G40" s="2" t="b">
        <f t="shared" si="6"/>
        <v>0</v>
      </c>
      <c r="H40" s="1" t="s">
        <v>285</v>
      </c>
      <c r="I40" s="3" t="s">
        <v>108</v>
      </c>
      <c r="J40" s="2"/>
      <c r="M40" s="1">
        <f>PRODUCT(SUM(PRODUCT(R40,overview!$J$5),PRODUCT(W40,overview!$K$5),PRODUCT(AB40,overview!$L$5)),1/SUM(overview!$J$5:$L$5))</f>
        <v>1.0409999999999999</v>
      </c>
      <c r="N40" s="1">
        <f>PRODUCT(SUM(PRODUCT(S40,overview!$J$5),PRODUCT(X40,overview!$K$5),PRODUCT(AC40,overview!$L$5)),1/SUM(overview!$J$5:$L$5))</f>
        <v>1.9590000000000001</v>
      </c>
      <c r="O40" s="1">
        <f t="shared" si="2"/>
        <v>14</v>
      </c>
      <c r="P40" s="1">
        <f t="shared" si="3"/>
        <v>5</v>
      </c>
      <c r="Q40" s="1">
        <f t="shared" si="0"/>
        <v>0.18978341719536201</v>
      </c>
      <c r="R40" s="1">
        <v>0.91300000000000003</v>
      </c>
      <c r="S40" s="1">
        <v>2.0870000000000002</v>
      </c>
      <c r="T40" s="1">
        <v>8</v>
      </c>
      <c r="U40" s="1">
        <v>3</v>
      </c>
      <c r="V40" s="1">
        <f t="shared" si="4"/>
        <v>0.1640512697652132</v>
      </c>
      <c r="W40" s="1">
        <v>1.0900000000000001</v>
      </c>
      <c r="X40" s="1">
        <v>1.91</v>
      </c>
      <c r="Y40" s="1">
        <v>6</v>
      </c>
      <c r="Z40" s="1">
        <v>2</v>
      </c>
      <c r="AA40" s="1">
        <f t="shared" si="5"/>
        <v>0.19022687609075045</v>
      </c>
      <c r="AB40" s="1">
        <v>1.333</v>
      </c>
      <c r="AC40" s="1">
        <v>1.667</v>
      </c>
      <c r="AD40" s="1">
        <v>0</v>
      </c>
      <c r="AE40" s="1">
        <v>0</v>
      </c>
      <c r="AF40" s="1" t="e">
        <f t="shared" si="1"/>
        <v>#DIV/0!</v>
      </c>
      <c r="AH40" s="1">
        <f t="shared" ref="AH40:AH71" si="15">(SUM(Z36:Z46)*SUM(W36:W46))/(SUM(Y36:Y46)*SUM(X36:X46))</f>
        <v>3.3237332329905764E-2</v>
      </c>
      <c r="AI40" s="1">
        <f t="shared" ref="AI40:AI71" si="16">(SUM(U36:U46)*SUM(R36:R46))/(SUM(T36:T46)*SUM(S36:S46))</f>
        <v>0.10480929222506201</v>
      </c>
      <c r="AJ40" s="1">
        <f t="shared" ref="AJ40:AJ71" si="17">(SUM(AE36:AE46)*SUM(AB36:AB46))/(SUM(AD36:AD46)*SUM(AC36:AC46))</f>
        <v>6.6419085294473823E-2</v>
      </c>
      <c r="AK40" s="1">
        <f t="shared" si="11"/>
        <v>1.2713314456609918E-2</v>
      </c>
      <c r="AL40" s="4" t="b">
        <f t="shared" si="12"/>
        <v>0</v>
      </c>
      <c r="AM40" s="1">
        <f t="shared" si="13"/>
        <v>0.95188798960335674</v>
      </c>
      <c r="AN40" s="4" t="b">
        <f t="shared" si="14"/>
        <v>0</v>
      </c>
      <c r="AO40" s="1">
        <v>9.4879999999999995</v>
      </c>
    </row>
    <row r="41" spans="1:41">
      <c r="A41" s="7">
        <v>38</v>
      </c>
      <c r="B41" s="9" t="s">
        <v>41</v>
      </c>
      <c r="C41" s="9" t="s">
        <v>42</v>
      </c>
      <c r="D41" s="9" t="s">
        <v>97</v>
      </c>
      <c r="E41" s="9" t="s">
        <v>42</v>
      </c>
      <c r="F41" s="2" t="b">
        <f t="shared" si="7"/>
        <v>1</v>
      </c>
      <c r="G41" s="2" t="b">
        <f t="shared" si="6"/>
        <v>0</v>
      </c>
      <c r="H41" s="1" t="s">
        <v>285</v>
      </c>
      <c r="I41" s="1" t="s">
        <v>106</v>
      </c>
      <c r="M41" s="1">
        <f>PRODUCT(SUM(PRODUCT(R41,overview!$J$5),PRODUCT(W41,overview!$K$5),PRODUCT(AB41,overview!$L$5)),1/SUM(overview!$J$5:$L$5))</f>
        <v>0.42899999999999988</v>
      </c>
      <c r="N41" s="1">
        <f>PRODUCT(SUM(PRODUCT(S41,overview!$J$5),PRODUCT(X41,overview!$K$5),PRODUCT(AC41,overview!$L$5)),1/SUM(overview!$J$5:$L$5))</f>
        <v>2.5709999999999997</v>
      </c>
      <c r="O41" s="1">
        <f t="shared" si="2"/>
        <v>11</v>
      </c>
      <c r="P41" s="1">
        <f t="shared" si="3"/>
        <v>0</v>
      </c>
      <c r="Q41" s="1">
        <f t="shared" si="0"/>
        <v>0</v>
      </c>
      <c r="R41" s="1">
        <v>0.42899999999999999</v>
      </c>
      <c r="S41" s="1">
        <v>2.5710000000000002</v>
      </c>
      <c r="T41" s="1">
        <v>5</v>
      </c>
      <c r="U41" s="1">
        <v>0</v>
      </c>
      <c r="V41" s="1">
        <f t="shared" si="4"/>
        <v>0</v>
      </c>
      <c r="W41" s="1">
        <v>0.42899999999999999</v>
      </c>
      <c r="X41" s="1">
        <v>2.5710000000000002</v>
      </c>
      <c r="Y41" s="1">
        <v>5</v>
      </c>
      <c r="Z41" s="1">
        <v>0</v>
      </c>
      <c r="AA41" s="1">
        <f t="shared" si="5"/>
        <v>0</v>
      </c>
      <c r="AB41" s="1">
        <v>0.42899999999999999</v>
      </c>
      <c r="AC41" s="1">
        <v>2.5710000000000002</v>
      </c>
      <c r="AD41" s="1">
        <v>1</v>
      </c>
      <c r="AE41" s="1">
        <v>0</v>
      </c>
      <c r="AF41" s="1">
        <f t="shared" si="1"/>
        <v>0</v>
      </c>
      <c r="AH41" s="1">
        <f t="shared" si="15"/>
        <v>3.0049451490916632E-2</v>
      </c>
      <c r="AI41" s="1">
        <f t="shared" si="16"/>
        <v>0.1047284937213054</v>
      </c>
      <c r="AJ41" s="1">
        <f t="shared" si="17"/>
        <v>7.8606707559945824E-2</v>
      </c>
      <c r="AK41" s="1">
        <f t="shared" si="11"/>
        <v>1.1436554934356224E-3</v>
      </c>
      <c r="AL41" s="4" t="b">
        <f t="shared" si="12"/>
        <v>0</v>
      </c>
      <c r="AM41" s="1">
        <f t="shared" si="13"/>
        <v>0.94592651347411383</v>
      </c>
      <c r="AN41" s="4" t="b">
        <f t="shared" si="14"/>
        <v>0</v>
      </c>
      <c r="AO41" s="1">
        <v>9.4879999999999995</v>
      </c>
    </row>
    <row r="42" spans="1:41">
      <c r="A42" s="7">
        <v>39</v>
      </c>
      <c r="B42" s="9" t="s">
        <v>28</v>
      </c>
      <c r="C42" s="9" t="s">
        <v>29</v>
      </c>
      <c r="D42" s="9" t="s">
        <v>101</v>
      </c>
      <c r="E42" s="9" t="s">
        <v>29</v>
      </c>
      <c r="F42" s="2" t="b">
        <f t="shared" si="7"/>
        <v>1</v>
      </c>
      <c r="G42" s="2" t="b">
        <f t="shared" si="6"/>
        <v>0</v>
      </c>
      <c r="H42" s="1" t="s">
        <v>285</v>
      </c>
      <c r="I42" s="1" t="s">
        <v>106</v>
      </c>
      <c r="J42" s="4"/>
      <c r="M42" s="1">
        <f>PRODUCT(SUM(PRODUCT(R42,overview!$J$5),PRODUCT(W42,overview!$K$5),PRODUCT(AB42,overview!$L$5)),1/SUM(overview!$J$5:$L$5))</f>
        <v>0.64935714285714285</v>
      </c>
      <c r="N42" s="1">
        <f>PRODUCT(SUM(PRODUCT(S42,overview!$J$5),PRODUCT(X42,overview!$K$5),PRODUCT(AC42,overview!$L$5)),1/SUM(overview!$J$5:$L$5))</f>
        <v>2.3506428571428568</v>
      </c>
      <c r="O42" s="1">
        <f t="shared" si="2"/>
        <v>10</v>
      </c>
      <c r="P42" s="1">
        <f t="shared" si="3"/>
        <v>6</v>
      </c>
      <c r="Q42" s="1">
        <f t="shared" si="0"/>
        <v>0.1657479716794798</v>
      </c>
      <c r="R42" s="1">
        <v>0.58199999999999996</v>
      </c>
      <c r="S42" s="1">
        <v>2.4180000000000001</v>
      </c>
      <c r="T42" s="1">
        <v>5</v>
      </c>
      <c r="U42" s="1">
        <v>5</v>
      </c>
      <c r="V42" s="1">
        <f t="shared" si="4"/>
        <v>0.24069478908188582</v>
      </c>
      <c r="W42" s="1">
        <v>0.68</v>
      </c>
      <c r="X42" s="1">
        <v>2.3199999999999998</v>
      </c>
      <c r="Y42" s="1">
        <v>4</v>
      </c>
      <c r="Z42" s="1">
        <v>1</v>
      </c>
      <c r="AA42" s="1">
        <f t="shared" si="5"/>
        <v>7.3275862068965525E-2</v>
      </c>
      <c r="AB42" s="1">
        <v>0.66700000000000004</v>
      </c>
      <c r="AC42" s="1">
        <v>2.3330000000000002</v>
      </c>
      <c r="AD42" s="1">
        <v>1</v>
      </c>
      <c r="AE42" s="1">
        <v>0</v>
      </c>
      <c r="AF42" s="1">
        <f t="shared" si="1"/>
        <v>0</v>
      </c>
      <c r="AH42" s="1">
        <f t="shared" si="15"/>
        <v>6.3210985650341861E-2</v>
      </c>
      <c r="AI42" s="1">
        <f t="shared" si="16"/>
        <v>0.13383872911697536</v>
      </c>
      <c r="AJ42" s="1">
        <f t="shared" si="17"/>
        <v>0.16002640105604224</v>
      </c>
      <c r="AK42" s="1">
        <f t="shared" si="11"/>
        <v>2.1334897019301354E-2</v>
      </c>
      <c r="AL42" s="4" t="b">
        <f t="shared" si="12"/>
        <v>0</v>
      </c>
      <c r="AM42" s="1">
        <f t="shared" si="13"/>
        <v>0.61440827922466523</v>
      </c>
      <c r="AN42" s="4" t="b">
        <f t="shared" si="14"/>
        <v>0</v>
      </c>
      <c r="AO42" s="1">
        <v>9.4879999999999995</v>
      </c>
    </row>
    <row r="43" spans="1:41">
      <c r="A43" s="7">
        <v>40</v>
      </c>
      <c r="B43" s="9" t="s">
        <v>98</v>
      </c>
      <c r="C43" s="9" t="s">
        <v>50</v>
      </c>
      <c r="D43" s="9" t="s">
        <v>98</v>
      </c>
      <c r="E43" s="9" t="s">
        <v>50</v>
      </c>
      <c r="F43" s="2" t="b">
        <f t="shared" si="7"/>
        <v>0</v>
      </c>
      <c r="G43" s="2" t="b">
        <f t="shared" si="6"/>
        <v>0</v>
      </c>
      <c r="H43" s="1" t="s">
        <v>285</v>
      </c>
      <c r="I43" s="3" t="s">
        <v>108</v>
      </c>
      <c r="J43" s="2"/>
      <c r="M43" s="1">
        <f>PRODUCT(SUM(PRODUCT(R43,overview!$J$5),PRODUCT(W43,overview!$K$5),PRODUCT(AB43,overview!$L$5)),1/SUM(overview!$J$5:$L$5))</f>
        <v>0.33300000000000002</v>
      </c>
      <c r="N43" s="1">
        <f>PRODUCT(SUM(PRODUCT(S43,overview!$J$5),PRODUCT(X43,overview!$K$5),PRODUCT(AC43,overview!$L$5)),1/SUM(overview!$J$5:$L$5))</f>
        <v>2.6669999999999994</v>
      </c>
      <c r="O43" s="1">
        <f t="shared" si="2"/>
        <v>10</v>
      </c>
      <c r="P43" s="1">
        <f t="shared" si="3"/>
        <v>0</v>
      </c>
      <c r="Q43" s="1">
        <f t="shared" si="0"/>
        <v>0</v>
      </c>
      <c r="R43" s="1">
        <v>0.33300000000000002</v>
      </c>
      <c r="S43" s="1">
        <v>2.6669999999999998</v>
      </c>
      <c r="T43" s="1">
        <v>4</v>
      </c>
      <c r="U43" s="1">
        <v>0</v>
      </c>
      <c r="V43" s="1">
        <f t="shared" si="4"/>
        <v>0</v>
      </c>
      <c r="W43" s="1">
        <v>0.33300000000000002</v>
      </c>
      <c r="X43" s="1">
        <v>2.6669999999999998</v>
      </c>
      <c r="Y43" s="1">
        <v>6</v>
      </c>
      <c r="Z43" s="1">
        <v>0</v>
      </c>
      <c r="AA43" s="1">
        <f t="shared" si="5"/>
        <v>0</v>
      </c>
      <c r="AB43" s="1">
        <v>0.33300000000000002</v>
      </c>
      <c r="AC43" s="1">
        <v>2.6669999999999998</v>
      </c>
      <c r="AD43" s="1">
        <v>0</v>
      </c>
      <c r="AE43" s="1">
        <v>0</v>
      </c>
      <c r="AF43" s="1" t="e">
        <f t="shared" si="1"/>
        <v>#DIV/0!</v>
      </c>
      <c r="AH43" s="1">
        <f t="shared" si="15"/>
        <v>7.3682933210977158E-2</v>
      </c>
      <c r="AI43" s="1">
        <f t="shared" si="16"/>
        <v>0.13992131673817626</v>
      </c>
      <c r="AJ43" s="1">
        <f t="shared" si="17"/>
        <v>0.17811934900542495</v>
      </c>
      <c r="AK43" s="1">
        <f t="shared" si="11"/>
        <v>6.3202782851511929E-2</v>
      </c>
      <c r="AL43" s="4" t="b">
        <f t="shared" si="12"/>
        <v>0</v>
      </c>
      <c r="AM43" s="1">
        <f t="shared" si="13"/>
        <v>0.20459108252020045</v>
      </c>
      <c r="AN43" s="4" t="b">
        <f t="shared" si="14"/>
        <v>0</v>
      </c>
      <c r="AO43" s="1">
        <v>9.4879999999999995</v>
      </c>
    </row>
    <row r="44" spans="1:41">
      <c r="A44" s="7">
        <v>41</v>
      </c>
      <c r="B44" s="9" t="s">
        <v>89</v>
      </c>
      <c r="C44" s="9" t="s">
        <v>70</v>
      </c>
      <c r="D44" s="9" t="s">
        <v>118</v>
      </c>
      <c r="E44" s="9" t="s">
        <v>70</v>
      </c>
      <c r="F44" s="2" t="b">
        <f t="shared" si="7"/>
        <v>0</v>
      </c>
      <c r="G44" s="2" t="b">
        <f t="shared" si="6"/>
        <v>1</v>
      </c>
      <c r="H44" s="1" t="s">
        <v>285</v>
      </c>
      <c r="I44" s="3" t="s">
        <v>108</v>
      </c>
      <c r="J44" s="3"/>
      <c r="M44" s="1">
        <f>PRODUCT(SUM(PRODUCT(R44,overview!$J$5),PRODUCT(W44,overview!$K$5),PRODUCT(AB44,overview!$L$5)),1/SUM(overview!$J$5:$L$5))</f>
        <v>1</v>
      </c>
      <c r="N44" s="1">
        <f>PRODUCT(SUM(PRODUCT(S44,overview!$J$5),PRODUCT(X44,overview!$K$5),PRODUCT(AC44,overview!$L$5)),1/SUM(overview!$J$5:$L$5))</f>
        <v>2</v>
      </c>
      <c r="O44" s="1">
        <f t="shared" si="2"/>
        <v>19</v>
      </c>
      <c r="P44" s="1">
        <f t="shared" si="3"/>
        <v>0</v>
      </c>
      <c r="Q44" s="1">
        <f t="shared" si="0"/>
        <v>0</v>
      </c>
      <c r="R44" s="1">
        <v>1</v>
      </c>
      <c r="S44" s="1">
        <v>2</v>
      </c>
      <c r="T44" s="1">
        <v>6</v>
      </c>
      <c r="U44" s="1">
        <v>0</v>
      </c>
      <c r="V44" s="1">
        <f t="shared" si="4"/>
        <v>0</v>
      </c>
      <c r="W44" s="1">
        <v>1</v>
      </c>
      <c r="X44" s="1">
        <v>2</v>
      </c>
      <c r="Y44" s="1">
        <v>12</v>
      </c>
      <c r="Z44" s="1">
        <v>0</v>
      </c>
      <c r="AA44" s="1">
        <f t="shared" si="5"/>
        <v>0</v>
      </c>
      <c r="AB44" s="1">
        <v>1</v>
      </c>
      <c r="AC44" s="1">
        <v>2</v>
      </c>
      <c r="AD44" s="1">
        <v>1</v>
      </c>
      <c r="AE44" s="1">
        <v>0</v>
      </c>
      <c r="AF44" s="1">
        <f t="shared" si="1"/>
        <v>0</v>
      </c>
      <c r="AH44" s="1">
        <f t="shared" si="15"/>
        <v>0.13417126289302095</v>
      </c>
      <c r="AI44" s="1">
        <f t="shared" si="16"/>
        <v>0.12429840477643879</v>
      </c>
      <c r="AJ44" s="1">
        <f t="shared" si="17"/>
        <v>7.3507107040735986E-2</v>
      </c>
      <c r="AK44" s="1">
        <f t="shared" si="11"/>
        <v>0.21286231288983595</v>
      </c>
      <c r="AL44" s="4" t="b">
        <f t="shared" si="12"/>
        <v>0</v>
      </c>
      <c r="AM44" s="1">
        <f t="shared" si="13"/>
        <v>4.9644298550448598E-3</v>
      </c>
      <c r="AN44" s="4" t="b">
        <f t="shared" si="14"/>
        <v>0</v>
      </c>
      <c r="AO44" s="1">
        <v>9.4879999999999995</v>
      </c>
    </row>
    <row r="45" spans="1:41">
      <c r="A45" s="7">
        <v>42</v>
      </c>
      <c r="B45" s="9" t="s">
        <v>32</v>
      </c>
      <c r="C45" s="9" t="s">
        <v>33</v>
      </c>
      <c r="D45" s="9" t="s">
        <v>53</v>
      </c>
      <c r="E45" s="9" t="s">
        <v>33</v>
      </c>
      <c r="F45" s="2" t="b">
        <f t="shared" si="7"/>
        <v>0</v>
      </c>
      <c r="G45" s="2" t="b">
        <f t="shared" si="6"/>
        <v>1</v>
      </c>
      <c r="H45" s="1" t="s">
        <v>285</v>
      </c>
      <c r="I45" s="1" t="s">
        <v>106</v>
      </c>
      <c r="J45" s="2"/>
      <c r="K45" s="2"/>
      <c r="L45" s="2"/>
      <c r="M45" s="1">
        <f>PRODUCT(SUM(PRODUCT(R45,overview!$J$5),PRODUCT(W45,overview!$K$5),PRODUCT(AB45,overview!$L$5)),1/SUM(overview!$J$5:$L$5))</f>
        <v>0.98823809523809514</v>
      </c>
      <c r="N45" s="1">
        <f>PRODUCT(SUM(PRODUCT(S45,overview!$J$5),PRODUCT(X45,overview!$K$5),PRODUCT(AC45,overview!$L$5)),1/SUM(overview!$J$5:$L$5))</f>
        <v>2.0117619047619049</v>
      </c>
      <c r="O45" s="1">
        <f t="shared" si="2"/>
        <v>13</v>
      </c>
      <c r="P45" s="1">
        <f t="shared" si="3"/>
        <v>5</v>
      </c>
      <c r="Q45" s="1">
        <f t="shared" si="0"/>
        <v>0.1889346717381844</v>
      </c>
      <c r="R45" s="1">
        <v>0.99</v>
      </c>
      <c r="S45" s="1">
        <v>2.0099999999999998</v>
      </c>
      <c r="T45" s="1">
        <v>5</v>
      </c>
      <c r="U45" s="1">
        <v>2</v>
      </c>
      <c r="V45" s="1">
        <f t="shared" si="4"/>
        <v>0.19701492537313436</v>
      </c>
      <c r="W45" s="1">
        <v>0.98699999999999999</v>
      </c>
      <c r="X45" s="1">
        <v>2.0129999999999999</v>
      </c>
      <c r="Y45" s="1">
        <v>7</v>
      </c>
      <c r="Z45" s="1">
        <v>3</v>
      </c>
      <c r="AA45" s="1">
        <f t="shared" si="5"/>
        <v>0.21013412816691504</v>
      </c>
      <c r="AB45" s="1">
        <v>1</v>
      </c>
      <c r="AC45" s="1">
        <v>2</v>
      </c>
      <c r="AD45" s="1">
        <v>1</v>
      </c>
      <c r="AE45" s="1">
        <v>0</v>
      </c>
      <c r="AF45" s="1">
        <f t="shared" si="1"/>
        <v>0</v>
      </c>
      <c r="AH45" s="1">
        <f t="shared" si="15"/>
        <v>0.18304097290577354</v>
      </c>
      <c r="AI45" s="1">
        <f t="shared" si="16"/>
        <v>0.14405772127211217</v>
      </c>
      <c r="AJ45" s="1">
        <f t="shared" si="17"/>
        <v>6.6161229180949327E-2</v>
      </c>
      <c r="AK45" s="1">
        <f t="shared" si="11"/>
        <v>0.60561228271015966</v>
      </c>
      <c r="AL45" s="4" t="b">
        <f t="shared" si="12"/>
        <v>0</v>
      </c>
      <c r="AM45" s="1">
        <f t="shared" si="13"/>
        <v>0.13733866047345947</v>
      </c>
      <c r="AN45" s="4" t="b">
        <f t="shared" si="14"/>
        <v>0</v>
      </c>
      <c r="AO45" s="1">
        <v>9.4879999999999995</v>
      </c>
    </row>
    <row r="46" spans="1:41">
      <c r="A46" s="7">
        <v>43</v>
      </c>
      <c r="B46" s="9" t="s">
        <v>32</v>
      </c>
      <c r="C46" s="9" t="s">
        <v>33</v>
      </c>
      <c r="D46" s="9" t="s">
        <v>32</v>
      </c>
      <c r="E46" s="9" t="s">
        <v>33</v>
      </c>
      <c r="F46" s="2" t="b">
        <f t="shared" si="7"/>
        <v>0</v>
      </c>
      <c r="G46" s="2" t="b">
        <f t="shared" si="6"/>
        <v>0</v>
      </c>
      <c r="H46" s="1" t="s">
        <v>285</v>
      </c>
      <c r="J46" s="4"/>
      <c r="K46" s="2"/>
      <c r="L46" s="2"/>
      <c r="M46" s="1">
        <f>PRODUCT(SUM(PRODUCT(R46,overview!$J$5),PRODUCT(W46,overview!$K$5),PRODUCT(AB46,overview!$L$5)),1/SUM(overview!$J$5:$L$5))</f>
        <v>1.0066190476190475</v>
      </c>
      <c r="N46" s="1">
        <f>PRODUCT(SUM(PRODUCT(S46,overview!$J$5),PRODUCT(X46,overview!$K$5),PRODUCT(AC46,overview!$L$5)),1/SUM(overview!$J$5:$L$5))</f>
        <v>1.993380952380952</v>
      </c>
      <c r="O46" s="1">
        <f t="shared" si="2"/>
        <v>16.8</v>
      </c>
      <c r="P46" s="1">
        <f t="shared" si="3"/>
        <v>8.1999999999999993</v>
      </c>
      <c r="Q46" s="1">
        <f t="shared" si="0"/>
        <v>0.2464787090154377</v>
      </c>
      <c r="R46" s="1">
        <v>0.97399999999999998</v>
      </c>
      <c r="S46" s="1">
        <v>2.0259999999999998</v>
      </c>
      <c r="T46" s="1">
        <v>7.8</v>
      </c>
      <c r="U46" s="1">
        <v>7.2</v>
      </c>
      <c r="V46" s="1">
        <f t="shared" si="4"/>
        <v>0.44376945857696121</v>
      </c>
      <c r="W46" s="1">
        <v>1.022</v>
      </c>
      <c r="X46" s="1">
        <v>1.978</v>
      </c>
      <c r="Y46" s="1">
        <v>9</v>
      </c>
      <c r="Z46" s="1">
        <v>1</v>
      </c>
      <c r="AA46" s="1">
        <f t="shared" si="5"/>
        <v>5.7409279856195934E-2</v>
      </c>
      <c r="AB46" s="1">
        <v>1</v>
      </c>
      <c r="AC46" s="1">
        <v>2</v>
      </c>
      <c r="AD46" s="1">
        <v>0</v>
      </c>
      <c r="AE46" s="1">
        <v>0</v>
      </c>
      <c r="AF46" s="1" t="e">
        <f t="shared" si="1"/>
        <v>#DIV/0!</v>
      </c>
      <c r="AH46" s="1">
        <f t="shared" si="15"/>
        <v>0.24510606098147991</v>
      </c>
      <c r="AI46" s="1">
        <f t="shared" si="16"/>
        <v>0.18394555969992879</v>
      </c>
      <c r="AJ46" s="1">
        <f t="shared" si="17"/>
        <v>7.2434574424172393E-2</v>
      </c>
      <c r="AK46" s="1">
        <f t="shared" si="11"/>
        <v>1.7288630394796247</v>
      </c>
      <c r="AL46" s="4" t="b">
        <f t="shared" si="12"/>
        <v>0</v>
      </c>
      <c r="AM46" s="1">
        <f t="shared" si="13"/>
        <v>0.38488697751505901</v>
      </c>
      <c r="AN46" s="4" t="b">
        <f t="shared" si="14"/>
        <v>0</v>
      </c>
      <c r="AO46" s="1">
        <v>9.4879999999999995</v>
      </c>
    </row>
    <row r="47" spans="1:41">
      <c r="A47" s="7">
        <v>44</v>
      </c>
      <c r="B47" s="9" t="s">
        <v>28</v>
      </c>
      <c r="C47" s="9" t="s">
        <v>29</v>
      </c>
      <c r="D47" s="9" t="s">
        <v>28</v>
      </c>
      <c r="E47" s="9" t="s">
        <v>29</v>
      </c>
      <c r="F47" s="2" t="b">
        <f t="shared" si="7"/>
        <v>0</v>
      </c>
      <c r="G47" s="2" t="b">
        <f t="shared" si="6"/>
        <v>0</v>
      </c>
      <c r="H47" s="1" t="s">
        <v>285</v>
      </c>
      <c r="J47" s="4"/>
      <c r="M47" s="1">
        <f>PRODUCT(SUM(PRODUCT(R47,overview!$J$5),PRODUCT(W47,overview!$K$5),PRODUCT(AB47,overview!$L$5)),1/SUM(overview!$J$5:$L$5))</f>
        <v>0.65833333333333344</v>
      </c>
      <c r="N47" s="1">
        <f>PRODUCT(SUM(PRODUCT(S47,overview!$J$5),PRODUCT(X47,overview!$K$5),PRODUCT(AC47,overview!$L$5)),1/SUM(overview!$J$5:$L$5))</f>
        <v>2.3416666666666668</v>
      </c>
      <c r="O47" s="1">
        <f t="shared" si="2"/>
        <v>11</v>
      </c>
      <c r="P47" s="1">
        <f t="shared" si="3"/>
        <v>1</v>
      </c>
      <c r="Q47" s="1">
        <f t="shared" si="0"/>
        <v>2.5558071821417019E-2</v>
      </c>
      <c r="R47" s="1">
        <v>0.63900000000000001</v>
      </c>
      <c r="S47" s="1">
        <v>2.3610000000000002</v>
      </c>
      <c r="T47" s="1">
        <v>4</v>
      </c>
      <c r="U47" s="1">
        <v>1</v>
      </c>
      <c r="V47" s="1">
        <f t="shared" si="4"/>
        <v>6.7662007623888173E-2</v>
      </c>
      <c r="W47" s="1">
        <v>0.66700000000000004</v>
      </c>
      <c r="X47" s="1">
        <v>2.3330000000000002</v>
      </c>
      <c r="Y47" s="1">
        <v>7</v>
      </c>
      <c r="Z47" s="1">
        <v>0</v>
      </c>
      <c r="AA47" s="1">
        <f t="shared" si="5"/>
        <v>0</v>
      </c>
      <c r="AB47" s="1">
        <v>0.66700000000000004</v>
      </c>
      <c r="AC47" s="1">
        <v>2.3330000000000002</v>
      </c>
      <c r="AD47" s="1">
        <v>0</v>
      </c>
      <c r="AE47" s="1">
        <v>0</v>
      </c>
      <c r="AF47" s="1" t="e">
        <f t="shared" si="1"/>
        <v>#DIV/0!</v>
      </c>
      <c r="AH47" s="1">
        <f t="shared" si="15"/>
        <v>0.29514070748638643</v>
      </c>
      <c r="AI47" s="1">
        <f t="shared" si="16"/>
        <v>0.19213807785888079</v>
      </c>
      <c r="AJ47" s="1">
        <f t="shared" si="17"/>
        <v>8.5912052117263826E-2</v>
      </c>
      <c r="AK47" s="1">
        <f t="shared" si="11"/>
        <v>1.7554413709448671</v>
      </c>
      <c r="AL47" s="4" t="b">
        <f t="shared" si="12"/>
        <v>0</v>
      </c>
      <c r="AM47" s="1">
        <f t="shared" si="13"/>
        <v>0.54215193241749815</v>
      </c>
      <c r="AN47" s="4" t="b">
        <f t="shared" si="14"/>
        <v>0</v>
      </c>
      <c r="AO47" s="1">
        <v>9.4879999999999995</v>
      </c>
    </row>
    <row r="48" spans="1:41">
      <c r="A48" s="7">
        <v>45</v>
      </c>
      <c r="B48" s="9" t="s">
        <v>47</v>
      </c>
      <c r="C48" s="9" t="s">
        <v>48</v>
      </c>
      <c r="D48" s="9" t="s">
        <v>49</v>
      </c>
      <c r="E48" s="9" t="s">
        <v>50</v>
      </c>
      <c r="F48" s="2" t="b">
        <f t="shared" si="7"/>
        <v>1</v>
      </c>
      <c r="G48" s="2" t="b">
        <f t="shared" si="6"/>
        <v>0</v>
      </c>
      <c r="H48" s="1" t="s">
        <v>285</v>
      </c>
      <c r="I48" s="3" t="s">
        <v>108</v>
      </c>
      <c r="J48" s="3"/>
      <c r="K48" s="4"/>
      <c r="L48" s="3"/>
      <c r="M48" s="1">
        <f>PRODUCT(SUM(PRODUCT(R48,overview!$J$5),PRODUCT(W48,overview!$K$5),PRODUCT(AB48,overview!$L$5)),1/SUM(overview!$J$5:$L$5))</f>
        <v>0.6080714285714286</v>
      </c>
      <c r="N48" s="1">
        <f>PRODUCT(SUM(PRODUCT(S48,overview!$J$5),PRODUCT(X48,overview!$K$5),PRODUCT(AC48,overview!$L$5)),1/SUM(overview!$J$5:$L$5))</f>
        <v>2.3919285714285712</v>
      </c>
      <c r="O48" s="1">
        <f t="shared" si="2"/>
        <v>6.7</v>
      </c>
      <c r="P48" s="1">
        <f t="shared" si="3"/>
        <v>10.3</v>
      </c>
      <c r="Q48" s="1">
        <f t="shared" si="0"/>
        <v>0.39081283046350357</v>
      </c>
      <c r="R48" s="1">
        <v>0.89900000000000002</v>
      </c>
      <c r="S48" s="1">
        <v>2.101</v>
      </c>
      <c r="T48" s="1">
        <v>4</v>
      </c>
      <c r="U48" s="1">
        <v>2</v>
      </c>
      <c r="V48" s="1">
        <f t="shared" si="4"/>
        <v>0.21394574012375059</v>
      </c>
      <c r="W48" s="1">
        <v>0.47899999999999998</v>
      </c>
      <c r="X48" s="1">
        <v>2.5209999999999999</v>
      </c>
      <c r="Y48" s="1">
        <v>2.7</v>
      </c>
      <c r="Z48" s="1">
        <v>7.3</v>
      </c>
      <c r="AA48" s="1">
        <f t="shared" si="5"/>
        <v>0.51371442843081083</v>
      </c>
      <c r="AB48" s="1">
        <v>0.44</v>
      </c>
      <c r="AC48" s="1">
        <v>2.56</v>
      </c>
      <c r="AD48" s="1">
        <v>0</v>
      </c>
      <c r="AE48" s="1">
        <v>1</v>
      </c>
      <c r="AF48" s="1" t="e">
        <f t="shared" si="1"/>
        <v>#DIV/0!</v>
      </c>
      <c r="AH48" s="1">
        <f t="shared" si="15"/>
        <v>0.37449894662266719</v>
      </c>
      <c r="AI48" s="1">
        <f t="shared" si="16"/>
        <v>0.31566144156233983</v>
      </c>
      <c r="AJ48" s="1">
        <f t="shared" si="17"/>
        <v>8.5912052117263826E-2</v>
      </c>
      <c r="AK48" s="1">
        <f t="shared" si="11"/>
        <v>1.1476308819190033</v>
      </c>
      <c r="AL48" s="4" t="b">
        <f t="shared" si="12"/>
        <v>0</v>
      </c>
      <c r="AM48" s="1">
        <f t="shared" si="13"/>
        <v>0.57504964362783184</v>
      </c>
      <c r="AN48" s="4" t="b">
        <f t="shared" si="14"/>
        <v>0</v>
      </c>
      <c r="AO48" s="1">
        <v>9.4879999999999995</v>
      </c>
    </row>
    <row r="49" spans="1:41">
      <c r="A49" s="7">
        <v>46</v>
      </c>
      <c r="B49" s="9" t="s">
        <v>45</v>
      </c>
      <c r="C49" s="9" t="s">
        <v>46</v>
      </c>
      <c r="D49" s="9" t="s">
        <v>45</v>
      </c>
      <c r="E49" s="9" t="s">
        <v>46</v>
      </c>
      <c r="F49" s="2" t="b">
        <f t="shared" si="7"/>
        <v>0</v>
      </c>
      <c r="G49" s="2" t="b">
        <f t="shared" si="6"/>
        <v>0</v>
      </c>
      <c r="H49" s="1" t="s">
        <v>285</v>
      </c>
      <c r="I49" s="1" t="s">
        <v>106</v>
      </c>
      <c r="J49" s="2"/>
      <c r="M49" s="1">
        <f>PRODUCT(SUM(PRODUCT(R49,overview!$J$5),PRODUCT(W49,overview!$K$5),PRODUCT(AB49,overview!$L$5)),1/SUM(overview!$J$5:$L$5))</f>
        <v>1.0242380952380952</v>
      </c>
      <c r="N49" s="1">
        <f>PRODUCT(SUM(PRODUCT(S49,overview!$J$5),PRODUCT(X49,overview!$K$5),PRODUCT(AC49,overview!$L$5)),1/SUM(overview!$J$5:$L$5))</f>
        <v>1.9757619047619046</v>
      </c>
      <c r="O49" s="1">
        <f t="shared" si="2"/>
        <v>12</v>
      </c>
      <c r="P49" s="1">
        <f t="shared" si="3"/>
        <v>1</v>
      </c>
      <c r="Q49" s="1">
        <f t="shared" si="0"/>
        <v>4.3200131755481097E-2</v>
      </c>
      <c r="R49" s="1">
        <v>1.018</v>
      </c>
      <c r="S49" s="1">
        <v>1.982</v>
      </c>
      <c r="T49" s="1">
        <v>6</v>
      </c>
      <c r="U49" s="1">
        <v>0</v>
      </c>
      <c r="V49" s="1">
        <f t="shared" si="4"/>
        <v>0</v>
      </c>
      <c r="W49" s="1">
        <v>1.028</v>
      </c>
      <c r="X49" s="1">
        <v>1.972</v>
      </c>
      <c r="Y49" s="1">
        <v>6</v>
      </c>
      <c r="Z49" s="1">
        <v>1</v>
      </c>
      <c r="AA49" s="1">
        <f t="shared" si="5"/>
        <v>8.6883029073698451E-2</v>
      </c>
      <c r="AB49" s="1">
        <v>1</v>
      </c>
      <c r="AC49" s="1">
        <v>2</v>
      </c>
      <c r="AD49" s="1">
        <v>0</v>
      </c>
      <c r="AE49" s="1">
        <v>0</v>
      </c>
      <c r="AF49" s="1" t="e">
        <f t="shared" si="1"/>
        <v>#DIV/0!</v>
      </c>
      <c r="AH49" s="1">
        <f t="shared" si="15"/>
        <v>0.44492493543320244</v>
      </c>
      <c r="AI49" s="1">
        <f t="shared" si="16"/>
        <v>0.3485514714579514</v>
      </c>
      <c r="AJ49" s="1">
        <f t="shared" si="17"/>
        <v>0.22909880564603688</v>
      </c>
      <c r="AK49" s="1">
        <f t="shared" si="11"/>
        <v>0.84847074948916978</v>
      </c>
      <c r="AL49" s="4" t="b">
        <f t="shared" si="12"/>
        <v>0</v>
      </c>
      <c r="AM49" s="1">
        <f t="shared" si="13"/>
        <v>0.83410839570783823</v>
      </c>
      <c r="AN49" s="4" t="b">
        <f t="shared" si="14"/>
        <v>0</v>
      </c>
      <c r="AO49" s="1">
        <v>9.4879999999999995</v>
      </c>
    </row>
    <row r="50" spans="1:41">
      <c r="A50" s="7">
        <v>47</v>
      </c>
      <c r="B50" s="9" t="s">
        <v>60</v>
      </c>
      <c r="C50" s="9" t="s">
        <v>61</v>
      </c>
      <c r="D50" s="9" t="s">
        <v>83</v>
      </c>
      <c r="E50" s="9" t="s">
        <v>61</v>
      </c>
      <c r="F50" s="2" t="b">
        <f t="shared" si="7"/>
        <v>0</v>
      </c>
      <c r="G50" s="2" t="b">
        <f t="shared" si="6"/>
        <v>0</v>
      </c>
      <c r="H50" s="1" t="s">
        <v>285</v>
      </c>
      <c r="I50" s="1" t="s">
        <v>106</v>
      </c>
      <c r="J50" s="2"/>
      <c r="M50" s="1">
        <f>PRODUCT(SUM(PRODUCT(R50,overview!$J$5),PRODUCT(W50,overview!$K$5),PRODUCT(AB50,overview!$L$5)),1/SUM(overview!$J$5:$L$5))</f>
        <v>0.98133333333333328</v>
      </c>
      <c r="N50" s="1">
        <f>PRODUCT(SUM(PRODUCT(S50,overview!$J$5),PRODUCT(X50,overview!$K$5),PRODUCT(AC50,overview!$L$5)),1/SUM(overview!$J$5:$L$5))</f>
        <v>2.0186666666666664</v>
      </c>
      <c r="O50" s="1">
        <f t="shared" si="2"/>
        <v>16</v>
      </c>
      <c r="P50" s="1">
        <f t="shared" si="3"/>
        <v>13</v>
      </c>
      <c r="Q50" s="1">
        <f t="shared" si="0"/>
        <v>0.39498018494055487</v>
      </c>
      <c r="R50" s="1">
        <v>1</v>
      </c>
      <c r="S50" s="1">
        <v>2</v>
      </c>
      <c r="T50" s="1">
        <v>7</v>
      </c>
      <c r="U50" s="1">
        <v>1</v>
      </c>
      <c r="V50" s="1">
        <f t="shared" si="4"/>
        <v>7.1428571428571425E-2</v>
      </c>
      <c r="W50" s="1">
        <v>0.97199999999999998</v>
      </c>
      <c r="X50" s="1">
        <v>2.028</v>
      </c>
      <c r="Y50" s="1">
        <v>8</v>
      </c>
      <c r="Z50" s="1">
        <v>12</v>
      </c>
      <c r="AA50" s="1">
        <f t="shared" si="5"/>
        <v>0.71893491124260356</v>
      </c>
      <c r="AB50" s="1">
        <v>1</v>
      </c>
      <c r="AC50" s="1">
        <v>2</v>
      </c>
      <c r="AD50" s="1">
        <v>1</v>
      </c>
      <c r="AE50" s="1">
        <v>0</v>
      </c>
      <c r="AF50" s="1">
        <f t="shared" si="1"/>
        <v>0</v>
      </c>
      <c r="AH50" s="1">
        <f t="shared" si="15"/>
        <v>0.41844183405228735</v>
      </c>
      <c r="AI50" s="1">
        <f t="shared" si="16"/>
        <v>0.33946191682759513</v>
      </c>
      <c r="AJ50" s="1">
        <f t="shared" si="17"/>
        <v>0.34364820846905542</v>
      </c>
      <c r="AK50" s="1">
        <f t="shared" si="11"/>
        <v>0.81027801823133883</v>
      </c>
      <c r="AL50" s="4" t="b">
        <f t="shared" si="12"/>
        <v>0</v>
      </c>
      <c r="AM50" s="1">
        <f t="shared" si="13"/>
        <v>1.070505377729859</v>
      </c>
      <c r="AN50" s="4" t="b">
        <f t="shared" si="14"/>
        <v>0</v>
      </c>
      <c r="AO50" s="1">
        <v>9.4879999999999995</v>
      </c>
    </row>
    <row r="51" spans="1:41">
      <c r="A51" s="7">
        <v>48</v>
      </c>
      <c r="B51" s="9" t="s">
        <v>28</v>
      </c>
      <c r="C51" s="9" t="s">
        <v>29</v>
      </c>
      <c r="D51" s="9" t="s">
        <v>28</v>
      </c>
      <c r="E51" s="9" t="s">
        <v>29</v>
      </c>
      <c r="F51" s="2" t="b">
        <f t="shared" si="7"/>
        <v>0</v>
      </c>
      <c r="G51" s="2" t="b">
        <f t="shared" si="6"/>
        <v>0</v>
      </c>
      <c r="H51" s="1" t="s">
        <v>285</v>
      </c>
      <c r="I51" s="3" t="s">
        <v>108</v>
      </c>
      <c r="M51" s="1">
        <f>PRODUCT(SUM(PRODUCT(R51,overview!$J$5),PRODUCT(W51,overview!$K$5),PRODUCT(AB51,overview!$L$5)),1/SUM(overview!$J$5:$L$5))</f>
        <v>0.78007142857142853</v>
      </c>
      <c r="N51" s="1">
        <f>PRODUCT(SUM(PRODUCT(S51,overview!$J$5),PRODUCT(X51,overview!$K$5),PRODUCT(AC51,overview!$L$5)),1/SUM(overview!$J$5:$L$5))</f>
        <v>2.219928571428571</v>
      </c>
      <c r="O51" s="1">
        <f t="shared" si="2"/>
        <v>10</v>
      </c>
      <c r="P51" s="1">
        <f t="shared" si="3"/>
        <v>19</v>
      </c>
      <c r="Q51" s="1">
        <f t="shared" si="0"/>
        <v>0.66765018179478119</v>
      </c>
      <c r="R51" s="1">
        <v>0.69199999999999995</v>
      </c>
      <c r="S51" s="1">
        <v>2.3079999999999998</v>
      </c>
      <c r="T51" s="1">
        <v>5</v>
      </c>
      <c r="U51" s="1">
        <v>6</v>
      </c>
      <c r="V51" s="1">
        <f t="shared" si="4"/>
        <v>0.35979202772963603</v>
      </c>
      <c r="W51" s="1">
        <v>0.82499999999999996</v>
      </c>
      <c r="X51" s="1">
        <v>2.1749999999999998</v>
      </c>
      <c r="Y51" s="1">
        <v>5</v>
      </c>
      <c r="Z51" s="1">
        <v>13</v>
      </c>
      <c r="AA51" s="1">
        <f t="shared" si="5"/>
        <v>0.98620689655172411</v>
      </c>
      <c r="AB51" s="1">
        <v>0.66700000000000004</v>
      </c>
      <c r="AC51" s="1">
        <v>2.3330000000000002</v>
      </c>
      <c r="AD51" s="1">
        <v>0</v>
      </c>
      <c r="AE51" s="1">
        <v>0</v>
      </c>
      <c r="AF51" s="1" t="e">
        <f t="shared" si="1"/>
        <v>#DIV/0!</v>
      </c>
      <c r="AH51" s="1">
        <f t="shared" si="15"/>
        <v>0.436537759865124</v>
      </c>
      <c r="AI51" s="1">
        <f t="shared" si="16"/>
        <v>0.27790120172541916</v>
      </c>
      <c r="AJ51" s="1">
        <f t="shared" si="17"/>
        <v>0.22906233459549691</v>
      </c>
      <c r="AK51" s="1">
        <f t="shared" si="11"/>
        <v>0.75296440346865845</v>
      </c>
      <c r="AL51" s="4" t="b">
        <f t="shared" si="12"/>
        <v>0</v>
      </c>
      <c r="AM51" s="1">
        <f t="shared" si="13"/>
        <v>1.6447498731268198</v>
      </c>
      <c r="AN51" s="4" t="b">
        <f t="shared" si="14"/>
        <v>0</v>
      </c>
      <c r="AO51" s="1">
        <v>9.4879999999999995</v>
      </c>
    </row>
    <row r="52" spans="1:41">
      <c r="A52" s="7">
        <v>49</v>
      </c>
      <c r="B52" s="9" t="s">
        <v>56</v>
      </c>
      <c r="C52" s="9" t="s">
        <v>31</v>
      </c>
      <c r="D52" s="9" t="s">
        <v>30</v>
      </c>
      <c r="E52" s="9" t="s">
        <v>31</v>
      </c>
      <c r="F52" s="2" t="b">
        <f t="shared" si="7"/>
        <v>0</v>
      </c>
      <c r="G52" s="2" t="b">
        <f t="shared" si="6"/>
        <v>0</v>
      </c>
      <c r="H52" s="1" t="s">
        <v>285</v>
      </c>
      <c r="I52" s="3" t="s">
        <v>107</v>
      </c>
      <c r="J52" s="2"/>
      <c r="K52" s="2"/>
      <c r="L52" s="2"/>
      <c r="M52" s="1">
        <f>PRODUCT(SUM(PRODUCT(R52,overview!$J$5),PRODUCT(W52,overview!$K$5),PRODUCT(AB52,overview!$L$5)),1/SUM(overview!$J$5:$L$5))</f>
        <v>0.93704761904761902</v>
      </c>
      <c r="N52" s="1">
        <f>PRODUCT(SUM(PRODUCT(S52,overview!$J$5),PRODUCT(X52,overview!$K$5),PRODUCT(AC52,overview!$L$5)),1/SUM(overview!$J$5:$L$5))</f>
        <v>2.0629523809523809</v>
      </c>
      <c r="O52" s="1">
        <f t="shared" si="2"/>
        <v>15.8</v>
      </c>
      <c r="P52" s="1">
        <f t="shared" si="3"/>
        <v>16.2</v>
      </c>
      <c r="Q52" s="1">
        <f t="shared" si="0"/>
        <v>0.46572589481533327</v>
      </c>
      <c r="R52" s="1">
        <v>1.012</v>
      </c>
      <c r="S52" s="1">
        <v>1.988</v>
      </c>
      <c r="T52" s="1">
        <v>7</v>
      </c>
      <c r="U52" s="1">
        <v>5</v>
      </c>
      <c r="V52" s="1">
        <f t="shared" si="4"/>
        <v>0.36361023282552452</v>
      </c>
      <c r="W52" s="1">
        <v>0.9</v>
      </c>
      <c r="X52" s="1">
        <v>2.1</v>
      </c>
      <c r="Y52" s="1">
        <v>7.8</v>
      </c>
      <c r="Z52" s="1">
        <v>11.2</v>
      </c>
      <c r="AA52" s="1">
        <f t="shared" si="5"/>
        <v>0.61538461538461542</v>
      </c>
      <c r="AB52" s="1">
        <v>1</v>
      </c>
      <c r="AC52" s="1">
        <v>2</v>
      </c>
      <c r="AD52" s="1">
        <v>1</v>
      </c>
      <c r="AE52" s="1">
        <v>0</v>
      </c>
      <c r="AF52" s="1">
        <f t="shared" si="1"/>
        <v>0</v>
      </c>
      <c r="AH52" s="1">
        <f t="shared" si="15"/>
        <v>0.47982945831382839</v>
      </c>
      <c r="AI52" s="1">
        <f t="shared" si="16"/>
        <v>0.29218769106506559</v>
      </c>
      <c r="AJ52" s="1">
        <f t="shared" si="17"/>
        <v>0.18103021297672114</v>
      </c>
      <c r="AK52" s="1">
        <f t="shared" si="11"/>
        <v>0.81136203391533301</v>
      </c>
      <c r="AL52" s="4" t="b">
        <f t="shared" si="12"/>
        <v>0</v>
      </c>
      <c r="AM52" s="1">
        <f t="shared" si="13"/>
        <v>2.5647597803784423</v>
      </c>
      <c r="AN52" s="4" t="b">
        <f t="shared" si="14"/>
        <v>0</v>
      </c>
      <c r="AO52" s="1">
        <v>9.4879999999999995</v>
      </c>
    </row>
    <row r="53" spans="1:41">
      <c r="A53" s="7">
        <v>50</v>
      </c>
      <c r="B53" s="9" t="s">
        <v>49</v>
      </c>
      <c r="C53" s="9" t="s">
        <v>50</v>
      </c>
      <c r="D53" s="9" t="s">
        <v>49</v>
      </c>
      <c r="E53" s="9" t="s">
        <v>50</v>
      </c>
      <c r="F53" s="2" t="b">
        <f t="shared" si="7"/>
        <v>0</v>
      </c>
      <c r="G53" s="2" t="b">
        <f t="shared" si="6"/>
        <v>0</v>
      </c>
      <c r="H53" s="1" t="s">
        <v>285</v>
      </c>
      <c r="J53" s="3"/>
      <c r="M53" s="1">
        <f>PRODUCT(SUM(PRODUCT(R53,overview!$J$5),PRODUCT(W53,overview!$K$5),PRODUCT(AB53,overview!$L$5)),1/SUM(overview!$J$5:$L$5))</f>
        <v>0.63945238095238077</v>
      </c>
      <c r="N53" s="1">
        <f>PRODUCT(SUM(PRODUCT(S53,overview!$J$5),PRODUCT(X53,overview!$K$5),PRODUCT(AC53,overview!$L$5)),1/SUM(overview!$J$5:$L$5))</f>
        <v>2.3605476190476189</v>
      </c>
      <c r="O53" s="1">
        <f t="shared" si="2"/>
        <v>13.8</v>
      </c>
      <c r="P53" s="1">
        <f t="shared" si="3"/>
        <v>22.2</v>
      </c>
      <c r="Q53" s="1">
        <f t="shared" si="0"/>
        <v>0.43578204341642651</v>
      </c>
      <c r="R53" s="1">
        <v>0.46800000000000003</v>
      </c>
      <c r="S53" s="1">
        <v>2.532</v>
      </c>
      <c r="T53" s="1">
        <v>1.8</v>
      </c>
      <c r="U53" s="1">
        <v>5.2</v>
      </c>
      <c r="V53" s="1">
        <f t="shared" si="4"/>
        <v>0.53396524486571895</v>
      </c>
      <c r="W53" s="1">
        <v>0.73</v>
      </c>
      <c r="X53" s="1">
        <v>2.27</v>
      </c>
      <c r="Y53" s="1">
        <v>12</v>
      </c>
      <c r="Z53" s="1">
        <v>17</v>
      </c>
      <c r="AA53" s="1">
        <f t="shared" si="5"/>
        <v>0.4555800293685755</v>
      </c>
      <c r="AB53" s="1">
        <v>0.33300000000000002</v>
      </c>
      <c r="AC53" s="1">
        <v>2.6669999999999998</v>
      </c>
      <c r="AD53" s="1">
        <v>0</v>
      </c>
      <c r="AE53" s="1">
        <v>0</v>
      </c>
      <c r="AF53" s="1" t="e">
        <f t="shared" si="1"/>
        <v>#DIV/0!</v>
      </c>
      <c r="AH53" s="1">
        <f t="shared" si="15"/>
        <v>0.47678391055962743</v>
      </c>
      <c r="AI53" s="1">
        <f t="shared" si="16"/>
        <v>0.28577400627437061</v>
      </c>
      <c r="AJ53" s="1">
        <f t="shared" si="17"/>
        <v>7.8857529153287129E-2</v>
      </c>
      <c r="AK53" s="1">
        <f t="shared" ref="AK53:AK116" si="18">(((SUM(AJ51:AJ55))-(SUM(AI51:AI55)))^2)/(AVERAGE(AI51:AI55))</f>
        <v>1.2965065881578142</v>
      </c>
      <c r="AL53" s="4" t="b">
        <f t="shared" si="12"/>
        <v>0</v>
      </c>
      <c r="AM53" s="1">
        <f t="shared" ref="AM53:AM116" si="19">(((SUM(AH51:AH55))-(SUM(AI51:AI55)))^2)/(AVERAGE(AI51:AI55))</f>
        <v>3.5555835787120804</v>
      </c>
      <c r="AN53" s="4" t="b">
        <f t="shared" si="14"/>
        <v>0</v>
      </c>
      <c r="AO53" s="1">
        <v>9.4879999999999995</v>
      </c>
    </row>
    <row r="54" spans="1:41">
      <c r="A54" s="7">
        <v>51</v>
      </c>
      <c r="B54" s="9" t="s">
        <v>49</v>
      </c>
      <c r="C54" s="9" t="s">
        <v>50</v>
      </c>
      <c r="D54" s="9" t="s">
        <v>49</v>
      </c>
      <c r="E54" s="9" t="s">
        <v>50</v>
      </c>
      <c r="F54" s="2" t="b">
        <f t="shared" si="7"/>
        <v>0</v>
      </c>
      <c r="G54" s="2" t="b">
        <f t="shared" si="6"/>
        <v>0</v>
      </c>
      <c r="H54" s="1" t="s">
        <v>285</v>
      </c>
      <c r="I54" s="3" t="s">
        <v>108</v>
      </c>
      <c r="J54" s="3"/>
      <c r="M54" s="1">
        <f>PRODUCT(SUM(PRODUCT(R54,overview!$J$5),PRODUCT(W54,overview!$K$5),PRODUCT(AB54,overview!$L$5)),1/SUM(overview!$J$5:$L$5))</f>
        <v>0.74616666666666664</v>
      </c>
      <c r="N54" s="1">
        <f>PRODUCT(SUM(PRODUCT(S54,overview!$J$5),PRODUCT(X54,overview!$K$5),PRODUCT(AC54,overview!$L$5)),1/SUM(overview!$J$5:$L$5))</f>
        <v>2.2538333333333331</v>
      </c>
      <c r="O54" s="1">
        <f t="shared" si="2"/>
        <v>10.5</v>
      </c>
      <c r="P54" s="1">
        <f t="shared" si="3"/>
        <v>29.5</v>
      </c>
      <c r="Q54" s="1">
        <f t="shared" si="0"/>
        <v>0.93013666311011567</v>
      </c>
      <c r="R54" s="1">
        <v>0.52200000000000002</v>
      </c>
      <c r="S54" s="1">
        <v>2.4780000000000002</v>
      </c>
      <c r="T54" s="1">
        <v>1.5</v>
      </c>
      <c r="U54" s="1">
        <v>15.5</v>
      </c>
      <c r="V54" s="1">
        <f t="shared" si="4"/>
        <v>2.176755447941888</v>
      </c>
      <c r="W54" s="1">
        <v>0.86499999999999999</v>
      </c>
      <c r="X54" s="1">
        <v>2.1349999999999998</v>
      </c>
      <c r="Y54" s="1">
        <v>9</v>
      </c>
      <c r="Z54" s="1">
        <v>14</v>
      </c>
      <c r="AA54" s="1">
        <f t="shared" si="5"/>
        <v>0.63023679417122036</v>
      </c>
      <c r="AB54" s="1">
        <v>0.33300000000000002</v>
      </c>
      <c r="AC54" s="1">
        <v>2.6669999999999998</v>
      </c>
      <c r="AD54" s="1">
        <v>0</v>
      </c>
      <c r="AE54" s="1">
        <v>0</v>
      </c>
      <c r="AF54" s="1" t="e">
        <f t="shared" si="1"/>
        <v>#DIV/0!</v>
      </c>
      <c r="AH54" s="1">
        <f t="shared" si="15"/>
        <v>0.53901858401467673</v>
      </c>
      <c r="AI54" s="1">
        <f t="shared" si="16"/>
        <v>0.28414100012369425</v>
      </c>
      <c r="AJ54" s="1">
        <f t="shared" si="17"/>
        <v>0.15689153271737755</v>
      </c>
      <c r="AK54" s="1">
        <f t="shared" si="18"/>
        <v>1.4279662794635599</v>
      </c>
      <c r="AL54" s="4" t="b">
        <f t="shared" si="12"/>
        <v>0</v>
      </c>
      <c r="AM54" s="1">
        <f t="shared" si="19"/>
        <v>3.9680560275118144</v>
      </c>
      <c r="AN54" s="4" t="b">
        <f t="shared" si="14"/>
        <v>0</v>
      </c>
      <c r="AO54" s="1">
        <v>9.4879999999999995</v>
      </c>
    </row>
    <row r="55" spans="1:41">
      <c r="A55" s="7">
        <v>52</v>
      </c>
      <c r="B55" s="9" t="s">
        <v>32</v>
      </c>
      <c r="C55" s="9" t="s">
        <v>33</v>
      </c>
      <c r="D55" s="9" t="s">
        <v>62</v>
      </c>
      <c r="E55" s="9" t="s">
        <v>48</v>
      </c>
      <c r="F55" s="2" t="b">
        <f t="shared" si="7"/>
        <v>1</v>
      </c>
      <c r="G55" s="2" t="b">
        <f t="shared" si="6"/>
        <v>0</v>
      </c>
      <c r="H55" s="1" t="s">
        <v>285</v>
      </c>
      <c r="I55" s="3" t="s">
        <v>108</v>
      </c>
      <c r="J55" s="2"/>
      <c r="M55" s="1">
        <f>PRODUCT(SUM(PRODUCT(R55,overview!$J$5),PRODUCT(W55,overview!$K$5),PRODUCT(AB55,overview!$L$5)),1/SUM(overview!$J$5:$L$5))</f>
        <v>0.90059523809523812</v>
      </c>
      <c r="N55" s="1">
        <f>PRODUCT(SUM(PRODUCT(S55,overview!$J$5),PRODUCT(X55,overview!$K$5),PRODUCT(AC55,overview!$L$5)),1/SUM(overview!$J$5:$L$5))</f>
        <v>2.0994047619047618</v>
      </c>
      <c r="O55" s="1">
        <f t="shared" si="2"/>
        <v>15</v>
      </c>
      <c r="P55" s="1">
        <f t="shared" si="3"/>
        <v>19</v>
      </c>
      <c r="Q55" s="1">
        <f t="shared" si="0"/>
        <v>0.54337019185332203</v>
      </c>
      <c r="R55" s="1">
        <v>0.93300000000000005</v>
      </c>
      <c r="S55" s="1">
        <v>2.0670000000000002</v>
      </c>
      <c r="T55" s="1">
        <v>8</v>
      </c>
      <c r="U55" s="1">
        <v>7</v>
      </c>
      <c r="V55" s="1">
        <f t="shared" si="4"/>
        <v>0.39495645863570394</v>
      </c>
      <c r="W55" s="1">
        <v>0.88200000000000001</v>
      </c>
      <c r="X55" s="1">
        <v>2.1179999999999999</v>
      </c>
      <c r="Y55" s="1">
        <v>7</v>
      </c>
      <c r="Z55" s="1">
        <v>11</v>
      </c>
      <c r="AA55" s="1">
        <f t="shared" si="5"/>
        <v>0.65439093484419275</v>
      </c>
      <c r="AB55" s="1">
        <v>1</v>
      </c>
      <c r="AC55" s="1">
        <v>2</v>
      </c>
      <c r="AD55" s="1">
        <v>0</v>
      </c>
      <c r="AE55" s="1">
        <v>1</v>
      </c>
      <c r="AF55" s="1" t="e">
        <f t="shared" si="1"/>
        <v>#DIV/0!</v>
      </c>
      <c r="AH55" s="1">
        <f t="shared" si="15"/>
        <v>0.51140843141374492</v>
      </c>
      <c r="AI55" s="1">
        <f t="shared" si="16"/>
        <v>0.2938154197775153</v>
      </c>
      <c r="AJ55" s="1">
        <f t="shared" si="17"/>
        <v>0.17823084511673792</v>
      </c>
      <c r="AK55" s="1">
        <f t="shared" si="18"/>
        <v>0.7313750539229894</v>
      </c>
      <c r="AL55" s="4" t="b">
        <f t="shared" si="12"/>
        <v>0</v>
      </c>
      <c r="AM55" s="1">
        <f t="shared" si="19"/>
        <v>4.1748744105805109</v>
      </c>
      <c r="AN55" s="4" t="b">
        <f t="shared" si="14"/>
        <v>0</v>
      </c>
      <c r="AO55" s="1">
        <v>9.4879999999999995</v>
      </c>
    </row>
    <row r="56" spans="1:41">
      <c r="A56" s="7">
        <v>53</v>
      </c>
      <c r="B56" s="9" t="s">
        <v>45</v>
      </c>
      <c r="C56" s="9" t="s">
        <v>46</v>
      </c>
      <c r="D56" s="9" t="s">
        <v>45</v>
      </c>
      <c r="E56" s="9" t="s">
        <v>46</v>
      </c>
      <c r="F56" s="2" t="b">
        <f t="shared" si="7"/>
        <v>0</v>
      </c>
      <c r="G56" s="2" t="b">
        <f t="shared" si="6"/>
        <v>0</v>
      </c>
      <c r="H56" s="1" t="s">
        <v>285</v>
      </c>
      <c r="J56" s="3"/>
      <c r="M56" s="1">
        <f>PRODUCT(SUM(PRODUCT(R56,overview!$J$5),PRODUCT(W56,overview!$K$5),PRODUCT(AB56,overview!$L$5)),1/SUM(overview!$J$5:$L$5))</f>
        <v>1.0139999999999998</v>
      </c>
      <c r="N56" s="1">
        <f>PRODUCT(SUM(PRODUCT(S56,overview!$J$5),PRODUCT(X56,overview!$K$5),PRODUCT(AC56,overview!$L$5)),1/SUM(overview!$J$5:$L$5))</f>
        <v>1.986</v>
      </c>
      <c r="O56" s="1">
        <f t="shared" si="2"/>
        <v>15</v>
      </c>
      <c r="P56" s="1">
        <f t="shared" si="3"/>
        <v>1</v>
      </c>
      <c r="Q56" s="1">
        <f t="shared" si="0"/>
        <v>3.4038267875125872E-2</v>
      </c>
      <c r="R56" s="1">
        <v>0.94399999999999995</v>
      </c>
      <c r="S56" s="1">
        <v>2.056</v>
      </c>
      <c r="T56" s="1">
        <v>5</v>
      </c>
      <c r="U56" s="1">
        <v>1</v>
      </c>
      <c r="V56" s="1">
        <f t="shared" si="4"/>
        <v>9.1828793774319059E-2</v>
      </c>
      <c r="W56" s="1">
        <v>1.0469999999999999</v>
      </c>
      <c r="X56" s="1">
        <v>1.9530000000000001</v>
      </c>
      <c r="Y56" s="1">
        <v>10</v>
      </c>
      <c r="Z56" s="1">
        <v>0</v>
      </c>
      <c r="AA56" s="1">
        <f t="shared" si="5"/>
        <v>0</v>
      </c>
      <c r="AB56" s="1">
        <v>1</v>
      </c>
      <c r="AC56" s="1">
        <v>2</v>
      </c>
      <c r="AD56" s="1">
        <v>0</v>
      </c>
      <c r="AE56" s="1">
        <v>0</v>
      </c>
      <c r="AF56" s="1" t="e">
        <f t="shared" si="1"/>
        <v>#DIV/0!</v>
      </c>
      <c r="AH56" s="1">
        <f t="shared" si="15"/>
        <v>0.47359934825777772</v>
      </c>
      <c r="AI56" s="1">
        <f t="shared" si="16"/>
        <v>0.26340576395587217</v>
      </c>
      <c r="AJ56" s="1">
        <f t="shared" si="17"/>
        <v>0.1876432590122942</v>
      </c>
      <c r="AK56" s="1">
        <f t="shared" si="18"/>
        <v>0.12355311784896432</v>
      </c>
      <c r="AL56" s="4" t="b">
        <f t="shared" si="12"/>
        <v>0</v>
      </c>
      <c r="AM56" s="1">
        <f t="shared" si="19"/>
        <v>3.8114581056926968</v>
      </c>
      <c r="AN56" s="4" t="b">
        <f t="shared" si="14"/>
        <v>0</v>
      </c>
      <c r="AO56" s="1">
        <v>9.4879999999999995</v>
      </c>
    </row>
    <row r="57" spans="1:41">
      <c r="A57" s="7">
        <v>54</v>
      </c>
      <c r="B57" s="9" t="s">
        <v>79</v>
      </c>
      <c r="C57" s="9" t="s">
        <v>48</v>
      </c>
      <c r="D57" s="9" t="s">
        <v>47</v>
      </c>
      <c r="E57" s="9" t="s">
        <v>48</v>
      </c>
      <c r="F57" s="2" t="b">
        <f t="shared" si="7"/>
        <v>0</v>
      </c>
      <c r="G57" s="2" t="b">
        <f t="shared" si="6"/>
        <v>1</v>
      </c>
      <c r="H57" s="1" t="s">
        <v>285</v>
      </c>
      <c r="I57" s="3" t="s">
        <v>107</v>
      </c>
      <c r="J57" s="3"/>
      <c r="M57" s="1">
        <f>PRODUCT(SUM(PRODUCT(R57,overview!$J$5),PRODUCT(W57,overview!$K$5),PRODUCT(AB57,overview!$L$5)),1/SUM(overview!$J$5:$L$5))</f>
        <v>0.97923809523809535</v>
      </c>
      <c r="N57" s="1">
        <f>PRODUCT(SUM(PRODUCT(S57,overview!$J$5),PRODUCT(X57,overview!$K$5),PRODUCT(AC57,overview!$L$5)),1/SUM(overview!$J$5:$L$5))</f>
        <v>2.0207619047619052</v>
      </c>
      <c r="O57" s="1">
        <f t="shared" si="2"/>
        <v>19</v>
      </c>
      <c r="P57" s="1">
        <f t="shared" si="3"/>
        <v>3</v>
      </c>
      <c r="Q57" s="1">
        <f t="shared" si="0"/>
        <v>7.6513982666157332E-2</v>
      </c>
      <c r="R57" s="1">
        <v>1.129</v>
      </c>
      <c r="S57" s="1">
        <v>1.871</v>
      </c>
      <c r="T57" s="1">
        <v>12</v>
      </c>
      <c r="U57" s="1">
        <v>0</v>
      </c>
      <c r="V57" s="1">
        <f t="shared" si="4"/>
        <v>0</v>
      </c>
      <c r="W57" s="1">
        <v>0.90900000000000003</v>
      </c>
      <c r="X57" s="1">
        <v>2.0910000000000002</v>
      </c>
      <c r="Y57" s="1">
        <v>6</v>
      </c>
      <c r="Z57" s="1">
        <v>3</v>
      </c>
      <c r="AA57" s="1">
        <f t="shared" si="5"/>
        <v>0.21736011477761835</v>
      </c>
      <c r="AB57" s="1">
        <v>0.999</v>
      </c>
      <c r="AC57" s="1">
        <v>2.0009999999999999</v>
      </c>
      <c r="AD57" s="1">
        <v>1</v>
      </c>
      <c r="AE57" s="1">
        <v>0</v>
      </c>
      <c r="AF57" s="1">
        <f t="shared" si="1"/>
        <v>0</v>
      </c>
      <c r="AH57" s="1">
        <f t="shared" si="15"/>
        <v>0.4915790564833355</v>
      </c>
      <c r="AI57" s="1">
        <f t="shared" si="16"/>
        <v>0.28094890134380351</v>
      </c>
      <c r="AJ57" s="1">
        <f t="shared" si="17"/>
        <v>0.35262532278558834</v>
      </c>
      <c r="AK57" s="1">
        <f t="shared" si="18"/>
        <v>1.0900158526429223E-2</v>
      </c>
      <c r="AL57" s="4" t="b">
        <f t="shared" si="12"/>
        <v>0</v>
      </c>
      <c r="AM57" s="1">
        <f t="shared" si="19"/>
        <v>3.3464675752001587</v>
      </c>
      <c r="AN57" s="4" t="b">
        <f t="shared" si="14"/>
        <v>0</v>
      </c>
      <c r="AO57" s="1">
        <v>9.4879999999999995</v>
      </c>
    </row>
    <row r="58" spans="1:41">
      <c r="A58" s="7">
        <v>55</v>
      </c>
      <c r="B58" s="9" t="s">
        <v>30</v>
      </c>
      <c r="C58" s="9" t="s">
        <v>31</v>
      </c>
      <c r="D58" s="9" t="s">
        <v>56</v>
      </c>
      <c r="E58" s="9" t="s">
        <v>31</v>
      </c>
      <c r="F58" s="2" t="b">
        <f t="shared" si="7"/>
        <v>0</v>
      </c>
      <c r="G58" s="2" t="b">
        <f t="shared" si="6"/>
        <v>0</v>
      </c>
      <c r="H58" s="1" t="s">
        <v>285</v>
      </c>
      <c r="J58" s="2"/>
      <c r="M58" s="1">
        <f>PRODUCT(SUM(PRODUCT(R58,overview!$J$5),PRODUCT(W58,overview!$K$5),PRODUCT(AB58,overview!$L$5)),1/SUM(overview!$J$5:$L$5))</f>
        <v>1.0196190476190474</v>
      </c>
      <c r="N58" s="1">
        <f>PRODUCT(SUM(PRODUCT(S58,overview!$J$5),PRODUCT(X58,overview!$K$5),PRODUCT(AC58,overview!$L$5)),1/SUM(overview!$J$5:$L$5))</f>
        <v>1.9803809523809524</v>
      </c>
      <c r="O58" s="1">
        <f t="shared" si="2"/>
        <v>19</v>
      </c>
      <c r="P58" s="1">
        <f t="shared" si="3"/>
        <v>10</v>
      </c>
      <c r="Q58" s="1">
        <f t="shared" si="0"/>
        <v>0.27097897672911719</v>
      </c>
      <c r="R58" s="1">
        <v>1.016</v>
      </c>
      <c r="S58" s="1">
        <v>1.984</v>
      </c>
      <c r="T58" s="1">
        <v>10</v>
      </c>
      <c r="U58" s="1">
        <v>5</v>
      </c>
      <c r="V58" s="1">
        <f t="shared" si="4"/>
        <v>0.25604838709677419</v>
      </c>
      <c r="W58" s="1">
        <v>1.022</v>
      </c>
      <c r="X58" s="1">
        <v>1.978</v>
      </c>
      <c r="Y58" s="1">
        <v>8</v>
      </c>
      <c r="Z58" s="1">
        <v>5</v>
      </c>
      <c r="AA58" s="1">
        <f t="shared" si="5"/>
        <v>0.32292719919110219</v>
      </c>
      <c r="AB58" s="1">
        <v>1</v>
      </c>
      <c r="AC58" s="1">
        <v>2</v>
      </c>
      <c r="AD58" s="1">
        <v>1</v>
      </c>
      <c r="AE58" s="1">
        <v>0</v>
      </c>
      <c r="AF58" s="1">
        <f t="shared" si="1"/>
        <v>0</v>
      </c>
      <c r="AH58" s="1">
        <f t="shared" si="15"/>
        <v>0.49349739933813574</v>
      </c>
      <c r="AI58" s="1">
        <f t="shared" si="16"/>
        <v>0.33338528552811225</v>
      </c>
      <c r="AJ58" s="1">
        <f t="shared" si="17"/>
        <v>0.39064475347661193</v>
      </c>
      <c r="AK58" s="1">
        <f t="shared" si="18"/>
        <v>1.8621798463497854E-3</v>
      </c>
      <c r="AL58" s="4" t="b">
        <f t="shared" si="12"/>
        <v>0</v>
      </c>
      <c r="AM58" s="1">
        <f t="shared" si="19"/>
        <v>3.384057034499568</v>
      </c>
      <c r="AN58" s="4" t="b">
        <f t="shared" si="14"/>
        <v>0</v>
      </c>
      <c r="AO58" s="1">
        <v>9.4879999999999995</v>
      </c>
    </row>
    <row r="59" spans="1:41">
      <c r="A59" s="7">
        <v>56</v>
      </c>
      <c r="B59" s="9" t="s">
        <v>53</v>
      </c>
      <c r="C59" s="9" t="s">
        <v>33</v>
      </c>
      <c r="D59" s="9" t="s">
        <v>32</v>
      </c>
      <c r="E59" s="9" t="s">
        <v>33</v>
      </c>
      <c r="F59" s="2" t="b">
        <f t="shared" si="7"/>
        <v>1</v>
      </c>
      <c r="G59" s="2" t="b">
        <f t="shared" si="6"/>
        <v>0</v>
      </c>
      <c r="H59" s="1" t="s">
        <v>285</v>
      </c>
      <c r="J59" s="3"/>
      <c r="M59" s="1">
        <f>PRODUCT(SUM(PRODUCT(R59,overview!$J$5),PRODUCT(W59,overview!$K$5),PRODUCT(AB59,overview!$L$5)),1/SUM(overview!$J$5:$L$5))</f>
        <v>0.97983333333333322</v>
      </c>
      <c r="N59" s="1">
        <f>PRODUCT(SUM(PRODUCT(S59,overview!$J$5),PRODUCT(X59,overview!$K$5),PRODUCT(AC59,overview!$L$5)),1/SUM(overview!$J$5:$L$5))</f>
        <v>2.0201666666666669</v>
      </c>
      <c r="O59" s="1">
        <f t="shared" si="2"/>
        <v>15</v>
      </c>
      <c r="P59" s="1">
        <f t="shared" si="3"/>
        <v>8</v>
      </c>
      <c r="Q59" s="1">
        <f t="shared" si="0"/>
        <v>0.25868052690922089</v>
      </c>
      <c r="R59" s="1">
        <v>0.99299999999999999</v>
      </c>
      <c r="S59" s="1">
        <v>2.0070000000000001</v>
      </c>
      <c r="T59" s="1">
        <v>5</v>
      </c>
      <c r="U59" s="1">
        <v>1</v>
      </c>
      <c r="V59" s="1">
        <f t="shared" si="4"/>
        <v>9.8953662182361735E-2</v>
      </c>
      <c r="W59" s="1">
        <v>0.97299999999999998</v>
      </c>
      <c r="X59" s="1">
        <v>2.0270000000000001</v>
      </c>
      <c r="Y59" s="1">
        <v>9</v>
      </c>
      <c r="Z59" s="1">
        <v>7</v>
      </c>
      <c r="AA59" s="1">
        <f t="shared" si="5"/>
        <v>0.37334868168612606</v>
      </c>
      <c r="AB59" s="1">
        <v>1</v>
      </c>
      <c r="AC59" s="1">
        <v>2</v>
      </c>
      <c r="AD59" s="1">
        <v>1</v>
      </c>
      <c r="AE59" s="1">
        <v>0</v>
      </c>
      <c r="AF59" s="1">
        <f t="shared" si="1"/>
        <v>0</v>
      </c>
      <c r="AH59" s="1">
        <f t="shared" si="15"/>
        <v>0.47696289434704009</v>
      </c>
      <c r="AI59" s="1">
        <f t="shared" si="16"/>
        <v>0.28734555210838247</v>
      </c>
      <c r="AJ59" s="1">
        <f t="shared" si="17"/>
        <v>0.29336126141851393</v>
      </c>
      <c r="AK59" s="1">
        <f t="shared" si="18"/>
        <v>1.4240167945299163E-2</v>
      </c>
      <c r="AL59" s="4" t="b">
        <f t="shared" si="12"/>
        <v>0</v>
      </c>
      <c r="AM59" s="1">
        <f t="shared" si="19"/>
        <v>3.9826580737735391</v>
      </c>
      <c r="AN59" s="4" t="b">
        <f t="shared" si="14"/>
        <v>0</v>
      </c>
      <c r="AO59" s="1">
        <v>9.4879999999999995</v>
      </c>
    </row>
    <row r="60" spans="1:41">
      <c r="A60" s="7">
        <v>57</v>
      </c>
      <c r="B60" s="9" t="s">
        <v>47</v>
      </c>
      <c r="C60" s="9" t="s">
        <v>48</v>
      </c>
      <c r="D60" s="9" t="s">
        <v>74</v>
      </c>
      <c r="E60" s="9" t="s">
        <v>1</v>
      </c>
      <c r="F60" s="2" t="b">
        <f t="shared" si="7"/>
        <v>1</v>
      </c>
      <c r="G60" s="2" t="b">
        <f t="shared" si="6"/>
        <v>0</v>
      </c>
      <c r="H60" s="1" t="s">
        <v>285</v>
      </c>
      <c r="J60" s="3"/>
      <c r="M60" s="1">
        <f>PRODUCT(SUM(PRODUCT(R60,overview!$J$5),PRODUCT(W60,overview!$K$5),PRODUCT(AB60,overview!$L$5)),1/SUM(overview!$J$5:$L$5))</f>
        <v>0.77390476190476198</v>
      </c>
      <c r="N60" s="1">
        <f>PRODUCT(SUM(PRODUCT(S60,overview!$J$5),PRODUCT(X60,overview!$K$5),PRODUCT(AC60,overview!$L$5)),1/SUM(overview!$J$5:$L$5))</f>
        <v>2.2260952380952377</v>
      </c>
      <c r="O60" s="1">
        <f t="shared" si="2"/>
        <v>17.5</v>
      </c>
      <c r="P60" s="1">
        <f t="shared" si="3"/>
        <v>24.5</v>
      </c>
      <c r="Q60" s="1">
        <f t="shared" si="0"/>
        <v>0.4867117309831438</v>
      </c>
      <c r="R60" s="1">
        <v>0.67500000000000004</v>
      </c>
      <c r="S60" s="1">
        <v>2.3250000000000002</v>
      </c>
      <c r="T60" s="1">
        <v>10</v>
      </c>
      <c r="U60" s="1">
        <v>5</v>
      </c>
      <c r="V60" s="1">
        <f t="shared" si="4"/>
        <v>0.14516129032258063</v>
      </c>
      <c r="W60" s="1">
        <v>0.81299999999999994</v>
      </c>
      <c r="X60" s="1">
        <v>2.1869999999999998</v>
      </c>
      <c r="Y60" s="1">
        <v>7.5</v>
      </c>
      <c r="Z60" s="1">
        <v>18.5</v>
      </c>
      <c r="AA60" s="1">
        <f t="shared" si="5"/>
        <v>0.9169638774577048</v>
      </c>
      <c r="AB60" s="1">
        <v>0.96499999999999997</v>
      </c>
      <c r="AC60" s="1">
        <v>2.0350000000000001</v>
      </c>
      <c r="AD60" s="1">
        <v>0</v>
      </c>
      <c r="AE60" s="1">
        <v>1</v>
      </c>
      <c r="AF60" s="1" t="e">
        <f t="shared" si="1"/>
        <v>#DIV/0!</v>
      </c>
      <c r="AH60" s="1">
        <f t="shared" si="15"/>
        <v>0.46643694429628713</v>
      </c>
      <c r="AI60" s="1">
        <f t="shared" si="16"/>
        <v>0.25620267491015358</v>
      </c>
      <c r="AJ60" s="1">
        <f t="shared" si="17"/>
        <v>0.22002094606388548</v>
      </c>
      <c r="AK60" s="1">
        <f t="shared" si="18"/>
        <v>2.1915683939221352E-2</v>
      </c>
      <c r="AL60" s="4" t="b">
        <f t="shared" si="12"/>
        <v>0</v>
      </c>
      <c r="AM60" s="1">
        <f t="shared" si="19"/>
        <v>4.6485576427018884</v>
      </c>
      <c r="AN60" s="4" t="b">
        <f t="shared" si="14"/>
        <v>0</v>
      </c>
      <c r="AO60" s="1">
        <v>9.4879999999999995</v>
      </c>
    </row>
    <row r="61" spans="1:41">
      <c r="A61" s="7">
        <v>58</v>
      </c>
      <c r="B61" s="9" t="s">
        <v>82</v>
      </c>
      <c r="C61" s="9" t="s">
        <v>59</v>
      </c>
      <c r="D61" s="9" t="s">
        <v>82</v>
      </c>
      <c r="E61" s="9" t="s">
        <v>59</v>
      </c>
      <c r="F61" s="2" t="b">
        <f t="shared" si="7"/>
        <v>0</v>
      </c>
      <c r="G61" s="2" t="b">
        <f t="shared" si="6"/>
        <v>0</v>
      </c>
      <c r="H61" s="2" t="s">
        <v>298</v>
      </c>
      <c r="J61" s="3"/>
      <c r="M61" s="1">
        <f>PRODUCT(SUM(PRODUCT(R61,overview!$J$5),PRODUCT(W61,overview!$K$5),PRODUCT(AB61,overview!$L$5)),1/SUM(overview!$J$5:$L$5))</f>
        <v>0.49154761904761901</v>
      </c>
      <c r="N61" s="1">
        <f>PRODUCT(SUM(PRODUCT(S61,overview!$J$5),PRODUCT(X61,overview!$K$5),PRODUCT(AC61,overview!$L$5)),1/SUM(overview!$J$5:$L$5))</f>
        <v>2.5084523809523804</v>
      </c>
      <c r="O61" s="1">
        <f t="shared" si="2"/>
        <v>11.3</v>
      </c>
      <c r="P61" s="1">
        <f t="shared" si="3"/>
        <v>17.7</v>
      </c>
      <c r="Q61" s="1">
        <f t="shared" si="0"/>
        <v>0.30694075613717303</v>
      </c>
      <c r="R61" s="1">
        <v>0.45</v>
      </c>
      <c r="S61" s="1">
        <v>2.5499999999999998</v>
      </c>
      <c r="T61" s="1">
        <v>4</v>
      </c>
      <c r="U61" s="1">
        <v>5</v>
      </c>
      <c r="V61" s="1">
        <f t="shared" si="4"/>
        <v>0.22058823529411767</v>
      </c>
      <c r="W61" s="1">
        <v>0.51500000000000001</v>
      </c>
      <c r="X61" s="1">
        <v>2.4849999999999999</v>
      </c>
      <c r="Y61" s="1">
        <v>7.3</v>
      </c>
      <c r="Z61" s="1">
        <v>12.7</v>
      </c>
      <c r="AA61" s="1">
        <f t="shared" si="5"/>
        <v>0.36054684270003584</v>
      </c>
      <c r="AB61" s="1">
        <v>0.375</v>
      </c>
      <c r="AC61" s="1">
        <v>2.625</v>
      </c>
      <c r="AD61" s="1">
        <v>0</v>
      </c>
      <c r="AE61" s="1">
        <v>0</v>
      </c>
      <c r="AF61" s="1" t="e">
        <f t="shared" si="1"/>
        <v>#DIV/0!</v>
      </c>
      <c r="AH61" s="1">
        <f t="shared" si="15"/>
        <v>0.52000058860812048</v>
      </c>
      <c r="AI61" s="1">
        <f t="shared" si="16"/>
        <v>0.23665337026527333</v>
      </c>
      <c r="AJ61" s="1">
        <f t="shared" si="17"/>
        <v>0.20090480438384092</v>
      </c>
      <c r="AK61" s="1">
        <f t="shared" si="18"/>
        <v>0.16754413303124066</v>
      </c>
      <c r="AL61" s="4" t="b">
        <f t="shared" si="12"/>
        <v>0</v>
      </c>
      <c r="AM61" s="1">
        <f t="shared" si="19"/>
        <v>5.8763291215580065</v>
      </c>
      <c r="AN61" s="4" t="b">
        <f t="shared" si="14"/>
        <v>0</v>
      </c>
      <c r="AO61" s="1">
        <v>9.4879999999999995</v>
      </c>
    </row>
    <row r="62" spans="1:41">
      <c r="A62" s="7">
        <v>59</v>
      </c>
      <c r="B62" s="9" t="s">
        <v>69</v>
      </c>
      <c r="C62" s="9" t="s">
        <v>70</v>
      </c>
      <c r="D62" s="9" t="s">
        <v>69</v>
      </c>
      <c r="E62" s="9" t="s">
        <v>70</v>
      </c>
      <c r="F62" s="2" t="b">
        <f t="shared" si="7"/>
        <v>0</v>
      </c>
      <c r="G62" s="2" t="b">
        <f t="shared" si="6"/>
        <v>0</v>
      </c>
      <c r="H62" s="2" t="s">
        <v>298</v>
      </c>
      <c r="I62" s="4" t="s">
        <v>106</v>
      </c>
      <c r="J62" s="3"/>
      <c r="M62" s="1">
        <f>PRODUCT(SUM(PRODUCT(R62,overview!$J$5),PRODUCT(W62,overview!$K$5),PRODUCT(AB62,overview!$L$5)),1/SUM(overview!$J$5:$L$5))</f>
        <v>0.95733333333333326</v>
      </c>
      <c r="N62" s="1">
        <f>PRODUCT(SUM(PRODUCT(S62,overview!$J$5),PRODUCT(X62,overview!$K$5),PRODUCT(AC62,overview!$L$5)),1/SUM(overview!$J$5:$L$5))</f>
        <v>2.0426666666666664</v>
      </c>
      <c r="O62" s="1">
        <f t="shared" si="2"/>
        <v>13</v>
      </c>
      <c r="P62" s="1">
        <f t="shared" si="3"/>
        <v>3</v>
      </c>
      <c r="Q62" s="1">
        <f t="shared" si="0"/>
        <v>0.10815424784093193</v>
      </c>
      <c r="R62" s="1">
        <v>1</v>
      </c>
      <c r="S62" s="1">
        <v>2</v>
      </c>
      <c r="T62" s="1">
        <v>8</v>
      </c>
      <c r="U62" s="1">
        <v>0</v>
      </c>
      <c r="V62" s="1">
        <f t="shared" si="4"/>
        <v>0</v>
      </c>
      <c r="W62" s="1">
        <v>0.93600000000000005</v>
      </c>
      <c r="X62" s="1">
        <v>2.0640000000000001</v>
      </c>
      <c r="Y62" s="1">
        <v>5</v>
      </c>
      <c r="Z62" s="1">
        <v>3</v>
      </c>
      <c r="AA62" s="1">
        <f t="shared" si="5"/>
        <v>0.27209302325581397</v>
      </c>
      <c r="AB62" s="1">
        <v>1</v>
      </c>
      <c r="AC62" s="1">
        <v>2</v>
      </c>
      <c r="AD62" s="1">
        <v>0</v>
      </c>
      <c r="AE62" s="1">
        <v>0</v>
      </c>
      <c r="AF62" s="1" t="e">
        <f t="shared" si="1"/>
        <v>#DIV/0!</v>
      </c>
      <c r="AH62" s="1">
        <f t="shared" si="15"/>
        <v>0.586712379677236</v>
      </c>
      <c r="AI62" s="1">
        <f t="shared" si="16"/>
        <v>0.28835656548817445</v>
      </c>
      <c r="AJ62" s="1">
        <f t="shared" si="17"/>
        <v>0.37540115867127921</v>
      </c>
      <c r="AK62" s="1">
        <f t="shared" si="18"/>
        <v>1.3513654567566029</v>
      </c>
      <c r="AL62" s="4" t="b">
        <f t="shared" si="12"/>
        <v>0</v>
      </c>
      <c r="AM62" s="1">
        <f t="shared" si="19"/>
        <v>6.5848095745733808</v>
      </c>
      <c r="AN62" s="4" t="b">
        <f t="shared" si="14"/>
        <v>0</v>
      </c>
      <c r="AO62" s="1">
        <v>9.4879999999999995</v>
      </c>
    </row>
    <row r="63" spans="1:41">
      <c r="A63" s="7">
        <v>60</v>
      </c>
      <c r="B63" s="9" t="s">
        <v>75</v>
      </c>
      <c r="C63" s="9" t="s">
        <v>1</v>
      </c>
      <c r="D63" s="9" t="s">
        <v>41</v>
      </c>
      <c r="E63" s="9" t="s">
        <v>42</v>
      </c>
      <c r="F63" s="2" t="b">
        <f t="shared" si="7"/>
        <v>0</v>
      </c>
      <c r="G63" s="2" t="b">
        <f t="shared" si="6"/>
        <v>1</v>
      </c>
      <c r="H63" s="2" t="s">
        <v>298</v>
      </c>
      <c r="I63" s="3" t="s">
        <v>108</v>
      </c>
      <c r="J63" s="3"/>
      <c r="K63" s="2"/>
      <c r="L63" s="2"/>
      <c r="M63" s="1">
        <f>PRODUCT(SUM(PRODUCT(R63,overview!$J$5),PRODUCT(W63,overview!$K$5),PRODUCT(AB63,overview!$L$5)),1/SUM(overview!$J$5:$L$5))</f>
        <v>0.74061904761904762</v>
      </c>
      <c r="N63" s="1">
        <f>PRODUCT(SUM(PRODUCT(S63,overview!$J$5),PRODUCT(X63,overview!$K$5),PRODUCT(AC63,overview!$L$5)),1/SUM(overview!$J$5:$L$5))</f>
        <v>2.2593809523809525</v>
      </c>
      <c r="O63" s="1">
        <f t="shared" si="2"/>
        <v>7.8</v>
      </c>
      <c r="P63" s="1">
        <f t="shared" si="3"/>
        <v>21.2</v>
      </c>
      <c r="Q63" s="1">
        <f t="shared" si="0"/>
        <v>0.89093633760314472</v>
      </c>
      <c r="R63" s="1">
        <v>0.99199999999999999</v>
      </c>
      <c r="S63" s="1">
        <v>2.008</v>
      </c>
      <c r="T63" s="1">
        <v>5</v>
      </c>
      <c r="U63" s="1">
        <v>7</v>
      </c>
      <c r="V63" s="1">
        <f t="shared" si="4"/>
        <v>0.69163346613545817</v>
      </c>
      <c r="W63" s="1">
        <v>0.629</v>
      </c>
      <c r="X63" s="1">
        <v>2.371</v>
      </c>
      <c r="Y63" s="1">
        <v>2.8</v>
      </c>
      <c r="Z63" s="1">
        <v>13.2</v>
      </c>
      <c r="AA63" s="1">
        <f t="shared" si="5"/>
        <v>1.250647707417003</v>
      </c>
      <c r="AB63" s="1">
        <v>0.59799999999999998</v>
      </c>
      <c r="AC63" s="1">
        <v>2.4020000000000001</v>
      </c>
      <c r="AD63" s="1">
        <v>0</v>
      </c>
      <c r="AE63" s="1">
        <v>1</v>
      </c>
      <c r="AF63" s="1" t="e">
        <f t="shared" si="1"/>
        <v>#DIV/0!</v>
      </c>
      <c r="AH63" s="1">
        <f t="shared" si="15"/>
        <v>0.55439501001883351</v>
      </c>
      <c r="AI63" s="1">
        <f t="shared" si="16"/>
        <v>0.27796574102345312</v>
      </c>
      <c r="AJ63" s="1">
        <f t="shared" si="17"/>
        <v>0.46925144833909888</v>
      </c>
      <c r="AK63" s="1">
        <f t="shared" si="18"/>
        <v>2.1250497462498168</v>
      </c>
      <c r="AL63" s="4" t="b">
        <f t="shared" si="12"/>
        <v>0</v>
      </c>
      <c r="AM63" s="1">
        <f t="shared" si="19"/>
        <v>5.9310467181229871</v>
      </c>
      <c r="AN63" s="4" t="b">
        <f t="shared" si="14"/>
        <v>0</v>
      </c>
      <c r="AO63" s="1">
        <v>9.4879999999999995</v>
      </c>
    </row>
    <row r="64" spans="1:41">
      <c r="A64" s="7">
        <v>61</v>
      </c>
      <c r="B64" s="9" t="s">
        <v>89</v>
      </c>
      <c r="C64" s="9" t="s">
        <v>70</v>
      </c>
      <c r="D64" s="9" t="s">
        <v>30</v>
      </c>
      <c r="E64" s="9" t="s">
        <v>31</v>
      </c>
      <c r="F64" s="2" t="b">
        <f t="shared" si="7"/>
        <v>0</v>
      </c>
      <c r="G64" s="2" t="b">
        <f t="shared" si="6"/>
        <v>1</v>
      </c>
      <c r="H64" s="2" t="s">
        <v>298</v>
      </c>
      <c r="I64" s="4" t="s">
        <v>106</v>
      </c>
      <c r="J64" s="3"/>
      <c r="M64" s="1">
        <f>PRODUCT(SUM(PRODUCT(R64,overview!$J$5),PRODUCT(W64,overview!$K$5),PRODUCT(AB64,overview!$L$5)),1/SUM(overview!$J$5:$L$5))</f>
        <v>0.7819285714285712</v>
      </c>
      <c r="N64" s="1">
        <f>PRODUCT(SUM(PRODUCT(S64,overview!$J$5),PRODUCT(X64,overview!$K$5),PRODUCT(AC64,overview!$L$5)),1/SUM(overview!$J$5:$L$5))</f>
        <v>2.2180714285714287</v>
      </c>
      <c r="O64" s="1">
        <f t="shared" si="2"/>
        <v>15.3</v>
      </c>
      <c r="P64" s="1">
        <f t="shared" si="3"/>
        <v>28.7</v>
      </c>
      <c r="Q64" s="1">
        <f t="shared" si="0"/>
        <v>0.661274872877048</v>
      </c>
      <c r="R64" s="1">
        <v>0.84899999999999998</v>
      </c>
      <c r="S64" s="1">
        <v>2.1509999999999998</v>
      </c>
      <c r="T64" s="1">
        <v>5.5</v>
      </c>
      <c r="U64" s="1">
        <v>14.5</v>
      </c>
      <c r="V64" s="1">
        <f t="shared" si="4"/>
        <v>1.0405730949664005</v>
      </c>
      <c r="W64" s="1">
        <v>0.74299999999999999</v>
      </c>
      <c r="X64" s="1">
        <v>2.2570000000000001</v>
      </c>
      <c r="Y64" s="1">
        <v>8.8000000000000007</v>
      </c>
      <c r="Z64" s="1">
        <v>13.2</v>
      </c>
      <c r="AA64" s="1">
        <f t="shared" si="5"/>
        <v>0.49379707576428872</v>
      </c>
      <c r="AB64" s="1">
        <v>1</v>
      </c>
      <c r="AC64" s="1">
        <v>2</v>
      </c>
      <c r="AD64" s="1">
        <v>1</v>
      </c>
      <c r="AE64" s="1">
        <v>1</v>
      </c>
      <c r="AF64" s="1">
        <f t="shared" si="1"/>
        <v>0.5</v>
      </c>
      <c r="AH64" s="1">
        <f t="shared" si="15"/>
        <v>0.54110000993220375</v>
      </c>
      <c r="AI64" s="1">
        <f t="shared" si="16"/>
        <v>0.28096467176648648</v>
      </c>
      <c r="AJ64" s="1">
        <f t="shared" si="17"/>
        <v>0.67639902676399033</v>
      </c>
      <c r="AK64" s="1">
        <f t="shared" si="18"/>
        <v>3.2851335752839734</v>
      </c>
      <c r="AL64" s="4" t="b">
        <f t="shared" si="12"/>
        <v>0</v>
      </c>
      <c r="AM64" s="1">
        <f t="shared" si="19"/>
        <v>4.5268774716847338</v>
      </c>
      <c r="AN64" s="4" t="b">
        <f t="shared" si="14"/>
        <v>0</v>
      </c>
      <c r="AO64" s="1">
        <v>9.4879999999999995</v>
      </c>
    </row>
    <row r="65" spans="1:41">
      <c r="A65" s="7">
        <v>62</v>
      </c>
      <c r="B65" s="9" t="s">
        <v>47</v>
      </c>
      <c r="C65" s="9" t="s">
        <v>48</v>
      </c>
      <c r="D65" s="9" t="s">
        <v>62</v>
      </c>
      <c r="E65" s="9" t="s">
        <v>48</v>
      </c>
      <c r="F65" s="2" t="b">
        <f t="shared" si="7"/>
        <v>1</v>
      </c>
      <c r="G65" s="2" t="b">
        <f t="shared" si="6"/>
        <v>0</v>
      </c>
      <c r="H65" s="2" t="s">
        <v>298</v>
      </c>
      <c r="I65" s="4" t="s">
        <v>106</v>
      </c>
      <c r="M65" s="1">
        <f>PRODUCT(SUM(PRODUCT(R65,overview!$J$5),PRODUCT(W65,overview!$K$5),PRODUCT(AB65,overview!$L$5)),1/SUM(overview!$J$5:$L$5))</f>
        <v>0.8522142857142857</v>
      </c>
      <c r="N65" s="1">
        <f>PRODUCT(SUM(PRODUCT(S65,overview!$J$5),PRODUCT(X65,overview!$K$5),PRODUCT(AC65,overview!$L$5)),1/SUM(overview!$J$5:$L$5))</f>
        <v>2.147785714285714</v>
      </c>
      <c r="O65" s="1">
        <f t="shared" si="2"/>
        <v>13.7</v>
      </c>
      <c r="P65" s="1">
        <f t="shared" si="3"/>
        <v>15.3</v>
      </c>
      <c r="Q65" s="1">
        <f t="shared" si="0"/>
        <v>0.44312752202780331</v>
      </c>
      <c r="R65" s="1">
        <v>0.71799999999999997</v>
      </c>
      <c r="S65" s="1">
        <v>2.282</v>
      </c>
      <c r="T65" s="1">
        <v>5</v>
      </c>
      <c r="U65" s="1">
        <v>8</v>
      </c>
      <c r="V65" s="1">
        <f t="shared" si="4"/>
        <v>0.50341805433829978</v>
      </c>
      <c r="W65" s="1">
        <v>0.90400000000000003</v>
      </c>
      <c r="X65" s="1">
        <v>2.0960000000000001</v>
      </c>
      <c r="Y65" s="1">
        <v>6.7</v>
      </c>
      <c r="Z65" s="1">
        <v>7.3</v>
      </c>
      <c r="AA65" s="1">
        <f t="shared" si="5"/>
        <v>0.46992138543921602</v>
      </c>
      <c r="AB65" s="1">
        <v>1.147</v>
      </c>
      <c r="AC65" s="1">
        <v>1.853</v>
      </c>
      <c r="AD65" s="1">
        <v>2</v>
      </c>
      <c r="AE65" s="1">
        <v>0</v>
      </c>
      <c r="AF65" s="1">
        <f t="shared" si="1"/>
        <v>0</v>
      </c>
      <c r="AH65" s="1">
        <f t="shared" si="15"/>
        <v>0.45865518209004563</v>
      </c>
      <c r="AI65" s="1">
        <f t="shared" si="16"/>
        <v>0.29703152283797446</v>
      </c>
      <c r="AJ65" s="1">
        <f t="shared" si="17"/>
        <v>0.42512690355329952</v>
      </c>
      <c r="AK65" s="1">
        <f t="shared" si="18"/>
        <v>3.6600631949957667</v>
      </c>
      <c r="AL65" s="4" t="b">
        <f t="shared" si="12"/>
        <v>0</v>
      </c>
      <c r="AM65" s="1">
        <f t="shared" si="19"/>
        <v>3.1883256347060795</v>
      </c>
      <c r="AN65" s="4" t="b">
        <f t="shared" si="14"/>
        <v>0</v>
      </c>
      <c r="AO65" s="1">
        <v>9.4879999999999995</v>
      </c>
    </row>
    <row r="66" spans="1:41">
      <c r="A66" s="7">
        <v>63</v>
      </c>
      <c r="B66" s="9" t="s">
        <v>45</v>
      </c>
      <c r="C66" s="9" t="s">
        <v>46</v>
      </c>
      <c r="D66" s="9" t="s">
        <v>45</v>
      </c>
      <c r="E66" s="9" t="s">
        <v>46</v>
      </c>
      <c r="F66" s="2" t="b">
        <f t="shared" si="7"/>
        <v>0</v>
      </c>
      <c r="G66" s="2" t="b">
        <f t="shared" si="6"/>
        <v>0</v>
      </c>
      <c r="H66" s="2" t="s">
        <v>298</v>
      </c>
      <c r="I66" s="3" t="s">
        <v>108</v>
      </c>
      <c r="M66" s="1">
        <f>PRODUCT(SUM(PRODUCT(R66,overview!$J$5),PRODUCT(W66,overview!$K$5),PRODUCT(AB66,overview!$L$5)),1/SUM(overview!$J$5:$L$5))</f>
        <v>0.96454761904761888</v>
      </c>
      <c r="N66" s="1">
        <f>PRODUCT(SUM(PRODUCT(S66,overview!$J$5),PRODUCT(X66,overview!$K$5),PRODUCT(AC66,overview!$L$5)),1/SUM(overview!$J$5:$L$5))</f>
        <v>2.035452380952381</v>
      </c>
      <c r="O66" s="1">
        <f t="shared" si="2"/>
        <v>13</v>
      </c>
      <c r="P66" s="1">
        <f t="shared" si="3"/>
        <v>7</v>
      </c>
      <c r="Q66" s="1">
        <f t="shared" si="0"/>
        <v>0.25516283246517546</v>
      </c>
      <c r="R66" s="1">
        <v>1.0189999999999999</v>
      </c>
      <c r="S66" s="1">
        <v>1.9810000000000001</v>
      </c>
      <c r="T66" s="1">
        <v>7</v>
      </c>
      <c r="U66" s="1">
        <v>0</v>
      </c>
      <c r="V66" s="1">
        <f t="shared" si="4"/>
        <v>0</v>
      </c>
      <c r="W66" s="1">
        <v>0.93799999999999994</v>
      </c>
      <c r="X66" s="1">
        <v>2.0619999999999998</v>
      </c>
      <c r="Y66" s="1">
        <v>6</v>
      </c>
      <c r="Z66" s="1">
        <v>7</v>
      </c>
      <c r="AA66" s="1">
        <f t="shared" si="5"/>
        <v>0.53071451665050107</v>
      </c>
      <c r="AB66" s="1">
        <v>1</v>
      </c>
      <c r="AC66" s="1">
        <v>2</v>
      </c>
      <c r="AD66" s="1">
        <v>0</v>
      </c>
      <c r="AE66" s="1">
        <v>0</v>
      </c>
      <c r="AF66" s="1" t="e">
        <f t="shared" si="1"/>
        <v>#DIV/0!</v>
      </c>
      <c r="AH66" s="1">
        <f t="shared" si="15"/>
        <v>0.39476891748515214</v>
      </c>
      <c r="AI66" s="1">
        <f t="shared" si="16"/>
        <v>0.26266434256219001</v>
      </c>
      <c r="AJ66" s="1">
        <f t="shared" si="17"/>
        <v>0.42227469899055414</v>
      </c>
      <c r="AK66" s="1">
        <f t="shared" si="18"/>
        <v>3.262158319029421</v>
      </c>
      <c r="AL66" s="4" t="b">
        <f t="shared" si="12"/>
        <v>0</v>
      </c>
      <c r="AM66" s="1">
        <f t="shared" si="19"/>
        <v>2.1960398222553188</v>
      </c>
      <c r="AN66" s="4" t="b">
        <f t="shared" si="14"/>
        <v>0</v>
      </c>
      <c r="AO66" s="1">
        <v>9.4879999999999995</v>
      </c>
    </row>
    <row r="67" spans="1:41">
      <c r="A67" s="7">
        <v>64</v>
      </c>
      <c r="B67" s="9" t="s">
        <v>58</v>
      </c>
      <c r="C67" s="9" t="s">
        <v>59</v>
      </c>
      <c r="D67" s="9" t="s">
        <v>58</v>
      </c>
      <c r="E67" s="9" t="s">
        <v>59</v>
      </c>
      <c r="F67" s="2" t="b">
        <f t="shared" si="7"/>
        <v>0</v>
      </c>
      <c r="G67" s="2" t="b">
        <f t="shared" si="6"/>
        <v>0</v>
      </c>
      <c r="H67" s="2" t="s">
        <v>298</v>
      </c>
      <c r="I67" s="3" t="s">
        <v>107</v>
      </c>
      <c r="J67" s="3"/>
      <c r="M67" s="1">
        <f>PRODUCT(SUM(PRODUCT(R67,overview!$J$5),PRODUCT(W67,overview!$K$5),PRODUCT(AB67,overview!$L$5)),1/SUM(overview!$J$5:$L$5))</f>
        <v>0.47966666666666669</v>
      </c>
      <c r="N67" s="1">
        <f>PRODUCT(SUM(PRODUCT(S67,overview!$J$5),PRODUCT(X67,overview!$K$5),PRODUCT(AC67,overview!$L$5)),1/SUM(overview!$J$5:$L$5))</f>
        <v>2.5203333333333333</v>
      </c>
      <c r="O67" s="1">
        <f t="shared" si="2"/>
        <v>7</v>
      </c>
      <c r="P67" s="1">
        <f t="shared" si="3"/>
        <v>10</v>
      </c>
      <c r="Q67" s="1">
        <f t="shared" ref="Q67:Q130" si="20">PRODUCT(P67,1/O67,1/N67,M67)</f>
        <v>0.27188391558183911</v>
      </c>
      <c r="R67" s="1">
        <v>0.375</v>
      </c>
      <c r="S67" s="1">
        <v>2.625</v>
      </c>
      <c r="T67" s="1">
        <v>3</v>
      </c>
      <c r="U67" s="1">
        <v>0</v>
      </c>
      <c r="V67" s="1">
        <f t="shared" si="4"/>
        <v>0</v>
      </c>
      <c r="W67" s="1">
        <v>0.53200000000000003</v>
      </c>
      <c r="X67" s="1">
        <v>2.468</v>
      </c>
      <c r="Y67" s="1">
        <v>4</v>
      </c>
      <c r="Z67" s="1">
        <v>10</v>
      </c>
      <c r="AA67" s="1">
        <f t="shared" si="5"/>
        <v>0.53889789303079416</v>
      </c>
      <c r="AB67" s="1">
        <v>0.375</v>
      </c>
      <c r="AC67" s="1">
        <v>2.625</v>
      </c>
      <c r="AD67" s="1">
        <v>0</v>
      </c>
      <c r="AE67" s="1">
        <v>0</v>
      </c>
      <c r="AF67" s="1" t="e">
        <f t="shared" ref="AF67:AF130" si="21">PRODUCT(AE67,1/AD67,1/AC67,AB67)</f>
        <v>#DIV/0!</v>
      </c>
      <c r="AH67" s="1">
        <f t="shared" si="15"/>
        <v>0.39886639847629263</v>
      </c>
      <c r="AI67" s="1">
        <f t="shared" si="16"/>
        <v>0.28357290359152937</v>
      </c>
      <c r="AJ67" s="1">
        <f t="shared" si="17"/>
        <v>0.42227469899055414</v>
      </c>
      <c r="AK67" s="1">
        <f t="shared" si="18"/>
        <v>2.287663744568011</v>
      </c>
      <c r="AL67" s="4" t="b">
        <f t="shared" si="12"/>
        <v>0</v>
      </c>
      <c r="AM67" s="1">
        <f t="shared" si="19"/>
        <v>1.7511437458724464</v>
      </c>
      <c r="AN67" s="4" t="b">
        <f t="shared" si="14"/>
        <v>0</v>
      </c>
      <c r="AO67" s="1">
        <v>9.4879999999999995</v>
      </c>
    </row>
    <row r="68" spans="1:41">
      <c r="A68" s="7">
        <v>65</v>
      </c>
      <c r="B68" s="9" t="s">
        <v>54</v>
      </c>
      <c r="C68" s="9" t="s">
        <v>55</v>
      </c>
      <c r="D68" s="9" t="s">
        <v>89</v>
      </c>
      <c r="E68" s="9" t="s">
        <v>70</v>
      </c>
      <c r="F68" s="2" t="b">
        <f t="shared" si="7"/>
        <v>1</v>
      </c>
      <c r="G68" s="2" t="b">
        <f t="shared" si="6"/>
        <v>1</v>
      </c>
      <c r="H68" s="2" t="s">
        <v>298</v>
      </c>
      <c r="I68" s="4" t="s">
        <v>106</v>
      </c>
      <c r="J68" s="2"/>
      <c r="M68" s="1">
        <f>PRODUCT(SUM(PRODUCT(R68,overview!$J$5),PRODUCT(W68,overview!$K$5),PRODUCT(AB68,overview!$L$5)),1/SUM(overview!$J$5:$L$5))</f>
        <v>0.78273809523809523</v>
      </c>
      <c r="N68" s="1">
        <f>PRODUCT(SUM(PRODUCT(S68,overview!$J$5),PRODUCT(X68,overview!$K$5),PRODUCT(AC68,overview!$L$5)),1/SUM(overview!$J$5:$L$5))</f>
        <v>2.2172619047619047</v>
      </c>
      <c r="O68" s="1">
        <f t="shared" ref="O68:O131" si="22">SUM(T68,Y68,AD68)</f>
        <v>15.5</v>
      </c>
      <c r="P68" s="1">
        <f t="shared" ref="P68:P131" si="23">SUM(U68,Z68,AE68)</f>
        <v>30.5</v>
      </c>
      <c r="Q68" s="1">
        <f t="shared" si="20"/>
        <v>0.69465252219095053</v>
      </c>
      <c r="R68" s="1">
        <v>0.71199999999999997</v>
      </c>
      <c r="S68" s="1">
        <v>2.2879999999999998</v>
      </c>
      <c r="T68" s="1">
        <v>10</v>
      </c>
      <c r="U68" s="1">
        <v>12</v>
      </c>
      <c r="V68" s="1">
        <f t="shared" ref="V68:V131" si="24">PRODUCT(U68,1/T68,1/S68,R68)</f>
        <v>0.37342657342657348</v>
      </c>
      <c r="W68" s="1">
        <v>0.82399999999999995</v>
      </c>
      <c r="X68" s="1">
        <v>2.1760000000000002</v>
      </c>
      <c r="Y68" s="1">
        <v>5.5</v>
      </c>
      <c r="Z68" s="1">
        <v>16.5</v>
      </c>
      <c r="AA68" s="1">
        <f t="shared" ref="AA68:AA131" si="25">PRODUCT(Z68,1/Y68,1/X68,W68)</f>
        <v>1.1360294117647058</v>
      </c>
      <c r="AB68" s="1">
        <v>0.54700000000000004</v>
      </c>
      <c r="AC68" s="1">
        <v>2.4529999999999998</v>
      </c>
      <c r="AD68" s="1">
        <v>0</v>
      </c>
      <c r="AE68" s="1">
        <v>2</v>
      </c>
      <c r="AF68" s="1" t="e">
        <f t="shared" si="21"/>
        <v>#DIV/0!</v>
      </c>
      <c r="AH68" s="1">
        <f t="shared" si="15"/>
        <v>0.34337644270403961</v>
      </c>
      <c r="AI68" s="1">
        <f t="shared" si="16"/>
        <v>0.23880422888078121</v>
      </c>
      <c r="AJ68" s="1">
        <f t="shared" si="17"/>
        <v>0.35998351535132905</v>
      </c>
      <c r="AK68" s="1">
        <f t="shared" si="18"/>
        <v>11.240811615876611</v>
      </c>
      <c r="AL68" s="4" t="b">
        <f t="shared" si="12"/>
        <v>1</v>
      </c>
      <c r="AM68" s="1">
        <f t="shared" si="19"/>
        <v>2.0213595416330774</v>
      </c>
      <c r="AN68" s="4" t="b">
        <f t="shared" si="14"/>
        <v>0</v>
      </c>
      <c r="AO68" s="1">
        <v>9.4879999999999995</v>
      </c>
    </row>
    <row r="69" spans="1:41">
      <c r="A69" s="7">
        <v>66</v>
      </c>
      <c r="B69" s="9" t="s">
        <v>30</v>
      </c>
      <c r="C69" s="9" t="s">
        <v>31</v>
      </c>
      <c r="D69" s="9" t="s">
        <v>30</v>
      </c>
      <c r="E69" s="9" t="s">
        <v>31</v>
      </c>
      <c r="F69" s="2" t="b">
        <f t="shared" si="7"/>
        <v>0</v>
      </c>
      <c r="G69" s="2" t="b">
        <f t="shared" ref="G69:G132" si="26">AND(NOT(D69=B69),OR(D69="CAT",D69="CAC",D69="ATA",D69="ATT",D69="TTA",D69="ATG",D69="CCG",D69="AGA",D69="CGG",D69="AGG",D69="CGA",D69="CGC",D69="TCC",D69="ACG",D69="ACC",D69="GTA",D69="TGG",D69="TAT",B69="GAA",B69="GAT",B69="GAG",B69="AAG",B69="AAA",B69="CTA",B69="CTT",B69="CTC",B69="AAC",B69="CCA",B69="CCT",B69="CAG",B69="CAA",B69="CGT",B69="AGT",B69="AGC",B69="TCA",B69="TCT",B69="GTC"))</f>
        <v>0</v>
      </c>
      <c r="H69" s="2" t="s">
        <v>298</v>
      </c>
      <c r="I69" s="4" t="s">
        <v>106</v>
      </c>
      <c r="J69" s="2"/>
      <c r="M69" s="1">
        <f>PRODUCT(SUM(PRODUCT(R69,overview!$J$5),PRODUCT(W69,overview!$K$5),PRODUCT(AB69,overview!$L$5)),1/SUM(overview!$J$5:$L$5))</f>
        <v>1.008</v>
      </c>
      <c r="N69" s="1">
        <f>PRODUCT(SUM(PRODUCT(S69,overview!$J$5),PRODUCT(X69,overview!$K$5),PRODUCT(AC69,overview!$L$5)),1/SUM(overview!$J$5:$L$5))</f>
        <v>1.992</v>
      </c>
      <c r="O69" s="1">
        <f t="shared" si="22"/>
        <v>18</v>
      </c>
      <c r="P69" s="1">
        <f t="shared" si="23"/>
        <v>5</v>
      </c>
      <c r="Q69" s="1">
        <f t="shared" si="20"/>
        <v>0.14056224899598396</v>
      </c>
      <c r="R69" s="1">
        <v>1</v>
      </c>
      <c r="S69" s="1">
        <v>2</v>
      </c>
      <c r="T69" s="1">
        <v>6</v>
      </c>
      <c r="U69" s="1">
        <v>0</v>
      </c>
      <c r="V69" s="1">
        <f t="shared" si="24"/>
        <v>0</v>
      </c>
      <c r="W69" s="1">
        <v>1.012</v>
      </c>
      <c r="X69" s="1">
        <v>1.988</v>
      </c>
      <c r="Y69" s="1">
        <v>12</v>
      </c>
      <c r="Z69" s="1">
        <v>5</v>
      </c>
      <c r="AA69" s="1">
        <f t="shared" si="25"/>
        <v>0.21210596914822263</v>
      </c>
      <c r="AB69" s="1">
        <v>1</v>
      </c>
      <c r="AC69" s="1">
        <v>2</v>
      </c>
      <c r="AD69" s="1">
        <v>0</v>
      </c>
      <c r="AE69" s="1">
        <v>0</v>
      </c>
      <c r="AF69" s="1" t="e">
        <f t="shared" si="21"/>
        <v>#DIV/0!</v>
      </c>
      <c r="AH69" s="1">
        <f t="shared" si="15"/>
        <v>0.29986251718535178</v>
      </c>
      <c r="AI69" s="1">
        <f t="shared" si="16"/>
        <v>0.1551837965604369</v>
      </c>
      <c r="AJ69" s="1">
        <f t="shared" si="17"/>
        <v>0.35998351535132916</v>
      </c>
      <c r="AK69" s="1">
        <f t="shared" si="18"/>
        <v>26.423780404382377</v>
      </c>
      <c r="AL69" s="4" t="b">
        <f t="shared" si="12"/>
        <v>1</v>
      </c>
      <c r="AM69" s="1">
        <f t="shared" si="19"/>
        <v>2.1626402162056109</v>
      </c>
      <c r="AN69" s="4" t="b">
        <f t="shared" si="14"/>
        <v>0</v>
      </c>
      <c r="AO69" s="1">
        <v>9.4879999999999995</v>
      </c>
    </row>
    <row r="70" spans="1:41">
      <c r="A70" s="7">
        <v>67</v>
      </c>
      <c r="B70" s="9" t="s">
        <v>51</v>
      </c>
      <c r="C70" s="9" t="s">
        <v>52</v>
      </c>
      <c r="D70" s="9" t="s">
        <v>65</v>
      </c>
      <c r="E70" s="9" t="s">
        <v>2</v>
      </c>
      <c r="F70" s="2" t="b">
        <f t="shared" si="7"/>
        <v>0</v>
      </c>
      <c r="G70" s="2" t="b">
        <f t="shared" si="26"/>
        <v>1</v>
      </c>
      <c r="H70" s="2" t="s">
        <v>298</v>
      </c>
      <c r="I70" s="4" t="s">
        <v>106</v>
      </c>
      <c r="J70" s="2"/>
      <c r="M70" s="1">
        <f>PRODUCT(SUM(PRODUCT(R70,overview!$J$5),PRODUCT(W70,overview!$K$5),PRODUCT(AB70,overview!$L$5)),1/SUM(overview!$J$5:$L$5))</f>
        <v>0.40499999999999992</v>
      </c>
      <c r="N70" s="1">
        <f>PRODUCT(SUM(PRODUCT(S70,overview!$J$5),PRODUCT(X70,overview!$K$5),PRODUCT(AC70,overview!$L$5)),1/SUM(overview!$J$5:$L$5))</f>
        <v>2.5950000000000002</v>
      </c>
      <c r="O70" s="1">
        <f t="shared" si="22"/>
        <v>5.8</v>
      </c>
      <c r="P70" s="1">
        <f t="shared" si="23"/>
        <v>12.2</v>
      </c>
      <c r="Q70" s="1">
        <f t="shared" si="20"/>
        <v>0.328283834961132</v>
      </c>
      <c r="R70" s="1">
        <v>0.33300000000000002</v>
      </c>
      <c r="S70" s="1">
        <v>2.6669999999999998</v>
      </c>
      <c r="T70" s="1">
        <v>1</v>
      </c>
      <c r="U70" s="1">
        <v>4</v>
      </c>
      <c r="V70" s="1">
        <f t="shared" si="24"/>
        <v>0.49943757030371205</v>
      </c>
      <c r="W70" s="1">
        <v>0.441</v>
      </c>
      <c r="X70" s="1">
        <v>2.5590000000000002</v>
      </c>
      <c r="Y70" s="1">
        <v>4.8</v>
      </c>
      <c r="Z70" s="1">
        <v>7.2</v>
      </c>
      <c r="AA70" s="1">
        <f t="shared" si="25"/>
        <v>0.25849941383352876</v>
      </c>
      <c r="AB70" s="1">
        <v>0.33300000000000002</v>
      </c>
      <c r="AC70" s="1">
        <v>2.6669999999999998</v>
      </c>
      <c r="AD70" s="1">
        <v>0</v>
      </c>
      <c r="AE70" s="1">
        <v>1</v>
      </c>
      <c r="AF70" s="1" t="e">
        <f t="shared" si="21"/>
        <v>#DIV/0!</v>
      </c>
      <c r="AH70" s="1">
        <f t="shared" si="15"/>
        <v>0.27211911576697612</v>
      </c>
      <c r="AI70" s="1">
        <f t="shared" si="16"/>
        <v>0.11547613232759522</v>
      </c>
      <c r="AJ70" s="1">
        <f t="shared" si="17"/>
        <v>1.0317654245571166</v>
      </c>
      <c r="AK70" s="1">
        <f t="shared" si="18"/>
        <v>55.761237174065563</v>
      </c>
      <c r="AL70" s="4" t="b">
        <f t="shared" si="12"/>
        <v>1</v>
      </c>
      <c r="AM70" s="1">
        <f t="shared" si="19"/>
        <v>2.0825890903194191</v>
      </c>
      <c r="AN70" s="4" t="b">
        <f t="shared" si="14"/>
        <v>0</v>
      </c>
      <c r="AO70" s="1">
        <v>9.4879999999999995</v>
      </c>
    </row>
    <row r="71" spans="1:41">
      <c r="A71" s="7">
        <v>68</v>
      </c>
      <c r="B71" s="9" t="s">
        <v>89</v>
      </c>
      <c r="C71" s="9" t="s">
        <v>70</v>
      </c>
      <c r="D71" s="9" t="s">
        <v>69</v>
      </c>
      <c r="E71" s="9" t="s">
        <v>70</v>
      </c>
      <c r="F71" s="2" t="b">
        <f t="shared" ref="F71:F134" si="27">AND(NOT(B71=D71),OR(B71="CAT",B71="CAC",B71="ATA",B71="ATT",B71="TTA",B71="ATG",B71="CCG",B71="AGA",B71="CGG",B71="AGG",B71="CGA",B71="CGC",B71="TCC",B71="ACG",B71="ACC",B71="GTA",B71="TGG",B71="TAT",D71="GAA",D71="GAT",D71="GAG",D71="AAG",D71="AAA",D71="CTA",D71="CTT",D71="CTC",D71="AAC",D71="CCA",D71="CCT",D71="CAG",D71="CAA",D71="CGT",D71="AGT",D71="AGC",D71="TCA",D71="TCT",D71="GTC"))</f>
        <v>1</v>
      </c>
      <c r="G71" s="2" t="b">
        <f t="shared" si="26"/>
        <v>1</v>
      </c>
      <c r="H71" s="2" t="s">
        <v>298</v>
      </c>
      <c r="I71" s="4" t="s">
        <v>106</v>
      </c>
      <c r="M71" s="1">
        <f>PRODUCT(SUM(PRODUCT(R71,overview!$J$5),PRODUCT(W71,overview!$K$5),PRODUCT(AB71,overview!$L$5)),1/SUM(overview!$J$5:$L$5))</f>
        <v>1</v>
      </c>
      <c r="N71" s="1">
        <f>PRODUCT(SUM(PRODUCT(S71,overview!$J$5),PRODUCT(X71,overview!$K$5),PRODUCT(AC71,overview!$L$5)),1/SUM(overview!$J$5:$L$5))</f>
        <v>2</v>
      </c>
      <c r="O71" s="1">
        <f t="shared" si="22"/>
        <v>16</v>
      </c>
      <c r="P71" s="1">
        <f t="shared" si="23"/>
        <v>3</v>
      </c>
      <c r="Q71" s="1">
        <f t="shared" si="20"/>
        <v>9.375E-2</v>
      </c>
      <c r="R71" s="1">
        <v>1</v>
      </c>
      <c r="S71" s="1">
        <v>2</v>
      </c>
      <c r="T71" s="1">
        <v>4</v>
      </c>
      <c r="U71" s="1">
        <v>0</v>
      </c>
      <c r="V71" s="1">
        <f t="shared" si="24"/>
        <v>0</v>
      </c>
      <c r="W71" s="1">
        <v>1</v>
      </c>
      <c r="X71" s="1">
        <v>2</v>
      </c>
      <c r="Y71" s="1">
        <v>11</v>
      </c>
      <c r="Z71" s="1">
        <v>3</v>
      </c>
      <c r="AA71" s="1">
        <f t="shared" si="25"/>
        <v>0.13636363636363635</v>
      </c>
      <c r="AB71" s="1">
        <v>1</v>
      </c>
      <c r="AC71" s="1">
        <v>2</v>
      </c>
      <c r="AD71" s="1">
        <v>1</v>
      </c>
      <c r="AE71" s="1">
        <v>0</v>
      </c>
      <c r="AF71" s="1">
        <f t="shared" si="21"/>
        <v>0</v>
      </c>
      <c r="AH71" s="1">
        <f t="shared" si="15"/>
        <v>0.22481442182492675</v>
      </c>
      <c r="AI71" s="1">
        <f t="shared" si="16"/>
        <v>0.11819973962028989</v>
      </c>
      <c r="AJ71" s="1">
        <f t="shared" si="17"/>
        <v>0.93169181890389219</v>
      </c>
      <c r="AK71" s="1">
        <f t="shared" si="18"/>
        <v>67.524220225641727</v>
      </c>
      <c r="AL71" s="4" t="b">
        <f t="shared" si="12"/>
        <v>1</v>
      </c>
      <c r="AM71" s="1">
        <f t="shared" si="19"/>
        <v>2.0074728085280436</v>
      </c>
      <c r="AN71" s="4" t="b">
        <f t="shared" si="14"/>
        <v>0</v>
      </c>
      <c r="AO71" s="1">
        <v>9.4879999999999995</v>
      </c>
    </row>
    <row r="72" spans="1:41">
      <c r="A72" s="7">
        <v>69</v>
      </c>
      <c r="B72" s="9" t="s">
        <v>49</v>
      </c>
      <c r="C72" s="9" t="s">
        <v>50</v>
      </c>
      <c r="D72" s="9" t="s">
        <v>49</v>
      </c>
      <c r="E72" s="9" t="s">
        <v>50</v>
      </c>
      <c r="F72" s="2" t="b">
        <f t="shared" si="27"/>
        <v>0</v>
      </c>
      <c r="G72" s="2" t="b">
        <f t="shared" si="26"/>
        <v>0</v>
      </c>
      <c r="H72" s="2" t="s">
        <v>298</v>
      </c>
      <c r="J72" s="3"/>
      <c r="K72" s="4"/>
      <c r="L72" s="3"/>
      <c r="M72" s="1">
        <f>PRODUCT(SUM(PRODUCT(R72,overview!$J$5),PRODUCT(W72,overview!$K$5),PRODUCT(AB72,overview!$L$5)),1/SUM(overview!$J$5:$L$5))</f>
        <v>0.33300000000000002</v>
      </c>
      <c r="N72" s="1">
        <f>PRODUCT(SUM(PRODUCT(S72,overview!$J$5),PRODUCT(X72,overview!$K$5),PRODUCT(AC72,overview!$L$5)),1/SUM(overview!$J$5:$L$5))</f>
        <v>2.6669999999999994</v>
      </c>
      <c r="O72" s="1">
        <f t="shared" si="22"/>
        <v>10</v>
      </c>
      <c r="P72" s="1">
        <f t="shared" si="23"/>
        <v>0</v>
      </c>
      <c r="Q72" s="1">
        <f t="shared" si="20"/>
        <v>0</v>
      </c>
      <c r="R72" s="1">
        <v>0.33300000000000002</v>
      </c>
      <c r="S72" s="1">
        <v>2.6669999999999998</v>
      </c>
      <c r="T72" s="1">
        <v>4</v>
      </c>
      <c r="U72" s="1">
        <v>0</v>
      </c>
      <c r="V72" s="1">
        <f t="shared" si="24"/>
        <v>0</v>
      </c>
      <c r="W72" s="1">
        <v>0.33300000000000002</v>
      </c>
      <c r="X72" s="1">
        <v>2.6669999999999998</v>
      </c>
      <c r="Y72" s="1">
        <v>6</v>
      </c>
      <c r="Z72" s="1">
        <v>0</v>
      </c>
      <c r="AA72" s="1">
        <f t="shared" si="25"/>
        <v>0</v>
      </c>
      <c r="AB72" s="1">
        <v>0.33300000000000002</v>
      </c>
      <c r="AC72" s="1">
        <v>2.6669999999999998</v>
      </c>
      <c r="AD72" s="1">
        <v>0</v>
      </c>
      <c r="AE72" s="1">
        <v>0</v>
      </c>
      <c r="AF72" s="1" t="e">
        <f t="shared" si="21"/>
        <v>#DIV/0!</v>
      </c>
      <c r="AH72" s="1">
        <f t="shared" ref="AH72:AH103" si="28">(SUM(Z68:Z78)*SUM(W68:W78))/(SUM(Y68:Y78)*SUM(X68:X78))</f>
        <v>0.17773153111880338</v>
      </c>
      <c r="AI72" s="1">
        <f t="shared" ref="AI72:AI103" si="29">(SUM(U68:U78)*SUM(R68:R78))/(SUM(T68:T78)*SUM(S68:S78))</f>
        <v>0.12888726564402242</v>
      </c>
      <c r="AJ72" s="1">
        <f t="shared" ref="AJ72:AJ103" si="30">(SUM(AE68:AE78)*SUM(AB68:AB78))/(SUM(AD68:AD78)*SUM(AC68:AC78))</f>
        <v>0.97782063645130179</v>
      </c>
      <c r="AK72" s="1">
        <f t="shared" si="18"/>
        <v>69.224018944733686</v>
      </c>
      <c r="AL72" s="4" t="b">
        <f t="shared" si="12"/>
        <v>1</v>
      </c>
      <c r="AM72" s="1">
        <f t="shared" si="19"/>
        <v>1.2408387286929485</v>
      </c>
      <c r="AN72" s="4" t="b">
        <f t="shared" si="14"/>
        <v>0</v>
      </c>
      <c r="AO72" s="1">
        <v>9.4879999999999995</v>
      </c>
    </row>
    <row r="73" spans="1:41">
      <c r="A73" s="7">
        <v>70</v>
      </c>
      <c r="B73" s="9" t="s">
        <v>30</v>
      </c>
      <c r="C73" s="9" t="s">
        <v>31</v>
      </c>
      <c r="D73" s="9" t="s">
        <v>30</v>
      </c>
      <c r="E73" s="9" t="s">
        <v>31</v>
      </c>
      <c r="F73" s="2" t="b">
        <f t="shared" si="27"/>
        <v>0</v>
      </c>
      <c r="G73" s="2" t="b">
        <f t="shared" si="26"/>
        <v>0</v>
      </c>
      <c r="H73" s="2" t="s">
        <v>298</v>
      </c>
      <c r="I73" s="4" t="s">
        <v>106</v>
      </c>
      <c r="M73" s="1">
        <f>PRODUCT(SUM(PRODUCT(R73,overview!$J$5),PRODUCT(W73,overview!$K$5),PRODUCT(AB73,overview!$L$5)),1/SUM(overview!$J$5:$L$5))</f>
        <v>1</v>
      </c>
      <c r="N73" s="1">
        <f>PRODUCT(SUM(PRODUCT(S73,overview!$J$5),PRODUCT(X73,overview!$K$5),PRODUCT(AC73,overview!$L$5)),1/SUM(overview!$J$5:$L$5))</f>
        <v>2</v>
      </c>
      <c r="O73" s="1">
        <f t="shared" si="22"/>
        <v>13</v>
      </c>
      <c r="P73" s="1">
        <f t="shared" si="23"/>
        <v>7</v>
      </c>
      <c r="Q73" s="1">
        <f t="shared" si="20"/>
        <v>0.26923076923076927</v>
      </c>
      <c r="R73" s="1">
        <v>0.97199999999999998</v>
      </c>
      <c r="S73" s="1">
        <v>2.028</v>
      </c>
      <c r="T73" s="1">
        <v>7</v>
      </c>
      <c r="U73" s="1">
        <v>3</v>
      </c>
      <c r="V73" s="1">
        <f t="shared" si="24"/>
        <v>0.20540997464074387</v>
      </c>
      <c r="W73" s="1">
        <v>1.0129999999999999</v>
      </c>
      <c r="X73" s="1">
        <v>1.9870000000000001</v>
      </c>
      <c r="Y73" s="1">
        <v>6</v>
      </c>
      <c r="Z73" s="1">
        <v>4</v>
      </c>
      <c r="AA73" s="1">
        <f t="shared" si="25"/>
        <v>0.33987585975507462</v>
      </c>
      <c r="AB73" s="1">
        <v>1</v>
      </c>
      <c r="AC73" s="1">
        <v>2</v>
      </c>
      <c r="AD73" s="1">
        <v>0</v>
      </c>
      <c r="AE73" s="1">
        <v>0</v>
      </c>
      <c r="AF73" s="1" t="e">
        <f t="shared" si="21"/>
        <v>#DIV/0!</v>
      </c>
      <c r="AH73" s="1">
        <f t="shared" si="28"/>
        <v>0.10554627779396257</v>
      </c>
      <c r="AI73" s="1">
        <f t="shared" si="29"/>
        <v>7.4638844301765678E-2</v>
      </c>
      <c r="AJ73" s="1">
        <f t="shared" si="30"/>
        <v>0.11956521739130434</v>
      </c>
      <c r="AK73" s="1">
        <f t="shared" si="18"/>
        <v>33.602394118835839</v>
      </c>
      <c r="AL73" s="4" t="b">
        <f t="shared" si="12"/>
        <v>1</v>
      </c>
      <c r="AM73" s="1">
        <f t="shared" si="19"/>
        <v>0.53967655324454455</v>
      </c>
      <c r="AN73" s="4" t="b">
        <f t="shared" si="14"/>
        <v>0</v>
      </c>
      <c r="AO73" s="1">
        <v>9.4879999999999995</v>
      </c>
    </row>
    <row r="74" spans="1:41">
      <c r="A74" s="7">
        <v>71</v>
      </c>
      <c r="B74" s="9" t="s">
        <v>83</v>
      </c>
      <c r="C74" s="9" t="s">
        <v>61</v>
      </c>
      <c r="D74" s="9" t="s">
        <v>83</v>
      </c>
      <c r="E74" s="9" t="s">
        <v>61</v>
      </c>
      <c r="F74" s="2" t="b">
        <f t="shared" si="27"/>
        <v>0</v>
      </c>
      <c r="G74" s="2" t="b">
        <f t="shared" si="26"/>
        <v>0</v>
      </c>
      <c r="H74" s="2" t="s">
        <v>298</v>
      </c>
      <c r="I74" s="4" t="s">
        <v>106</v>
      </c>
      <c r="J74" s="2"/>
      <c r="M74" s="1">
        <f>PRODUCT(SUM(PRODUCT(R74,overview!$J$5),PRODUCT(W74,overview!$K$5),PRODUCT(AB74,overview!$L$5)),1/SUM(overview!$J$5:$L$5))</f>
        <v>1</v>
      </c>
      <c r="N74" s="1">
        <f>PRODUCT(SUM(PRODUCT(S74,overview!$J$5),PRODUCT(X74,overview!$K$5),PRODUCT(AC74,overview!$L$5)),1/SUM(overview!$J$5:$L$5))</f>
        <v>2</v>
      </c>
      <c r="O74" s="1">
        <f t="shared" si="22"/>
        <v>12</v>
      </c>
      <c r="P74" s="1">
        <f t="shared" si="23"/>
        <v>0</v>
      </c>
      <c r="Q74" s="1">
        <f t="shared" si="20"/>
        <v>0</v>
      </c>
      <c r="R74" s="1">
        <v>1</v>
      </c>
      <c r="S74" s="1">
        <v>2</v>
      </c>
      <c r="T74" s="1">
        <v>6</v>
      </c>
      <c r="U74" s="1">
        <v>0</v>
      </c>
      <c r="V74" s="1">
        <f t="shared" si="24"/>
        <v>0</v>
      </c>
      <c r="W74" s="1">
        <v>1</v>
      </c>
      <c r="X74" s="1">
        <v>2</v>
      </c>
      <c r="Y74" s="1">
        <v>6</v>
      </c>
      <c r="Z74" s="1">
        <v>0</v>
      </c>
      <c r="AA74" s="1">
        <f t="shared" si="25"/>
        <v>0</v>
      </c>
      <c r="AB74" s="1">
        <v>1</v>
      </c>
      <c r="AC74" s="1">
        <v>2</v>
      </c>
      <c r="AD74" s="1">
        <v>0</v>
      </c>
      <c r="AE74" s="1">
        <v>0</v>
      </c>
      <c r="AF74" s="1" t="e">
        <f t="shared" si="21"/>
        <v>#DIV/0!</v>
      </c>
      <c r="AH74" s="1">
        <f t="shared" si="28"/>
        <v>9.0485180388213446E-2</v>
      </c>
      <c r="AI74" s="1">
        <f t="shared" si="29"/>
        <v>7.6459303918881907E-2</v>
      </c>
      <c r="AJ74" s="1">
        <f t="shared" si="30"/>
        <v>0.11956521739130434</v>
      </c>
      <c r="AK74" s="1">
        <f t="shared" si="18"/>
        <v>10.544281184674681</v>
      </c>
      <c r="AL74" s="4" t="b">
        <f t="shared" si="12"/>
        <v>1</v>
      </c>
      <c r="AM74" s="1">
        <f t="shared" si="19"/>
        <v>0.18658401028799027</v>
      </c>
      <c r="AN74" s="4" t="b">
        <f t="shared" si="14"/>
        <v>0</v>
      </c>
      <c r="AO74" s="1">
        <v>9.4879999999999995</v>
      </c>
    </row>
    <row r="75" spans="1:41">
      <c r="A75" s="7">
        <v>72</v>
      </c>
      <c r="B75" s="9" t="s">
        <v>89</v>
      </c>
      <c r="C75" s="9" t="s">
        <v>70</v>
      </c>
      <c r="D75" s="9" t="s">
        <v>89</v>
      </c>
      <c r="E75" s="9" t="s">
        <v>70</v>
      </c>
      <c r="F75" s="2" t="b">
        <f t="shared" si="27"/>
        <v>0</v>
      </c>
      <c r="G75" s="2" t="b">
        <f t="shared" si="26"/>
        <v>0</v>
      </c>
      <c r="H75" s="2" t="s">
        <v>298</v>
      </c>
      <c r="I75" s="4" t="s">
        <v>106</v>
      </c>
      <c r="J75" s="3"/>
      <c r="M75" s="1">
        <f>PRODUCT(SUM(PRODUCT(R75,overview!$J$5),PRODUCT(W75,overview!$K$5),PRODUCT(AB75,overview!$L$5)),1/SUM(overview!$J$5:$L$5))</f>
        <v>1</v>
      </c>
      <c r="N75" s="1">
        <f>PRODUCT(SUM(PRODUCT(S75,overview!$J$5),PRODUCT(X75,overview!$K$5),PRODUCT(AC75,overview!$L$5)),1/SUM(overview!$J$5:$L$5))</f>
        <v>2</v>
      </c>
      <c r="O75" s="1">
        <f t="shared" si="22"/>
        <v>14</v>
      </c>
      <c r="P75" s="1">
        <f t="shared" si="23"/>
        <v>0</v>
      </c>
      <c r="Q75" s="1">
        <f t="shared" si="20"/>
        <v>0</v>
      </c>
      <c r="R75" s="1">
        <v>1</v>
      </c>
      <c r="S75" s="1">
        <v>2</v>
      </c>
      <c r="T75" s="1">
        <v>7</v>
      </c>
      <c r="U75" s="1">
        <v>0</v>
      </c>
      <c r="V75" s="1">
        <f t="shared" si="24"/>
        <v>0</v>
      </c>
      <c r="W75" s="1">
        <v>1</v>
      </c>
      <c r="X75" s="1">
        <v>2</v>
      </c>
      <c r="Y75" s="1">
        <v>7</v>
      </c>
      <c r="Z75" s="1">
        <v>0</v>
      </c>
      <c r="AA75" s="1">
        <f t="shared" si="25"/>
        <v>0</v>
      </c>
      <c r="AB75" s="1">
        <v>1</v>
      </c>
      <c r="AC75" s="1">
        <v>2</v>
      </c>
      <c r="AD75" s="1">
        <v>0</v>
      </c>
      <c r="AE75" s="1">
        <v>0</v>
      </c>
      <c r="AF75" s="1" t="e">
        <f t="shared" si="21"/>
        <v>#DIV/0!</v>
      </c>
      <c r="AH75" s="1">
        <f t="shared" si="28"/>
        <v>5.4726615904172979E-2</v>
      </c>
      <c r="AI75" s="1">
        <f t="shared" si="29"/>
        <v>3.8112211033189257E-2</v>
      </c>
      <c r="AJ75" s="1">
        <f t="shared" si="30"/>
        <v>0</v>
      </c>
      <c r="AK75" s="1">
        <f t="shared" si="18"/>
        <v>7.0669085873559974E-3</v>
      </c>
      <c r="AL75" s="4" t="b">
        <f t="shared" ref="AL75:AL138" si="31">IF(AK75&gt;AO75, TRUE, FALSE)</f>
        <v>0</v>
      </c>
      <c r="AM75" s="1">
        <f t="shared" si="19"/>
        <v>0.11105433891829464</v>
      </c>
      <c r="AN75" s="4" t="b">
        <f t="shared" ref="AN75:AN138" si="32">IF(AM75&gt;AO75, TRUE, FALSE)</f>
        <v>0</v>
      </c>
      <c r="AO75" s="1">
        <v>9.4879999999999995</v>
      </c>
    </row>
    <row r="76" spans="1:41">
      <c r="A76" s="7">
        <v>73</v>
      </c>
      <c r="B76" s="9" t="s">
        <v>47</v>
      </c>
      <c r="C76" s="9" t="s">
        <v>48</v>
      </c>
      <c r="D76" s="9" t="s">
        <v>47</v>
      </c>
      <c r="E76" s="9" t="s">
        <v>48</v>
      </c>
      <c r="F76" s="2" t="b">
        <f t="shared" si="27"/>
        <v>0</v>
      </c>
      <c r="G76" s="2" t="b">
        <f t="shared" si="26"/>
        <v>0</v>
      </c>
      <c r="H76" s="2" t="s">
        <v>298</v>
      </c>
      <c r="M76" s="1">
        <f>PRODUCT(SUM(PRODUCT(R76,overview!$J$5),PRODUCT(W76,overview!$K$5),PRODUCT(AB76,overview!$L$5)),1/SUM(overview!$J$5:$L$5))</f>
        <v>0.91940476190476172</v>
      </c>
      <c r="N76" s="1">
        <f>PRODUCT(SUM(PRODUCT(S76,overview!$J$5),PRODUCT(X76,overview!$K$5),PRODUCT(AC76,overview!$L$5)),1/SUM(overview!$J$5:$L$5))</f>
        <v>2.0805952380952379</v>
      </c>
      <c r="O76" s="1">
        <f t="shared" si="22"/>
        <v>11</v>
      </c>
      <c r="P76" s="1">
        <f t="shared" si="23"/>
        <v>2</v>
      </c>
      <c r="Q76" s="1">
        <f t="shared" si="20"/>
        <v>8.0344556742107803E-2</v>
      </c>
      <c r="R76" s="1">
        <v>0.96599999999999997</v>
      </c>
      <c r="S76" s="1">
        <v>2.0339999999999998</v>
      </c>
      <c r="T76" s="1">
        <v>4</v>
      </c>
      <c r="U76" s="1">
        <v>0</v>
      </c>
      <c r="V76" s="1">
        <f t="shared" si="24"/>
        <v>0</v>
      </c>
      <c r="W76" s="1">
        <v>0.9</v>
      </c>
      <c r="X76" s="1">
        <v>2.1</v>
      </c>
      <c r="Y76" s="1">
        <v>7</v>
      </c>
      <c r="Z76" s="1">
        <v>2</v>
      </c>
      <c r="AA76" s="1">
        <f t="shared" si="25"/>
        <v>0.12244897959183672</v>
      </c>
      <c r="AB76" s="1">
        <v>0.85699999999999998</v>
      </c>
      <c r="AC76" s="1">
        <v>2.1429999999999998</v>
      </c>
      <c r="AD76" s="1">
        <v>0</v>
      </c>
      <c r="AE76" s="1">
        <v>0</v>
      </c>
      <c r="AF76" s="1" t="e">
        <f t="shared" si="21"/>
        <v>#DIV/0!</v>
      </c>
      <c r="AH76" s="1">
        <f t="shared" si="28"/>
        <v>3.9884931562944689E-2</v>
      </c>
      <c r="AI76" s="1">
        <f t="shared" si="29"/>
        <v>3.5419861335010946E-2</v>
      </c>
      <c r="AJ76" s="1">
        <f t="shared" si="30"/>
        <v>0</v>
      </c>
      <c r="AK76" s="1">
        <f t="shared" si="18"/>
        <v>0.18726179864334935</v>
      </c>
      <c r="AL76" s="4" t="b">
        <f t="shared" si="31"/>
        <v>0</v>
      </c>
      <c r="AM76" s="1">
        <f t="shared" si="19"/>
        <v>5.3075526481351845E-2</v>
      </c>
      <c r="AN76" s="4" t="b">
        <f t="shared" si="32"/>
        <v>0</v>
      </c>
      <c r="AO76" s="1">
        <v>9.4879999999999995</v>
      </c>
    </row>
    <row r="77" spans="1:41">
      <c r="A77" s="7">
        <v>74</v>
      </c>
      <c r="B77" s="9" t="s">
        <v>58</v>
      </c>
      <c r="C77" s="9" t="s">
        <v>59</v>
      </c>
      <c r="D77" s="9" t="s">
        <v>58</v>
      </c>
      <c r="E77" s="9" t="s">
        <v>59</v>
      </c>
      <c r="F77" s="2" t="b">
        <f t="shared" si="27"/>
        <v>0</v>
      </c>
      <c r="G77" s="2" t="b">
        <f t="shared" si="26"/>
        <v>0</v>
      </c>
      <c r="H77" s="2" t="s">
        <v>298</v>
      </c>
      <c r="J77" s="3"/>
      <c r="M77" s="1">
        <f>PRODUCT(SUM(PRODUCT(R77,overview!$J$5),PRODUCT(W77,overview!$K$5),PRODUCT(AB77,overview!$L$5)),1/SUM(overview!$J$5:$L$5))</f>
        <v>0.37366666666666665</v>
      </c>
      <c r="N77" s="1">
        <f>PRODUCT(SUM(PRODUCT(S77,overview!$J$5),PRODUCT(X77,overview!$K$5),PRODUCT(AC77,overview!$L$5)),1/SUM(overview!$J$5:$L$5))</f>
        <v>2.6263333333333332</v>
      </c>
      <c r="O77" s="1">
        <f t="shared" si="22"/>
        <v>5</v>
      </c>
      <c r="P77" s="1">
        <f t="shared" si="23"/>
        <v>1</v>
      </c>
      <c r="Q77" s="1">
        <f t="shared" si="20"/>
        <v>2.8455387739560863E-2</v>
      </c>
      <c r="R77" s="1">
        <v>0.375</v>
      </c>
      <c r="S77" s="1">
        <v>2.625</v>
      </c>
      <c r="T77" s="1">
        <v>0</v>
      </c>
      <c r="U77" s="1">
        <v>0</v>
      </c>
      <c r="V77" s="1" t="e">
        <f t="shared" si="24"/>
        <v>#DIV/0!</v>
      </c>
      <c r="W77" s="1">
        <v>0.373</v>
      </c>
      <c r="X77" s="1">
        <v>2.6269999999999998</v>
      </c>
      <c r="Y77" s="1">
        <v>5</v>
      </c>
      <c r="Z77" s="1">
        <v>1</v>
      </c>
      <c r="AA77" s="1">
        <f t="shared" si="25"/>
        <v>2.8397411496003052E-2</v>
      </c>
      <c r="AB77" s="1">
        <v>0.375</v>
      </c>
      <c r="AC77" s="1">
        <v>2.625</v>
      </c>
      <c r="AD77" s="1">
        <v>0</v>
      </c>
      <c r="AE77" s="1">
        <v>0</v>
      </c>
      <c r="AF77" s="1" t="e">
        <f t="shared" si="21"/>
        <v>#DIV/0!</v>
      </c>
      <c r="AH77" s="1">
        <f t="shared" si="28"/>
        <v>4.3325899968142727E-2</v>
      </c>
      <c r="AI77" s="1">
        <f t="shared" si="29"/>
        <v>3.3604785272307071E-2</v>
      </c>
      <c r="AJ77" s="1">
        <f t="shared" si="30"/>
        <v>0</v>
      </c>
      <c r="AK77" s="1">
        <f t="shared" si="18"/>
        <v>0.82839519855801025</v>
      </c>
      <c r="AL77" s="4" t="b">
        <f t="shared" si="31"/>
        <v>0</v>
      </c>
      <c r="AM77" s="1">
        <f t="shared" si="19"/>
        <v>6.4162513049742936E-2</v>
      </c>
      <c r="AN77" s="4" t="b">
        <f t="shared" si="32"/>
        <v>0</v>
      </c>
      <c r="AO77" s="1">
        <v>9.4879999999999995</v>
      </c>
    </row>
    <row r="78" spans="1:41">
      <c r="A78" s="7">
        <v>75</v>
      </c>
      <c r="B78" s="9" t="s">
        <v>28</v>
      </c>
      <c r="C78" s="9" t="s">
        <v>29</v>
      </c>
      <c r="D78" s="9" t="s">
        <v>28</v>
      </c>
      <c r="E78" s="9" t="s">
        <v>29</v>
      </c>
      <c r="F78" s="2" t="b">
        <f t="shared" si="27"/>
        <v>0</v>
      </c>
      <c r="G78" s="2" t="b">
        <f t="shared" si="26"/>
        <v>0</v>
      </c>
      <c r="H78" s="2" t="s">
        <v>298</v>
      </c>
      <c r="I78" s="4" t="s">
        <v>106</v>
      </c>
      <c r="J78" s="2" t="s">
        <v>122</v>
      </c>
      <c r="K78" s="2"/>
      <c r="L78" s="2"/>
      <c r="M78" s="1">
        <f>PRODUCT(SUM(PRODUCT(R78,overview!$J$5),PRODUCT(W78,overview!$K$5),PRODUCT(AB78,overview!$L$5)),1/SUM(overview!$J$5:$L$5))</f>
        <v>0.66700000000000004</v>
      </c>
      <c r="N78" s="1">
        <f>PRODUCT(SUM(PRODUCT(S78,overview!$J$5),PRODUCT(X78,overview!$K$5),PRODUCT(AC78,overview!$L$5)),1/SUM(overview!$J$5:$L$5))</f>
        <v>2.3330000000000002</v>
      </c>
      <c r="O78" s="1">
        <f t="shared" si="22"/>
        <v>7</v>
      </c>
      <c r="P78" s="1">
        <f t="shared" si="23"/>
        <v>0</v>
      </c>
      <c r="Q78" s="1">
        <f t="shared" si="20"/>
        <v>0</v>
      </c>
      <c r="R78" s="1">
        <v>0.66700000000000004</v>
      </c>
      <c r="S78" s="1">
        <v>2.3330000000000002</v>
      </c>
      <c r="T78" s="1">
        <v>1</v>
      </c>
      <c r="U78" s="1">
        <v>0</v>
      </c>
      <c r="V78" s="1">
        <f t="shared" si="24"/>
        <v>0</v>
      </c>
      <c r="W78" s="1">
        <v>0.66700000000000004</v>
      </c>
      <c r="X78" s="1">
        <v>2.3330000000000002</v>
      </c>
      <c r="Y78" s="1">
        <v>6</v>
      </c>
      <c r="Z78" s="1">
        <v>0</v>
      </c>
      <c r="AA78" s="1">
        <f t="shared" si="25"/>
        <v>0</v>
      </c>
      <c r="AB78" s="1">
        <v>0.66700000000000004</v>
      </c>
      <c r="AC78" s="1">
        <v>2.3330000000000002</v>
      </c>
      <c r="AD78" s="1">
        <v>0</v>
      </c>
      <c r="AE78" s="1">
        <v>0</v>
      </c>
      <c r="AF78" s="1" t="e">
        <f t="shared" si="21"/>
        <v>#DIV/0!</v>
      </c>
      <c r="AH78" s="1">
        <f t="shared" si="28"/>
        <v>2.6321285571925548E-2</v>
      </c>
      <c r="AI78" s="1">
        <f t="shared" si="29"/>
        <v>2.4183863147705566E-2</v>
      </c>
      <c r="AJ78" s="1">
        <f t="shared" si="30"/>
        <v>0</v>
      </c>
      <c r="AK78" s="1">
        <f t="shared" si="18"/>
        <v>0.81821531773985745</v>
      </c>
      <c r="AL78" s="4" t="b">
        <f t="shared" si="31"/>
        <v>0</v>
      </c>
      <c r="AM78" s="1">
        <f t="shared" si="19"/>
        <v>0.12625822021214439</v>
      </c>
      <c r="AN78" s="4" t="b">
        <f t="shared" si="32"/>
        <v>0</v>
      </c>
      <c r="AO78" s="1">
        <v>9.4879999999999995</v>
      </c>
    </row>
    <row r="79" spans="1:41">
      <c r="A79" s="7">
        <v>76</v>
      </c>
      <c r="B79" s="9" t="s">
        <v>47</v>
      </c>
      <c r="C79" s="9" t="s">
        <v>48</v>
      </c>
      <c r="D79" s="9" t="s">
        <v>62</v>
      </c>
      <c r="E79" s="9" t="s">
        <v>48</v>
      </c>
      <c r="F79" s="2" t="b">
        <f t="shared" si="27"/>
        <v>1</v>
      </c>
      <c r="G79" s="2" t="b">
        <f t="shared" si="26"/>
        <v>0</v>
      </c>
      <c r="H79" s="2" t="s">
        <v>298</v>
      </c>
      <c r="J79" s="2"/>
      <c r="K79" s="2"/>
      <c r="M79" s="1">
        <f>PRODUCT(SUM(PRODUCT(R79,overview!$J$5),PRODUCT(W79,overview!$K$5),PRODUCT(AB79,overview!$L$5)),1/SUM(overview!$J$5:$L$5))</f>
        <v>1.0533809523809523</v>
      </c>
      <c r="N79" s="1">
        <f>PRODUCT(SUM(PRODUCT(S79,overview!$J$5),PRODUCT(X79,overview!$K$5),PRODUCT(AC79,overview!$L$5)),1/SUM(overview!$J$5:$L$5))</f>
        <v>1.9466190476190475</v>
      </c>
      <c r="O79" s="1">
        <f t="shared" si="22"/>
        <v>14</v>
      </c>
      <c r="P79" s="1">
        <f t="shared" si="23"/>
        <v>3</v>
      </c>
      <c r="Q79" s="1">
        <f t="shared" si="20"/>
        <v>0.11595719772289649</v>
      </c>
      <c r="R79" s="1">
        <v>0.879</v>
      </c>
      <c r="S79" s="1">
        <v>2.121</v>
      </c>
      <c r="T79" s="1">
        <v>2</v>
      </c>
      <c r="U79" s="1">
        <v>2</v>
      </c>
      <c r="V79" s="1">
        <f t="shared" si="24"/>
        <v>0.41442715700141441</v>
      </c>
      <c r="W79" s="1">
        <v>1.131</v>
      </c>
      <c r="X79" s="1">
        <v>1.869</v>
      </c>
      <c r="Y79" s="1">
        <v>10</v>
      </c>
      <c r="Z79" s="1">
        <v>1</v>
      </c>
      <c r="AA79" s="1">
        <f t="shared" si="25"/>
        <v>6.0513643659711083E-2</v>
      </c>
      <c r="AB79" s="1">
        <v>1.147</v>
      </c>
      <c r="AC79" s="1">
        <v>1.853</v>
      </c>
      <c r="AD79" s="1">
        <v>2</v>
      </c>
      <c r="AE79" s="1">
        <v>0</v>
      </c>
      <c r="AF79" s="1">
        <f t="shared" si="21"/>
        <v>0</v>
      </c>
      <c r="AH79" s="1">
        <f t="shared" si="28"/>
        <v>4.7529706066291422E-2</v>
      </c>
      <c r="AI79" s="1">
        <f t="shared" si="29"/>
        <v>3.4358318923389218E-2</v>
      </c>
      <c r="AJ79" s="1">
        <f t="shared" si="30"/>
        <v>0</v>
      </c>
      <c r="AK79" s="1">
        <f t="shared" si="18"/>
        <v>0.87730699086077957</v>
      </c>
      <c r="AL79" s="4" t="b">
        <f t="shared" si="31"/>
        <v>0</v>
      </c>
      <c r="AM79" s="1">
        <f t="shared" si="19"/>
        <v>0.30228470175745431</v>
      </c>
      <c r="AN79" s="4" t="b">
        <f t="shared" si="32"/>
        <v>0</v>
      </c>
      <c r="AO79" s="1">
        <v>9.4879999999999995</v>
      </c>
    </row>
    <row r="80" spans="1:41">
      <c r="A80" s="7">
        <v>77</v>
      </c>
      <c r="B80" s="9" t="s">
        <v>89</v>
      </c>
      <c r="C80" s="9" t="s">
        <v>70</v>
      </c>
      <c r="D80" s="9" t="s">
        <v>89</v>
      </c>
      <c r="E80" s="9" t="s">
        <v>70</v>
      </c>
      <c r="F80" s="2" t="b">
        <f t="shared" si="27"/>
        <v>0</v>
      </c>
      <c r="G80" s="2" t="b">
        <f t="shared" si="26"/>
        <v>0</v>
      </c>
      <c r="H80" s="2" t="s">
        <v>298</v>
      </c>
      <c r="I80" s="4" t="s">
        <v>106</v>
      </c>
      <c r="J80" s="2" t="s">
        <v>122</v>
      </c>
      <c r="M80" s="1">
        <f>PRODUCT(SUM(PRODUCT(R80,overview!$J$5),PRODUCT(W80,overview!$K$5),PRODUCT(AB80,overview!$L$5)),1/SUM(overview!$J$5:$L$5))</f>
        <v>1</v>
      </c>
      <c r="N80" s="1">
        <f>PRODUCT(SUM(PRODUCT(S80,overview!$J$5),PRODUCT(X80,overview!$K$5),PRODUCT(AC80,overview!$L$5)),1/SUM(overview!$J$5:$L$5))</f>
        <v>2</v>
      </c>
      <c r="O80" s="1">
        <f t="shared" si="22"/>
        <v>10</v>
      </c>
      <c r="P80" s="1">
        <f t="shared" si="23"/>
        <v>0</v>
      </c>
      <c r="Q80" s="1">
        <f t="shared" si="20"/>
        <v>0</v>
      </c>
      <c r="R80" s="1">
        <v>1</v>
      </c>
      <c r="S80" s="1">
        <v>2</v>
      </c>
      <c r="T80" s="1">
        <v>5</v>
      </c>
      <c r="U80" s="1">
        <v>0</v>
      </c>
      <c r="V80" s="1">
        <f t="shared" si="24"/>
        <v>0</v>
      </c>
      <c r="W80" s="1">
        <v>1</v>
      </c>
      <c r="X80" s="1">
        <v>2</v>
      </c>
      <c r="Y80" s="1">
        <v>5</v>
      </c>
      <c r="Z80" s="1">
        <v>0</v>
      </c>
      <c r="AA80" s="1">
        <f t="shared" si="25"/>
        <v>0</v>
      </c>
      <c r="AB80" s="1">
        <v>1</v>
      </c>
      <c r="AC80" s="1">
        <v>2</v>
      </c>
      <c r="AD80" s="1">
        <v>0</v>
      </c>
      <c r="AE80" s="1">
        <v>0</v>
      </c>
      <c r="AF80" s="1" t="e">
        <f t="shared" si="21"/>
        <v>#DIV/0!</v>
      </c>
      <c r="AH80" s="1">
        <f t="shared" si="28"/>
        <v>7.0863869375355978E-2</v>
      </c>
      <c r="AI80" s="1">
        <f t="shared" si="29"/>
        <v>3.6076234869558688E-2</v>
      </c>
      <c r="AJ80" s="1">
        <f t="shared" si="30"/>
        <v>0</v>
      </c>
      <c r="AK80" s="1">
        <f t="shared" si="18"/>
        <v>0.92758787130461473</v>
      </c>
      <c r="AL80" s="4" t="b">
        <f t="shared" si="31"/>
        <v>0</v>
      </c>
      <c r="AM80" s="1">
        <f t="shared" si="19"/>
        <v>0.49252628736736298</v>
      </c>
      <c r="AN80" s="4" t="b">
        <f t="shared" si="32"/>
        <v>0</v>
      </c>
      <c r="AO80" s="1">
        <v>9.4879999999999995</v>
      </c>
    </row>
    <row r="81" spans="1:41">
      <c r="A81" s="7">
        <v>78</v>
      </c>
      <c r="B81" s="9" t="s">
        <v>82</v>
      </c>
      <c r="C81" s="9" t="s">
        <v>59</v>
      </c>
      <c r="D81" s="9" t="s">
        <v>82</v>
      </c>
      <c r="E81" s="9" t="s">
        <v>59</v>
      </c>
      <c r="F81" s="2" t="b">
        <f t="shared" si="27"/>
        <v>0</v>
      </c>
      <c r="G81" s="2" t="b">
        <f t="shared" si="26"/>
        <v>0</v>
      </c>
      <c r="H81" s="2" t="s">
        <v>298</v>
      </c>
      <c r="I81" s="4" t="s">
        <v>106</v>
      </c>
      <c r="J81" s="2" t="s">
        <v>122</v>
      </c>
      <c r="M81" s="1">
        <f>PRODUCT(SUM(PRODUCT(R81,overview!$J$5),PRODUCT(W81,overview!$K$5),PRODUCT(AB81,overview!$L$5)),1/SUM(overview!$J$5:$L$5))</f>
        <v>0.375</v>
      </c>
      <c r="N81" s="1">
        <f>PRODUCT(SUM(PRODUCT(S81,overview!$J$5),PRODUCT(X81,overview!$K$5),PRODUCT(AC81,overview!$L$5)),1/SUM(overview!$J$5:$L$5))</f>
        <v>2.625</v>
      </c>
      <c r="O81" s="1">
        <f t="shared" si="22"/>
        <v>10</v>
      </c>
      <c r="P81" s="1">
        <f t="shared" si="23"/>
        <v>0</v>
      </c>
      <c r="Q81" s="1">
        <f t="shared" si="20"/>
        <v>0</v>
      </c>
      <c r="R81" s="1">
        <v>0.375</v>
      </c>
      <c r="S81" s="1">
        <v>2.625</v>
      </c>
      <c r="T81" s="1">
        <v>6</v>
      </c>
      <c r="U81" s="1">
        <v>0</v>
      </c>
      <c r="V81" s="1">
        <f t="shared" si="24"/>
        <v>0</v>
      </c>
      <c r="W81" s="1">
        <v>0.375</v>
      </c>
      <c r="X81" s="1">
        <v>2.625</v>
      </c>
      <c r="Y81" s="1">
        <v>4</v>
      </c>
      <c r="Z81" s="1">
        <v>0</v>
      </c>
      <c r="AA81" s="1">
        <f t="shared" si="25"/>
        <v>0</v>
      </c>
      <c r="AB81" s="1">
        <v>0.375</v>
      </c>
      <c r="AC81" s="1">
        <v>2.625</v>
      </c>
      <c r="AD81" s="1">
        <v>0</v>
      </c>
      <c r="AE81" s="1">
        <v>0</v>
      </c>
      <c r="AF81" s="1" t="e">
        <f t="shared" si="21"/>
        <v>#DIV/0!</v>
      </c>
      <c r="AH81" s="1">
        <f t="shared" si="28"/>
        <v>9.0415099581790281E-2</v>
      </c>
      <c r="AI81" s="1">
        <f t="shared" si="29"/>
        <v>4.7238195959195366E-2</v>
      </c>
      <c r="AJ81" s="1">
        <f t="shared" si="30"/>
        <v>0</v>
      </c>
      <c r="AK81" s="1">
        <f t="shared" si="18"/>
        <v>1.0567582710751142</v>
      </c>
      <c r="AL81" s="4" t="b">
        <f t="shared" si="31"/>
        <v>0</v>
      </c>
      <c r="AM81" s="1">
        <f t="shared" si="19"/>
        <v>0.65218611807779925</v>
      </c>
      <c r="AN81" s="4" t="b">
        <f t="shared" si="32"/>
        <v>0</v>
      </c>
      <c r="AO81" s="1">
        <v>9.4879999999999995</v>
      </c>
    </row>
    <row r="82" spans="1:41">
      <c r="A82" s="7">
        <v>79</v>
      </c>
      <c r="B82" s="9" t="s">
        <v>85</v>
      </c>
      <c r="C82" s="9" t="s">
        <v>86</v>
      </c>
      <c r="D82" s="9" t="s">
        <v>85</v>
      </c>
      <c r="E82" s="9" t="s">
        <v>86</v>
      </c>
      <c r="F82" s="2" t="b">
        <f t="shared" si="27"/>
        <v>0</v>
      </c>
      <c r="G82" s="2" t="b">
        <f t="shared" si="26"/>
        <v>0</v>
      </c>
      <c r="H82" s="2" t="s">
        <v>298</v>
      </c>
      <c r="I82" s="4" t="s">
        <v>106</v>
      </c>
      <c r="M82" s="1">
        <f>PRODUCT(SUM(PRODUCT(R82,overview!$J$5),PRODUCT(W82,overview!$K$5),PRODUCT(AB82,overview!$L$5)),1/SUM(overview!$J$5:$L$5))</f>
        <v>0</v>
      </c>
      <c r="N82" s="1">
        <f>PRODUCT(SUM(PRODUCT(S82,overview!$J$5),PRODUCT(X82,overview!$K$5),PRODUCT(AC82,overview!$L$5)),1/SUM(overview!$J$5:$L$5))</f>
        <v>3</v>
      </c>
      <c r="O82" s="1">
        <f t="shared" si="22"/>
        <v>0</v>
      </c>
      <c r="P82" s="1">
        <f t="shared" si="23"/>
        <v>0</v>
      </c>
      <c r="Q82" s="1" t="e">
        <f t="shared" si="20"/>
        <v>#DIV/0!</v>
      </c>
      <c r="R82" s="1">
        <v>0</v>
      </c>
      <c r="S82" s="1">
        <v>3</v>
      </c>
      <c r="T82" s="1">
        <v>0</v>
      </c>
      <c r="U82" s="1">
        <v>0</v>
      </c>
      <c r="V82" s="1" t="e">
        <f t="shared" si="24"/>
        <v>#DIV/0!</v>
      </c>
      <c r="W82" s="1">
        <v>0</v>
      </c>
      <c r="X82" s="1">
        <v>3</v>
      </c>
      <c r="Y82" s="1">
        <v>0</v>
      </c>
      <c r="Z82" s="1">
        <v>0</v>
      </c>
      <c r="AA82" s="1" t="e">
        <f t="shared" si="25"/>
        <v>#DIV/0!</v>
      </c>
      <c r="AB82" s="1">
        <v>0</v>
      </c>
      <c r="AC82" s="1">
        <v>3</v>
      </c>
      <c r="AD82" s="1">
        <v>0</v>
      </c>
      <c r="AE82" s="1">
        <v>0</v>
      </c>
      <c r="AF82" s="1" t="e">
        <f t="shared" si="21"/>
        <v>#DIV/0!</v>
      </c>
      <c r="AH82" s="1">
        <f t="shared" si="28"/>
        <v>8.5570661487490013E-2</v>
      </c>
      <c r="AI82" s="1">
        <f t="shared" si="29"/>
        <v>4.3660961361074106E-2</v>
      </c>
      <c r="AJ82" s="1">
        <f t="shared" si="30"/>
        <v>0</v>
      </c>
      <c r="AK82" s="1">
        <f t="shared" si="18"/>
        <v>1.1099109971708632</v>
      </c>
      <c r="AL82" s="4" t="b">
        <f t="shared" si="31"/>
        <v>0</v>
      </c>
      <c r="AM82" s="1">
        <f t="shared" si="19"/>
        <v>0.80349769484320555</v>
      </c>
      <c r="AN82" s="4" t="b">
        <f t="shared" si="32"/>
        <v>0</v>
      </c>
      <c r="AO82" s="1">
        <v>9.4879999999999995</v>
      </c>
    </row>
    <row r="83" spans="1:41">
      <c r="A83" s="7">
        <v>80</v>
      </c>
      <c r="B83" s="9" t="s">
        <v>97</v>
      </c>
      <c r="C83" s="9" t="s">
        <v>42</v>
      </c>
      <c r="D83" s="9" t="s">
        <v>41</v>
      </c>
      <c r="E83" s="9" t="s">
        <v>42</v>
      </c>
      <c r="F83" s="2" t="b">
        <f t="shared" si="27"/>
        <v>0</v>
      </c>
      <c r="G83" s="2" t="b">
        <f t="shared" si="26"/>
        <v>1</v>
      </c>
      <c r="H83" s="2" t="s">
        <v>298</v>
      </c>
      <c r="I83" s="4" t="s">
        <v>106</v>
      </c>
      <c r="J83" s="2"/>
      <c r="M83" s="1">
        <f>PRODUCT(SUM(PRODUCT(R83,overview!$J$5),PRODUCT(W83,overview!$K$5),PRODUCT(AB83,overview!$L$5)),1/SUM(overview!$J$5:$L$5))</f>
        <v>0.42899999999999988</v>
      </c>
      <c r="N83" s="1">
        <f>PRODUCT(SUM(PRODUCT(S83,overview!$J$5),PRODUCT(X83,overview!$K$5),PRODUCT(AC83,overview!$L$5)),1/SUM(overview!$J$5:$L$5))</f>
        <v>2.5709999999999997</v>
      </c>
      <c r="O83" s="1">
        <f t="shared" si="22"/>
        <v>10</v>
      </c>
      <c r="P83" s="1">
        <f t="shared" si="23"/>
        <v>0</v>
      </c>
      <c r="Q83" s="1">
        <f t="shared" si="20"/>
        <v>0</v>
      </c>
      <c r="R83" s="1">
        <v>0.42899999999999999</v>
      </c>
      <c r="S83" s="1">
        <v>2.5710000000000002</v>
      </c>
      <c r="T83" s="1">
        <v>7</v>
      </c>
      <c r="U83" s="1">
        <v>0</v>
      </c>
      <c r="V83" s="1">
        <f t="shared" si="24"/>
        <v>0</v>
      </c>
      <c r="W83" s="1">
        <v>0.42899999999999999</v>
      </c>
      <c r="X83" s="1">
        <v>2.5710000000000002</v>
      </c>
      <c r="Y83" s="1">
        <v>2</v>
      </c>
      <c r="Z83" s="1">
        <v>0</v>
      </c>
      <c r="AA83" s="1">
        <f t="shared" si="25"/>
        <v>0</v>
      </c>
      <c r="AB83" s="1">
        <v>0.42899999999999999</v>
      </c>
      <c r="AC83" s="1">
        <v>2.5710000000000002</v>
      </c>
      <c r="AD83" s="1">
        <v>1</v>
      </c>
      <c r="AE83" s="1">
        <v>0</v>
      </c>
      <c r="AF83" s="1">
        <f t="shared" si="21"/>
        <v>0</v>
      </c>
      <c r="AH83" s="1">
        <f t="shared" si="28"/>
        <v>8.3008828695995365E-2</v>
      </c>
      <c r="AI83" s="1">
        <f t="shared" si="29"/>
        <v>5.0017943101805448E-2</v>
      </c>
      <c r="AJ83" s="1">
        <f t="shared" si="30"/>
        <v>0</v>
      </c>
      <c r="AK83" s="1">
        <f t="shared" si="18"/>
        <v>1.2235398153195465</v>
      </c>
      <c r="AL83" s="4" t="b">
        <f t="shared" si="31"/>
        <v>0</v>
      </c>
      <c r="AM83" s="1">
        <f t="shared" si="19"/>
        <v>0.62665244761349859</v>
      </c>
      <c r="AN83" s="4" t="b">
        <f t="shared" si="32"/>
        <v>0</v>
      </c>
      <c r="AO83" s="1">
        <v>9.4879999999999995</v>
      </c>
    </row>
    <row r="84" spans="1:41">
      <c r="A84" s="7">
        <v>81</v>
      </c>
      <c r="B84" s="9" t="s">
        <v>98</v>
      </c>
      <c r="C84" s="9" t="s">
        <v>50</v>
      </c>
      <c r="D84" s="9" t="s">
        <v>98</v>
      </c>
      <c r="E84" s="9" t="s">
        <v>50</v>
      </c>
      <c r="F84" s="2" t="b">
        <f t="shared" si="27"/>
        <v>0</v>
      </c>
      <c r="G84" s="2" t="b">
        <f t="shared" si="26"/>
        <v>0</v>
      </c>
      <c r="H84" s="2" t="s">
        <v>298</v>
      </c>
      <c r="J84" s="2" t="s">
        <v>122</v>
      </c>
      <c r="M84" s="1">
        <f>PRODUCT(SUM(PRODUCT(R84,overview!$J$5),PRODUCT(W84,overview!$K$5),PRODUCT(AB84,overview!$L$5)),1/SUM(overview!$J$5:$L$5))</f>
        <v>0.35019047619047616</v>
      </c>
      <c r="N84" s="1">
        <f>PRODUCT(SUM(PRODUCT(S84,overview!$J$5),PRODUCT(X84,overview!$K$5),PRODUCT(AC84,overview!$L$5)),1/SUM(overview!$J$5:$L$5))</f>
        <v>2.6498095238095236</v>
      </c>
      <c r="O84" s="1">
        <f t="shared" si="22"/>
        <v>13.5</v>
      </c>
      <c r="P84" s="1">
        <f t="shared" si="23"/>
        <v>3.5</v>
      </c>
      <c r="Q84" s="1">
        <f t="shared" si="20"/>
        <v>3.4262886687139997E-2</v>
      </c>
      <c r="R84" s="1">
        <v>0.36699999999999999</v>
      </c>
      <c r="S84" s="1">
        <v>2.633</v>
      </c>
      <c r="T84" s="1">
        <v>7</v>
      </c>
      <c r="U84" s="1">
        <v>2</v>
      </c>
      <c r="V84" s="1">
        <f t="shared" si="24"/>
        <v>3.9824209212739409E-2</v>
      </c>
      <c r="W84" s="1">
        <v>0.34300000000000003</v>
      </c>
      <c r="X84" s="1">
        <v>2.657</v>
      </c>
      <c r="Y84" s="1">
        <v>6.5</v>
      </c>
      <c r="Z84" s="1">
        <v>1.5</v>
      </c>
      <c r="AA84" s="1">
        <f t="shared" si="25"/>
        <v>2.9790683535508532E-2</v>
      </c>
      <c r="AB84" s="1">
        <v>0.33300000000000002</v>
      </c>
      <c r="AC84" s="1">
        <v>2.6669999999999998</v>
      </c>
      <c r="AD84" s="1">
        <v>0</v>
      </c>
      <c r="AE84" s="1">
        <v>0</v>
      </c>
      <c r="AF84" s="1" t="e">
        <f t="shared" si="21"/>
        <v>#DIV/0!</v>
      </c>
      <c r="AH84" s="1">
        <f t="shared" si="28"/>
        <v>8.0995223340390776E-2</v>
      </c>
      <c r="AI84" s="1">
        <f t="shared" si="29"/>
        <v>4.4988864142538977E-2</v>
      </c>
      <c r="AJ84" s="1">
        <f t="shared" si="30"/>
        <v>0</v>
      </c>
      <c r="AK84" s="1">
        <f t="shared" si="18"/>
        <v>1.3676326123895524</v>
      </c>
      <c r="AL84" s="4" t="b">
        <f t="shared" si="31"/>
        <v>0</v>
      </c>
      <c r="AM84" s="1">
        <f t="shared" si="19"/>
        <v>0.42139465656839958</v>
      </c>
      <c r="AN84" s="4" t="b">
        <f t="shared" si="32"/>
        <v>0</v>
      </c>
      <c r="AO84" s="1">
        <v>9.4879999999999995</v>
      </c>
    </row>
    <row r="85" spans="1:41">
      <c r="A85" s="7">
        <v>82</v>
      </c>
      <c r="B85" s="9" t="s">
        <v>98</v>
      </c>
      <c r="C85" s="9" t="s">
        <v>50</v>
      </c>
      <c r="D85" s="9" t="s">
        <v>49</v>
      </c>
      <c r="E85" s="9" t="s">
        <v>50</v>
      </c>
      <c r="F85" s="2" t="b">
        <f t="shared" si="27"/>
        <v>0</v>
      </c>
      <c r="G85" s="2" t="b">
        <f t="shared" si="26"/>
        <v>0</v>
      </c>
      <c r="H85" s="2" t="s">
        <v>298</v>
      </c>
      <c r="J85" s="2" t="s">
        <v>122</v>
      </c>
      <c r="M85" s="1">
        <f>PRODUCT(SUM(PRODUCT(R85,overview!$J$5),PRODUCT(W85,overview!$K$5),PRODUCT(AB85,overview!$L$5)),1/SUM(overview!$J$5:$L$5))</f>
        <v>0.42649999999999988</v>
      </c>
      <c r="N85" s="1">
        <f>PRODUCT(SUM(PRODUCT(S85,overview!$J$5),PRODUCT(X85,overview!$K$5),PRODUCT(AC85,overview!$L$5)),1/SUM(overview!$J$5:$L$5))</f>
        <v>2.5734999999999997</v>
      </c>
      <c r="O85" s="1">
        <f t="shared" si="22"/>
        <v>13</v>
      </c>
      <c r="P85" s="1">
        <f t="shared" si="23"/>
        <v>8</v>
      </c>
      <c r="Q85" s="1">
        <f t="shared" si="20"/>
        <v>0.10198622050186067</v>
      </c>
      <c r="R85" s="1">
        <v>0.34</v>
      </c>
      <c r="S85" s="1">
        <v>2.66</v>
      </c>
      <c r="T85" s="1">
        <v>3</v>
      </c>
      <c r="U85" s="1">
        <v>2</v>
      </c>
      <c r="V85" s="1">
        <f t="shared" si="24"/>
        <v>8.5213032581453629E-2</v>
      </c>
      <c r="W85" s="1">
        <v>0.47</v>
      </c>
      <c r="X85" s="1">
        <v>2.5299999999999998</v>
      </c>
      <c r="Y85" s="1">
        <v>9</v>
      </c>
      <c r="Z85" s="1">
        <v>6</v>
      </c>
      <c r="AA85" s="1">
        <f t="shared" si="25"/>
        <v>0.12384716732542819</v>
      </c>
      <c r="AB85" s="1">
        <v>0.33300000000000002</v>
      </c>
      <c r="AC85" s="1">
        <v>2.6669999999999998</v>
      </c>
      <c r="AD85" s="1">
        <v>1</v>
      </c>
      <c r="AE85" s="1">
        <v>0</v>
      </c>
      <c r="AF85" s="1">
        <f t="shared" si="21"/>
        <v>0</v>
      </c>
      <c r="AH85" s="1">
        <f t="shared" si="28"/>
        <v>7.984487207940423E-2</v>
      </c>
      <c r="AI85" s="1">
        <f t="shared" si="29"/>
        <v>5.8801998499295412E-2</v>
      </c>
      <c r="AJ85" s="1">
        <f t="shared" si="30"/>
        <v>0</v>
      </c>
      <c r="AK85" s="1">
        <f t="shared" si="18"/>
        <v>1.6012386992344116</v>
      </c>
      <c r="AL85" s="4" t="b">
        <f t="shared" si="31"/>
        <v>0</v>
      </c>
      <c r="AM85" s="1">
        <f t="shared" si="19"/>
        <v>0.36661365171308341</v>
      </c>
      <c r="AN85" s="4" t="b">
        <f t="shared" si="32"/>
        <v>0</v>
      </c>
      <c r="AO85" s="1">
        <v>9.4879999999999995</v>
      </c>
    </row>
    <row r="86" spans="1:41">
      <c r="A86" s="7">
        <v>83</v>
      </c>
      <c r="B86" s="9" t="s">
        <v>89</v>
      </c>
      <c r="C86" s="9" t="s">
        <v>70</v>
      </c>
      <c r="D86" s="9" t="s">
        <v>69</v>
      </c>
      <c r="E86" s="9" t="s">
        <v>70</v>
      </c>
      <c r="F86" s="2" t="b">
        <f t="shared" si="27"/>
        <v>1</v>
      </c>
      <c r="G86" s="2" t="b">
        <f t="shared" si="26"/>
        <v>1</v>
      </c>
      <c r="H86" s="2" t="s">
        <v>298</v>
      </c>
      <c r="J86" s="3"/>
      <c r="M86" s="1">
        <f>PRODUCT(SUM(PRODUCT(R86,overview!$J$5),PRODUCT(W86,overview!$K$5),PRODUCT(AB86,overview!$L$5)),1/SUM(overview!$J$5:$L$5))</f>
        <v>0.98466666666666647</v>
      </c>
      <c r="N86" s="1">
        <f>PRODUCT(SUM(PRODUCT(S86,overview!$J$5),PRODUCT(X86,overview!$K$5),PRODUCT(AC86,overview!$L$5)),1/SUM(overview!$J$5:$L$5))</f>
        <v>2.0153333333333334</v>
      </c>
      <c r="O86" s="1">
        <f t="shared" si="22"/>
        <v>14</v>
      </c>
      <c r="P86" s="1">
        <f t="shared" si="23"/>
        <v>6</v>
      </c>
      <c r="Q86" s="1">
        <f t="shared" si="20"/>
        <v>0.20939464108501482</v>
      </c>
      <c r="R86" s="1">
        <v>1</v>
      </c>
      <c r="S86" s="1">
        <v>2</v>
      </c>
      <c r="T86" s="1">
        <v>5</v>
      </c>
      <c r="U86" s="1">
        <v>0</v>
      </c>
      <c r="V86" s="1">
        <f t="shared" si="24"/>
        <v>0</v>
      </c>
      <c r="W86" s="1">
        <v>0.97699999999999998</v>
      </c>
      <c r="X86" s="1">
        <v>2.0230000000000001</v>
      </c>
      <c r="Y86" s="1">
        <v>8</v>
      </c>
      <c r="Z86" s="1">
        <v>6</v>
      </c>
      <c r="AA86" s="1">
        <f t="shared" si="25"/>
        <v>0.36220958971824024</v>
      </c>
      <c r="AB86" s="1">
        <v>1</v>
      </c>
      <c r="AC86" s="1">
        <v>2</v>
      </c>
      <c r="AD86" s="1">
        <v>1</v>
      </c>
      <c r="AE86" s="1">
        <v>0</v>
      </c>
      <c r="AF86" s="1">
        <f t="shared" si="21"/>
        <v>0</v>
      </c>
      <c r="AH86" s="1">
        <f t="shared" si="28"/>
        <v>9.5937510213419619E-2</v>
      </c>
      <c r="AI86" s="1">
        <f t="shared" si="29"/>
        <v>7.6056755373196547E-2</v>
      </c>
      <c r="AJ86" s="1">
        <f t="shared" si="30"/>
        <v>0</v>
      </c>
      <c r="AK86" s="1">
        <f t="shared" si="18"/>
        <v>1.8898634470158135</v>
      </c>
      <c r="AL86" s="4" t="b">
        <f t="shared" si="31"/>
        <v>0</v>
      </c>
      <c r="AM86" s="1">
        <f t="shared" si="19"/>
        <v>0.2913217660296456</v>
      </c>
      <c r="AN86" s="4" t="b">
        <f t="shared" si="32"/>
        <v>0</v>
      </c>
      <c r="AO86" s="1">
        <v>9.4879999999999995</v>
      </c>
    </row>
    <row r="87" spans="1:41">
      <c r="A87" s="7">
        <v>84</v>
      </c>
      <c r="B87" s="9" t="s">
        <v>60</v>
      </c>
      <c r="C87" s="9" t="s">
        <v>61</v>
      </c>
      <c r="D87" s="9" t="s">
        <v>123</v>
      </c>
      <c r="E87" s="9" t="s">
        <v>61</v>
      </c>
      <c r="F87" s="2" t="b">
        <f t="shared" si="27"/>
        <v>0</v>
      </c>
      <c r="G87" s="2" t="b">
        <f t="shared" si="26"/>
        <v>1</v>
      </c>
      <c r="H87" s="2" t="s">
        <v>298</v>
      </c>
      <c r="J87" s="2" t="s">
        <v>122</v>
      </c>
      <c r="K87" s="4"/>
      <c r="L87" s="3"/>
      <c r="M87" s="1">
        <f>PRODUCT(SUM(PRODUCT(R87,overview!$J$5),PRODUCT(W87,overview!$K$5),PRODUCT(AB87,overview!$L$5)),1/SUM(overview!$J$5:$L$5))</f>
        <v>1.0106666666666666</v>
      </c>
      <c r="N87" s="1">
        <f>PRODUCT(SUM(PRODUCT(S87,overview!$J$5),PRODUCT(X87,overview!$K$5),PRODUCT(AC87,overview!$L$5)),1/SUM(overview!$J$5:$L$5))</f>
        <v>1.989333333333333</v>
      </c>
      <c r="O87" s="1">
        <f t="shared" si="22"/>
        <v>12</v>
      </c>
      <c r="P87" s="1">
        <f t="shared" si="23"/>
        <v>8</v>
      </c>
      <c r="Q87" s="1">
        <f t="shared" si="20"/>
        <v>0.33869526362823954</v>
      </c>
      <c r="R87" s="1">
        <v>1</v>
      </c>
      <c r="S87" s="1">
        <v>2</v>
      </c>
      <c r="T87" s="1">
        <v>5</v>
      </c>
      <c r="U87" s="1">
        <v>2</v>
      </c>
      <c r="V87" s="1">
        <f t="shared" si="24"/>
        <v>0.2</v>
      </c>
      <c r="W87" s="1">
        <v>1.016</v>
      </c>
      <c r="X87" s="1">
        <v>1.984</v>
      </c>
      <c r="Y87" s="1">
        <v>6</v>
      </c>
      <c r="Z87" s="1">
        <v>6</v>
      </c>
      <c r="AA87" s="1">
        <f t="shared" si="25"/>
        <v>0.51209677419354838</v>
      </c>
      <c r="AB87" s="1">
        <v>1</v>
      </c>
      <c r="AC87" s="1">
        <v>2</v>
      </c>
      <c r="AD87" s="1">
        <v>1</v>
      </c>
      <c r="AE87" s="1">
        <v>0</v>
      </c>
      <c r="AF87" s="1">
        <f t="shared" si="21"/>
        <v>0</v>
      </c>
      <c r="AH87" s="1">
        <f t="shared" si="28"/>
        <v>0.13369785034828854</v>
      </c>
      <c r="AI87" s="1">
        <f t="shared" si="29"/>
        <v>9.0382178730046003E-2</v>
      </c>
      <c r="AJ87" s="1">
        <f t="shared" si="30"/>
        <v>0</v>
      </c>
      <c r="AK87" s="1">
        <f t="shared" si="18"/>
        <v>2.1999247279589298</v>
      </c>
      <c r="AL87" s="4" t="b">
        <f t="shared" si="31"/>
        <v>0</v>
      </c>
      <c r="AM87" s="1">
        <f t="shared" si="19"/>
        <v>0.29231009899576549</v>
      </c>
      <c r="AN87" s="4" t="b">
        <f t="shared" si="32"/>
        <v>0</v>
      </c>
      <c r="AO87" s="1">
        <v>9.4879999999999995</v>
      </c>
    </row>
    <row r="88" spans="1:41">
      <c r="A88" s="7">
        <v>85</v>
      </c>
      <c r="B88" s="9" t="s">
        <v>49</v>
      </c>
      <c r="C88" s="9" t="s">
        <v>50</v>
      </c>
      <c r="D88" s="9" t="s">
        <v>98</v>
      </c>
      <c r="E88" s="9" t="s">
        <v>50</v>
      </c>
      <c r="F88" s="2" t="b">
        <f t="shared" si="27"/>
        <v>0</v>
      </c>
      <c r="G88" s="2" t="b">
        <f t="shared" si="26"/>
        <v>0</v>
      </c>
      <c r="H88" s="2" t="s">
        <v>298</v>
      </c>
      <c r="M88" s="1">
        <f>PRODUCT(SUM(PRODUCT(R88,overview!$J$5),PRODUCT(W88,overview!$K$5),PRODUCT(AB88,overview!$L$5)),1/SUM(overview!$J$5:$L$5))</f>
        <v>0.33300000000000002</v>
      </c>
      <c r="N88" s="1">
        <f>PRODUCT(SUM(PRODUCT(S88,overview!$J$5),PRODUCT(X88,overview!$K$5),PRODUCT(AC88,overview!$L$5)),1/SUM(overview!$J$5:$L$5))</f>
        <v>2.6669999999999994</v>
      </c>
      <c r="O88" s="1">
        <f t="shared" si="22"/>
        <v>9</v>
      </c>
      <c r="P88" s="1">
        <f t="shared" si="23"/>
        <v>0</v>
      </c>
      <c r="Q88" s="1">
        <f t="shared" si="20"/>
        <v>0</v>
      </c>
      <c r="R88" s="1">
        <v>0.33300000000000002</v>
      </c>
      <c r="S88" s="1">
        <v>2.6669999999999998</v>
      </c>
      <c r="T88" s="1">
        <v>3</v>
      </c>
      <c r="U88" s="1">
        <v>0</v>
      </c>
      <c r="V88" s="1">
        <f t="shared" si="24"/>
        <v>0</v>
      </c>
      <c r="W88" s="1">
        <v>0.33300000000000002</v>
      </c>
      <c r="X88" s="1">
        <v>2.6669999999999998</v>
      </c>
      <c r="Y88" s="1">
        <v>5</v>
      </c>
      <c r="Z88" s="1">
        <v>0</v>
      </c>
      <c r="AA88" s="1">
        <f t="shared" si="25"/>
        <v>0</v>
      </c>
      <c r="AB88" s="1">
        <v>0.33300000000000002</v>
      </c>
      <c r="AC88" s="1">
        <v>2.6669999999999998</v>
      </c>
      <c r="AD88" s="1">
        <v>1</v>
      </c>
      <c r="AE88" s="1">
        <v>0</v>
      </c>
      <c r="AF88" s="1">
        <f t="shared" si="21"/>
        <v>0</v>
      </c>
      <c r="AH88" s="1">
        <f t="shared" si="28"/>
        <v>0.13589647289943055</v>
      </c>
      <c r="AI88" s="1">
        <f t="shared" si="29"/>
        <v>0.10774289265808575</v>
      </c>
      <c r="AJ88" s="1">
        <f t="shared" si="30"/>
        <v>0</v>
      </c>
      <c r="AK88" s="1">
        <f t="shared" si="18"/>
        <v>2.4097973265000636</v>
      </c>
      <c r="AL88" s="4" t="b">
        <f t="shared" si="31"/>
        <v>0</v>
      </c>
      <c r="AM88" s="1">
        <f t="shared" si="19"/>
        <v>0.4479941182213017</v>
      </c>
      <c r="AN88" s="4" t="b">
        <f t="shared" si="32"/>
        <v>0</v>
      </c>
      <c r="AO88" s="1">
        <v>9.4879999999999995</v>
      </c>
    </row>
    <row r="89" spans="1:41">
      <c r="A89" s="7">
        <v>86</v>
      </c>
      <c r="B89" s="9" t="s">
        <v>65</v>
      </c>
      <c r="C89" s="9" t="s">
        <v>2</v>
      </c>
      <c r="D89" s="9" t="s">
        <v>64</v>
      </c>
      <c r="E89" s="9" t="s">
        <v>2</v>
      </c>
      <c r="F89" s="2" t="b">
        <f t="shared" si="27"/>
        <v>1</v>
      </c>
      <c r="G89" s="2" t="b">
        <f t="shared" si="26"/>
        <v>0</v>
      </c>
      <c r="H89" s="2" t="s">
        <v>298</v>
      </c>
      <c r="M89" s="1">
        <f>PRODUCT(SUM(PRODUCT(R89,overview!$J$5),PRODUCT(W89,overview!$K$5),PRODUCT(AB89,overview!$L$5)),1/SUM(overview!$J$5:$L$5))</f>
        <v>0.33516666666666667</v>
      </c>
      <c r="N89" s="1">
        <f>PRODUCT(SUM(PRODUCT(S89,overview!$J$5),PRODUCT(X89,overview!$K$5),PRODUCT(AC89,overview!$L$5)),1/SUM(overview!$J$5:$L$5))</f>
        <v>2.6648333333333327</v>
      </c>
      <c r="O89" s="1">
        <f t="shared" si="22"/>
        <v>7</v>
      </c>
      <c r="P89" s="1">
        <f t="shared" si="23"/>
        <v>2</v>
      </c>
      <c r="Q89" s="1">
        <f t="shared" si="20"/>
        <v>3.5935419886886533E-2</v>
      </c>
      <c r="R89" s="1">
        <v>0.34</v>
      </c>
      <c r="S89" s="1">
        <v>2.66</v>
      </c>
      <c r="T89" s="1">
        <v>2</v>
      </c>
      <c r="U89" s="1">
        <v>2</v>
      </c>
      <c r="V89" s="1">
        <f t="shared" si="24"/>
        <v>0.12781954887218044</v>
      </c>
      <c r="W89" s="1">
        <v>0.33300000000000002</v>
      </c>
      <c r="X89" s="1">
        <v>2.6669999999999998</v>
      </c>
      <c r="Y89" s="1">
        <v>4</v>
      </c>
      <c r="Z89" s="1">
        <v>0</v>
      </c>
      <c r="AA89" s="1">
        <f t="shared" si="25"/>
        <v>0</v>
      </c>
      <c r="AB89" s="1">
        <v>0.33300000000000002</v>
      </c>
      <c r="AC89" s="1">
        <v>2.6669999999999998</v>
      </c>
      <c r="AD89" s="1">
        <v>1</v>
      </c>
      <c r="AE89" s="1">
        <v>0</v>
      </c>
      <c r="AF89" s="1">
        <f t="shared" si="21"/>
        <v>0</v>
      </c>
      <c r="AH89" s="1">
        <f t="shared" si="28"/>
        <v>0.15499031074655586</v>
      </c>
      <c r="AI89" s="1">
        <f t="shared" si="29"/>
        <v>0.1070011203311623</v>
      </c>
      <c r="AJ89" s="1">
        <f t="shared" si="30"/>
        <v>0</v>
      </c>
      <c r="AK89" s="1">
        <f t="shared" si="18"/>
        <v>2.4933525660469589</v>
      </c>
      <c r="AL89" s="4" t="b">
        <f t="shared" si="31"/>
        <v>0</v>
      </c>
      <c r="AM89" s="1">
        <f t="shared" si="19"/>
        <v>0.53348963515899506</v>
      </c>
      <c r="AN89" s="4" t="b">
        <f t="shared" si="32"/>
        <v>0</v>
      </c>
      <c r="AO89" s="1">
        <v>9.4879999999999995</v>
      </c>
    </row>
    <row r="90" spans="1:41">
      <c r="A90" s="7">
        <v>87</v>
      </c>
      <c r="B90" s="9" t="s">
        <v>47</v>
      </c>
      <c r="C90" s="9" t="s">
        <v>48</v>
      </c>
      <c r="D90" s="9" t="s">
        <v>47</v>
      </c>
      <c r="E90" s="9" t="s">
        <v>48</v>
      </c>
      <c r="F90" s="2" t="b">
        <f t="shared" si="27"/>
        <v>0</v>
      </c>
      <c r="G90" s="2" t="b">
        <f t="shared" si="26"/>
        <v>0</v>
      </c>
      <c r="H90" s="2" t="s">
        <v>298</v>
      </c>
      <c r="I90" s="4" t="s">
        <v>106</v>
      </c>
      <c r="M90" s="1">
        <f>PRODUCT(SUM(PRODUCT(R90,overview!$J$5),PRODUCT(W90,overview!$K$5),PRODUCT(AB90,overview!$L$5)),1/SUM(overview!$J$5:$L$5))</f>
        <v>0.91621428571428565</v>
      </c>
      <c r="N90" s="1">
        <f>PRODUCT(SUM(PRODUCT(S90,overview!$J$5),PRODUCT(X90,overview!$K$5),PRODUCT(AC90,overview!$L$5)),1/SUM(overview!$J$5:$L$5))</f>
        <v>2.0837857142857144</v>
      </c>
      <c r="O90" s="1">
        <f t="shared" si="22"/>
        <v>23</v>
      </c>
      <c r="P90" s="1">
        <f t="shared" si="23"/>
        <v>5</v>
      </c>
      <c r="Q90" s="1">
        <f t="shared" si="20"/>
        <v>9.5584213514878988E-2</v>
      </c>
      <c r="R90" s="1">
        <v>0.876</v>
      </c>
      <c r="S90" s="1">
        <v>2.1240000000000001</v>
      </c>
      <c r="T90" s="1">
        <v>9.5</v>
      </c>
      <c r="U90" s="1">
        <v>2.5</v>
      </c>
      <c r="V90" s="1">
        <f t="shared" si="24"/>
        <v>0.10853404698186142</v>
      </c>
      <c r="W90" s="1">
        <v>0.93700000000000006</v>
      </c>
      <c r="X90" s="1">
        <v>2.0630000000000002</v>
      </c>
      <c r="Y90" s="1">
        <v>13.5</v>
      </c>
      <c r="Z90" s="1">
        <v>2.5</v>
      </c>
      <c r="AA90" s="1">
        <f t="shared" si="25"/>
        <v>8.4109800542180563E-2</v>
      </c>
      <c r="AB90" s="1">
        <v>0.85699999999999998</v>
      </c>
      <c r="AC90" s="1">
        <v>2.1429999999999998</v>
      </c>
      <c r="AD90" s="1">
        <v>0</v>
      </c>
      <c r="AE90" s="1">
        <v>0</v>
      </c>
      <c r="AF90" s="1" t="e">
        <f t="shared" si="21"/>
        <v>#DIV/0!</v>
      </c>
      <c r="AH90" s="1">
        <f t="shared" si="28"/>
        <v>0.16924252106358412</v>
      </c>
      <c r="AI90" s="1">
        <f t="shared" si="29"/>
        <v>0.10077651820752219</v>
      </c>
      <c r="AJ90" s="1">
        <f t="shared" si="30"/>
        <v>0</v>
      </c>
      <c r="AK90" s="1">
        <f t="shared" si="18"/>
        <v>2.4942141467864971</v>
      </c>
      <c r="AL90" s="4" t="b">
        <f t="shared" si="31"/>
        <v>0</v>
      </c>
      <c r="AM90" s="1">
        <f t="shared" si="19"/>
        <v>0.55036553177392977</v>
      </c>
      <c r="AN90" s="4" t="b">
        <f t="shared" si="32"/>
        <v>0</v>
      </c>
      <c r="AO90" s="1">
        <v>9.4879999999999995</v>
      </c>
    </row>
    <row r="91" spans="1:41">
      <c r="A91" s="7">
        <v>88</v>
      </c>
      <c r="B91" s="9" t="s">
        <v>47</v>
      </c>
      <c r="C91" s="9" t="s">
        <v>48</v>
      </c>
      <c r="D91" s="9" t="s">
        <v>47</v>
      </c>
      <c r="E91" s="9" t="s">
        <v>48</v>
      </c>
      <c r="F91" s="2" t="b">
        <f t="shared" si="27"/>
        <v>0</v>
      </c>
      <c r="G91" s="2" t="b">
        <f t="shared" si="26"/>
        <v>0</v>
      </c>
      <c r="H91" s="2" t="s">
        <v>298</v>
      </c>
      <c r="J91" s="2"/>
      <c r="M91" s="1">
        <f>PRODUCT(SUM(PRODUCT(R91,overview!$J$5),PRODUCT(W91,overview!$K$5),PRODUCT(AB91,overview!$L$5)),1/SUM(overview!$J$5:$L$5))</f>
        <v>0.92788095238095225</v>
      </c>
      <c r="N91" s="1">
        <f>PRODUCT(SUM(PRODUCT(S91,overview!$J$5),PRODUCT(X91,overview!$K$5),PRODUCT(AC91,overview!$L$5)),1/SUM(overview!$J$5:$L$5))</f>
        <v>2.0721190476190476</v>
      </c>
      <c r="O91" s="1">
        <f t="shared" si="22"/>
        <v>14</v>
      </c>
      <c r="P91" s="1">
        <f t="shared" si="23"/>
        <v>5</v>
      </c>
      <c r="Q91" s="1">
        <f t="shared" si="20"/>
        <v>0.15992616582649785</v>
      </c>
      <c r="R91" s="1">
        <v>0.89</v>
      </c>
      <c r="S91" s="1">
        <v>2.11</v>
      </c>
      <c r="T91" s="1">
        <v>3</v>
      </c>
      <c r="U91" s="1">
        <v>3</v>
      </c>
      <c r="V91" s="1">
        <f t="shared" si="24"/>
        <v>0.4218009478672986</v>
      </c>
      <c r="W91" s="1">
        <v>0.94799999999999995</v>
      </c>
      <c r="X91" s="1">
        <v>2.052</v>
      </c>
      <c r="Y91" s="1">
        <v>11</v>
      </c>
      <c r="Z91" s="1">
        <v>2</v>
      </c>
      <c r="AA91" s="1">
        <f t="shared" si="25"/>
        <v>8.3997873471557669E-2</v>
      </c>
      <c r="AB91" s="1">
        <v>0.85699999999999998</v>
      </c>
      <c r="AC91" s="1">
        <v>2.1429999999999998</v>
      </c>
      <c r="AD91" s="1">
        <v>0</v>
      </c>
      <c r="AE91" s="1">
        <v>0</v>
      </c>
      <c r="AF91" s="1" t="e">
        <f t="shared" si="21"/>
        <v>#DIV/0!</v>
      </c>
      <c r="AH91" s="1">
        <f t="shared" si="28"/>
        <v>0.13551002247762345</v>
      </c>
      <c r="AI91" s="1">
        <f t="shared" si="29"/>
        <v>9.276780328257557E-2</v>
      </c>
      <c r="AJ91" s="1">
        <f t="shared" si="30"/>
        <v>0</v>
      </c>
      <c r="AK91" s="1">
        <f t="shared" si="18"/>
        <v>1.7228108236536588</v>
      </c>
      <c r="AL91" s="4" t="b">
        <f t="shared" si="31"/>
        <v>0</v>
      </c>
      <c r="AM91" s="1">
        <f t="shared" si="19"/>
        <v>0.65332692116440916</v>
      </c>
      <c r="AN91" s="4" t="b">
        <f t="shared" si="32"/>
        <v>0</v>
      </c>
      <c r="AO91" s="1">
        <v>9.4879999999999995</v>
      </c>
    </row>
    <row r="92" spans="1:41">
      <c r="A92" s="7">
        <v>89</v>
      </c>
      <c r="B92" s="9" t="s">
        <v>96</v>
      </c>
      <c r="C92" s="9" t="s">
        <v>37</v>
      </c>
      <c r="D92" s="9" t="s">
        <v>36</v>
      </c>
      <c r="E92" s="9" t="s">
        <v>37</v>
      </c>
      <c r="F92" s="2" t="b">
        <f t="shared" si="27"/>
        <v>1</v>
      </c>
      <c r="G92" s="2" t="b">
        <f t="shared" si="26"/>
        <v>0</v>
      </c>
      <c r="H92" s="2" t="s">
        <v>298</v>
      </c>
      <c r="J92" s="2"/>
      <c r="M92" s="1">
        <f>PRODUCT(SUM(PRODUCT(R92,overview!$J$5),PRODUCT(W92,overview!$K$5),PRODUCT(AB92,overview!$L$5)),1/SUM(overview!$J$5:$L$5))</f>
        <v>1.0173809523809525</v>
      </c>
      <c r="N92" s="1">
        <f>PRODUCT(SUM(PRODUCT(S92,overview!$J$5),PRODUCT(X92,overview!$K$5),PRODUCT(AC92,overview!$L$5)),1/SUM(overview!$J$5:$L$5))</f>
        <v>1.9826190476190475</v>
      </c>
      <c r="O92" s="1">
        <f t="shared" si="22"/>
        <v>13</v>
      </c>
      <c r="P92" s="1">
        <f t="shared" si="23"/>
        <v>4</v>
      </c>
      <c r="Q92" s="1">
        <f t="shared" si="20"/>
        <v>0.15789230584474973</v>
      </c>
      <c r="R92" s="1">
        <v>1.0820000000000001</v>
      </c>
      <c r="S92" s="1">
        <v>1.9179999999999999</v>
      </c>
      <c r="T92" s="1">
        <v>7</v>
      </c>
      <c r="U92" s="1">
        <v>2</v>
      </c>
      <c r="V92" s="1">
        <f t="shared" si="24"/>
        <v>0.16117980038730823</v>
      </c>
      <c r="W92" s="1">
        <v>0.98799999999999999</v>
      </c>
      <c r="X92" s="1">
        <v>2.012</v>
      </c>
      <c r="Y92" s="1">
        <v>5</v>
      </c>
      <c r="Z92" s="1">
        <v>2</v>
      </c>
      <c r="AA92" s="1">
        <f t="shared" si="25"/>
        <v>0.19642147117296224</v>
      </c>
      <c r="AB92" s="1">
        <v>1</v>
      </c>
      <c r="AC92" s="1">
        <v>2</v>
      </c>
      <c r="AD92" s="1">
        <v>1</v>
      </c>
      <c r="AE92" s="1">
        <v>0</v>
      </c>
      <c r="AF92" s="1">
        <f t="shared" si="21"/>
        <v>0</v>
      </c>
      <c r="AH92" s="1">
        <f t="shared" si="28"/>
        <v>0.13753058086603498</v>
      </c>
      <c r="AI92" s="1">
        <f t="shared" si="29"/>
        <v>9.0554494877953626E-2</v>
      </c>
      <c r="AJ92" s="1">
        <f t="shared" si="30"/>
        <v>0</v>
      </c>
      <c r="AK92" s="1">
        <f t="shared" si="18"/>
        <v>0.82068774260000676</v>
      </c>
      <c r="AL92" s="4" t="b">
        <f t="shared" si="31"/>
        <v>0</v>
      </c>
      <c r="AM92" s="1">
        <f t="shared" si="19"/>
        <v>0.78593150116474453</v>
      </c>
      <c r="AN92" s="4" t="b">
        <f t="shared" si="32"/>
        <v>0</v>
      </c>
      <c r="AO92" s="1">
        <v>9.4879999999999995</v>
      </c>
    </row>
    <row r="93" spans="1:41">
      <c r="A93" s="7">
        <v>90</v>
      </c>
      <c r="B93" s="9" t="s">
        <v>53</v>
      </c>
      <c r="C93" s="9" t="s">
        <v>33</v>
      </c>
      <c r="D93" s="9" t="s">
        <v>32</v>
      </c>
      <c r="E93" s="9" t="s">
        <v>33</v>
      </c>
      <c r="F93" s="2" t="b">
        <f t="shared" si="27"/>
        <v>1</v>
      </c>
      <c r="G93" s="2" t="b">
        <f t="shared" si="26"/>
        <v>0</v>
      </c>
      <c r="H93" s="2" t="s">
        <v>298</v>
      </c>
      <c r="M93" s="1">
        <f>PRODUCT(SUM(PRODUCT(R93,overview!$J$5),PRODUCT(W93,overview!$K$5),PRODUCT(AB93,overview!$L$5)),1/SUM(overview!$J$5:$L$5))</f>
        <v>0.91733333333333322</v>
      </c>
      <c r="N93" s="1">
        <f>PRODUCT(SUM(PRODUCT(S93,overview!$J$5),PRODUCT(X93,overview!$K$5),PRODUCT(AC93,overview!$L$5)),1/SUM(overview!$J$5:$L$5))</f>
        <v>2.0826666666666669</v>
      </c>
      <c r="O93" s="1">
        <f t="shared" si="22"/>
        <v>17</v>
      </c>
      <c r="P93" s="1">
        <f t="shared" si="23"/>
        <v>11</v>
      </c>
      <c r="Q93" s="1">
        <f t="shared" si="20"/>
        <v>0.28500414250207118</v>
      </c>
      <c r="R93" s="1">
        <v>1</v>
      </c>
      <c r="S93" s="1">
        <v>2</v>
      </c>
      <c r="T93" s="1">
        <v>7</v>
      </c>
      <c r="U93" s="1">
        <v>2</v>
      </c>
      <c r="V93" s="1">
        <f t="shared" si="24"/>
        <v>0.14285714285714285</v>
      </c>
      <c r="W93" s="1">
        <v>0.876</v>
      </c>
      <c r="X93" s="1">
        <v>2.1240000000000001</v>
      </c>
      <c r="Y93" s="1">
        <v>9</v>
      </c>
      <c r="Z93" s="1">
        <v>9</v>
      </c>
      <c r="AA93" s="1">
        <f t="shared" si="25"/>
        <v>0.41242937853107342</v>
      </c>
      <c r="AB93" s="1">
        <v>1</v>
      </c>
      <c r="AC93" s="1">
        <v>2</v>
      </c>
      <c r="AD93" s="1">
        <v>1</v>
      </c>
      <c r="AE93" s="1">
        <v>0</v>
      </c>
      <c r="AF93" s="1">
        <f t="shared" si="21"/>
        <v>0</v>
      </c>
      <c r="AH93" s="1">
        <f t="shared" si="28"/>
        <v>0.15961027457927365</v>
      </c>
      <c r="AI93" s="1">
        <f t="shared" si="29"/>
        <v>0.10992047916812284</v>
      </c>
      <c r="AJ93" s="1">
        <f t="shared" si="30"/>
        <v>8.5529526598340663E-2</v>
      </c>
      <c r="AK93" s="1">
        <f t="shared" si="18"/>
        <v>0.28204371289694924</v>
      </c>
      <c r="AL93" s="4" t="b">
        <f t="shared" si="31"/>
        <v>0</v>
      </c>
      <c r="AM93" s="1">
        <f t="shared" si="19"/>
        <v>0.81347517655788604</v>
      </c>
      <c r="AN93" s="4" t="b">
        <f t="shared" si="32"/>
        <v>0</v>
      </c>
      <c r="AO93" s="1">
        <v>9.4879999999999995</v>
      </c>
    </row>
    <row r="94" spans="1:41">
      <c r="A94" s="7">
        <v>91</v>
      </c>
      <c r="B94" s="9" t="s">
        <v>47</v>
      </c>
      <c r="C94" s="9" t="s">
        <v>48</v>
      </c>
      <c r="D94" s="9" t="s">
        <v>79</v>
      </c>
      <c r="E94" s="9" t="s">
        <v>48</v>
      </c>
      <c r="F94" s="2" t="b">
        <f t="shared" si="27"/>
        <v>1</v>
      </c>
      <c r="G94" s="2" t="b">
        <f t="shared" si="26"/>
        <v>0</v>
      </c>
      <c r="H94" s="2" t="s">
        <v>298</v>
      </c>
      <c r="K94" s="2"/>
      <c r="L94" s="2"/>
      <c r="M94" s="1">
        <f>PRODUCT(SUM(PRODUCT(R94,overview!$J$5),PRODUCT(W94,overview!$K$5),PRODUCT(AB94,overview!$L$5)),1/SUM(overview!$J$5:$L$5))</f>
        <v>0.96633333333333304</v>
      </c>
      <c r="N94" s="1">
        <f>PRODUCT(SUM(PRODUCT(S94,overview!$J$5),PRODUCT(X94,overview!$K$5),PRODUCT(AC94,overview!$L$5)),1/SUM(overview!$J$5:$L$5))</f>
        <v>2.0336666666666661</v>
      </c>
      <c r="O94" s="1">
        <f t="shared" si="22"/>
        <v>20.5</v>
      </c>
      <c r="P94" s="1">
        <f t="shared" si="23"/>
        <v>3.5</v>
      </c>
      <c r="Q94" s="1">
        <f t="shared" si="20"/>
        <v>8.1126244797933969E-2</v>
      </c>
      <c r="R94" s="1">
        <v>0.83299999999999996</v>
      </c>
      <c r="S94" s="1">
        <v>2.1669999999999998</v>
      </c>
      <c r="T94" s="1">
        <v>7</v>
      </c>
      <c r="U94" s="1">
        <v>2</v>
      </c>
      <c r="V94" s="1">
        <f t="shared" si="24"/>
        <v>0.10982925703737888</v>
      </c>
      <c r="W94" s="1">
        <v>1.0269999999999999</v>
      </c>
      <c r="X94" s="1">
        <v>1.9730000000000001</v>
      </c>
      <c r="Y94" s="1">
        <v>12.5</v>
      </c>
      <c r="Z94" s="1">
        <v>1.5</v>
      </c>
      <c r="AA94" s="1">
        <f t="shared" si="25"/>
        <v>6.246325392802838E-2</v>
      </c>
      <c r="AB94" s="1">
        <v>1.0009999999999999</v>
      </c>
      <c r="AC94" s="1">
        <v>1.9990000000000001</v>
      </c>
      <c r="AD94" s="1">
        <v>1</v>
      </c>
      <c r="AE94" s="1">
        <v>0</v>
      </c>
      <c r="AF94" s="1">
        <f t="shared" si="21"/>
        <v>0</v>
      </c>
      <c r="AH94" s="1">
        <f t="shared" si="28"/>
        <v>0.17579328633849797</v>
      </c>
      <c r="AI94" s="1">
        <f t="shared" si="29"/>
        <v>0.10390516314657898</v>
      </c>
      <c r="AJ94" s="1">
        <f t="shared" si="30"/>
        <v>0.12651366302969497</v>
      </c>
      <c r="AK94" s="1">
        <f t="shared" si="18"/>
        <v>5.7881436174779664E-2</v>
      </c>
      <c r="AL94" s="4" t="b">
        <f t="shared" si="31"/>
        <v>0</v>
      </c>
      <c r="AM94" s="1">
        <f t="shared" si="19"/>
        <v>1.1131296333567575</v>
      </c>
      <c r="AN94" s="4" t="b">
        <f t="shared" si="32"/>
        <v>0</v>
      </c>
      <c r="AO94" s="1">
        <v>9.4879999999999995</v>
      </c>
    </row>
    <row r="95" spans="1:41">
      <c r="A95" s="7">
        <v>92</v>
      </c>
      <c r="B95" s="9" t="s">
        <v>69</v>
      </c>
      <c r="C95" s="9" t="s">
        <v>70</v>
      </c>
      <c r="D95" s="9" t="s">
        <v>69</v>
      </c>
      <c r="E95" s="9" t="s">
        <v>70</v>
      </c>
      <c r="F95" s="2" t="b">
        <f t="shared" si="27"/>
        <v>0</v>
      </c>
      <c r="G95" s="2" t="b">
        <f t="shared" si="26"/>
        <v>0</v>
      </c>
      <c r="H95" s="2" t="s">
        <v>298</v>
      </c>
      <c r="J95" s="2"/>
      <c r="M95" s="1">
        <f>PRODUCT(SUM(PRODUCT(R95,overview!$J$5),PRODUCT(W95,overview!$K$5),PRODUCT(AB95,overview!$L$5)),1/SUM(overview!$J$5:$L$5))</f>
        <v>0.97066666666666668</v>
      </c>
      <c r="N95" s="1">
        <f>PRODUCT(SUM(PRODUCT(S95,overview!$J$5),PRODUCT(X95,overview!$K$5),PRODUCT(AC95,overview!$L$5)),1/SUM(overview!$J$5:$L$5))</f>
        <v>2.0293333333333332</v>
      </c>
      <c r="O95" s="1">
        <f t="shared" si="22"/>
        <v>14</v>
      </c>
      <c r="P95" s="1">
        <f t="shared" si="23"/>
        <v>3</v>
      </c>
      <c r="Q95" s="1">
        <f t="shared" si="20"/>
        <v>0.10249671484888305</v>
      </c>
      <c r="R95" s="1">
        <v>1</v>
      </c>
      <c r="S95" s="1">
        <v>2</v>
      </c>
      <c r="T95" s="1">
        <v>7</v>
      </c>
      <c r="U95" s="1">
        <v>0</v>
      </c>
      <c r="V95" s="1">
        <f t="shared" si="24"/>
        <v>0</v>
      </c>
      <c r="W95" s="1">
        <v>0.95599999999999996</v>
      </c>
      <c r="X95" s="1">
        <v>2.044</v>
      </c>
      <c r="Y95" s="1">
        <v>7</v>
      </c>
      <c r="Z95" s="1">
        <v>3</v>
      </c>
      <c r="AA95" s="1">
        <f t="shared" si="25"/>
        <v>0.20044730220855461</v>
      </c>
      <c r="AB95" s="1">
        <v>1</v>
      </c>
      <c r="AC95" s="1">
        <v>2</v>
      </c>
      <c r="AD95" s="1">
        <v>0</v>
      </c>
      <c r="AE95" s="1">
        <v>0</v>
      </c>
      <c r="AF95" s="1" t="e">
        <f t="shared" si="21"/>
        <v>#DIV/0!</v>
      </c>
      <c r="AH95" s="1">
        <f t="shared" si="28"/>
        <v>0.19104664102614161</v>
      </c>
      <c r="AI95" s="1">
        <f t="shared" si="29"/>
        <v>0.11397345909796276</v>
      </c>
      <c r="AJ95" s="1">
        <f t="shared" si="30"/>
        <v>0.12927916561527464</v>
      </c>
      <c r="AK95" s="1">
        <f t="shared" si="18"/>
        <v>1.0816559447384135E-2</v>
      </c>
      <c r="AL95" s="4" t="b">
        <f t="shared" si="31"/>
        <v>0</v>
      </c>
      <c r="AM95" s="1">
        <f t="shared" si="19"/>
        <v>1.2838964127586887</v>
      </c>
      <c r="AN95" s="4" t="b">
        <f t="shared" si="32"/>
        <v>0</v>
      </c>
      <c r="AO95" s="1">
        <v>9.4879999999999995</v>
      </c>
    </row>
    <row r="96" spans="1:41">
      <c r="A96" s="7">
        <v>93</v>
      </c>
      <c r="B96" s="9" t="s">
        <v>51</v>
      </c>
      <c r="C96" s="9" t="s">
        <v>52</v>
      </c>
      <c r="D96" s="9" t="s">
        <v>51</v>
      </c>
      <c r="E96" s="9" t="s">
        <v>52</v>
      </c>
      <c r="F96" s="2" t="b">
        <f t="shared" si="27"/>
        <v>0</v>
      </c>
      <c r="G96" s="2" t="b">
        <f t="shared" si="26"/>
        <v>0</v>
      </c>
      <c r="H96" s="2" t="s">
        <v>298</v>
      </c>
      <c r="J96" s="2"/>
      <c r="M96" s="1">
        <f>PRODUCT(SUM(PRODUCT(R96,overview!$J$5),PRODUCT(W96,overview!$K$5),PRODUCT(AB96,overview!$L$5)),1/SUM(overview!$J$5:$L$5))</f>
        <v>0.4363333333333333</v>
      </c>
      <c r="N96" s="1">
        <f>PRODUCT(SUM(PRODUCT(S96,overview!$J$5),PRODUCT(X96,overview!$K$5),PRODUCT(AC96,overview!$L$5)),1/SUM(overview!$J$5:$L$5))</f>
        <v>2.5636666666666668</v>
      </c>
      <c r="O96" s="1">
        <f t="shared" si="22"/>
        <v>9</v>
      </c>
      <c r="P96" s="1">
        <f t="shared" si="23"/>
        <v>9</v>
      </c>
      <c r="Q96" s="1">
        <f t="shared" si="20"/>
        <v>0.17019893381874915</v>
      </c>
      <c r="R96" s="1">
        <v>0.33300000000000002</v>
      </c>
      <c r="S96" s="1">
        <v>2.6669999999999998</v>
      </c>
      <c r="T96" s="1">
        <v>3</v>
      </c>
      <c r="U96" s="1">
        <v>1</v>
      </c>
      <c r="V96" s="1">
        <f t="shared" si="24"/>
        <v>4.1619797525309338E-2</v>
      </c>
      <c r="W96" s="1">
        <v>0.48799999999999999</v>
      </c>
      <c r="X96" s="1">
        <v>2.512</v>
      </c>
      <c r="Y96" s="1">
        <v>6</v>
      </c>
      <c r="Z96" s="1">
        <v>8</v>
      </c>
      <c r="AA96" s="1">
        <f t="shared" si="25"/>
        <v>0.25902335456475584</v>
      </c>
      <c r="AB96" s="1">
        <v>0.33300000000000002</v>
      </c>
      <c r="AC96" s="1">
        <v>2.6669999999999998</v>
      </c>
      <c r="AD96" s="1">
        <v>0</v>
      </c>
      <c r="AE96" s="1">
        <v>0</v>
      </c>
      <c r="AF96" s="1" t="e">
        <f t="shared" si="21"/>
        <v>#DIV/0!</v>
      </c>
      <c r="AH96" s="1">
        <f t="shared" si="28"/>
        <v>0.23650055127800426</v>
      </c>
      <c r="AI96" s="1">
        <f t="shared" si="29"/>
        <v>0.13207201205869198</v>
      </c>
      <c r="AJ96" s="1">
        <f t="shared" si="30"/>
        <v>0.12927916561527461</v>
      </c>
      <c r="AK96" s="1">
        <f t="shared" si="18"/>
        <v>0.4394677984945719</v>
      </c>
      <c r="AL96" s="4" t="b">
        <f t="shared" si="31"/>
        <v>0</v>
      </c>
      <c r="AM96" s="1">
        <f t="shared" si="19"/>
        <v>1.456281376094358</v>
      </c>
      <c r="AN96" s="4" t="b">
        <f t="shared" si="32"/>
        <v>0</v>
      </c>
      <c r="AO96" s="1">
        <v>9.4879999999999995</v>
      </c>
    </row>
    <row r="97" spans="1:41">
      <c r="A97" s="7">
        <v>94</v>
      </c>
      <c r="B97" s="9" t="s">
        <v>94</v>
      </c>
      <c r="C97" s="9" t="s">
        <v>55</v>
      </c>
      <c r="D97" s="9" t="s">
        <v>94</v>
      </c>
      <c r="E97" s="9" t="s">
        <v>55</v>
      </c>
      <c r="F97" s="2" t="b">
        <f t="shared" si="27"/>
        <v>0</v>
      </c>
      <c r="G97" s="2" t="b">
        <f t="shared" si="26"/>
        <v>0</v>
      </c>
      <c r="H97" s="2" t="s">
        <v>298</v>
      </c>
      <c r="K97" s="2"/>
      <c r="L97" s="2"/>
      <c r="M97" s="1">
        <f>PRODUCT(SUM(PRODUCT(R97,overview!$J$5),PRODUCT(W97,overview!$K$5),PRODUCT(AB97,overview!$L$5)),1/SUM(overview!$J$5:$L$5))</f>
        <v>0.375</v>
      </c>
      <c r="N97" s="1">
        <f>PRODUCT(SUM(PRODUCT(S97,overview!$J$5),PRODUCT(X97,overview!$K$5),PRODUCT(AC97,overview!$L$5)),1/SUM(overview!$J$5:$L$5))</f>
        <v>2.625</v>
      </c>
      <c r="O97" s="1">
        <f t="shared" si="22"/>
        <v>9</v>
      </c>
      <c r="P97" s="1">
        <f t="shared" si="23"/>
        <v>0</v>
      </c>
      <c r="Q97" s="1">
        <f t="shared" si="20"/>
        <v>0</v>
      </c>
      <c r="R97" s="1">
        <v>0.375</v>
      </c>
      <c r="S97" s="1">
        <v>2.625</v>
      </c>
      <c r="T97" s="1">
        <v>4</v>
      </c>
      <c r="U97" s="1">
        <v>0</v>
      </c>
      <c r="V97" s="1">
        <f t="shared" si="24"/>
        <v>0</v>
      </c>
      <c r="W97" s="1">
        <v>0.375</v>
      </c>
      <c r="X97" s="1">
        <v>2.625</v>
      </c>
      <c r="Y97" s="1">
        <v>5</v>
      </c>
      <c r="Z97" s="1">
        <v>0</v>
      </c>
      <c r="AA97" s="1">
        <f t="shared" si="25"/>
        <v>0</v>
      </c>
      <c r="AB97" s="1">
        <v>0.375</v>
      </c>
      <c r="AC97" s="1">
        <v>2.625</v>
      </c>
      <c r="AD97" s="1">
        <v>0</v>
      </c>
      <c r="AE97" s="1">
        <v>0</v>
      </c>
      <c r="AF97" s="1" t="e">
        <f t="shared" si="21"/>
        <v>#DIV/0!</v>
      </c>
      <c r="AH97" s="1">
        <f t="shared" si="28"/>
        <v>0.26618406277663759</v>
      </c>
      <c r="AI97" s="1">
        <f t="shared" si="29"/>
        <v>0.16780015688420982</v>
      </c>
      <c r="AJ97" s="1">
        <f t="shared" si="30"/>
        <v>0.1939187484229119</v>
      </c>
      <c r="AK97" s="1">
        <f t="shared" si="18"/>
        <v>1.1236922264933298</v>
      </c>
      <c r="AL97" s="4" t="b">
        <f t="shared" si="31"/>
        <v>0</v>
      </c>
      <c r="AM97" s="1">
        <f t="shared" si="19"/>
        <v>1.8487300209932049</v>
      </c>
      <c r="AN97" s="4" t="b">
        <f t="shared" si="32"/>
        <v>0</v>
      </c>
      <c r="AO97" s="1">
        <v>9.4879999999999995</v>
      </c>
    </row>
    <row r="98" spans="1:41">
      <c r="A98" s="7">
        <v>95</v>
      </c>
      <c r="B98" s="9" t="s">
        <v>47</v>
      </c>
      <c r="C98" s="9" t="s">
        <v>48</v>
      </c>
      <c r="D98" s="9" t="s">
        <v>47</v>
      </c>
      <c r="E98" s="9" t="s">
        <v>48</v>
      </c>
      <c r="F98" s="2" t="b">
        <f t="shared" si="27"/>
        <v>0</v>
      </c>
      <c r="G98" s="2" t="b">
        <f t="shared" si="26"/>
        <v>0</v>
      </c>
      <c r="H98" s="1" t="s">
        <v>285</v>
      </c>
      <c r="M98" s="1">
        <f>PRODUCT(SUM(PRODUCT(R98,overview!$J$5),PRODUCT(W98,overview!$K$5),PRODUCT(AB98,overview!$L$5)),1/SUM(overview!$J$5:$L$5))</f>
        <v>0.71092857142857124</v>
      </c>
      <c r="N98" s="1">
        <f>PRODUCT(SUM(PRODUCT(S98,overview!$J$5),PRODUCT(X98,overview!$K$5),PRODUCT(AC98,overview!$L$5)),1/SUM(overview!$J$5:$L$5))</f>
        <v>2.2890714285714284</v>
      </c>
      <c r="O98" s="1">
        <f t="shared" si="22"/>
        <v>12</v>
      </c>
      <c r="P98" s="1">
        <f t="shared" si="23"/>
        <v>11</v>
      </c>
      <c r="Q98" s="1">
        <f t="shared" si="20"/>
        <v>0.28469383509636881</v>
      </c>
      <c r="R98" s="1">
        <v>0.95799999999999996</v>
      </c>
      <c r="S98" s="1">
        <v>2.0419999999999998</v>
      </c>
      <c r="T98" s="1">
        <v>6</v>
      </c>
      <c r="U98" s="1">
        <v>2</v>
      </c>
      <c r="V98" s="1">
        <f t="shared" si="24"/>
        <v>0.1563826314071172</v>
      </c>
      <c r="W98" s="1">
        <v>0.59099999999999997</v>
      </c>
      <c r="X98" s="1">
        <v>2.4089999999999998</v>
      </c>
      <c r="Y98" s="1">
        <v>6</v>
      </c>
      <c r="Z98" s="1">
        <v>9</v>
      </c>
      <c r="AA98" s="1">
        <f t="shared" si="25"/>
        <v>0.36799501867995021</v>
      </c>
      <c r="AB98" s="1">
        <v>0.85699999999999998</v>
      </c>
      <c r="AC98" s="1">
        <v>2.1429999999999998</v>
      </c>
      <c r="AD98" s="1">
        <v>0</v>
      </c>
      <c r="AE98" s="1">
        <v>0</v>
      </c>
      <c r="AF98" s="1" t="e">
        <f t="shared" si="21"/>
        <v>#DIV/0!</v>
      </c>
      <c r="AH98" s="1">
        <f t="shared" si="28"/>
        <v>0.24013823394743239</v>
      </c>
      <c r="AI98" s="1">
        <f t="shared" si="29"/>
        <v>0.15068085316807905</v>
      </c>
      <c r="AJ98" s="1">
        <f t="shared" si="30"/>
        <v>0.3318266203890548</v>
      </c>
      <c r="AK98" s="1">
        <f t="shared" si="18"/>
        <v>4.881067626956952</v>
      </c>
      <c r="AL98" s="4" t="b">
        <f t="shared" si="31"/>
        <v>0</v>
      </c>
      <c r="AM98" s="1">
        <f t="shared" si="19"/>
        <v>2.0959278974370301</v>
      </c>
      <c r="AN98" s="4" t="b">
        <f t="shared" si="32"/>
        <v>0</v>
      </c>
      <c r="AO98" s="1">
        <v>9.4879999999999995</v>
      </c>
    </row>
    <row r="99" spans="1:41">
      <c r="A99" s="7">
        <v>96</v>
      </c>
      <c r="B99" s="9" t="s">
        <v>47</v>
      </c>
      <c r="C99" s="9" t="s">
        <v>48</v>
      </c>
      <c r="D99" s="9" t="s">
        <v>40</v>
      </c>
      <c r="E99" s="9" t="s">
        <v>29</v>
      </c>
      <c r="F99" s="2" t="b">
        <f t="shared" si="27"/>
        <v>1</v>
      </c>
      <c r="G99" s="2" t="b">
        <f t="shared" si="26"/>
        <v>1</v>
      </c>
      <c r="H99" s="1" t="s">
        <v>285</v>
      </c>
      <c r="J99" s="2"/>
      <c r="K99" s="4"/>
      <c r="L99" s="3"/>
      <c r="M99" s="1">
        <f>PRODUCT(SUM(PRODUCT(R99,overview!$J$5),PRODUCT(W99,overview!$K$5),PRODUCT(AB99,overview!$L$5)),1/SUM(overview!$J$5:$L$5))</f>
        <v>0.73276190476190484</v>
      </c>
      <c r="N99" s="1">
        <f>PRODUCT(SUM(PRODUCT(S99,overview!$J$5),PRODUCT(X99,overview!$K$5),PRODUCT(AC99,overview!$L$5)),1/SUM(overview!$J$5:$L$5))</f>
        <v>2.2672380952380951</v>
      </c>
      <c r="O99" s="1">
        <f t="shared" si="22"/>
        <v>14</v>
      </c>
      <c r="P99" s="1">
        <f t="shared" si="23"/>
        <v>9</v>
      </c>
      <c r="Q99" s="1">
        <f t="shared" si="20"/>
        <v>0.2077687497749667</v>
      </c>
      <c r="R99" s="1">
        <v>0.92100000000000004</v>
      </c>
      <c r="S99" s="1">
        <v>2.0790000000000002</v>
      </c>
      <c r="T99" s="1">
        <v>5.5</v>
      </c>
      <c r="U99" s="1">
        <v>2.5</v>
      </c>
      <c r="V99" s="1">
        <f t="shared" si="24"/>
        <v>0.20136429227338321</v>
      </c>
      <c r="W99" s="1">
        <v>0.64300000000000002</v>
      </c>
      <c r="X99" s="1">
        <v>2.3570000000000002</v>
      </c>
      <c r="Y99" s="1">
        <v>8.5</v>
      </c>
      <c r="Z99" s="1">
        <v>5.5</v>
      </c>
      <c r="AA99" s="1">
        <f t="shared" si="25"/>
        <v>0.17652050213381915</v>
      </c>
      <c r="AB99" s="1">
        <v>0.79900000000000004</v>
      </c>
      <c r="AC99" s="1">
        <v>2.2010000000000001</v>
      </c>
      <c r="AD99" s="1">
        <v>0</v>
      </c>
      <c r="AE99" s="1">
        <v>1</v>
      </c>
      <c r="AF99" s="1" t="e">
        <f t="shared" si="21"/>
        <v>#DIV/0!</v>
      </c>
      <c r="AH99" s="1">
        <f t="shared" si="28"/>
        <v>0.29552915096522975</v>
      </c>
      <c r="AI99" s="1">
        <f t="shared" si="29"/>
        <v>0.15064340748161886</v>
      </c>
      <c r="AJ99" s="1">
        <f t="shared" si="30"/>
        <v>0.33177287219016105</v>
      </c>
      <c r="AK99" s="1">
        <f t="shared" si="18"/>
        <v>12.287276422351486</v>
      </c>
      <c r="AL99" s="4" t="b">
        <f t="shared" si="31"/>
        <v>1</v>
      </c>
      <c r="AM99" s="1">
        <f t="shared" si="19"/>
        <v>2.3802717650559062</v>
      </c>
      <c r="AN99" s="4" t="b">
        <f t="shared" si="32"/>
        <v>0</v>
      </c>
      <c r="AO99" s="1">
        <v>9.4879999999999995</v>
      </c>
    </row>
    <row r="100" spans="1:41">
      <c r="A100" s="7">
        <v>97</v>
      </c>
      <c r="B100" s="9" t="s">
        <v>45</v>
      </c>
      <c r="C100" s="9" t="s">
        <v>46</v>
      </c>
      <c r="D100" s="9" t="s">
        <v>45</v>
      </c>
      <c r="E100" s="9" t="s">
        <v>46</v>
      </c>
      <c r="F100" s="2" t="b">
        <f t="shared" si="27"/>
        <v>0</v>
      </c>
      <c r="G100" s="2" t="b">
        <f t="shared" si="26"/>
        <v>0</v>
      </c>
      <c r="H100" s="1" t="s">
        <v>285</v>
      </c>
      <c r="J100" s="2"/>
      <c r="M100" s="1">
        <f>PRODUCT(SUM(PRODUCT(R100,overview!$J$5),PRODUCT(W100,overview!$K$5),PRODUCT(AB100,overview!$L$5)),1/SUM(overview!$J$5:$L$5))</f>
        <v>1.0127380952380951</v>
      </c>
      <c r="N100" s="1">
        <f>PRODUCT(SUM(PRODUCT(S100,overview!$J$5),PRODUCT(X100,overview!$K$5),PRODUCT(AC100,overview!$L$5)),1/SUM(overview!$J$5:$L$5))</f>
        <v>1.9872619047619047</v>
      </c>
      <c r="O100" s="1">
        <f t="shared" si="22"/>
        <v>10</v>
      </c>
      <c r="P100" s="1">
        <f t="shared" si="23"/>
        <v>0</v>
      </c>
      <c r="Q100" s="1">
        <f t="shared" si="20"/>
        <v>0</v>
      </c>
      <c r="R100" s="1">
        <v>1.0109999999999999</v>
      </c>
      <c r="S100" s="1">
        <v>1.9890000000000001</v>
      </c>
      <c r="T100" s="1">
        <v>5</v>
      </c>
      <c r="U100" s="1">
        <v>0</v>
      </c>
      <c r="V100" s="1">
        <f t="shared" si="24"/>
        <v>0</v>
      </c>
      <c r="W100" s="1">
        <v>1.014</v>
      </c>
      <c r="X100" s="1">
        <v>1.986</v>
      </c>
      <c r="Y100" s="1">
        <v>5</v>
      </c>
      <c r="Z100" s="1">
        <v>0</v>
      </c>
      <c r="AA100" s="1">
        <f t="shared" si="25"/>
        <v>0</v>
      </c>
      <c r="AB100" s="1">
        <v>1</v>
      </c>
      <c r="AC100" s="1">
        <v>2</v>
      </c>
      <c r="AD100" s="1">
        <v>0</v>
      </c>
      <c r="AE100" s="1">
        <v>0</v>
      </c>
      <c r="AF100" s="1" t="e">
        <f t="shared" si="21"/>
        <v>#DIV/0!</v>
      </c>
      <c r="AH100" s="1">
        <f t="shared" si="28"/>
        <v>0.31147069191621823</v>
      </c>
      <c r="AI100" s="1">
        <f t="shared" si="29"/>
        <v>0.17735072385275863</v>
      </c>
      <c r="AJ100" s="1">
        <f t="shared" si="30"/>
        <v>0.6635457443803221</v>
      </c>
      <c r="AK100" s="1">
        <f t="shared" si="18"/>
        <v>23.408069872155025</v>
      </c>
      <c r="AL100" s="4" t="b">
        <f t="shared" si="31"/>
        <v>1</v>
      </c>
      <c r="AM100" s="1">
        <f t="shared" si="19"/>
        <v>3.0450876983434747</v>
      </c>
      <c r="AN100" s="4" t="b">
        <f t="shared" si="32"/>
        <v>0</v>
      </c>
      <c r="AO100" s="1">
        <v>9.4879999999999995</v>
      </c>
    </row>
    <row r="101" spans="1:41">
      <c r="A101" s="7">
        <v>98</v>
      </c>
      <c r="B101" s="9" t="s">
        <v>32</v>
      </c>
      <c r="C101" s="9" t="s">
        <v>33</v>
      </c>
      <c r="D101" s="9" t="s">
        <v>32</v>
      </c>
      <c r="E101" s="9" t="s">
        <v>33</v>
      </c>
      <c r="F101" s="2" t="b">
        <f t="shared" si="27"/>
        <v>0</v>
      </c>
      <c r="G101" s="2" t="b">
        <f t="shared" si="26"/>
        <v>0</v>
      </c>
      <c r="H101" s="1" t="s">
        <v>285</v>
      </c>
      <c r="K101" s="4"/>
      <c r="L101" s="3"/>
      <c r="M101" s="1">
        <f>PRODUCT(SUM(PRODUCT(R101,overview!$J$5),PRODUCT(W101,overview!$K$5),PRODUCT(AB101,overview!$L$5)),1/SUM(overview!$J$5:$L$5))</f>
        <v>0.98652380952380936</v>
      </c>
      <c r="N101" s="1">
        <f>PRODUCT(SUM(PRODUCT(S101,overview!$J$5),PRODUCT(X101,overview!$K$5),PRODUCT(AC101,overview!$L$5)),1/SUM(overview!$J$5:$L$5))</f>
        <v>2.0134761904761902</v>
      </c>
      <c r="O101" s="1">
        <f t="shared" si="22"/>
        <v>13</v>
      </c>
      <c r="P101" s="1">
        <f t="shared" si="23"/>
        <v>6</v>
      </c>
      <c r="Q101" s="1">
        <f t="shared" si="20"/>
        <v>0.22613561733302529</v>
      </c>
      <c r="R101" s="1">
        <v>0.97799999999999998</v>
      </c>
      <c r="S101" s="1">
        <v>2.0219999999999998</v>
      </c>
      <c r="T101" s="1">
        <v>3</v>
      </c>
      <c r="U101" s="1">
        <v>2</v>
      </c>
      <c r="V101" s="1">
        <f t="shared" si="24"/>
        <v>0.32245301681503463</v>
      </c>
      <c r="W101" s="1">
        <v>0.99</v>
      </c>
      <c r="X101" s="1">
        <v>2.0099999999999998</v>
      </c>
      <c r="Y101" s="1">
        <v>10</v>
      </c>
      <c r="Z101" s="1">
        <v>4</v>
      </c>
      <c r="AA101" s="1">
        <f t="shared" si="25"/>
        <v>0.19701492537313436</v>
      </c>
      <c r="AB101" s="1">
        <v>1</v>
      </c>
      <c r="AC101" s="1">
        <v>2</v>
      </c>
      <c r="AD101" s="1">
        <v>0</v>
      </c>
      <c r="AE101" s="1">
        <v>0</v>
      </c>
      <c r="AF101" s="1" t="e">
        <f t="shared" si="21"/>
        <v>#DIV/0!</v>
      </c>
      <c r="AH101" s="1">
        <f t="shared" si="28"/>
        <v>0.34535200873740929</v>
      </c>
      <c r="AI101" s="1">
        <f t="shared" si="29"/>
        <v>0.18358605359320093</v>
      </c>
      <c r="AJ101" s="1">
        <f t="shared" si="30"/>
        <v>0.73722627737226298</v>
      </c>
      <c r="AK101" s="1">
        <f t="shared" si="18"/>
        <v>25.281915590997585</v>
      </c>
      <c r="AL101" s="4" t="b">
        <f t="shared" si="31"/>
        <v>1</v>
      </c>
      <c r="AM101" s="1">
        <f t="shared" si="19"/>
        <v>3.2992732322995257</v>
      </c>
      <c r="AN101" s="4" t="b">
        <f t="shared" si="32"/>
        <v>0</v>
      </c>
      <c r="AO101" s="1">
        <v>9.4879999999999995</v>
      </c>
    </row>
    <row r="102" spans="1:41">
      <c r="A102" s="7">
        <v>99</v>
      </c>
      <c r="B102" s="9" t="s">
        <v>47</v>
      </c>
      <c r="C102" s="9" t="s">
        <v>48</v>
      </c>
      <c r="D102" s="9" t="s">
        <v>47</v>
      </c>
      <c r="E102" s="9" t="s">
        <v>48</v>
      </c>
      <c r="F102" s="2" t="b">
        <f t="shared" si="27"/>
        <v>0</v>
      </c>
      <c r="G102" s="2" t="b">
        <f t="shared" si="26"/>
        <v>0</v>
      </c>
      <c r="H102" s="1" t="s">
        <v>285</v>
      </c>
      <c r="J102" s="2"/>
      <c r="M102" s="1">
        <f>PRODUCT(SUM(PRODUCT(R102,overview!$J$5),PRODUCT(W102,overview!$K$5),PRODUCT(AB102,overview!$L$5)),1/SUM(overview!$J$5:$L$5))</f>
        <v>0.92873809523809525</v>
      </c>
      <c r="N102" s="1">
        <f>PRODUCT(SUM(PRODUCT(S102,overview!$J$5),PRODUCT(X102,overview!$K$5),PRODUCT(AC102,overview!$L$5)),1/SUM(overview!$J$5:$L$5))</f>
        <v>2.0712619047619047</v>
      </c>
      <c r="O102" s="1">
        <f t="shared" si="22"/>
        <v>11.7</v>
      </c>
      <c r="P102" s="1">
        <f t="shared" si="23"/>
        <v>16.3</v>
      </c>
      <c r="Q102" s="1">
        <f t="shared" si="20"/>
        <v>0.62468342820784972</v>
      </c>
      <c r="R102" s="1">
        <v>0.96599999999999997</v>
      </c>
      <c r="S102" s="1">
        <v>2.0339999999999998</v>
      </c>
      <c r="T102" s="1">
        <v>4.2</v>
      </c>
      <c r="U102" s="1">
        <v>5.8</v>
      </c>
      <c r="V102" s="1">
        <f t="shared" si="24"/>
        <v>0.65585054080629301</v>
      </c>
      <c r="W102" s="1">
        <v>0.91400000000000003</v>
      </c>
      <c r="X102" s="1">
        <v>2.0859999999999999</v>
      </c>
      <c r="Y102" s="1">
        <v>7.5</v>
      </c>
      <c r="Z102" s="1">
        <v>10.5</v>
      </c>
      <c r="AA102" s="1">
        <f t="shared" si="25"/>
        <v>0.61342281879194638</v>
      </c>
      <c r="AB102" s="1">
        <v>0.85699999999999998</v>
      </c>
      <c r="AC102" s="1">
        <v>2.1429999999999998</v>
      </c>
      <c r="AD102" s="1">
        <v>0</v>
      </c>
      <c r="AE102" s="1">
        <v>0</v>
      </c>
      <c r="AF102" s="1" t="e">
        <f t="shared" si="21"/>
        <v>#DIV/0!</v>
      </c>
      <c r="AH102" s="1">
        <f t="shared" si="28"/>
        <v>0.39640121110615656</v>
      </c>
      <c r="AI102" s="1">
        <f t="shared" si="29"/>
        <v>0.20138747623630049</v>
      </c>
      <c r="AJ102" s="1">
        <f t="shared" si="30"/>
        <v>0.81006514241921068</v>
      </c>
      <c r="AK102" s="1">
        <f t="shared" si="18"/>
        <v>33.596678300675158</v>
      </c>
      <c r="AL102" s="4" t="b">
        <f t="shared" si="31"/>
        <v>1</v>
      </c>
      <c r="AM102" s="1">
        <f t="shared" si="19"/>
        <v>3.7386205909094907</v>
      </c>
      <c r="AN102" s="4" t="b">
        <f t="shared" si="32"/>
        <v>0</v>
      </c>
      <c r="AO102" s="1">
        <v>9.4879999999999995</v>
      </c>
    </row>
    <row r="103" spans="1:41">
      <c r="A103" s="7">
        <v>100</v>
      </c>
      <c r="B103" s="9" t="s">
        <v>75</v>
      </c>
      <c r="C103" s="9" t="s">
        <v>1</v>
      </c>
      <c r="D103" s="9" t="s">
        <v>75</v>
      </c>
      <c r="E103" s="9" t="s">
        <v>1</v>
      </c>
      <c r="F103" s="2" t="b">
        <f t="shared" si="27"/>
        <v>0</v>
      </c>
      <c r="G103" s="2" t="b">
        <f t="shared" si="26"/>
        <v>0</v>
      </c>
      <c r="H103" s="1" t="s">
        <v>285</v>
      </c>
      <c r="M103" s="1">
        <f>PRODUCT(SUM(PRODUCT(R103,overview!$J$5),PRODUCT(W103,overview!$K$5),PRODUCT(AB103,overview!$L$5)),1/SUM(overview!$J$5:$L$5))</f>
        <v>1.0375000000000001</v>
      </c>
      <c r="N103" s="1">
        <f>PRODUCT(SUM(PRODUCT(S103,overview!$J$5),PRODUCT(X103,overview!$K$5),PRODUCT(AC103,overview!$L$5)),1/SUM(overview!$J$5:$L$5))</f>
        <v>1.9625000000000001</v>
      </c>
      <c r="O103" s="1">
        <f t="shared" si="22"/>
        <v>12.8</v>
      </c>
      <c r="P103" s="1">
        <f t="shared" si="23"/>
        <v>17.2</v>
      </c>
      <c r="Q103" s="1">
        <f t="shared" si="20"/>
        <v>0.71039012738853502</v>
      </c>
      <c r="R103" s="1">
        <v>0.95099999999999996</v>
      </c>
      <c r="S103" s="1">
        <v>2.0489999999999999</v>
      </c>
      <c r="T103" s="1">
        <v>3</v>
      </c>
      <c r="U103" s="1">
        <v>6</v>
      </c>
      <c r="V103" s="1">
        <f t="shared" si="24"/>
        <v>0.9282576866764275</v>
      </c>
      <c r="W103" s="1">
        <v>1.079</v>
      </c>
      <c r="X103" s="1">
        <v>1.921</v>
      </c>
      <c r="Y103" s="1">
        <v>9.8000000000000007</v>
      </c>
      <c r="Z103" s="1">
        <v>11.2</v>
      </c>
      <c r="AA103" s="1">
        <f t="shared" si="25"/>
        <v>0.64192756748717172</v>
      </c>
      <c r="AB103" s="1">
        <v>1</v>
      </c>
      <c r="AC103" s="1">
        <v>2</v>
      </c>
      <c r="AD103" s="1">
        <v>0</v>
      </c>
      <c r="AE103" s="1">
        <v>0</v>
      </c>
      <c r="AF103" s="1" t="e">
        <f t="shared" si="21"/>
        <v>#DIV/0!</v>
      </c>
      <c r="AH103" s="1">
        <f t="shared" si="28"/>
        <v>0.40705749741077912</v>
      </c>
      <c r="AI103" s="1">
        <f t="shared" si="29"/>
        <v>0.24696748858347078</v>
      </c>
      <c r="AJ103" s="1">
        <f t="shared" si="30"/>
        <v>0.62045921864290599</v>
      </c>
      <c r="AK103" s="1">
        <f t="shared" si="18"/>
        <v>33.99503411022868</v>
      </c>
      <c r="AL103" s="4" t="b">
        <f t="shared" si="31"/>
        <v>1</v>
      </c>
      <c r="AM103" s="1">
        <f t="shared" si="19"/>
        <v>4.2522267084082115</v>
      </c>
      <c r="AN103" s="4" t="b">
        <f t="shared" si="32"/>
        <v>0</v>
      </c>
      <c r="AO103" s="1">
        <v>9.4879999999999995</v>
      </c>
    </row>
    <row r="104" spans="1:41">
      <c r="A104" s="7">
        <v>101</v>
      </c>
      <c r="B104" s="9" t="s">
        <v>90</v>
      </c>
      <c r="C104" s="9" t="s">
        <v>91</v>
      </c>
      <c r="D104" s="9" t="s">
        <v>90</v>
      </c>
      <c r="E104" s="9" t="s">
        <v>91</v>
      </c>
      <c r="F104" s="2" t="b">
        <f t="shared" si="27"/>
        <v>0</v>
      </c>
      <c r="G104" s="2" t="b">
        <f t="shared" si="26"/>
        <v>0</v>
      </c>
      <c r="H104" s="1" t="s">
        <v>285</v>
      </c>
      <c r="J104" s="2" t="s">
        <v>122</v>
      </c>
      <c r="M104" s="1">
        <f>PRODUCT(SUM(PRODUCT(R104,overview!$J$5),PRODUCT(W104,overview!$K$5),PRODUCT(AB104,overview!$L$5)),1/SUM(overview!$J$5:$L$5))</f>
        <v>0.126</v>
      </c>
      <c r="N104" s="1">
        <f>PRODUCT(SUM(PRODUCT(S104,overview!$J$5),PRODUCT(X104,overview!$K$5),PRODUCT(AC104,overview!$L$5)),1/SUM(overview!$J$5:$L$5))</f>
        <v>2.8739999999999997</v>
      </c>
      <c r="O104" s="1">
        <f t="shared" si="22"/>
        <v>3</v>
      </c>
      <c r="P104" s="1">
        <f t="shared" si="23"/>
        <v>5</v>
      </c>
      <c r="Q104" s="1">
        <f t="shared" si="20"/>
        <v>7.3068893528183715E-2</v>
      </c>
      <c r="R104" s="1">
        <v>0</v>
      </c>
      <c r="S104" s="1">
        <v>3</v>
      </c>
      <c r="T104" s="1">
        <v>0</v>
      </c>
      <c r="U104" s="1">
        <v>0</v>
      </c>
      <c r="V104" s="1" t="e">
        <f t="shared" si="24"/>
        <v>#DIV/0!</v>
      </c>
      <c r="W104" s="1">
        <v>0.189</v>
      </c>
      <c r="X104" s="1">
        <v>2.8109999999999999</v>
      </c>
      <c r="Y104" s="1">
        <v>3</v>
      </c>
      <c r="Z104" s="1">
        <v>5</v>
      </c>
      <c r="AA104" s="1">
        <f t="shared" si="25"/>
        <v>0.11205976520811098</v>
      </c>
      <c r="AB104" s="1">
        <v>0</v>
      </c>
      <c r="AC104" s="1">
        <v>3</v>
      </c>
      <c r="AD104" s="1">
        <v>0</v>
      </c>
      <c r="AE104" s="1">
        <v>0</v>
      </c>
      <c r="AF104" s="1" t="e">
        <f t="shared" si="21"/>
        <v>#DIV/0!</v>
      </c>
      <c r="AH104" s="1">
        <f t="shared" ref="AH104:AH135" si="33">(SUM(Z100:Z110)*SUM(W100:W110))/(SUM(Y100:Y110)*SUM(X100:X110))</f>
        <v>0.45485497356036381</v>
      </c>
      <c r="AI104" s="1">
        <f t="shared" ref="AI104:AI135" si="34">(SUM(U100:U110)*SUM(R100:R110))/(SUM(T100:T110)*SUM(S100:S110))</f>
        <v>0.22600557799515811</v>
      </c>
      <c r="AJ104" s="1">
        <f t="shared" ref="AJ104:AJ135" si="35">(SUM(AE100:AE110)*SUM(AB100:AB110))/(SUM(AD100:AD110)*SUM(AC100:AC110))</f>
        <v>0.84152064407801264</v>
      </c>
      <c r="AK104" s="1">
        <f t="shared" si="18"/>
        <v>26.573263644319955</v>
      </c>
      <c r="AL104" s="4" t="b">
        <f t="shared" si="31"/>
        <v>1</v>
      </c>
      <c r="AM104" s="1">
        <f t="shared" si="19"/>
        <v>4.9322270115692435</v>
      </c>
      <c r="AN104" s="4" t="b">
        <f t="shared" si="32"/>
        <v>0</v>
      </c>
      <c r="AO104" s="1">
        <v>9.4879999999999995</v>
      </c>
    </row>
    <row r="105" spans="1:41">
      <c r="A105" s="7">
        <v>102</v>
      </c>
      <c r="B105" s="9" t="s">
        <v>56</v>
      </c>
      <c r="C105" s="9" t="s">
        <v>31</v>
      </c>
      <c r="D105" s="9" t="s">
        <v>30</v>
      </c>
      <c r="E105" s="9" t="s">
        <v>31</v>
      </c>
      <c r="F105" s="2" t="b">
        <f t="shared" si="27"/>
        <v>0</v>
      </c>
      <c r="G105" s="2" t="b">
        <f t="shared" si="26"/>
        <v>0</v>
      </c>
      <c r="H105" s="1" t="s">
        <v>285</v>
      </c>
      <c r="M105" s="1">
        <f>PRODUCT(SUM(PRODUCT(R105,overview!$J$5),PRODUCT(W105,overview!$K$5),PRODUCT(AB105,overview!$L$5)),1/SUM(overview!$J$5:$L$5))</f>
        <v>0.99400000000000011</v>
      </c>
      <c r="N105" s="1">
        <f>PRODUCT(SUM(PRODUCT(S105,overview!$J$5),PRODUCT(X105,overview!$K$5),PRODUCT(AC105,overview!$L$5)),1/SUM(overview!$J$5:$L$5))</f>
        <v>2.0059999999999998</v>
      </c>
      <c r="O105" s="1">
        <f t="shared" si="22"/>
        <v>17</v>
      </c>
      <c r="P105" s="1">
        <f t="shared" si="23"/>
        <v>14</v>
      </c>
      <c r="Q105" s="1">
        <f t="shared" si="20"/>
        <v>0.40806990792328907</v>
      </c>
      <c r="R105" s="1">
        <v>1</v>
      </c>
      <c r="S105" s="1">
        <v>2</v>
      </c>
      <c r="T105" s="1">
        <v>6</v>
      </c>
      <c r="U105" s="1">
        <v>1</v>
      </c>
      <c r="V105" s="1">
        <f t="shared" si="24"/>
        <v>8.3333333333333329E-2</v>
      </c>
      <c r="W105" s="1">
        <v>0.99099999999999999</v>
      </c>
      <c r="X105" s="1">
        <v>2.0089999999999999</v>
      </c>
      <c r="Y105" s="1">
        <v>10</v>
      </c>
      <c r="Z105" s="1">
        <v>13</v>
      </c>
      <c r="AA105" s="1">
        <f t="shared" si="25"/>
        <v>0.64126431060228972</v>
      </c>
      <c r="AB105" s="1">
        <v>1</v>
      </c>
      <c r="AC105" s="1">
        <v>2</v>
      </c>
      <c r="AD105" s="1">
        <v>1</v>
      </c>
      <c r="AE105" s="1">
        <v>0</v>
      </c>
      <c r="AF105" s="1">
        <f t="shared" si="21"/>
        <v>0</v>
      </c>
      <c r="AH105" s="1">
        <f t="shared" si="33"/>
        <v>0.4626723551827433</v>
      </c>
      <c r="AI105" s="1">
        <f t="shared" si="34"/>
        <v>0.24144965983107944</v>
      </c>
      <c r="AJ105" s="1">
        <f t="shared" si="35"/>
        <v>0.82413350449293954</v>
      </c>
      <c r="AK105" s="1">
        <f t="shared" si="18"/>
        <v>22.645634342748259</v>
      </c>
      <c r="AL105" s="4" t="b">
        <f t="shared" si="31"/>
        <v>1</v>
      </c>
      <c r="AM105" s="1">
        <f t="shared" si="19"/>
        <v>5.9631490435400281</v>
      </c>
      <c r="AN105" s="4" t="b">
        <f t="shared" si="32"/>
        <v>0</v>
      </c>
      <c r="AO105" s="1">
        <v>9.4879999999999995</v>
      </c>
    </row>
    <row r="106" spans="1:41">
      <c r="A106" s="7">
        <v>103</v>
      </c>
      <c r="B106" s="9" t="s">
        <v>30</v>
      </c>
      <c r="C106" s="9" t="s">
        <v>31</v>
      </c>
      <c r="D106" s="9" t="s">
        <v>75</v>
      </c>
      <c r="E106" s="9" t="s">
        <v>1</v>
      </c>
      <c r="F106" s="2" t="b">
        <f t="shared" si="27"/>
        <v>1</v>
      </c>
      <c r="G106" s="2" t="b">
        <f t="shared" si="26"/>
        <v>0</v>
      </c>
      <c r="H106" s="1" t="s">
        <v>285</v>
      </c>
      <c r="J106" s="2"/>
      <c r="M106" s="1">
        <f>PRODUCT(SUM(PRODUCT(R106,overview!$J$5),PRODUCT(W106,overview!$K$5),PRODUCT(AB106,overview!$L$5)),1/SUM(overview!$J$5:$L$5))</f>
        <v>0.69357142857142862</v>
      </c>
      <c r="N106" s="1">
        <f>PRODUCT(SUM(PRODUCT(S106,overview!$J$5),PRODUCT(X106,overview!$K$5),PRODUCT(AC106,overview!$L$5)),1/SUM(overview!$J$5:$L$5))</f>
        <v>2.3064285714285715</v>
      </c>
      <c r="O106" s="1">
        <f t="shared" si="22"/>
        <v>9</v>
      </c>
      <c r="P106" s="1">
        <f t="shared" si="23"/>
        <v>13</v>
      </c>
      <c r="Q106" s="1">
        <f t="shared" si="20"/>
        <v>0.43436220364061801</v>
      </c>
      <c r="R106" s="1">
        <v>1.018</v>
      </c>
      <c r="S106" s="1">
        <v>1.982</v>
      </c>
      <c r="T106" s="1">
        <v>4</v>
      </c>
      <c r="U106" s="1">
        <v>2</v>
      </c>
      <c r="V106" s="1">
        <f t="shared" si="24"/>
        <v>0.25681130171543892</v>
      </c>
      <c r="W106" s="1">
        <v>0.53200000000000003</v>
      </c>
      <c r="X106" s="1">
        <v>2.468</v>
      </c>
      <c r="Y106" s="1">
        <v>5</v>
      </c>
      <c r="Z106" s="1">
        <v>10</v>
      </c>
      <c r="AA106" s="1">
        <f t="shared" si="25"/>
        <v>0.43111831442463533</v>
      </c>
      <c r="AB106" s="1">
        <v>1</v>
      </c>
      <c r="AC106" s="1">
        <v>2</v>
      </c>
      <c r="AD106" s="1">
        <v>0</v>
      </c>
      <c r="AE106" s="1">
        <v>1</v>
      </c>
      <c r="AF106" s="1" t="e">
        <f t="shared" si="21"/>
        <v>#DIV/0!</v>
      </c>
      <c r="AH106" s="1">
        <f t="shared" si="33"/>
        <v>0.49194041655194332</v>
      </c>
      <c r="AI106" s="1">
        <f t="shared" si="34"/>
        <v>0.23271263033227227</v>
      </c>
      <c r="AJ106" s="1">
        <f t="shared" si="35"/>
        <v>0.52297177572459175</v>
      </c>
      <c r="AK106" s="1">
        <f t="shared" si="18"/>
        <v>25.350533699035854</v>
      </c>
      <c r="AL106" s="4" t="b">
        <f t="shared" si="31"/>
        <v>1</v>
      </c>
      <c r="AM106" s="1">
        <f t="shared" si="19"/>
        <v>9.1327441137974787</v>
      </c>
      <c r="AN106" s="4" t="b">
        <f t="shared" si="32"/>
        <v>0</v>
      </c>
      <c r="AO106" s="1">
        <v>9.4879999999999995</v>
      </c>
    </row>
    <row r="107" spans="1:41">
      <c r="A107" s="7">
        <v>104</v>
      </c>
      <c r="B107" s="9" t="s">
        <v>53</v>
      </c>
      <c r="C107" s="9" t="s">
        <v>33</v>
      </c>
      <c r="D107" s="9" t="s">
        <v>53</v>
      </c>
      <c r="E107" s="9" t="s">
        <v>33</v>
      </c>
      <c r="F107" s="2" t="b">
        <f t="shared" si="27"/>
        <v>0</v>
      </c>
      <c r="G107" s="2" t="b">
        <f t="shared" si="26"/>
        <v>0</v>
      </c>
      <c r="H107" s="1" t="s">
        <v>285</v>
      </c>
      <c r="J107" s="3"/>
      <c r="K107" s="4"/>
      <c r="L107" s="3"/>
      <c r="M107" s="1">
        <f>PRODUCT(SUM(PRODUCT(R107,overview!$J$5),PRODUCT(W107,overview!$K$5),PRODUCT(AB107,overview!$L$5)),1/SUM(overview!$J$5:$L$5))</f>
        <v>0.90700000000000003</v>
      </c>
      <c r="N107" s="1">
        <f>PRODUCT(SUM(PRODUCT(S107,overview!$J$5),PRODUCT(X107,overview!$K$5),PRODUCT(AC107,overview!$L$5)),1/SUM(overview!$J$5:$L$5))</f>
        <v>2.093</v>
      </c>
      <c r="O107" s="1">
        <f t="shared" si="22"/>
        <v>8.5</v>
      </c>
      <c r="P107" s="1">
        <f t="shared" si="23"/>
        <v>8.5</v>
      </c>
      <c r="Q107" s="1">
        <f t="shared" si="20"/>
        <v>0.43334925943621599</v>
      </c>
      <c r="R107" s="1">
        <v>0.98599999999999999</v>
      </c>
      <c r="S107" s="1">
        <v>2.0139999999999998</v>
      </c>
      <c r="T107" s="1">
        <v>6</v>
      </c>
      <c r="U107" s="1">
        <v>1</v>
      </c>
      <c r="V107" s="1">
        <f t="shared" si="24"/>
        <v>8.1595498179410794E-2</v>
      </c>
      <c r="W107" s="1">
        <v>0.86699999999999999</v>
      </c>
      <c r="X107" s="1">
        <v>2.133</v>
      </c>
      <c r="Y107" s="1">
        <v>2.5</v>
      </c>
      <c r="Z107" s="1">
        <v>7.5</v>
      </c>
      <c r="AA107" s="1">
        <f t="shared" si="25"/>
        <v>1.2194092827004219</v>
      </c>
      <c r="AB107" s="1">
        <v>1</v>
      </c>
      <c r="AC107" s="1">
        <v>2</v>
      </c>
      <c r="AD107" s="1">
        <v>0</v>
      </c>
      <c r="AE107" s="1">
        <v>0</v>
      </c>
      <c r="AF107" s="1" t="e">
        <f t="shared" si="21"/>
        <v>#DIV/0!</v>
      </c>
      <c r="AH107" s="1">
        <f t="shared" si="33"/>
        <v>0.51994575470226445</v>
      </c>
      <c r="AI107" s="1">
        <f t="shared" si="34"/>
        <v>0.21304330599469082</v>
      </c>
      <c r="AJ107" s="1">
        <f t="shared" si="35"/>
        <v>0.64338415445139796</v>
      </c>
      <c r="AK107" s="1">
        <f t="shared" si="18"/>
        <v>24.133248709172268</v>
      </c>
      <c r="AL107" s="4" t="b">
        <f t="shared" si="31"/>
        <v>1</v>
      </c>
      <c r="AM107" s="1">
        <f t="shared" si="19"/>
        <v>12.214168785448942</v>
      </c>
      <c r="AN107" s="4" t="b">
        <f t="shared" si="32"/>
        <v>1</v>
      </c>
      <c r="AO107" s="1">
        <v>9.4879999999999995</v>
      </c>
    </row>
    <row r="108" spans="1:41">
      <c r="A108" s="7">
        <v>105</v>
      </c>
      <c r="B108" s="9" t="s">
        <v>89</v>
      </c>
      <c r="C108" s="9" t="s">
        <v>70</v>
      </c>
      <c r="D108" s="9" t="s">
        <v>89</v>
      </c>
      <c r="E108" s="9" t="s">
        <v>70</v>
      </c>
      <c r="F108" s="2" t="b">
        <f t="shared" si="27"/>
        <v>0</v>
      </c>
      <c r="G108" s="2" t="b">
        <f t="shared" si="26"/>
        <v>0</v>
      </c>
      <c r="H108" s="4" t="s">
        <v>285</v>
      </c>
      <c r="I108" s="4" t="s">
        <v>106</v>
      </c>
      <c r="M108" s="1">
        <f>PRODUCT(SUM(PRODUCT(R108,overview!$J$5),PRODUCT(W108,overview!$K$5),PRODUCT(AB108,overview!$L$5)),1/SUM(overview!$J$5:$L$5))</f>
        <v>1.018</v>
      </c>
      <c r="N108" s="1">
        <f>PRODUCT(SUM(PRODUCT(S108,overview!$J$5),PRODUCT(X108,overview!$K$5),PRODUCT(AC108,overview!$L$5)),1/SUM(overview!$J$5:$L$5))</f>
        <v>1.982</v>
      </c>
      <c r="O108" s="1">
        <f t="shared" si="22"/>
        <v>13</v>
      </c>
      <c r="P108" s="1">
        <f t="shared" si="23"/>
        <v>7</v>
      </c>
      <c r="Q108" s="1">
        <f t="shared" si="20"/>
        <v>0.27656601723201124</v>
      </c>
      <c r="R108" s="1">
        <v>1</v>
      </c>
      <c r="S108" s="1">
        <v>2</v>
      </c>
      <c r="T108" s="1">
        <v>4</v>
      </c>
      <c r="U108" s="1">
        <v>0</v>
      </c>
      <c r="V108" s="1">
        <f t="shared" si="24"/>
        <v>0</v>
      </c>
      <c r="W108" s="1">
        <v>1.0269999999999999</v>
      </c>
      <c r="X108" s="1">
        <v>1.9730000000000001</v>
      </c>
      <c r="Y108" s="1">
        <v>9</v>
      </c>
      <c r="Z108" s="1">
        <v>7</v>
      </c>
      <c r="AA108" s="1">
        <f t="shared" si="25"/>
        <v>0.40485442360759127</v>
      </c>
      <c r="AB108" s="1">
        <v>1</v>
      </c>
      <c r="AC108" s="1">
        <v>2</v>
      </c>
      <c r="AD108" s="1">
        <v>0</v>
      </c>
      <c r="AE108" s="1">
        <v>0</v>
      </c>
      <c r="AF108" s="1" t="e">
        <f t="shared" si="21"/>
        <v>#DIV/0!</v>
      </c>
      <c r="AH108" s="1">
        <f t="shared" si="33"/>
        <v>0.53083114429621625</v>
      </c>
      <c r="AI108" s="1">
        <f t="shared" si="34"/>
        <v>0.15209924510617565</v>
      </c>
      <c r="AJ108" s="1">
        <f t="shared" si="35"/>
        <v>0.55735660847880297</v>
      </c>
      <c r="AK108" s="1">
        <f t="shared" si="18"/>
        <v>28.157891718623805</v>
      </c>
      <c r="AL108" s="4" t="b">
        <f t="shared" si="31"/>
        <v>1</v>
      </c>
      <c r="AM108" s="1">
        <f t="shared" si="19"/>
        <v>16.09319727403761</v>
      </c>
      <c r="AN108" s="4" t="b">
        <f t="shared" si="32"/>
        <v>1</v>
      </c>
      <c r="AO108" s="1">
        <v>9.4879999999999995</v>
      </c>
    </row>
    <row r="109" spans="1:41">
      <c r="A109" s="7">
        <v>106</v>
      </c>
      <c r="B109" s="9" t="s">
        <v>56</v>
      </c>
      <c r="C109" s="9" t="s">
        <v>31</v>
      </c>
      <c r="D109" s="9" t="s">
        <v>32</v>
      </c>
      <c r="E109" s="9" t="s">
        <v>33</v>
      </c>
      <c r="F109" s="2" t="b">
        <f t="shared" si="27"/>
        <v>0</v>
      </c>
      <c r="G109" s="2" t="b">
        <f t="shared" si="26"/>
        <v>0</v>
      </c>
      <c r="H109" s="1" t="s">
        <v>285</v>
      </c>
      <c r="J109" s="2"/>
      <c r="M109" s="1">
        <f>PRODUCT(SUM(PRODUCT(R109,overview!$J$5),PRODUCT(W109,overview!$K$5),PRODUCT(AB109,overview!$L$5)),1/SUM(overview!$J$5:$L$5))</f>
        <v>1.0134047619047617</v>
      </c>
      <c r="N109" s="1">
        <f>PRODUCT(SUM(PRODUCT(S109,overview!$J$5),PRODUCT(X109,overview!$K$5),PRODUCT(AC109,overview!$L$5)),1/SUM(overview!$J$5:$L$5))</f>
        <v>1.9865952380952383</v>
      </c>
      <c r="O109" s="1">
        <f t="shared" si="22"/>
        <v>17</v>
      </c>
      <c r="P109" s="1">
        <f t="shared" si="23"/>
        <v>17</v>
      </c>
      <c r="Q109" s="1">
        <f t="shared" si="20"/>
        <v>0.51012140896724456</v>
      </c>
      <c r="R109" s="1">
        <v>1.0109999999999999</v>
      </c>
      <c r="S109" s="1">
        <v>1.9890000000000001</v>
      </c>
      <c r="T109" s="1">
        <v>8</v>
      </c>
      <c r="U109" s="1">
        <v>8</v>
      </c>
      <c r="V109" s="1">
        <f t="shared" si="24"/>
        <v>0.50829562594268474</v>
      </c>
      <c r="W109" s="1">
        <v>1.0149999999999999</v>
      </c>
      <c r="X109" s="1">
        <v>1.9850000000000001</v>
      </c>
      <c r="Y109" s="1">
        <v>8</v>
      </c>
      <c r="Z109" s="1">
        <v>8</v>
      </c>
      <c r="AA109" s="1">
        <f t="shared" si="25"/>
        <v>0.51133501259445835</v>
      </c>
      <c r="AB109" s="1">
        <v>1</v>
      </c>
      <c r="AC109" s="1">
        <v>2</v>
      </c>
      <c r="AD109" s="1">
        <v>1</v>
      </c>
      <c r="AE109" s="1">
        <v>1</v>
      </c>
      <c r="AF109" s="1">
        <f t="shared" si="21"/>
        <v>0.5</v>
      </c>
      <c r="AH109" s="1">
        <f t="shared" si="33"/>
        <v>0.55540780068572471</v>
      </c>
      <c r="AI109" s="1">
        <f t="shared" si="34"/>
        <v>0.15948325685695899</v>
      </c>
      <c r="AJ109" s="1">
        <f t="shared" si="35"/>
        <v>0.64657415437987864</v>
      </c>
      <c r="AK109" s="1">
        <f t="shared" si="18"/>
        <v>36.593909779146031</v>
      </c>
      <c r="AL109" s="4" t="b">
        <f t="shared" si="31"/>
        <v>1</v>
      </c>
      <c r="AM109" s="1">
        <f t="shared" si="19"/>
        <v>21.312383426236341</v>
      </c>
      <c r="AN109" s="4" t="b">
        <f t="shared" si="32"/>
        <v>1</v>
      </c>
      <c r="AO109" s="1">
        <v>9.4879999999999995</v>
      </c>
    </row>
    <row r="110" spans="1:41">
      <c r="A110" s="7">
        <v>107</v>
      </c>
      <c r="B110" s="9" t="s">
        <v>45</v>
      </c>
      <c r="C110" s="9" t="s">
        <v>46</v>
      </c>
      <c r="D110" s="9" t="s">
        <v>28</v>
      </c>
      <c r="E110" s="9" t="s">
        <v>29</v>
      </c>
      <c r="F110" s="2" t="b">
        <f t="shared" si="27"/>
        <v>0</v>
      </c>
      <c r="G110" s="2" t="b">
        <f t="shared" si="26"/>
        <v>1</v>
      </c>
      <c r="H110" s="1" t="s">
        <v>285</v>
      </c>
      <c r="J110" s="3"/>
      <c r="K110" s="2" t="s">
        <v>34</v>
      </c>
      <c r="L110" s="2" t="s">
        <v>124</v>
      </c>
      <c r="M110" s="1">
        <f>PRODUCT(SUM(PRODUCT(R110,overview!$J$5),PRODUCT(W110,overview!$K$5),PRODUCT(AB110,overview!$L$5)),1/SUM(overview!$J$5:$L$5))</f>
        <v>0.81757142857142839</v>
      </c>
      <c r="N110" s="1">
        <f>PRODUCT(SUM(PRODUCT(S110,overview!$J$5),PRODUCT(X110,overview!$K$5),PRODUCT(AC110,overview!$L$5)),1/SUM(overview!$J$5:$L$5))</f>
        <v>2.1824285714285714</v>
      </c>
      <c r="O110" s="1">
        <f t="shared" si="22"/>
        <v>11</v>
      </c>
      <c r="P110" s="1">
        <f t="shared" si="23"/>
        <v>12</v>
      </c>
      <c r="Q110" s="1">
        <f t="shared" si="20"/>
        <v>0.40867138360101624</v>
      </c>
      <c r="R110" s="1">
        <v>1.018</v>
      </c>
      <c r="S110" s="1">
        <v>1.982</v>
      </c>
      <c r="T110" s="1">
        <v>6</v>
      </c>
      <c r="U110" s="1">
        <v>0</v>
      </c>
      <c r="V110" s="1">
        <f t="shared" si="24"/>
        <v>0</v>
      </c>
      <c r="W110" s="1">
        <v>0.72099999999999997</v>
      </c>
      <c r="X110" s="1">
        <v>2.2789999999999999</v>
      </c>
      <c r="Y110" s="1">
        <v>5</v>
      </c>
      <c r="Z110" s="1">
        <v>10</v>
      </c>
      <c r="AA110" s="1">
        <f t="shared" si="25"/>
        <v>0.63273365511189117</v>
      </c>
      <c r="AB110" s="1">
        <v>0.91600000000000004</v>
      </c>
      <c r="AC110" s="1">
        <v>2.0840000000000001</v>
      </c>
      <c r="AD110" s="1">
        <v>0</v>
      </c>
      <c r="AE110" s="1">
        <v>2</v>
      </c>
      <c r="AF110" s="1" t="e">
        <f t="shared" si="21"/>
        <v>#DIV/0!</v>
      </c>
      <c r="AH110" s="1">
        <f t="shared" si="33"/>
        <v>0.50439603359050333</v>
      </c>
      <c r="AI110" s="1">
        <f t="shared" si="34"/>
        <v>0.1429337412059595</v>
      </c>
      <c r="AJ110" s="1">
        <f t="shared" si="35"/>
        <v>0.78164116828929064</v>
      </c>
      <c r="AK110" s="1">
        <f t="shared" si="18"/>
        <v>41.196082712668073</v>
      </c>
      <c r="AL110" s="4" t="b">
        <f t="shared" si="31"/>
        <v>1</v>
      </c>
      <c r="AM110" s="1">
        <f t="shared" si="19"/>
        <v>24.508565326679253</v>
      </c>
      <c r="AN110" s="4" t="b">
        <f t="shared" si="32"/>
        <v>1</v>
      </c>
      <c r="AO110" s="1">
        <v>9.4879999999999995</v>
      </c>
    </row>
    <row r="111" spans="1:41">
      <c r="A111" s="7">
        <v>108</v>
      </c>
      <c r="B111" s="9" t="s">
        <v>47</v>
      </c>
      <c r="C111" s="9" t="s">
        <v>48</v>
      </c>
      <c r="D111" s="9" t="s">
        <v>47</v>
      </c>
      <c r="E111" s="9" t="s">
        <v>48</v>
      </c>
      <c r="F111" s="2" t="b">
        <f t="shared" si="27"/>
        <v>0</v>
      </c>
      <c r="G111" s="2" t="b">
        <f t="shared" si="26"/>
        <v>0</v>
      </c>
      <c r="H111" s="4" t="s">
        <v>285</v>
      </c>
      <c r="I111" s="4" t="s">
        <v>106</v>
      </c>
      <c r="J111" s="3"/>
      <c r="M111" s="1">
        <f>PRODUCT(SUM(PRODUCT(R111,overview!$J$5),PRODUCT(W111,overview!$K$5),PRODUCT(AB111,overview!$L$5)),1/SUM(overview!$J$5:$L$5))</f>
        <v>0.83121428571428568</v>
      </c>
      <c r="N111" s="1">
        <f>PRODUCT(SUM(PRODUCT(S111,overview!$J$5),PRODUCT(X111,overview!$K$5),PRODUCT(AC111,overview!$L$5)),1/SUM(overview!$J$5:$L$5))</f>
        <v>2.1687857142857143</v>
      </c>
      <c r="O111" s="1">
        <f t="shared" si="22"/>
        <v>12.3</v>
      </c>
      <c r="P111" s="1">
        <f t="shared" si="23"/>
        <v>10.7</v>
      </c>
      <c r="Q111" s="1">
        <f t="shared" si="20"/>
        <v>0.33340723586071941</v>
      </c>
      <c r="R111" s="1">
        <v>0.91800000000000004</v>
      </c>
      <c r="S111" s="1">
        <v>2.0819999999999999</v>
      </c>
      <c r="T111" s="1">
        <v>3</v>
      </c>
      <c r="U111" s="1">
        <v>1</v>
      </c>
      <c r="V111" s="1">
        <f t="shared" si="24"/>
        <v>0.14697406340057639</v>
      </c>
      <c r="W111" s="1">
        <v>0.79</v>
      </c>
      <c r="X111" s="1">
        <v>2.21</v>
      </c>
      <c r="Y111" s="1">
        <v>9.3000000000000007</v>
      </c>
      <c r="Z111" s="1">
        <v>9.6999999999999993</v>
      </c>
      <c r="AA111" s="1">
        <f t="shared" si="25"/>
        <v>0.3728409477935094</v>
      </c>
      <c r="AB111" s="1">
        <v>0.85699999999999998</v>
      </c>
      <c r="AC111" s="1">
        <v>2.1429999999999998</v>
      </c>
      <c r="AD111" s="1">
        <v>0</v>
      </c>
      <c r="AE111" s="1">
        <v>0</v>
      </c>
      <c r="AF111" s="1" t="e">
        <f t="shared" si="21"/>
        <v>#DIV/0!</v>
      </c>
      <c r="AH111" s="1">
        <f t="shared" si="33"/>
        <v>0.56049675253872999</v>
      </c>
      <c r="AI111" s="1">
        <f t="shared" si="34"/>
        <v>0.14381874771033368</v>
      </c>
      <c r="AJ111" s="1">
        <f t="shared" si="35"/>
        <v>0.61928512053200324</v>
      </c>
      <c r="AK111" s="1">
        <f t="shared" si="18"/>
        <v>36.437079436844385</v>
      </c>
      <c r="AL111" s="4" t="b">
        <f t="shared" si="31"/>
        <v>1</v>
      </c>
      <c r="AM111" s="1">
        <f t="shared" si="19"/>
        <v>22.101625544872906</v>
      </c>
      <c r="AN111" s="4" t="b">
        <f t="shared" si="32"/>
        <v>1</v>
      </c>
      <c r="AO111" s="1">
        <v>9.4879999999999995</v>
      </c>
    </row>
    <row r="112" spans="1:41">
      <c r="A112" s="7">
        <v>109</v>
      </c>
      <c r="B112" s="9" t="s">
        <v>28</v>
      </c>
      <c r="C112" s="9" t="s">
        <v>29</v>
      </c>
      <c r="D112" s="9" t="s">
        <v>40</v>
      </c>
      <c r="E112" s="9" t="s">
        <v>29</v>
      </c>
      <c r="F112" s="2" t="b">
        <f t="shared" si="27"/>
        <v>1</v>
      </c>
      <c r="G112" s="2" t="b">
        <f t="shared" si="26"/>
        <v>1</v>
      </c>
      <c r="H112" s="4" t="s">
        <v>285</v>
      </c>
      <c r="I112" s="4" t="s">
        <v>106</v>
      </c>
      <c r="J112" s="4"/>
      <c r="M112" s="1">
        <f>PRODUCT(SUM(PRODUCT(R112,overview!$J$5),PRODUCT(W112,overview!$K$5),PRODUCT(AB112,overview!$L$5)),1/SUM(overview!$J$5:$L$5))</f>
        <v>0.83861904761904782</v>
      </c>
      <c r="N112" s="1">
        <f>PRODUCT(SUM(PRODUCT(S112,overview!$J$5),PRODUCT(X112,overview!$K$5),PRODUCT(AC112,overview!$L$5)),1/SUM(overview!$J$5:$L$5))</f>
        <v>2.1613809523809522</v>
      </c>
      <c r="O112" s="1">
        <f t="shared" si="22"/>
        <v>17</v>
      </c>
      <c r="P112" s="1">
        <f t="shared" si="23"/>
        <v>15</v>
      </c>
      <c r="Q112" s="1">
        <f t="shared" si="20"/>
        <v>0.34235426308265943</v>
      </c>
      <c r="R112" s="1">
        <v>0.65500000000000003</v>
      </c>
      <c r="S112" s="1">
        <v>2.3450000000000002</v>
      </c>
      <c r="T112" s="1">
        <v>6</v>
      </c>
      <c r="U112" s="1">
        <v>4</v>
      </c>
      <c r="V112" s="1">
        <f t="shared" si="24"/>
        <v>0.18621179815209665</v>
      </c>
      <c r="W112" s="1">
        <v>0.93</v>
      </c>
      <c r="X112" s="1">
        <v>2.0699999999999998</v>
      </c>
      <c r="Y112" s="1">
        <v>10</v>
      </c>
      <c r="Z112" s="1">
        <v>11</v>
      </c>
      <c r="AA112" s="1">
        <f t="shared" si="25"/>
        <v>0.49420289855072469</v>
      </c>
      <c r="AB112" s="1">
        <v>0.66700000000000004</v>
      </c>
      <c r="AC112" s="1">
        <v>2.3330000000000002</v>
      </c>
      <c r="AD112" s="1">
        <v>1</v>
      </c>
      <c r="AE112" s="1">
        <v>0</v>
      </c>
      <c r="AF112" s="1">
        <f t="shared" si="21"/>
        <v>0</v>
      </c>
      <c r="AH112" s="1">
        <f t="shared" si="33"/>
        <v>0.45661038466683507</v>
      </c>
      <c r="AI112" s="1">
        <f t="shared" si="34"/>
        <v>0.12562395585464864</v>
      </c>
      <c r="AJ112" s="1">
        <f t="shared" si="35"/>
        <v>0.56140706231854687</v>
      </c>
      <c r="AK112" s="1">
        <f t="shared" si="18"/>
        <v>26.772901765454193</v>
      </c>
      <c r="AL112" s="4" t="b">
        <f t="shared" si="31"/>
        <v>1</v>
      </c>
      <c r="AM112" s="1">
        <f t="shared" si="19"/>
        <v>20.479614996099592</v>
      </c>
      <c r="AN112" s="4" t="b">
        <f t="shared" si="32"/>
        <v>1</v>
      </c>
      <c r="AO112" s="1">
        <v>9.4879999999999995</v>
      </c>
    </row>
    <row r="113" spans="1:41">
      <c r="A113" s="7">
        <v>110</v>
      </c>
      <c r="B113" s="9" t="s">
        <v>28</v>
      </c>
      <c r="C113" s="9" t="s">
        <v>29</v>
      </c>
      <c r="D113" s="9" t="s">
        <v>32</v>
      </c>
      <c r="E113" s="9" t="s">
        <v>33</v>
      </c>
      <c r="F113" s="2" t="b">
        <f t="shared" si="27"/>
        <v>1</v>
      </c>
      <c r="G113" s="2" t="b">
        <f t="shared" si="26"/>
        <v>0</v>
      </c>
      <c r="H113" s="1" t="s">
        <v>285</v>
      </c>
      <c r="J113" s="3"/>
      <c r="M113" s="1">
        <f>PRODUCT(SUM(PRODUCT(R113,overview!$J$5),PRODUCT(W113,overview!$K$5),PRODUCT(AB113,overview!$L$5)),1/SUM(overview!$J$5:$L$5))</f>
        <v>0.97576190476190472</v>
      </c>
      <c r="N113" s="1">
        <f>PRODUCT(SUM(PRODUCT(S113,overview!$J$5),PRODUCT(X113,overview!$K$5),PRODUCT(AC113,overview!$L$5)),1/SUM(overview!$J$5:$L$5))</f>
        <v>2.0242380952380952</v>
      </c>
      <c r="O113" s="1">
        <f t="shared" si="22"/>
        <v>16.7</v>
      </c>
      <c r="P113" s="1">
        <f t="shared" si="23"/>
        <v>23.3</v>
      </c>
      <c r="Q113" s="1">
        <f t="shared" si="20"/>
        <v>0.6725455673141707</v>
      </c>
      <c r="R113" s="1">
        <v>0.94299999999999995</v>
      </c>
      <c r="S113" s="1">
        <v>2.0569999999999999</v>
      </c>
      <c r="T113" s="1">
        <v>7.7</v>
      </c>
      <c r="U113" s="1">
        <v>5.3</v>
      </c>
      <c r="V113" s="1">
        <f t="shared" si="24"/>
        <v>0.3155459028089071</v>
      </c>
      <c r="W113" s="1">
        <v>0.999</v>
      </c>
      <c r="X113" s="1">
        <v>2.0009999999999999</v>
      </c>
      <c r="Y113" s="1">
        <v>9</v>
      </c>
      <c r="Z113" s="1">
        <v>17</v>
      </c>
      <c r="AA113" s="1">
        <f t="shared" si="25"/>
        <v>0.94302848575712139</v>
      </c>
      <c r="AB113" s="1">
        <v>0.751</v>
      </c>
      <c r="AC113" s="1">
        <v>2.2490000000000001</v>
      </c>
      <c r="AD113" s="1">
        <v>0</v>
      </c>
      <c r="AE113" s="1">
        <v>1</v>
      </c>
      <c r="AF113" s="1" t="e">
        <f t="shared" si="21"/>
        <v>#DIV/0!</v>
      </c>
      <c r="AH113" s="1">
        <f t="shared" si="33"/>
        <v>0.40580903764401538</v>
      </c>
      <c r="AI113" s="1">
        <f t="shared" si="34"/>
        <v>0.13865571264421922</v>
      </c>
      <c r="AJ113" s="1">
        <f t="shared" si="35"/>
        <v>0.37709056484695486</v>
      </c>
      <c r="AK113" s="1">
        <f t="shared" si="18"/>
        <v>11.635023348673451</v>
      </c>
      <c r="AL113" s="4" t="b">
        <f t="shared" si="31"/>
        <v>1</v>
      </c>
      <c r="AM113" s="1">
        <f t="shared" si="19"/>
        <v>19.570519595900109</v>
      </c>
      <c r="AN113" s="4" t="b">
        <f t="shared" si="32"/>
        <v>1</v>
      </c>
      <c r="AO113" s="1">
        <v>9.4879999999999995</v>
      </c>
    </row>
    <row r="114" spans="1:41">
      <c r="A114" s="7">
        <v>111</v>
      </c>
      <c r="B114" s="9" t="s">
        <v>32</v>
      </c>
      <c r="C114" s="9" t="s">
        <v>33</v>
      </c>
      <c r="D114" s="9" t="s">
        <v>40</v>
      </c>
      <c r="E114" s="9" t="s">
        <v>29</v>
      </c>
      <c r="F114" s="2" t="b">
        <f t="shared" si="27"/>
        <v>0</v>
      </c>
      <c r="G114" s="2" t="b">
        <f t="shared" si="26"/>
        <v>1</v>
      </c>
      <c r="H114" s="4" t="s">
        <v>285</v>
      </c>
      <c r="I114" s="4" t="s">
        <v>106</v>
      </c>
      <c r="M114" s="1">
        <f>PRODUCT(SUM(PRODUCT(R114,overview!$J$5),PRODUCT(W114,overview!$K$5),PRODUCT(AB114,overview!$L$5)),1/SUM(overview!$J$5:$L$5))</f>
        <v>0.91402380952380957</v>
      </c>
      <c r="N114" s="1">
        <f>PRODUCT(SUM(PRODUCT(S114,overview!$J$5),PRODUCT(X114,overview!$K$5),PRODUCT(AC114,overview!$L$5)),1/SUM(overview!$J$5:$L$5))</f>
        <v>2.0859761904761904</v>
      </c>
      <c r="O114" s="1">
        <f t="shared" si="22"/>
        <v>19.5</v>
      </c>
      <c r="P114" s="1">
        <f t="shared" si="23"/>
        <v>17.5</v>
      </c>
      <c r="Q114" s="1">
        <f t="shared" si="20"/>
        <v>0.39323448729801813</v>
      </c>
      <c r="R114" s="1">
        <v>1</v>
      </c>
      <c r="S114" s="1">
        <v>2</v>
      </c>
      <c r="T114" s="1">
        <v>9</v>
      </c>
      <c r="U114" s="1">
        <v>0</v>
      </c>
      <c r="V114" s="1">
        <f t="shared" si="24"/>
        <v>0</v>
      </c>
      <c r="W114" s="1">
        <v>0.88</v>
      </c>
      <c r="X114" s="1">
        <v>2.12</v>
      </c>
      <c r="Y114" s="1">
        <v>9.5</v>
      </c>
      <c r="Z114" s="1">
        <v>16.5</v>
      </c>
      <c r="AA114" s="1">
        <f t="shared" si="25"/>
        <v>0.72095332671300871</v>
      </c>
      <c r="AB114" s="1">
        <v>0.749</v>
      </c>
      <c r="AC114" s="1">
        <v>2.2509999999999999</v>
      </c>
      <c r="AD114" s="1">
        <v>1</v>
      </c>
      <c r="AE114" s="1">
        <v>1</v>
      </c>
      <c r="AF114" s="1">
        <f t="shared" si="21"/>
        <v>0.33274100399822304</v>
      </c>
      <c r="AH114" s="1">
        <f t="shared" si="33"/>
        <v>0.45500464042972905</v>
      </c>
      <c r="AI114" s="1">
        <f t="shared" si="34"/>
        <v>0.14401759342836148</v>
      </c>
      <c r="AJ114" s="1">
        <f t="shared" si="35"/>
        <v>0.28479657387580298</v>
      </c>
      <c r="AK114" s="1">
        <f t="shared" si="18"/>
        <v>4.2990046139532989</v>
      </c>
      <c r="AL114" s="4" t="b">
        <f t="shared" si="31"/>
        <v>0</v>
      </c>
      <c r="AM114" s="1">
        <f t="shared" si="19"/>
        <v>17.266818341963521</v>
      </c>
      <c r="AN114" s="4" t="b">
        <f t="shared" si="32"/>
        <v>1</v>
      </c>
      <c r="AO114" s="1">
        <v>9.4879999999999995</v>
      </c>
    </row>
    <row r="115" spans="1:41">
      <c r="A115" s="7">
        <v>112</v>
      </c>
      <c r="B115" s="9" t="s">
        <v>89</v>
      </c>
      <c r="C115" s="9" t="s">
        <v>70</v>
      </c>
      <c r="D115" s="9" t="s">
        <v>89</v>
      </c>
      <c r="E115" s="9" t="s">
        <v>70</v>
      </c>
      <c r="F115" s="2" t="b">
        <f t="shared" si="27"/>
        <v>0</v>
      </c>
      <c r="G115" s="2" t="b">
        <f t="shared" si="26"/>
        <v>0</v>
      </c>
      <c r="H115" s="4" t="s">
        <v>285</v>
      </c>
      <c r="I115" s="4" t="s">
        <v>106</v>
      </c>
      <c r="M115" s="1">
        <f>PRODUCT(SUM(PRODUCT(R115,overview!$J$5),PRODUCT(W115,overview!$K$5),PRODUCT(AB115,overview!$L$5)),1/SUM(overview!$J$5:$L$5))</f>
        <v>0.96933333333333338</v>
      </c>
      <c r="N115" s="1">
        <f>PRODUCT(SUM(PRODUCT(S115,overview!$J$5),PRODUCT(X115,overview!$K$5),PRODUCT(AC115,overview!$L$5)),1/SUM(overview!$J$5:$L$5))</f>
        <v>2.0306666666666664</v>
      </c>
      <c r="O115" s="1">
        <f t="shared" si="22"/>
        <v>17</v>
      </c>
      <c r="P115" s="1">
        <f t="shared" si="23"/>
        <v>8</v>
      </c>
      <c r="Q115" s="1">
        <f t="shared" si="20"/>
        <v>0.22463404271754669</v>
      </c>
      <c r="R115" s="1">
        <v>1</v>
      </c>
      <c r="S115" s="1">
        <v>2</v>
      </c>
      <c r="T115" s="1">
        <v>6</v>
      </c>
      <c r="U115" s="1">
        <v>0</v>
      </c>
      <c r="V115" s="1">
        <f t="shared" si="24"/>
        <v>0</v>
      </c>
      <c r="W115" s="1">
        <v>0.95399999999999996</v>
      </c>
      <c r="X115" s="1">
        <v>2.0459999999999998</v>
      </c>
      <c r="Y115" s="1">
        <v>11</v>
      </c>
      <c r="Z115" s="1">
        <v>8</v>
      </c>
      <c r="AA115" s="1">
        <f t="shared" si="25"/>
        <v>0.33910957078112508</v>
      </c>
      <c r="AB115" s="1">
        <v>1</v>
      </c>
      <c r="AC115" s="1">
        <v>2</v>
      </c>
      <c r="AD115" s="1">
        <v>0</v>
      </c>
      <c r="AE115" s="1">
        <v>0</v>
      </c>
      <c r="AF115" s="1" t="e">
        <f t="shared" si="21"/>
        <v>#DIV/0!</v>
      </c>
      <c r="AH115" s="1">
        <f t="shared" si="33"/>
        <v>0.47098191643879672</v>
      </c>
      <c r="AI115" s="1">
        <f t="shared" si="34"/>
        <v>0.1449743505373374</v>
      </c>
      <c r="AJ115" s="1">
        <f t="shared" si="35"/>
        <v>0.12814070351758794</v>
      </c>
      <c r="AK115" s="1">
        <f t="shared" si="18"/>
        <v>1.3047881214373287</v>
      </c>
      <c r="AL115" s="4" t="b">
        <f t="shared" si="31"/>
        <v>0</v>
      </c>
      <c r="AM115" s="1">
        <f t="shared" si="19"/>
        <v>15.727778682914042</v>
      </c>
      <c r="AN115" s="4" t="b">
        <f t="shared" si="32"/>
        <v>1</v>
      </c>
      <c r="AO115" s="1">
        <v>9.4879999999999995</v>
      </c>
    </row>
    <row r="116" spans="1:41">
      <c r="A116" s="7">
        <v>113</v>
      </c>
      <c r="B116" s="9" t="s">
        <v>49</v>
      </c>
      <c r="C116" s="9" t="s">
        <v>50</v>
      </c>
      <c r="D116" s="9" t="s">
        <v>49</v>
      </c>
      <c r="E116" s="9" t="s">
        <v>50</v>
      </c>
      <c r="F116" s="2" t="b">
        <f t="shared" si="27"/>
        <v>0</v>
      </c>
      <c r="G116" s="2" t="b">
        <f t="shared" si="26"/>
        <v>0</v>
      </c>
      <c r="H116" s="4" t="s">
        <v>285</v>
      </c>
      <c r="I116" s="4" t="s">
        <v>106</v>
      </c>
      <c r="J116" s="2"/>
      <c r="M116" s="1">
        <f>PRODUCT(SUM(PRODUCT(R116,overview!$J$5),PRODUCT(W116,overview!$K$5),PRODUCT(AB116,overview!$L$5)),1/SUM(overview!$J$5:$L$5))</f>
        <v>0.39366666666666661</v>
      </c>
      <c r="N116" s="1">
        <f>PRODUCT(SUM(PRODUCT(S116,overview!$J$5),PRODUCT(X116,overview!$K$5),PRODUCT(AC116,overview!$L$5)),1/SUM(overview!$J$5:$L$5))</f>
        <v>2.6063333333333332</v>
      </c>
      <c r="O116" s="1">
        <f t="shared" si="22"/>
        <v>9</v>
      </c>
      <c r="P116" s="1">
        <f t="shared" si="23"/>
        <v>5</v>
      </c>
      <c r="Q116" s="1">
        <f t="shared" si="20"/>
        <v>8.3912407099515418E-2</v>
      </c>
      <c r="R116" s="1">
        <v>0.33300000000000002</v>
      </c>
      <c r="S116" s="1">
        <v>2.6669999999999998</v>
      </c>
      <c r="T116" s="1">
        <v>4</v>
      </c>
      <c r="U116" s="1">
        <v>0</v>
      </c>
      <c r="V116" s="1">
        <f t="shared" si="24"/>
        <v>0</v>
      </c>
      <c r="W116" s="1">
        <v>0.42399999999999999</v>
      </c>
      <c r="X116" s="1">
        <v>2.5760000000000001</v>
      </c>
      <c r="Y116" s="1">
        <v>5</v>
      </c>
      <c r="Z116" s="1">
        <v>5</v>
      </c>
      <c r="AA116" s="1">
        <f t="shared" si="25"/>
        <v>0.16459627329192547</v>
      </c>
      <c r="AB116" s="1">
        <v>0.33300000000000002</v>
      </c>
      <c r="AC116" s="1">
        <v>2.6669999999999998</v>
      </c>
      <c r="AD116" s="1">
        <v>0</v>
      </c>
      <c r="AE116" s="1">
        <v>0</v>
      </c>
      <c r="AF116" s="1" t="e">
        <f t="shared" si="21"/>
        <v>#DIV/0!</v>
      </c>
      <c r="AH116" s="1">
        <f t="shared" si="33"/>
        <v>0.46804945602563164</v>
      </c>
      <c r="AI116" s="1">
        <f t="shared" si="34"/>
        <v>0.14752024917911771</v>
      </c>
      <c r="AJ116" s="1">
        <f t="shared" si="35"/>
        <v>0.12559241706161139</v>
      </c>
      <c r="AK116" s="1">
        <f t="shared" si="18"/>
        <v>0.2379754839786215</v>
      </c>
      <c r="AL116" s="4" t="b">
        <f t="shared" si="31"/>
        <v>0</v>
      </c>
      <c r="AM116" s="1">
        <f t="shared" si="19"/>
        <v>15.726402534492356</v>
      </c>
      <c r="AN116" s="4" t="b">
        <f t="shared" si="32"/>
        <v>1</v>
      </c>
      <c r="AO116" s="1">
        <v>9.4879999999999995</v>
      </c>
    </row>
    <row r="117" spans="1:41">
      <c r="A117" s="7">
        <v>114</v>
      </c>
      <c r="B117" s="9" t="s">
        <v>28</v>
      </c>
      <c r="C117" s="9" t="s">
        <v>29</v>
      </c>
      <c r="D117" s="9" t="s">
        <v>28</v>
      </c>
      <c r="E117" s="9" t="s">
        <v>29</v>
      </c>
      <c r="F117" s="2" t="b">
        <f t="shared" si="27"/>
        <v>0</v>
      </c>
      <c r="G117" s="2" t="b">
        <f t="shared" si="26"/>
        <v>0</v>
      </c>
      <c r="H117" s="1" t="s">
        <v>285</v>
      </c>
      <c r="J117" s="4"/>
      <c r="M117" s="1">
        <f>PRODUCT(SUM(PRODUCT(R117,overview!$J$5),PRODUCT(W117,overview!$K$5),PRODUCT(AB117,overview!$L$5)),1/SUM(overview!$J$5:$L$5))</f>
        <v>0.90578571428571419</v>
      </c>
      <c r="N117" s="1">
        <f>PRODUCT(SUM(PRODUCT(S117,overview!$J$5),PRODUCT(X117,overview!$K$5),PRODUCT(AC117,overview!$L$5)),1/SUM(overview!$J$5:$L$5))</f>
        <v>2.0942142857142856</v>
      </c>
      <c r="O117" s="1">
        <f t="shared" si="22"/>
        <v>12.3</v>
      </c>
      <c r="P117" s="1">
        <f t="shared" si="23"/>
        <v>18.7</v>
      </c>
      <c r="Q117" s="1">
        <f t="shared" si="20"/>
        <v>0.65756826298437954</v>
      </c>
      <c r="R117" s="1">
        <v>0.76</v>
      </c>
      <c r="S117" s="1">
        <v>2.2400000000000002</v>
      </c>
      <c r="T117" s="1">
        <v>7</v>
      </c>
      <c r="U117" s="1">
        <v>4</v>
      </c>
      <c r="V117" s="1">
        <f t="shared" si="24"/>
        <v>0.19387755102040813</v>
      </c>
      <c r="W117" s="1">
        <v>0.98199999999999998</v>
      </c>
      <c r="X117" s="1">
        <v>2.0179999999999998</v>
      </c>
      <c r="Y117" s="1">
        <v>5.3</v>
      </c>
      <c r="Z117" s="1">
        <v>14.7</v>
      </c>
      <c r="AA117" s="1">
        <f t="shared" si="25"/>
        <v>1.3496830413074781</v>
      </c>
      <c r="AB117" s="1">
        <v>0.66700000000000004</v>
      </c>
      <c r="AC117" s="1">
        <v>2.3330000000000002</v>
      </c>
      <c r="AD117" s="1">
        <v>0</v>
      </c>
      <c r="AE117" s="1">
        <v>0</v>
      </c>
      <c r="AF117" s="1" t="e">
        <f t="shared" si="21"/>
        <v>#DIV/0!</v>
      </c>
      <c r="AH117" s="1">
        <f t="shared" si="33"/>
        <v>0.42634366149090103</v>
      </c>
      <c r="AI117" s="1">
        <f t="shared" si="34"/>
        <v>0.14544994561423252</v>
      </c>
      <c r="AJ117" s="1">
        <f t="shared" si="35"/>
        <v>0.23864574731626753</v>
      </c>
      <c r="AK117" s="1">
        <f t="shared" ref="AK117:AK152" si="36">(((SUM(AJ115:AJ119))-(SUM(AI115:AI119)))^2)/(AVERAGE(AI115:AI119))</f>
        <v>2.2793676672307292E-5</v>
      </c>
      <c r="AL117" s="4" t="b">
        <f t="shared" si="31"/>
        <v>0</v>
      </c>
      <c r="AM117" s="1">
        <f t="shared" ref="AM117:AM152" si="37">(((SUM(AH115:AH119))-(SUM(AI115:AI119)))^2)/(AVERAGE(AI115:AI119))</f>
        <v>13.843798534069462</v>
      </c>
      <c r="AN117" s="4" t="b">
        <f t="shared" si="32"/>
        <v>1</v>
      </c>
      <c r="AO117" s="1">
        <v>9.4879999999999995</v>
      </c>
    </row>
    <row r="118" spans="1:41">
      <c r="A118" s="7">
        <v>115</v>
      </c>
      <c r="B118" s="9" t="s">
        <v>58</v>
      </c>
      <c r="C118" s="9" t="s">
        <v>59</v>
      </c>
      <c r="D118" s="9" t="s">
        <v>58</v>
      </c>
      <c r="E118" s="9" t="s">
        <v>59</v>
      </c>
      <c r="F118" s="2" t="b">
        <f t="shared" si="27"/>
        <v>0</v>
      </c>
      <c r="G118" s="2" t="b">
        <f t="shared" si="26"/>
        <v>0</v>
      </c>
      <c r="H118" s="2" t="s">
        <v>275</v>
      </c>
      <c r="I118" s="4" t="s">
        <v>106</v>
      </c>
      <c r="J118" s="3"/>
      <c r="K118" s="3"/>
      <c r="L118" s="3"/>
      <c r="M118" s="1">
        <f>PRODUCT(SUM(PRODUCT(R118,overview!$J$5),PRODUCT(W118,overview!$K$5),PRODUCT(AB118,overview!$L$5)),1/SUM(overview!$J$5:$L$5))</f>
        <v>0.375</v>
      </c>
      <c r="N118" s="1">
        <f>PRODUCT(SUM(PRODUCT(S118,overview!$J$5),PRODUCT(X118,overview!$K$5),PRODUCT(AC118,overview!$L$5)),1/SUM(overview!$J$5:$L$5))</f>
        <v>2.625</v>
      </c>
      <c r="O118" s="1">
        <f t="shared" si="22"/>
        <v>14</v>
      </c>
      <c r="P118" s="1">
        <f t="shared" si="23"/>
        <v>0</v>
      </c>
      <c r="Q118" s="1">
        <f t="shared" si="20"/>
        <v>0</v>
      </c>
      <c r="R118" s="1">
        <v>0.375</v>
      </c>
      <c r="S118" s="1">
        <v>2.625</v>
      </c>
      <c r="T118" s="1">
        <v>6</v>
      </c>
      <c r="U118" s="1">
        <v>0</v>
      </c>
      <c r="V118" s="1">
        <f t="shared" si="24"/>
        <v>0</v>
      </c>
      <c r="W118" s="1">
        <v>0.375</v>
      </c>
      <c r="X118" s="1">
        <v>2.625</v>
      </c>
      <c r="Y118" s="1">
        <v>8</v>
      </c>
      <c r="Z118" s="1">
        <v>0</v>
      </c>
      <c r="AA118" s="1">
        <f t="shared" si="25"/>
        <v>0</v>
      </c>
      <c r="AB118" s="1">
        <v>0.375</v>
      </c>
      <c r="AC118" s="1">
        <v>2.625</v>
      </c>
      <c r="AD118" s="1">
        <v>0</v>
      </c>
      <c r="AE118" s="1">
        <v>0</v>
      </c>
      <c r="AF118" s="1" t="e">
        <f t="shared" si="21"/>
        <v>#DIV/0!</v>
      </c>
      <c r="AH118" s="1">
        <f t="shared" si="33"/>
        <v>0.37317649435596179</v>
      </c>
      <c r="AI118" s="1">
        <f t="shared" si="34"/>
        <v>0.1227727329463896</v>
      </c>
      <c r="AJ118" s="1">
        <f t="shared" si="35"/>
        <v>0.11070397512769267</v>
      </c>
      <c r="AK118" s="1">
        <f t="shared" si="36"/>
        <v>1.2087121625153005E-2</v>
      </c>
      <c r="AL118" s="4" t="b">
        <f t="shared" si="31"/>
        <v>0</v>
      </c>
      <c r="AM118" s="1">
        <f t="shared" si="37"/>
        <v>12.04201831355028</v>
      </c>
      <c r="AN118" s="4" t="b">
        <f t="shared" si="32"/>
        <v>1</v>
      </c>
      <c r="AO118" s="1">
        <v>9.4879999999999995</v>
      </c>
    </row>
    <row r="119" spans="1:41">
      <c r="A119" s="7">
        <v>116</v>
      </c>
      <c r="B119" s="9" t="s">
        <v>65</v>
      </c>
      <c r="C119" s="9" t="s">
        <v>2</v>
      </c>
      <c r="D119" s="9" t="s">
        <v>64</v>
      </c>
      <c r="E119" s="9" t="s">
        <v>2</v>
      </c>
      <c r="F119" s="2" t="b">
        <f t="shared" si="27"/>
        <v>1</v>
      </c>
      <c r="G119" s="2" t="b">
        <f t="shared" si="26"/>
        <v>0</v>
      </c>
      <c r="H119" s="2" t="s">
        <v>275</v>
      </c>
      <c r="J119" s="3"/>
      <c r="M119" s="1">
        <f>PRODUCT(SUM(PRODUCT(R119,overview!$J$5),PRODUCT(W119,overview!$K$5),PRODUCT(AB119,overview!$L$5)),1/SUM(overview!$J$5:$L$5))</f>
        <v>0.35559523809523808</v>
      </c>
      <c r="N119" s="1">
        <f>PRODUCT(SUM(PRODUCT(S119,overview!$J$5),PRODUCT(X119,overview!$K$5),PRODUCT(AC119,overview!$L$5)),1/SUM(overview!$J$5:$L$5))</f>
        <v>2.6444047619047617</v>
      </c>
      <c r="O119" s="1">
        <f t="shared" si="22"/>
        <v>8.5</v>
      </c>
      <c r="P119" s="1">
        <f t="shared" si="23"/>
        <v>4.5</v>
      </c>
      <c r="Q119" s="1">
        <f t="shared" si="20"/>
        <v>7.1190426379888844E-2</v>
      </c>
      <c r="R119" s="1">
        <v>0.40600000000000003</v>
      </c>
      <c r="S119" s="1">
        <v>2.5939999999999999</v>
      </c>
      <c r="T119" s="1">
        <v>3.5</v>
      </c>
      <c r="U119" s="1">
        <v>4.5</v>
      </c>
      <c r="V119" s="1">
        <f t="shared" si="24"/>
        <v>0.20123361603700848</v>
      </c>
      <c r="W119" s="1">
        <v>0.33300000000000002</v>
      </c>
      <c r="X119" s="1">
        <v>2.6669999999999998</v>
      </c>
      <c r="Y119" s="1">
        <v>4</v>
      </c>
      <c r="Z119" s="1">
        <v>0</v>
      </c>
      <c r="AA119" s="1">
        <f t="shared" si="25"/>
        <v>0</v>
      </c>
      <c r="AB119" s="1">
        <v>0.33300000000000002</v>
      </c>
      <c r="AC119" s="1">
        <v>2.6669999999999998</v>
      </c>
      <c r="AD119" s="1">
        <v>1</v>
      </c>
      <c r="AE119" s="1">
        <v>0</v>
      </c>
      <c r="AF119" s="1">
        <f t="shared" si="21"/>
        <v>0</v>
      </c>
      <c r="AH119" s="1">
        <f t="shared" si="33"/>
        <v>0.29842120163477698</v>
      </c>
      <c r="AI119" s="1">
        <f t="shared" si="34"/>
        <v>0.11174542058212457</v>
      </c>
      <c r="AJ119" s="1">
        <f t="shared" si="35"/>
        <v>6.7628976209569619E-2</v>
      </c>
      <c r="AK119" s="1">
        <f t="shared" si="36"/>
        <v>7.4293008226826621E-2</v>
      </c>
      <c r="AL119" s="4" t="b">
        <f t="shared" si="31"/>
        <v>0</v>
      </c>
      <c r="AM119" s="1">
        <f t="shared" si="37"/>
        <v>9.9560552920516194</v>
      </c>
      <c r="AN119" s="4" t="b">
        <f t="shared" si="32"/>
        <v>1</v>
      </c>
      <c r="AO119" s="1">
        <v>9.4879999999999995</v>
      </c>
    </row>
    <row r="120" spans="1:41">
      <c r="A120" s="7">
        <v>117</v>
      </c>
      <c r="B120" s="9" t="s">
        <v>40</v>
      </c>
      <c r="C120" s="9" t="s">
        <v>29</v>
      </c>
      <c r="D120" s="9" t="s">
        <v>28</v>
      </c>
      <c r="E120" s="9" t="s">
        <v>29</v>
      </c>
      <c r="F120" s="2" t="b">
        <f t="shared" si="27"/>
        <v>1</v>
      </c>
      <c r="G120" s="2" t="b">
        <f t="shared" si="26"/>
        <v>1</v>
      </c>
      <c r="H120" s="2" t="s">
        <v>275</v>
      </c>
      <c r="J120" s="3"/>
      <c r="M120" s="1">
        <f>PRODUCT(SUM(PRODUCT(R120,overview!$J$5),PRODUCT(W120,overview!$K$5),PRODUCT(AB120,overview!$L$5)),1/SUM(overview!$J$5:$L$5))</f>
        <v>0.92442857142857138</v>
      </c>
      <c r="N120" s="1">
        <f>PRODUCT(SUM(PRODUCT(S120,overview!$J$5),PRODUCT(X120,overview!$K$5),PRODUCT(AC120,overview!$L$5)),1/SUM(overview!$J$5:$L$5))</f>
        <v>2.0755714285714286</v>
      </c>
      <c r="O120" s="1">
        <f t="shared" si="22"/>
        <v>10</v>
      </c>
      <c r="P120" s="1">
        <f t="shared" si="23"/>
        <v>25</v>
      </c>
      <c r="Q120" s="1">
        <f t="shared" si="20"/>
        <v>1.1134627297129878</v>
      </c>
      <c r="R120" s="1">
        <v>0.85899999999999999</v>
      </c>
      <c r="S120" s="1">
        <v>2.141</v>
      </c>
      <c r="T120" s="1">
        <v>4</v>
      </c>
      <c r="U120" s="1">
        <v>8</v>
      </c>
      <c r="V120" s="1">
        <f t="shared" si="24"/>
        <v>0.80242877160205506</v>
      </c>
      <c r="W120" s="1">
        <v>0.96399999999999997</v>
      </c>
      <c r="X120" s="1">
        <v>2.036</v>
      </c>
      <c r="Y120" s="1">
        <v>5</v>
      </c>
      <c r="Z120" s="1">
        <v>17</v>
      </c>
      <c r="AA120" s="1">
        <f t="shared" si="25"/>
        <v>1.6098231827111986</v>
      </c>
      <c r="AB120" s="1">
        <v>0.66700000000000004</v>
      </c>
      <c r="AC120" s="1">
        <v>2.3330000000000002</v>
      </c>
      <c r="AD120" s="1">
        <v>1</v>
      </c>
      <c r="AE120" s="1">
        <v>0</v>
      </c>
      <c r="AF120" s="1">
        <f t="shared" si="21"/>
        <v>0</v>
      </c>
      <c r="AH120" s="1">
        <f t="shared" si="33"/>
        <v>0.30052283590979645</v>
      </c>
      <c r="AI120" s="1">
        <f t="shared" si="34"/>
        <v>0.10490386421995364</v>
      </c>
      <c r="AJ120" s="1">
        <f t="shared" si="35"/>
        <v>5.0721732157177221E-2</v>
      </c>
      <c r="AK120" s="1">
        <f t="shared" si="36"/>
        <v>0.59214807128555369</v>
      </c>
      <c r="AL120" s="4" t="b">
        <f t="shared" si="31"/>
        <v>0</v>
      </c>
      <c r="AM120" s="1">
        <f t="shared" si="37"/>
        <v>8.0682820383225557</v>
      </c>
      <c r="AN120" s="4" t="b">
        <f t="shared" si="32"/>
        <v>0</v>
      </c>
      <c r="AO120" s="1">
        <v>9.4879999999999995</v>
      </c>
    </row>
    <row r="121" spans="1:41">
      <c r="A121" s="7">
        <v>118</v>
      </c>
      <c r="B121" s="9" t="s">
        <v>65</v>
      </c>
      <c r="C121" s="9" t="s">
        <v>2</v>
      </c>
      <c r="D121" s="9" t="s">
        <v>65</v>
      </c>
      <c r="E121" s="9" t="s">
        <v>2</v>
      </c>
      <c r="F121" s="2" t="b">
        <f t="shared" si="27"/>
        <v>0</v>
      </c>
      <c r="G121" s="2" t="b">
        <f t="shared" si="26"/>
        <v>0</v>
      </c>
      <c r="H121" s="2" t="s">
        <v>275</v>
      </c>
      <c r="I121" s="3" t="s">
        <v>108</v>
      </c>
      <c r="M121" s="1">
        <f>PRODUCT(SUM(PRODUCT(R121,overview!$J$5),PRODUCT(W121,overview!$K$5),PRODUCT(AB121,overview!$L$5)),1/SUM(overview!$J$5:$L$5))</f>
        <v>0.50900000000000001</v>
      </c>
      <c r="N121" s="1">
        <f>PRODUCT(SUM(PRODUCT(S121,overview!$J$5),PRODUCT(X121,overview!$K$5),PRODUCT(AC121,overview!$L$5)),1/SUM(overview!$J$5:$L$5))</f>
        <v>2.4910000000000001</v>
      </c>
      <c r="O121" s="1">
        <f t="shared" si="22"/>
        <v>7.2</v>
      </c>
      <c r="P121" s="1">
        <f t="shared" si="23"/>
        <v>18.8</v>
      </c>
      <c r="Q121" s="1">
        <f t="shared" si="20"/>
        <v>0.53354297693920338</v>
      </c>
      <c r="R121" s="1">
        <v>0.33300000000000002</v>
      </c>
      <c r="S121" s="1">
        <v>2.6669999999999998</v>
      </c>
      <c r="T121" s="1">
        <v>1</v>
      </c>
      <c r="U121" s="1">
        <v>1</v>
      </c>
      <c r="V121" s="1">
        <f t="shared" si="24"/>
        <v>0.12485939257592801</v>
      </c>
      <c r="W121" s="1">
        <v>0.59699999999999998</v>
      </c>
      <c r="X121" s="1">
        <v>2.403</v>
      </c>
      <c r="Y121" s="1">
        <v>6.2</v>
      </c>
      <c r="Z121" s="1">
        <v>17.8</v>
      </c>
      <c r="AA121" s="1">
        <f t="shared" si="25"/>
        <v>0.71326164874551978</v>
      </c>
      <c r="AB121" s="1">
        <v>0.33300000000000002</v>
      </c>
      <c r="AC121" s="1">
        <v>2.6669999999999998</v>
      </c>
      <c r="AD121" s="1">
        <v>0</v>
      </c>
      <c r="AE121" s="1">
        <v>0</v>
      </c>
      <c r="AF121" s="1" t="e">
        <f t="shared" si="21"/>
        <v>#DIV/0!</v>
      </c>
      <c r="AH121" s="1">
        <f t="shared" si="33"/>
        <v>0.30016318811692988</v>
      </c>
      <c r="AI121" s="1">
        <f t="shared" si="34"/>
        <v>0.11805609249060871</v>
      </c>
      <c r="AJ121" s="1">
        <f t="shared" si="35"/>
        <v>4.0577385725741773E-2</v>
      </c>
      <c r="AK121" s="1">
        <f t="shared" si="36"/>
        <v>1.043646203824631</v>
      </c>
      <c r="AL121" s="4" t="b">
        <f t="shared" si="31"/>
        <v>0</v>
      </c>
      <c r="AM121" s="1">
        <f t="shared" si="37"/>
        <v>6.3333436089940083</v>
      </c>
      <c r="AN121" s="4" t="b">
        <f t="shared" si="32"/>
        <v>0</v>
      </c>
      <c r="AO121" s="1">
        <v>9.4879999999999995</v>
      </c>
    </row>
    <row r="122" spans="1:41">
      <c r="A122" s="7">
        <v>119</v>
      </c>
      <c r="B122" s="9" t="s">
        <v>67</v>
      </c>
      <c r="C122" s="9" t="s">
        <v>37</v>
      </c>
      <c r="D122" s="9" t="s">
        <v>67</v>
      </c>
      <c r="E122" s="9" t="s">
        <v>37</v>
      </c>
      <c r="F122" s="2" t="b">
        <f t="shared" si="27"/>
        <v>0</v>
      </c>
      <c r="G122" s="2" t="b">
        <f t="shared" si="26"/>
        <v>0</v>
      </c>
      <c r="H122" s="2" t="s">
        <v>275</v>
      </c>
      <c r="I122" s="3" t="s">
        <v>108</v>
      </c>
      <c r="J122" s="3"/>
      <c r="M122" s="1">
        <f>PRODUCT(SUM(PRODUCT(R122,overview!$J$5),PRODUCT(W122,overview!$K$5),PRODUCT(AB122,overview!$L$5)),1/SUM(overview!$J$5:$L$5))</f>
        <v>0.725547619047619</v>
      </c>
      <c r="N122" s="1">
        <f>PRODUCT(SUM(PRODUCT(S122,overview!$J$5),PRODUCT(X122,overview!$K$5),PRODUCT(AC122,overview!$L$5)),1/SUM(overview!$J$5:$L$5))</f>
        <v>2.2744523809523804</v>
      </c>
      <c r="O122" s="1">
        <f t="shared" si="22"/>
        <v>12.5</v>
      </c>
      <c r="P122" s="1">
        <f t="shared" si="23"/>
        <v>12.5</v>
      </c>
      <c r="Q122" s="1">
        <f t="shared" si="20"/>
        <v>0.31899881708836253</v>
      </c>
      <c r="R122" s="1">
        <v>0.47499999999999998</v>
      </c>
      <c r="S122" s="1">
        <v>2.5249999999999999</v>
      </c>
      <c r="T122" s="1">
        <v>2.5</v>
      </c>
      <c r="U122" s="1">
        <v>3.5</v>
      </c>
      <c r="V122" s="1">
        <f t="shared" si="24"/>
        <v>0.26336633663366338</v>
      </c>
      <c r="W122" s="1">
        <v>0.84099999999999997</v>
      </c>
      <c r="X122" s="1">
        <v>2.1589999999999998</v>
      </c>
      <c r="Y122" s="1">
        <v>10</v>
      </c>
      <c r="Z122" s="1">
        <v>9</v>
      </c>
      <c r="AA122" s="1">
        <f t="shared" si="25"/>
        <v>0.3505789717461788</v>
      </c>
      <c r="AB122" s="1">
        <v>0.75</v>
      </c>
      <c r="AC122" s="1">
        <v>2.25</v>
      </c>
      <c r="AD122" s="1">
        <v>0</v>
      </c>
      <c r="AE122" s="1">
        <v>0</v>
      </c>
      <c r="AF122" s="1" t="e">
        <f t="shared" si="21"/>
        <v>#DIV/0!</v>
      </c>
      <c r="AH122" s="1">
        <f t="shared" si="33"/>
        <v>0.24541632999438029</v>
      </c>
      <c r="AI122" s="1">
        <f t="shared" si="34"/>
        <v>0.10636330003699591</v>
      </c>
      <c r="AJ122" s="1">
        <f t="shared" si="35"/>
        <v>3.5799742315479478E-2</v>
      </c>
      <c r="AK122" s="1">
        <f t="shared" si="36"/>
        <v>1.2155114455637068</v>
      </c>
      <c r="AL122" s="4" t="b">
        <f t="shared" si="31"/>
        <v>0</v>
      </c>
      <c r="AM122" s="1">
        <f t="shared" si="37"/>
        <v>6.2330331679308353</v>
      </c>
      <c r="AN122" s="4" t="b">
        <f t="shared" si="32"/>
        <v>0</v>
      </c>
      <c r="AO122" s="1">
        <v>9.4879999999999995</v>
      </c>
    </row>
    <row r="123" spans="1:41">
      <c r="A123" s="7">
        <v>120</v>
      </c>
      <c r="B123" s="9" t="s">
        <v>49</v>
      </c>
      <c r="C123" s="9" t="s">
        <v>50</v>
      </c>
      <c r="D123" s="9" t="s">
        <v>41</v>
      </c>
      <c r="E123" s="9" t="s">
        <v>42</v>
      </c>
      <c r="F123" s="2" t="b">
        <f t="shared" si="27"/>
        <v>0</v>
      </c>
      <c r="G123" s="2" t="b">
        <f t="shared" si="26"/>
        <v>1</v>
      </c>
      <c r="H123" s="2" t="s">
        <v>275</v>
      </c>
      <c r="M123" s="1">
        <f>PRODUCT(SUM(PRODUCT(R123,overview!$J$5),PRODUCT(W123,overview!$K$5),PRODUCT(AB123,overview!$L$5)),1/SUM(overview!$J$5:$L$5))</f>
        <v>0.40683333333333321</v>
      </c>
      <c r="N123" s="1">
        <f>PRODUCT(SUM(PRODUCT(S123,overview!$J$5),PRODUCT(X123,overview!$K$5),PRODUCT(AC123,overview!$L$5)),1/SUM(overview!$J$5:$L$5))</f>
        <v>2.5931666666666668</v>
      </c>
      <c r="O123" s="1">
        <f t="shared" si="22"/>
        <v>9</v>
      </c>
      <c r="P123" s="1">
        <f t="shared" si="23"/>
        <v>8</v>
      </c>
      <c r="Q123" s="1">
        <f t="shared" si="20"/>
        <v>0.13945483500082118</v>
      </c>
      <c r="R123" s="1">
        <v>0.379</v>
      </c>
      <c r="S123" s="1">
        <v>2.621</v>
      </c>
      <c r="T123" s="1">
        <v>4</v>
      </c>
      <c r="U123" s="1">
        <v>4</v>
      </c>
      <c r="V123" s="1">
        <f t="shared" si="24"/>
        <v>0.14460129721480353</v>
      </c>
      <c r="W123" s="1">
        <v>0.42</v>
      </c>
      <c r="X123" s="1">
        <v>2.58</v>
      </c>
      <c r="Y123" s="1">
        <v>5</v>
      </c>
      <c r="Z123" s="1">
        <v>3</v>
      </c>
      <c r="AA123" s="1">
        <f t="shared" si="25"/>
        <v>9.7674418604651175E-2</v>
      </c>
      <c r="AB123" s="1">
        <v>0.4</v>
      </c>
      <c r="AC123" s="1">
        <v>2.6</v>
      </c>
      <c r="AD123" s="1">
        <v>0</v>
      </c>
      <c r="AE123" s="1">
        <v>1</v>
      </c>
      <c r="AF123" s="1" t="e">
        <f t="shared" si="21"/>
        <v>#DIV/0!</v>
      </c>
      <c r="AH123" s="1">
        <f t="shared" si="33"/>
        <v>0.2881641031489216</v>
      </c>
      <c r="AI123" s="1">
        <f t="shared" si="34"/>
        <v>0.13637917283809958</v>
      </c>
      <c r="AJ123" s="1">
        <f t="shared" si="35"/>
        <v>3.5545343965400739E-2</v>
      </c>
      <c r="AK123" s="1">
        <f t="shared" si="36"/>
        <v>1.148915229517161</v>
      </c>
      <c r="AL123" s="4" t="b">
        <f t="shared" si="31"/>
        <v>0</v>
      </c>
      <c r="AM123" s="1">
        <f t="shared" si="37"/>
        <v>5.5681495100320726</v>
      </c>
      <c r="AN123" s="4" t="b">
        <f t="shared" si="32"/>
        <v>0</v>
      </c>
      <c r="AO123" s="1">
        <v>9.4879999999999995</v>
      </c>
    </row>
    <row r="124" spans="1:41">
      <c r="A124" s="7">
        <v>121</v>
      </c>
      <c r="B124" s="9" t="s">
        <v>43</v>
      </c>
      <c r="C124" s="9" t="s">
        <v>44</v>
      </c>
      <c r="D124" s="9" t="s">
        <v>95</v>
      </c>
      <c r="E124" s="9" t="s">
        <v>44</v>
      </c>
      <c r="F124" s="2" t="b">
        <f t="shared" si="27"/>
        <v>1</v>
      </c>
      <c r="G124" s="2" t="b">
        <f t="shared" si="26"/>
        <v>1</v>
      </c>
      <c r="H124" s="2" t="s">
        <v>275</v>
      </c>
      <c r="M124" s="1">
        <f>PRODUCT(SUM(PRODUCT(R124,overview!$J$5),PRODUCT(W124,overview!$K$5),PRODUCT(AB124,overview!$L$5)),1/SUM(overview!$J$5:$L$5))</f>
        <v>0.40433333333333332</v>
      </c>
      <c r="N124" s="1">
        <f>PRODUCT(SUM(PRODUCT(S124,overview!$J$5),PRODUCT(X124,overview!$K$5),PRODUCT(AC124,overview!$L$5)),1/SUM(overview!$J$5:$L$5))</f>
        <v>2.5956666666666663</v>
      </c>
      <c r="O124" s="1">
        <f t="shared" si="22"/>
        <v>4.8</v>
      </c>
      <c r="P124" s="1">
        <f t="shared" si="23"/>
        <v>5.2</v>
      </c>
      <c r="Q124" s="1">
        <f t="shared" si="20"/>
        <v>0.16875347801892046</v>
      </c>
      <c r="R124" s="1">
        <v>0.375</v>
      </c>
      <c r="S124" s="1">
        <v>2.625</v>
      </c>
      <c r="T124" s="1">
        <v>1</v>
      </c>
      <c r="U124" s="1">
        <v>0</v>
      </c>
      <c r="V124" s="1">
        <f t="shared" si="24"/>
        <v>0</v>
      </c>
      <c r="W124" s="1">
        <v>0.41899999999999998</v>
      </c>
      <c r="X124" s="1">
        <v>2.581</v>
      </c>
      <c r="Y124" s="1">
        <v>2.8</v>
      </c>
      <c r="Z124" s="1">
        <v>5.2</v>
      </c>
      <c r="AA124" s="1">
        <f t="shared" si="25"/>
        <v>0.30148890241877452</v>
      </c>
      <c r="AB124" s="1">
        <v>0.375</v>
      </c>
      <c r="AC124" s="1">
        <v>2.625</v>
      </c>
      <c r="AD124" s="1">
        <v>1</v>
      </c>
      <c r="AE124" s="1">
        <v>0</v>
      </c>
      <c r="AF124" s="1">
        <f t="shared" si="21"/>
        <v>0</v>
      </c>
      <c r="AH124" s="1">
        <f t="shared" si="33"/>
        <v>0.30882816326065748</v>
      </c>
      <c r="AI124" s="1">
        <f t="shared" si="34"/>
        <v>0.12168288042809892</v>
      </c>
      <c r="AJ124" s="1">
        <f t="shared" si="35"/>
        <v>4.6859228200947275E-2</v>
      </c>
      <c r="AK124" s="1">
        <f t="shared" si="36"/>
        <v>0.92874927802507456</v>
      </c>
      <c r="AL124" s="4" t="b">
        <f t="shared" si="31"/>
        <v>0</v>
      </c>
      <c r="AM124" s="1">
        <f t="shared" si="37"/>
        <v>5.0544487233072033</v>
      </c>
      <c r="AN124" s="4" t="b">
        <f t="shared" si="32"/>
        <v>0</v>
      </c>
      <c r="AO124" s="1">
        <v>9.4879999999999995</v>
      </c>
    </row>
    <row r="125" spans="1:41">
      <c r="A125" s="7">
        <v>122</v>
      </c>
      <c r="B125" s="9" t="s">
        <v>64</v>
      </c>
      <c r="C125" s="9" t="s">
        <v>2</v>
      </c>
      <c r="D125" s="9" t="s">
        <v>64</v>
      </c>
      <c r="E125" s="9" t="s">
        <v>2</v>
      </c>
      <c r="F125" s="2" t="b">
        <f t="shared" si="27"/>
        <v>0</v>
      </c>
      <c r="G125" s="2" t="b">
        <f t="shared" si="26"/>
        <v>0</v>
      </c>
      <c r="H125" s="2" t="s">
        <v>275</v>
      </c>
      <c r="I125" s="3" t="s">
        <v>108</v>
      </c>
      <c r="M125" s="1">
        <f>PRODUCT(SUM(PRODUCT(R125,overview!$J$5),PRODUCT(W125,overview!$K$5),PRODUCT(AB125,overview!$L$5)),1/SUM(overview!$J$5:$L$5))</f>
        <v>0.33300000000000002</v>
      </c>
      <c r="N125" s="1">
        <f>PRODUCT(SUM(PRODUCT(S125,overview!$J$5),PRODUCT(X125,overview!$K$5),PRODUCT(AC125,overview!$L$5)),1/SUM(overview!$J$5:$L$5))</f>
        <v>2.6669999999999994</v>
      </c>
      <c r="O125" s="1">
        <f t="shared" si="22"/>
        <v>12</v>
      </c>
      <c r="P125" s="1">
        <f t="shared" si="23"/>
        <v>0</v>
      </c>
      <c r="Q125" s="1">
        <f t="shared" si="20"/>
        <v>0</v>
      </c>
      <c r="R125" s="1">
        <v>0.33300000000000002</v>
      </c>
      <c r="S125" s="1">
        <v>2.6669999999999998</v>
      </c>
      <c r="T125" s="1">
        <v>7</v>
      </c>
      <c r="U125" s="1">
        <v>0</v>
      </c>
      <c r="V125" s="1">
        <f t="shared" si="24"/>
        <v>0</v>
      </c>
      <c r="W125" s="1">
        <v>0.33300000000000002</v>
      </c>
      <c r="X125" s="1">
        <v>2.6669999999999998</v>
      </c>
      <c r="Y125" s="1">
        <v>5</v>
      </c>
      <c r="Z125" s="1">
        <v>0</v>
      </c>
      <c r="AA125" s="1">
        <f t="shared" si="25"/>
        <v>0</v>
      </c>
      <c r="AB125" s="1">
        <v>0.33300000000000002</v>
      </c>
      <c r="AC125" s="1">
        <v>2.6669999999999998</v>
      </c>
      <c r="AD125" s="1">
        <v>0</v>
      </c>
      <c r="AE125" s="1">
        <v>0</v>
      </c>
      <c r="AF125" s="1" t="e">
        <f t="shared" si="21"/>
        <v>#DIV/0!</v>
      </c>
      <c r="AH125" s="1">
        <f t="shared" si="33"/>
        <v>0.24958268975090916</v>
      </c>
      <c r="AI125" s="1">
        <f t="shared" si="34"/>
        <v>0.10252766465463158</v>
      </c>
      <c r="AJ125" s="1">
        <f t="shared" si="35"/>
        <v>5.9587020648967558E-2</v>
      </c>
      <c r="AK125" s="1">
        <f t="shared" si="36"/>
        <v>0.98185470362213578</v>
      </c>
      <c r="AL125" s="4" t="b">
        <f t="shared" si="31"/>
        <v>0</v>
      </c>
      <c r="AM125" s="1">
        <f t="shared" si="37"/>
        <v>4.5175875688015923</v>
      </c>
      <c r="AN125" s="4" t="b">
        <f t="shared" si="32"/>
        <v>0</v>
      </c>
      <c r="AO125" s="1">
        <v>9.4879999999999995</v>
      </c>
    </row>
    <row r="126" spans="1:41">
      <c r="A126" s="7">
        <v>123</v>
      </c>
      <c r="B126" s="9" t="s">
        <v>69</v>
      </c>
      <c r="C126" s="9" t="s">
        <v>70</v>
      </c>
      <c r="D126" s="9" t="s">
        <v>89</v>
      </c>
      <c r="E126" s="9" t="s">
        <v>70</v>
      </c>
      <c r="F126" s="2" t="b">
        <f t="shared" si="27"/>
        <v>1</v>
      </c>
      <c r="G126" s="2" t="b">
        <f t="shared" si="26"/>
        <v>1</v>
      </c>
      <c r="H126" s="2" t="s">
        <v>275</v>
      </c>
      <c r="I126" s="3" t="s">
        <v>108</v>
      </c>
      <c r="M126" s="1">
        <f>PRODUCT(SUM(PRODUCT(R126,overview!$J$5),PRODUCT(W126,overview!$K$5),PRODUCT(AB126,overview!$L$5)),1/SUM(overview!$J$5:$L$5))</f>
        <v>0.99799999999999989</v>
      </c>
      <c r="N126" s="1">
        <f>PRODUCT(SUM(PRODUCT(S126,overview!$J$5),PRODUCT(X126,overview!$K$5),PRODUCT(AC126,overview!$L$5)),1/SUM(overview!$J$5:$L$5))</f>
        <v>2.0019999999999998</v>
      </c>
      <c r="O126" s="1">
        <f t="shared" si="22"/>
        <v>16</v>
      </c>
      <c r="P126" s="1">
        <f t="shared" si="23"/>
        <v>2</v>
      </c>
      <c r="Q126" s="1">
        <f t="shared" si="20"/>
        <v>6.2312687312687312E-2</v>
      </c>
      <c r="R126" s="1">
        <v>1</v>
      </c>
      <c r="S126" s="1">
        <v>2</v>
      </c>
      <c r="T126" s="1">
        <v>9</v>
      </c>
      <c r="U126" s="1">
        <v>0</v>
      </c>
      <c r="V126" s="1">
        <f t="shared" si="24"/>
        <v>0</v>
      </c>
      <c r="W126" s="1">
        <v>0.997</v>
      </c>
      <c r="X126" s="1">
        <v>2.0030000000000001</v>
      </c>
      <c r="Y126" s="1">
        <v>6</v>
      </c>
      <c r="Z126" s="1">
        <v>2</v>
      </c>
      <c r="AA126" s="1">
        <f t="shared" si="25"/>
        <v>0.1659177899816941</v>
      </c>
      <c r="AB126" s="1">
        <v>1</v>
      </c>
      <c r="AC126" s="1">
        <v>2</v>
      </c>
      <c r="AD126" s="1">
        <v>1</v>
      </c>
      <c r="AE126" s="1">
        <v>0</v>
      </c>
      <c r="AF126" s="1">
        <f t="shared" si="21"/>
        <v>0</v>
      </c>
      <c r="AH126" s="1">
        <f t="shared" si="33"/>
        <v>0.23653209784892268</v>
      </c>
      <c r="AI126" s="1">
        <f t="shared" si="34"/>
        <v>0.10271100940417927</v>
      </c>
      <c r="AJ126" s="1">
        <f t="shared" si="35"/>
        <v>6.6580499232571297E-2</v>
      </c>
      <c r="AK126" s="1">
        <f t="shared" si="36"/>
        <v>1.2155034355358867</v>
      </c>
      <c r="AL126" s="4" t="b">
        <f t="shared" si="31"/>
        <v>0</v>
      </c>
      <c r="AM126" s="1">
        <f t="shared" si="37"/>
        <v>4.0072472038636322</v>
      </c>
      <c r="AN126" s="4" t="b">
        <f t="shared" si="32"/>
        <v>0</v>
      </c>
      <c r="AO126" s="1">
        <v>9.4879999999999995</v>
      </c>
    </row>
    <row r="127" spans="1:41">
      <c r="A127" s="7">
        <v>124</v>
      </c>
      <c r="B127" s="9" t="s">
        <v>98</v>
      </c>
      <c r="C127" s="9" t="s">
        <v>50</v>
      </c>
      <c r="D127" s="9" t="s">
        <v>49</v>
      </c>
      <c r="E127" s="9" t="s">
        <v>50</v>
      </c>
      <c r="F127" s="2" t="b">
        <f t="shared" si="27"/>
        <v>0</v>
      </c>
      <c r="G127" s="2" t="b">
        <f t="shared" si="26"/>
        <v>0</v>
      </c>
      <c r="H127" s="2" t="s">
        <v>275</v>
      </c>
      <c r="J127" s="3"/>
      <c r="M127" s="1">
        <f>PRODUCT(SUM(PRODUCT(R127,overview!$J$5),PRODUCT(W127,overview!$K$5),PRODUCT(AB127,overview!$L$5)),1/SUM(overview!$J$5:$L$5))</f>
        <v>0.33645238095238095</v>
      </c>
      <c r="N127" s="1">
        <f>PRODUCT(SUM(PRODUCT(S127,overview!$J$5),PRODUCT(X127,overview!$K$5),PRODUCT(AC127,overview!$L$5)),1/SUM(overview!$J$5:$L$5))</f>
        <v>2.6635476190476188</v>
      </c>
      <c r="O127" s="1">
        <f t="shared" si="22"/>
        <v>12</v>
      </c>
      <c r="P127" s="1">
        <f t="shared" si="23"/>
        <v>11</v>
      </c>
      <c r="Q127" s="1">
        <f t="shared" si="20"/>
        <v>0.11579093999827179</v>
      </c>
      <c r="R127" s="1">
        <v>0.28599999999999998</v>
      </c>
      <c r="S127" s="1">
        <v>2.714</v>
      </c>
      <c r="T127" s="1">
        <v>5</v>
      </c>
      <c r="U127" s="1">
        <v>4</v>
      </c>
      <c r="V127" s="1">
        <f t="shared" si="24"/>
        <v>8.4303610906411197E-2</v>
      </c>
      <c r="W127" s="1">
        <v>0.36</v>
      </c>
      <c r="X127" s="1">
        <v>2.64</v>
      </c>
      <c r="Y127" s="1">
        <v>6</v>
      </c>
      <c r="Z127" s="1">
        <v>7</v>
      </c>
      <c r="AA127" s="1">
        <f t="shared" si="25"/>
        <v>0.15909090909090906</v>
      </c>
      <c r="AB127" s="1">
        <v>0.33300000000000002</v>
      </c>
      <c r="AC127" s="1">
        <v>2.6669999999999998</v>
      </c>
      <c r="AD127" s="1">
        <v>1</v>
      </c>
      <c r="AE127" s="1">
        <v>0</v>
      </c>
      <c r="AF127" s="1">
        <f t="shared" si="21"/>
        <v>0</v>
      </c>
      <c r="AH127" s="1">
        <f t="shared" si="33"/>
        <v>0.27694406548431111</v>
      </c>
      <c r="AI127" s="1">
        <f t="shared" si="34"/>
        <v>0.1514644629615845</v>
      </c>
      <c r="AJ127" s="1">
        <f t="shared" si="35"/>
        <v>5.874235533950134E-2</v>
      </c>
      <c r="AK127" s="1">
        <f t="shared" si="36"/>
        <v>1.6573444756416114</v>
      </c>
      <c r="AL127" s="4" t="b">
        <f t="shared" si="31"/>
        <v>0</v>
      </c>
      <c r="AM127" s="1">
        <f t="shared" si="37"/>
        <v>2.7867181510438019</v>
      </c>
      <c r="AN127" s="4" t="b">
        <f t="shared" si="32"/>
        <v>0</v>
      </c>
      <c r="AO127" s="1">
        <v>9.4879999999999995</v>
      </c>
    </row>
    <row r="128" spans="1:41">
      <c r="A128" s="7">
        <v>125</v>
      </c>
      <c r="B128" s="9" t="s">
        <v>84</v>
      </c>
      <c r="C128" s="9" t="s">
        <v>37</v>
      </c>
      <c r="D128" s="9" t="s">
        <v>67</v>
      </c>
      <c r="E128" s="9" t="s">
        <v>37</v>
      </c>
      <c r="F128" s="2" t="b">
        <f t="shared" si="27"/>
        <v>1</v>
      </c>
      <c r="G128" s="2" t="b">
        <f t="shared" si="26"/>
        <v>1</v>
      </c>
      <c r="H128" s="2" t="s">
        <v>275</v>
      </c>
      <c r="J128" s="3"/>
      <c r="M128" s="1">
        <f>PRODUCT(SUM(PRODUCT(R128,overview!$J$5),PRODUCT(W128,overview!$K$5),PRODUCT(AB128,overview!$L$5)),1/SUM(overview!$J$5:$L$5))</f>
        <v>0.93083333333333329</v>
      </c>
      <c r="N128" s="1">
        <f>PRODUCT(SUM(PRODUCT(S128,overview!$J$5),PRODUCT(X128,overview!$K$5),PRODUCT(AC128,overview!$L$5)),1/SUM(overview!$J$5:$L$5))</f>
        <v>2.0691666666666664</v>
      </c>
      <c r="O128" s="1">
        <f t="shared" si="22"/>
        <v>16</v>
      </c>
      <c r="P128" s="1">
        <f t="shared" si="23"/>
        <v>3</v>
      </c>
      <c r="Q128" s="1">
        <f t="shared" si="20"/>
        <v>8.4348570277889667E-2</v>
      </c>
      <c r="R128" s="1">
        <v>1.2509999999999999</v>
      </c>
      <c r="S128" s="1">
        <v>1.7490000000000001</v>
      </c>
      <c r="T128" s="1">
        <v>10</v>
      </c>
      <c r="U128" s="1">
        <v>0</v>
      </c>
      <c r="V128" s="1">
        <f t="shared" si="24"/>
        <v>0</v>
      </c>
      <c r="W128" s="1">
        <v>0.78200000000000003</v>
      </c>
      <c r="X128" s="1">
        <v>2.218</v>
      </c>
      <c r="Y128" s="1">
        <v>5</v>
      </c>
      <c r="Z128" s="1">
        <v>3</v>
      </c>
      <c r="AA128" s="1">
        <f t="shared" si="25"/>
        <v>0.21154192966636612</v>
      </c>
      <c r="AB128" s="1">
        <v>0.93600000000000005</v>
      </c>
      <c r="AC128" s="1">
        <v>2.0640000000000001</v>
      </c>
      <c r="AD128" s="1">
        <v>1</v>
      </c>
      <c r="AE128" s="1">
        <v>0</v>
      </c>
      <c r="AF128" s="1">
        <f t="shared" si="21"/>
        <v>0</v>
      </c>
      <c r="AH128" s="1">
        <f t="shared" si="33"/>
        <v>0.37140043567783715</v>
      </c>
      <c r="AI128" s="1">
        <f t="shared" si="34"/>
        <v>0.2178882829589919</v>
      </c>
      <c r="AJ128" s="1">
        <f t="shared" si="35"/>
        <v>5.3087208992594954E-2</v>
      </c>
      <c r="AK128" s="1">
        <f t="shared" si="36"/>
        <v>2.2787636126116451</v>
      </c>
      <c r="AL128" s="4" t="b">
        <f t="shared" si="31"/>
        <v>0</v>
      </c>
      <c r="AM128" s="1">
        <f t="shared" si="37"/>
        <v>2.8367667424726797</v>
      </c>
      <c r="AN128" s="4" t="b">
        <f t="shared" si="32"/>
        <v>0</v>
      </c>
      <c r="AO128" s="1">
        <v>9.4879999999999995</v>
      </c>
    </row>
    <row r="129" spans="1:41">
      <c r="A129" s="7">
        <v>126</v>
      </c>
      <c r="B129" s="9" t="s">
        <v>36</v>
      </c>
      <c r="C129" s="9" t="s">
        <v>37</v>
      </c>
      <c r="D129" s="9" t="s">
        <v>84</v>
      </c>
      <c r="E129" s="9" t="s">
        <v>37</v>
      </c>
      <c r="F129" s="2" t="b">
        <f t="shared" si="27"/>
        <v>0</v>
      </c>
      <c r="G129" s="2" t="b">
        <f t="shared" si="26"/>
        <v>1</v>
      </c>
      <c r="H129" s="2" t="s">
        <v>275</v>
      </c>
      <c r="J129" s="3"/>
      <c r="M129" s="1">
        <f>PRODUCT(SUM(PRODUCT(R129,overview!$J$5),PRODUCT(W129,overview!$K$5),PRODUCT(AB129,overview!$L$5)),1/SUM(overview!$J$5:$L$5))</f>
        <v>0.8580714285714286</v>
      </c>
      <c r="N129" s="1">
        <f>PRODUCT(SUM(PRODUCT(S129,overview!$J$5),PRODUCT(X129,overview!$K$5),PRODUCT(AC129,overview!$L$5)),1/SUM(overview!$J$5:$L$5))</f>
        <v>2.1419285714285716</v>
      </c>
      <c r="O129" s="1">
        <f t="shared" si="22"/>
        <v>10</v>
      </c>
      <c r="P129" s="1">
        <f t="shared" si="23"/>
        <v>4</v>
      </c>
      <c r="Q129" s="1">
        <f t="shared" si="20"/>
        <v>0.16024277186780939</v>
      </c>
      <c r="R129" s="1">
        <v>0.97199999999999998</v>
      </c>
      <c r="S129" s="1">
        <v>2.028</v>
      </c>
      <c r="T129" s="1">
        <v>5</v>
      </c>
      <c r="U129" s="1">
        <v>3</v>
      </c>
      <c r="V129" s="1">
        <f t="shared" si="24"/>
        <v>0.28757396449704148</v>
      </c>
      <c r="W129" s="1">
        <v>0.79600000000000004</v>
      </c>
      <c r="X129" s="1">
        <v>2.2040000000000002</v>
      </c>
      <c r="Y129" s="1">
        <v>4</v>
      </c>
      <c r="Z129" s="1">
        <v>1</v>
      </c>
      <c r="AA129" s="1">
        <f t="shared" si="25"/>
        <v>9.029038112522686E-2</v>
      </c>
      <c r="AB129" s="1">
        <v>1.115</v>
      </c>
      <c r="AC129" s="1">
        <v>1.885</v>
      </c>
      <c r="AD129" s="1">
        <v>1</v>
      </c>
      <c r="AE129" s="1">
        <v>0</v>
      </c>
      <c r="AF129" s="1">
        <f t="shared" si="21"/>
        <v>0</v>
      </c>
      <c r="AH129" s="1">
        <f t="shared" si="33"/>
        <v>0.38180675669075026</v>
      </c>
      <c r="AI129" s="1">
        <f t="shared" si="34"/>
        <v>0.25975328909866152</v>
      </c>
      <c r="AJ129" s="1">
        <f t="shared" si="35"/>
        <v>7.0458550178256765E-2</v>
      </c>
      <c r="AK129" s="1">
        <f t="shared" si="36"/>
        <v>2.961690860531605</v>
      </c>
      <c r="AL129" s="4" t="b">
        <f t="shared" si="31"/>
        <v>0</v>
      </c>
      <c r="AM129" s="1">
        <f t="shared" si="37"/>
        <v>2.7690930017463735</v>
      </c>
      <c r="AN129" s="4" t="b">
        <f t="shared" si="32"/>
        <v>0</v>
      </c>
      <c r="AO129" s="1">
        <v>9.4879999999999995</v>
      </c>
    </row>
    <row r="130" spans="1:41">
      <c r="A130" s="7">
        <v>127</v>
      </c>
      <c r="B130" s="9" t="s">
        <v>89</v>
      </c>
      <c r="C130" s="9" t="s">
        <v>70</v>
      </c>
      <c r="D130" s="9" t="s">
        <v>89</v>
      </c>
      <c r="E130" s="9" t="s">
        <v>70</v>
      </c>
      <c r="F130" s="2" t="b">
        <f t="shared" si="27"/>
        <v>0</v>
      </c>
      <c r="G130" s="2" t="b">
        <f t="shared" si="26"/>
        <v>0</v>
      </c>
      <c r="H130" s="2" t="s">
        <v>275</v>
      </c>
      <c r="J130" s="4"/>
      <c r="M130" s="1">
        <f>PRODUCT(SUM(PRODUCT(R130,overview!$J$5),PRODUCT(W130,overview!$K$5),PRODUCT(AB130,overview!$L$5)),1/SUM(overview!$J$5:$L$5))</f>
        <v>1</v>
      </c>
      <c r="N130" s="1">
        <f>PRODUCT(SUM(PRODUCT(S130,overview!$J$5),PRODUCT(X130,overview!$K$5),PRODUCT(AC130,overview!$L$5)),1/SUM(overview!$J$5:$L$5))</f>
        <v>2</v>
      </c>
      <c r="O130" s="1">
        <f t="shared" si="22"/>
        <v>13</v>
      </c>
      <c r="P130" s="1">
        <f t="shared" si="23"/>
        <v>0</v>
      </c>
      <c r="Q130" s="1">
        <f t="shared" si="20"/>
        <v>0</v>
      </c>
      <c r="R130" s="1">
        <v>1</v>
      </c>
      <c r="S130" s="1">
        <v>2</v>
      </c>
      <c r="T130" s="1">
        <v>6</v>
      </c>
      <c r="U130" s="1">
        <v>0</v>
      </c>
      <c r="V130" s="1">
        <f t="shared" si="24"/>
        <v>0</v>
      </c>
      <c r="W130" s="1">
        <v>1</v>
      </c>
      <c r="X130" s="1">
        <v>2</v>
      </c>
      <c r="Y130" s="1">
        <v>7</v>
      </c>
      <c r="Z130" s="1">
        <v>0</v>
      </c>
      <c r="AA130" s="1">
        <f t="shared" si="25"/>
        <v>0</v>
      </c>
      <c r="AB130" s="1">
        <v>1</v>
      </c>
      <c r="AC130" s="1">
        <v>2</v>
      </c>
      <c r="AD130" s="1">
        <v>0</v>
      </c>
      <c r="AE130" s="1">
        <v>0</v>
      </c>
      <c r="AF130" s="1" t="e">
        <f t="shared" si="21"/>
        <v>#DIV/0!</v>
      </c>
      <c r="AH130" s="1">
        <f t="shared" si="33"/>
        <v>0.47493414233165993</v>
      </c>
      <c r="AI130" s="1">
        <f t="shared" si="34"/>
        <v>0.25975328909866158</v>
      </c>
      <c r="AJ130" s="1">
        <f t="shared" si="35"/>
        <v>7.0458550178256779E-2</v>
      </c>
      <c r="AK130" s="1">
        <f t="shared" si="36"/>
        <v>3.2368314084044538</v>
      </c>
      <c r="AL130" s="4" t="b">
        <f t="shared" si="31"/>
        <v>0</v>
      </c>
      <c r="AM130" s="1">
        <f t="shared" si="37"/>
        <v>3.2215314489961457</v>
      </c>
      <c r="AN130" s="4" t="b">
        <f t="shared" si="32"/>
        <v>0</v>
      </c>
      <c r="AO130" s="1">
        <v>9.4879999999999995</v>
      </c>
    </row>
    <row r="131" spans="1:41">
      <c r="A131" s="7">
        <v>128</v>
      </c>
      <c r="B131" s="9" t="s">
        <v>53</v>
      </c>
      <c r="C131" s="9" t="s">
        <v>33</v>
      </c>
      <c r="D131" s="9" t="s">
        <v>53</v>
      </c>
      <c r="E131" s="9" t="s">
        <v>33</v>
      </c>
      <c r="F131" s="2" t="b">
        <f t="shared" si="27"/>
        <v>0</v>
      </c>
      <c r="G131" s="2" t="b">
        <f t="shared" si="26"/>
        <v>0</v>
      </c>
      <c r="H131" s="2" t="s">
        <v>275</v>
      </c>
      <c r="J131" s="3"/>
      <c r="M131" s="1">
        <f>PRODUCT(SUM(PRODUCT(R131,overview!$J$5),PRODUCT(W131,overview!$K$5),PRODUCT(AB131,overview!$L$5)),1/SUM(overview!$J$5:$L$5))</f>
        <v>0.85757142857142854</v>
      </c>
      <c r="N131" s="1">
        <f>PRODUCT(SUM(PRODUCT(S131,overview!$J$5),PRODUCT(X131,overview!$K$5),PRODUCT(AC131,overview!$L$5)),1/SUM(overview!$J$5:$L$5))</f>
        <v>2.1424285714285713</v>
      </c>
      <c r="O131" s="1">
        <f t="shared" si="22"/>
        <v>15</v>
      </c>
      <c r="P131" s="1">
        <f t="shared" si="23"/>
        <v>13</v>
      </c>
      <c r="Q131" s="1">
        <f t="shared" ref="Q131:Q159" si="38">PRODUCT(P131,1/O131,1/N131,M131)</f>
        <v>0.34690938187637532</v>
      </c>
      <c r="R131" s="1">
        <v>0.79400000000000004</v>
      </c>
      <c r="S131" s="1">
        <v>2.206</v>
      </c>
      <c r="T131" s="1">
        <v>8</v>
      </c>
      <c r="U131" s="1">
        <v>6</v>
      </c>
      <c r="V131" s="1">
        <f t="shared" si="24"/>
        <v>0.26994560290117858</v>
      </c>
      <c r="W131" s="1">
        <v>0.88200000000000001</v>
      </c>
      <c r="X131" s="1">
        <v>2.1179999999999999</v>
      </c>
      <c r="Y131" s="1">
        <v>7</v>
      </c>
      <c r="Z131" s="1">
        <v>7</v>
      </c>
      <c r="AA131" s="1">
        <f t="shared" si="25"/>
        <v>0.41643059490084988</v>
      </c>
      <c r="AB131" s="1">
        <v>1</v>
      </c>
      <c r="AC131" s="1">
        <v>2</v>
      </c>
      <c r="AD131" s="1">
        <v>0</v>
      </c>
      <c r="AE131" s="1">
        <v>0</v>
      </c>
      <c r="AF131" s="1" t="e">
        <f t="shared" ref="AF131:AF159" si="39">PRODUCT(AE131,1/AD131,1/AC131,AB131)</f>
        <v>#DIV/0!</v>
      </c>
      <c r="AH131" s="1">
        <f t="shared" si="33"/>
        <v>0.47266925402752852</v>
      </c>
      <c r="AI131" s="1">
        <f t="shared" si="34"/>
        <v>0.28321695485717069</v>
      </c>
      <c r="AJ131" s="1">
        <f t="shared" si="35"/>
        <v>8.6103642141285755E-2</v>
      </c>
      <c r="AK131" s="1">
        <f t="shared" si="36"/>
        <v>2.4536028778048506</v>
      </c>
      <c r="AL131" s="4" t="b">
        <f t="shared" si="31"/>
        <v>0</v>
      </c>
      <c r="AM131" s="1">
        <f t="shared" si="37"/>
        <v>4.1725527986382032</v>
      </c>
      <c r="AN131" s="4" t="b">
        <f t="shared" si="32"/>
        <v>0</v>
      </c>
      <c r="AO131" s="1">
        <v>9.4879999999999995</v>
      </c>
    </row>
    <row r="132" spans="1:41">
      <c r="A132" s="7">
        <v>129</v>
      </c>
      <c r="B132" s="9" t="s">
        <v>30</v>
      </c>
      <c r="C132" s="9" t="s">
        <v>31</v>
      </c>
      <c r="D132" s="9" t="s">
        <v>30</v>
      </c>
      <c r="E132" s="9" t="s">
        <v>31</v>
      </c>
      <c r="F132" s="2" t="b">
        <f t="shared" si="27"/>
        <v>0</v>
      </c>
      <c r="G132" s="2" t="b">
        <f t="shared" si="26"/>
        <v>0</v>
      </c>
      <c r="H132" s="1" t="s">
        <v>285</v>
      </c>
      <c r="J132" s="3"/>
      <c r="M132" s="1">
        <f>PRODUCT(SUM(PRODUCT(R132,overview!$J$5),PRODUCT(W132,overview!$K$5),PRODUCT(AB132,overview!$L$5)),1/SUM(overview!$J$5:$L$5))</f>
        <v>0.496</v>
      </c>
      <c r="N132" s="1">
        <f>PRODUCT(SUM(PRODUCT(S132,overview!$J$5),PRODUCT(X132,overview!$K$5),PRODUCT(AC132,overview!$L$5)),1/SUM(overview!$J$5:$L$5))</f>
        <v>2.5039999999999996</v>
      </c>
      <c r="O132" s="1">
        <f t="shared" ref="O132:O159" si="40">SUM(T132,Y132,AD132)</f>
        <v>11.8</v>
      </c>
      <c r="P132" s="1">
        <f t="shared" ref="P132:P159" si="41">SUM(U132,Z132,AE132)</f>
        <v>17.2</v>
      </c>
      <c r="Q132" s="1">
        <f t="shared" si="38"/>
        <v>0.28873125033844155</v>
      </c>
      <c r="R132" s="1">
        <v>1</v>
      </c>
      <c r="S132" s="1">
        <v>2</v>
      </c>
      <c r="T132" s="1">
        <v>8</v>
      </c>
      <c r="U132" s="1">
        <v>1</v>
      </c>
      <c r="V132" s="1">
        <f t="shared" ref="V132:V159" si="42">PRODUCT(U132,1/T132,1/S132,R132)</f>
        <v>6.25E-2</v>
      </c>
      <c r="W132" s="1">
        <v>0.24399999999999999</v>
      </c>
      <c r="X132" s="1">
        <v>2.7559999999999998</v>
      </c>
      <c r="Y132" s="1">
        <v>3.8</v>
      </c>
      <c r="Z132" s="1">
        <v>16.2</v>
      </c>
      <c r="AA132" s="1">
        <f t="shared" ref="AA132:AA159" si="43">PRODUCT(Z132,1/Y132,1/X132,W132)</f>
        <v>0.37743487892445188</v>
      </c>
      <c r="AB132" s="1">
        <v>1</v>
      </c>
      <c r="AC132" s="1">
        <v>2</v>
      </c>
      <c r="AD132" s="1">
        <v>0</v>
      </c>
      <c r="AE132" s="1">
        <v>0</v>
      </c>
      <c r="AF132" s="1" t="e">
        <f t="shared" si="39"/>
        <v>#DIV/0!</v>
      </c>
      <c r="AH132" s="1">
        <f t="shared" si="33"/>
        <v>0.53998850924668029</v>
      </c>
      <c r="AI132" s="1">
        <f t="shared" si="34"/>
        <v>0.29833737149050538</v>
      </c>
      <c r="AJ132" s="1">
        <f t="shared" si="35"/>
        <v>0.114804856188381</v>
      </c>
      <c r="AK132" s="1">
        <f t="shared" si="36"/>
        <v>1.8205610824021983</v>
      </c>
      <c r="AL132" s="4" t="b">
        <f t="shared" si="31"/>
        <v>0</v>
      </c>
      <c r="AM132" s="1">
        <f t="shared" si="37"/>
        <v>6.2374755139585778</v>
      </c>
      <c r="AN132" s="4" t="b">
        <f t="shared" si="32"/>
        <v>0</v>
      </c>
      <c r="AO132" s="1">
        <v>9.4879999999999995</v>
      </c>
    </row>
    <row r="133" spans="1:41">
      <c r="A133" s="7">
        <v>130</v>
      </c>
      <c r="B133" s="9" t="s">
        <v>90</v>
      </c>
      <c r="C133" s="9" t="s">
        <v>91</v>
      </c>
      <c r="D133" s="9" t="s">
        <v>90</v>
      </c>
      <c r="E133" s="9" t="s">
        <v>91</v>
      </c>
      <c r="F133" s="2" t="b">
        <f t="shared" si="27"/>
        <v>0</v>
      </c>
      <c r="G133" s="2" t="b">
        <f t="shared" ref="G133:G196" si="44">AND(NOT(D133=B133),OR(D133="CAT",D133="CAC",D133="ATA",D133="ATT",D133="TTA",D133="ATG",D133="CCG",D133="AGA",D133="CGG",D133="AGG",D133="CGA",D133="CGC",D133="TCC",D133="ACG",D133="ACC",D133="GTA",D133="TGG",D133="TAT",B133="GAA",B133="GAT",B133="GAG",B133="AAG",B133="AAA",B133="CTA",B133="CTT",B133="CTC",B133="AAC",B133="CCA",B133="CCT",B133="CAG",B133="CAA",B133="CGT",B133="AGT",B133="AGC",B133="TCA",B133="TCT",B133="GTC"))</f>
        <v>0</v>
      </c>
      <c r="H133" s="1" t="s">
        <v>285</v>
      </c>
      <c r="J133" s="3"/>
      <c r="M133" s="1">
        <f>PRODUCT(SUM(PRODUCT(R133,overview!$J$5),PRODUCT(W133,overview!$K$5),PRODUCT(AB133,overview!$L$5)),1/SUM(overview!$J$5:$L$5))</f>
        <v>0.3783333333333333</v>
      </c>
      <c r="N133" s="1">
        <f>PRODUCT(SUM(PRODUCT(S133,overview!$J$5),PRODUCT(X133,overview!$K$5),PRODUCT(AC133,overview!$L$5)),1/SUM(overview!$J$5:$L$5))</f>
        <v>2.621666666666667</v>
      </c>
      <c r="O133" s="1">
        <f t="shared" si="40"/>
        <v>8.3000000000000007</v>
      </c>
      <c r="P133" s="1">
        <f t="shared" si="41"/>
        <v>31.7</v>
      </c>
      <c r="Q133" s="1">
        <f t="shared" si="38"/>
        <v>0.55116077788585982</v>
      </c>
      <c r="R133" s="1">
        <v>0.40600000000000003</v>
      </c>
      <c r="S133" s="1">
        <v>2.5939999999999999</v>
      </c>
      <c r="T133" s="1">
        <v>4.8</v>
      </c>
      <c r="U133" s="1">
        <v>15.2</v>
      </c>
      <c r="V133" s="1">
        <f t="shared" si="42"/>
        <v>0.4956309432022617</v>
      </c>
      <c r="W133" s="1">
        <v>0.379</v>
      </c>
      <c r="X133" s="1">
        <v>2.621</v>
      </c>
      <c r="Y133" s="1">
        <v>3.5</v>
      </c>
      <c r="Z133" s="1">
        <v>16.5</v>
      </c>
      <c r="AA133" s="1">
        <f t="shared" si="43"/>
        <v>0.68169182972693088</v>
      </c>
      <c r="AB133" s="1">
        <v>0</v>
      </c>
      <c r="AC133" s="1">
        <v>3</v>
      </c>
      <c r="AD133" s="1">
        <v>0</v>
      </c>
      <c r="AE133" s="1">
        <v>0</v>
      </c>
      <c r="AF133" s="1" t="e">
        <f t="shared" si="39"/>
        <v>#DIV/0!</v>
      </c>
      <c r="AH133" s="1">
        <f t="shared" si="33"/>
        <v>0.61667938861881355</v>
      </c>
      <c r="AI133" s="1">
        <f t="shared" si="34"/>
        <v>0.30268569837544967</v>
      </c>
      <c r="AJ133" s="1">
        <f t="shared" si="35"/>
        <v>0.23195272717370588</v>
      </c>
      <c r="AK133" s="1">
        <f t="shared" si="36"/>
        <v>1.0300124028687527</v>
      </c>
      <c r="AL133" s="4" t="b">
        <f t="shared" si="31"/>
        <v>0</v>
      </c>
      <c r="AM133" s="1">
        <f t="shared" si="37"/>
        <v>8.0364741550298255</v>
      </c>
      <c r="AN133" s="4" t="b">
        <f t="shared" si="32"/>
        <v>0</v>
      </c>
      <c r="AO133" s="1">
        <v>9.4879999999999995</v>
      </c>
    </row>
    <row r="134" spans="1:41">
      <c r="A134" s="7">
        <v>131</v>
      </c>
      <c r="B134" s="9" t="s">
        <v>74</v>
      </c>
      <c r="C134" s="9" t="s">
        <v>1</v>
      </c>
      <c r="D134" s="9" t="s">
        <v>49</v>
      </c>
      <c r="E134" s="9" t="s">
        <v>50</v>
      </c>
      <c r="F134" s="2" t="b">
        <f t="shared" si="27"/>
        <v>0</v>
      </c>
      <c r="G134" s="2" t="b">
        <f t="shared" si="44"/>
        <v>1</v>
      </c>
      <c r="H134" s="1" t="s">
        <v>285</v>
      </c>
      <c r="J134" s="3"/>
      <c r="M134" s="1">
        <f>PRODUCT(SUM(PRODUCT(R134,overview!$J$5),PRODUCT(W134,overview!$K$5),PRODUCT(AB134,overview!$L$5)),1/SUM(overview!$J$5:$L$5))</f>
        <v>0.91607142857142854</v>
      </c>
      <c r="N134" s="1">
        <f>PRODUCT(SUM(PRODUCT(S134,overview!$J$5),PRODUCT(X134,overview!$K$5),PRODUCT(AC134,overview!$L$5)),1/SUM(overview!$J$5:$L$5))</f>
        <v>2.0839285714285714</v>
      </c>
      <c r="O134" s="1">
        <f t="shared" si="40"/>
        <v>12.7</v>
      </c>
      <c r="P134" s="1">
        <f t="shared" si="41"/>
        <v>34.299999999999997</v>
      </c>
      <c r="Q134" s="1">
        <f t="shared" si="38"/>
        <v>1.1872355929801832</v>
      </c>
      <c r="R134" s="1">
        <v>1.0309999999999999</v>
      </c>
      <c r="S134" s="1">
        <v>1.9690000000000001</v>
      </c>
      <c r="T134" s="1">
        <v>6</v>
      </c>
      <c r="U134" s="1">
        <v>15</v>
      </c>
      <c r="V134" s="1">
        <f t="shared" si="42"/>
        <v>1.3090401218892838</v>
      </c>
      <c r="W134" s="1">
        <v>0.86399999999999999</v>
      </c>
      <c r="X134" s="1">
        <v>2.1360000000000001</v>
      </c>
      <c r="Y134" s="1">
        <v>5.7</v>
      </c>
      <c r="Z134" s="1">
        <v>18.3</v>
      </c>
      <c r="AA134" s="1">
        <f t="shared" si="43"/>
        <v>1.2986398580721465</v>
      </c>
      <c r="AB134" s="1">
        <v>0.88</v>
      </c>
      <c r="AC134" s="1">
        <v>2.12</v>
      </c>
      <c r="AD134" s="1">
        <v>1</v>
      </c>
      <c r="AE134" s="1">
        <v>1</v>
      </c>
      <c r="AF134" s="1">
        <f t="shared" si="39"/>
        <v>0.41509433962264147</v>
      </c>
      <c r="AH134" s="1">
        <f t="shared" si="33"/>
        <v>0.70565629876600022</v>
      </c>
      <c r="AI134" s="1">
        <f t="shared" si="34"/>
        <v>0.31625032191604441</v>
      </c>
      <c r="AJ134" s="1">
        <f t="shared" si="35"/>
        <v>0.22775135179086883</v>
      </c>
      <c r="AK134" s="1">
        <f t="shared" si="36"/>
        <v>0.40762544987866839</v>
      </c>
      <c r="AL134" s="4" t="b">
        <f t="shared" si="31"/>
        <v>0</v>
      </c>
      <c r="AM134" s="1">
        <f t="shared" si="37"/>
        <v>9.8019016196984072</v>
      </c>
      <c r="AN134" s="4" t="b">
        <f t="shared" si="32"/>
        <v>1</v>
      </c>
      <c r="AO134" s="1">
        <v>9.4879999999999995</v>
      </c>
    </row>
    <row r="135" spans="1:41">
      <c r="A135" s="7">
        <v>132</v>
      </c>
      <c r="B135" s="9" t="s">
        <v>32</v>
      </c>
      <c r="C135" s="9" t="s">
        <v>33</v>
      </c>
      <c r="D135" s="9" t="s">
        <v>32</v>
      </c>
      <c r="E135" s="9" t="s">
        <v>33</v>
      </c>
      <c r="F135" s="2" t="b">
        <f t="shared" ref="F135:F198" si="45">AND(NOT(B135=D135),OR(B135="CAT",B135="CAC",B135="ATA",B135="ATT",B135="TTA",B135="ATG",B135="CCG",B135="AGA",B135="CGG",B135="AGG",B135="CGA",B135="CGC",B135="TCC",B135="ACG",B135="ACC",B135="GTA",B135="TGG",B135="TAT",D135="GAA",D135="GAT",D135="GAG",D135="AAG",D135="AAA",D135="CTA",D135="CTT",D135="CTC",D135="AAC",D135="CCA",D135="CCT",D135="CAG",D135="CAA",D135="CGT",D135="AGT",D135="AGC",D135="TCA",D135="TCT",D135="GTC"))</f>
        <v>0</v>
      </c>
      <c r="G135" s="2" t="b">
        <f t="shared" si="44"/>
        <v>0</v>
      </c>
      <c r="H135" s="1" t="s">
        <v>285</v>
      </c>
      <c r="J135" s="3"/>
      <c r="K135" s="3"/>
      <c r="L135" s="3"/>
      <c r="M135" s="1">
        <f>PRODUCT(SUM(PRODUCT(R135,overview!$J$5),PRODUCT(W135,overview!$K$5),PRODUCT(AB135,overview!$L$5)),1/SUM(overview!$J$5:$L$5))</f>
        <v>0.79154761904761894</v>
      </c>
      <c r="N135" s="1">
        <f>PRODUCT(SUM(PRODUCT(S135,overview!$J$5),PRODUCT(X135,overview!$K$5),PRODUCT(AC135,overview!$L$5)),1/SUM(overview!$J$5:$L$5))</f>
        <v>2.2084523809523806</v>
      </c>
      <c r="O135" s="1">
        <f t="shared" si="40"/>
        <v>12</v>
      </c>
      <c r="P135" s="1">
        <f t="shared" si="41"/>
        <v>15</v>
      </c>
      <c r="Q135" s="1">
        <f t="shared" si="38"/>
        <v>0.44802166999083609</v>
      </c>
      <c r="R135" s="1">
        <v>1.0049999999999999</v>
      </c>
      <c r="S135" s="1">
        <v>1.9950000000000001</v>
      </c>
      <c r="T135" s="1">
        <v>6</v>
      </c>
      <c r="U135" s="1">
        <v>7</v>
      </c>
      <c r="V135" s="1">
        <f t="shared" si="42"/>
        <v>0.58771929824561386</v>
      </c>
      <c r="W135" s="1">
        <v>0.68500000000000005</v>
      </c>
      <c r="X135" s="1">
        <v>2.3149999999999999</v>
      </c>
      <c r="Y135" s="1">
        <v>6</v>
      </c>
      <c r="Z135" s="1">
        <v>8</v>
      </c>
      <c r="AA135" s="1">
        <f t="shared" si="43"/>
        <v>0.39452843772498203</v>
      </c>
      <c r="AB135" s="1">
        <v>1</v>
      </c>
      <c r="AC135" s="1">
        <v>2</v>
      </c>
      <c r="AD135" s="1">
        <v>0</v>
      </c>
      <c r="AE135" s="1">
        <v>0</v>
      </c>
      <c r="AF135" s="1" t="e">
        <f t="shared" si="39"/>
        <v>#DIV/0!</v>
      </c>
      <c r="AH135" s="1">
        <f t="shared" si="33"/>
        <v>0.76797175318608923</v>
      </c>
      <c r="AI135" s="1">
        <f t="shared" si="34"/>
        <v>0.33267981472174113</v>
      </c>
      <c r="AJ135" s="1">
        <f t="shared" si="35"/>
        <v>0.31056393963463069</v>
      </c>
      <c r="AK135" s="1">
        <f t="shared" si="36"/>
        <v>0.11204307836966663</v>
      </c>
      <c r="AL135" s="4" t="b">
        <f t="shared" si="31"/>
        <v>0</v>
      </c>
      <c r="AM135" s="1">
        <f t="shared" si="37"/>
        <v>10.860173631632611</v>
      </c>
      <c r="AN135" s="4" t="b">
        <f t="shared" si="32"/>
        <v>1</v>
      </c>
      <c r="AO135" s="1">
        <v>9.4879999999999995</v>
      </c>
    </row>
    <row r="136" spans="1:41">
      <c r="A136" s="7">
        <v>133</v>
      </c>
      <c r="B136" s="9" t="s">
        <v>98</v>
      </c>
      <c r="C136" s="9" t="s">
        <v>50</v>
      </c>
      <c r="D136" s="9" t="s">
        <v>98</v>
      </c>
      <c r="E136" s="9" t="s">
        <v>50</v>
      </c>
      <c r="F136" s="2" t="b">
        <f t="shared" si="45"/>
        <v>0</v>
      </c>
      <c r="G136" s="2" t="b">
        <f t="shared" si="44"/>
        <v>0</v>
      </c>
      <c r="H136" s="1" t="s">
        <v>285</v>
      </c>
      <c r="J136" s="3"/>
      <c r="M136" s="1">
        <f>PRODUCT(SUM(PRODUCT(R136,overview!$J$5),PRODUCT(W136,overview!$K$5),PRODUCT(AB136,overview!$L$5)),1/SUM(overview!$J$5:$L$5))</f>
        <v>0.42433333333333328</v>
      </c>
      <c r="N136" s="1">
        <f>PRODUCT(SUM(PRODUCT(S136,overview!$J$5),PRODUCT(X136,overview!$K$5),PRODUCT(AC136,overview!$L$5)),1/SUM(overview!$J$5:$L$5))</f>
        <v>2.5756666666666663</v>
      </c>
      <c r="O136" s="1">
        <f t="shared" si="40"/>
        <v>12.4</v>
      </c>
      <c r="P136" s="1">
        <f t="shared" si="41"/>
        <v>17.600000000000001</v>
      </c>
      <c r="Q136" s="1">
        <f t="shared" si="38"/>
        <v>0.2338344389384521</v>
      </c>
      <c r="R136" s="1">
        <v>0.33300000000000002</v>
      </c>
      <c r="S136" s="1">
        <v>2.6669999999999998</v>
      </c>
      <c r="T136" s="1">
        <v>7</v>
      </c>
      <c r="U136" s="1">
        <v>0</v>
      </c>
      <c r="V136" s="1">
        <f t="shared" si="42"/>
        <v>0</v>
      </c>
      <c r="W136" s="1">
        <v>0.47</v>
      </c>
      <c r="X136" s="1">
        <v>2.5299999999999998</v>
      </c>
      <c r="Y136" s="1">
        <v>5.4</v>
      </c>
      <c r="Z136" s="1">
        <v>17.600000000000001</v>
      </c>
      <c r="AA136" s="1">
        <f t="shared" si="43"/>
        <v>0.60547504025764898</v>
      </c>
      <c r="AB136" s="1">
        <v>0.33300000000000002</v>
      </c>
      <c r="AC136" s="1">
        <v>2.6669999999999998</v>
      </c>
      <c r="AD136" s="1">
        <v>0</v>
      </c>
      <c r="AE136" s="1">
        <v>0</v>
      </c>
      <c r="AF136" s="1" t="e">
        <f t="shared" si="39"/>
        <v>#DIV/0!</v>
      </c>
      <c r="AH136" s="1">
        <f t="shared" ref="AH136:AH154" si="46">(SUM(Z132:Z142)*SUM(W132:W142))/(SUM(Y132:Y142)*SUM(X132:X142))</f>
        <v>0.77510995105441427</v>
      </c>
      <c r="AI136" s="1">
        <f t="shared" ref="AI136:AI154" si="47">(SUM(U132:U142)*SUM(R132:R142))/(SUM(T132:T142)*SUM(S132:S142))</f>
        <v>0.37219148591016621</v>
      </c>
      <c r="AJ136" s="1">
        <f t="shared" ref="AJ136:AJ154" si="48">(SUM(AE132:AE142)*SUM(AB132:AB142))/(SUM(AD132:AD142)*SUM(AC132:AC142))</f>
        <v>0.37341608482027411</v>
      </c>
      <c r="AK136" s="1">
        <f t="shared" si="36"/>
        <v>6.5108289827417358E-3</v>
      </c>
      <c r="AL136" s="4" t="b">
        <f t="shared" si="31"/>
        <v>0</v>
      </c>
      <c r="AM136" s="1">
        <f t="shared" si="37"/>
        <v>11.140085873593698</v>
      </c>
      <c r="AN136" s="4" t="b">
        <f t="shared" si="32"/>
        <v>1</v>
      </c>
      <c r="AO136" s="1">
        <v>9.4879999999999995</v>
      </c>
    </row>
    <row r="137" spans="1:41">
      <c r="A137" s="7">
        <v>134</v>
      </c>
      <c r="B137" s="9" t="s">
        <v>47</v>
      </c>
      <c r="C137" s="9" t="s">
        <v>48</v>
      </c>
      <c r="D137" s="9" t="s">
        <v>47</v>
      </c>
      <c r="E137" s="9" t="s">
        <v>48</v>
      </c>
      <c r="F137" s="2" t="b">
        <f t="shared" si="45"/>
        <v>0</v>
      </c>
      <c r="G137" s="2" t="b">
        <f t="shared" si="44"/>
        <v>0</v>
      </c>
      <c r="H137" s="1" t="s">
        <v>285</v>
      </c>
      <c r="J137" s="3"/>
      <c r="M137" s="1">
        <f>PRODUCT(SUM(PRODUCT(R137,overview!$J$5),PRODUCT(W137,overview!$K$5),PRODUCT(AB137,overview!$L$5)),1/SUM(overview!$J$5:$L$5))</f>
        <v>0.88364285714285706</v>
      </c>
      <c r="N137" s="1">
        <f>PRODUCT(SUM(PRODUCT(S137,overview!$J$5),PRODUCT(X137,overview!$K$5),PRODUCT(AC137,overview!$L$5)),1/SUM(overview!$J$5:$L$5))</f>
        <v>2.1163571428571428</v>
      </c>
      <c r="O137" s="1">
        <f t="shared" si="40"/>
        <v>18</v>
      </c>
      <c r="P137" s="1">
        <f t="shared" si="41"/>
        <v>14</v>
      </c>
      <c r="Q137" s="1">
        <f t="shared" si="38"/>
        <v>0.32474565084508039</v>
      </c>
      <c r="R137" s="1">
        <v>0.95599999999999996</v>
      </c>
      <c r="S137" s="1">
        <v>2.044</v>
      </c>
      <c r="T137" s="1">
        <v>9</v>
      </c>
      <c r="U137" s="1">
        <v>5</v>
      </c>
      <c r="V137" s="1">
        <f t="shared" si="42"/>
        <v>0.2598390954555338</v>
      </c>
      <c r="W137" s="1">
        <v>0.85099999999999998</v>
      </c>
      <c r="X137" s="1">
        <v>2.149</v>
      </c>
      <c r="Y137" s="1">
        <v>9</v>
      </c>
      <c r="Z137" s="1">
        <v>9</v>
      </c>
      <c r="AA137" s="1">
        <f t="shared" si="43"/>
        <v>0.3959981386691484</v>
      </c>
      <c r="AB137" s="1">
        <v>0.85699999999999998</v>
      </c>
      <c r="AC137" s="1">
        <v>2.1429999999999998</v>
      </c>
      <c r="AD137" s="1">
        <v>0</v>
      </c>
      <c r="AE137" s="1">
        <v>0</v>
      </c>
      <c r="AF137" s="1" t="e">
        <f t="shared" si="39"/>
        <v>#DIV/0!</v>
      </c>
      <c r="AH137" s="1">
        <f t="shared" si="46"/>
        <v>0.77653206902871685</v>
      </c>
      <c r="AI137" s="1">
        <f t="shared" si="47"/>
        <v>0.38921764389249808</v>
      </c>
      <c r="AJ137" s="1">
        <f t="shared" si="48"/>
        <v>0.37341608482027411</v>
      </c>
      <c r="AK137" s="1">
        <f t="shared" si="36"/>
        <v>0.11889294417514557</v>
      </c>
      <c r="AL137" s="4" t="b">
        <f t="shared" si="31"/>
        <v>0</v>
      </c>
      <c r="AM137" s="1">
        <f t="shared" si="37"/>
        <v>11.182696811350855</v>
      </c>
      <c r="AN137" s="4" t="b">
        <f t="shared" si="32"/>
        <v>1</v>
      </c>
      <c r="AO137" s="1">
        <v>9.4879999999999995</v>
      </c>
    </row>
    <row r="138" spans="1:41">
      <c r="A138" s="7">
        <v>135</v>
      </c>
      <c r="B138" s="9" t="s">
        <v>49</v>
      </c>
      <c r="C138" s="9" t="s">
        <v>50</v>
      </c>
      <c r="D138" s="9" t="s">
        <v>49</v>
      </c>
      <c r="E138" s="9" t="s">
        <v>50</v>
      </c>
      <c r="F138" s="2" t="b">
        <f t="shared" si="45"/>
        <v>0</v>
      </c>
      <c r="G138" s="2" t="b">
        <f t="shared" si="44"/>
        <v>0</v>
      </c>
      <c r="H138" s="1" t="s">
        <v>285</v>
      </c>
      <c r="J138" s="3"/>
      <c r="K138" s="2"/>
      <c r="L138" s="2"/>
      <c r="M138" s="1">
        <f>PRODUCT(SUM(PRODUCT(R138,overview!$J$5),PRODUCT(W138,overview!$K$5),PRODUCT(AB138,overview!$L$5)),1/SUM(overview!$J$5:$L$5))</f>
        <v>0.55452380952380942</v>
      </c>
      <c r="N138" s="1">
        <f>PRODUCT(SUM(PRODUCT(S138,overview!$J$5),PRODUCT(X138,overview!$K$5),PRODUCT(AC138,overview!$L$5)),1/SUM(overview!$J$5:$L$5))</f>
        <v>2.4454761904761906</v>
      </c>
      <c r="O138" s="1">
        <f t="shared" si="40"/>
        <v>10</v>
      </c>
      <c r="P138" s="1">
        <f t="shared" si="41"/>
        <v>22</v>
      </c>
      <c r="Q138" s="1">
        <f t="shared" si="38"/>
        <v>0.49886087041183907</v>
      </c>
      <c r="R138" s="1">
        <v>0.437</v>
      </c>
      <c r="S138" s="1">
        <v>2.5630000000000002</v>
      </c>
      <c r="T138" s="1">
        <v>3.5</v>
      </c>
      <c r="U138" s="1">
        <v>4.5</v>
      </c>
      <c r="V138" s="1">
        <f t="shared" si="42"/>
        <v>0.21921854969065266</v>
      </c>
      <c r="W138" s="1">
        <v>0.61699999999999999</v>
      </c>
      <c r="X138" s="1">
        <v>2.383</v>
      </c>
      <c r="Y138" s="1">
        <v>6.5</v>
      </c>
      <c r="Z138" s="1">
        <v>17.5</v>
      </c>
      <c r="AA138" s="1">
        <f t="shared" si="43"/>
        <v>0.69708512217954099</v>
      </c>
      <c r="AB138" s="1">
        <v>0.33300000000000002</v>
      </c>
      <c r="AC138" s="1">
        <v>2.6669999999999998</v>
      </c>
      <c r="AD138" s="1">
        <v>0</v>
      </c>
      <c r="AE138" s="1">
        <v>0</v>
      </c>
      <c r="AF138" s="1" t="e">
        <f t="shared" si="39"/>
        <v>#DIV/0!</v>
      </c>
      <c r="AH138" s="1">
        <f t="shared" si="46"/>
        <v>0.70191294480019462</v>
      </c>
      <c r="AI138" s="1">
        <f t="shared" si="47"/>
        <v>0.34131468503997969</v>
      </c>
      <c r="AJ138" s="1">
        <f t="shared" si="48"/>
        <v>0.41874726237406923</v>
      </c>
      <c r="AK138" s="1">
        <f t="shared" si="36"/>
        <v>0.46814231923682509</v>
      </c>
      <c r="AL138" s="4" t="b">
        <f t="shared" si="31"/>
        <v>0</v>
      </c>
      <c r="AM138" s="1">
        <f t="shared" si="37"/>
        <v>10.907220379713042</v>
      </c>
      <c r="AN138" s="4" t="b">
        <f t="shared" si="32"/>
        <v>1</v>
      </c>
      <c r="AO138" s="1">
        <v>9.4879999999999995</v>
      </c>
    </row>
    <row r="139" spans="1:41">
      <c r="A139" s="7">
        <v>136</v>
      </c>
      <c r="B139" s="9" t="s">
        <v>120</v>
      </c>
      <c r="C139" s="9" t="s">
        <v>46</v>
      </c>
      <c r="D139" s="9" t="s">
        <v>53</v>
      </c>
      <c r="E139" s="9" t="s">
        <v>33</v>
      </c>
      <c r="F139" s="2" t="b">
        <f t="shared" si="45"/>
        <v>0</v>
      </c>
      <c r="G139" s="2" t="b">
        <f t="shared" si="44"/>
        <v>1</v>
      </c>
      <c r="H139" s="1" t="s">
        <v>285</v>
      </c>
      <c r="J139" s="3"/>
      <c r="K139" s="2"/>
      <c r="L139" s="2"/>
      <c r="M139" s="1">
        <f>PRODUCT(SUM(PRODUCT(R139,overview!$J$5),PRODUCT(W139,overview!$K$5),PRODUCT(AB139,overview!$L$5)),1/SUM(overview!$J$5:$L$5))</f>
        <v>0.94069047619047619</v>
      </c>
      <c r="N139" s="1">
        <f>PRODUCT(SUM(PRODUCT(S139,overview!$J$5),PRODUCT(X139,overview!$K$5),PRODUCT(AC139,overview!$L$5)),1/SUM(overview!$J$5:$L$5))</f>
        <v>2.0593095238095236</v>
      </c>
      <c r="O139" s="1">
        <f t="shared" si="40"/>
        <v>16</v>
      </c>
      <c r="P139" s="1">
        <f t="shared" si="41"/>
        <v>24</v>
      </c>
      <c r="Q139" s="1">
        <f t="shared" si="38"/>
        <v>0.6851984599553711</v>
      </c>
      <c r="R139" s="1">
        <v>0.95699999999999996</v>
      </c>
      <c r="S139" s="1">
        <v>2.0430000000000001</v>
      </c>
      <c r="T139" s="1">
        <v>7</v>
      </c>
      <c r="U139" s="1">
        <v>1</v>
      </c>
      <c r="V139" s="1">
        <f t="shared" si="42"/>
        <v>6.6918397314873077E-2</v>
      </c>
      <c r="W139" s="1">
        <v>0.93100000000000005</v>
      </c>
      <c r="X139" s="1">
        <v>2.069</v>
      </c>
      <c r="Y139" s="1">
        <v>8</v>
      </c>
      <c r="Z139" s="1">
        <v>22</v>
      </c>
      <c r="AA139" s="1">
        <f t="shared" si="43"/>
        <v>1.2374335427742873</v>
      </c>
      <c r="AB139" s="1">
        <v>1</v>
      </c>
      <c r="AC139" s="1">
        <v>2</v>
      </c>
      <c r="AD139" s="1">
        <v>1</v>
      </c>
      <c r="AE139" s="1">
        <v>1</v>
      </c>
      <c r="AF139" s="1">
        <f t="shared" si="39"/>
        <v>0.5</v>
      </c>
      <c r="AH139" s="1">
        <f t="shared" si="46"/>
        <v>0.59781203754004109</v>
      </c>
      <c r="AI139" s="1">
        <f t="shared" si="47"/>
        <v>0.24519308458953915</v>
      </c>
      <c r="AJ139" s="1">
        <f t="shared" si="48"/>
        <v>0.40435886584849767</v>
      </c>
      <c r="AK139" s="1">
        <f t="shared" si="36"/>
        <v>1.1330183370020903</v>
      </c>
      <c r="AL139" s="4" t="b">
        <f t="shared" ref="AL139:AL152" si="49">IF(AK139&gt;AO139, TRUE, FALSE)</f>
        <v>0</v>
      </c>
      <c r="AM139" s="1">
        <f t="shared" si="37"/>
        <v>11.115958626322357</v>
      </c>
      <c r="AN139" s="4" t="b">
        <f t="shared" ref="AN139:AN152" si="50">IF(AM139&gt;AO139, TRUE, FALSE)</f>
        <v>1</v>
      </c>
      <c r="AO139" s="1">
        <v>9.4879999999999995</v>
      </c>
    </row>
    <row r="140" spans="1:41">
      <c r="A140" s="7">
        <v>137</v>
      </c>
      <c r="B140" s="9" t="s">
        <v>60</v>
      </c>
      <c r="C140" s="9" t="s">
        <v>61</v>
      </c>
      <c r="D140" s="9" t="s">
        <v>83</v>
      </c>
      <c r="E140" s="9" t="s">
        <v>61</v>
      </c>
      <c r="F140" s="2" t="b">
        <f t="shared" si="45"/>
        <v>0</v>
      </c>
      <c r="G140" s="2" t="b">
        <f t="shared" si="44"/>
        <v>0</v>
      </c>
      <c r="H140" s="1" t="s">
        <v>285</v>
      </c>
      <c r="J140" s="3"/>
      <c r="K140" s="2"/>
      <c r="L140" s="2"/>
      <c r="M140" s="1">
        <f>PRODUCT(SUM(PRODUCT(R140,overview!$J$5),PRODUCT(W140,overview!$K$5),PRODUCT(AB140,overview!$L$5)),1/SUM(overview!$J$5:$L$5))</f>
        <v>0.89916666666666667</v>
      </c>
      <c r="N140" s="1">
        <f>PRODUCT(SUM(PRODUCT(S140,overview!$J$5),PRODUCT(X140,overview!$K$5),PRODUCT(AC140,overview!$L$5)),1/SUM(overview!$J$5:$L$5))</f>
        <v>2.1008333333333336</v>
      </c>
      <c r="O140" s="1">
        <f t="shared" si="40"/>
        <v>12.3</v>
      </c>
      <c r="P140" s="1">
        <f t="shared" si="41"/>
        <v>28.7</v>
      </c>
      <c r="Q140" s="1">
        <f t="shared" si="38"/>
        <v>0.99867777337035546</v>
      </c>
      <c r="R140" s="1">
        <v>0.88100000000000001</v>
      </c>
      <c r="S140" s="1">
        <v>2.1190000000000002</v>
      </c>
      <c r="T140" s="1">
        <v>5.3</v>
      </c>
      <c r="U140" s="1">
        <v>6.7</v>
      </c>
      <c r="V140" s="1">
        <f t="shared" si="42"/>
        <v>0.52558611662674637</v>
      </c>
      <c r="W140" s="1">
        <v>0.90400000000000003</v>
      </c>
      <c r="X140" s="1">
        <v>2.0960000000000001</v>
      </c>
      <c r="Y140" s="1">
        <v>6</v>
      </c>
      <c r="Z140" s="1">
        <v>22</v>
      </c>
      <c r="AA140" s="1">
        <f t="shared" si="43"/>
        <v>1.5814249363867685</v>
      </c>
      <c r="AB140" s="1">
        <v>1</v>
      </c>
      <c r="AC140" s="1">
        <v>2</v>
      </c>
      <c r="AD140" s="1">
        <v>1</v>
      </c>
      <c r="AE140" s="1">
        <v>0</v>
      </c>
      <c r="AF140" s="1">
        <f t="shared" si="39"/>
        <v>0</v>
      </c>
      <c r="AH140" s="1">
        <f t="shared" si="46"/>
        <v>0.58410570351023872</v>
      </c>
      <c r="AI140" s="1">
        <f t="shared" si="47"/>
        <v>0.23142084988719652</v>
      </c>
      <c r="AJ140" s="1">
        <f t="shared" si="48"/>
        <v>0.39393939393939387</v>
      </c>
      <c r="AK140" s="1">
        <f t="shared" si="36"/>
        <v>2.3234538189836589</v>
      </c>
      <c r="AL140" s="4" t="b">
        <f t="shared" si="49"/>
        <v>0</v>
      </c>
      <c r="AM140" s="1">
        <f t="shared" si="37"/>
        <v>12.296148826876282</v>
      </c>
      <c r="AN140" s="4" t="b">
        <f t="shared" si="50"/>
        <v>1</v>
      </c>
      <c r="AO140" s="1">
        <v>9.4879999999999995</v>
      </c>
    </row>
    <row r="141" spans="1:41">
      <c r="A141" s="7">
        <v>138</v>
      </c>
      <c r="B141" s="9" t="s">
        <v>49</v>
      </c>
      <c r="C141" s="9" t="s">
        <v>50</v>
      </c>
      <c r="D141" s="9" t="s">
        <v>28</v>
      </c>
      <c r="E141" s="9" t="s">
        <v>29</v>
      </c>
      <c r="F141" s="2" t="b">
        <f t="shared" si="45"/>
        <v>0</v>
      </c>
      <c r="G141" s="2" t="b">
        <f t="shared" si="44"/>
        <v>1</v>
      </c>
      <c r="H141" s="1" t="s">
        <v>285</v>
      </c>
      <c r="J141" s="3"/>
      <c r="M141" s="1">
        <f>PRODUCT(SUM(PRODUCT(R141,overview!$J$5),PRODUCT(W141,overview!$K$5),PRODUCT(AB141,overview!$L$5)),1/SUM(overview!$J$5:$L$5))</f>
        <v>0.71873809523809518</v>
      </c>
      <c r="N141" s="1">
        <f>PRODUCT(SUM(PRODUCT(S141,overview!$J$5),PRODUCT(X141,overview!$K$5),PRODUCT(AC141,overview!$L$5)),1/SUM(overview!$J$5:$L$5))</f>
        <v>2.2812619047619047</v>
      </c>
      <c r="O141" s="1">
        <f t="shared" si="40"/>
        <v>10.5</v>
      </c>
      <c r="P141" s="1">
        <f t="shared" si="41"/>
        <v>23.5</v>
      </c>
      <c r="Q141" s="1">
        <f t="shared" si="38"/>
        <v>0.70513793485624021</v>
      </c>
      <c r="R141" s="1">
        <v>0.63800000000000001</v>
      </c>
      <c r="S141" s="1">
        <v>2.3620000000000001</v>
      </c>
      <c r="T141" s="1">
        <v>5</v>
      </c>
      <c r="U141" s="1">
        <v>6</v>
      </c>
      <c r="V141" s="1">
        <f t="shared" si="42"/>
        <v>0.32413209144792554</v>
      </c>
      <c r="W141" s="1">
        <v>0.76700000000000002</v>
      </c>
      <c r="X141" s="1">
        <v>2.2330000000000001</v>
      </c>
      <c r="Y141" s="1">
        <v>5.5</v>
      </c>
      <c r="Z141" s="1">
        <v>16.5</v>
      </c>
      <c r="AA141" s="1">
        <f t="shared" si="43"/>
        <v>1.0304523063143751</v>
      </c>
      <c r="AB141" s="1">
        <v>0.41699999999999998</v>
      </c>
      <c r="AC141" s="1">
        <v>2.5830000000000002</v>
      </c>
      <c r="AD141" s="1">
        <v>0</v>
      </c>
      <c r="AE141" s="1">
        <v>1</v>
      </c>
      <c r="AF141" s="1" t="e">
        <f t="shared" si="39"/>
        <v>#DIV/0!</v>
      </c>
      <c r="AH141" s="1">
        <f t="shared" si="46"/>
        <v>0.59966030082467714</v>
      </c>
      <c r="AI141" s="1">
        <f t="shared" si="47"/>
        <v>0.25186185987834186</v>
      </c>
      <c r="AJ141" s="1">
        <f t="shared" si="48"/>
        <v>0.44353920452314577</v>
      </c>
      <c r="AK141" s="1">
        <f t="shared" si="36"/>
        <v>3.937484635793441</v>
      </c>
      <c r="AL141" s="4" t="b">
        <f t="shared" si="49"/>
        <v>0</v>
      </c>
      <c r="AM141" s="1">
        <f t="shared" si="37"/>
        <v>13.538305571525537</v>
      </c>
      <c r="AN141" s="4" t="b">
        <f t="shared" si="50"/>
        <v>1</v>
      </c>
      <c r="AO141" s="1">
        <v>9.4879999999999995</v>
      </c>
    </row>
    <row r="142" spans="1:41">
      <c r="A142" s="7">
        <v>139</v>
      </c>
      <c r="B142" s="9" t="s">
        <v>49</v>
      </c>
      <c r="C142" s="9" t="s">
        <v>50</v>
      </c>
      <c r="D142" s="9" t="s">
        <v>41</v>
      </c>
      <c r="E142" s="9" t="s">
        <v>42</v>
      </c>
      <c r="F142" s="2" t="b">
        <f t="shared" si="45"/>
        <v>0</v>
      </c>
      <c r="G142" s="2" t="b">
        <f t="shared" si="44"/>
        <v>1</v>
      </c>
      <c r="H142" s="1" t="s">
        <v>285</v>
      </c>
      <c r="J142" s="3"/>
      <c r="M142" s="1">
        <f>PRODUCT(SUM(PRODUCT(R142,overview!$J$5),PRODUCT(W142,overview!$K$5),PRODUCT(AB142,overview!$L$5)),1/SUM(overview!$J$5:$L$5))</f>
        <v>0.58211904761904754</v>
      </c>
      <c r="N142" s="1">
        <f>PRODUCT(SUM(PRODUCT(S142,overview!$J$5),PRODUCT(X142,overview!$K$5),PRODUCT(AC142,overview!$L$5)),1/SUM(overview!$J$5:$L$5))</f>
        <v>2.4178809523809521</v>
      </c>
      <c r="O142" s="1">
        <f t="shared" si="40"/>
        <v>6.3</v>
      </c>
      <c r="P142" s="1">
        <f t="shared" si="41"/>
        <v>17.7</v>
      </c>
      <c r="Q142" s="1">
        <f t="shared" si="38"/>
        <v>0.67640936690970654</v>
      </c>
      <c r="R142" s="1">
        <v>0.85699999999999998</v>
      </c>
      <c r="S142" s="1">
        <v>2.1429999999999998</v>
      </c>
      <c r="T142" s="1">
        <v>4.5</v>
      </c>
      <c r="U142" s="1">
        <v>9.5</v>
      </c>
      <c r="V142" s="1">
        <f t="shared" si="42"/>
        <v>0.84424742054233437</v>
      </c>
      <c r="W142" s="1">
        <v>0.46100000000000002</v>
      </c>
      <c r="X142" s="1">
        <v>2.5390000000000001</v>
      </c>
      <c r="Y142" s="1">
        <v>1.8</v>
      </c>
      <c r="Z142" s="1">
        <v>7.2</v>
      </c>
      <c r="AA142" s="1">
        <f t="shared" si="43"/>
        <v>0.72627018511224883</v>
      </c>
      <c r="AB142" s="1">
        <v>0.4</v>
      </c>
      <c r="AC142" s="1">
        <v>2.6</v>
      </c>
      <c r="AD142" s="1">
        <v>0</v>
      </c>
      <c r="AE142" s="1">
        <v>1</v>
      </c>
      <c r="AF142" s="1" t="e">
        <f t="shared" si="39"/>
        <v>#DIV/0!</v>
      </c>
      <c r="AH142" s="1">
        <f t="shared" si="46"/>
        <v>0.62075362101594567</v>
      </c>
      <c r="AI142" s="1">
        <f t="shared" si="47"/>
        <v>0.23983299209121201</v>
      </c>
      <c r="AJ142" s="1">
        <f t="shared" si="48"/>
        <v>0.42914766748509298</v>
      </c>
      <c r="AK142" s="1">
        <f t="shared" si="36"/>
        <v>5.0069610130147773</v>
      </c>
      <c r="AL142" s="4" t="b">
        <f t="shared" si="49"/>
        <v>0</v>
      </c>
      <c r="AM142" s="1">
        <f t="shared" si="37"/>
        <v>13.020122180954612</v>
      </c>
      <c r="AN142" s="4" t="b">
        <f t="shared" si="50"/>
        <v>1</v>
      </c>
      <c r="AO142" s="1">
        <v>9.4879999999999995</v>
      </c>
    </row>
    <row r="143" spans="1:41">
      <c r="A143" s="7">
        <v>140</v>
      </c>
      <c r="B143" s="9" t="s">
        <v>30</v>
      </c>
      <c r="C143" s="9" t="s">
        <v>31</v>
      </c>
      <c r="D143" s="9" t="s">
        <v>30</v>
      </c>
      <c r="E143" s="9" t="s">
        <v>31</v>
      </c>
      <c r="F143" s="2" t="b">
        <f t="shared" si="45"/>
        <v>0</v>
      </c>
      <c r="G143" s="2" t="b">
        <f t="shared" si="44"/>
        <v>0</v>
      </c>
      <c r="H143" s="1" t="s">
        <v>285</v>
      </c>
      <c r="J143" s="3"/>
      <c r="M143" s="1">
        <f>PRODUCT(SUM(PRODUCT(R143,overview!$J$5),PRODUCT(W143,overview!$K$5),PRODUCT(AB143,overview!$L$5)),1/SUM(overview!$J$5:$L$5))</f>
        <v>1.0606666666666666</v>
      </c>
      <c r="N143" s="1">
        <f>PRODUCT(SUM(PRODUCT(S143,overview!$J$5),PRODUCT(X143,overview!$K$5),PRODUCT(AC143,overview!$L$5)),1/SUM(overview!$J$5:$L$5))</f>
        <v>1.9393333333333331</v>
      </c>
      <c r="O143" s="1">
        <f t="shared" si="40"/>
        <v>15</v>
      </c>
      <c r="P143" s="1">
        <f t="shared" si="41"/>
        <v>8</v>
      </c>
      <c r="Q143" s="1">
        <f t="shared" si="38"/>
        <v>0.29169244872235589</v>
      </c>
      <c r="R143" s="1">
        <v>1</v>
      </c>
      <c r="S143" s="1">
        <v>2</v>
      </c>
      <c r="T143" s="1">
        <v>6</v>
      </c>
      <c r="U143" s="1">
        <v>2</v>
      </c>
      <c r="V143" s="1">
        <f t="shared" si="42"/>
        <v>0.16666666666666666</v>
      </c>
      <c r="W143" s="1">
        <v>1.091</v>
      </c>
      <c r="X143" s="1">
        <v>1.909</v>
      </c>
      <c r="Y143" s="1">
        <v>9</v>
      </c>
      <c r="Z143" s="1">
        <v>6</v>
      </c>
      <c r="AA143" s="1">
        <f t="shared" si="43"/>
        <v>0.38100226994936259</v>
      </c>
      <c r="AB143" s="1">
        <v>1</v>
      </c>
      <c r="AC143" s="1">
        <v>2</v>
      </c>
      <c r="AD143" s="1">
        <v>0</v>
      </c>
      <c r="AE143" s="1">
        <v>0</v>
      </c>
      <c r="AF143" s="1" t="e">
        <f t="shared" si="39"/>
        <v>#DIV/0!</v>
      </c>
      <c r="AH143" s="1">
        <f t="shared" si="46"/>
        <v>0.57467290124490944</v>
      </c>
      <c r="AI143" s="1">
        <f t="shared" si="47"/>
        <v>0.21712068963518827</v>
      </c>
      <c r="AJ143" s="1">
        <f t="shared" si="48"/>
        <v>0.48063380281690143</v>
      </c>
      <c r="AK143" s="1">
        <f t="shared" si="36"/>
        <v>14.498720055405061</v>
      </c>
      <c r="AL143" s="4" t="b">
        <f t="shared" si="49"/>
        <v>1</v>
      </c>
      <c r="AM143" s="1">
        <f t="shared" si="37"/>
        <v>14.679183394269259</v>
      </c>
      <c r="AN143" s="4" t="b">
        <f t="shared" si="50"/>
        <v>1</v>
      </c>
      <c r="AO143" s="1">
        <v>9.4879999999999995</v>
      </c>
    </row>
    <row r="144" spans="1:41">
      <c r="A144" s="7">
        <v>141</v>
      </c>
      <c r="B144" s="9" t="s">
        <v>28</v>
      </c>
      <c r="C144" s="9" t="s">
        <v>29</v>
      </c>
      <c r="D144" s="9" t="s">
        <v>28</v>
      </c>
      <c r="E144" s="9" t="s">
        <v>29</v>
      </c>
      <c r="F144" s="2" t="b">
        <f t="shared" si="45"/>
        <v>0</v>
      </c>
      <c r="G144" s="2" t="b">
        <f t="shared" si="44"/>
        <v>0</v>
      </c>
      <c r="H144" s="1" t="s">
        <v>285</v>
      </c>
      <c r="J144" s="3"/>
      <c r="M144" s="1">
        <f>PRODUCT(SUM(PRODUCT(R144,overview!$J$5),PRODUCT(W144,overview!$K$5),PRODUCT(AB144,overview!$L$5)),1/SUM(overview!$J$5:$L$5))</f>
        <v>0.70902380952380961</v>
      </c>
      <c r="N144" s="1">
        <f>PRODUCT(SUM(PRODUCT(S144,overview!$J$5),PRODUCT(X144,overview!$K$5),PRODUCT(AC144,overview!$L$5)),1/SUM(overview!$J$5:$L$5))</f>
        <v>2.2909761904761901</v>
      </c>
      <c r="O144" s="1">
        <f t="shared" si="40"/>
        <v>16</v>
      </c>
      <c r="P144" s="1">
        <f t="shared" si="41"/>
        <v>11</v>
      </c>
      <c r="Q144" s="1">
        <f t="shared" si="38"/>
        <v>0.21277125055860993</v>
      </c>
      <c r="R144" s="1">
        <v>0.76400000000000001</v>
      </c>
      <c r="S144" s="1">
        <v>2.2360000000000002</v>
      </c>
      <c r="T144" s="1">
        <v>6.5</v>
      </c>
      <c r="U144" s="1">
        <v>4.5</v>
      </c>
      <c r="V144" s="1">
        <f t="shared" si="42"/>
        <v>0.23654878216595565</v>
      </c>
      <c r="W144" s="1">
        <v>0.68500000000000005</v>
      </c>
      <c r="X144" s="1">
        <v>2.3149999999999999</v>
      </c>
      <c r="Y144" s="1">
        <v>9.5</v>
      </c>
      <c r="Z144" s="1">
        <v>6.5</v>
      </c>
      <c r="AA144" s="1">
        <f t="shared" si="43"/>
        <v>0.20245538251676706</v>
      </c>
      <c r="AB144" s="1">
        <v>0.66700000000000004</v>
      </c>
      <c r="AC144" s="1">
        <v>2.3330000000000002</v>
      </c>
      <c r="AD144" s="1">
        <v>0</v>
      </c>
      <c r="AE144" s="1">
        <v>0</v>
      </c>
      <c r="AF144" s="1" t="e">
        <f t="shared" si="39"/>
        <v>#DIV/0!</v>
      </c>
      <c r="AH144" s="1">
        <f t="shared" si="46"/>
        <v>0.51260150808925564</v>
      </c>
      <c r="AI144" s="1">
        <f t="shared" si="47"/>
        <v>0.21621276229264544</v>
      </c>
      <c r="AJ144" s="1">
        <f t="shared" si="48"/>
        <v>0.48532065936710395</v>
      </c>
      <c r="AK144" s="1">
        <f t="shared" si="36"/>
        <v>22.381015765649618</v>
      </c>
      <c r="AL144" s="4" t="b">
        <f t="shared" si="49"/>
        <v>1</v>
      </c>
      <c r="AM144" s="1">
        <f t="shared" si="37"/>
        <v>17.238707305713699</v>
      </c>
      <c r="AN144" s="4" t="b">
        <f t="shared" si="50"/>
        <v>1</v>
      </c>
      <c r="AO144" s="1">
        <v>9.4879999999999995</v>
      </c>
    </row>
    <row r="145" spans="1:41">
      <c r="A145" s="7">
        <v>142</v>
      </c>
      <c r="B145" s="9" t="s">
        <v>85</v>
      </c>
      <c r="C145" s="9" t="s">
        <v>86</v>
      </c>
      <c r="D145" s="9" t="s">
        <v>85</v>
      </c>
      <c r="E145" s="9" t="s">
        <v>86</v>
      </c>
      <c r="F145" s="2" t="b">
        <f t="shared" si="45"/>
        <v>0</v>
      </c>
      <c r="G145" s="2" t="b">
        <f t="shared" si="44"/>
        <v>0</v>
      </c>
      <c r="H145" s="1" t="s">
        <v>285</v>
      </c>
      <c r="J145" s="3"/>
      <c r="M145" s="1">
        <f>PRODUCT(SUM(PRODUCT(R145,overview!$J$5),PRODUCT(W145,overview!$K$5),PRODUCT(AB145,overview!$L$5)),1/SUM(overview!$J$5:$L$5))</f>
        <v>3.3452380952380949E-2</v>
      </c>
      <c r="N145" s="1">
        <f>PRODUCT(SUM(PRODUCT(S145,overview!$J$5),PRODUCT(X145,overview!$K$5),PRODUCT(AC145,overview!$L$5)),1/SUM(overview!$J$5:$L$5))</f>
        <v>2.9665476190476188</v>
      </c>
      <c r="O145" s="1">
        <f t="shared" si="40"/>
        <v>1</v>
      </c>
      <c r="P145" s="1">
        <f t="shared" si="41"/>
        <v>5</v>
      </c>
      <c r="Q145" s="1">
        <f t="shared" si="38"/>
        <v>5.6382679882820336E-2</v>
      </c>
      <c r="R145" s="1">
        <v>9.2999999999999999E-2</v>
      </c>
      <c r="S145" s="1">
        <v>2.907</v>
      </c>
      <c r="T145" s="1">
        <v>1</v>
      </c>
      <c r="U145" s="1">
        <v>1</v>
      </c>
      <c r="V145" s="1">
        <f t="shared" si="42"/>
        <v>3.1991744066047469E-2</v>
      </c>
      <c r="W145" s="1">
        <v>7.0000000000000001E-3</v>
      </c>
      <c r="X145" s="1">
        <v>2.9929999999999999</v>
      </c>
      <c r="Y145" s="1">
        <v>0</v>
      </c>
      <c r="Z145" s="1">
        <v>4</v>
      </c>
      <c r="AA145" s="1" t="e">
        <f t="shared" si="43"/>
        <v>#DIV/0!</v>
      </c>
      <c r="AB145" s="1">
        <v>0</v>
      </c>
      <c r="AC145" s="1">
        <v>3</v>
      </c>
      <c r="AD145" s="1">
        <v>0</v>
      </c>
      <c r="AE145" s="1">
        <v>0</v>
      </c>
      <c r="AF145" s="1" t="e">
        <f t="shared" si="39"/>
        <v>#DIV/0!</v>
      </c>
      <c r="AH145" s="1">
        <f t="shared" si="46"/>
        <v>0.73294319079348413</v>
      </c>
      <c r="AI145" s="1">
        <f t="shared" si="47"/>
        <v>0.25462056763650659</v>
      </c>
      <c r="AJ145" s="1">
        <f t="shared" si="48"/>
        <v>1.190515512563407</v>
      </c>
      <c r="AK145" s="1">
        <f t="shared" si="36"/>
        <v>24.39208576824382</v>
      </c>
      <c r="AL145" s="4" t="b">
        <f t="shared" si="49"/>
        <v>1</v>
      </c>
      <c r="AM145" s="1">
        <f t="shared" si="37"/>
        <v>21.529512980135937</v>
      </c>
      <c r="AN145" s="4" t="b">
        <f t="shared" si="50"/>
        <v>1</v>
      </c>
      <c r="AO145" s="1">
        <v>9.4879999999999995</v>
      </c>
    </row>
    <row r="146" spans="1:41">
      <c r="A146" s="7">
        <v>143</v>
      </c>
      <c r="B146" s="9" t="s">
        <v>47</v>
      </c>
      <c r="C146" s="9" t="s">
        <v>48</v>
      </c>
      <c r="D146" s="9" t="s">
        <v>47</v>
      </c>
      <c r="E146" s="9" t="s">
        <v>48</v>
      </c>
      <c r="F146" s="2" t="b">
        <f t="shared" si="45"/>
        <v>0</v>
      </c>
      <c r="G146" s="2" t="b">
        <f t="shared" si="44"/>
        <v>0</v>
      </c>
      <c r="H146" s="1" t="s">
        <v>285</v>
      </c>
      <c r="J146" s="3"/>
      <c r="M146" s="1">
        <f>PRODUCT(SUM(PRODUCT(R146,overview!$J$5),PRODUCT(W146,overview!$K$5),PRODUCT(AB146,overview!$L$5)),1/SUM(overview!$J$5:$L$5))</f>
        <v>0.94145238095238082</v>
      </c>
      <c r="N146" s="1">
        <f>PRODUCT(SUM(PRODUCT(S146,overview!$J$5),PRODUCT(X146,overview!$K$5),PRODUCT(AC146,overview!$L$5)),1/SUM(overview!$J$5:$L$5))</f>
        <v>2.0585476190476188</v>
      </c>
      <c r="O146" s="1">
        <f t="shared" si="40"/>
        <v>12</v>
      </c>
      <c r="P146" s="1">
        <f t="shared" si="41"/>
        <v>6</v>
      </c>
      <c r="Q146" s="1">
        <f t="shared" si="38"/>
        <v>0.22866908014203263</v>
      </c>
      <c r="R146" s="1">
        <v>0.85199999999999998</v>
      </c>
      <c r="S146" s="1">
        <v>2.1480000000000001</v>
      </c>
      <c r="T146" s="1">
        <v>4</v>
      </c>
      <c r="U146" s="1">
        <v>4</v>
      </c>
      <c r="V146" s="1">
        <f t="shared" si="42"/>
        <v>0.3966480446927374</v>
      </c>
      <c r="W146" s="1">
        <v>0.98599999999999999</v>
      </c>
      <c r="X146" s="1">
        <v>2.0139999999999998</v>
      </c>
      <c r="Y146" s="1">
        <v>8</v>
      </c>
      <c r="Z146" s="1">
        <v>2</v>
      </c>
      <c r="AA146" s="1">
        <f t="shared" si="43"/>
        <v>0.1223932472691162</v>
      </c>
      <c r="AB146" s="1">
        <v>0.85699999999999998</v>
      </c>
      <c r="AC146" s="1">
        <v>2.1429999999999998</v>
      </c>
      <c r="AD146" s="1">
        <v>0</v>
      </c>
      <c r="AE146" s="1">
        <v>0</v>
      </c>
      <c r="AF146" s="1" t="e">
        <f t="shared" si="39"/>
        <v>#DIV/0!</v>
      </c>
      <c r="AH146" s="1">
        <f t="shared" si="46"/>
        <v>0.73270818629691381</v>
      </c>
      <c r="AI146" s="1">
        <f t="shared" si="47"/>
        <v>0.23964833279725528</v>
      </c>
      <c r="AJ146" s="1">
        <f t="shared" si="48"/>
        <v>0.86779184247538677</v>
      </c>
      <c r="AK146" s="1">
        <f t="shared" si="36"/>
        <v>24.41200485460411</v>
      </c>
      <c r="AL146" s="4" t="b">
        <f t="shared" si="49"/>
        <v>1</v>
      </c>
      <c r="AM146" s="1">
        <f t="shared" si="37"/>
        <v>25.82485082846047</v>
      </c>
      <c r="AN146" s="4" t="b">
        <f t="shared" si="50"/>
        <v>1</v>
      </c>
      <c r="AO146" s="1">
        <v>9.4879999999999995</v>
      </c>
    </row>
    <row r="147" spans="1:41">
      <c r="A147" s="7">
        <v>144</v>
      </c>
      <c r="B147" s="9" t="s">
        <v>45</v>
      </c>
      <c r="C147" s="9" t="s">
        <v>46</v>
      </c>
      <c r="D147" s="9" t="s">
        <v>45</v>
      </c>
      <c r="E147" s="9" t="s">
        <v>46</v>
      </c>
      <c r="F147" s="2" t="b">
        <f t="shared" si="45"/>
        <v>0</v>
      </c>
      <c r="G147" s="2" t="b">
        <f t="shared" si="44"/>
        <v>0</v>
      </c>
      <c r="H147" s="1" t="s">
        <v>285</v>
      </c>
      <c r="J147" s="4"/>
      <c r="M147" s="1">
        <f>PRODUCT(SUM(PRODUCT(R147,overview!$J$5),PRODUCT(W147,overview!$K$5),PRODUCT(AB147,overview!$L$5)),1/SUM(overview!$J$5:$L$5))</f>
        <v>0.95090476190476192</v>
      </c>
      <c r="N147" s="1">
        <f>PRODUCT(SUM(PRODUCT(S147,overview!$J$5),PRODUCT(X147,overview!$K$5),PRODUCT(AC147,overview!$L$5)),1/SUM(overview!$J$5:$L$5))</f>
        <v>2.0490952380952376</v>
      </c>
      <c r="O147" s="1">
        <f t="shared" si="40"/>
        <v>14</v>
      </c>
      <c r="P147" s="1">
        <f t="shared" si="41"/>
        <v>10</v>
      </c>
      <c r="Q147" s="1">
        <f t="shared" si="38"/>
        <v>0.3314719952725112</v>
      </c>
      <c r="R147" s="1">
        <v>1.018</v>
      </c>
      <c r="S147" s="1">
        <v>1.982</v>
      </c>
      <c r="T147" s="1">
        <v>10</v>
      </c>
      <c r="U147" s="1">
        <v>1</v>
      </c>
      <c r="V147" s="1">
        <f t="shared" si="42"/>
        <v>5.1362260343087794E-2</v>
      </c>
      <c r="W147" s="1">
        <v>0.91800000000000004</v>
      </c>
      <c r="X147" s="1">
        <v>2.0819999999999999</v>
      </c>
      <c r="Y147" s="1">
        <v>4</v>
      </c>
      <c r="Z147" s="1">
        <v>9</v>
      </c>
      <c r="AA147" s="1">
        <f t="shared" si="43"/>
        <v>0.99207492795389063</v>
      </c>
      <c r="AB147" s="1">
        <v>1</v>
      </c>
      <c r="AC147" s="1">
        <v>2</v>
      </c>
      <c r="AD147" s="1">
        <v>0</v>
      </c>
      <c r="AE147" s="1">
        <v>0</v>
      </c>
      <c r="AF147" s="1" t="e">
        <f t="shared" si="39"/>
        <v>#DIV/0!</v>
      </c>
      <c r="AH147" s="1">
        <f t="shared" si="46"/>
        <v>0.77772763440732517</v>
      </c>
      <c r="AI147" s="1">
        <f t="shared" si="47"/>
        <v>0.19978055132739939</v>
      </c>
      <c r="AJ147" s="1">
        <f t="shared" si="48"/>
        <v>0.44829572731637052</v>
      </c>
      <c r="AK147" s="1">
        <f t="shared" si="36"/>
        <v>26.187966467399956</v>
      </c>
      <c r="AL147" s="4" t="b">
        <f t="shared" si="49"/>
        <v>1</v>
      </c>
      <c r="AM147" s="1">
        <f t="shared" si="37"/>
        <v>34.941946051118116</v>
      </c>
      <c r="AN147" s="4" t="b">
        <f t="shared" si="50"/>
        <v>1</v>
      </c>
      <c r="AO147" s="1">
        <v>9.4879999999999995</v>
      </c>
    </row>
    <row r="148" spans="1:41">
      <c r="A148" s="7">
        <v>145</v>
      </c>
      <c r="B148" s="9" t="s">
        <v>28</v>
      </c>
      <c r="C148" s="9" t="s">
        <v>29</v>
      </c>
      <c r="D148" s="9" t="s">
        <v>28</v>
      </c>
      <c r="E148" s="9" t="s">
        <v>29</v>
      </c>
      <c r="F148" s="2" t="b">
        <f t="shared" si="45"/>
        <v>0</v>
      </c>
      <c r="G148" s="2" t="b">
        <f t="shared" si="44"/>
        <v>0</v>
      </c>
      <c r="H148" s="1" t="s">
        <v>285</v>
      </c>
      <c r="M148" s="1">
        <f>PRODUCT(SUM(PRODUCT(R148,overview!$J$5),PRODUCT(W148,overview!$K$5),PRODUCT(AB148,overview!$L$5)),1/SUM(overview!$J$5:$L$5))</f>
        <v>0.68840476190476196</v>
      </c>
      <c r="N148" s="1">
        <f>PRODUCT(SUM(PRODUCT(S148,overview!$J$5),PRODUCT(X148,overview!$K$5),PRODUCT(AC148,overview!$L$5)),1/SUM(overview!$J$5:$L$5))</f>
        <v>2.3115952380952383</v>
      </c>
      <c r="O148" s="1">
        <f t="shared" si="40"/>
        <v>9</v>
      </c>
      <c r="P148" s="1">
        <f t="shared" si="41"/>
        <v>11</v>
      </c>
      <c r="Q148" s="1">
        <f t="shared" si="38"/>
        <v>0.36398396398190391</v>
      </c>
      <c r="R148" s="1">
        <v>0.59399999999999997</v>
      </c>
      <c r="S148" s="1">
        <v>2.4060000000000001</v>
      </c>
      <c r="T148" s="1">
        <v>3</v>
      </c>
      <c r="U148" s="1">
        <v>1</v>
      </c>
      <c r="V148" s="1">
        <f t="shared" si="42"/>
        <v>8.2294264339152101E-2</v>
      </c>
      <c r="W148" s="1">
        <v>0.73299999999999998</v>
      </c>
      <c r="X148" s="1">
        <v>2.2669999999999999</v>
      </c>
      <c r="Y148" s="1">
        <v>6</v>
      </c>
      <c r="Z148" s="1">
        <v>10</v>
      </c>
      <c r="AA148" s="1">
        <f t="shared" si="43"/>
        <v>0.53889133950889578</v>
      </c>
      <c r="AB148" s="1">
        <v>0.66700000000000004</v>
      </c>
      <c r="AC148" s="1">
        <v>2.3330000000000002</v>
      </c>
      <c r="AD148" s="1">
        <v>0</v>
      </c>
      <c r="AE148" s="1">
        <v>0</v>
      </c>
      <c r="AF148" s="1" t="e">
        <f t="shared" si="39"/>
        <v>#DIV/0!</v>
      </c>
      <c r="AH148" s="1">
        <f t="shared" si="46"/>
        <v>0.72603530977673969</v>
      </c>
      <c r="AI148" s="1">
        <f t="shared" si="47"/>
        <v>0.18898572592447616</v>
      </c>
      <c r="AJ148" s="1">
        <f t="shared" si="48"/>
        <v>0.4239962098780054</v>
      </c>
      <c r="AK148" s="1">
        <f t="shared" si="36"/>
        <v>17.409251652076811</v>
      </c>
      <c r="AL148" s="4" t="b">
        <f t="shared" si="49"/>
        <v>1</v>
      </c>
      <c r="AM148" s="1">
        <f t="shared" si="37"/>
        <v>41.68316985516411</v>
      </c>
      <c r="AN148" s="4" t="b">
        <f t="shared" si="50"/>
        <v>1</v>
      </c>
      <c r="AO148" s="1">
        <v>9.4879999999999995</v>
      </c>
    </row>
    <row r="149" spans="1:41">
      <c r="A149" s="7">
        <v>146</v>
      </c>
      <c r="B149" s="9" t="s">
        <v>45</v>
      </c>
      <c r="C149" s="9" t="s">
        <v>46</v>
      </c>
      <c r="D149" s="9" t="s">
        <v>45</v>
      </c>
      <c r="E149" s="9" t="s">
        <v>46</v>
      </c>
      <c r="F149" s="2" t="b">
        <f t="shared" si="45"/>
        <v>0</v>
      </c>
      <c r="G149" s="2" t="b">
        <f t="shared" si="44"/>
        <v>0</v>
      </c>
      <c r="H149" s="1" t="s">
        <v>285</v>
      </c>
      <c r="J149" s="3"/>
      <c r="M149" s="1">
        <f>PRODUCT(SUM(PRODUCT(R149,overview!$J$5),PRODUCT(W149,overview!$K$5),PRODUCT(AB149,overview!$L$5)),1/SUM(overview!$J$5:$L$5))</f>
        <v>0.99778571428571416</v>
      </c>
      <c r="N149" s="1">
        <f>PRODUCT(SUM(PRODUCT(S149,overview!$J$5),PRODUCT(X149,overview!$K$5),PRODUCT(AC149,overview!$L$5)),1/SUM(overview!$J$5:$L$5))</f>
        <v>2.0022142857142855</v>
      </c>
      <c r="O149" s="1">
        <f t="shared" si="40"/>
        <v>14</v>
      </c>
      <c r="P149" s="1">
        <f t="shared" si="41"/>
        <v>1</v>
      </c>
      <c r="Q149" s="1">
        <f t="shared" si="38"/>
        <v>3.5595794452060729E-2</v>
      </c>
      <c r="R149" s="1">
        <v>1.0229999999999999</v>
      </c>
      <c r="S149" s="1">
        <v>1.9770000000000001</v>
      </c>
      <c r="T149" s="1">
        <v>8</v>
      </c>
      <c r="U149" s="1">
        <v>0</v>
      </c>
      <c r="V149" s="1">
        <f t="shared" si="42"/>
        <v>0</v>
      </c>
      <c r="W149" s="1">
        <v>0.98599999999999999</v>
      </c>
      <c r="X149" s="1">
        <v>2.0139999999999998</v>
      </c>
      <c r="Y149" s="1">
        <v>6</v>
      </c>
      <c r="Z149" s="1">
        <v>1</v>
      </c>
      <c r="AA149" s="1">
        <f t="shared" si="43"/>
        <v>8.1595498179410794E-2</v>
      </c>
      <c r="AB149" s="1">
        <v>1</v>
      </c>
      <c r="AC149" s="1">
        <v>2</v>
      </c>
      <c r="AD149" s="1">
        <v>0</v>
      </c>
      <c r="AE149" s="1">
        <v>0</v>
      </c>
      <c r="AF149" s="1" t="e">
        <f t="shared" si="39"/>
        <v>#DIV/0!</v>
      </c>
      <c r="AH149" s="1">
        <f t="shared" si="46"/>
        <v>0.86022685214608552</v>
      </c>
      <c r="AI149" s="1">
        <f t="shared" si="47"/>
        <v>0.19801124081279722</v>
      </c>
      <c r="AJ149" s="1">
        <f t="shared" si="48"/>
        <v>0.52995999058602006</v>
      </c>
      <c r="AK149" s="1">
        <f t="shared" si="36"/>
        <v>15.691292044037613</v>
      </c>
      <c r="AL149" s="4" t="b">
        <f t="shared" si="49"/>
        <v>1</v>
      </c>
      <c r="AM149" s="1">
        <f t="shared" si="37"/>
        <v>52.582327665180358</v>
      </c>
      <c r="AN149" s="4" t="b">
        <f t="shared" si="50"/>
        <v>1</v>
      </c>
      <c r="AO149" s="1">
        <v>9.4879999999999995</v>
      </c>
    </row>
    <row r="150" spans="1:41">
      <c r="A150" s="7">
        <v>147</v>
      </c>
      <c r="B150" s="9" t="s">
        <v>30</v>
      </c>
      <c r="C150" s="9" t="s">
        <v>31</v>
      </c>
      <c r="D150" s="9" t="s">
        <v>74</v>
      </c>
      <c r="E150" s="9" t="s">
        <v>1</v>
      </c>
      <c r="F150" s="2" t="b">
        <f t="shared" si="45"/>
        <v>1</v>
      </c>
      <c r="G150" s="2" t="b">
        <f t="shared" si="44"/>
        <v>0</v>
      </c>
      <c r="H150" s="1" t="s">
        <v>285</v>
      </c>
      <c r="J150" s="3"/>
      <c r="M150" s="1">
        <f>PRODUCT(SUM(PRODUCT(R150,overview!$J$5),PRODUCT(W150,overview!$K$5),PRODUCT(AB150,overview!$L$5)),1/SUM(overview!$J$5:$L$5))</f>
        <v>1.1020714285714286</v>
      </c>
      <c r="N150" s="1">
        <f>PRODUCT(SUM(PRODUCT(S150,overview!$J$5),PRODUCT(X150,overview!$K$5),PRODUCT(AC150,overview!$L$5)),1/SUM(overview!$J$5:$L$5))</f>
        <v>1.8979285714285712</v>
      </c>
      <c r="O150" s="1">
        <f t="shared" si="40"/>
        <v>12</v>
      </c>
      <c r="P150" s="1">
        <f t="shared" si="41"/>
        <v>4</v>
      </c>
      <c r="Q150" s="1">
        <f t="shared" si="38"/>
        <v>0.19355688532610746</v>
      </c>
      <c r="R150" s="1">
        <v>1</v>
      </c>
      <c r="S150" s="1">
        <v>2</v>
      </c>
      <c r="T150" s="1">
        <v>6</v>
      </c>
      <c r="U150" s="1">
        <v>0</v>
      </c>
      <c r="V150" s="1">
        <f t="shared" si="42"/>
        <v>0</v>
      </c>
      <c r="W150" s="1">
        <v>1.151</v>
      </c>
      <c r="X150" s="1">
        <v>1.849</v>
      </c>
      <c r="Y150" s="1">
        <v>5</v>
      </c>
      <c r="Z150" s="1">
        <v>3</v>
      </c>
      <c r="AA150" s="1">
        <f t="shared" si="43"/>
        <v>0.37349918875067611</v>
      </c>
      <c r="AB150" s="1">
        <v>1.0589999999999999</v>
      </c>
      <c r="AC150" s="1">
        <v>1.9410000000000001</v>
      </c>
      <c r="AD150" s="1">
        <v>1</v>
      </c>
      <c r="AE150" s="1">
        <v>1</v>
      </c>
      <c r="AF150" s="1">
        <f t="shared" si="39"/>
        <v>0.54559505409582687</v>
      </c>
      <c r="AH150" s="1">
        <f t="shared" si="46"/>
        <v>0.90970120254474374</v>
      </c>
      <c r="AI150" s="1">
        <f t="shared" si="47"/>
        <v>0.22264999488944159</v>
      </c>
      <c r="AJ150" s="1">
        <f t="shared" si="48"/>
        <v>0.69024244595724338</v>
      </c>
      <c r="AK150" s="1">
        <f t="shared" si="36"/>
        <v>19.114862931089991</v>
      </c>
      <c r="AL150" s="4" t="b">
        <f t="shared" si="49"/>
        <v>1</v>
      </c>
      <c r="AM150" s="1">
        <f t="shared" si="37"/>
        <v>53.383410482020381</v>
      </c>
      <c r="AN150" s="4" t="b">
        <f t="shared" si="50"/>
        <v>1</v>
      </c>
      <c r="AO150" s="1">
        <v>9.4879999999999995</v>
      </c>
    </row>
    <row r="151" spans="1:41">
      <c r="A151" s="7">
        <v>148</v>
      </c>
      <c r="B151" s="9" t="s">
        <v>49</v>
      </c>
      <c r="C151" s="9" t="s">
        <v>50</v>
      </c>
      <c r="D151" s="9" t="s">
        <v>62</v>
      </c>
      <c r="E151" s="9" t="s">
        <v>48</v>
      </c>
      <c r="F151" s="2" t="b">
        <f t="shared" si="45"/>
        <v>1</v>
      </c>
      <c r="G151" s="2" t="b">
        <f t="shared" si="44"/>
        <v>0</v>
      </c>
      <c r="H151" s="1" t="s">
        <v>285</v>
      </c>
      <c r="M151" s="1">
        <f>PRODUCT(SUM(PRODUCT(R151,overview!$J$5),PRODUCT(W151,overview!$K$5),PRODUCT(AB151,overview!$L$5)),1/SUM(overview!$J$5:$L$5))</f>
        <v>0.49821428571428572</v>
      </c>
      <c r="N151" s="1">
        <f>PRODUCT(SUM(PRODUCT(S151,overview!$J$5),PRODUCT(X151,overview!$K$5),PRODUCT(AC151,overview!$L$5)),1/SUM(overview!$J$5:$L$5))</f>
        <v>2.5017857142857141</v>
      </c>
      <c r="O151" s="1">
        <f t="shared" si="40"/>
        <v>6.5</v>
      </c>
      <c r="P151" s="1">
        <f t="shared" si="41"/>
        <v>72.5</v>
      </c>
      <c r="Q151" s="1">
        <f t="shared" si="38"/>
        <v>2.2212156152198985</v>
      </c>
      <c r="R151" s="1">
        <v>0.64700000000000002</v>
      </c>
      <c r="S151" s="1">
        <v>2.3530000000000002</v>
      </c>
      <c r="T151" s="1">
        <v>6.5</v>
      </c>
      <c r="U151" s="1">
        <v>15.5</v>
      </c>
      <c r="V151" s="1">
        <f t="shared" si="42"/>
        <v>0.65569322305403899</v>
      </c>
      <c r="W151" s="1">
        <v>0.42899999999999999</v>
      </c>
      <c r="X151" s="1">
        <v>2.5710000000000002</v>
      </c>
      <c r="Y151" s="1">
        <v>0</v>
      </c>
      <c r="Z151" s="1">
        <v>56</v>
      </c>
      <c r="AA151" s="1" t="e">
        <f t="shared" si="43"/>
        <v>#DIV/0!</v>
      </c>
      <c r="AB151" s="1">
        <v>0.502</v>
      </c>
      <c r="AC151" s="1">
        <v>2.4980000000000002</v>
      </c>
      <c r="AD151" s="1">
        <v>0</v>
      </c>
      <c r="AE151" s="1">
        <v>1</v>
      </c>
      <c r="AF151" s="1" t="e">
        <f t="shared" si="39"/>
        <v>#DIV/0!</v>
      </c>
      <c r="AH151" s="1">
        <f t="shared" si="46"/>
        <v>1.0078045946558476</v>
      </c>
      <c r="AI151" s="1">
        <f t="shared" si="47"/>
        <v>0.20532503093566487</v>
      </c>
      <c r="AJ151" s="1">
        <f t="shared" si="48"/>
        <v>0.70679051889814215</v>
      </c>
      <c r="AK151" s="1">
        <f t="shared" si="36"/>
        <v>20.594579015051202</v>
      </c>
      <c r="AL151" s="4" t="b">
        <f t="shared" si="49"/>
        <v>1</v>
      </c>
      <c r="AM151" s="1">
        <f t="shared" si="37"/>
        <v>50.922681828706608</v>
      </c>
      <c r="AN151" s="4" t="b">
        <f t="shared" si="50"/>
        <v>1</v>
      </c>
      <c r="AO151" s="1">
        <v>9.4879999999999995</v>
      </c>
    </row>
    <row r="152" spans="1:41">
      <c r="A152" s="7">
        <v>149</v>
      </c>
      <c r="B152" s="9" t="s">
        <v>90</v>
      </c>
      <c r="C152" s="9" t="s">
        <v>91</v>
      </c>
      <c r="D152" s="9" t="s">
        <v>32</v>
      </c>
      <c r="E152" s="9" t="s">
        <v>33</v>
      </c>
      <c r="F152" s="2" t="b">
        <f t="shared" si="45"/>
        <v>1</v>
      </c>
      <c r="G152" s="2" t="b">
        <f t="shared" si="44"/>
        <v>0</v>
      </c>
      <c r="H152" s="1" t="s">
        <v>285</v>
      </c>
      <c r="J152" s="3"/>
      <c r="K152" s="3"/>
      <c r="L152" s="3"/>
      <c r="M152" s="1">
        <f>PRODUCT(SUM(PRODUCT(R152,overview!$J$5),PRODUCT(W152,overview!$K$5),PRODUCT(AB152,overview!$L$5)),1/SUM(overview!$J$5:$L$5))</f>
        <v>0.72666666666666657</v>
      </c>
      <c r="N152" s="1">
        <f>PRODUCT(SUM(PRODUCT(S152,overview!$J$5),PRODUCT(X152,overview!$K$5),PRODUCT(AC152,overview!$L$5)),1/SUM(overview!$J$5:$L$5))</f>
        <v>2.2733333333333334</v>
      </c>
      <c r="O152" s="1">
        <f t="shared" si="40"/>
        <v>11</v>
      </c>
      <c r="P152" s="1">
        <f t="shared" si="41"/>
        <v>21</v>
      </c>
      <c r="Q152" s="1">
        <f t="shared" si="38"/>
        <v>0.61023727006131701</v>
      </c>
      <c r="R152" s="1">
        <v>0.28000000000000003</v>
      </c>
      <c r="S152" s="1">
        <v>2.72</v>
      </c>
      <c r="T152" s="1">
        <v>4.5</v>
      </c>
      <c r="U152" s="1">
        <v>5.5</v>
      </c>
      <c r="V152" s="1">
        <f t="shared" si="42"/>
        <v>0.12581699346405228</v>
      </c>
      <c r="W152" s="1">
        <v>0.95099999999999996</v>
      </c>
      <c r="X152" s="1">
        <v>2.0489999999999999</v>
      </c>
      <c r="Y152" s="1">
        <v>6</v>
      </c>
      <c r="Z152" s="1">
        <v>14</v>
      </c>
      <c r="AA152" s="1">
        <f t="shared" si="43"/>
        <v>1.0829673011224987</v>
      </c>
      <c r="AB152" s="1">
        <v>0.252</v>
      </c>
      <c r="AC152" s="1">
        <v>2.7480000000000002</v>
      </c>
      <c r="AD152" s="1">
        <v>0.5</v>
      </c>
      <c r="AE152" s="1">
        <v>1.5</v>
      </c>
      <c r="AF152" s="1">
        <f t="shared" si="39"/>
        <v>0.27510917030567689</v>
      </c>
      <c r="AH152" s="1">
        <f t="shared" si="46"/>
        <v>0.87811512423769933</v>
      </c>
      <c r="AI152" s="1">
        <f t="shared" si="47"/>
        <v>0.22874029312766694</v>
      </c>
      <c r="AJ152" s="1">
        <f t="shared" si="48"/>
        <v>0.69024244595724349</v>
      </c>
      <c r="AK152" s="1">
        <f t="shared" si="36"/>
        <v>19.090815458993827</v>
      </c>
      <c r="AL152" s="4" t="b">
        <f t="shared" si="49"/>
        <v>1</v>
      </c>
      <c r="AM152" s="1">
        <f t="shared" si="37"/>
        <v>45.585507231776027</v>
      </c>
      <c r="AN152" s="4" t="b">
        <f t="shared" si="50"/>
        <v>1</v>
      </c>
      <c r="AO152" s="1">
        <v>9.4879999999999995</v>
      </c>
    </row>
    <row r="153" spans="1:41">
      <c r="A153" s="7">
        <v>150</v>
      </c>
      <c r="B153" s="9" t="s">
        <v>89</v>
      </c>
      <c r="C153" s="9" t="s">
        <v>70</v>
      </c>
      <c r="D153" s="9" t="s">
        <v>69</v>
      </c>
      <c r="E153" s="9" t="s">
        <v>70</v>
      </c>
      <c r="F153" s="2" t="b">
        <f t="shared" si="45"/>
        <v>1</v>
      </c>
      <c r="G153" s="2" t="b">
        <f t="shared" si="44"/>
        <v>1</v>
      </c>
      <c r="H153" s="1" t="s">
        <v>285</v>
      </c>
      <c r="J153" s="4"/>
      <c r="M153" s="1">
        <f>PRODUCT(SUM(PRODUCT(R153,overview!$J$5),PRODUCT(W153,overview!$K$5),PRODUCT(AB153,overview!$L$5)),1/SUM(overview!$J$5:$L$5))</f>
        <v>1.0054999999999998</v>
      </c>
      <c r="N153" s="1">
        <f>PRODUCT(SUM(PRODUCT(S153,overview!$J$5),PRODUCT(X153,overview!$K$5),PRODUCT(AC153,overview!$L$5)),1/SUM(overview!$J$5:$L$5))</f>
        <v>1.9944999999999999</v>
      </c>
      <c r="O153" s="1">
        <f t="shared" si="40"/>
        <v>11</v>
      </c>
      <c r="P153" s="1">
        <f t="shared" si="41"/>
        <v>14</v>
      </c>
      <c r="Q153" s="1">
        <f t="shared" si="38"/>
        <v>0.64162811367624595</v>
      </c>
      <c r="R153" s="1">
        <v>1.0069999999999999</v>
      </c>
      <c r="S153" s="1">
        <v>1.9930000000000001</v>
      </c>
      <c r="T153" s="1">
        <v>4</v>
      </c>
      <c r="U153" s="1">
        <v>1</v>
      </c>
      <c r="V153" s="1">
        <f t="shared" si="42"/>
        <v>0.12631710988459607</v>
      </c>
      <c r="W153" s="1">
        <v>1.0049999999999999</v>
      </c>
      <c r="X153" s="1">
        <v>1.9950000000000001</v>
      </c>
      <c r="Y153" s="1">
        <v>6</v>
      </c>
      <c r="Z153" s="1">
        <v>13</v>
      </c>
      <c r="AA153" s="1">
        <f t="shared" si="43"/>
        <v>1.0914786967418544</v>
      </c>
      <c r="AB153" s="1">
        <v>1</v>
      </c>
      <c r="AC153" s="1">
        <v>2</v>
      </c>
      <c r="AD153" s="1">
        <v>1</v>
      </c>
      <c r="AE153" s="1">
        <v>0</v>
      </c>
      <c r="AF153" s="1">
        <f t="shared" si="39"/>
        <v>0</v>
      </c>
      <c r="AH153" s="1">
        <f t="shared" si="46"/>
        <v>0.79651494566982628</v>
      </c>
      <c r="AI153" s="1">
        <f t="shared" si="47"/>
        <v>0.24736649678275041</v>
      </c>
      <c r="AJ153" s="1">
        <f t="shared" si="48"/>
        <v>0.61545111871909242</v>
      </c>
    </row>
    <row r="154" spans="1:41">
      <c r="A154" s="7">
        <v>151</v>
      </c>
      <c r="B154" s="9" t="s">
        <v>28</v>
      </c>
      <c r="C154" s="9" t="s">
        <v>29</v>
      </c>
      <c r="D154" s="9" t="s">
        <v>28</v>
      </c>
      <c r="E154" s="9" t="s">
        <v>29</v>
      </c>
      <c r="F154" s="2" t="b">
        <f t="shared" si="45"/>
        <v>0</v>
      </c>
      <c r="G154" s="2" t="b">
        <f t="shared" si="44"/>
        <v>0</v>
      </c>
      <c r="H154" s="1" t="s">
        <v>285</v>
      </c>
      <c r="M154" s="1">
        <f>PRODUCT(SUM(PRODUCT(R154,overview!$J$5),PRODUCT(W154,overview!$K$5),PRODUCT(AB154,overview!$L$5)),1/SUM(overview!$J$5:$L$5))</f>
        <v>0.66100000000000003</v>
      </c>
      <c r="N154" s="1">
        <f>PRODUCT(SUM(PRODUCT(S154,overview!$J$5),PRODUCT(X154,overview!$K$5),PRODUCT(AC154,overview!$L$5)),1/SUM(overview!$J$5:$L$5))</f>
        <v>2.339</v>
      </c>
      <c r="O154" s="1">
        <f t="shared" si="40"/>
        <v>13.5</v>
      </c>
      <c r="P154" s="1">
        <f t="shared" si="41"/>
        <v>5.5</v>
      </c>
      <c r="Q154" s="1">
        <f t="shared" si="38"/>
        <v>0.11513308948110146</v>
      </c>
      <c r="R154" s="1">
        <v>0.69499999999999995</v>
      </c>
      <c r="S154" s="1">
        <v>2.3050000000000002</v>
      </c>
      <c r="T154" s="1">
        <v>5.5</v>
      </c>
      <c r="U154" s="1">
        <v>1.5</v>
      </c>
      <c r="V154" s="1">
        <f t="shared" si="42"/>
        <v>8.2232301321238391E-2</v>
      </c>
      <c r="W154" s="1">
        <v>0.64500000000000002</v>
      </c>
      <c r="X154" s="1">
        <v>2.355</v>
      </c>
      <c r="Y154" s="1">
        <v>8</v>
      </c>
      <c r="Z154" s="1">
        <v>4</v>
      </c>
      <c r="AA154" s="1">
        <f t="shared" si="43"/>
        <v>0.13694267515923567</v>
      </c>
      <c r="AB154" s="1">
        <v>0.66700000000000004</v>
      </c>
      <c r="AC154" s="1">
        <v>2.3330000000000002</v>
      </c>
      <c r="AD154" s="1">
        <v>0</v>
      </c>
      <c r="AE154" s="1">
        <v>0</v>
      </c>
      <c r="AF154" s="1" t="e">
        <f t="shared" si="39"/>
        <v>#DIV/0!</v>
      </c>
      <c r="AH154" s="1">
        <f t="shared" si="46"/>
        <v>0.8528479781950058</v>
      </c>
      <c r="AI154" s="1">
        <f t="shared" si="47"/>
        <v>0.26965369141408263</v>
      </c>
      <c r="AJ154" s="1">
        <f t="shared" si="48"/>
        <v>0.58796754899625081</v>
      </c>
    </row>
    <row r="155" spans="1:41">
      <c r="A155" s="7">
        <v>152</v>
      </c>
      <c r="B155" s="9" t="s">
        <v>65</v>
      </c>
      <c r="C155" s="9" t="s">
        <v>2</v>
      </c>
      <c r="D155" s="9" t="s">
        <v>83</v>
      </c>
      <c r="E155" s="9" t="s">
        <v>61</v>
      </c>
      <c r="F155" s="2" t="b">
        <f t="shared" si="45"/>
        <v>0</v>
      </c>
      <c r="G155" s="2" t="b">
        <f t="shared" si="44"/>
        <v>0</v>
      </c>
      <c r="H155" s="2" t="s">
        <v>298</v>
      </c>
      <c r="J155" s="3"/>
      <c r="M155" s="1">
        <f>PRODUCT(SUM(PRODUCT(R155,overview!$J$5),PRODUCT(W155,overview!$K$5),PRODUCT(AB155,overview!$L$5)),1/SUM(overview!$J$5:$L$5))</f>
        <v>0.70099999999999996</v>
      </c>
      <c r="N155" s="1">
        <f>PRODUCT(SUM(PRODUCT(S155,overview!$J$5),PRODUCT(X155,overview!$K$5),PRODUCT(AC155,overview!$L$5)),1/SUM(overview!$J$5:$L$5))</f>
        <v>2.2989999999999999</v>
      </c>
      <c r="O155" s="1">
        <f t="shared" si="40"/>
        <v>8.3000000000000007</v>
      </c>
      <c r="P155" s="1">
        <f t="shared" si="41"/>
        <v>19.7</v>
      </c>
      <c r="Q155" s="1">
        <f t="shared" si="38"/>
        <v>0.7237143441098014</v>
      </c>
      <c r="R155" s="1">
        <v>0.34799999999999998</v>
      </c>
      <c r="S155" s="1">
        <v>2.6520000000000001</v>
      </c>
      <c r="T155" s="1">
        <v>4.5</v>
      </c>
      <c r="U155" s="1">
        <v>7.5</v>
      </c>
      <c r="V155" s="1">
        <f t="shared" si="42"/>
        <v>0.21870286576168924</v>
      </c>
      <c r="W155" s="1">
        <v>0.872</v>
      </c>
      <c r="X155" s="1">
        <v>2.1280000000000001</v>
      </c>
      <c r="Y155" s="1">
        <v>3.8</v>
      </c>
      <c r="Z155" s="1">
        <v>11.2</v>
      </c>
      <c r="AA155" s="1">
        <f t="shared" si="43"/>
        <v>1.2077562326869804</v>
      </c>
      <c r="AB155" s="1">
        <v>0.502</v>
      </c>
      <c r="AC155" s="1">
        <v>2.4980000000000002</v>
      </c>
      <c r="AD155" s="1">
        <v>0</v>
      </c>
      <c r="AE155" s="1">
        <v>1</v>
      </c>
      <c r="AF155" s="1" t="e">
        <f t="shared" si="39"/>
        <v>#DIV/0!</v>
      </c>
    </row>
    <row r="156" spans="1:41">
      <c r="A156" s="7">
        <v>153</v>
      </c>
      <c r="B156" s="9" t="s">
        <v>54</v>
      </c>
      <c r="C156" s="9" t="s">
        <v>55</v>
      </c>
      <c r="D156" s="9" t="s">
        <v>58</v>
      </c>
      <c r="E156" s="9" t="s">
        <v>59</v>
      </c>
      <c r="F156" s="2" t="b">
        <f t="shared" si="45"/>
        <v>1</v>
      </c>
      <c r="G156" s="2" t="b">
        <f t="shared" si="44"/>
        <v>1</v>
      </c>
      <c r="H156" s="2" t="s">
        <v>298</v>
      </c>
      <c r="J156" s="3"/>
      <c r="K156" s="4"/>
      <c r="L156" s="3"/>
      <c r="M156" s="1">
        <f>PRODUCT(SUM(PRODUCT(R156,overview!$J$5),PRODUCT(W156,overview!$K$5),PRODUCT(AB156,overview!$L$5)),1/SUM(overview!$J$5:$L$5))</f>
        <v>0.43526190476190468</v>
      </c>
      <c r="N156" s="1">
        <f>PRODUCT(SUM(PRODUCT(S156,overview!$J$5),PRODUCT(X156,overview!$K$5),PRODUCT(AC156,overview!$L$5)),1/SUM(overview!$J$5:$L$5))</f>
        <v>2.5647380952380949</v>
      </c>
      <c r="O156" s="1">
        <f t="shared" si="40"/>
        <v>7</v>
      </c>
      <c r="P156" s="1">
        <f t="shared" si="41"/>
        <v>17</v>
      </c>
      <c r="Q156" s="1">
        <f t="shared" si="38"/>
        <v>0.41215304900448646</v>
      </c>
      <c r="R156" s="1">
        <v>0.378</v>
      </c>
      <c r="S156" s="1">
        <v>2.6219999999999999</v>
      </c>
      <c r="T156" s="1">
        <v>3.5</v>
      </c>
      <c r="U156" s="1">
        <v>5.5</v>
      </c>
      <c r="V156" s="1">
        <f t="shared" si="42"/>
        <v>0.22654462242562928</v>
      </c>
      <c r="W156" s="1">
        <v>0.46400000000000002</v>
      </c>
      <c r="X156" s="1">
        <v>2.536</v>
      </c>
      <c r="Y156" s="1">
        <v>3.5</v>
      </c>
      <c r="Z156" s="1">
        <v>10.5</v>
      </c>
      <c r="AA156" s="1">
        <f t="shared" si="43"/>
        <v>0.54889589905362779</v>
      </c>
      <c r="AB156" s="1">
        <v>0.375</v>
      </c>
      <c r="AC156" s="1">
        <v>2.625</v>
      </c>
      <c r="AD156" s="1">
        <v>0</v>
      </c>
      <c r="AE156" s="1">
        <v>1</v>
      </c>
      <c r="AF156" s="1" t="e">
        <f t="shared" si="39"/>
        <v>#DIV/0!</v>
      </c>
    </row>
    <row r="157" spans="1:41">
      <c r="A157" s="7">
        <v>154</v>
      </c>
      <c r="B157" s="9" t="s">
        <v>30</v>
      </c>
      <c r="C157" s="9" t="s">
        <v>31</v>
      </c>
      <c r="D157" s="9" t="s">
        <v>30</v>
      </c>
      <c r="E157" s="9" t="s">
        <v>31</v>
      </c>
      <c r="F157" s="2" t="b">
        <f t="shared" si="45"/>
        <v>0</v>
      </c>
      <c r="G157" s="2" t="b">
        <f t="shared" si="44"/>
        <v>0</v>
      </c>
      <c r="H157" s="2" t="s">
        <v>298</v>
      </c>
      <c r="M157" s="1">
        <f>PRODUCT(SUM(PRODUCT(R157,overview!$J$5),PRODUCT(W157,overview!$K$5),PRODUCT(AB157,overview!$L$5)),1/SUM(overview!$J$5:$L$5))</f>
        <v>0.92523809523809519</v>
      </c>
      <c r="N157" s="1">
        <f>PRODUCT(SUM(PRODUCT(S157,overview!$J$5),PRODUCT(X157,overview!$K$5),PRODUCT(AC157,overview!$L$5)),1/SUM(overview!$J$5:$L$5))</f>
        <v>2.0747619047619041</v>
      </c>
      <c r="O157" s="1">
        <f t="shared" si="40"/>
        <v>10</v>
      </c>
      <c r="P157" s="1">
        <f t="shared" si="41"/>
        <v>9</v>
      </c>
      <c r="Q157" s="1">
        <f t="shared" si="38"/>
        <v>0.40135414275877906</v>
      </c>
      <c r="R157" s="1">
        <v>1.004</v>
      </c>
      <c r="S157" s="1">
        <v>1.996</v>
      </c>
      <c r="T157" s="1">
        <v>6</v>
      </c>
      <c r="U157" s="1">
        <v>1</v>
      </c>
      <c r="V157" s="1">
        <f t="shared" si="42"/>
        <v>8.3834335337341345E-2</v>
      </c>
      <c r="W157" s="1">
        <v>0.88600000000000001</v>
      </c>
      <c r="X157" s="1">
        <v>2.1139999999999999</v>
      </c>
      <c r="Y157" s="1">
        <v>4</v>
      </c>
      <c r="Z157" s="1">
        <v>8</v>
      </c>
      <c r="AA157" s="1">
        <f t="shared" si="43"/>
        <v>0.83822138126773893</v>
      </c>
      <c r="AB157" s="1">
        <v>1</v>
      </c>
      <c r="AC157" s="1">
        <v>2</v>
      </c>
      <c r="AD157" s="1">
        <v>0</v>
      </c>
      <c r="AE157" s="1">
        <v>0</v>
      </c>
      <c r="AF157" s="1" t="e">
        <f t="shared" si="39"/>
        <v>#DIV/0!</v>
      </c>
    </row>
    <row r="158" spans="1:41">
      <c r="A158" s="7">
        <v>155</v>
      </c>
      <c r="B158" s="9" t="s">
        <v>47</v>
      </c>
      <c r="C158" s="9" t="s">
        <v>48</v>
      </c>
      <c r="D158" s="9" t="s">
        <v>47</v>
      </c>
      <c r="E158" s="9" t="s">
        <v>48</v>
      </c>
      <c r="F158" s="2" t="b">
        <f t="shared" si="45"/>
        <v>0</v>
      </c>
      <c r="G158" s="2" t="b">
        <f t="shared" si="44"/>
        <v>0</v>
      </c>
      <c r="H158" s="2" t="s">
        <v>298</v>
      </c>
      <c r="J158" s="3"/>
      <c r="K158" s="4"/>
      <c r="L158" s="3"/>
      <c r="M158" s="1">
        <f>PRODUCT(SUM(PRODUCT(R158,overview!$J$5),PRODUCT(W158,overview!$K$5),PRODUCT(AB158,overview!$L$5)),1/SUM(overview!$J$5:$L$5))</f>
        <v>0.93369047619047607</v>
      </c>
      <c r="N158" s="1">
        <f>PRODUCT(SUM(PRODUCT(S158,overview!$J$5),PRODUCT(X158,overview!$K$5),PRODUCT(AC158,overview!$L$5)),1/SUM(overview!$J$5:$L$5))</f>
        <v>2.0663095238095237</v>
      </c>
      <c r="O158" s="1">
        <f t="shared" si="40"/>
        <v>18.5</v>
      </c>
      <c r="P158" s="1">
        <f t="shared" si="41"/>
        <v>9.5</v>
      </c>
      <c r="Q158" s="1">
        <f t="shared" si="38"/>
        <v>0.23203816825986556</v>
      </c>
      <c r="R158" s="1">
        <v>0.87</v>
      </c>
      <c r="S158" s="1">
        <v>2.13</v>
      </c>
      <c r="T158" s="1">
        <v>8.5</v>
      </c>
      <c r="U158" s="1">
        <v>5.5</v>
      </c>
      <c r="V158" s="1">
        <f t="shared" si="42"/>
        <v>0.26429163214581608</v>
      </c>
      <c r="W158" s="1">
        <v>0.96599999999999997</v>
      </c>
      <c r="X158" s="1">
        <v>2.0339999999999998</v>
      </c>
      <c r="Y158" s="1">
        <v>10</v>
      </c>
      <c r="Z158" s="1">
        <v>4</v>
      </c>
      <c r="AA158" s="1">
        <f t="shared" si="43"/>
        <v>0.18997050147492628</v>
      </c>
      <c r="AB158" s="1">
        <v>0.85699999999999998</v>
      </c>
      <c r="AC158" s="1">
        <v>2.1429999999999998</v>
      </c>
      <c r="AD158" s="1">
        <v>0</v>
      </c>
      <c r="AE158" s="1">
        <v>0</v>
      </c>
      <c r="AF158" s="1" t="e">
        <f t="shared" si="39"/>
        <v>#DIV/0!</v>
      </c>
    </row>
    <row r="159" spans="1:41">
      <c r="A159" s="7">
        <v>156</v>
      </c>
      <c r="B159" s="9" t="s">
        <v>83</v>
      </c>
      <c r="C159" s="9" t="s">
        <v>61</v>
      </c>
      <c r="D159" s="9" t="s">
        <v>89</v>
      </c>
      <c r="E159" s="9" t="s">
        <v>70</v>
      </c>
      <c r="F159" s="2" t="b">
        <f t="shared" si="45"/>
        <v>1</v>
      </c>
      <c r="G159" s="2" t="b">
        <f t="shared" si="44"/>
        <v>0</v>
      </c>
      <c r="H159" s="2" t="s">
        <v>298</v>
      </c>
      <c r="J159" s="3"/>
      <c r="K159" s="4"/>
      <c r="L159" s="3"/>
      <c r="M159" s="1">
        <f>PRODUCT(SUM(PRODUCT(R159,overview!$J$5),PRODUCT(W159,overview!$K$5),PRODUCT(AB159,overview!$L$5)),1/SUM(overview!$J$5:$L$5))</f>
        <v>0.91483333333333328</v>
      </c>
      <c r="N159" s="1">
        <f>PRODUCT(SUM(PRODUCT(S159,overview!$J$5),PRODUCT(X159,overview!$K$5),PRODUCT(AC159,overview!$L$5)),1/SUM(overview!$J$5:$L$5))</f>
        <v>2.0851666666666664</v>
      </c>
      <c r="O159" s="1">
        <f t="shared" si="40"/>
        <v>17</v>
      </c>
      <c r="P159" s="1">
        <f t="shared" si="41"/>
        <v>9</v>
      </c>
      <c r="Q159" s="1">
        <f t="shared" si="38"/>
        <v>0.23227089572940521</v>
      </c>
      <c r="R159" s="1">
        <v>0.86699999999999999</v>
      </c>
      <c r="S159" s="1">
        <v>2.133</v>
      </c>
      <c r="T159" s="1">
        <v>5</v>
      </c>
      <c r="U159" s="1">
        <v>4</v>
      </c>
      <c r="V159" s="1">
        <f t="shared" si="42"/>
        <v>0.32517580872011259</v>
      </c>
      <c r="W159" s="1">
        <v>0.93400000000000005</v>
      </c>
      <c r="X159" s="1">
        <v>2.0659999999999998</v>
      </c>
      <c r="Y159" s="1">
        <v>11</v>
      </c>
      <c r="Z159" s="1">
        <v>4</v>
      </c>
      <c r="AA159" s="1">
        <f t="shared" si="43"/>
        <v>0.16439320601953714</v>
      </c>
      <c r="AB159" s="1">
        <v>1</v>
      </c>
      <c r="AC159" s="1">
        <v>2</v>
      </c>
      <c r="AD159" s="1">
        <v>1</v>
      </c>
      <c r="AE159" s="1">
        <v>1</v>
      </c>
      <c r="AF159" s="1">
        <f t="shared" si="39"/>
        <v>0.5</v>
      </c>
    </row>
    <row r="160" spans="1:41">
      <c r="B160" s="9"/>
      <c r="C160" s="9"/>
      <c r="D160" s="9"/>
      <c r="E160" s="9"/>
      <c r="F160" s="2" t="b">
        <f t="shared" si="45"/>
        <v>0</v>
      </c>
      <c r="G160" s="2" t="b">
        <f t="shared" si="44"/>
        <v>0</v>
      </c>
      <c r="K160" s="1">
        <f>COUNTIF(K2:K159,"Yes")</f>
        <v>2</v>
      </c>
      <c r="L160" s="1">
        <f>COUNTIF(L2:L159,"Yes")</f>
        <v>0</v>
      </c>
    </row>
    <row r="161" spans="2:12">
      <c r="B161" s="9"/>
      <c r="C161" s="9"/>
      <c r="D161" s="9"/>
      <c r="E161" s="9"/>
      <c r="F161" s="2" t="b">
        <f t="shared" si="45"/>
        <v>0</v>
      </c>
      <c r="G161" s="2" t="b">
        <f t="shared" si="44"/>
        <v>0</v>
      </c>
      <c r="J161" s="2"/>
      <c r="L161" s="1">
        <f>SUM(K160,-COUNTIFS(K2:K159,"Yes",H2:H159,"",J2:J159,""))</f>
        <v>2</v>
      </c>
    </row>
    <row r="162" spans="2:12">
      <c r="B162" s="9"/>
      <c r="C162" s="9"/>
      <c r="D162" s="9"/>
      <c r="E162" s="9"/>
      <c r="F162" s="2" t="b">
        <f t="shared" si="45"/>
        <v>0</v>
      </c>
      <c r="G162" s="2" t="b">
        <f t="shared" si="44"/>
        <v>0</v>
      </c>
      <c r="K162" s="4"/>
      <c r="L162" s="1">
        <f>COUNTIFS(K$2:K159,"Yes",F$2:F159,"true",G$2:G159,"false")</f>
        <v>0</v>
      </c>
    </row>
    <row r="163" spans="2:12">
      <c r="B163" s="9"/>
      <c r="C163" s="9"/>
      <c r="D163" s="9"/>
      <c r="E163" s="9"/>
      <c r="F163" s="2" t="b">
        <f t="shared" si="45"/>
        <v>0</v>
      </c>
      <c r="G163" s="2" t="b">
        <f t="shared" si="44"/>
        <v>0</v>
      </c>
      <c r="J163" s="2"/>
      <c r="K163" s="3"/>
      <c r="L163" s="1">
        <f>SUM(COUNTIFS(K$2:K159,"Yes",F$2:F159,"false"),COUNTIFS(K$2:K159,"Yes",G$2:G159,"true"),-SUM(COUNTIFS(K$2:K159,"Yes",G$2:G159,"true",F$2:F159,"false")))</f>
        <v>2</v>
      </c>
    </row>
    <row r="164" spans="2:12">
      <c r="B164" s="9"/>
      <c r="C164" s="9"/>
      <c r="D164" s="9"/>
      <c r="E164" s="9"/>
      <c r="F164" s="2" t="b">
        <f t="shared" si="45"/>
        <v>0</v>
      </c>
      <c r="G164" s="2" t="b">
        <f t="shared" si="44"/>
        <v>0</v>
      </c>
      <c r="L164" s="1">
        <f>COUNTIFS(K$2:K161,"Yes",F$2:F161,"true",G$2:G161,"false",L$2:L161,"yes")</f>
        <v>0</v>
      </c>
    </row>
    <row r="165" spans="2:12">
      <c r="B165" s="9"/>
      <c r="C165" s="9"/>
      <c r="D165" s="9"/>
      <c r="E165" s="9"/>
      <c r="F165" s="2" t="b">
        <f t="shared" si="45"/>
        <v>0</v>
      </c>
      <c r="G165" s="2" t="b">
        <f t="shared" si="44"/>
        <v>0</v>
      </c>
      <c r="J165" s="3"/>
    </row>
    <row r="166" spans="2:12">
      <c r="B166" s="9"/>
      <c r="C166" s="9"/>
      <c r="D166" s="9"/>
      <c r="E166" s="9"/>
      <c r="F166" s="2" t="b">
        <f t="shared" si="45"/>
        <v>0</v>
      </c>
      <c r="G166" s="2" t="b">
        <f t="shared" si="44"/>
        <v>0</v>
      </c>
      <c r="K166" s="4"/>
      <c r="L166" s="3"/>
    </row>
    <row r="167" spans="2:12">
      <c r="B167" s="9"/>
      <c r="C167" s="9"/>
      <c r="D167" s="9"/>
      <c r="E167" s="9"/>
      <c r="F167" s="2" t="b">
        <f t="shared" si="45"/>
        <v>0</v>
      </c>
      <c r="G167" s="2" t="b">
        <f t="shared" si="44"/>
        <v>0</v>
      </c>
      <c r="J167" s="3"/>
    </row>
    <row r="168" spans="2:12">
      <c r="B168" s="9"/>
      <c r="C168" s="9"/>
      <c r="D168" s="9"/>
      <c r="E168" s="9"/>
      <c r="F168" s="2" t="b">
        <f t="shared" si="45"/>
        <v>0</v>
      </c>
      <c r="G168" s="2" t="b">
        <f t="shared" si="44"/>
        <v>0</v>
      </c>
      <c r="K168" s="3"/>
      <c r="L168" s="3"/>
    </row>
    <row r="169" spans="2:12">
      <c r="B169" s="9"/>
      <c r="C169" s="9"/>
      <c r="D169" s="9"/>
      <c r="E169" s="9"/>
      <c r="F169" s="2" t="b">
        <f t="shared" si="45"/>
        <v>0</v>
      </c>
      <c r="G169" s="2" t="b">
        <f t="shared" si="44"/>
        <v>0</v>
      </c>
      <c r="K169" s="2"/>
      <c r="L169" s="2"/>
    </row>
    <row r="170" spans="2:12">
      <c r="B170" s="9"/>
      <c r="C170" s="9"/>
      <c r="D170" s="9"/>
      <c r="E170" s="9"/>
      <c r="F170" s="2" t="b">
        <f t="shared" si="45"/>
        <v>0</v>
      </c>
      <c r="G170" s="2" t="b">
        <f t="shared" si="44"/>
        <v>0</v>
      </c>
      <c r="J170" s="3"/>
    </row>
    <row r="171" spans="2:12">
      <c r="B171" s="9"/>
      <c r="C171" s="9"/>
      <c r="D171" s="9"/>
      <c r="E171" s="9"/>
      <c r="F171" s="2" t="b">
        <f t="shared" si="45"/>
        <v>0</v>
      </c>
      <c r="G171" s="2" t="b">
        <f t="shared" si="44"/>
        <v>0</v>
      </c>
      <c r="J171" s="3"/>
    </row>
    <row r="172" spans="2:12">
      <c r="B172" s="9"/>
      <c r="C172" s="9"/>
      <c r="D172" s="9"/>
      <c r="E172" s="9"/>
      <c r="F172" s="2" t="b">
        <f t="shared" si="45"/>
        <v>0</v>
      </c>
      <c r="G172" s="2" t="b">
        <f t="shared" si="44"/>
        <v>0</v>
      </c>
      <c r="J172" s="4"/>
    </row>
    <row r="173" spans="2:12">
      <c r="B173" s="9"/>
      <c r="C173" s="9"/>
      <c r="D173" s="9"/>
      <c r="E173" s="9"/>
      <c r="F173" s="2" t="b">
        <f t="shared" si="45"/>
        <v>0</v>
      </c>
      <c r="G173" s="2" t="b">
        <f t="shared" si="44"/>
        <v>0</v>
      </c>
      <c r="J173" s="4"/>
      <c r="K173" s="3"/>
      <c r="L173" s="3"/>
    </row>
    <row r="174" spans="2:12">
      <c r="B174" s="9"/>
      <c r="C174" s="9"/>
      <c r="D174" s="9"/>
      <c r="E174" s="9"/>
      <c r="F174" s="2" t="b">
        <f t="shared" si="45"/>
        <v>0</v>
      </c>
      <c r="G174" s="2" t="b">
        <f t="shared" si="44"/>
        <v>0</v>
      </c>
      <c r="J174" s="3"/>
    </row>
    <row r="175" spans="2:12">
      <c r="B175" s="9"/>
      <c r="C175" s="9"/>
      <c r="D175" s="9"/>
      <c r="E175" s="9"/>
      <c r="F175" s="2" t="b">
        <f t="shared" si="45"/>
        <v>0</v>
      </c>
      <c r="G175" s="2" t="b">
        <f t="shared" si="44"/>
        <v>0</v>
      </c>
      <c r="J175" s="3"/>
    </row>
    <row r="176" spans="2:12">
      <c r="B176" s="9"/>
      <c r="C176" s="9"/>
      <c r="D176" s="9"/>
      <c r="E176" s="9"/>
      <c r="F176" s="2" t="b">
        <f t="shared" si="45"/>
        <v>0</v>
      </c>
      <c r="G176" s="2" t="b">
        <f t="shared" si="44"/>
        <v>0</v>
      </c>
      <c r="J176" s="3"/>
      <c r="K176" s="2"/>
      <c r="L176" s="2"/>
    </row>
    <row r="177" spans="2:12">
      <c r="B177" s="9"/>
      <c r="C177" s="9"/>
      <c r="D177" s="9"/>
      <c r="E177" s="9"/>
      <c r="F177" s="2" t="b">
        <f t="shared" si="45"/>
        <v>0</v>
      </c>
      <c r="G177" s="2" t="b">
        <f t="shared" si="44"/>
        <v>0</v>
      </c>
      <c r="J177" s="3"/>
    </row>
    <row r="178" spans="2:12">
      <c r="B178" s="9"/>
      <c r="C178" s="9"/>
      <c r="D178" s="9"/>
      <c r="E178" s="9"/>
      <c r="F178" s="2" t="b">
        <f t="shared" si="45"/>
        <v>0</v>
      </c>
      <c r="G178" s="2" t="b">
        <f t="shared" si="44"/>
        <v>0</v>
      </c>
      <c r="J178" s="2"/>
    </row>
    <row r="179" spans="2:12">
      <c r="B179" s="9"/>
      <c r="C179" s="9"/>
      <c r="D179" s="9"/>
      <c r="E179" s="9"/>
      <c r="F179" s="2" t="b">
        <f t="shared" si="45"/>
        <v>0</v>
      </c>
      <c r="G179" s="2" t="b">
        <f t="shared" si="44"/>
        <v>0</v>
      </c>
    </row>
    <row r="180" spans="2:12">
      <c r="B180" s="9"/>
      <c r="C180" s="9"/>
      <c r="D180" s="9"/>
      <c r="E180" s="9"/>
      <c r="F180" s="2" t="b">
        <f t="shared" si="45"/>
        <v>0</v>
      </c>
      <c r="G180" s="2" t="b">
        <f t="shared" si="44"/>
        <v>0</v>
      </c>
      <c r="J180" s="2"/>
      <c r="K180" s="2"/>
      <c r="L180" s="2"/>
    </row>
    <row r="181" spans="2:12">
      <c r="B181" s="9"/>
      <c r="C181" s="9"/>
      <c r="D181" s="9"/>
      <c r="E181" s="9"/>
      <c r="F181" s="2" t="b">
        <f t="shared" si="45"/>
        <v>0</v>
      </c>
      <c r="G181" s="2" t="b">
        <f t="shared" si="44"/>
        <v>0</v>
      </c>
      <c r="J181" s="3"/>
    </row>
    <row r="182" spans="2:12">
      <c r="B182" s="9"/>
      <c r="C182" s="9"/>
      <c r="D182" s="9"/>
      <c r="E182" s="9"/>
      <c r="F182" s="2" t="b">
        <f t="shared" si="45"/>
        <v>0</v>
      </c>
      <c r="G182" s="2" t="b">
        <f t="shared" si="44"/>
        <v>0</v>
      </c>
      <c r="J182" s="3"/>
    </row>
    <row r="183" spans="2:12">
      <c r="B183" s="9"/>
      <c r="C183" s="9"/>
      <c r="D183" s="9"/>
      <c r="E183" s="9"/>
      <c r="F183" s="2" t="b">
        <f t="shared" si="45"/>
        <v>0</v>
      </c>
      <c r="G183" s="2" t="b">
        <f t="shared" si="44"/>
        <v>0</v>
      </c>
      <c r="J183" s="4"/>
    </row>
    <row r="184" spans="2:12">
      <c r="B184" s="9"/>
      <c r="C184" s="9"/>
      <c r="D184" s="9"/>
      <c r="E184" s="9"/>
      <c r="F184" s="2" t="b">
        <f t="shared" si="45"/>
        <v>0</v>
      </c>
      <c r="G184" s="2" t="b">
        <f t="shared" si="44"/>
        <v>0</v>
      </c>
      <c r="J184" s="3"/>
    </row>
    <row r="185" spans="2:12">
      <c r="B185" s="9"/>
      <c r="C185" s="9"/>
      <c r="D185" s="9"/>
      <c r="E185" s="9"/>
      <c r="F185" s="2" t="b">
        <f t="shared" si="45"/>
        <v>0</v>
      </c>
      <c r="G185" s="2" t="b">
        <f t="shared" si="44"/>
        <v>0</v>
      </c>
      <c r="J185" s="3"/>
    </row>
    <row r="186" spans="2:12">
      <c r="B186" s="9"/>
      <c r="C186" s="9"/>
      <c r="D186" s="9"/>
      <c r="E186" s="9"/>
      <c r="F186" s="2" t="b">
        <f t="shared" si="45"/>
        <v>0</v>
      </c>
      <c r="G186" s="2" t="b">
        <f t="shared" si="44"/>
        <v>0</v>
      </c>
      <c r="K186" s="2"/>
      <c r="L186" s="2"/>
    </row>
    <row r="187" spans="2:12">
      <c r="B187" s="9"/>
      <c r="C187" s="9"/>
      <c r="D187" s="9"/>
      <c r="E187" s="9"/>
      <c r="F187" s="2" t="b">
        <f t="shared" si="45"/>
        <v>0</v>
      </c>
      <c r="G187" s="2" t="b">
        <f t="shared" si="44"/>
        <v>0</v>
      </c>
      <c r="K187" s="2"/>
      <c r="L187" s="2"/>
    </row>
    <row r="188" spans="2:12">
      <c r="B188" s="9"/>
      <c r="C188" s="9"/>
      <c r="D188" s="9"/>
      <c r="E188" s="9"/>
      <c r="F188" s="2" t="b">
        <f t="shared" si="45"/>
        <v>0</v>
      </c>
      <c r="G188" s="2" t="b">
        <f t="shared" si="44"/>
        <v>0</v>
      </c>
    </row>
    <row r="189" spans="2:12">
      <c r="B189" s="9"/>
      <c r="C189" s="9"/>
      <c r="D189" s="9"/>
      <c r="E189" s="9"/>
      <c r="F189" s="2" t="b">
        <f t="shared" si="45"/>
        <v>0</v>
      </c>
      <c r="G189" s="2" t="b">
        <f t="shared" si="44"/>
        <v>0</v>
      </c>
      <c r="J189" s="3"/>
    </row>
    <row r="190" spans="2:12">
      <c r="B190" s="9"/>
      <c r="C190" s="9"/>
      <c r="D190" s="9"/>
      <c r="E190" s="9"/>
      <c r="F190" s="2" t="b">
        <f t="shared" si="45"/>
        <v>0</v>
      </c>
      <c r="G190" s="2" t="b">
        <f t="shared" si="44"/>
        <v>0</v>
      </c>
      <c r="J190" s="3"/>
    </row>
    <row r="191" spans="2:12">
      <c r="B191" s="9"/>
      <c r="C191" s="9"/>
      <c r="D191" s="9"/>
      <c r="E191" s="9"/>
      <c r="F191" s="2" t="b">
        <f t="shared" si="45"/>
        <v>0</v>
      </c>
      <c r="G191" s="2" t="b">
        <f t="shared" si="44"/>
        <v>0</v>
      </c>
      <c r="K191" s="2"/>
      <c r="L191" s="2"/>
    </row>
    <row r="192" spans="2:12">
      <c r="B192" s="9"/>
      <c r="C192" s="9"/>
      <c r="D192" s="9"/>
      <c r="E192" s="9"/>
      <c r="F192" s="2" t="b">
        <f t="shared" si="45"/>
        <v>0</v>
      </c>
      <c r="G192" s="2" t="b">
        <f t="shared" si="44"/>
        <v>0</v>
      </c>
      <c r="J192" s="3"/>
    </row>
    <row r="193" spans="2:12">
      <c r="B193" s="9"/>
      <c r="C193" s="9"/>
      <c r="D193" s="9"/>
      <c r="E193" s="9"/>
      <c r="F193" s="2" t="b">
        <f t="shared" si="45"/>
        <v>0</v>
      </c>
      <c r="G193" s="2" t="b">
        <f t="shared" si="44"/>
        <v>0</v>
      </c>
      <c r="J193" s="3"/>
    </row>
    <row r="194" spans="2:12">
      <c r="B194" s="9"/>
      <c r="C194" s="9"/>
      <c r="D194" s="9"/>
      <c r="E194" s="9"/>
      <c r="F194" s="2" t="b">
        <f t="shared" si="45"/>
        <v>0</v>
      </c>
      <c r="G194" s="2" t="b">
        <f t="shared" si="44"/>
        <v>0</v>
      </c>
      <c r="J194" s="3"/>
    </row>
    <row r="195" spans="2:12">
      <c r="B195" s="9"/>
      <c r="C195" s="9"/>
      <c r="D195" s="9"/>
      <c r="E195" s="9"/>
      <c r="F195" s="2" t="b">
        <f t="shared" si="45"/>
        <v>0</v>
      </c>
      <c r="G195" s="2" t="b">
        <f t="shared" si="44"/>
        <v>0</v>
      </c>
      <c r="J195" s="4"/>
      <c r="K195" s="2"/>
      <c r="L195" s="2"/>
    </row>
    <row r="196" spans="2:12">
      <c r="B196" s="9"/>
      <c r="C196" s="9"/>
      <c r="D196" s="9"/>
      <c r="E196" s="9"/>
      <c r="F196" s="2" t="b">
        <f t="shared" si="45"/>
        <v>0</v>
      </c>
      <c r="G196" s="2" t="b">
        <f t="shared" si="44"/>
        <v>0</v>
      </c>
      <c r="J196" s="3"/>
      <c r="K196" s="2"/>
      <c r="L196" s="2"/>
    </row>
    <row r="197" spans="2:12">
      <c r="B197" s="9"/>
      <c r="C197" s="9"/>
      <c r="D197" s="9"/>
      <c r="E197" s="9"/>
      <c r="F197" s="2" t="b">
        <f t="shared" si="45"/>
        <v>0</v>
      </c>
      <c r="G197" s="2" t="b">
        <f t="shared" ref="G197:G260" si="51">AND(NOT(D197=B197),OR(D197="CAT",D197="CAC",D197="ATA",D197="ATT",D197="TTA",D197="ATG",D197="CCG",D197="AGA",D197="CGG",D197="AGG",D197="CGA",D197="CGC",D197="TCC",D197="ACG",D197="ACC",D197="GTA",D197="TGG",D197="TAT",B197="GAA",B197="GAT",B197="GAG",B197="AAG",B197="AAA",B197="CTA",B197="CTT",B197="CTC",B197="AAC",B197="CCA",B197="CCT",B197="CAG",B197="CAA",B197="CGT",B197="AGT",B197="AGC",B197="TCA",B197="TCT",B197="GTC"))</f>
        <v>0</v>
      </c>
      <c r="J197" s="3"/>
    </row>
    <row r="198" spans="2:12">
      <c r="B198" s="9"/>
      <c r="C198" s="9"/>
      <c r="D198" s="9"/>
      <c r="E198" s="9"/>
      <c r="F198" s="2" t="b">
        <f t="shared" si="45"/>
        <v>0</v>
      </c>
      <c r="G198" s="2" t="b">
        <f t="shared" si="51"/>
        <v>0</v>
      </c>
      <c r="J198" s="3"/>
      <c r="K198" s="2"/>
      <c r="L198" s="2"/>
    </row>
    <row r="199" spans="2:12">
      <c r="B199" s="9"/>
      <c r="C199" s="9"/>
      <c r="D199" s="9"/>
      <c r="E199" s="9"/>
      <c r="F199" s="2" t="b">
        <f t="shared" ref="F199:F262" si="52">AND(NOT(B199=D199),OR(B199="CAT",B199="CAC",B199="ATA",B199="ATT",B199="TTA",B199="ATG",B199="CCG",B199="AGA",B199="CGG",B199="AGG",B199="CGA",B199="CGC",B199="TCC",B199="ACG",B199="ACC",B199="GTA",B199="TGG",B199="TAT",D199="GAA",D199="GAT",D199="GAG",D199="AAG",D199="AAA",D199="CTA",D199="CTT",D199="CTC",D199="AAC",D199="CCA",D199="CCT",D199="CAG",D199="CAA",D199="CGT",D199="AGT",D199="AGC",D199="TCA",D199="TCT",D199="GTC"))</f>
        <v>0</v>
      </c>
      <c r="G199" s="2" t="b">
        <f t="shared" si="51"/>
        <v>0</v>
      </c>
      <c r="J199" s="3"/>
    </row>
    <row r="200" spans="2:12">
      <c r="B200" s="9"/>
      <c r="C200" s="9"/>
      <c r="D200" s="9"/>
      <c r="E200" s="9"/>
      <c r="F200" s="2" t="b">
        <f t="shared" si="52"/>
        <v>0</v>
      </c>
      <c r="G200" s="2" t="b">
        <f t="shared" si="51"/>
        <v>0</v>
      </c>
      <c r="J200" s="3"/>
    </row>
    <row r="201" spans="2:12">
      <c r="B201" s="9"/>
      <c r="C201" s="9"/>
      <c r="D201" s="9"/>
      <c r="E201" s="9"/>
      <c r="F201" s="2" t="b">
        <f t="shared" si="52"/>
        <v>0</v>
      </c>
      <c r="G201" s="2" t="b">
        <f t="shared" si="51"/>
        <v>0</v>
      </c>
      <c r="J201" s="3"/>
    </row>
    <row r="202" spans="2:12">
      <c r="B202" s="9"/>
      <c r="C202" s="9"/>
      <c r="D202" s="9"/>
      <c r="E202" s="9"/>
      <c r="F202" s="2" t="b">
        <f t="shared" si="52"/>
        <v>0</v>
      </c>
      <c r="G202" s="2" t="b">
        <f t="shared" si="51"/>
        <v>0</v>
      </c>
      <c r="J202" s="2"/>
    </row>
    <row r="203" spans="2:12">
      <c r="B203" s="9"/>
      <c r="C203" s="9"/>
      <c r="D203" s="9"/>
      <c r="E203" s="9"/>
      <c r="F203" s="2" t="b">
        <f t="shared" si="52"/>
        <v>0</v>
      </c>
      <c r="G203" s="2" t="b">
        <f t="shared" si="51"/>
        <v>0</v>
      </c>
      <c r="J203" s="2"/>
    </row>
    <row r="204" spans="2:12">
      <c r="B204" s="9"/>
      <c r="C204" s="9"/>
      <c r="D204" s="9"/>
      <c r="E204" s="9"/>
      <c r="F204" s="2" t="b">
        <f t="shared" si="52"/>
        <v>0</v>
      </c>
      <c r="G204" s="2" t="b">
        <f t="shared" si="51"/>
        <v>0</v>
      </c>
      <c r="J204" s="3"/>
    </row>
    <row r="205" spans="2:12">
      <c r="B205" s="9"/>
      <c r="C205" s="9"/>
      <c r="D205" s="9"/>
      <c r="E205" s="9"/>
      <c r="F205" s="2" t="b">
        <f t="shared" si="52"/>
        <v>0</v>
      </c>
      <c r="G205" s="2" t="b">
        <f t="shared" si="51"/>
        <v>0</v>
      </c>
      <c r="J205" s="2"/>
    </row>
    <row r="206" spans="2:12">
      <c r="B206" s="9"/>
      <c r="C206" s="9"/>
      <c r="D206" s="9"/>
      <c r="E206" s="9"/>
      <c r="F206" s="2" t="b">
        <f t="shared" si="52"/>
        <v>0</v>
      </c>
      <c r="G206" s="2" t="b">
        <f t="shared" si="51"/>
        <v>0</v>
      </c>
      <c r="J206" s="2"/>
    </row>
    <row r="207" spans="2:12">
      <c r="B207" s="9"/>
      <c r="C207" s="9"/>
      <c r="D207" s="9"/>
      <c r="E207" s="9"/>
      <c r="F207" s="2" t="b">
        <f t="shared" si="52"/>
        <v>0</v>
      </c>
      <c r="G207" s="2" t="b">
        <f t="shared" si="51"/>
        <v>0</v>
      </c>
      <c r="J207" s="3"/>
    </row>
    <row r="208" spans="2:12">
      <c r="B208" s="9"/>
      <c r="C208" s="9"/>
      <c r="D208" s="9"/>
      <c r="E208" s="9"/>
      <c r="F208" s="2" t="b">
        <f t="shared" si="52"/>
        <v>0</v>
      </c>
      <c r="G208" s="2" t="b">
        <f t="shared" si="51"/>
        <v>0</v>
      </c>
      <c r="J208" s="3"/>
      <c r="K208" s="2"/>
      <c r="L208" s="2"/>
    </row>
    <row r="209" spans="2:12">
      <c r="B209" s="9"/>
      <c r="C209" s="9"/>
      <c r="D209" s="9"/>
      <c r="E209" s="9"/>
      <c r="F209" s="2" t="b">
        <f t="shared" si="52"/>
        <v>0</v>
      </c>
      <c r="G209" s="2" t="b">
        <f t="shared" si="51"/>
        <v>0</v>
      </c>
      <c r="J209" s="2"/>
    </row>
    <row r="210" spans="2:12">
      <c r="B210" s="9"/>
      <c r="C210" s="9"/>
      <c r="D210" s="9"/>
      <c r="E210" s="9"/>
      <c r="F210" s="2" t="b">
        <f t="shared" si="52"/>
        <v>0</v>
      </c>
      <c r="G210" s="2" t="b">
        <f t="shared" si="51"/>
        <v>0</v>
      </c>
      <c r="J210" s="3"/>
    </row>
    <row r="211" spans="2:12">
      <c r="B211" s="9"/>
      <c r="C211" s="9"/>
      <c r="D211" s="9"/>
      <c r="E211" s="9"/>
      <c r="F211" s="2" t="b">
        <f t="shared" si="52"/>
        <v>0</v>
      </c>
      <c r="G211" s="2" t="b">
        <f t="shared" si="51"/>
        <v>0</v>
      </c>
      <c r="J211" s="3"/>
    </row>
    <row r="212" spans="2:12">
      <c r="B212" s="9"/>
      <c r="C212" s="9"/>
      <c r="D212" s="9"/>
      <c r="E212" s="9"/>
      <c r="F212" s="2" t="b">
        <f t="shared" si="52"/>
        <v>0</v>
      </c>
      <c r="G212" s="2" t="b">
        <f t="shared" si="51"/>
        <v>0</v>
      </c>
      <c r="J212" s="3"/>
    </row>
    <row r="213" spans="2:12">
      <c r="B213" s="9"/>
      <c r="C213" s="9"/>
      <c r="D213" s="9"/>
      <c r="E213" s="9"/>
      <c r="F213" s="2" t="b">
        <f t="shared" si="52"/>
        <v>0</v>
      </c>
      <c r="G213" s="2" t="b">
        <f t="shared" si="51"/>
        <v>0</v>
      </c>
      <c r="J213" s="3"/>
      <c r="K213" s="2"/>
      <c r="L213" s="2"/>
    </row>
    <row r="214" spans="2:12">
      <c r="B214" s="9"/>
      <c r="C214" s="9"/>
      <c r="D214" s="9"/>
      <c r="E214" s="9"/>
      <c r="F214" s="2" t="b">
        <f t="shared" si="52"/>
        <v>0</v>
      </c>
      <c r="G214" s="2" t="b">
        <f t="shared" si="51"/>
        <v>0</v>
      </c>
      <c r="J214" s="3"/>
    </row>
    <row r="215" spans="2:12">
      <c r="B215" s="9"/>
      <c r="C215" s="9"/>
      <c r="D215" s="9"/>
      <c r="E215" s="9"/>
      <c r="F215" s="2" t="b">
        <f t="shared" si="52"/>
        <v>0</v>
      </c>
      <c r="G215" s="2" t="b">
        <f t="shared" si="51"/>
        <v>0</v>
      </c>
      <c r="J215" s="3"/>
    </row>
    <row r="216" spans="2:12">
      <c r="B216" s="9"/>
      <c r="C216" s="9"/>
      <c r="D216" s="9"/>
      <c r="E216" s="9"/>
      <c r="F216" s="2" t="b">
        <f t="shared" si="52"/>
        <v>0</v>
      </c>
      <c r="G216" s="2" t="b">
        <f t="shared" si="51"/>
        <v>0</v>
      </c>
      <c r="J216" s="3"/>
      <c r="K216" s="2"/>
      <c r="L216" s="2"/>
    </row>
    <row r="217" spans="2:12">
      <c r="B217" s="9"/>
      <c r="C217" s="9"/>
      <c r="D217" s="9"/>
      <c r="E217" s="9"/>
      <c r="F217" s="2" t="b">
        <f t="shared" si="52"/>
        <v>0</v>
      </c>
      <c r="G217" s="2" t="b">
        <f t="shared" si="51"/>
        <v>0</v>
      </c>
      <c r="J217" s="3"/>
    </row>
    <row r="218" spans="2:12">
      <c r="B218" s="9"/>
      <c r="C218" s="9"/>
      <c r="D218" s="9"/>
      <c r="E218" s="9"/>
      <c r="F218" s="2" t="b">
        <f t="shared" si="52"/>
        <v>0</v>
      </c>
      <c r="G218" s="2" t="b">
        <f t="shared" si="51"/>
        <v>0</v>
      </c>
      <c r="J218" s="3"/>
    </row>
    <row r="219" spans="2:12">
      <c r="B219" s="9"/>
      <c r="C219" s="9"/>
      <c r="D219" s="9"/>
      <c r="E219" s="9"/>
      <c r="F219" s="2" t="b">
        <f t="shared" si="52"/>
        <v>0</v>
      </c>
      <c r="G219" s="2" t="b">
        <f t="shared" si="51"/>
        <v>0</v>
      </c>
      <c r="J219" s="3"/>
    </row>
    <row r="220" spans="2:12">
      <c r="B220" s="9"/>
      <c r="C220" s="9"/>
      <c r="D220" s="9"/>
      <c r="E220" s="9"/>
      <c r="F220" s="2" t="b">
        <f t="shared" si="52"/>
        <v>0</v>
      </c>
      <c r="G220" s="2" t="b">
        <f t="shared" si="51"/>
        <v>0</v>
      </c>
      <c r="J220" s="3"/>
      <c r="K220" s="3"/>
      <c r="L220" s="3"/>
    </row>
    <row r="221" spans="2:12">
      <c r="B221" s="9"/>
      <c r="C221" s="9"/>
      <c r="D221" s="9"/>
      <c r="E221" s="9"/>
      <c r="F221" s="2" t="b">
        <f t="shared" si="52"/>
        <v>0</v>
      </c>
      <c r="G221" s="2" t="b">
        <f t="shared" si="51"/>
        <v>0</v>
      </c>
    </row>
    <row r="222" spans="2:12">
      <c r="B222" s="9"/>
      <c r="C222" s="9"/>
      <c r="D222" s="9"/>
      <c r="E222" s="9"/>
      <c r="F222" s="2" t="b">
        <f t="shared" si="52"/>
        <v>0</v>
      </c>
      <c r="G222" s="2" t="b">
        <f t="shared" si="51"/>
        <v>0</v>
      </c>
      <c r="J222" s="2"/>
    </row>
    <row r="223" spans="2:12">
      <c r="B223" s="9"/>
      <c r="C223" s="9"/>
      <c r="D223" s="9"/>
      <c r="E223" s="9"/>
      <c r="F223" s="2" t="b">
        <f t="shared" si="52"/>
        <v>0</v>
      </c>
      <c r="G223" s="2" t="b">
        <f t="shared" si="51"/>
        <v>0</v>
      </c>
      <c r="K223" s="2"/>
      <c r="L223" s="2"/>
    </row>
    <row r="224" spans="2:12">
      <c r="B224" s="9"/>
      <c r="C224" s="9"/>
      <c r="D224" s="9"/>
      <c r="E224" s="9"/>
      <c r="F224" s="2" t="b">
        <f t="shared" si="52"/>
        <v>0</v>
      </c>
      <c r="G224" s="2" t="b">
        <f t="shared" si="51"/>
        <v>0</v>
      </c>
      <c r="J224" s="2"/>
      <c r="K224" s="2"/>
      <c r="L224" s="2"/>
    </row>
    <row r="225" spans="2:12">
      <c r="B225" s="9"/>
      <c r="C225" s="9"/>
      <c r="D225" s="9"/>
      <c r="E225" s="9"/>
      <c r="F225" s="2" t="b">
        <f t="shared" si="52"/>
        <v>0</v>
      </c>
      <c r="G225" s="2" t="b">
        <f t="shared" si="51"/>
        <v>0</v>
      </c>
      <c r="J225" s="2"/>
      <c r="K225" s="2"/>
      <c r="L225" s="2"/>
    </row>
    <row r="226" spans="2:12">
      <c r="B226" s="9"/>
      <c r="C226" s="9"/>
      <c r="D226" s="9"/>
      <c r="E226" s="9"/>
      <c r="F226" s="2" t="b">
        <f t="shared" si="52"/>
        <v>0</v>
      </c>
      <c r="G226" s="2" t="b">
        <f t="shared" si="51"/>
        <v>0</v>
      </c>
      <c r="J226" s="2"/>
    </row>
    <row r="227" spans="2:12">
      <c r="B227" s="9"/>
      <c r="C227" s="9"/>
      <c r="D227" s="9"/>
      <c r="E227" s="9"/>
      <c r="F227" s="2" t="b">
        <f t="shared" si="52"/>
        <v>0</v>
      </c>
      <c r="G227" s="2" t="b">
        <f t="shared" si="51"/>
        <v>0</v>
      </c>
      <c r="J227" s="3"/>
    </row>
    <row r="228" spans="2:12">
      <c r="B228" s="9"/>
      <c r="C228" s="9"/>
      <c r="D228" s="9"/>
      <c r="E228" s="9"/>
      <c r="F228" s="2" t="b">
        <f t="shared" si="52"/>
        <v>0</v>
      </c>
      <c r="G228" s="2" t="b">
        <f t="shared" si="51"/>
        <v>0</v>
      </c>
      <c r="J228" s="3"/>
      <c r="K228" s="4"/>
      <c r="L228" s="3"/>
    </row>
    <row r="229" spans="2:12">
      <c r="B229" s="9"/>
      <c r="C229" s="9"/>
      <c r="D229" s="9"/>
      <c r="E229" s="9"/>
      <c r="F229" s="2" t="b">
        <f t="shared" si="52"/>
        <v>0</v>
      </c>
      <c r="G229" s="2" t="b">
        <f t="shared" si="51"/>
        <v>0</v>
      </c>
      <c r="J229" s="3"/>
    </row>
    <row r="230" spans="2:12">
      <c r="B230" s="9"/>
      <c r="C230" s="9"/>
      <c r="D230" s="9"/>
      <c r="E230" s="9"/>
      <c r="F230" s="2" t="b">
        <f t="shared" si="52"/>
        <v>0</v>
      </c>
      <c r="G230" s="2" t="b">
        <f t="shared" si="51"/>
        <v>0</v>
      </c>
      <c r="J230" s="3"/>
    </row>
    <row r="231" spans="2:12">
      <c r="B231" s="9"/>
      <c r="C231" s="9"/>
      <c r="D231" s="9"/>
      <c r="E231" s="9"/>
      <c r="F231" s="2" t="b">
        <f t="shared" si="52"/>
        <v>0</v>
      </c>
      <c r="G231" s="2" t="b">
        <f t="shared" si="51"/>
        <v>0</v>
      </c>
      <c r="J231" s="3"/>
      <c r="K231" s="3"/>
      <c r="L231" s="3"/>
    </row>
    <row r="232" spans="2:12">
      <c r="B232" s="9"/>
      <c r="C232" s="9"/>
      <c r="D232" s="9"/>
      <c r="E232" s="9"/>
      <c r="F232" s="2" t="b">
        <f t="shared" si="52"/>
        <v>0</v>
      </c>
      <c r="G232" s="2" t="b">
        <f t="shared" si="51"/>
        <v>0</v>
      </c>
      <c r="J232" s="3"/>
      <c r="K232" s="4"/>
      <c r="L232" s="3"/>
    </row>
    <row r="233" spans="2:12">
      <c r="B233" s="9"/>
      <c r="C233" s="9"/>
      <c r="D233" s="9"/>
      <c r="E233" s="9"/>
      <c r="F233" s="2" t="b">
        <f t="shared" si="52"/>
        <v>0</v>
      </c>
      <c r="G233" s="2" t="b">
        <f t="shared" si="51"/>
        <v>0</v>
      </c>
      <c r="J233" s="3"/>
    </row>
    <row r="234" spans="2:12">
      <c r="B234" s="9"/>
      <c r="C234" s="9"/>
      <c r="D234" s="9"/>
      <c r="E234" s="9"/>
      <c r="F234" s="2" t="b">
        <f t="shared" si="52"/>
        <v>0</v>
      </c>
      <c r="G234" s="2" t="b">
        <f t="shared" si="51"/>
        <v>0</v>
      </c>
      <c r="J234" s="3"/>
    </row>
    <row r="235" spans="2:12">
      <c r="B235" s="9"/>
      <c r="C235" s="9"/>
      <c r="D235" s="9"/>
      <c r="E235" s="9"/>
      <c r="F235" s="2" t="b">
        <f t="shared" si="52"/>
        <v>0</v>
      </c>
      <c r="G235" s="2" t="b">
        <f t="shared" si="51"/>
        <v>0</v>
      </c>
      <c r="J235" s="3"/>
    </row>
    <row r="236" spans="2:12">
      <c r="B236" s="9"/>
      <c r="C236" s="9"/>
      <c r="D236" s="9"/>
      <c r="E236" s="9"/>
      <c r="F236" s="2" t="b">
        <f t="shared" si="52"/>
        <v>0</v>
      </c>
      <c r="G236" s="2" t="b">
        <f t="shared" si="51"/>
        <v>0</v>
      </c>
      <c r="J236" s="3"/>
    </row>
    <row r="237" spans="2:12">
      <c r="B237" s="9"/>
      <c r="C237" s="9"/>
      <c r="D237" s="9"/>
      <c r="E237" s="9"/>
      <c r="F237" s="2" t="b">
        <f t="shared" si="52"/>
        <v>0</v>
      </c>
      <c r="G237" s="2" t="b">
        <f t="shared" si="51"/>
        <v>0</v>
      </c>
      <c r="J237" s="3"/>
      <c r="K237" s="2"/>
      <c r="L237" s="2"/>
    </row>
    <row r="238" spans="2:12">
      <c r="B238" s="9"/>
      <c r="C238" s="9"/>
      <c r="D238" s="9"/>
      <c r="E238" s="9"/>
      <c r="F238" s="2" t="b">
        <f t="shared" si="52"/>
        <v>0</v>
      </c>
      <c r="G238" s="2" t="b">
        <f t="shared" si="51"/>
        <v>0</v>
      </c>
      <c r="J238" s="3"/>
    </row>
    <row r="239" spans="2:12">
      <c r="B239" s="9"/>
      <c r="C239" s="9"/>
      <c r="D239" s="9"/>
      <c r="E239" s="9"/>
      <c r="F239" s="2" t="b">
        <f t="shared" si="52"/>
        <v>0</v>
      </c>
      <c r="G239" s="2" t="b">
        <f t="shared" si="51"/>
        <v>0</v>
      </c>
      <c r="J239" s="3"/>
    </row>
    <row r="240" spans="2:12">
      <c r="B240" s="9"/>
      <c r="C240" s="9"/>
      <c r="D240" s="9"/>
      <c r="E240" s="9"/>
      <c r="F240" s="2" t="b">
        <f t="shared" si="52"/>
        <v>0</v>
      </c>
      <c r="G240" s="2" t="b">
        <f t="shared" si="51"/>
        <v>0</v>
      </c>
      <c r="J240" s="3"/>
    </row>
    <row r="241" spans="2:12">
      <c r="B241" s="9"/>
      <c r="C241" s="9"/>
      <c r="D241" s="9"/>
      <c r="E241" s="9"/>
      <c r="F241" s="2" t="b">
        <f t="shared" si="52"/>
        <v>0</v>
      </c>
      <c r="G241" s="2" t="b">
        <f t="shared" si="51"/>
        <v>0</v>
      </c>
      <c r="J241" s="3"/>
    </row>
    <row r="242" spans="2:12">
      <c r="B242" s="9"/>
      <c r="C242" s="9"/>
      <c r="D242" s="9"/>
      <c r="E242" s="9"/>
      <c r="F242" s="2" t="b">
        <f t="shared" si="52"/>
        <v>0</v>
      </c>
      <c r="G242" s="2" t="b">
        <f t="shared" si="51"/>
        <v>0</v>
      </c>
      <c r="J242" s="2"/>
      <c r="K242" s="2"/>
      <c r="L242" s="2"/>
    </row>
    <row r="243" spans="2:12">
      <c r="B243" s="9"/>
      <c r="C243" s="9"/>
      <c r="D243" s="9"/>
      <c r="E243" s="9"/>
      <c r="F243" s="2" t="b">
        <f t="shared" si="52"/>
        <v>0</v>
      </c>
      <c r="G243" s="2" t="b">
        <f t="shared" si="51"/>
        <v>0</v>
      </c>
      <c r="J243" s="2"/>
    </row>
    <row r="244" spans="2:12">
      <c r="B244" s="9"/>
      <c r="C244" s="9"/>
      <c r="D244" s="9"/>
      <c r="E244" s="9"/>
      <c r="F244" s="2" t="b">
        <f t="shared" si="52"/>
        <v>0</v>
      </c>
      <c r="G244" s="2" t="b">
        <f t="shared" si="51"/>
        <v>0</v>
      </c>
      <c r="J244" s="3"/>
      <c r="K244" s="2"/>
      <c r="L244" s="2"/>
    </row>
    <row r="245" spans="2:12">
      <c r="B245" s="9"/>
      <c r="C245" s="9"/>
      <c r="D245" s="9"/>
      <c r="E245" s="9"/>
      <c r="F245" s="2" t="b">
        <f t="shared" si="52"/>
        <v>0</v>
      </c>
      <c r="G245" s="2" t="b">
        <f t="shared" si="51"/>
        <v>0</v>
      </c>
      <c r="J245" s="3"/>
      <c r="K245" s="4"/>
      <c r="L245" s="3"/>
    </row>
    <row r="246" spans="2:12">
      <c r="B246" s="9"/>
      <c r="C246" s="9"/>
      <c r="D246" s="9"/>
      <c r="E246" s="9"/>
      <c r="F246" s="2" t="b">
        <f t="shared" si="52"/>
        <v>0</v>
      </c>
      <c r="G246" s="2" t="b">
        <f t="shared" si="51"/>
        <v>0</v>
      </c>
      <c r="J246" s="2"/>
    </row>
    <row r="247" spans="2:12">
      <c r="B247" s="9"/>
      <c r="C247" s="9"/>
      <c r="D247" s="9"/>
      <c r="E247" s="9"/>
      <c r="F247" s="2" t="b">
        <f t="shared" si="52"/>
        <v>0</v>
      </c>
      <c r="G247" s="2" t="b">
        <f t="shared" si="51"/>
        <v>0</v>
      </c>
      <c r="J247" s="3"/>
    </row>
    <row r="248" spans="2:12">
      <c r="B248" s="9"/>
      <c r="C248" s="9"/>
      <c r="D248" s="9"/>
      <c r="E248" s="9"/>
      <c r="F248" s="2" t="b">
        <f t="shared" si="52"/>
        <v>0</v>
      </c>
      <c r="G248" s="2" t="b">
        <f t="shared" si="51"/>
        <v>0</v>
      </c>
      <c r="J248" s="3"/>
    </row>
    <row r="249" spans="2:12">
      <c r="B249" s="9"/>
      <c r="C249" s="9"/>
      <c r="D249" s="9"/>
      <c r="E249" s="9"/>
      <c r="F249" s="2" t="b">
        <f t="shared" si="52"/>
        <v>0</v>
      </c>
      <c r="G249" s="2" t="b">
        <f t="shared" si="51"/>
        <v>0</v>
      </c>
      <c r="J249" s="3"/>
      <c r="K249" s="4"/>
      <c r="L249" s="3"/>
    </row>
    <row r="250" spans="2:12">
      <c r="B250" s="9"/>
      <c r="C250" s="9"/>
      <c r="D250" s="9"/>
      <c r="E250" s="9"/>
      <c r="F250" s="2" t="b">
        <f t="shared" si="52"/>
        <v>0</v>
      </c>
      <c r="G250" s="2" t="b">
        <f t="shared" si="51"/>
        <v>0</v>
      </c>
      <c r="J250" s="2"/>
    </row>
    <row r="251" spans="2:12">
      <c r="B251" s="9"/>
      <c r="C251" s="9"/>
      <c r="D251" s="9"/>
      <c r="E251" s="9"/>
      <c r="F251" s="2" t="b">
        <f t="shared" si="52"/>
        <v>0</v>
      </c>
      <c r="G251" s="2" t="b">
        <f t="shared" si="51"/>
        <v>0</v>
      </c>
      <c r="J251" s="3"/>
    </row>
    <row r="252" spans="2:12">
      <c r="B252" s="9"/>
      <c r="C252" s="9"/>
      <c r="D252" s="9"/>
      <c r="E252" s="9"/>
      <c r="F252" s="2" t="b">
        <f t="shared" si="52"/>
        <v>0</v>
      </c>
      <c r="G252" s="2" t="b">
        <f t="shared" si="51"/>
        <v>0</v>
      </c>
      <c r="J252" s="3"/>
    </row>
    <row r="253" spans="2:12">
      <c r="B253" s="9"/>
      <c r="C253" s="9"/>
      <c r="D253" s="9"/>
      <c r="E253" s="9"/>
      <c r="F253" s="2" t="b">
        <f t="shared" si="52"/>
        <v>0</v>
      </c>
      <c r="G253" s="2" t="b">
        <f t="shared" si="51"/>
        <v>0</v>
      </c>
      <c r="J253" s="2"/>
    </row>
    <row r="254" spans="2:12">
      <c r="B254" s="9"/>
      <c r="C254" s="9"/>
      <c r="D254" s="9"/>
      <c r="E254" s="9"/>
      <c r="F254" s="2" t="b">
        <f t="shared" si="52"/>
        <v>0</v>
      </c>
      <c r="G254" s="2" t="b">
        <f t="shared" si="51"/>
        <v>0</v>
      </c>
      <c r="J254" s="2"/>
    </row>
    <row r="255" spans="2:12">
      <c r="B255" s="9"/>
      <c r="C255" s="9"/>
      <c r="D255" s="9"/>
      <c r="E255" s="9"/>
      <c r="F255" s="2" t="b">
        <f t="shared" si="52"/>
        <v>0</v>
      </c>
      <c r="G255" s="2" t="b">
        <f t="shared" si="51"/>
        <v>0</v>
      </c>
      <c r="J255" s="2"/>
      <c r="K255" s="3"/>
      <c r="L255" s="3"/>
    </row>
    <row r="256" spans="2:12">
      <c r="B256" s="9"/>
      <c r="C256" s="9"/>
      <c r="D256" s="9"/>
      <c r="E256" s="9"/>
      <c r="F256" s="2" t="b">
        <f t="shared" si="52"/>
        <v>0</v>
      </c>
      <c r="G256" s="2" t="b">
        <f t="shared" si="51"/>
        <v>0</v>
      </c>
    </row>
    <row r="257" spans="2:10">
      <c r="B257" s="9"/>
      <c r="C257" s="9"/>
      <c r="D257" s="9"/>
      <c r="E257" s="9"/>
      <c r="F257" s="2" t="b">
        <f t="shared" si="52"/>
        <v>0</v>
      </c>
      <c r="G257" s="2" t="b">
        <f t="shared" si="51"/>
        <v>0</v>
      </c>
      <c r="J257" s="3"/>
    </row>
    <row r="258" spans="2:10">
      <c r="B258" s="9"/>
      <c r="C258" s="9"/>
      <c r="D258" s="9"/>
      <c r="E258" s="9"/>
      <c r="F258" s="2" t="b">
        <f t="shared" si="52"/>
        <v>0</v>
      </c>
      <c r="G258" s="2" t="b">
        <f t="shared" si="51"/>
        <v>0</v>
      </c>
      <c r="J258" s="3"/>
    </row>
    <row r="259" spans="2:10">
      <c r="B259" s="9"/>
      <c r="C259" s="9"/>
      <c r="D259" s="9"/>
      <c r="E259" s="9"/>
      <c r="F259" s="2" t="b">
        <f t="shared" si="52"/>
        <v>0</v>
      </c>
      <c r="G259" s="2" t="b">
        <f t="shared" si="51"/>
        <v>0</v>
      </c>
      <c r="J259" s="3"/>
    </row>
    <row r="260" spans="2:10">
      <c r="B260" s="9"/>
      <c r="C260" s="9"/>
      <c r="D260" s="9"/>
      <c r="E260" s="9"/>
      <c r="F260" s="2" t="b">
        <f t="shared" si="52"/>
        <v>0</v>
      </c>
      <c r="G260" s="2" t="b">
        <f t="shared" si="51"/>
        <v>0</v>
      </c>
      <c r="J260" s="3"/>
    </row>
    <row r="261" spans="2:10">
      <c r="B261" s="9"/>
      <c r="C261" s="9"/>
      <c r="D261" s="9"/>
      <c r="E261" s="9"/>
      <c r="F261" s="2" t="b">
        <f t="shared" si="52"/>
        <v>0</v>
      </c>
      <c r="G261" s="2" t="b">
        <f t="shared" ref="G261:G324" si="53">AND(NOT(D261=B261),OR(D261="CAT",D261="CAC",D261="ATA",D261="ATT",D261="TTA",D261="ATG",D261="CCG",D261="AGA",D261="CGG",D261="AGG",D261="CGA",D261="CGC",D261="TCC",D261="ACG",D261="ACC",D261="GTA",D261="TGG",D261="TAT",B261="GAA",B261="GAT",B261="GAG",B261="AAG",B261="AAA",B261="CTA",B261="CTT",B261="CTC",B261="AAC",B261="CCA",B261="CCT",B261="CAG",B261="CAA",B261="CGT",B261="AGT",B261="AGC",B261="TCA",B261="TCT",B261="GTC"))</f>
        <v>0</v>
      </c>
      <c r="J261" s="3"/>
    </row>
    <row r="262" spans="2:10">
      <c r="B262" s="9"/>
      <c r="C262" s="9"/>
      <c r="D262" s="9"/>
      <c r="E262" s="9"/>
      <c r="F262" s="2" t="b">
        <f t="shared" si="52"/>
        <v>0</v>
      </c>
      <c r="G262" s="2" t="b">
        <f t="shared" si="53"/>
        <v>0</v>
      </c>
      <c r="J262" s="2"/>
    </row>
    <row r="263" spans="2:10">
      <c r="B263" s="9"/>
      <c r="C263" s="9"/>
      <c r="D263" s="9"/>
      <c r="E263" s="9"/>
      <c r="F263" s="2" t="b">
        <f t="shared" ref="F263:F326" si="54">AND(NOT(B263=D263),OR(B263="CAT",B263="CAC",B263="ATA",B263="ATT",B263="TTA",B263="ATG",B263="CCG",B263="AGA",B263="CGG",B263="AGG",B263="CGA",B263="CGC",B263="TCC",B263="ACG",B263="ACC",B263="GTA",B263="TGG",B263="TAT",D263="GAA",D263="GAT",D263="GAG",D263="AAG",D263="AAA",D263="CTA",D263="CTT",D263="CTC",D263="AAC",D263="CCA",D263="CCT",D263="CAG",D263="CAA",D263="CGT",D263="AGT",D263="AGC",D263="TCA",D263="TCT",D263="GTC"))</f>
        <v>0</v>
      </c>
      <c r="G263" s="2" t="b">
        <f t="shared" si="53"/>
        <v>0</v>
      </c>
      <c r="J263" s="3"/>
    </row>
    <row r="264" spans="2:10">
      <c r="B264" s="9"/>
      <c r="C264" s="9"/>
      <c r="D264" s="9"/>
      <c r="E264" s="9"/>
      <c r="F264" s="2" t="b">
        <f t="shared" si="54"/>
        <v>0</v>
      </c>
      <c r="G264" s="2" t="b">
        <f t="shared" si="53"/>
        <v>0</v>
      </c>
      <c r="J264" s="3"/>
    </row>
    <row r="265" spans="2:10">
      <c r="B265" s="9"/>
      <c r="C265" s="9"/>
      <c r="D265" s="9"/>
      <c r="E265" s="9"/>
      <c r="F265" s="2" t="b">
        <f t="shared" si="54"/>
        <v>0</v>
      </c>
      <c r="G265" s="2" t="b">
        <f t="shared" si="53"/>
        <v>0</v>
      </c>
      <c r="J265" s="3"/>
    </row>
    <row r="266" spans="2:10">
      <c r="B266" s="9"/>
      <c r="C266" s="9"/>
      <c r="D266" s="9"/>
      <c r="E266" s="9"/>
      <c r="F266" s="2" t="b">
        <f t="shared" si="54"/>
        <v>0</v>
      </c>
      <c r="G266" s="2" t="b">
        <f t="shared" si="53"/>
        <v>0</v>
      </c>
      <c r="J266" s="3"/>
    </row>
    <row r="267" spans="2:10">
      <c r="B267" s="9"/>
      <c r="C267" s="9"/>
      <c r="D267" s="9"/>
      <c r="E267" s="9"/>
      <c r="F267" s="2" t="b">
        <f t="shared" si="54"/>
        <v>0</v>
      </c>
      <c r="G267" s="2" t="b">
        <f t="shared" si="53"/>
        <v>0</v>
      </c>
      <c r="J267" s="3"/>
    </row>
    <row r="268" spans="2:10">
      <c r="B268" s="9"/>
      <c r="C268" s="9"/>
      <c r="D268" s="9"/>
      <c r="E268" s="9"/>
      <c r="F268" s="2" t="b">
        <f t="shared" si="54"/>
        <v>0</v>
      </c>
      <c r="G268" s="2" t="b">
        <f t="shared" si="53"/>
        <v>0</v>
      </c>
      <c r="J268" s="3"/>
    </row>
    <row r="269" spans="2:10">
      <c r="B269" s="9"/>
      <c r="C269" s="9"/>
      <c r="D269" s="9"/>
      <c r="E269" s="9"/>
      <c r="F269" s="2" t="b">
        <f t="shared" si="54"/>
        <v>0</v>
      </c>
      <c r="G269" s="2" t="b">
        <f t="shared" si="53"/>
        <v>0</v>
      </c>
      <c r="J269" s="3"/>
    </row>
    <row r="270" spans="2:10">
      <c r="B270" s="9"/>
      <c r="C270" s="9"/>
      <c r="D270" s="9"/>
      <c r="E270" s="9"/>
      <c r="F270" s="2" t="b">
        <f t="shared" si="54"/>
        <v>0</v>
      </c>
      <c r="G270" s="2" t="b">
        <f t="shared" si="53"/>
        <v>0</v>
      </c>
      <c r="J270" s="3"/>
    </row>
    <row r="271" spans="2:10">
      <c r="B271" s="9"/>
      <c r="C271" s="9"/>
      <c r="D271" s="9"/>
      <c r="E271" s="9"/>
      <c r="F271" s="2" t="b">
        <f t="shared" si="54"/>
        <v>0</v>
      </c>
      <c r="G271" s="2" t="b">
        <f t="shared" si="53"/>
        <v>0</v>
      </c>
      <c r="J271" s="3"/>
    </row>
    <row r="272" spans="2:10">
      <c r="B272" s="9"/>
      <c r="C272" s="9"/>
      <c r="D272" s="9"/>
      <c r="E272" s="9"/>
      <c r="F272" s="2" t="b">
        <f t="shared" si="54"/>
        <v>0</v>
      </c>
      <c r="G272" s="2" t="b">
        <f t="shared" si="53"/>
        <v>0</v>
      </c>
      <c r="J272" s="3"/>
    </row>
    <row r="273" spans="2:12">
      <c r="B273" s="9"/>
      <c r="C273" s="9"/>
      <c r="D273" s="9"/>
      <c r="E273" s="9"/>
      <c r="F273" s="2" t="b">
        <f t="shared" si="54"/>
        <v>0</v>
      </c>
      <c r="G273" s="2" t="b">
        <f t="shared" si="53"/>
        <v>0</v>
      </c>
      <c r="J273" s="4"/>
    </row>
    <row r="274" spans="2:12">
      <c r="B274" s="9"/>
      <c r="C274" s="9"/>
      <c r="D274" s="9"/>
      <c r="E274" s="9"/>
      <c r="F274" s="2" t="b">
        <f t="shared" si="54"/>
        <v>0</v>
      </c>
      <c r="G274" s="2" t="b">
        <f t="shared" si="53"/>
        <v>0</v>
      </c>
      <c r="J274" s="4"/>
    </row>
    <row r="275" spans="2:12">
      <c r="B275" s="9"/>
      <c r="C275" s="9"/>
      <c r="D275" s="9"/>
      <c r="E275" s="9"/>
      <c r="F275" s="2" t="b">
        <f t="shared" si="54"/>
        <v>0</v>
      </c>
      <c r="G275" s="2" t="b">
        <f t="shared" si="53"/>
        <v>0</v>
      </c>
      <c r="J275" s="3"/>
    </row>
    <row r="276" spans="2:12">
      <c r="B276" s="9"/>
      <c r="C276" s="9"/>
      <c r="D276" s="9"/>
      <c r="E276" s="9"/>
      <c r="F276" s="2" t="b">
        <f t="shared" si="54"/>
        <v>0</v>
      </c>
      <c r="G276" s="2" t="b">
        <f t="shared" si="53"/>
        <v>0</v>
      </c>
      <c r="J276" s="3"/>
    </row>
    <row r="277" spans="2:12">
      <c r="B277" s="9"/>
      <c r="C277" s="9"/>
      <c r="D277" s="9"/>
      <c r="E277" s="9"/>
      <c r="F277" s="2" t="b">
        <f t="shared" si="54"/>
        <v>0</v>
      </c>
      <c r="G277" s="2" t="b">
        <f t="shared" si="53"/>
        <v>0</v>
      </c>
      <c r="J277" s="3"/>
    </row>
    <row r="278" spans="2:12">
      <c r="B278" s="9"/>
      <c r="C278" s="9"/>
      <c r="D278" s="9"/>
      <c r="E278" s="9"/>
      <c r="F278" s="2" t="b">
        <f t="shared" si="54"/>
        <v>0</v>
      </c>
      <c r="G278" s="2" t="b">
        <f t="shared" si="53"/>
        <v>0</v>
      </c>
      <c r="J278" s="3"/>
    </row>
    <row r="279" spans="2:12">
      <c r="B279" s="9"/>
      <c r="C279" s="9"/>
      <c r="D279" s="9"/>
      <c r="E279" s="9"/>
      <c r="F279" s="2" t="b">
        <f t="shared" si="54"/>
        <v>0</v>
      </c>
      <c r="G279" s="2" t="b">
        <f t="shared" si="53"/>
        <v>0</v>
      </c>
      <c r="J279" s="3"/>
    </row>
    <row r="280" spans="2:12">
      <c r="B280" s="9"/>
      <c r="C280" s="9"/>
      <c r="D280" s="9"/>
      <c r="E280" s="9"/>
      <c r="F280" s="2" t="b">
        <f t="shared" si="54"/>
        <v>0</v>
      </c>
      <c r="G280" s="2" t="b">
        <f t="shared" si="53"/>
        <v>0</v>
      </c>
      <c r="J280" s="4"/>
    </row>
    <row r="281" spans="2:12">
      <c r="B281" s="9"/>
      <c r="C281" s="9"/>
      <c r="D281" s="9"/>
      <c r="E281" s="9"/>
      <c r="F281" s="2" t="b">
        <f t="shared" si="54"/>
        <v>0</v>
      </c>
      <c r="G281" s="2" t="b">
        <f t="shared" si="53"/>
        <v>0</v>
      </c>
      <c r="J281" s="3"/>
    </row>
    <row r="282" spans="2:12">
      <c r="B282" s="9"/>
      <c r="C282" s="9"/>
      <c r="D282" s="9"/>
      <c r="E282" s="9"/>
      <c r="F282" s="2" t="b">
        <f t="shared" si="54"/>
        <v>0</v>
      </c>
      <c r="G282" s="2" t="b">
        <f t="shared" si="53"/>
        <v>0</v>
      </c>
      <c r="J282" s="3"/>
    </row>
    <row r="283" spans="2:12">
      <c r="B283" s="9"/>
      <c r="C283" s="9"/>
      <c r="D283" s="9"/>
      <c r="E283" s="9"/>
      <c r="F283" s="2" t="b">
        <f t="shared" si="54"/>
        <v>0</v>
      </c>
      <c r="G283" s="2" t="b">
        <f t="shared" si="53"/>
        <v>0</v>
      </c>
      <c r="J283" s="3"/>
    </row>
    <row r="284" spans="2:12">
      <c r="B284" s="9"/>
      <c r="C284" s="9"/>
      <c r="D284" s="9"/>
      <c r="E284" s="9"/>
      <c r="F284" s="2" t="b">
        <f t="shared" si="54"/>
        <v>0</v>
      </c>
      <c r="G284" s="2" t="b">
        <f t="shared" si="53"/>
        <v>0</v>
      </c>
    </row>
    <row r="285" spans="2:12">
      <c r="B285" s="9"/>
      <c r="C285" s="9"/>
      <c r="D285" s="9"/>
      <c r="E285" s="9"/>
      <c r="F285" s="2" t="b">
        <f t="shared" si="54"/>
        <v>0</v>
      </c>
      <c r="G285" s="2" t="b">
        <f t="shared" si="53"/>
        <v>0</v>
      </c>
      <c r="K285" s="3"/>
      <c r="L285" s="3"/>
    </row>
    <row r="286" spans="2:12">
      <c r="B286" s="9"/>
      <c r="C286" s="9"/>
      <c r="D286" s="9"/>
      <c r="E286" s="9"/>
      <c r="F286" s="2" t="b">
        <f t="shared" si="54"/>
        <v>0</v>
      </c>
      <c r="G286" s="2" t="b">
        <f t="shared" si="53"/>
        <v>0</v>
      </c>
      <c r="J286" s="3"/>
    </row>
    <row r="287" spans="2:12">
      <c r="B287" s="9"/>
      <c r="C287" s="9"/>
      <c r="D287" s="9"/>
      <c r="E287" s="9"/>
      <c r="F287" s="2" t="b">
        <f t="shared" si="54"/>
        <v>0</v>
      </c>
      <c r="G287" s="2" t="b">
        <f t="shared" si="53"/>
        <v>0</v>
      </c>
      <c r="J287" s="3"/>
    </row>
    <row r="288" spans="2:12">
      <c r="B288" s="9"/>
      <c r="C288" s="9"/>
      <c r="D288" s="9"/>
      <c r="E288" s="9"/>
      <c r="F288" s="2" t="b">
        <f t="shared" si="54"/>
        <v>0</v>
      </c>
      <c r="G288" s="2" t="b">
        <f t="shared" si="53"/>
        <v>0</v>
      </c>
      <c r="J288" s="3"/>
    </row>
    <row r="289" spans="2:12">
      <c r="B289" s="9"/>
      <c r="C289" s="9"/>
      <c r="D289" s="9"/>
      <c r="E289" s="9"/>
      <c r="F289" s="2" t="b">
        <f t="shared" si="54"/>
        <v>0</v>
      </c>
      <c r="G289" s="2" t="b">
        <f t="shared" si="53"/>
        <v>0</v>
      </c>
      <c r="J289" s="3"/>
      <c r="K289" s="3"/>
      <c r="L289" s="3"/>
    </row>
    <row r="290" spans="2:12">
      <c r="B290" s="9"/>
      <c r="C290" s="9"/>
      <c r="D290" s="9"/>
      <c r="E290" s="9"/>
      <c r="F290" s="2" t="b">
        <f t="shared" si="54"/>
        <v>0</v>
      </c>
      <c r="G290" s="2" t="b">
        <f t="shared" si="53"/>
        <v>0</v>
      </c>
      <c r="J290" s="3"/>
    </row>
    <row r="291" spans="2:12">
      <c r="B291" s="9"/>
      <c r="C291" s="9"/>
      <c r="D291" s="9"/>
      <c r="E291" s="9"/>
      <c r="F291" s="2" t="b">
        <f t="shared" si="54"/>
        <v>0</v>
      </c>
      <c r="G291" s="2" t="b">
        <f t="shared" si="53"/>
        <v>0</v>
      </c>
      <c r="J291" s="3"/>
    </row>
    <row r="292" spans="2:12">
      <c r="B292" s="9"/>
      <c r="C292" s="9"/>
      <c r="D292" s="9"/>
      <c r="E292" s="9"/>
      <c r="F292" s="2" t="b">
        <f t="shared" si="54"/>
        <v>0</v>
      </c>
      <c r="G292" s="2" t="b">
        <f t="shared" si="53"/>
        <v>0</v>
      </c>
      <c r="J292" s="3"/>
    </row>
    <row r="293" spans="2:12">
      <c r="B293" s="9"/>
      <c r="C293" s="9"/>
      <c r="D293" s="9"/>
      <c r="E293" s="9"/>
      <c r="F293" s="2" t="b">
        <f t="shared" si="54"/>
        <v>0</v>
      </c>
      <c r="G293" s="2" t="b">
        <f t="shared" si="53"/>
        <v>0</v>
      </c>
      <c r="J293" s="3"/>
    </row>
    <row r="294" spans="2:12">
      <c r="B294" s="9"/>
      <c r="C294" s="9"/>
      <c r="D294" s="9"/>
      <c r="E294" s="9"/>
      <c r="F294" s="2" t="b">
        <f t="shared" si="54"/>
        <v>0</v>
      </c>
      <c r="G294" s="2" t="b">
        <f t="shared" si="53"/>
        <v>0</v>
      </c>
      <c r="J294" s="3"/>
    </row>
    <row r="295" spans="2:12">
      <c r="B295" s="9"/>
      <c r="C295" s="9"/>
      <c r="D295" s="9"/>
      <c r="E295" s="9"/>
      <c r="F295" s="2" t="b">
        <f t="shared" si="54"/>
        <v>0</v>
      </c>
      <c r="G295" s="2" t="b">
        <f t="shared" si="53"/>
        <v>0</v>
      </c>
      <c r="J295" s="3"/>
    </row>
    <row r="296" spans="2:12">
      <c r="B296" s="9"/>
      <c r="C296" s="9"/>
      <c r="D296" s="9"/>
      <c r="E296" s="9"/>
      <c r="F296" s="2" t="b">
        <f t="shared" si="54"/>
        <v>0</v>
      </c>
      <c r="G296" s="2" t="b">
        <f t="shared" si="53"/>
        <v>0</v>
      </c>
      <c r="J296" s="2"/>
    </row>
    <row r="297" spans="2:12">
      <c r="B297" s="9"/>
      <c r="C297" s="9"/>
      <c r="D297" s="9"/>
      <c r="E297" s="9"/>
      <c r="F297" s="2" t="b">
        <f t="shared" si="54"/>
        <v>0</v>
      </c>
      <c r="G297" s="2" t="b">
        <f t="shared" si="53"/>
        <v>0</v>
      </c>
      <c r="J297" s="2"/>
    </row>
    <row r="298" spans="2:12">
      <c r="B298" s="9"/>
      <c r="C298" s="9"/>
      <c r="D298" s="9"/>
      <c r="E298" s="9"/>
      <c r="F298" s="2" t="b">
        <f t="shared" si="54"/>
        <v>0</v>
      </c>
      <c r="G298" s="2" t="b">
        <f t="shared" si="53"/>
        <v>0</v>
      </c>
      <c r="J298" s="2"/>
      <c r="K298" s="4"/>
      <c r="L298" s="3"/>
    </row>
    <row r="299" spans="2:12">
      <c r="B299" s="9"/>
      <c r="C299" s="9"/>
      <c r="D299" s="9"/>
      <c r="E299" s="9"/>
      <c r="F299" s="2" t="b">
        <f t="shared" si="54"/>
        <v>0</v>
      </c>
      <c r="G299" s="2" t="b">
        <f t="shared" si="53"/>
        <v>0</v>
      </c>
      <c r="J299" s="2"/>
    </row>
    <row r="300" spans="2:12">
      <c r="B300" s="9"/>
      <c r="C300" s="9"/>
      <c r="D300" s="9"/>
      <c r="E300" s="9"/>
      <c r="F300" s="2" t="b">
        <f t="shared" si="54"/>
        <v>0</v>
      </c>
      <c r="G300" s="2" t="b">
        <f t="shared" si="53"/>
        <v>0</v>
      </c>
      <c r="J300" s="2"/>
    </row>
    <row r="301" spans="2:12">
      <c r="B301" s="9"/>
      <c r="C301" s="9"/>
      <c r="D301" s="9"/>
      <c r="E301" s="9"/>
      <c r="F301" s="2" t="b">
        <f t="shared" si="54"/>
        <v>0</v>
      </c>
      <c r="G301" s="2" t="b">
        <f t="shared" si="53"/>
        <v>0</v>
      </c>
      <c r="J301" s="3"/>
      <c r="K301" s="2"/>
      <c r="L301" s="2"/>
    </row>
    <row r="302" spans="2:12">
      <c r="B302" s="9"/>
      <c r="C302" s="9"/>
      <c r="D302" s="9"/>
      <c r="E302" s="9"/>
      <c r="F302" s="2" t="b">
        <f t="shared" si="54"/>
        <v>0</v>
      </c>
      <c r="G302" s="2" t="b">
        <f t="shared" si="53"/>
        <v>0</v>
      </c>
      <c r="J302" s="2"/>
    </row>
    <row r="303" spans="2:12">
      <c r="B303" s="9"/>
      <c r="C303" s="9"/>
      <c r="D303" s="9"/>
      <c r="E303" s="9"/>
      <c r="F303" s="2" t="b">
        <f t="shared" si="54"/>
        <v>0</v>
      </c>
      <c r="G303" s="2" t="b">
        <f t="shared" si="53"/>
        <v>0</v>
      </c>
      <c r="J303" s="2"/>
      <c r="K303" s="2"/>
      <c r="L303" s="2"/>
    </row>
    <row r="304" spans="2:12">
      <c r="B304" s="9"/>
      <c r="C304" s="9"/>
      <c r="D304" s="9"/>
      <c r="E304" s="9"/>
      <c r="F304" s="2" t="b">
        <f t="shared" si="54"/>
        <v>0</v>
      </c>
      <c r="G304" s="2" t="b">
        <f t="shared" si="53"/>
        <v>0</v>
      </c>
      <c r="J304" s="2"/>
      <c r="K304" s="2"/>
    </row>
    <row r="305" spans="2:12">
      <c r="B305" s="9"/>
      <c r="C305" s="9"/>
      <c r="D305" s="9"/>
      <c r="E305" s="9"/>
      <c r="F305" s="2" t="b">
        <f t="shared" si="54"/>
        <v>0</v>
      </c>
      <c r="G305" s="2" t="b">
        <f t="shared" si="53"/>
        <v>0</v>
      </c>
      <c r="J305" s="2"/>
    </row>
    <row r="306" spans="2:12">
      <c r="B306" s="9"/>
      <c r="C306" s="9"/>
      <c r="D306" s="9"/>
      <c r="E306" s="9"/>
      <c r="F306" s="2" t="b">
        <f t="shared" si="54"/>
        <v>0</v>
      </c>
      <c r="G306" s="2" t="b">
        <f t="shared" si="53"/>
        <v>0</v>
      </c>
      <c r="J306" s="3"/>
    </row>
    <row r="307" spans="2:12">
      <c r="B307" s="9"/>
      <c r="C307" s="9"/>
      <c r="D307" s="9"/>
      <c r="E307" s="9"/>
      <c r="F307" s="2" t="b">
        <f t="shared" si="54"/>
        <v>0</v>
      </c>
      <c r="G307" s="2" t="b">
        <f t="shared" si="53"/>
        <v>0</v>
      </c>
      <c r="J307" s="3"/>
    </row>
    <row r="308" spans="2:12">
      <c r="B308" s="9"/>
      <c r="C308" s="9"/>
      <c r="D308" s="9"/>
      <c r="E308" s="9"/>
      <c r="F308" s="2" t="b">
        <f t="shared" si="54"/>
        <v>0</v>
      </c>
      <c r="G308" s="2" t="b">
        <f t="shared" si="53"/>
        <v>0</v>
      </c>
      <c r="J308" s="3"/>
    </row>
    <row r="309" spans="2:12">
      <c r="B309" s="9"/>
      <c r="C309" s="9"/>
      <c r="D309" s="9"/>
      <c r="E309" s="9"/>
      <c r="F309" s="2" t="b">
        <f t="shared" si="54"/>
        <v>0</v>
      </c>
      <c r="G309" s="2" t="b">
        <f t="shared" si="53"/>
        <v>0</v>
      </c>
      <c r="J309" s="3"/>
      <c r="K309" s="2"/>
      <c r="L309" s="2"/>
    </row>
    <row r="310" spans="2:12">
      <c r="B310" s="9"/>
      <c r="C310" s="9"/>
      <c r="D310" s="9"/>
      <c r="E310" s="9"/>
      <c r="F310" s="2" t="b">
        <f t="shared" si="54"/>
        <v>0</v>
      </c>
      <c r="G310" s="2" t="b">
        <f t="shared" si="53"/>
        <v>0</v>
      </c>
      <c r="J310" s="3"/>
      <c r="K310" s="2"/>
      <c r="L310" s="2"/>
    </row>
    <row r="311" spans="2:12">
      <c r="B311" s="9"/>
      <c r="C311" s="9"/>
      <c r="D311" s="9"/>
      <c r="E311" s="9"/>
      <c r="F311" s="2" t="b">
        <f t="shared" si="54"/>
        <v>0</v>
      </c>
      <c r="G311" s="2" t="b">
        <f t="shared" si="53"/>
        <v>0</v>
      </c>
      <c r="J311" s="3"/>
    </row>
    <row r="312" spans="2:12">
      <c r="B312" s="9"/>
      <c r="C312" s="9"/>
      <c r="D312" s="9"/>
      <c r="E312" s="9"/>
      <c r="F312" s="2" t="b">
        <f t="shared" si="54"/>
        <v>0</v>
      </c>
      <c r="G312" s="2" t="b">
        <f t="shared" si="53"/>
        <v>0</v>
      </c>
      <c r="J312" s="3"/>
    </row>
    <row r="313" spans="2:12">
      <c r="B313" s="9"/>
      <c r="C313" s="9"/>
      <c r="D313" s="9"/>
      <c r="E313" s="9"/>
      <c r="F313" s="2" t="b">
        <f t="shared" si="54"/>
        <v>0</v>
      </c>
      <c r="G313" s="2" t="b">
        <f t="shared" si="53"/>
        <v>0</v>
      </c>
      <c r="J313" s="3"/>
    </row>
    <row r="314" spans="2:12">
      <c r="B314" s="9"/>
      <c r="C314" s="9"/>
      <c r="D314" s="9"/>
      <c r="E314" s="9"/>
      <c r="F314" s="2" t="b">
        <f t="shared" si="54"/>
        <v>0</v>
      </c>
      <c r="G314" s="2" t="b">
        <f t="shared" si="53"/>
        <v>0</v>
      </c>
      <c r="J314" s="3"/>
      <c r="K314" s="3"/>
      <c r="L314" s="3"/>
    </row>
    <row r="315" spans="2:12">
      <c r="B315" s="9"/>
      <c r="C315" s="9"/>
      <c r="D315" s="9"/>
      <c r="E315" s="9"/>
      <c r="F315" s="2" t="b">
        <f t="shared" si="54"/>
        <v>0</v>
      </c>
      <c r="G315" s="2" t="b">
        <f t="shared" si="53"/>
        <v>0</v>
      </c>
      <c r="J315" s="3"/>
    </row>
    <row r="316" spans="2:12">
      <c r="B316" s="9"/>
      <c r="C316" s="9"/>
      <c r="D316" s="9"/>
      <c r="E316" s="9"/>
      <c r="F316" s="2" t="b">
        <f t="shared" si="54"/>
        <v>0</v>
      </c>
      <c r="G316" s="2" t="b">
        <f t="shared" si="53"/>
        <v>0</v>
      </c>
      <c r="J316" s="3"/>
    </row>
    <row r="317" spans="2:12">
      <c r="B317" s="9"/>
      <c r="C317" s="9"/>
      <c r="D317" s="9"/>
      <c r="E317" s="9"/>
      <c r="F317" s="2" t="b">
        <f t="shared" si="54"/>
        <v>0</v>
      </c>
      <c r="G317" s="2" t="b">
        <f t="shared" si="53"/>
        <v>0</v>
      </c>
      <c r="J317" s="3"/>
    </row>
    <row r="318" spans="2:12">
      <c r="B318" s="9"/>
      <c r="C318" s="9"/>
      <c r="D318" s="9"/>
      <c r="E318" s="9"/>
      <c r="F318" s="2" t="b">
        <f t="shared" si="54"/>
        <v>0</v>
      </c>
      <c r="G318" s="2" t="b">
        <f t="shared" si="53"/>
        <v>0</v>
      </c>
      <c r="J318" s="3"/>
    </row>
    <row r="319" spans="2:12">
      <c r="B319" s="9"/>
      <c r="C319" s="9"/>
      <c r="D319" s="9"/>
      <c r="E319" s="9"/>
      <c r="F319" s="2" t="b">
        <f t="shared" si="54"/>
        <v>0</v>
      </c>
      <c r="G319" s="2" t="b">
        <f t="shared" si="53"/>
        <v>0</v>
      </c>
      <c r="J319" s="3"/>
    </row>
    <row r="320" spans="2:12">
      <c r="B320" s="9"/>
      <c r="C320" s="9"/>
      <c r="D320" s="9"/>
      <c r="E320" s="9"/>
      <c r="F320" s="2" t="b">
        <f t="shared" si="54"/>
        <v>0</v>
      </c>
      <c r="G320" s="2" t="b">
        <f t="shared" si="53"/>
        <v>0</v>
      </c>
      <c r="J320" s="3"/>
    </row>
    <row r="321" spans="2:12">
      <c r="B321" s="9"/>
      <c r="C321" s="9"/>
      <c r="D321" s="9"/>
      <c r="E321" s="9"/>
      <c r="F321" s="2" t="b">
        <f t="shared" si="54"/>
        <v>0</v>
      </c>
      <c r="G321" s="2" t="b">
        <f t="shared" si="53"/>
        <v>0</v>
      </c>
      <c r="J321" s="3"/>
    </row>
    <row r="322" spans="2:12">
      <c r="B322" s="9"/>
      <c r="C322" s="9"/>
      <c r="D322" s="9"/>
      <c r="E322" s="9"/>
      <c r="F322" s="2" t="b">
        <f t="shared" si="54"/>
        <v>0</v>
      </c>
      <c r="G322" s="2" t="b">
        <f t="shared" si="53"/>
        <v>0</v>
      </c>
      <c r="J322" s="3"/>
    </row>
    <row r="323" spans="2:12">
      <c r="B323" s="9"/>
      <c r="C323" s="9"/>
      <c r="D323" s="9"/>
      <c r="E323" s="9"/>
      <c r="F323" s="2" t="b">
        <f t="shared" si="54"/>
        <v>0</v>
      </c>
      <c r="G323" s="2" t="b">
        <f t="shared" si="53"/>
        <v>0</v>
      </c>
      <c r="J323" s="4"/>
    </row>
    <row r="324" spans="2:12">
      <c r="B324" s="9"/>
      <c r="C324" s="9"/>
      <c r="D324" s="9"/>
      <c r="E324" s="9"/>
      <c r="F324" s="2" t="b">
        <f t="shared" si="54"/>
        <v>0</v>
      </c>
      <c r="G324" s="2" t="b">
        <f t="shared" si="53"/>
        <v>0</v>
      </c>
      <c r="J324" s="4"/>
    </row>
    <row r="325" spans="2:12">
      <c r="B325" s="9"/>
      <c r="C325" s="9"/>
      <c r="D325" s="9"/>
      <c r="E325" s="9"/>
      <c r="F325" s="2" t="b">
        <f t="shared" si="54"/>
        <v>0</v>
      </c>
      <c r="G325" s="2" t="b">
        <f t="shared" ref="G325:G388" si="55">AND(NOT(D325=B325),OR(D325="CAT",D325="CAC",D325="ATA",D325="ATT",D325="TTA",D325="ATG",D325="CCG",D325="AGA",D325="CGG",D325="AGG",D325="CGA",D325="CGC",D325="TCC",D325="ACG",D325="ACC",D325="GTA",D325="TGG",D325="TAT",B325="GAA",B325="GAT",B325="GAG",B325="AAG",B325="AAA",B325="CTA",B325="CTT",B325="CTC",B325="AAC",B325="CCA",B325="CCT",B325="CAG",B325="CAA",B325="CGT",B325="AGT",B325="AGC",B325="TCA",B325="TCT",B325="GTC"))</f>
        <v>0</v>
      </c>
      <c r="J325" s="3"/>
    </row>
    <row r="326" spans="2:12">
      <c r="B326" s="9"/>
      <c r="C326" s="9"/>
      <c r="D326" s="9"/>
      <c r="E326" s="9"/>
      <c r="F326" s="2" t="b">
        <f t="shared" si="54"/>
        <v>0</v>
      </c>
      <c r="G326" s="2" t="b">
        <f t="shared" si="55"/>
        <v>0</v>
      </c>
      <c r="J326" s="3"/>
    </row>
    <row r="327" spans="2:12">
      <c r="B327" s="9"/>
      <c r="C327" s="9"/>
      <c r="D327" s="9"/>
      <c r="E327" s="9"/>
      <c r="F327" s="2" t="b">
        <f t="shared" ref="F327:F390" si="56">AND(NOT(B327=D327),OR(B327="CAT",B327="CAC",B327="ATA",B327="ATT",B327="TTA",B327="ATG",B327="CCG",B327="AGA",B327="CGG",B327="AGG",B327="CGA",B327="CGC",B327="TCC",B327="ACG",B327="ACC",B327="GTA",B327="TGG",B327="TAT",D327="GAA",D327="GAT",D327="GAG",D327="AAG",D327="AAA",D327="CTA",D327="CTT",D327="CTC",D327="AAC",D327="CCA",D327="CCT",D327="CAG",D327="CAA",D327="CGT",D327="AGT",D327="AGC",D327="TCA",D327="TCT",D327="GTC"))</f>
        <v>0</v>
      </c>
      <c r="G327" s="2" t="b">
        <f t="shared" si="55"/>
        <v>0</v>
      </c>
      <c r="J327" s="3"/>
    </row>
    <row r="328" spans="2:12">
      <c r="B328" s="9"/>
      <c r="C328" s="9"/>
      <c r="D328" s="9"/>
      <c r="E328" s="9"/>
      <c r="F328" s="2" t="b">
        <f t="shared" si="56"/>
        <v>0</v>
      </c>
      <c r="G328" s="2" t="b">
        <f t="shared" si="55"/>
        <v>0</v>
      </c>
      <c r="J328" s="4"/>
    </row>
    <row r="329" spans="2:12">
      <c r="B329" s="9"/>
      <c r="C329" s="9"/>
      <c r="D329" s="9"/>
      <c r="E329" s="9"/>
      <c r="F329" s="2" t="b">
        <f t="shared" si="56"/>
        <v>0</v>
      </c>
      <c r="G329" s="2" t="b">
        <f t="shared" si="55"/>
        <v>0</v>
      </c>
      <c r="J329" s="4"/>
    </row>
    <row r="330" spans="2:12">
      <c r="B330" s="9"/>
      <c r="C330" s="9"/>
      <c r="D330" s="9"/>
      <c r="E330" s="9"/>
      <c r="F330" s="2" t="b">
        <f t="shared" si="56"/>
        <v>0</v>
      </c>
      <c r="G330" s="2" t="b">
        <f t="shared" si="55"/>
        <v>0</v>
      </c>
      <c r="J330" s="4"/>
    </row>
    <row r="331" spans="2:12">
      <c r="B331" s="9"/>
      <c r="C331" s="9"/>
      <c r="D331" s="9"/>
      <c r="E331" s="9"/>
      <c r="F331" s="2" t="b">
        <f t="shared" si="56"/>
        <v>0</v>
      </c>
      <c r="G331" s="2" t="b">
        <f t="shared" si="55"/>
        <v>0</v>
      </c>
      <c r="J331" s="4"/>
    </row>
    <row r="332" spans="2:12">
      <c r="B332" s="9"/>
      <c r="C332" s="9"/>
      <c r="D332" s="9"/>
      <c r="E332" s="9"/>
      <c r="F332" s="2" t="b">
        <f t="shared" si="56"/>
        <v>0</v>
      </c>
      <c r="G332" s="2" t="b">
        <f t="shared" si="55"/>
        <v>0</v>
      </c>
      <c r="J332" s="3"/>
    </row>
    <row r="333" spans="2:12">
      <c r="B333" s="9"/>
      <c r="C333" s="9"/>
      <c r="D333" s="9"/>
      <c r="E333" s="9"/>
      <c r="F333" s="2" t="b">
        <f t="shared" si="56"/>
        <v>0</v>
      </c>
      <c r="G333" s="2" t="b">
        <f t="shared" si="55"/>
        <v>0</v>
      </c>
    </row>
    <row r="334" spans="2:12">
      <c r="B334" s="9"/>
      <c r="C334" s="9"/>
      <c r="D334" s="9"/>
      <c r="E334" s="9"/>
      <c r="F334" s="2" t="b">
        <f t="shared" si="56"/>
        <v>0</v>
      </c>
      <c r="G334" s="2" t="b">
        <f t="shared" si="55"/>
        <v>0</v>
      </c>
    </row>
    <row r="335" spans="2:12">
      <c r="B335" s="9"/>
      <c r="C335" s="9"/>
      <c r="D335" s="9"/>
      <c r="E335" s="9"/>
      <c r="F335" s="2" t="b">
        <f t="shared" si="56"/>
        <v>0</v>
      </c>
      <c r="G335" s="2" t="b">
        <f t="shared" si="55"/>
        <v>0</v>
      </c>
      <c r="J335" s="2"/>
      <c r="K335" s="2"/>
      <c r="L335" s="2"/>
    </row>
    <row r="336" spans="2:12">
      <c r="B336" s="9"/>
      <c r="C336" s="9"/>
      <c r="D336" s="9"/>
      <c r="E336" s="9"/>
      <c r="F336" s="2" t="b">
        <f t="shared" si="56"/>
        <v>0</v>
      </c>
      <c r="G336" s="2" t="b">
        <f t="shared" si="55"/>
        <v>0</v>
      </c>
      <c r="K336" s="2"/>
      <c r="L336" s="2"/>
    </row>
    <row r="337" spans="2:12">
      <c r="B337" s="9"/>
      <c r="C337" s="9"/>
      <c r="D337" s="9"/>
      <c r="E337" s="9"/>
      <c r="F337" s="2" t="b">
        <f t="shared" si="56"/>
        <v>0</v>
      </c>
      <c r="G337" s="2" t="b">
        <f t="shared" si="55"/>
        <v>0</v>
      </c>
    </row>
    <row r="338" spans="2:12">
      <c r="B338" s="9"/>
      <c r="C338" s="9"/>
      <c r="D338" s="9"/>
      <c r="E338" s="9"/>
      <c r="F338" s="2" t="b">
        <f t="shared" si="56"/>
        <v>0</v>
      </c>
      <c r="G338" s="2" t="b">
        <f t="shared" si="55"/>
        <v>0</v>
      </c>
    </row>
    <row r="339" spans="2:12">
      <c r="B339" s="9"/>
      <c r="C339" s="9"/>
      <c r="D339" s="9"/>
      <c r="E339" s="9"/>
      <c r="F339" s="2" t="b">
        <f t="shared" si="56"/>
        <v>0</v>
      </c>
      <c r="G339" s="2" t="b">
        <f t="shared" si="55"/>
        <v>0</v>
      </c>
    </row>
    <row r="340" spans="2:12">
      <c r="B340" s="9"/>
      <c r="C340" s="9"/>
      <c r="D340" s="9"/>
      <c r="E340" s="9"/>
      <c r="F340" s="2" t="b">
        <f t="shared" si="56"/>
        <v>0</v>
      </c>
      <c r="G340" s="2" t="b">
        <f t="shared" si="55"/>
        <v>0</v>
      </c>
    </row>
    <row r="341" spans="2:12">
      <c r="B341" s="9"/>
      <c r="C341" s="9"/>
      <c r="D341" s="9"/>
      <c r="E341" s="9"/>
      <c r="F341" s="2" t="b">
        <f t="shared" si="56"/>
        <v>0</v>
      </c>
      <c r="G341" s="2" t="b">
        <f t="shared" si="55"/>
        <v>0</v>
      </c>
    </row>
    <row r="342" spans="2:12">
      <c r="B342" s="9"/>
      <c r="C342" s="9"/>
      <c r="D342" s="9"/>
      <c r="E342" s="9"/>
      <c r="F342" s="2" t="b">
        <f t="shared" si="56"/>
        <v>0</v>
      </c>
      <c r="G342" s="2" t="b">
        <f t="shared" si="55"/>
        <v>0</v>
      </c>
    </row>
    <row r="343" spans="2:12">
      <c r="B343" s="9"/>
      <c r="C343" s="9"/>
      <c r="D343" s="9"/>
      <c r="E343" s="9"/>
      <c r="F343" s="2" t="b">
        <f t="shared" si="56"/>
        <v>0</v>
      </c>
      <c r="G343" s="2" t="b">
        <f t="shared" si="55"/>
        <v>0</v>
      </c>
    </row>
    <row r="344" spans="2:12">
      <c r="B344" s="9"/>
      <c r="C344" s="9"/>
      <c r="D344" s="9"/>
      <c r="E344" s="9"/>
      <c r="F344" s="2" t="b">
        <f t="shared" si="56"/>
        <v>0</v>
      </c>
      <c r="G344" s="2" t="b">
        <f t="shared" si="55"/>
        <v>0</v>
      </c>
      <c r="J344" s="3"/>
    </row>
    <row r="345" spans="2:12">
      <c r="B345" s="9"/>
      <c r="C345" s="9"/>
      <c r="D345" s="9"/>
      <c r="E345" s="9"/>
      <c r="F345" s="2" t="b">
        <f t="shared" si="56"/>
        <v>0</v>
      </c>
      <c r="G345" s="2" t="b">
        <f t="shared" si="55"/>
        <v>0</v>
      </c>
      <c r="J345" s="3"/>
    </row>
    <row r="346" spans="2:12">
      <c r="B346" s="9"/>
      <c r="C346" s="9"/>
      <c r="D346" s="9"/>
      <c r="E346" s="9"/>
      <c r="F346" s="2" t="b">
        <f t="shared" si="56"/>
        <v>0</v>
      </c>
      <c r="G346" s="2" t="b">
        <f t="shared" si="55"/>
        <v>0</v>
      </c>
      <c r="J346" s="3"/>
      <c r="K346" s="2"/>
      <c r="L346" s="2"/>
    </row>
    <row r="347" spans="2:12">
      <c r="B347" s="9"/>
      <c r="C347" s="9"/>
      <c r="D347" s="9"/>
      <c r="E347" s="9"/>
      <c r="F347" s="2" t="b">
        <f t="shared" si="56"/>
        <v>0</v>
      </c>
      <c r="G347" s="2" t="b">
        <f t="shared" si="55"/>
        <v>0</v>
      </c>
      <c r="J347" s="3"/>
      <c r="K347" s="2"/>
      <c r="L347" s="2"/>
    </row>
    <row r="348" spans="2:12">
      <c r="B348" s="9"/>
      <c r="C348" s="9"/>
      <c r="D348" s="9"/>
      <c r="E348" s="9"/>
      <c r="F348" s="2" t="b">
        <f t="shared" si="56"/>
        <v>0</v>
      </c>
      <c r="G348" s="2" t="b">
        <f t="shared" si="55"/>
        <v>0</v>
      </c>
      <c r="J348" s="3"/>
    </row>
    <row r="349" spans="2:12">
      <c r="B349" s="9"/>
      <c r="C349" s="9"/>
      <c r="D349" s="9"/>
      <c r="E349" s="9"/>
      <c r="F349" s="2" t="b">
        <f t="shared" si="56"/>
        <v>0</v>
      </c>
      <c r="G349" s="2" t="b">
        <f t="shared" si="55"/>
        <v>0</v>
      </c>
      <c r="K349" s="2"/>
      <c r="L349" s="2"/>
    </row>
    <row r="350" spans="2:12">
      <c r="B350" s="9"/>
      <c r="C350" s="9"/>
      <c r="D350" s="9"/>
      <c r="E350" s="9"/>
      <c r="F350" s="2" t="b">
        <f t="shared" si="56"/>
        <v>0</v>
      </c>
      <c r="G350" s="2" t="b">
        <f t="shared" si="55"/>
        <v>0</v>
      </c>
      <c r="J350" s="2"/>
    </row>
    <row r="351" spans="2:12">
      <c r="B351" s="9"/>
      <c r="C351" s="9"/>
      <c r="D351" s="9"/>
      <c r="E351" s="9"/>
      <c r="F351" s="2" t="b">
        <f t="shared" si="56"/>
        <v>0</v>
      </c>
      <c r="G351" s="2" t="b">
        <f t="shared" si="55"/>
        <v>0</v>
      </c>
      <c r="K351" s="2"/>
      <c r="L351" s="2"/>
    </row>
    <row r="352" spans="2:12">
      <c r="B352" s="9"/>
      <c r="C352" s="9"/>
      <c r="D352" s="9"/>
      <c r="E352" s="9"/>
      <c r="F352" s="2" t="b">
        <f t="shared" si="56"/>
        <v>0</v>
      </c>
      <c r="G352" s="2" t="b">
        <f t="shared" si="55"/>
        <v>0</v>
      </c>
    </row>
    <row r="353" spans="2:7">
      <c r="B353" s="9"/>
      <c r="C353" s="9"/>
      <c r="D353" s="9"/>
      <c r="E353" s="9"/>
      <c r="F353" s="2" t="b">
        <f t="shared" si="56"/>
        <v>0</v>
      </c>
      <c r="G353" s="2" t="b">
        <f t="shared" si="55"/>
        <v>0</v>
      </c>
    </row>
    <row r="354" spans="2:7">
      <c r="B354" s="9"/>
      <c r="C354" s="9"/>
      <c r="D354" s="9"/>
      <c r="E354" s="9"/>
      <c r="F354" s="2" t="b">
        <f t="shared" si="56"/>
        <v>0</v>
      </c>
      <c r="G354" s="2" t="b">
        <f t="shared" si="55"/>
        <v>0</v>
      </c>
    </row>
    <row r="355" spans="2:7">
      <c r="B355" s="9"/>
      <c r="C355" s="9"/>
      <c r="D355" s="9"/>
      <c r="E355" s="9"/>
      <c r="F355" s="2" t="b">
        <f t="shared" si="56"/>
        <v>0</v>
      </c>
      <c r="G355" s="2" t="b">
        <f t="shared" si="55"/>
        <v>0</v>
      </c>
    </row>
    <row r="356" spans="2:7">
      <c r="B356" s="9"/>
      <c r="C356" s="9"/>
      <c r="D356" s="9"/>
      <c r="E356" s="9"/>
      <c r="F356" s="2" t="b">
        <f t="shared" si="56"/>
        <v>0</v>
      </c>
      <c r="G356" s="2" t="b">
        <f t="shared" si="55"/>
        <v>0</v>
      </c>
    </row>
    <row r="357" spans="2:7">
      <c r="B357" s="9"/>
      <c r="C357" s="9"/>
      <c r="D357" s="9"/>
      <c r="E357" s="9"/>
      <c r="F357" s="2" t="b">
        <f t="shared" si="56"/>
        <v>0</v>
      </c>
      <c r="G357" s="2" t="b">
        <f t="shared" si="55"/>
        <v>0</v>
      </c>
    </row>
    <row r="358" spans="2:7">
      <c r="B358" s="9"/>
      <c r="C358" s="9"/>
      <c r="D358" s="9"/>
      <c r="E358" s="9"/>
      <c r="F358" s="2" t="b">
        <f t="shared" si="56"/>
        <v>0</v>
      </c>
      <c r="G358" s="2" t="b">
        <f t="shared" si="55"/>
        <v>0</v>
      </c>
    </row>
    <row r="359" spans="2:7">
      <c r="B359" s="9"/>
      <c r="C359" s="9"/>
      <c r="D359" s="9"/>
      <c r="E359" s="9"/>
      <c r="F359" s="2" t="b">
        <f t="shared" si="56"/>
        <v>0</v>
      </c>
      <c r="G359" s="2" t="b">
        <f t="shared" si="55"/>
        <v>0</v>
      </c>
    </row>
    <row r="360" spans="2:7">
      <c r="B360" s="9"/>
      <c r="C360" s="9"/>
      <c r="D360" s="9"/>
      <c r="E360" s="9"/>
      <c r="F360" s="2" t="b">
        <f t="shared" si="56"/>
        <v>0</v>
      </c>
      <c r="G360" s="2" t="b">
        <f t="shared" si="55"/>
        <v>0</v>
      </c>
    </row>
    <row r="361" spans="2:7">
      <c r="B361" s="9"/>
      <c r="C361" s="9"/>
      <c r="D361" s="9"/>
      <c r="E361" s="9"/>
      <c r="F361" s="2" t="b">
        <f t="shared" si="56"/>
        <v>0</v>
      </c>
      <c r="G361" s="2" t="b">
        <f t="shared" si="55"/>
        <v>0</v>
      </c>
    </row>
    <row r="362" spans="2:7">
      <c r="B362" s="9"/>
      <c r="C362" s="9"/>
      <c r="D362" s="9"/>
      <c r="E362" s="9"/>
      <c r="F362" s="2" t="b">
        <f t="shared" si="56"/>
        <v>0</v>
      </c>
      <c r="G362" s="2" t="b">
        <f t="shared" si="55"/>
        <v>0</v>
      </c>
    </row>
    <row r="363" spans="2:7">
      <c r="B363" s="9"/>
      <c r="C363" s="9"/>
      <c r="D363" s="9"/>
      <c r="E363" s="9"/>
      <c r="F363" s="2" t="b">
        <f t="shared" si="56"/>
        <v>0</v>
      </c>
      <c r="G363" s="2" t="b">
        <f t="shared" si="55"/>
        <v>0</v>
      </c>
    </row>
    <row r="364" spans="2:7">
      <c r="B364" s="9"/>
      <c r="C364" s="9"/>
      <c r="D364" s="9"/>
      <c r="E364" s="9"/>
      <c r="F364" s="2" t="b">
        <f t="shared" si="56"/>
        <v>0</v>
      </c>
      <c r="G364" s="2" t="b">
        <f t="shared" si="55"/>
        <v>0</v>
      </c>
    </row>
    <row r="365" spans="2:7">
      <c r="B365" s="9"/>
      <c r="C365" s="9"/>
      <c r="D365" s="9"/>
      <c r="E365" s="9"/>
      <c r="F365" s="2" t="b">
        <f t="shared" si="56"/>
        <v>0</v>
      </c>
      <c r="G365" s="2" t="b">
        <f t="shared" si="55"/>
        <v>0</v>
      </c>
    </row>
    <row r="366" spans="2:7">
      <c r="B366" s="9"/>
      <c r="C366" s="9"/>
      <c r="D366" s="9"/>
      <c r="E366" s="9"/>
      <c r="F366" s="2" t="b">
        <f t="shared" si="56"/>
        <v>0</v>
      </c>
      <c r="G366" s="2" t="b">
        <f t="shared" si="55"/>
        <v>0</v>
      </c>
    </row>
    <row r="367" spans="2:7">
      <c r="B367" s="9"/>
      <c r="C367" s="9"/>
      <c r="D367" s="9"/>
      <c r="E367" s="9"/>
      <c r="F367" s="2" t="b">
        <f t="shared" si="56"/>
        <v>0</v>
      </c>
      <c r="G367" s="2" t="b">
        <f t="shared" si="55"/>
        <v>0</v>
      </c>
    </row>
    <row r="368" spans="2:7">
      <c r="B368" s="9"/>
      <c r="C368" s="9"/>
      <c r="D368" s="9"/>
      <c r="E368" s="9"/>
      <c r="F368" s="2" t="b">
        <f t="shared" si="56"/>
        <v>0</v>
      </c>
      <c r="G368" s="2" t="b">
        <f t="shared" si="55"/>
        <v>0</v>
      </c>
    </row>
    <row r="369" spans="2:12">
      <c r="B369" s="9"/>
      <c r="C369" s="9"/>
      <c r="D369" s="9"/>
      <c r="E369" s="9"/>
      <c r="F369" s="2" t="b">
        <f t="shared" si="56"/>
        <v>0</v>
      </c>
      <c r="G369" s="2" t="b">
        <f t="shared" si="55"/>
        <v>0</v>
      </c>
    </row>
    <row r="370" spans="2:12">
      <c r="B370" s="9"/>
      <c r="C370" s="9"/>
      <c r="D370" s="9"/>
      <c r="E370" s="9"/>
      <c r="F370" s="2" t="b">
        <f t="shared" si="56"/>
        <v>0</v>
      </c>
      <c r="G370" s="2" t="b">
        <f t="shared" si="55"/>
        <v>0</v>
      </c>
    </row>
    <row r="371" spans="2:12">
      <c r="B371" s="9"/>
      <c r="C371" s="9"/>
      <c r="D371" s="9"/>
      <c r="E371" s="9"/>
      <c r="F371" s="2" t="b">
        <f t="shared" si="56"/>
        <v>0</v>
      </c>
      <c r="G371" s="2" t="b">
        <f t="shared" si="55"/>
        <v>0</v>
      </c>
      <c r="K371" s="3"/>
      <c r="L371" s="3"/>
    </row>
    <row r="372" spans="2:12">
      <c r="B372" s="9"/>
      <c r="C372" s="9"/>
      <c r="D372" s="9"/>
      <c r="E372" s="9"/>
      <c r="F372" s="2" t="b">
        <f t="shared" si="56"/>
        <v>0</v>
      </c>
      <c r="G372" s="2" t="b">
        <f t="shared" si="55"/>
        <v>0</v>
      </c>
      <c r="K372" s="2"/>
      <c r="L372" s="2"/>
    </row>
    <row r="373" spans="2:12">
      <c r="B373" s="9"/>
      <c r="C373" s="9"/>
      <c r="D373" s="9"/>
      <c r="E373" s="9"/>
      <c r="F373" s="2" t="b">
        <f t="shared" si="56"/>
        <v>0</v>
      </c>
      <c r="G373" s="2" t="b">
        <f t="shared" si="55"/>
        <v>0</v>
      </c>
    </row>
    <row r="374" spans="2:12">
      <c r="B374" s="9"/>
      <c r="C374" s="9"/>
      <c r="D374" s="9"/>
      <c r="E374" s="9"/>
      <c r="F374" s="2" t="b">
        <f t="shared" si="56"/>
        <v>0</v>
      </c>
      <c r="G374" s="2" t="b">
        <f t="shared" si="55"/>
        <v>0</v>
      </c>
    </row>
    <row r="375" spans="2:12">
      <c r="B375" s="9"/>
      <c r="C375" s="9"/>
      <c r="D375" s="9"/>
      <c r="E375" s="9"/>
      <c r="F375" s="2" t="b">
        <f t="shared" si="56"/>
        <v>0</v>
      </c>
      <c r="G375" s="2" t="b">
        <f t="shared" si="55"/>
        <v>0</v>
      </c>
    </row>
    <row r="376" spans="2:12">
      <c r="B376" s="9"/>
      <c r="C376" s="9"/>
      <c r="D376" s="9"/>
      <c r="E376" s="9"/>
      <c r="F376" s="2" t="b">
        <f t="shared" si="56"/>
        <v>0</v>
      </c>
      <c r="G376" s="2" t="b">
        <f t="shared" si="55"/>
        <v>0</v>
      </c>
    </row>
    <row r="377" spans="2:12">
      <c r="B377" s="9"/>
      <c r="C377" s="9"/>
      <c r="D377" s="9"/>
      <c r="E377" s="9"/>
      <c r="F377" s="2" t="b">
        <f t="shared" si="56"/>
        <v>0</v>
      </c>
      <c r="G377" s="2" t="b">
        <f t="shared" si="55"/>
        <v>0</v>
      </c>
    </row>
    <row r="378" spans="2:12">
      <c r="B378" s="9"/>
      <c r="C378" s="9"/>
      <c r="D378" s="9"/>
      <c r="E378" s="9"/>
      <c r="F378" s="2" t="b">
        <f t="shared" si="56"/>
        <v>0</v>
      </c>
      <c r="G378" s="2" t="b">
        <f t="shared" si="55"/>
        <v>0</v>
      </c>
    </row>
    <row r="379" spans="2:12">
      <c r="B379" s="9"/>
      <c r="C379" s="9"/>
      <c r="D379" s="9"/>
      <c r="E379" s="9"/>
      <c r="F379" s="2" t="b">
        <f t="shared" si="56"/>
        <v>0</v>
      </c>
      <c r="G379" s="2" t="b">
        <f t="shared" si="55"/>
        <v>0</v>
      </c>
    </row>
    <row r="380" spans="2:12">
      <c r="B380" s="9"/>
      <c r="C380" s="9"/>
      <c r="D380" s="9"/>
      <c r="E380" s="9"/>
      <c r="F380" s="2" t="b">
        <f t="shared" si="56"/>
        <v>0</v>
      </c>
      <c r="G380" s="2" t="b">
        <f t="shared" si="55"/>
        <v>0</v>
      </c>
    </row>
    <row r="381" spans="2:12">
      <c r="B381" s="9"/>
      <c r="C381" s="9"/>
      <c r="D381" s="9"/>
      <c r="E381" s="9"/>
      <c r="F381" s="2" t="b">
        <f t="shared" si="56"/>
        <v>0</v>
      </c>
      <c r="G381" s="2" t="b">
        <f t="shared" si="55"/>
        <v>0</v>
      </c>
    </row>
    <row r="382" spans="2:12">
      <c r="B382" s="9"/>
      <c r="C382" s="9"/>
      <c r="D382" s="9"/>
      <c r="E382" s="9"/>
      <c r="F382" s="2" t="b">
        <f t="shared" si="56"/>
        <v>0</v>
      </c>
      <c r="G382" s="2" t="b">
        <f t="shared" si="55"/>
        <v>0</v>
      </c>
    </row>
    <row r="383" spans="2:12">
      <c r="B383" s="9"/>
      <c r="C383" s="9"/>
      <c r="D383" s="9"/>
      <c r="E383" s="9"/>
      <c r="F383" s="2" t="b">
        <f t="shared" si="56"/>
        <v>0</v>
      </c>
      <c r="G383" s="2" t="b">
        <f t="shared" si="55"/>
        <v>0</v>
      </c>
    </row>
    <row r="384" spans="2:12">
      <c r="B384" s="9"/>
      <c r="C384" s="9"/>
      <c r="D384" s="9"/>
      <c r="E384" s="9"/>
      <c r="F384" s="2" t="b">
        <f t="shared" si="56"/>
        <v>0</v>
      </c>
      <c r="G384" s="2" t="b">
        <f t="shared" si="55"/>
        <v>0</v>
      </c>
    </row>
    <row r="385" spans="2:7">
      <c r="B385" s="9"/>
      <c r="C385" s="9"/>
      <c r="D385" s="9"/>
      <c r="E385" s="9"/>
      <c r="F385" s="2" t="b">
        <f t="shared" si="56"/>
        <v>0</v>
      </c>
      <c r="G385" s="2" t="b">
        <f t="shared" si="55"/>
        <v>0</v>
      </c>
    </row>
    <row r="386" spans="2:7">
      <c r="B386" s="9"/>
      <c r="C386" s="9"/>
      <c r="D386" s="9"/>
      <c r="E386" s="9"/>
      <c r="F386" s="2" t="b">
        <f t="shared" si="56"/>
        <v>0</v>
      </c>
      <c r="G386" s="2" t="b">
        <f t="shared" si="55"/>
        <v>0</v>
      </c>
    </row>
    <row r="387" spans="2:7">
      <c r="B387" s="9"/>
      <c r="C387" s="9"/>
      <c r="D387" s="9"/>
      <c r="E387" s="9"/>
      <c r="F387" s="2" t="b">
        <f t="shared" si="56"/>
        <v>0</v>
      </c>
      <c r="G387" s="2" t="b">
        <f t="shared" si="55"/>
        <v>0</v>
      </c>
    </row>
    <row r="388" spans="2:7">
      <c r="B388" s="9"/>
      <c r="C388" s="9"/>
      <c r="D388" s="9"/>
      <c r="E388" s="9"/>
      <c r="F388" s="2" t="b">
        <f t="shared" si="56"/>
        <v>0</v>
      </c>
      <c r="G388" s="2" t="b">
        <f t="shared" si="55"/>
        <v>0</v>
      </c>
    </row>
    <row r="389" spans="2:7">
      <c r="B389" s="9"/>
      <c r="C389" s="9"/>
      <c r="D389" s="9"/>
      <c r="E389" s="9"/>
      <c r="F389" s="2" t="b">
        <f t="shared" si="56"/>
        <v>0</v>
      </c>
      <c r="G389" s="2" t="b">
        <f t="shared" ref="G389:G428" si="57">AND(NOT(D389=B389),OR(D389="CAT",D389="CAC",D389="ATA",D389="ATT",D389="TTA",D389="ATG",D389="CCG",D389="AGA",D389="CGG",D389="AGG",D389="CGA",D389="CGC",D389="TCC",D389="ACG",D389="ACC",D389="GTA",D389="TGG",D389="TAT",B389="GAA",B389="GAT",B389="GAG",B389="AAG",B389="AAA",B389="CTA",B389="CTT",B389="CTC",B389="AAC",B389="CCA",B389="CCT",B389="CAG",B389="CAA",B389="CGT",B389="AGT",B389="AGC",B389="TCA",B389="TCT",B389="GTC"))</f>
        <v>0</v>
      </c>
    </row>
    <row r="390" spans="2:7">
      <c r="B390" s="9"/>
      <c r="C390" s="9"/>
      <c r="D390" s="9"/>
      <c r="E390" s="9"/>
      <c r="F390" s="2" t="b">
        <f t="shared" si="56"/>
        <v>0</v>
      </c>
      <c r="G390" s="2" t="b">
        <f t="shared" si="57"/>
        <v>0</v>
      </c>
    </row>
    <row r="391" spans="2:7">
      <c r="B391" s="9"/>
      <c r="C391" s="9"/>
      <c r="D391" s="9"/>
      <c r="E391" s="9"/>
      <c r="F391" s="2" t="b">
        <f t="shared" ref="F391:F428" si="58">AND(NOT(B391=D391),OR(B391="CAT",B391="CAC",B391="ATA",B391="ATT",B391="TTA",B391="ATG",B391="CCG",B391="AGA",B391="CGG",B391="AGG",B391="CGA",B391="CGC",B391="TCC",B391="ACG",B391="ACC",B391="GTA",B391="TGG",B391="TAT",D391="GAA",D391="GAT",D391="GAG",D391="AAG",D391="AAA",D391="CTA",D391="CTT",D391="CTC",D391="AAC",D391="CCA",D391="CCT",D391="CAG",D391="CAA",D391="CGT",D391="AGT",D391="AGC",D391="TCA",D391="TCT",D391="GTC"))</f>
        <v>0</v>
      </c>
      <c r="G391" s="2" t="b">
        <f t="shared" si="57"/>
        <v>0</v>
      </c>
    </row>
    <row r="392" spans="2:7">
      <c r="B392" s="9"/>
      <c r="C392" s="9"/>
      <c r="D392" s="9"/>
      <c r="E392" s="9"/>
      <c r="F392" s="2" t="b">
        <f t="shared" si="58"/>
        <v>0</v>
      </c>
      <c r="G392" s="2" t="b">
        <f t="shared" si="57"/>
        <v>0</v>
      </c>
    </row>
    <row r="393" spans="2:7">
      <c r="B393" s="9"/>
      <c r="C393" s="9"/>
      <c r="D393" s="9"/>
      <c r="E393" s="9"/>
      <c r="F393" s="2" t="b">
        <f t="shared" si="58"/>
        <v>0</v>
      </c>
      <c r="G393" s="2" t="b">
        <f t="shared" si="57"/>
        <v>0</v>
      </c>
    </row>
    <row r="394" spans="2:7">
      <c r="B394" s="9"/>
      <c r="C394" s="9"/>
      <c r="D394" s="9"/>
      <c r="E394" s="9"/>
      <c r="F394" s="2" t="b">
        <f t="shared" si="58"/>
        <v>0</v>
      </c>
      <c r="G394" s="2" t="b">
        <f t="shared" si="57"/>
        <v>0</v>
      </c>
    </row>
    <row r="395" spans="2:7">
      <c r="B395" s="9"/>
      <c r="C395" s="9"/>
      <c r="D395" s="9"/>
      <c r="E395" s="9"/>
      <c r="F395" s="2" t="b">
        <f t="shared" si="58"/>
        <v>0</v>
      </c>
      <c r="G395" s="2" t="b">
        <f t="shared" si="57"/>
        <v>0</v>
      </c>
    </row>
    <row r="396" spans="2:7">
      <c r="B396" s="9"/>
      <c r="C396" s="9"/>
      <c r="D396" s="9"/>
      <c r="E396" s="9"/>
      <c r="F396" s="2" t="b">
        <f t="shared" si="58"/>
        <v>0</v>
      </c>
      <c r="G396" s="2" t="b">
        <f t="shared" si="57"/>
        <v>0</v>
      </c>
    </row>
    <row r="397" spans="2:7">
      <c r="B397" s="9"/>
      <c r="C397" s="9"/>
      <c r="D397" s="9"/>
      <c r="E397" s="9"/>
      <c r="F397" s="2" t="b">
        <f t="shared" si="58"/>
        <v>0</v>
      </c>
      <c r="G397" s="2" t="b">
        <f t="shared" si="57"/>
        <v>0</v>
      </c>
    </row>
    <row r="398" spans="2:7">
      <c r="B398" s="9"/>
      <c r="C398" s="9"/>
      <c r="D398" s="9"/>
      <c r="E398" s="9"/>
      <c r="F398" s="2" t="b">
        <f t="shared" si="58"/>
        <v>0</v>
      </c>
      <c r="G398" s="2" t="b">
        <f t="shared" si="57"/>
        <v>0</v>
      </c>
    </row>
    <row r="399" spans="2:7">
      <c r="B399" s="9"/>
      <c r="C399" s="9"/>
      <c r="D399" s="9"/>
      <c r="E399" s="9"/>
      <c r="F399" s="2" t="b">
        <f t="shared" si="58"/>
        <v>0</v>
      </c>
      <c r="G399" s="2" t="b">
        <f t="shared" si="57"/>
        <v>0</v>
      </c>
    </row>
    <row r="400" spans="2:7">
      <c r="B400" s="9"/>
      <c r="C400" s="9"/>
      <c r="D400" s="9"/>
      <c r="E400" s="9"/>
      <c r="F400" s="2" t="b">
        <f t="shared" si="58"/>
        <v>0</v>
      </c>
      <c r="G400" s="2" t="b">
        <f t="shared" si="57"/>
        <v>0</v>
      </c>
    </row>
    <row r="401" spans="2:12">
      <c r="B401" s="9"/>
      <c r="C401" s="9"/>
      <c r="D401" s="9"/>
      <c r="E401" s="9"/>
      <c r="F401" s="2" t="b">
        <f t="shared" si="58"/>
        <v>0</v>
      </c>
      <c r="G401" s="2" t="b">
        <f t="shared" si="57"/>
        <v>0</v>
      </c>
    </row>
    <row r="402" spans="2:12">
      <c r="B402" s="9"/>
      <c r="C402" s="9"/>
      <c r="D402" s="9"/>
      <c r="E402" s="9"/>
      <c r="F402" s="2" t="b">
        <f t="shared" si="58"/>
        <v>0</v>
      </c>
      <c r="G402" s="2" t="b">
        <f t="shared" si="57"/>
        <v>0</v>
      </c>
    </row>
    <row r="403" spans="2:12">
      <c r="B403" s="9"/>
      <c r="C403" s="9"/>
      <c r="D403" s="9"/>
      <c r="E403" s="9"/>
      <c r="F403" s="2" t="b">
        <f t="shared" si="58"/>
        <v>0</v>
      </c>
      <c r="G403" s="2" t="b">
        <f t="shared" si="57"/>
        <v>0</v>
      </c>
    </row>
    <row r="404" spans="2:12">
      <c r="B404" s="9"/>
      <c r="C404" s="9"/>
      <c r="D404" s="9"/>
      <c r="E404" s="9"/>
      <c r="F404" s="2" t="b">
        <f t="shared" si="58"/>
        <v>0</v>
      </c>
      <c r="G404" s="2" t="b">
        <f t="shared" si="57"/>
        <v>0</v>
      </c>
    </row>
    <row r="405" spans="2:12">
      <c r="B405" s="9"/>
      <c r="C405" s="9"/>
      <c r="D405" s="9"/>
      <c r="E405" s="9"/>
      <c r="F405" s="2" t="b">
        <f t="shared" si="58"/>
        <v>0</v>
      </c>
      <c r="G405" s="2" t="b">
        <f t="shared" si="57"/>
        <v>0</v>
      </c>
    </row>
    <row r="406" spans="2:12">
      <c r="B406" s="9"/>
      <c r="C406" s="9"/>
      <c r="D406" s="9"/>
      <c r="E406" s="9"/>
      <c r="F406" s="2" t="b">
        <f t="shared" si="58"/>
        <v>0</v>
      </c>
      <c r="G406" s="2" t="b">
        <f t="shared" si="57"/>
        <v>0</v>
      </c>
    </row>
    <row r="407" spans="2:12">
      <c r="B407" s="9"/>
      <c r="C407" s="9"/>
      <c r="D407" s="9"/>
      <c r="E407" s="9"/>
      <c r="F407" s="2" t="b">
        <f t="shared" si="58"/>
        <v>0</v>
      </c>
      <c r="G407" s="2" t="b">
        <f t="shared" si="57"/>
        <v>0</v>
      </c>
    </row>
    <row r="408" spans="2:12">
      <c r="B408" s="9"/>
      <c r="C408" s="9"/>
      <c r="D408" s="9"/>
      <c r="E408" s="9"/>
      <c r="F408" s="2" t="b">
        <f t="shared" si="58"/>
        <v>0</v>
      </c>
      <c r="G408" s="2" t="b">
        <f t="shared" si="57"/>
        <v>0</v>
      </c>
    </row>
    <row r="409" spans="2:12">
      <c r="B409" s="9"/>
      <c r="C409" s="9"/>
      <c r="D409" s="9"/>
      <c r="E409" s="9"/>
      <c r="F409" s="2" t="b">
        <f t="shared" si="58"/>
        <v>0</v>
      </c>
      <c r="G409" s="2" t="b">
        <f t="shared" si="57"/>
        <v>0</v>
      </c>
    </row>
    <row r="410" spans="2:12">
      <c r="B410" s="9"/>
      <c r="C410" s="9"/>
      <c r="D410" s="9"/>
      <c r="E410" s="9"/>
      <c r="F410" s="2" t="b">
        <f t="shared" si="58"/>
        <v>0</v>
      </c>
      <c r="G410" s="2" t="b">
        <f t="shared" si="57"/>
        <v>0</v>
      </c>
    </row>
    <row r="411" spans="2:12">
      <c r="B411" s="9"/>
      <c r="C411" s="9"/>
      <c r="D411" s="9"/>
      <c r="E411" s="9"/>
      <c r="F411" s="2" t="b">
        <f t="shared" si="58"/>
        <v>0</v>
      </c>
      <c r="G411" s="2" t="b">
        <f t="shared" si="57"/>
        <v>0</v>
      </c>
      <c r="K411" s="2"/>
      <c r="L411" s="2"/>
    </row>
    <row r="412" spans="2:12">
      <c r="B412" s="9"/>
      <c r="C412" s="9"/>
      <c r="D412" s="9"/>
      <c r="E412" s="9"/>
      <c r="F412" s="2" t="b">
        <f t="shared" si="58"/>
        <v>0</v>
      </c>
      <c r="G412" s="2" t="b">
        <f t="shared" si="57"/>
        <v>0</v>
      </c>
    </row>
    <row r="413" spans="2:12">
      <c r="B413" s="9"/>
      <c r="C413" s="9"/>
      <c r="D413" s="9"/>
      <c r="E413" s="9"/>
      <c r="F413" s="2" t="b">
        <f t="shared" si="58"/>
        <v>0</v>
      </c>
      <c r="G413" s="2" t="b">
        <f t="shared" si="57"/>
        <v>0</v>
      </c>
      <c r="J413" s="4"/>
    </row>
    <row r="414" spans="2:12">
      <c r="B414" s="9"/>
      <c r="C414" s="9"/>
      <c r="D414" s="9"/>
      <c r="E414" s="9"/>
      <c r="F414" s="2" t="b">
        <f t="shared" si="58"/>
        <v>0</v>
      </c>
      <c r="G414" s="2" t="b">
        <f t="shared" si="57"/>
        <v>0</v>
      </c>
      <c r="K414" s="2"/>
      <c r="L414" s="2"/>
    </row>
    <row r="415" spans="2:12">
      <c r="B415" s="9"/>
      <c r="C415" s="9"/>
      <c r="D415" s="9"/>
      <c r="E415" s="9"/>
      <c r="F415" s="2" t="b">
        <f t="shared" si="58"/>
        <v>0</v>
      </c>
      <c r="G415" s="2" t="b">
        <f t="shared" si="57"/>
        <v>0</v>
      </c>
    </row>
    <row r="416" spans="2:12">
      <c r="B416" s="9"/>
      <c r="C416" s="9"/>
      <c r="D416" s="9"/>
      <c r="E416" s="9"/>
      <c r="F416" s="2" t="b">
        <f t="shared" si="58"/>
        <v>0</v>
      </c>
      <c r="G416" s="2" t="b">
        <f t="shared" si="57"/>
        <v>0</v>
      </c>
    </row>
    <row r="417" spans="2:12">
      <c r="B417" s="9"/>
      <c r="C417" s="9"/>
      <c r="D417" s="9"/>
      <c r="E417" s="9"/>
      <c r="F417" s="2" t="b">
        <f t="shared" si="58"/>
        <v>0</v>
      </c>
      <c r="G417" s="2" t="b">
        <f t="shared" si="57"/>
        <v>0</v>
      </c>
      <c r="K417" s="2"/>
      <c r="L417" s="2"/>
    </row>
    <row r="418" spans="2:12">
      <c r="B418" s="9"/>
      <c r="C418" s="9"/>
      <c r="D418" s="9"/>
      <c r="E418" s="9"/>
      <c r="F418" s="2" t="b">
        <f t="shared" si="58"/>
        <v>0</v>
      </c>
      <c r="G418" s="2" t="b">
        <f t="shared" si="57"/>
        <v>0</v>
      </c>
    </row>
    <row r="419" spans="2:12">
      <c r="B419" s="9"/>
      <c r="C419" s="9"/>
      <c r="D419" s="9"/>
      <c r="E419" s="9"/>
      <c r="F419" s="2" t="b">
        <f t="shared" si="58"/>
        <v>0</v>
      </c>
      <c r="G419" s="2" t="b">
        <f t="shared" si="57"/>
        <v>0</v>
      </c>
    </row>
    <row r="420" spans="2:12">
      <c r="B420" s="9"/>
      <c r="C420" s="9"/>
      <c r="D420" s="9"/>
      <c r="E420" s="9"/>
      <c r="F420" s="2" t="b">
        <f>AND(NOT(B420=D420),OR(B420="CAT",B420="CAC",B420="ATA",B420="ATT",B420="TTA",B420="ATG",B420="CCG",B420="AGA",B420="CGG",B420="AGG",B420="CGA",B420="CGC",B420="TCC",B420="ACG",B420="ACC",B420="GTA",B420="TGG",B420="TAT",D420="GAA",D420="GAT",D420="GAG",D420="AAG",D420="AAA",D420="CTA",D420="CTT",D420="CTC",D420="AAC",D420="CCA",D420="CCT",D420="CAG",D420="CAA",D420="CGT",D420="AGT",D420="AGC",D420="TCA",D420="TCT",D420="GTC"))</f>
        <v>0</v>
      </c>
      <c r="G420" s="2" t="b">
        <f t="shared" si="57"/>
        <v>0</v>
      </c>
    </row>
    <row r="421" spans="2:12">
      <c r="B421" s="9"/>
      <c r="C421" s="9"/>
      <c r="D421" s="9"/>
      <c r="E421" s="9"/>
      <c r="F421" s="2" t="b">
        <f t="shared" si="58"/>
        <v>0</v>
      </c>
      <c r="G421" s="2" t="b">
        <f t="shared" si="57"/>
        <v>0</v>
      </c>
      <c r="K421" s="4"/>
      <c r="L421" s="3"/>
    </row>
    <row r="422" spans="2:12">
      <c r="B422" s="9"/>
      <c r="C422" s="9"/>
      <c r="D422" s="9"/>
      <c r="E422" s="9"/>
      <c r="F422" s="2" t="b">
        <f t="shared" si="58"/>
        <v>0</v>
      </c>
      <c r="G422" s="2" t="b">
        <f t="shared" si="57"/>
        <v>0</v>
      </c>
    </row>
    <row r="423" spans="2:12">
      <c r="B423" s="9"/>
      <c r="C423" s="9"/>
      <c r="D423" s="9"/>
      <c r="E423" s="9"/>
      <c r="F423" s="2" t="b">
        <f t="shared" si="58"/>
        <v>0</v>
      </c>
      <c r="G423" s="2" t="b">
        <f t="shared" si="57"/>
        <v>0</v>
      </c>
    </row>
    <row r="424" spans="2:12">
      <c r="B424" s="9"/>
      <c r="C424" s="9"/>
      <c r="D424" s="9"/>
      <c r="E424" s="9"/>
      <c r="F424" s="2" t="b">
        <f t="shared" si="58"/>
        <v>0</v>
      </c>
      <c r="G424" s="2" t="b">
        <f t="shared" si="57"/>
        <v>0</v>
      </c>
      <c r="J424" s="4"/>
      <c r="K424" s="2"/>
      <c r="L424" s="2"/>
    </row>
    <row r="425" spans="2:12">
      <c r="B425" s="9"/>
      <c r="C425" s="9"/>
      <c r="D425" s="9"/>
      <c r="E425" s="9"/>
      <c r="F425" s="2" t="b">
        <f t="shared" si="58"/>
        <v>0</v>
      </c>
      <c r="G425" s="2" t="b">
        <f t="shared" si="57"/>
        <v>0</v>
      </c>
    </row>
    <row r="426" spans="2:12">
      <c r="B426" s="9"/>
      <c r="C426" s="9"/>
      <c r="D426" s="9"/>
      <c r="E426" s="9"/>
      <c r="F426" s="2" t="b">
        <f t="shared" si="58"/>
        <v>0</v>
      </c>
      <c r="G426" s="2" t="b">
        <f t="shared" si="57"/>
        <v>0</v>
      </c>
    </row>
    <row r="427" spans="2:12">
      <c r="B427" s="9"/>
      <c r="C427" s="9"/>
      <c r="D427" s="9"/>
      <c r="E427" s="9"/>
      <c r="F427" s="2" t="b">
        <f t="shared" si="58"/>
        <v>0</v>
      </c>
      <c r="G427" s="2" t="b">
        <f t="shared" si="57"/>
        <v>0</v>
      </c>
      <c r="J427" s="4"/>
      <c r="K427" s="3"/>
      <c r="L427" s="3"/>
    </row>
    <row r="428" spans="2:12">
      <c r="B428" s="9"/>
      <c r="C428" s="9"/>
      <c r="D428" s="9"/>
      <c r="E428" s="9"/>
      <c r="F428" s="2" t="b">
        <f t="shared" si="58"/>
        <v>0</v>
      </c>
      <c r="G428" s="2" t="b">
        <f t="shared" si="57"/>
        <v>0</v>
      </c>
    </row>
    <row r="429" spans="2:12">
      <c r="B429" s="9"/>
      <c r="C429" s="9"/>
      <c r="D429" s="9"/>
      <c r="E429" s="9"/>
      <c r="F429" s="2"/>
      <c r="G429" s="2"/>
      <c r="K429" s="2"/>
      <c r="L429" s="2"/>
    </row>
    <row r="430" spans="2:12">
      <c r="B430" s="9"/>
      <c r="C430" s="9"/>
      <c r="D430" s="9"/>
      <c r="E430" s="9"/>
      <c r="F430" s="2"/>
      <c r="G430" s="2"/>
    </row>
    <row r="431" spans="2:12">
      <c r="B431" s="9"/>
      <c r="C431" s="9"/>
      <c r="D431" s="9"/>
      <c r="E431" s="9"/>
      <c r="F431" s="2"/>
      <c r="G431" s="2"/>
    </row>
    <row r="432" spans="2:12">
      <c r="B432" s="9"/>
      <c r="C432" s="9"/>
      <c r="D432" s="9"/>
      <c r="E432" s="9"/>
      <c r="F432" s="2"/>
      <c r="G432" s="2"/>
    </row>
    <row r="433" spans="2:7">
      <c r="B433" s="9"/>
      <c r="C433" s="9"/>
      <c r="D433" s="9"/>
      <c r="E433" s="9"/>
      <c r="F433" s="2"/>
      <c r="G433" s="2"/>
    </row>
    <row r="434" spans="2:7">
      <c r="B434" s="9"/>
      <c r="C434" s="9"/>
      <c r="D434" s="9"/>
      <c r="E434" s="9"/>
      <c r="F434" s="2"/>
      <c r="G434" s="2"/>
    </row>
    <row r="435" spans="2:7">
      <c r="B435" s="9"/>
      <c r="C435" s="9"/>
      <c r="D435" s="9"/>
      <c r="E435" s="9"/>
      <c r="F435" s="2"/>
      <c r="G435" s="2"/>
    </row>
    <row r="436" spans="2:7">
      <c r="B436" s="9"/>
      <c r="C436" s="9"/>
      <c r="D436" s="9"/>
      <c r="E436" s="9"/>
      <c r="F436" s="2"/>
      <c r="G436" s="2"/>
    </row>
    <row r="437" spans="2:7">
      <c r="B437" s="9"/>
      <c r="C437" s="9"/>
      <c r="D437" s="9"/>
      <c r="E437" s="9"/>
      <c r="F437" s="2"/>
      <c r="G437" s="2"/>
    </row>
    <row r="438" spans="2:7">
      <c r="B438" s="9"/>
      <c r="C438" s="9"/>
      <c r="D438" s="9"/>
      <c r="E438" s="9"/>
      <c r="F438" s="2"/>
      <c r="G438" s="2"/>
    </row>
    <row r="439" spans="2:7">
      <c r="B439" s="9"/>
      <c r="C439" s="9"/>
      <c r="D439" s="9"/>
      <c r="E439" s="9"/>
      <c r="F439" s="2"/>
      <c r="G439" s="2"/>
    </row>
    <row r="440" spans="2:7">
      <c r="B440" s="9"/>
      <c r="C440" s="9"/>
      <c r="D440" s="9"/>
      <c r="E440" s="9"/>
      <c r="F440" s="2"/>
      <c r="G440" s="2"/>
    </row>
    <row r="441" spans="2:7">
      <c r="B441" s="9"/>
      <c r="C441" s="9"/>
      <c r="D441" s="9"/>
      <c r="E441" s="9"/>
      <c r="F441" s="2"/>
      <c r="G441" s="2"/>
    </row>
    <row r="442" spans="2:7">
      <c r="B442" s="9"/>
      <c r="C442" s="9"/>
      <c r="D442" s="9"/>
      <c r="E442" s="9"/>
      <c r="F442" s="2"/>
      <c r="G442" s="2"/>
    </row>
    <row r="443" spans="2:7">
      <c r="B443" s="9"/>
      <c r="C443" s="9"/>
      <c r="D443" s="9"/>
      <c r="E443" s="9"/>
      <c r="F443" s="2"/>
      <c r="G443" s="2"/>
    </row>
    <row r="444" spans="2:7">
      <c r="B444" s="9"/>
      <c r="C444" s="9"/>
      <c r="D444" s="9"/>
      <c r="E444" s="9"/>
      <c r="F444" s="2"/>
      <c r="G444" s="2"/>
    </row>
    <row r="445" spans="2:7">
      <c r="B445" s="9"/>
      <c r="C445" s="9"/>
      <c r="D445" s="9"/>
      <c r="E445" s="9"/>
      <c r="F445" s="2"/>
      <c r="G445" s="2"/>
    </row>
    <row r="446" spans="2:7">
      <c r="B446" s="9"/>
      <c r="C446" s="9"/>
      <c r="D446" s="9"/>
      <c r="E446" s="9"/>
      <c r="F446" s="2"/>
      <c r="G446" s="2"/>
    </row>
    <row r="447" spans="2:7">
      <c r="B447" s="9"/>
      <c r="C447" s="9"/>
      <c r="D447" s="9"/>
      <c r="E447" s="9"/>
      <c r="F447" s="2"/>
      <c r="G447" s="2"/>
    </row>
    <row r="448" spans="2:7">
      <c r="B448" s="9"/>
      <c r="C448" s="9"/>
      <c r="D448" s="9"/>
      <c r="E448" s="9"/>
      <c r="F448" s="2"/>
      <c r="G448" s="2"/>
    </row>
    <row r="449" spans="2:12">
      <c r="B449" s="9"/>
      <c r="C449" s="9"/>
      <c r="D449" s="9"/>
      <c r="E449" s="9"/>
      <c r="F449" s="2"/>
      <c r="G449" s="2"/>
    </row>
    <row r="450" spans="2:12">
      <c r="B450" s="9"/>
      <c r="C450" s="9"/>
      <c r="D450" s="9"/>
      <c r="E450" s="9"/>
      <c r="F450" s="2"/>
      <c r="G450" s="2"/>
      <c r="K450" s="2"/>
      <c r="L450" s="2"/>
    </row>
    <row r="451" spans="2:12">
      <c r="B451" s="9"/>
      <c r="C451" s="9"/>
      <c r="D451" s="9"/>
      <c r="E451" s="9"/>
      <c r="F451" s="2"/>
      <c r="G451" s="2"/>
    </row>
    <row r="452" spans="2:12">
      <c r="B452" s="9"/>
      <c r="C452" s="9"/>
      <c r="D452" s="9"/>
      <c r="E452" s="9"/>
      <c r="F452" s="2"/>
      <c r="G452" s="2"/>
    </row>
    <row r="453" spans="2:12">
      <c r="B453" s="9"/>
      <c r="C453" s="9"/>
      <c r="D453" s="9"/>
      <c r="E453" s="9"/>
      <c r="F453" s="2"/>
      <c r="G453" s="2"/>
      <c r="J453" s="2"/>
    </row>
    <row r="454" spans="2:12">
      <c r="B454" s="9"/>
      <c r="C454" s="9"/>
      <c r="D454" s="9"/>
      <c r="E454" s="9"/>
      <c r="F454" s="2"/>
      <c r="G454" s="2"/>
    </row>
    <row r="455" spans="2:12">
      <c r="B455" s="9"/>
      <c r="C455" s="9"/>
      <c r="D455" s="9"/>
      <c r="E455" s="9"/>
      <c r="F455" s="2"/>
      <c r="G455" s="2"/>
    </row>
    <row r="456" spans="2:12">
      <c r="B456" s="9"/>
      <c r="C456" s="9"/>
      <c r="D456" s="9"/>
      <c r="E456" s="9"/>
      <c r="F456" s="2"/>
      <c r="G456" s="2"/>
    </row>
    <row r="457" spans="2:12">
      <c r="B457" s="9"/>
      <c r="C457" s="9"/>
      <c r="D457" s="9"/>
      <c r="E457" s="9"/>
      <c r="F457" s="2"/>
      <c r="G457" s="2"/>
    </row>
    <row r="458" spans="2:12">
      <c r="B458" s="9"/>
      <c r="C458" s="9"/>
      <c r="D458" s="9"/>
      <c r="E458" s="9"/>
      <c r="F458" s="2"/>
      <c r="G458" s="2"/>
    </row>
    <row r="459" spans="2:12">
      <c r="B459" s="9"/>
      <c r="C459" s="9"/>
      <c r="D459" s="9"/>
      <c r="E459" s="9"/>
      <c r="F459" s="2"/>
      <c r="G459" s="2"/>
    </row>
    <row r="460" spans="2:12">
      <c r="B460" s="9"/>
      <c r="C460" s="9"/>
      <c r="D460" s="9"/>
      <c r="E460" s="9"/>
      <c r="F460" s="2"/>
      <c r="G460" s="2"/>
    </row>
    <row r="461" spans="2:12">
      <c r="B461" s="9"/>
      <c r="C461" s="9"/>
      <c r="D461" s="9"/>
      <c r="E461" s="9"/>
      <c r="F461" s="2"/>
      <c r="G461" s="2"/>
    </row>
    <row r="462" spans="2:12">
      <c r="B462" s="9"/>
      <c r="C462" s="9"/>
      <c r="D462" s="9"/>
      <c r="E462" s="9"/>
      <c r="F462" s="2"/>
      <c r="G462" s="2"/>
    </row>
    <row r="463" spans="2:12">
      <c r="B463" s="9"/>
      <c r="C463" s="9"/>
      <c r="D463" s="9"/>
      <c r="E463" s="9"/>
      <c r="F463" s="2"/>
      <c r="G463" s="2"/>
    </row>
    <row r="464" spans="2:12">
      <c r="B464" s="9"/>
      <c r="C464" s="9"/>
      <c r="D464" s="9"/>
      <c r="E464" s="9"/>
      <c r="F464" s="2"/>
      <c r="G464" s="2"/>
      <c r="J464" s="2"/>
    </row>
    <row r="465" spans="2:10">
      <c r="B465" s="9"/>
      <c r="C465" s="9"/>
      <c r="D465" s="9"/>
      <c r="E465" s="9"/>
      <c r="F465" s="2"/>
      <c r="G465" s="2"/>
    </row>
    <row r="466" spans="2:10">
      <c r="B466" s="9"/>
      <c r="C466" s="9"/>
      <c r="D466" s="9"/>
      <c r="E466" s="9"/>
      <c r="F466" s="2"/>
      <c r="G466" s="2"/>
    </row>
    <row r="467" spans="2:10">
      <c r="B467" s="9"/>
      <c r="C467" s="9"/>
      <c r="D467" s="9"/>
      <c r="E467" s="9"/>
      <c r="F467" s="2"/>
      <c r="G467" s="2"/>
      <c r="J467" s="2"/>
    </row>
    <row r="468" spans="2:10">
      <c r="B468" s="9"/>
      <c r="C468" s="9"/>
      <c r="D468" s="9"/>
      <c r="E468" s="9"/>
      <c r="F468" s="2"/>
      <c r="G468" s="2"/>
    </row>
    <row r="469" spans="2:10">
      <c r="B469" s="9"/>
      <c r="C469" s="9"/>
      <c r="D469" s="9"/>
      <c r="E469" s="9"/>
      <c r="F469" s="2"/>
      <c r="G469" s="2"/>
    </row>
    <row r="470" spans="2:10">
      <c r="B470" s="9"/>
      <c r="C470" s="9"/>
      <c r="D470" s="9"/>
      <c r="E470" s="9"/>
      <c r="F470" s="2"/>
      <c r="G470" s="2"/>
    </row>
    <row r="471" spans="2:10">
      <c r="B471" s="9"/>
      <c r="C471" s="9"/>
      <c r="D471" s="9"/>
      <c r="E471" s="9"/>
      <c r="F471" s="2"/>
      <c r="G471" s="2"/>
      <c r="J471" s="2"/>
    </row>
    <row r="472" spans="2:10">
      <c r="B472" s="9"/>
      <c r="C472" s="9"/>
      <c r="D472" s="9"/>
      <c r="E472" s="9"/>
      <c r="F472" s="2"/>
      <c r="G472" s="2"/>
    </row>
    <row r="473" spans="2:10">
      <c r="B473" s="9"/>
      <c r="C473" s="9"/>
      <c r="D473" s="9"/>
      <c r="E473" s="9"/>
      <c r="F473" s="2"/>
      <c r="G473" s="2"/>
    </row>
    <row r="474" spans="2:10">
      <c r="B474" s="9"/>
      <c r="C474" s="9"/>
      <c r="D474" s="9"/>
      <c r="E474" s="9"/>
      <c r="F474" s="2"/>
      <c r="G474" s="2"/>
    </row>
    <row r="475" spans="2:10">
      <c r="B475" s="9"/>
      <c r="C475" s="9"/>
      <c r="D475" s="9"/>
      <c r="E475" s="9"/>
      <c r="F475" s="2"/>
      <c r="G475" s="2"/>
    </row>
    <row r="476" spans="2:10">
      <c r="B476" s="9"/>
      <c r="C476" s="9"/>
      <c r="D476" s="9"/>
      <c r="E476" s="9"/>
      <c r="F476" s="2"/>
      <c r="G476" s="2"/>
    </row>
    <row r="477" spans="2:10">
      <c r="B477" s="9"/>
      <c r="C477" s="9"/>
      <c r="D477" s="9"/>
      <c r="E477" s="9"/>
      <c r="F477" s="2"/>
      <c r="G477" s="2"/>
    </row>
    <row r="478" spans="2:10">
      <c r="B478" s="9"/>
      <c r="C478" s="9"/>
      <c r="D478" s="9"/>
      <c r="E478" s="9"/>
      <c r="F478" s="2"/>
      <c r="G478" s="2"/>
    </row>
    <row r="479" spans="2:10">
      <c r="B479" s="9"/>
      <c r="C479" s="9"/>
      <c r="D479" s="9"/>
      <c r="E479" s="9"/>
      <c r="F479" s="2"/>
      <c r="G479" s="2"/>
    </row>
    <row r="480" spans="2:10">
      <c r="B480" s="9"/>
      <c r="C480" s="9"/>
      <c r="D480" s="9"/>
      <c r="E480" s="9"/>
      <c r="F480" s="2"/>
      <c r="G480" s="2"/>
      <c r="J480" s="2"/>
    </row>
    <row r="481" spans="2:7">
      <c r="B481" s="9"/>
      <c r="C481" s="9"/>
      <c r="D481" s="9"/>
      <c r="E481" s="9"/>
      <c r="F481" s="2"/>
      <c r="G481" s="2"/>
    </row>
    <row r="482" spans="2:7">
      <c r="B482" s="9"/>
      <c r="C482" s="9"/>
      <c r="D482" s="9"/>
      <c r="E482" s="9"/>
      <c r="F482" s="2"/>
      <c r="G482" s="2"/>
    </row>
    <row r="483" spans="2:7">
      <c r="B483" s="9"/>
      <c r="C483" s="9"/>
      <c r="D483" s="9"/>
      <c r="E483" s="9"/>
      <c r="F483" s="2"/>
      <c r="G483" s="2"/>
    </row>
    <row r="484" spans="2:7">
      <c r="B484" s="9"/>
      <c r="C484" s="9"/>
      <c r="D484" s="9"/>
      <c r="E484" s="9"/>
      <c r="F484" s="2"/>
      <c r="G484" s="2"/>
    </row>
    <row r="485" spans="2:7">
      <c r="B485" s="9"/>
      <c r="C485" s="9"/>
      <c r="D485" s="9"/>
      <c r="E485" s="9"/>
      <c r="F485" s="2"/>
      <c r="G485" s="2"/>
    </row>
    <row r="486" spans="2:7">
      <c r="B486" s="9"/>
      <c r="C486" s="9"/>
      <c r="D486" s="9"/>
      <c r="E486" s="9"/>
      <c r="F486" s="2"/>
      <c r="G486" s="2"/>
    </row>
    <row r="487" spans="2:7">
      <c r="B487" s="9"/>
      <c r="C487" s="9"/>
      <c r="D487" s="9"/>
      <c r="E487" s="9"/>
      <c r="F487" s="2"/>
      <c r="G487" s="2"/>
    </row>
    <row r="488" spans="2:7">
      <c r="B488" s="9"/>
      <c r="C488" s="9"/>
      <c r="D488" s="9"/>
      <c r="E488" s="9"/>
      <c r="F488" s="2"/>
      <c r="G488" s="2"/>
    </row>
    <row r="489" spans="2:7">
      <c r="B489" s="9"/>
      <c r="C489" s="9"/>
      <c r="D489" s="9"/>
      <c r="E489" s="9"/>
      <c r="F489" s="2"/>
      <c r="G489" s="2"/>
    </row>
    <row r="490" spans="2:7">
      <c r="B490" s="9"/>
      <c r="C490" s="9"/>
      <c r="D490" s="9"/>
      <c r="E490" s="9"/>
      <c r="F490" s="2"/>
      <c r="G490" s="2"/>
    </row>
    <row r="491" spans="2:7">
      <c r="B491" s="9"/>
      <c r="C491" s="9"/>
      <c r="D491" s="9"/>
      <c r="E491" s="9"/>
      <c r="F491" s="2"/>
      <c r="G491" s="2"/>
    </row>
    <row r="492" spans="2:7">
      <c r="B492" s="9"/>
      <c r="C492" s="9"/>
      <c r="D492" s="9"/>
      <c r="E492" s="9"/>
      <c r="F492" s="2"/>
      <c r="G492" s="2"/>
    </row>
    <row r="493" spans="2:7">
      <c r="B493" s="9"/>
      <c r="C493" s="9"/>
      <c r="D493" s="9"/>
      <c r="E493" s="9"/>
      <c r="F493" s="2"/>
      <c r="G493" s="2"/>
    </row>
    <row r="494" spans="2:7">
      <c r="B494" s="9"/>
      <c r="C494" s="9"/>
      <c r="D494" s="9"/>
      <c r="E494" s="9"/>
      <c r="F494" s="2"/>
      <c r="G494" s="2"/>
    </row>
    <row r="495" spans="2:7">
      <c r="B495" s="9"/>
      <c r="C495" s="9"/>
      <c r="D495" s="9"/>
      <c r="E495" s="9"/>
      <c r="F495" s="2"/>
      <c r="G495" s="2"/>
    </row>
    <row r="496" spans="2:7">
      <c r="B496" s="9"/>
      <c r="C496" s="9"/>
      <c r="D496" s="9"/>
      <c r="E496" s="9"/>
      <c r="F496" s="2"/>
      <c r="G496" s="2"/>
    </row>
    <row r="497" spans="2:10">
      <c r="B497" s="9"/>
      <c r="C497" s="9"/>
      <c r="D497" s="9"/>
      <c r="E497" s="9"/>
      <c r="F497" s="2"/>
      <c r="G497" s="2"/>
    </row>
    <row r="498" spans="2:10">
      <c r="B498" s="9"/>
      <c r="C498" s="9"/>
      <c r="D498" s="9"/>
      <c r="E498" s="9"/>
      <c r="F498" s="2"/>
      <c r="G498" s="2"/>
    </row>
    <row r="499" spans="2:10">
      <c r="B499" s="9"/>
      <c r="C499" s="9"/>
      <c r="D499" s="9"/>
      <c r="E499" s="9"/>
      <c r="F499" s="2"/>
      <c r="G499" s="2"/>
    </row>
    <row r="500" spans="2:10">
      <c r="B500" s="9"/>
      <c r="C500" s="9"/>
      <c r="D500" s="9"/>
      <c r="E500" s="9"/>
      <c r="F500" s="2"/>
      <c r="G500" s="2"/>
      <c r="J500" s="2"/>
    </row>
    <row r="501" spans="2:10">
      <c r="B501" s="9"/>
      <c r="C501" s="9"/>
      <c r="D501" s="9"/>
      <c r="E501" s="9"/>
      <c r="F501" s="2"/>
      <c r="G501" s="2"/>
    </row>
    <row r="502" spans="2:10">
      <c r="B502" s="9"/>
      <c r="C502" s="9"/>
      <c r="D502" s="9"/>
      <c r="E502" s="9"/>
      <c r="F502" s="2"/>
      <c r="G502" s="2"/>
    </row>
    <row r="503" spans="2:10">
      <c r="B503" s="9"/>
      <c r="C503" s="9"/>
      <c r="D503" s="9"/>
      <c r="E503" s="9"/>
      <c r="F503" s="2"/>
      <c r="G503" s="2"/>
    </row>
    <row r="504" spans="2:10">
      <c r="B504" s="9"/>
      <c r="C504" s="9"/>
      <c r="D504" s="9"/>
      <c r="E504" s="9"/>
      <c r="F504" s="2"/>
      <c r="G504" s="2"/>
    </row>
    <row r="505" spans="2:10">
      <c r="B505" s="9"/>
      <c r="C505" s="9"/>
      <c r="D505" s="9"/>
      <c r="E505" s="9"/>
      <c r="F505" s="2"/>
      <c r="G505" s="2"/>
    </row>
    <row r="506" spans="2:10">
      <c r="B506" s="9"/>
      <c r="C506" s="9"/>
      <c r="D506" s="9"/>
      <c r="E506" s="9"/>
      <c r="F506" s="2"/>
      <c r="G506" s="2"/>
    </row>
    <row r="507" spans="2:10">
      <c r="B507" s="9"/>
      <c r="C507" s="9"/>
      <c r="D507" s="9"/>
      <c r="E507" s="9"/>
      <c r="F507" s="2"/>
      <c r="G507" s="2"/>
    </row>
    <row r="508" spans="2:10">
      <c r="B508" s="9"/>
      <c r="C508" s="9"/>
      <c r="D508" s="9"/>
      <c r="E508" s="9"/>
      <c r="F508" s="2"/>
      <c r="G508" s="2"/>
    </row>
    <row r="509" spans="2:10">
      <c r="B509" s="9"/>
      <c r="C509" s="9"/>
      <c r="D509" s="9"/>
      <c r="E509" s="9"/>
      <c r="F509" s="2"/>
      <c r="G509" s="2"/>
      <c r="J509" s="2"/>
    </row>
    <row r="510" spans="2:10">
      <c r="B510" s="9"/>
      <c r="C510" s="9"/>
      <c r="D510" s="9"/>
      <c r="E510" s="9"/>
      <c r="F510" s="2"/>
      <c r="G510" s="2"/>
    </row>
    <row r="511" spans="2:10">
      <c r="B511" s="9"/>
      <c r="C511" s="9"/>
      <c r="D511" s="9"/>
      <c r="E511" s="9"/>
      <c r="F511" s="2"/>
      <c r="G511" s="2"/>
    </row>
    <row r="512" spans="2:10">
      <c r="B512" s="9"/>
      <c r="C512" s="9"/>
      <c r="D512" s="9"/>
      <c r="E512" s="9"/>
      <c r="F512" s="2"/>
      <c r="G512" s="2"/>
    </row>
    <row r="513" spans="2:7">
      <c r="B513" s="9"/>
      <c r="C513" s="9"/>
      <c r="D513" s="9"/>
      <c r="E513" s="9"/>
      <c r="F513" s="2"/>
      <c r="G513" s="2"/>
    </row>
    <row r="514" spans="2:7">
      <c r="B514" s="9"/>
      <c r="C514" s="9"/>
      <c r="D514" s="9"/>
      <c r="E514" s="9"/>
      <c r="F514" s="2"/>
      <c r="G514" s="2"/>
    </row>
    <row r="515" spans="2:7">
      <c r="B515" s="9"/>
      <c r="C515" s="9"/>
      <c r="D515" s="9"/>
      <c r="E515" s="9"/>
      <c r="F515" s="2"/>
      <c r="G515" s="2"/>
    </row>
    <row r="516" spans="2:7">
      <c r="B516" s="9"/>
      <c r="C516" s="9"/>
      <c r="D516" s="9"/>
      <c r="E516" s="9"/>
      <c r="F516" s="2"/>
      <c r="G516" s="2"/>
    </row>
    <row r="517" spans="2:7">
      <c r="B517" s="9"/>
      <c r="C517" s="9"/>
      <c r="D517" s="9"/>
      <c r="E517" s="9"/>
      <c r="F517" s="2"/>
      <c r="G517" s="2"/>
    </row>
    <row r="518" spans="2:7">
      <c r="B518" s="9"/>
      <c r="C518" s="9"/>
      <c r="D518" s="9"/>
      <c r="E518" s="9"/>
      <c r="F518" s="2"/>
      <c r="G518" s="2"/>
    </row>
    <row r="519" spans="2:7">
      <c r="B519" s="9"/>
      <c r="C519" s="9"/>
      <c r="D519" s="9"/>
      <c r="E519" s="9"/>
      <c r="F519" s="2"/>
      <c r="G519" s="2"/>
    </row>
    <row r="520" spans="2:7">
      <c r="B520" s="9"/>
      <c r="C520" s="9"/>
      <c r="D520" s="9"/>
      <c r="E520" s="9"/>
      <c r="F520" s="2"/>
      <c r="G520" s="2"/>
    </row>
    <row r="521" spans="2:7">
      <c r="B521" s="9"/>
      <c r="C521" s="9"/>
      <c r="D521" s="9"/>
      <c r="E521" s="9"/>
      <c r="F521" s="2"/>
      <c r="G521" s="2"/>
    </row>
    <row r="522" spans="2:7">
      <c r="B522" s="9"/>
      <c r="C522" s="9"/>
      <c r="D522" s="9"/>
      <c r="E522" s="9"/>
      <c r="F522" s="2"/>
      <c r="G522" s="2"/>
    </row>
    <row r="523" spans="2:7">
      <c r="B523" s="9"/>
      <c r="C523" s="9"/>
      <c r="D523" s="9"/>
      <c r="E523" s="9"/>
      <c r="F523" s="2"/>
      <c r="G523" s="2"/>
    </row>
    <row r="524" spans="2:7">
      <c r="B524" s="9"/>
      <c r="C524" s="9"/>
      <c r="D524" s="9"/>
      <c r="E524" s="9"/>
      <c r="F524" s="2"/>
      <c r="G524" s="2"/>
    </row>
    <row r="525" spans="2:7">
      <c r="B525" s="9"/>
      <c r="C525" s="9"/>
      <c r="D525" s="9"/>
      <c r="E525" s="9"/>
      <c r="F525" s="2"/>
      <c r="G525" s="2"/>
    </row>
    <row r="526" spans="2:7">
      <c r="B526" s="9"/>
      <c r="C526" s="9"/>
      <c r="D526" s="9"/>
      <c r="E526" s="9"/>
      <c r="F526" s="2"/>
      <c r="G526" s="2"/>
    </row>
    <row r="527" spans="2:7">
      <c r="B527" s="9"/>
      <c r="C527" s="9"/>
      <c r="D527" s="9"/>
      <c r="E527" s="9"/>
      <c r="F527" s="2"/>
      <c r="G527" s="2"/>
    </row>
    <row r="528" spans="2:7">
      <c r="B528" s="9"/>
      <c r="C528" s="9"/>
      <c r="D528" s="9"/>
      <c r="E528" s="9"/>
      <c r="F528" s="2"/>
      <c r="G528" s="2"/>
    </row>
    <row r="529" spans="2:7">
      <c r="B529" s="9"/>
      <c r="C529" s="9"/>
      <c r="D529" s="9"/>
      <c r="E529" s="9"/>
      <c r="F529" s="2"/>
      <c r="G529" s="2"/>
    </row>
    <row r="530" spans="2:7">
      <c r="B530" s="9"/>
      <c r="C530" s="9"/>
      <c r="D530" s="9"/>
      <c r="E530" s="9"/>
      <c r="F530" s="2"/>
      <c r="G530" s="2"/>
    </row>
    <row r="531" spans="2:7">
      <c r="B531" s="9"/>
      <c r="C531" s="9"/>
      <c r="D531" s="9"/>
      <c r="E531" s="9"/>
      <c r="F531" s="2"/>
      <c r="G531" s="2"/>
    </row>
    <row r="532" spans="2:7">
      <c r="B532" s="9"/>
      <c r="C532" s="9"/>
      <c r="D532" s="9"/>
      <c r="E532" s="9"/>
      <c r="F532" s="2"/>
      <c r="G532" s="2"/>
    </row>
    <row r="533" spans="2:7">
      <c r="B533" s="9"/>
      <c r="C533" s="9"/>
      <c r="D533" s="9"/>
      <c r="E533" s="9"/>
      <c r="F533" s="2"/>
      <c r="G533" s="2"/>
    </row>
    <row r="534" spans="2:7">
      <c r="B534" s="9"/>
      <c r="C534" s="9"/>
      <c r="D534" s="9"/>
      <c r="E534" s="9"/>
      <c r="F534" s="2"/>
      <c r="G534" s="2"/>
    </row>
    <row r="535" spans="2:7">
      <c r="B535" s="9"/>
      <c r="C535" s="9"/>
      <c r="D535" s="9"/>
      <c r="E535" s="9"/>
      <c r="F535" s="2"/>
      <c r="G535" s="2"/>
    </row>
    <row r="536" spans="2:7">
      <c r="B536" s="9"/>
      <c r="C536" s="9"/>
      <c r="D536" s="9"/>
      <c r="E536" s="9"/>
      <c r="F536" s="2"/>
      <c r="G536" s="2"/>
    </row>
    <row r="537" spans="2:7">
      <c r="B537" s="9"/>
      <c r="C537" s="9"/>
      <c r="D537" s="9"/>
      <c r="E537" s="9"/>
      <c r="F537" s="2"/>
      <c r="G537" s="2"/>
    </row>
    <row r="538" spans="2:7">
      <c r="B538" s="9"/>
      <c r="C538" s="9"/>
      <c r="D538" s="9"/>
      <c r="E538" s="9"/>
      <c r="F538" s="2"/>
      <c r="G538" s="2"/>
    </row>
    <row r="539" spans="2:7">
      <c r="B539" s="9"/>
      <c r="C539" s="9"/>
      <c r="D539" s="9"/>
      <c r="E539" s="9"/>
      <c r="F539" s="2"/>
      <c r="G539" s="2"/>
    </row>
    <row r="540" spans="2:7">
      <c r="B540" s="9"/>
      <c r="C540" s="9"/>
      <c r="D540" s="9"/>
      <c r="E540" s="9"/>
      <c r="F540" s="2"/>
      <c r="G540" s="2"/>
    </row>
    <row r="541" spans="2:7">
      <c r="B541" s="9"/>
      <c r="C541" s="9"/>
      <c r="D541" s="9"/>
      <c r="E541" s="9"/>
      <c r="F541" s="2"/>
      <c r="G541" s="2"/>
    </row>
    <row r="542" spans="2:7">
      <c r="B542" s="9"/>
      <c r="C542" s="9"/>
      <c r="D542" s="9"/>
      <c r="E542" s="9"/>
      <c r="F542" s="2"/>
      <c r="G542" s="2"/>
    </row>
    <row r="543" spans="2:7">
      <c r="B543" s="9"/>
      <c r="C543" s="9"/>
      <c r="D543" s="9"/>
      <c r="E543" s="9"/>
      <c r="F543" s="2"/>
      <c r="G543" s="2"/>
    </row>
    <row r="544" spans="2:7">
      <c r="B544" s="9"/>
      <c r="C544" s="9"/>
      <c r="D544" s="9"/>
      <c r="E544" s="9"/>
      <c r="F544" s="2"/>
      <c r="G544" s="2"/>
    </row>
    <row r="545" spans="2:7">
      <c r="B545" s="9"/>
      <c r="C545" s="9"/>
      <c r="D545" s="9"/>
      <c r="E545" s="9"/>
      <c r="F545" s="2"/>
      <c r="G545" s="2"/>
    </row>
    <row r="546" spans="2:7">
      <c r="B546" s="9"/>
      <c r="C546" s="9"/>
      <c r="D546" s="9"/>
      <c r="E546" s="9"/>
      <c r="F546" s="2"/>
      <c r="G546" s="2"/>
    </row>
    <row r="547" spans="2:7">
      <c r="B547" s="9"/>
      <c r="C547" s="9"/>
      <c r="D547" s="9"/>
      <c r="E547" s="9"/>
      <c r="F547" s="2"/>
      <c r="G547" s="2"/>
    </row>
    <row r="548" spans="2:7">
      <c r="B548" s="9"/>
      <c r="C548" s="9"/>
      <c r="D548" s="9"/>
      <c r="E548" s="9"/>
      <c r="F548" s="2"/>
      <c r="G548" s="2"/>
    </row>
    <row r="549" spans="2:7">
      <c r="B549" s="9"/>
      <c r="C549" s="9"/>
      <c r="D549" s="9"/>
      <c r="E549" s="9"/>
      <c r="F549" s="2"/>
      <c r="G549" s="2"/>
    </row>
    <row r="550" spans="2:7">
      <c r="B550" s="9"/>
      <c r="C550" s="9"/>
      <c r="D550" s="9"/>
      <c r="E550" s="9"/>
      <c r="F550" s="2"/>
      <c r="G550" s="2"/>
    </row>
    <row r="551" spans="2:7">
      <c r="B551" s="9"/>
      <c r="C551" s="9"/>
      <c r="D551" s="9"/>
      <c r="E551" s="9"/>
      <c r="F551" s="2"/>
      <c r="G551" s="2"/>
    </row>
    <row r="552" spans="2:7">
      <c r="B552" s="9"/>
      <c r="C552" s="9"/>
      <c r="D552" s="9"/>
      <c r="E552" s="9"/>
      <c r="F552" s="2"/>
      <c r="G552" s="2"/>
    </row>
    <row r="553" spans="2:7">
      <c r="B553" s="9"/>
      <c r="C553" s="9"/>
      <c r="D553" s="9"/>
      <c r="E553" s="9"/>
      <c r="F553" s="2"/>
      <c r="G553" s="2"/>
    </row>
    <row r="554" spans="2:7">
      <c r="B554" s="9"/>
      <c r="C554" s="9"/>
      <c r="D554" s="9"/>
      <c r="E554" s="9"/>
      <c r="F554" s="2"/>
      <c r="G554" s="2"/>
    </row>
    <row r="555" spans="2:7">
      <c r="B555" s="9"/>
      <c r="C555" s="9"/>
      <c r="D555" s="9"/>
      <c r="E555" s="9"/>
      <c r="F555" s="2"/>
      <c r="G555" s="2"/>
    </row>
    <row r="556" spans="2:7">
      <c r="B556" s="9"/>
      <c r="C556" s="9"/>
      <c r="D556" s="9"/>
      <c r="E556" s="9"/>
      <c r="F556" s="2"/>
      <c r="G556" s="2"/>
    </row>
    <row r="557" spans="2:7">
      <c r="B557" s="9"/>
      <c r="C557" s="9"/>
      <c r="D557" s="9"/>
      <c r="E557" s="9"/>
      <c r="F557" s="2"/>
      <c r="G557" s="2"/>
    </row>
    <row r="558" spans="2:7">
      <c r="B558" s="9"/>
      <c r="C558" s="9"/>
      <c r="D558" s="9"/>
      <c r="E558" s="9"/>
      <c r="F558" s="2"/>
      <c r="G558" s="2"/>
    </row>
    <row r="559" spans="2:7">
      <c r="B559" s="9"/>
      <c r="C559" s="9"/>
      <c r="D559" s="9"/>
      <c r="E559" s="9"/>
      <c r="F559" s="2"/>
      <c r="G559" s="2"/>
    </row>
    <row r="560" spans="2:7">
      <c r="B560" s="9"/>
      <c r="C560" s="9"/>
      <c r="D560" s="9"/>
      <c r="E560" s="9"/>
      <c r="F560" s="2"/>
      <c r="G560" s="2"/>
    </row>
    <row r="561" spans="2:10">
      <c r="B561" s="9"/>
      <c r="C561" s="9"/>
      <c r="D561" s="9"/>
      <c r="E561" s="9"/>
      <c r="F561" s="2"/>
      <c r="G561" s="2"/>
    </row>
    <row r="562" spans="2:10">
      <c r="B562" s="9"/>
      <c r="C562" s="9"/>
      <c r="D562" s="9"/>
      <c r="E562" s="9"/>
      <c r="F562" s="2"/>
      <c r="G562" s="2"/>
    </row>
    <row r="563" spans="2:10">
      <c r="B563" s="9"/>
      <c r="C563" s="9"/>
      <c r="D563" s="9"/>
      <c r="E563" s="9"/>
      <c r="F563" s="2"/>
      <c r="G563" s="2"/>
    </row>
    <row r="564" spans="2:10">
      <c r="B564" s="9"/>
      <c r="C564" s="9"/>
      <c r="D564" s="9"/>
      <c r="E564" s="9"/>
      <c r="F564" s="2"/>
      <c r="G564" s="2"/>
      <c r="J564" s="2"/>
    </row>
    <row r="565" spans="2:10">
      <c r="B565" s="9"/>
      <c r="C565" s="9"/>
      <c r="D565" s="9"/>
      <c r="E565" s="9"/>
      <c r="F565" s="2"/>
      <c r="G565" s="2"/>
    </row>
    <row r="566" spans="2:10">
      <c r="B566" s="9"/>
      <c r="C566" s="9"/>
      <c r="D566" s="9"/>
      <c r="E566" s="9"/>
      <c r="F566" s="2"/>
      <c r="G566" s="2"/>
    </row>
    <row r="567" spans="2:10">
      <c r="B567" s="9"/>
      <c r="C567" s="9"/>
      <c r="D567" s="9"/>
      <c r="E567" s="9"/>
      <c r="F567" s="2"/>
      <c r="G567" s="2"/>
    </row>
    <row r="568" spans="2:10">
      <c r="B568" s="9"/>
      <c r="C568" s="9"/>
      <c r="D568" s="9"/>
      <c r="E568" s="9"/>
      <c r="F568" s="2"/>
      <c r="G568" s="2"/>
    </row>
    <row r="569" spans="2:10">
      <c r="B569" s="9"/>
      <c r="C569" s="9"/>
      <c r="D569" s="9"/>
      <c r="E569" s="9"/>
      <c r="F569" s="2"/>
      <c r="G569" s="2"/>
    </row>
    <row r="570" spans="2:10">
      <c r="B570" s="9"/>
      <c r="C570" s="9"/>
      <c r="D570" s="9"/>
      <c r="E570" s="9"/>
      <c r="F570" s="2"/>
      <c r="G570" s="2"/>
    </row>
    <row r="571" spans="2:10">
      <c r="B571" s="9"/>
      <c r="C571" s="9"/>
      <c r="D571" s="9"/>
      <c r="E571" s="9"/>
      <c r="F571" s="2"/>
      <c r="G571" s="2"/>
    </row>
    <row r="572" spans="2:10">
      <c r="B572" s="9"/>
      <c r="C572" s="9"/>
      <c r="D572" s="9"/>
      <c r="E572" s="9"/>
      <c r="F572" s="2"/>
      <c r="G572" s="2"/>
      <c r="J572" s="2"/>
    </row>
    <row r="573" spans="2:10">
      <c r="B573" s="9"/>
      <c r="C573" s="9"/>
      <c r="D573" s="9"/>
      <c r="E573" s="9"/>
      <c r="F573" s="2"/>
      <c r="G573" s="2"/>
    </row>
    <row r="574" spans="2:10">
      <c r="B574" s="9"/>
      <c r="C574" s="9"/>
      <c r="D574" s="9"/>
      <c r="E574" s="9"/>
      <c r="F574" s="2"/>
      <c r="G574" s="2"/>
    </row>
    <row r="575" spans="2:10">
      <c r="B575" s="9"/>
      <c r="C575" s="9"/>
      <c r="D575" s="9"/>
      <c r="E575" s="9"/>
      <c r="F575" s="2"/>
      <c r="G575" s="2"/>
    </row>
    <row r="576" spans="2:10">
      <c r="B576" s="9"/>
      <c r="C576" s="9"/>
      <c r="D576" s="9"/>
      <c r="E576" s="9"/>
      <c r="F576" s="2"/>
      <c r="G576" s="2"/>
    </row>
    <row r="577" spans="2:10">
      <c r="B577" s="9"/>
      <c r="C577" s="9"/>
      <c r="D577" s="9"/>
      <c r="E577" s="9"/>
      <c r="F577" s="2"/>
      <c r="G577" s="2"/>
    </row>
    <row r="578" spans="2:10">
      <c r="B578" s="9"/>
      <c r="C578" s="9"/>
      <c r="D578" s="9"/>
      <c r="E578" s="9"/>
      <c r="F578" s="2"/>
      <c r="G578" s="2"/>
    </row>
    <row r="579" spans="2:10">
      <c r="B579" s="9"/>
      <c r="C579" s="9"/>
      <c r="D579" s="9"/>
      <c r="E579" s="9"/>
      <c r="F579" s="2"/>
      <c r="G579" s="2"/>
    </row>
    <row r="580" spans="2:10">
      <c r="B580" s="9"/>
      <c r="C580" s="9"/>
      <c r="D580" s="9"/>
      <c r="E580" s="9"/>
      <c r="F580" s="2"/>
      <c r="G580" s="2"/>
      <c r="J580" s="2"/>
    </row>
    <row r="581" spans="2:10">
      <c r="B581" s="9"/>
      <c r="C581" s="9"/>
      <c r="D581" s="9"/>
      <c r="E581" s="9"/>
      <c r="F581" s="2"/>
      <c r="G581" s="2"/>
      <c r="J581" s="2"/>
    </row>
    <row r="582" spans="2:10">
      <c r="B582" s="9"/>
      <c r="C582" s="9"/>
      <c r="D582" s="9"/>
      <c r="E582" s="9"/>
      <c r="F582" s="2"/>
      <c r="G582" s="2"/>
    </row>
    <row r="583" spans="2:10">
      <c r="B583" s="9"/>
      <c r="C583" s="9"/>
      <c r="D583" s="9"/>
      <c r="E583" s="9"/>
      <c r="F583" s="2"/>
      <c r="G583" s="2"/>
    </row>
    <row r="584" spans="2:10">
      <c r="B584" s="9"/>
      <c r="C584" s="9"/>
      <c r="D584" s="9"/>
      <c r="E584" s="9"/>
      <c r="F584" s="2"/>
      <c r="G584" s="2"/>
    </row>
    <row r="585" spans="2:10">
      <c r="B585" s="9"/>
      <c r="C585" s="9"/>
      <c r="D585" s="9"/>
      <c r="E585" s="9"/>
      <c r="F585" s="2"/>
      <c r="G585" s="2"/>
    </row>
    <row r="586" spans="2:10">
      <c r="B586" s="9"/>
      <c r="C586" s="9"/>
      <c r="D586" s="9"/>
      <c r="E586" s="9"/>
      <c r="F586" s="2"/>
      <c r="G586" s="2"/>
    </row>
    <row r="587" spans="2:10">
      <c r="B587" s="9"/>
      <c r="C587" s="9"/>
      <c r="D587" s="9"/>
      <c r="E587" s="9"/>
      <c r="F587" s="2"/>
      <c r="G587" s="2"/>
    </row>
    <row r="588" spans="2:10">
      <c r="B588" s="9"/>
      <c r="C588" s="9"/>
      <c r="D588" s="9"/>
      <c r="E588" s="9"/>
      <c r="F588" s="2"/>
      <c r="G588" s="2"/>
    </row>
    <row r="589" spans="2:10">
      <c r="B589" s="9"/>
      <c r="C589" s="9"/>
      <c r="D589" s="9"/>
      <c r="E589" s="9"/>
      <c r="F589" s="2"/>
      <c r="G589" s="2"/>
    </row>
    <row r="590" spans="2:10">
      <c r="B590" s="9"/>
      <c r="C590" s="9"/>
      <c r="D590" s="9"/>
      <c r="E590" s="9"/>
      <c r="F590" s="2"/>
      <c r="G590" s="2"/>
    </row>
    <row r="591" spans="2:10">
      <c r="B591" s="9"/>
      <c r="C591" s="9"/>
      <c r="D591" s="9"/>
      <c r="E591" s="9"/>
      <c r="F591" s="2"/>
      <c r="G591" s="2"/>
    </row>
    <row r="592" spans="2:10">
      <c r="B592" s="9"/>
      <c r="C592" s="9"/>
      <c r="D592" s="9"/>
      <c r="E592" s="9"/>
      <c r="F592" s="2"/>
      <c r="G592" s="2"/>
    </row>
    <row r="593" spans="2:10">
      <c r="B593" s="9"/>
      <c r="C593" s="9"/>
      <c r="D593" s="9"/>
      <c r="E593" s="9"/>
      <c r="F593" s="2"/>
      <c r="G593" s="2"/>
    </row>
    <row r="594" spans="2:10">
      <c r="B594" s="9"/>
      <c r="C594" s="9"/>
      <c r="D594" s="9"/>
      <c r="E594" s="9"/>
      <c r="F594" s="2"/>
      <c r="G594" s="2"/>
    </row>
    <row r="595" spans="2:10">
      <c r="B595" s="9"/>
      <c r="C595" s="9"/>
      <c r="D595" s="9"/>
      <c r="E595" s="9"/>
      <c r="F595" s="2"/>
      <c r="G595" s="2"/>
    </row>
    <row r="596" spans="2:10">
      <c r="B596" s="9"/>
      <c r="C596" s="9"/>
      <c r="D596" s="9"/>
      <c r="E596" s="9"/>
      <c r="F596" s="2"/>
      <c r="G596" s="2"/>
    </row>
    <row r="597" spans="2:10">
      <c r="B597" s="9"/>
      <c r="C597" s="9"/>
      <c r="D597" s="9"/>
      <c r="E597" s="9"/>
      <c r="F597" s="2"/>
      <c r="G597" s="2"/>
    </row>
    <row r="598" spans="2:10">
      <c r="B598" s="9"/>
      <c r="C598" s="9"/>
      <c r="D598" s="9"/>
      <c r="E598" s="9"/>
      <c r="F598" s="2"/>
      <c r="G598" s="2"/>
    </row>
    <row r="599" spans="2:10">
      <c r="B599" s="9"/>
      <c r="C599" s="9"/>
      <c r="D599" s="9"/>
      <c r="E599" s="9"/>
      <c r="F599" s="2"/>
      <c r="G599" s="2"/>
    </row>
    <row r="600" spans="2:10">
      <c r="B600" s="9"/>
      <c r="C600" s="9"/>
      <c r="D600" s="9"/>
      <c r="E600" s="9"/>
      <c r="F600" s="2"/>
      <c r="G600" s="2"/>
    </row>
    <row r="601" spans="2:10">
      <c r="B601" s="9"/>
      <c r="C601" s="9"/>
      <c r="D601" s="9"/>
      <c r="E601" s="9"/>
      <c r="F601" s="2"/>
      <c r="G601" s="2"/>
    </row>
    <row r="602" spans="2:10">
      <c r="B602" s="9"/>
      <c r="C602" s="9"/>
      <c r="D602" s="9"/>
      <c r="E602" s="9"/>
      <c r="F602" s="2"/>
      <c r="G602" s="2"/>
      <c r="J602" s="2"/>
    </row>
    <row r="603" spans="2:10">
      <c r="B603" s="9"/>
      <c r="C603" s="9"/>
      <c r="D603" s="9"/>
      <c r="E603" s="9"/>
      <c r="F603" s="2"/>
      <c r="G603" s="2"/>
    </row>
    <row r="604" spans="2:10">
      <c r="B604" s="9"/>
      <c r="C604" s="9"/>
      <c r="D604" s="9"/>
      <c r="E604" s="9"/>
      <c r="F604" s="2"/>
      <c r="G604" s="2"/>
    </row>
    <row r="605" spans="2:10">
      <c r="B605" s="9"/>
      <c r="C605" s="9"/>
      <c r="D605" s="9"/>
      <c r="E605" s="9"/>
      <c r="F605" s="2"/>
      <c r="G605" s="2"/>
    </row>
    <row r="606" spans="2:10">
      <c r="B606" s="9"/>
      <c r="C606" s="9"/>
      <c r="D606" s="9"/>
      <c r="E606" s="9"/>
      <c r="F606" s="2"/>
      <c r="G606" s="2"/>
    </row>
    <row r="607" spans="2:10">
      <c r="B607" s="9"/>
      <c r="C607" s="9"/>
      <c r="D607" s="9"/>
      <c r="E607" s="9"/>
      <c r="F607" s="2"/>
      <c r="G607" s="2"/>
    </row>
    <row r="608" spans="2:10">
      <c r="B608" s="9"/>
      <c r="C608" s="9"/>
      <c r="D608" s="9"/>
      <c r="E608" s="9"/>
      <c r="F608" s="2"/>
      <c r="G608" s="2"/>
    </row>
    <row r="609" spans="2:10">
      <c r="B609" s="9"/>
      <c r="C609" s="9"/>
      <c r="D609" s="9"/>
      <c r="E609" s="9"/>
      <c r="F609" s="2"/>
      <c r="G609" s="2"/>
    </row>
    <row r="610" spans="2:10">
      <c r="B610" s="9"/>
      <c r="C610" s="9"/>
      <c r="D610" s="9"/>
      <c r="E610" s="9"/>
      <c r="F610" s="2"/>
      <c r="G610" s="2"/>
      <c r="J610" s="2"/>
    </row>
    <row r="611" spans="2:10">
      <c r="B611" s="9"/>
      <c r="C611" s="9"/>
      <c r="D611" s="9"/>
      <c r="E611" s="9"/>
      <c r="F611" s="2"/>
      <c r="G611" s="2"/>
    </row>
    <row r="612" spans="2:10">
      <c r="B612" s="9"/>
      <c r="C612" s="9"/>
      <c r="D612" s="9"/>
      <c r="E612" s="9"/>
      <c r="F612" s="2"/>
      <c r="G612" s="2"/>
    </row>
    <row r="613" spans="2:10">
      <c r="B613" s="9"/>
      <c r="C613" s="9"/>
      <c r="D613" s="9"/>
      <c r="E613" s="9"/>
      <c r="F613" s="2"/>
      <c r="G613" s="2"/>
    </row>
    <row r="614" spans="2:10">
      <c r="B614" s="9"/>
      <c r="C614" s="9"/>
      <c r="D614" s="9"/>
      <c r="E614" s="9"/>
      <c r="F614" s="2"/>
      <c r="G614" s="2"/>
    </row>
    <row r="615" spans="2:10">
      <c r="B615" s="9"/>
      <c r="C615" s="9"/>
      <c r="D615" s="9"/>
      <c r="E615" s="9"/>
      <c r="F615" s="2"/>
      <c r="G615" s="2"/>
    </row>
    <row r="616" spans="2:10">
      <c r="B616" s="9"/>
      <c r="C616" s="9"/>
      <c r="D616" s="9"/>
      <c r="E616" s="9"/>
      <c r="F616" s="2"/>
      <c r="G616" s="2"/>
    </row>
    <row r="617" spans="2:10">
      <c r="B617" s="9"/>
      <c r="C617" s="9"/>
      <c r="D617" s="9"/>
      <c r="E617" s="9"/>
      <c r="F617" s="2"/>
      <c r="G617" s="2"/>
    </row>
    <row r="618" spans="2:10">
      <c r="B618" s="9"/>
      <c r="C618" s="9"/>
      <c r="D618" s="9"/>
      <c r="E618" s="9"/>
      <c r="F618" s="2"/>
      <c r="G618" s="2"/>
      <c r="J618" s="2"/>
    </row>
    <row r="619" spans="2:10">
      <c r="B619" s="9"/>
      <c r="C619" s="9"/>
      <c r="D619" s="9"/>
      <c r="E619" s="9"/>
      <c r="F619" s="2"/>
      <c r="G619" s="2"/>
      <c r="J619" s="2"/>
    </row>
    <row r="620" spans="2:10">
      <c r="B620" s="9"/>
      <c r="C620" s="9"/>
      <c r="D620" s="9"/>
      <c r="E620" s="9"/>
      <c r="F620" s="2"/>
      <c r="G620" s="2"/>
    </row>
    <row r="621" spans="2:10">
      <c r="B621" s="9"/>
      <c r="C621" s="9"/>
      <c r="D621" s="9"/>
      <c r="E621" s="9"/>
      <c r="F621" s="2"/>
      <c r="G621" s="2"/>
    </row>
    <row r="622" spans="2:10">
      <c r="B622" s="9"/>
      <c r="C622" s="9"/>
      <c r="D622" s="9"/>
      <c r="E622" s="9"/>
      <c r="F622" s="2"/>
      <c r="G622" s="2"/>
    </row>
    <row r="623" spans="2:10">
      <c r="B623" s="9"/>
      <c r="C623" s="9"/>
      <c r="D623" s="9"/>
      <c r="E623" s="9"/>
      <c r="F623" s="2"/>
      <c r="G623" s="2"/>
    </row>
    <row r="624" spans="2:10">
      <c r="B624" s="9"/>
      <c r="C624" s="9"/>
      <c r="D624" s="9"/>
      <c r="E624" s="9"/>
      <c r="F624" s="2"/>
      <c r="G624" s="2"/>
    </row>
    <row r="625" spans="2:7">
      <c r="B625" s="9"/>
      <c r="C625" s="9"/>
      <c r="D625" s="9"/>
      <c r="E625" s="9"/>
      <c r="F625" s="2"/>
      <c r="G625" s="2"/>
    </row>
    <row r="626" spans="2:7">
      <c r="B626" s="9"/>
      <c r="C626" s="9"/>
      <c r="D626" s="9"/>
      <c r="E626" s="9"/>
      <c r="F626" s="2"/>
      <c r="G626" s="2"/>
    </row>
    <row r="627" spans="2:7">
      <c r="B627" s="9"/>
      <c r="C627" s="9"/>
      <c r="D627" s="9"/>
      <c r="E627" s="9"/>
      <c r="F627" s="2"/>
      <c r="G627" s="2"/>
    </row>
    <row r="628" spans="2:7">
      <c r="B628" s="9"/>
      <c r="C628" s="9"/>
      <c r="D628" s="9"/>
      <c r="E628" s="9"/>
      <c r="F628" s="2"/>
      <c r="G628" s="2"/>
    </row>
    <row r="629" spans="2:7">
      <c r="B629" s="9"/>
      <c r="C629" s="9"/>
      <c r="D629" s="9"/>
      <c r="E629" s="9"/>
      <c r="F629" s="2"/>
      <c r="G629" s="2"/>
    </row>
    <row r="630" spans="2:7">
      <c r="B630" s="9"/>
      <c r="C630" s="9"/>
      <c r="D630" s="9"/>
      <c r="E630" s="9"/>
      <c r="F630" s="2"/>
      <c r="G630" s="2"/>
    </row>
    <row r="631" spans="2:7">
      <c r="B631" s="9"/>
      <c r="C631" s="9"/>
      <c r="D631" s="9"/>
      <c r="E631" s="9"/>
      <c r="F631" s="2"/>
      <c r="G631" s="2"/>
    </row>
    <row r="632" spans="2:7">
      <c r="B632" s="9"/>
      <c r="C632" s="9"/>
      <c r="D632" s="9"/>
      <c r="E632" s="9"/>
      <c r="F632" s="2"/>
      <c r="G632" s="2"/>
    </row>
    <row r="633" spans="2:7">
      <c r="B633" s="9"/>
      <c r="C633" s="9"/>
      <c r="D633" s="9"/>
      <c r="E633" s="9"/>
      <c r="F633" s="2"/>
      <c r="G633" s="2"/>
    </row>
    <row r="634" spans="2:7">
      <c r="B634" s="9"/>
      <c r="C634" s="9"/>
      <c r="D634" s="9"/>
      <c r="E634" s="9"/>
      <c r="F634" s="2"/>
      <c r="G634" s="2"/>
    </row>
    <row r="635" spans="2:7">
      <c r="B635" s="9"/>
      <c r="C635" s="9"/>
      <c r="D635" s="9"/>
      <c r="E635" s="9"/>
      <c r="F635" s="2"/>
      <c r="G635" s="2"/>
    </row>
    <row r="636" spans="2:7">
      <c r="B636" s="9"/>
      <c r="C636" s="9"/>
      <c r="D636" s="9"/>
      <c r="E636" s="9"/>
      <c r="F636" s="2"/>
      <c r="G636" s="2"/>
    </row>
    <row r="637" spans="2:7">
      <c r="B637" s="9"/>
      <c r="C637" s="9"/>
      <c r="D637" s="9"/>
      <c r="E637" s="9"/>
      <c r="F637" s="2"/>
      <c r="G637" s="2"/>
    </row>
    <row r="638" spans="2:7">
      <c r="B638" s="9"/>
      <c r="C638" s="9"/>
      <c r="D638" s="9"/>
      <c r="E638" s="9"/>
      <c r="F638" s="2"/>
      <c r="G638" s="2"/>
    </row>
    <row r="639" spans="2:7">
      <c r="B639" s="9"/>
      <c r="C639" s="9"/>
      <c r="D639" s="9"/>
      <c r="E639" s="9"/>
      <c r="F639" s="2"/>
      <c r="G639" s="2"/>
    </row>
    <row r="640" spans="2:7">
      <c r="B640" s="9"/>
      <c r="C640" s="9"/>
      <c r="D640" s="9"/>
      <c r="E640" s="9"/>
      <c r="F640" s="2"/>
      <c r="G640" s="2"/>
    </row>
    <row r="641" spans="2:7">
      <c r="B641" s="9"/>
      <c r="C641" s="9"/>
      <c r="D641" s="9"/>
      <c r="E641" s="9"/>
      <c r="F641" s="2"/>
      <c r="G641" s="2"/>
    </row>
    <row r="642" spans="2:7">
      <c r="B642" s="9"/>
      <c r="C642" s="9"/>
      <c r="D642" s="9"/>
      <c r="E642" s="9"/>
      <c r="F642" s="2"/>
      <c r="G642" s="2"/>
    </row>
    <row r="643" spans="2:7">
      <c r="B643" s="9"/>
      <c r="C643" s="9"/>
      <c r="D643" s="9"/>
      <c r="E643" s="9"/>
      <c r="F643" s="2"/>
      <c r="G643" s="2"/>
    </row>
    <row r="644" spans="2:7">
      <c r="B644" s="9"/>
      <c r="C644" s="9"/>
      <c r="D644" s="9"/>
      <c r="E644" s="9"/>
      <c r="F644" s="2"/>
      <c r="G644" s="2"/>
    </row>
    <row r="645" spans="2:7">
      <c r="B645" s="9"/>
      <c r="C645" s="9"/>
      <c r="D645" s="9"/>
      <c r="E645" s="9"/>
      <c r="F645" s="2"/>
      <c r="G645" s="2"/>
    </row>
    <row r="646" spans="2:7">
      <c r="B646" s="9"/>
      <c r="C646" s="9"/>
      <c r="D646" s="9"/>
      <c r="E646" s="9"/>
      <c r="F646" s="2"/>
      <c r="G646" s="2"/>
    </row>
    <row r="647" spans="2:7">
      <c r="B647" s="9"/>
      <c r="C647" s="9"/>
      <c r="D647" s="9"/>
      <c r="E647" s="9"/>
      <c r="F647" s="2"/>
      <c r="G647" s="2"/>
    </row>
    <row r="648" spans="2:7">
      <c r="B648" s="9"/>
      <c r="C648" s="9"/>
      <c r="D648" s="9"/>
      <c r="E648" s="9"/>
      <c r="F648" s="2"/>
      <c r="G648" s="2"/>
    </row>
    <row r="649" spans="2:7">
      <c r="B649" s="9"/>
      <c r="C649" s="9"/>
      <c r="D649" s="9"/>
      <c r="E649" s="9"/>
      <c r="F649" s="2"/>
      <c r="G649" s="2"/>
    </row>
    <row r="650" spans="2:7">
      <c r="B650" s="9"/>
      <c r="C650" s="9"/>
      <c r="D650" s="9"/>
      <c r="E650" s="9"/>
      <c r="F650" s="2"/>
      <c r="G650" s="2"/>
    </row>
    <row r="651" spans="2:7">
      <c r="B651" s="9"/>
      <c r="C651" s="9"/>
      <c r="D651" s="9"/>
      <c r="E651" s="9"/>
      <c r="F651" s="2"/>
      <c r="G651" s="2"/>
    </row>
    <row r="652" spans="2:7">
      <c r="B652" s="9"/>
      <c r="C652" s="9"/>
      <c r="D652" s="9"/>
      <c r="E652" s="9"/>
      <c r="F652" s="2"/>
      <c r="G652" s="2"/>
    </row>
    <row r="653" spans="2:7">
      <c r="B653" s="9"/>
      <c r="C653" s="9"/>
      <c r="D653" s="9"/>
      <c r="E653" s="9"/>
      <c r="F653" s="2"/>
      <c r="G653" s="2"/>
    </row>
    <row r="654" spans="2:7">
      <c r="B654" s="9"/>
      <c r="C654" s="9"/>
      <c r="D654" s="9"/>
      <c r="E654" s="9"/>
      <c r="F654" s="2"/>
      <c r="G654" s="2"/>
    </row>
    <row r="655" spans="2:7">
      <c r="B655" s="9"/>
      <c r="C655" s="9"/>
      <c r="D655" s="9"/>
      <c r="E655" s="9"/>
      <c r="F655" s="2"/>
      <c r="G655" s="2"/>
    </row>
    <row r="656" spans="2:7">
      <c r="B656" s="9"/>
      <c r="C656" s="9"/>
      <c r="D656" s="9"/>
      <c r="E656" s="9"/>
      <c r="F656" s="2"/>
      <c r="G656" s="2"/>
    </row>
    <row r="657" spans="2:7">
      <c r="B657" s="9"/>
      <c r="C657" s="9"/>
      <c r="D657" s="9"/>
      <c r="E657" s="9"/>
      <c r="F657" s="2"/>
      <c r="G657" s="2"/>
    </row>
    <row r="658" spans="2:7">
      <c r="B658" s="9"/>
      <c r="C658" s="9"/>
      <c r="D658" s="9"/>
      <c r="E658" s="9"/>
    </row>
    <row r="659" spans="2:7">
      <c r="B659" s="9"/>
      <c r="C659" s="9"/>
      <c r="D659" s="9"/>
      <c r="E659" s="9"/>
    </row>
    <row r="660" spans="2:7">
      <c r="B660" s="9"/>
      <c r="C660" s="9"/>
      <c r="D660" s="9"/>
      <c r="E660" s="9"/>
    </row>
    <row r="661" spans="2:7">
      <c r="B661" s="9"/>
      <c r="C661" s="9"/>
      <c r="D661" s="9"/>
      <c r="E661" s="9"/>
    </row>
    <row r="662" spans="2:7">
      <c r="B662" s="9"/>
      <c r="C662" s="9"/>
      <c r="D662" s="9"/>
      <c r="E662" s="9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68"/>
  <sheetViews>
    <sheetView topLeftCell="X660" workbookViewId="0">
      <selection activeCell="AI664" sqref="AI664:AJ685"/>
    </sheetView>
  </sheetViews>
  <sheetFormatPr defaultColWidth="10.875" defaultRowHeight="15.75"/>
  <cols>
    <col min="1" max="1" width="10.875" style="7"/>
    <col min="2" max="2" width="8" style="7" customWidth="1"/>
    <col min="3" max="3" width="3.625" style="7" customWidth="1"/>
    <col min="4" max="4" width="5.625" style="7" customWidth="1"/>
    <col min="5" max="5" width="4.125" style="7" customWidth="1"/>
    <col min="6" max="6" width="7.875" style="8" customWidth="1"/>
    <col min="7" max="7" width="23" style="1" customWidth="1"/>
    <col min="8" max="9" width="22.625" style="1" customWidth="1"/>
    <col min="10" max="10" width="8" style="1" customWidth="1"/>
    <col min="11" max="11" width="6.875" style="1" customWidth="1"/>
    <col min="12" max="12" width="36.5" style="1" customWidth="1"/>
    <col min="13" max="16" width="10.875" style="1" customWidth="1"/>
    <col min="17" max="17" width="10.875" style="1"/>
    <col min="18" max="21" width="10.875" style="1" customWidth="1"/>
    <col min="22" max="22" width="10.875" style="1"/>
    <col min="23" max="26" width="10.875" style="1" customWidth="1"/>
    <col min="27" max="27" width="10.875" style="1"/>
    <col min="28" max="31" width="10.875" style="1" customWidth="1"/>
    <col min="32" max="33" width="10.875" style="1"/>
    <col min="34" max="34" width="14" style="1" customWidth="1"/>
    <col min="35" max="35" width="15.125" style="1" customWidth="1"/>
    <col min="36" max="36" width="15.5" style="1" customWidth="1"/>
    <col min="37" max="37" width="12.5" style="1" hidden="1" customWidth="1"/>
    <col min="38" max="38" width="12.5" style="1" customWidth="1"/>
    <col min="39" max="39" width="11.5" style="1" hidden="1" customWidth="1"/>
    <col min="40" max="40" width="11.5" style="1" customWidth="1"/>
    <col min="41" max="41" width="0" style="1" hidden="1" customWidth="1"/>
    <col min="42" max="16384" width="10.875" style="1"/>
  </cols>
  <sheetData>
    <row r="1" spans="1:41" s="7" customFormat="1">
      <c r="A1" s="7" t="s">
        <v>0</v>
      </c>
      <c r="B1" s="7" t="s">
        <v>23</v>
      </c>
      <c r="D1" s="7" t="s">
        <v>4</v>
      </c>
      <c r="F1" s="7" t="s">
        <v>268</v>
      </c>
      <c r="G1" s="7" t="s">
        <v>267</v>
      </c>
      <c r="H1" s="7" t="s">
        <v>24</v>
      </c>
      <c r="I1" s="7" t="s">
        <v>277</v>
      </c>
      <c r="J1" s="7" t="s">
        <v>25</v>
      </c>
      <c r="K1" s="7" t="s">
        <v>26</v>
      </c>
      <c r="L1" s="7" t="s">
        <v>27</v>
      </c>
      <c r="M1" s="7" t="s">
        <v>3</v>
      </c>
      <c r="Q1" s="7" t="s">
        <v>350</v>
      </c>
      <c r="R1" s="7" t="s">
        <v>5</v>
      </c>
      <c r="W1" s="7" t="s">
        <v>4</v>
      </c>
      <c r="AB1" s="7" t="s">
        <v>351</v>
      </c>
      <c r="AH1" s="7" t="s">
        <v>352</v>
      </c>
      <c r="AK1" s="7" t="s">
        <v>353</v>
      </c>
      <c r="AL1" s="7" t="s">
        <v>354</v>
      </c>
      <c r="AM1" s="7" t="s">
        <v>355</v>
      </c>
    </row>
    <row r="2" spans="1:41" s="7" customFormat="1">
      <c r="M2" s="7" t="s">
        <v>1</v>
      </c>
      <c r="N2" s="7" t="s">
        <v>2</v>
      </c>
      <c r="O2" s="7" t="s">
        <v>356</v>
      </c>
      <c r="P2" s="7" t="s">
        <v>357</v>
      </c>
      <c r="Q2" s="7" t="s">
        <v>281</v>
      </c>
      <c r="R2" s="7" t="s">
        <v>1</v>
      </c>
      <c r="S2" s="7" t="s">
        <v>2</v>
      </c>
      <c r="T2" s="7" t="s">
        <v>356</v>
      </c>
      <c r="U2" s="7" t="s">
        <v>357</v>
      </c>
      <c r="V2" s="7" t="s">
        <v>326</v>
      </c>
      <c r="W2" s="7" t="s">
        <v>1</v>
      </c>
      <c r="X2" s="7" t="s">
        <v>2</v>
      </c>
      <c r="Y2" s="7" t="s">
        <v>356</v>
      </c>
      <c r="Z2" s="7" t="s">
        <v>357</v>
      </c>
      <c r="AA2" s="7" t="s">
        <v>330</v>
      </c>
      <c r="AB2" s="7" t="s">
        <v>1</v>
      </c>
      <c r="AC2" s="7" t="s">
        <v>2</v>
      </c>
      <c r="AD2" s="7" t="s">
        <v>356</v>
      </c>
      <c r="AE2" s="7" t="s">
        <v>357</v>
      </c>
      <c r="AF2" s="7" t="s">
        <v>351</v>
      </c>
      <c r="AH2" s="7" t="s">
        <v>358</v>
      </c>
      <c r="AI2" s="7" t="s">
        <v>359</v>
      </c>
      <c r="AJ2" s="7" t="s">
        <v>360</v>
      </c>
      <c r="AL2" s="7" t="s">
        <v>361</v>
      </c>
      <c r="AN2" s="7" t="s">
        <v>331</v>
      </c>
    </row>
    <row r="3" spans="1:41">
      <c r="M3" s="1">
        <f>PRODUCT(SUM(PRODUCT(R3,overview!$J$6),PRODUCT(W3,overview!$K$6),PRODUCT(AB3,overview!$L$6)),1/SUM(overview!$J$6:$L$6))</f>
        <v>0.70164025974026023</v>
      </c>
      <c r="N3" s="1">
        <f>PRODUCT(SUM(PRODUCT(S3,overview!$J$6),PRODUCT(X3,overview!$K$6),PRODUCT(AC3,overview!$L$6)),1/SUM(overview!$J$6:$L$6))</f>
        <v>2.2983597402597371</v>
      </c>
      <c r="O3" s="1">
        <f>SUM(T3,Y3,AD3)</f>
        <v>10.639696969696971</v>
      </c>
      <c r="P3" s="1">
        <f>SUM(U3,Z3,AE3)</f>
        <v>10.113484848484845</v>
      </c>
      <c r="Q3" s="1">
        <f t="shared" ref="Q3" si="0">PRODUCT(P3,1/O3,1/$N3,$M3)</f>
        <v>0.29018039279225177</v>
      </c>
      <c r="R3" s="1">
        <f>AVERAGE(R4:R663)</f>
        <v>0.68770303030303148</v>
      </c>
      <c r="S3" s="1">
        <f>AVERAGE(S4:S663)</f>
        <v>2.3122969696969675</v>
      </c>
      <c r="T3" s="1">
        <f>AVERAGE(T4:T663)</f>
        <v>5.2184848484848478</v>
      </c>
      <c r="U3" s="1">
        <f>AVERAGE(U4:U663)</f>
        <v>1.7254545454545454</v>
      </c>
      <c r="V3" s="1">
        <f>PRODUCT(U3,1/T3,1/S3,R3)</f>
        <v>9.8336879783720715E-2</v>
      </c>
      <c r="W3" s="1">
        <f>AVERAGE(W4:W663)</f>
        <v>0.70946969696969708</v>
      </c>
      <c r="X3" s="1">
        <f>AVERAGE(X4:X663)</f>
        <v>2.290530303030299</v>
      </c>
      <c r="Y3" s="1">
        <f>AVERAGE(Y4:Y663)</f>
        <v>5.1598484848484869</v>
      </c>
      <c r="Z3" s="1">
        <f>AVERAGE(Z4:Z663)</f>
        <v>8.0130303030303001</v>
      </c>
      <c r="AA3" s="1">
        <f>PRODUCT(Z3,1/Y3,1/X3,W3)</f>
        <v>0.48101392029746393</v>
      </c>
      <c r="AB3" s="1">
        <f>AVERAGE(AB4:AB663)</f>
        <v>0.68536666666666857</v>
      </c>
      <c r="AC3" s="1">
        <f>AVERAGE(AC4:AC663)</f>
        <v>2.3146333333333313</v>
      </c>
      <c r="AD3" s="1">
        <f>AVERAGE(AD4:AD663)</f>
        <v>0.26136363636363635</v>
      </c>
      <c r="AE3" s="1">
        <f>AVERAGE(AE4:AE663)</f>
        <v>0.375</v>
      </c>
      <c r="AF3" s="1">
        <f t="shared" ref="AF3:AF66" si="1">PRODUCT(AE3,1/AD3,1/AC3,AB3)</f>
        <v>0.42484144669985763</v>
      </c>
    </row>
    <row r="4" spans="1:41">
      <c r="A4" s="7">
        <v>1</v>
      </c>
      <c r="B4" s="9" t="s">
        <v>58</v>
      </c>
      <c r="C4" s="9" t="s">
        <v>59</v>
      </c>
      <c r="D4" s="9" t="s">
        <v>64</v>
      </c>
      <c r="E4" s="9" t="s">
        <v>2</v>
      </c>
      <c r="F4" s="2" t="b">
        <f>AND(NOT(B4=D4),OR(B4="CAT",B4="CAC",B4="ATA",B4="ATT",B4="TTA",B4="ATG",B4="CCG",B4="AGA",B4="CGG",B4="AGG",B4="CGA",B4="CGC",B4="TCC",B4="ACG",B4="ACC",B4="GTA",B4="TGG",B4="TAT",D4="GAA",D4="GAT",D4="GAG",D4="AAG",D4="AAA",D4="CTA",D4="CTT",D4="CTC",D4="AAC",D4="CCA",D4="CCT",D4="CAG",D4="CAA",D4="CGT",D4="AGT",D4="AGC",D4="TCA",D4="TCT",D4="GTC"))</f>
        <v>1</v>
      </c>
      <c r="G4" s="2" t="b">
        <f>AND(NOT(D4=B4),OR(D4="CAT",D4="CAC",D4="ATA",D4="ATT",D4="TTA",D4="ATG",D4="CCG",D4="AGA",D4="CGG",D4="AGG",D4="CGA",D4="CGC",D4="TCC",D4="ACG",D4="ACC",D4="GTA",D4="TGG",D4="TAT",B4="GAA",B4="GAT",B4="GAG",B4="AAG",B4="AAA",B4="CTA",B4="CTT",B4="CTC",B4="AAC",B4="CCA",B4="CCT",B4="CAG",B4="CAA",B4="CGT",B4="AGT",B4="AGC",B4="TCA",B4="TCT",B4="GTC"))</f>
        <v>1</v>
      </c>
      <c r="H4" s="1" t="s">
        <v>125</v>
      </c>
      <c r="M4" s="1">
        <f>PRODUCT(SUM(PRODUCT(R4,overview!$J$6),PRODUCT(W4,overview!$K$6),PRODUCT(AB4,overview!$L$6)),1/SUM(overview!$J$6:$L$6))</f>
        <v>0.53957142857142859</v>
      </c>
      <c r="N4" s="1">
        <f>PRODUCT(SUM(PRODUCT(S4,overview!$J$6),PRODUCT(X4,overview!$K$6),PRODUCT(AC4,overview!$L$6)),1/SUM(overview!$J$6:$L$6))</f>
        <v>2.460428571428571</v>
      </c>
      <c r="O4" s="1">
        <f t="shared" ref="O4:O67" si="2">SUM(T4,Y4,AD4)</f>
        <v>10.199999999999999</v>
      </c>
      <c r="P4" s="1">
        <f t="shared" ref="P4:P67" si="3">SUM(U4,Z4,AE4)</f>
        <v>24.8</v>
      </c>
      <c r="Q4" s="1">
        <f>PRODUCT(P4,1/O4,1/$N4,$M4)</f>
        <v>0.533199449436629</v>
      </c>
      <c r="R4" s="1">
        <v>0.748</v>
      </c>
      <c r="S4" s="1">
        <v>2.2519999999999998</v>
      </c>
      <c r="T4" s="1">
        <v>5.2</v>
      </c>
      <c r="U4" s="1">
        <v>14.8</v>
      </c>
      <c r="V4" s="1">
        <f t="shared" ref="V4:V67" si="4">PRODUCT(U4,1/T4,1/S4,R4)</f>
        <v>0.9453477250990574</v>
      </c>
      <c r="W4" s="1">
        <v>0.438</v>
      </c>
      <c r="X4" s="1">
        <v>2.5619999999999998</v>
      </c>
      <c r="Y4" s="1">
        <v>5</v>
      </c>
      <c r="Z4" s="1">
        <v>8</v>
      </c>
      <c r="AA4" s="1">
        <f t="shared" ref="AA4:AA67" si="5">PRODUCT(Z4,1/Y4,1/X4,W4)</f>
        <v>0.27353629976580801</v>
      </c>
      <c r="AB4" s="1">
        <v>0.36399999999999999</v>
      </c>
      <c r="AC4" s="1">
        <v>2.6360000000000001</v>
      </c>
      <c r="AD4" s="1">
        <v>0</v>
      </c>
      <c r="AE4" s="1">
        <v>2</v>
      </c>
      <c r="AF4" s="1" t="e">
        <f t="shared" si="1"/>
        <v>#DIV/0!</v>
      </c>
    </row>
    <row r="5" spans="1:41">
      <c r="A5" s="7">
        <v>2</v>
      </c>
      <c r="B5" s="9" t="s">
        <v>83</v>
      </c>
      <c r="C5" s="9" t="s">
        <v>61</v>
      </c>
      <c r="D5" s="9" t="s">
        <v>83</v>
      </c>
      <c r="E5" s="9" t="s">
        <v>61</v>
      </c>
      <c r="F5" s="2" t="b">
        <f>AND(NOT(B5=D5),OR(B5="CAT",B5="CAC",B5="ATA",B5="ATT",B5="TTA",B5="ATG",B5="CCG",B5="AGA",B5="CGG",B5="AGG",B5="CGA",B5="CGC",B5="TCC",B5="ACG",B5="ACC",B5="GTA",B5="TGG",B5="TAT",D5="GAA",D5="GAT",D5="GAG",D5="AAG",D5="AAA",D5="CTA",D5="CTT",D5="CTC",D5="AAC",D5="CCA",D5="CCT",D5="CAG",D5="CAA",D5="CGT",D5="AGT",D5="AGC",D5="TCA",D5="TCT",D5="GTC"))</f>
        <v>0</v>
      </c>
      <c r="G5" s="2" t="b">
        <f t="shared" ref="G5:G68" si="6">AND(NOT(D5=B5),OR(D5="CAT",D5="CAC",D5="ATA",D5="ATT",D5="TTA",D5="ATG",D5="CCG",D5="AGA",D5="CGG",D5="AGG",D5="CGA",D5="CGC",D5="TCC",D5="ACG",D5="ACC",D5="GTA",D5="TGG",D5="TAT",B5="GAA",B5="GAT",B5="GAG",B5="AAG",B5="AAA",B5="CTA",B5="CTT",B5="CTC",B5="AAC",B5="CCA",B5="CCT",B5="CAG",B5="CAA",B5="CGT",B5="AGT",B5="AGC",B5="TCA",B5="TCT",B5="GTC"))</f>
        <v>0</v>
      </c>
      <c r="H5" s="1" t="s">
        <v>125</v>
      </c>
      <c r="M5" s="1">
        <f>PRODUCT(SUM(PRODUCT(R5,overview!$J$6),PRODUCT(W5,overview!$K$6),PRODUCT(AB5,overview!$L$6)),1/SUM(overview!$J$6:$L$6))</f>
        <v>0.8416190476190476</v>
      </c>
      <c r="N5" s="1">
        <f>PRODUCT(SUM(PRODUCT(S5,overview!$J$6),PRODUCT(X5,overview!$K$6),PRODUCT(AC5,overview!$L$6)),1/SUM(overview!$J$6:$L$6))</f>
        <v>2.1583809523809521</v>
      </c>
      <c r="O5" s="1">
        <f t="shared" si="2"/>
        <v>16.5</v>
      </c>
      <c r="P5" s="1">
        <f t="shared" si="3"/>
        <v>19.5</v>
      </c>
      <c r="Q5" s="1">
        <f t="shared" ref="Q5:Q68" si="7">PRODUCT(P5,1/O5,1/$N5,$M5)</f>
        <v>0.46082721937639648</v>
      </c>
      <c r="R5" s="1">
        <v>0.89900000000000002</v>
      </c>
      <c r="S5" s="1">
        <v>2.101</v>
      </c>
      <c r="T5" s="1">
        <v>9</v>
      </c>
      <c r="U5" s="1">
        <v>2</v>
      </c>
      <c r="V5" s="1">
        <f t="shared" si="4"/>
        <v>9.5086995610555822E-2</v>
      </c>
      <c r="W5" s="1">
        <v>0.80600000000000005</v>
      </c>
      <c r="X5" s="1">
        <v>2.194</v>
      </c>
      <c r="Y5" s="1">
        <v>7.5</v>
      </c>
      <c r="Z5" s="1">
        <v>17.5</v>
      </c>
      <c r="AA5" s="1">
        <f t="shared" si="5"/>
        <v>0.85718626557277433</v>
      </c>
      <c r="AB5" s="1">
        <v>1</v>
      </c>
      <c r="AC5" s="1">
        <v>2</v>
      </c>
      <c r="AD5" s="1">
        <v>0</v>
      </c>
      <c r="AE5" s="1">
        <v>0</v>
      </c>
      <c r="AF5" s="1" t="e">
        <f t="shared" si="1"/>
        <v>#DIV/0!</v>
      </c>
    </row>
    <row r="6" spans="1:41">
      <c r="A6" s="7">
        <v>3</v>
      </c>
      <c r="B6" s="9" t="s">
        <v>83</v>
      </c>
      <c r="C6" s="9" t="s">
        <v>61</v>
      </c>
      <c r="D6" s="9" t="s">
        <v>104</v>
      </c>
      <c r="E6" s="9" t="s">
        <v>37</v>
      </c>
      <c r="F6" s="2" t="b">
        <f>AND(NOT(B6=D6),OR(B6="CAT",B6="CAC",B6="ATA",B6="ATT",B6="TTA",B6="ATG",B6="CCG",B6="AGA",B6="CGG",B6="AGG",B6="CGA",B6="CGC",B6="TCC",B6="ACG",B6="ACC",B6="GTA",B6="TGG",B6="TAT",D6="GAA",D6="GAT",D6="GAG",D6="AAG",D6="AAA",D6="CTA",D6="CTT",D6="CTC",D6="AAC",D6="CCA",D6="CCT",D6="CAG",D6="CAA",D6="CGT",D6="AGT",D6="AGC",D6="TCA",D6="TCT",D6="GTC"))</f>
        <v>0</v>
      </c>
      <c r="G6" s="2" t="b">
        <f t="shared" si="6"/>
        <v>1</v>
      </c>
      <c r="H6" s="1" t="s">
        <v>125</v>
      </c>
      <c r="M6" s="1">
        <f>PRODUCT(SUM(PRODUCT(R6,overview!$J$6),PRODUCT(W6,overview!$K$6),PRODUCT(AB6,overview!$L$6)),1/SUM(overview!$J$6:$L$6))</f>
        <v>0.77847619047619043</v>
      </c>
      <c r="N6" s="1">
        <f>PRODUCT(SUM(PRODUCT(S6,overview!$J$6),PRODUCT(X6,overview!$K$6),PRODUCT(AC6,overview!$L$6)),1/SUM(overview!$J$6:$L$6))</f>
        <v>2.2215238095238092</v>
      </c>
      <c r="O6" s="1">
        <f t="shared" si="2"/>
        <v>9</v>
      </c>
      <c r="P6" s="1">
        <f t="shared" si="3"/>
        <v>26</v>
      </c>
      <c r="Q6" s="1">
        <f t="shared" si="7"/>
        <v>1.0123372107424238</v>
      </c>
      <c r="R6" s="1">
        <v>0.91800000000000004</v>
      </c>
      <c r="S6" s="1">
        <v>2.0819999999999999</v>
      </c>
      <c r="T6" s="1">
        <v>4</v>
      </c>
      <c r="U6" s="1">
        <v>4</v>
      </c>
      <c r="V6" s="1">
        <f t="shared" si="4"/>
        <v>0.44092219020172918</v>
      </c>
      <c r="W6" s="1">
        <v>0.70099999999999996</v>
      </c>
      <c r="X6" s="1">
        <v>2.2989999999999999</v>
      </c>
      <c r="Y6" s="1">
        <v>4.5</v>
      </c>
      <c r="Z6" s="1">
        <v>20.5</v>
      </c>
      <c r="AA6" s="1">
        <f t="shared" si="5"/>
        <v>1.3890580445604368</v>
      </c>
      <c r="AB6" s="1">
        <v>0.91700000000000004</v>
      </c>
      <c r="AC6" s="1">
        <v>2.0830000000000002</v>
      </c>
      <c r="AD6" s="1">
        <v>0.5</v>
      </c>
      <c r="AE6" s="1">
        <v>1.5</v>
      </c>
      <c r="AF6" s="1">
        <f t="shared" si="1"/>
        <v>1.3206913106096976</v>
      </c>
    </row>
    <row r="7" spans="1:41">
      <c r="A7" s="7">
        <v>4</v>
      </c>
      <c r="B7" s="9" t="s">
        <v>49</v>
      </c>
      <c r="C7" s="9" t="s">
        <v>50</v>
      </c>
      <c r="D7" s="9" t="s">
        <v>49</v>
      </c>
      <c r="E7" s="9" t="s">
        <v>50</v>
      </c>
      <c r="F7" s="2" t="b">
        <f t="shared" ref="F7:F70" si="8">AND(NOT(B7=D7),OR(B7="CAT",B7="CAC",B7="ATA",B7="ATT",B7="TTA",B7="ATG",B7="CCG",B7="AGA",B7="CGG",B7="AGG",B7="CGA",B7="CGC",B7="TCC",B7="ACG",B7="ACC",B7="GTA",B7="TGG",B7="TAT",D7="GAA",D7="GAT",D7="GAG",D7="AAG",D7="AAA",D7="CTA",D7="CTT",D7="CTC",D7="AAC",D7="CCA",D7="CCT",D7="CAG",D7="CAA",D7="CGT",D7="AGT",D7="AGC",D7="TCA",D7="TCT",D7="GTC"))</f>
        <v>0</v>
      </c>
      <c r="G7" s="2" t="b">
        <f t="shared" si="6"/>
        <v>0</v>
      </c>
      <c r="H7" s="1" t="s">
        <v>125</v>
      </c>
      <c r="M7" s="1">
        <f>PRODUCT(SUM(PRODUCT(R7,overview!$J$6),PRODUCT(W7,overview!$K$6),PRODUCT(AB7,overview!$L$6)),1/SUM(overview!$J$6:$L$6))</f>
        <v>0.69773809523809516</v>
      </c>
      <c r="N7" s="1">
        <f>PRODUCT(SUM(PRODUCT(S7,overview!$J$6),PRODUCT(X7,overview!$K$6),PRODUCT(AC7,overview!$L$6)),1/SUM(overview!$J$6:$L$6))</f>
        <v>2.3022619047619046</v>
      </c>
      <c r="O7" s="1">
        <f t="shared" si="2"/>
        <v>10.5</v>
      </c>
      <c r="P7" s="1">
        <f t="shared" si="3"/>
        <v>16.5</v>
      </c>
      <c r="Q7" s="1">
        <f t="shared" si="7"/>
        <v>0.47624710983726437</v>
      </c>
      <c r="R7" s="1">
        <v>0.434</v>
      </c>
      <c r="S7" s="1">
        <v>2.5659999999999998</v>
      </c>
      <c r="T7" s="1">
        <v>5</v>
      </c>
      <c r="U7" s="1">
        <v>1</v>
      </c>
      <c r="V7" s="1">
        <f t="shared" si="4"/>
        <v>3.3826968043647702E-2</v>
      </c>
      <c r="W7" s="1">
        <v>0.84799999999999998</v>
      </c>
      <c r="X7" s="1">
        <v>2.1520000000000001</v>
      </c>
      <c r="Y7" s="1">
        <v>5.5</v>
      </c>
      <c r="Z7" s="1">
        <v>15.5</v>
      </c>
      <c r="AA7" s="1">
        <f t="shared" si="5"/>
        <v>1.1105103075363298</v>
      </c>
      <c r="AB7" s="1">
        <v>0.33300000000000002</v>
      </c>
      <c r="AC7" s="1">
        <v>2.6669999999999998</v>
      </c>
      <c r="AD7" s="1">
        <v>0</v>
      </c>
      <c r="AE7" s="1">
        <v>0</v>
      </c>
      <c r="AF7" s="1" t="e">
        <f t="shared" si="1"/>
        <v>#DIV/0!</v>
      </c>
    </row>
    <row r="8" spans="1:41">
      <c r="A8" s="7">
        <v>5</v>
      </c>
      <c r="B8" s="9" t="s">
        <v>85</v>
      </c>
      <c r="C8" s="9" t="s">
        <v>86</v>
      </c>
      <c r="D8" s="9" t="s">
        <v>85</v>
      </c>
      <c r="E8" s="9" t="s">
        <v>86</v>
      </c>
      <c r="F8" s="2" t="b">
        <f t="shared" si="8"/>
        <v>0</v>
      </c>
      <c r="G8" s="2" t="b">
        <f t="shared" si="6"/>
        <v>0</v>
      </c>
      <c r="H8" s="1" t="s">
        <v>125</v>
      </c>
      <c r="L8" s="2"/>
      <c r="M8" s="1">
        <f>PRODUCT(SUM(PRODUCT(R8,overview!$J$6),PRODUCT(W8,overview!$K$6),PRODUCT(AB8,overview!$L$6)),1/SUM(overview!$J$6:$L$6))</f>
        <v>4.5642857142857138E-2</v>
      </c>
      <c r="N8" s="1">
        <f>PRODUCT(SUM(PRODUCT(S8,overview!$J$6),PRODUCT(X8,overview!$K$6),PRODUCT(AC8,overview!$L$6)),1/SUM(overview!$J$6:$L$6))</f>
        <v>2.9543571428571425</v>
      </c>
      <c r="O8" s="1">
        <f t="shared" si="2"/>
        <v>0</v>
      </c>
      <c r="P8" s="1">
        <f t="shared" si="3"/>
        <v>5</v>
      </c>
      <c r="Q8" s="1" t="e">
        <f t="shared" si="7"/>
        <v>#DIV/0!</v>
      </c>
      <c r="R8" s="1">
        <v>0</v>
      </c>
      <c r="S8" s="1">
        <v>3</v>
      </c>
      <c r="T8" s="1">
        <v>0</v>
      </c>
      <c r="U8" s="1">
        <v>0</v>
      </c>
      <c r="V8" s="1" t="e">
        <f t="shared" si="4"/>
        <v>#DIV/0!</v>
      </c>
      <c r="W8" s="1">
        <v>7.0999999999999994E-2</v>
      </c>
      <c r="X8" s="1">
        <v>2.9289999999999998</v>
      </c>
      <c r="Y8" s="1">
        <v>0</v>
      </c>
      <c r="Z8" s="1">
        <v>5</v>
      </c>
      <c r="AA8" s="1" t="e">
        <f t="shared" si="5"/>
        <v>#DIV/0!</v>
      </c>
      <c r="AB8" s="1">
        <v>0</v>
      </c>
      <c r="AC8" s="1">
        <v>3</v>
      </c>
      <c r="AD8" s="1">
        <v>0</v>
      </c>
      <c r="AE8" s="1">
        <v>0</v>
      </c>
      <c r="AF8" s="1" t="e">
        <f t="shared" si="1"/>
        <v>#DIV/0!</v>
      </c>
      <c r="AH8" s="1">
        <f t="shared" ref="AH8:AH71" si="9">(SUM(Z4:Z14)*SUM(W4:W14))/(SUM(Y4:Y14)*SUM(X4:X14))</f>
        <v>0.57526314013085877</v>
      </c>
      <c r="AI8" s="1">
        <f t="shared" ref="AI8:AI71" si="10">(SUM(U4:U14)*SUM(R4:R14))/(SUM(T4:T14)*SUM(S4:S14))</f>
        <v>0.13038935765305079</v>
      </c>
      <c r="AJ8" s="1">
        <f t="shared" ref="AJ8:AJ39" si="11">(SUM(AE4:AE14)*SUM(AB4:AB14))/(SUM(AD4:AD14)*SUM(AC4:AC14))</f>
        <v>0.56887871853546912</v>
      </c>
    </row>
    <row r="9" spans="1:41">
      <c r="A9" s="7">
        <v>6</v>
      </c>
      <c r="B9" s="9" t="s">
        <v>56</v>
      </c>
      <c r="C9" s="9" t="s">
        <v>31</v>
      </c>
      <c r="D9" s="9" t="s">
        <v>75</v>
      </c>
      <c r="E9" s="9" t="s">
        <v>1</v>
      </c>
      <c r="F9" s="2" t="b">
        <f t="shared" si="8"/>
        <v>1</v>
      </c>
      <c r="G9" s="2" t="b">
        <f t="shared" si="6"/>
        <v>0</v>
      </c>
      <c r="H9" s="1" t="s">
        <v>125</v>
      </c>
      <c r="M9" s="1">
        <f>PRODUCT(SUM(PRODUCT(R9,overview!$J$6),PRODUCT(W9,overview!$K$6),PRODUCT(AB9,overview!$L$6)),1/SUM(overview!$J$6:$L$6))</f>
        <v>1.0276904761904762</v>
      </c>
      <c r="N9" s="1">
        <f>PRODUCT(SUM(PRODUCT(S9,overview!$J$6),PRODUCT(X9,overview!$K$6),PRODUCT(AC9,overview!$L$6)),1/SUM(overview!$J$6:$L$6))</f>
        <v>1.9723095238095238</v>
      </c>
      <c r="O9" s="1">
        <f t="shared" si="2"/>
        <v>18.5</v>
      </c>
      <c r="P9" s="1">
        <f t="shared" si="3"/>
        <v>7.5</v>
      </c>
      <c r="Q9" s="1">
        <f t="shared" si="7"/>
        <v>0.21124030944521788</v>
      </c>
      <c r="R9" s="1">
        <v>1.004</v>
      </c>
      <c r="S9" s="1">
        <v>1.996</v>
      </c>
      <c r="T9" s="1">
        <v>8</v>
      </c>
      <c r="U9" s="1">
        <v>2</v>
      </c>
      <c r="V9" s="1">
        <f t="shared" si="4"/>
        <v>0.12575150300601201</v>
      </c>
      <c r="W9" s="1">
        <v>1.0409999999999999</v>
      </c>
      <c r="X9" s="1">
        <v>1.9590000000000001</v>
      </c>
      <c r="Y9" s="1">
        <v>9.5</v>
      </c>
      <c r="Z9" s="1">
        <v>4.5</v>
      </c>
      <c r="AA9" s="1">
        <f t="shared" si="5"/>
        <v>0.25171274280648015</v>
      </c>
      <c r="AB9" s="1">
        <v>1</v>
      </c>
      <c r="AC9" s="1">
        <v>2</v>
      </c>
      <c r="AD9" s="1">
        <v>1</v>
      </c>
      <c r="AE9" s="1">
        <v>1</v>
      </c>
      <c r="AF9" s="1">
        <f t="shared" si="1"/>
        <v>0.5</v>
      </c>
      <c r="AH9" s="1">
        <f t="shared" si="9"/>
        <v>0.58857502798550831</v>
      </c>
      <c r="AI9" s="1">
        <f t="shared" si="10"/>
        <v>6.765987048099327E-2</v>
      </c>
      <c r="AJ9" s="1">
        <f t="shared" si="11"/>
        <v>0.52176360225140705</v>
      </c>
    </row>
    <row r="10" spans="1:41">
      <c r="A10" s="7">
        <v>7</v>
      </c>
      <c r="B10" s="9" t="s">
        <v>43</v>
      </c>
      <c r="C10" s="9" t="s">
        <v>44</v>
      </c>
      <c r="D10" s="9" t="s">
        <v>43</v>
      </c>
      <c r="E10" s="9" t="s">
        <v>44</v>
      </c>
      <c r="F10" s="2" t="b">
        <f t="shared" si="8"/>
        <v>0</v>
      </c>
      <c r="G10" s="2" t="b">
        <f t="shared" si="6"/>
        <v>0</v>
      </c>
      <c r="H10" s="1" t="s">
        <v>125</v>
      </c>
      <c r="M10" s="1">
        <f>PRODUCT(SUM(PRODUCT(R10,overview!$J$6),PRODUCT(W10,overview!$K$6),PRODUCT(AB10,overview!$L$6)),1/SUM(overview!$J$6:$L$6))</f>
        <v>0.61666666666666659</v>
      </c>
      <c r="N10" s="1">
        <f>PRODUCT(SUM(PRODUCT(S10,overview!$J$6),PRODUCT(X10,overview!$K$6),PRODUCT(AC10,overview!$L$6)),1/SUM(overview!$J$6:$L$6))</f>
        <v>2.3833333333333329</v>
      </c>
      <c r="O10" s="1">
        <f t="shared" si="2"/>
        <v>10</v>
      </c>
      <c r="P10" s="1">
        <f t="shared" si="3"/>
        <v>17</v>
      </c>
      <c r="Q10" s="1">
        <f t="shared" si="7"/>
        <v>0.43986013986013989</v>
      </c>
      <c r="R10" s="1">
        <v>0.39800000000000002</v>
      </c>
      <c r="S10" s="1">
        <v>2.6019999999999999</v>
      </c>
      <c r="T10" s="1">
        <v>3.5</v>
      </c>
      <c r="U10" s="1">
        <v>5.5</v>
      </c>
      <c r="V10" s="1">
        <f t="shared" si="4"/>
        <v>0.24036455473811358</v>
      </c>
      <c r="W10" s="1">
        <v>0.73899999999999999</v>
      </c>
      <c r="X10" s="1">
        <v>2.2610000000000001</v>
      </c>
      <c r="Y10" s="1">
        <v>6.5</v>
      </c>
      <c r="Z10" s="1">
        <v>11.5</v>
      </c>
      <c r="AA10" s="1">
        <f t="shared" si="5"/>
        <v>0.57826693430408604</v>
      </c>
      <c r="AB10" s="1">
        <v>0.375</v>
      </c>
      <c r="AC10" s="1">
        <v>2.625</v>
      </c>
      <c r="AD10" s="1">
        <v>0</v>
      </c>
      <c r="AE10" s="1">
        <v>0</v>
      </c>
      <c r="AF10" s="1" t="e">
        <f t="shared" si="1"/>
        <v>#DIV/0!</v>
      </c>
      <c r="AH10" s="1">
        <f t="shared" si="9"/>
        <v>0.55135725455847606</v>
      </c>
      <c r="AI10" s="1">
        <f t="shared" si="10"/>
        <v>5.7859248048786803E-2</v>
      </c>
      <c r="AJ10" s="1">
        <f t="shared" si="11"/>
        <v>0.44322344322344326</v>
      </c>
      <c r="AK10" s="1">
        <f>(((SUM(AJ8:AJ12))-(SUM(AI8:AI12)))^2)/(AVERAGE(AI8:AI12))</f>
        <v>65.765879245850186</v>
      </c>
      <c r="AL10" s="1" t="b">
        <f>IF(AK10&gt;AO10, TRUE, FALSE)</f>
        <v>1</v>
      </c>
      <c r="AM10" s="1">
        <f>(((SUM(AH8:AH12))-(SUM(AI8:AI12)))^2)/(AVERAGE(AI8:AI12))</f>
        <v>75.27902189765004</v>
      </c>
      <c r="AN10" s="1" t="b">
        <f>IF(AM10&gt;AO10, TRUE, FALSE)</f>
        <v>1</v>
      </c>
      <c r="AO10" s="1">
        <v>9.4879999999999995</v>
      </c>
    </row>
    <row r="11" spans="1:41">
      <c r="A11" s="7">
        <v>8</v>
      </c>
      <c r="B11" s="9" t="s">
        <v>69</v>
      </c>
      <c r="C11" s="9" t="s">
        <v>70</v>
      </c>
      <c r="D11" s="9" t="s">
        <v>56</v>
      </c>
      <c r="E11" s="9" t="s">
        <v>31</v>
      </c>
      <c r="F11" s="2" t="b">
        <f t="shared" si="8"/>
        <v>0</v>
      </c>
      <c r="G11" s="2" t="b">
        <f t="shared" si="6"/>
        <v>1</v>
      </c>
      <c r="H11" s="1" t="s">
        <v>125</v>
      </c>
      <c r="K11" s="2" t="s">
        <v>34</v>
      </c>
      <c r="L11" s="2" t="s">
        <v>134</v>
      </c>
      <c r="M11" s="1">
        <f>PRODUCT(SUM(PRODUCT(R11,overview!$J$6),PRODUCT(W11,overview!$K$6),PRODUCT(AB11,overview!$L$6)),1/SUM(overview!$J$6:$L$6))</f>
        <v>0.98457142857142865</v>
      </c>
      <c r="N11" s="1">
        <f>PRODUCT(SUM(PRODUCT(S11,overview!$J$6),PRODUCT(X11,overview!$K$6),PRODUCT(AC11,overview!$L$6)),1/SUM(overview!$J$6:$L$6))</f>
        <v>2.0154285714285711</v>
      </c>
      <c r="O11" s="1">
        <f t="shared" si="2"/>
        <v>13.5</v>
      </c>
      <c r="P11" s="1">
        <f t="shared" si="3"/>
        <v>12.5</v>
      </c>
      <c r="Q11" s="1">
        <f t="shared" si="7"/>
        <v>0.45233069758161909</v>
      </c>
      <c r="R11" s="1">
        <v>1</v>
      </c>
      <c r="S11" s="1">
        <v>2</v>
      </c>
      <c r="T11" s="1">
        <v>8</v>
      </c>
      <c r="U11" s="1">
        <v>0</v>
      </c>
      <c r="V11" s="1">
        <f t="shared" si="4"/>
        <v>0</v>
      </c>
      <c r="W11" s="1">
        <v>0.97599999999999998</v>
      </c>
      <c r="X11" s="1">
        <v>2.024</v>
      </c>
      <c r="Y11" s="1">
        <v>4.5</v>
      </c>
      <c r="Z11" s="1">
        <v>11.5</v>
      </c>
      <c r="AA11" s="1">
        <f t="shared" si="5"/>
        <v>1.2323232323232323</v>
      </c>
      <c r="AB11" s="1">
        <v>1</v>
      </c>
      <c r="AC11" s="1">
        <v>2</v>
      </c>
      <c r="AD11" s="1">
        <v>1</v>
      </c>
      <c r="AE11" s="1">
        <v>1</v>
      </c>
      <c r="AF11" s="1">
        <f t="shared" si="1"/>
        <v>0.5</v>
      </c>
      <c r="AH11" s="1">
        <f t="shared" si="9"/>
        <v>0.5085174329151233</v>
      </c>
      <c r="AI11" s="1">
        <f t="shared" si="10"/>
        <v>4.695905638944653E-2</v>
      </c>
      <c r="AJ11" s="1">
        <f t="shared" si="11"/>
        <v>0.47699783035169102</v>
      </c>
      <c r="AK11" s="1">
        <f t="shared" ref="AK11:AK74" si="12">(((SUM(AJ9:AJ13))-(SUM(AI9:AI13)))^2)/(AVERAGE(AI9:AI13))</f>
        <v>87.306124219797297</v>
      </c>
      <c r="AL11" s="1" t="b">
        <f t="shared" ref="AL11:AL74" si="13">IF(AK11&gt;AO11, TRUE, FALSE)</f>
        <v>1</v>
      </c>
      <c r="AM11" s="1">
        <f t="shared" ref="AM11:AM74" si="14">(((SUM(AH9:AH13))-(SUM(AI9:AI13)))^2)/(AVERAGE(AI9:AI13))</f>
        <v>85.941564339174448</v>
      </c>
      <c r="AN11" s="1" t="b">
        <f t="shared" ref="AN11:AN74" si="15">IF(AM11&gt;AO11, TRUE, FALSE)</f>
        <v>1</v>
      </c>
      <c r="AO11" s="1">
        <v>9.4879999999999995</v>
      </c>
    </row>
    <row r="12" spans="1:41">
      <c r="A12" s="7">
        <v>9</v>
      </c>
      <c r="B12" s="9" t="s">
        <v>76</v>
      </c>
      <c r="C12" s="9" t="s">
        <v>46</v>
      </c>
      <c r="D12" s="9" t="s">
        <v>76</v>
      </c>
      <c r="E12" s="9" t="s">
        <v>46</v>
      </c>
      <c r="F12" s="2" t="b">
        <f t="shared" si="8"/>
        <v>0</v>
      </c>
      <c r="G12" s="2" t="b">
        <f t="shared" si="6"/>
        <v>0</v>
      </c>
      <c r="H12" s="1" t="s">
        <v>125</v>
      </c>
      <c r="L12" s="2"/>
      <c r="M12" s="1">
        <f>PRODUCT(SUM(PRODUCT(R12,overview!$J$6),PRODUCT(W12,overview!$K$6),PRODUCT(AB12,overview!$L$6)),1/SUM(overview!$J$6:$L$6))</f>
        <v>1.0844761904761904</v>
      </c>
      <c r="N12" s="1">
        <f>PRODUCT(SUM(PRODUCT(S12,overview!$J$6),PRODUCT(X12,overview!$K$6),PRODUCT(AC12,overview!$L$6)),1/SUM(overview!$J$6:$L$6))</f>
        <v>1.9155238095238094</v>
      </c>
      <c r="O12" s="1">
        <f t="shared" si="2"/>
        <v>12</v>
      </c>
      <c r="P12" s="1">
        <f t="shared" si="3"/>
        <v>0</v>
      </c>
      <c r="Q12" s="1">
        <f t="shared" si="7"/>
        <v>0</v>
      </c>
      <c r="R12" s="1">
        <v>1.042</v>
      </c>
      <c r="S12" s="1">
        <v>1.958</v>
      </c>
      <c r="T12" s="1">
        <v>9</v>
      </c>
      <c r="U12" s="1">
        <v>0</v>
      </c>
      <c r="V12" s="1">
        <f t="shared" si="4"/>
        <v>0</v>
      </c>
      <c r="W12" s="1">
        <v>1.105</v>
      </c>
      <c r="X12" s="1">
        <v>1.895</v>
      </c>
      <c r="Y12" s="1">
        <v>3</v>
      </c>
      <c r="Z12" s="1">
        <v>0</v>
      </c>
      <c r="AA12" s="1">
        <f t="shared" si="5"/>
        <v>0</v>
      </c>
      <c r="AB12" s="1">
        <v>1.125</v>
      </c>
      <c r="AC12" s="1">
        <v>1.875</v>
      </c>
      <c r="AD12" s="1">
        <v>0</v>
      </c>
      <c r="AE12" s="1">
        <v>0</v>
      </c>
      <c r="AF12" s="1" t="e">
        <f t="shared" si="1"/>
        <v>#DIV/0!</v>
      </c>
      <c r="AH12" s="1">
        <f t="shared" si="9"/>
        <v>0.46072919921893574</v>
      </c>
      <c r="AI12" s="1">
        <f t="shared" si="10"/>
        <v>5.6266787106333774E-2</v>
      </c>
      <c r="AJ12" s="1">
        <f t="shared" si="11"/>
        <v>0.5216912691149751</v>
      </c>
      <c r="AK12" s="1">
        <f t="shared" si="12"/>
        <v>103.41204946634149</v>
      </c>
      <c r="AL12" s="1" t="b">
        <f t="shared" si="13"/>
        <v>1</v>
      </c>
      <c r="AM12" s="1">
        <f t="shared" si="14"/>
        <v>79.530315286297665</v>
      </c>
      <c r="AN12" s="1" t="b">
        <f t="shared" si="15"/>
        <v>1</v>
      </c>
      <c r="AO12" s="1">
        <v>9.4879999999999995</v>
      </c>
    </row>
    <row r="13" spans="1:41">
      <c r="A13" s="7">
        <v>10</v>
      </c>
      <c r="B13" s="9" t="s">
        <v>72</v>
      </c>
      <c r="C13" s="9" t="s">
        <v>73</v>
      </c>
      <c r="D13" s="9" t="s">
        <v>72</v>
      </c>
      <c r="E13" s="9" t="s">
        <v>73</v>
      </c>
      <c r="F13" s="2" t="b">
        <f t="shared" si="8"/>
        <v>0</v>
      </c>
      <c r="G13" s="2" t="b">
        <f t="shared" si="6"/>
        <v>0</v>
      </c>
      <c r="H13" s="1" t="s">
        <v>125</v>
      </c>
      <c r="K13" s="2"/>
      <c r="L13" s="2"/>
      <c r="M13" s="1">
        <f>PRODUCT(SUM(PRODUCT(R13,overview!$J$6),PRODUCT(W13,overview!$K$6),PRODUCT(AB13,overview!$L$6)),1/SUM(overview!$J$6:$L$6))</f>
        <v>0.37414285714285711</v>
      </c>
      <c r="N13" s="1">
        <f>PRODUCT(SUM(PRODUCT(S13,overview!$J$6),PRODUCT(X13,overview!$K$6),PRODUCT(AC13,overview!$L$6)),1/SUM(overview!$J$6:$L$6))</f>
        <v>2.6258571428571429</v>
      </c>
      <c r="O13" s="1">
        <f t="shared" si="2"/>
        <v>6.8</v>
      </c>
      <c r="P13" s="1">
        <f t="shared" si="3"/>
        <v>6.2</v>
      </c>
      <c r="Q13" s="1">
        <f t="shared" si="7"/>
        <v>0.12991196152036791</v>
      </c>
      <c r="R13" s="1">
        <v>0.33300000000000002</v>
      </c>
      <c r="S13" s="1">
        <v>2.6669999999999998</v>
      </c>
      <c r="T13" s="1">
        <v>3</v>
      </c>
      <c r="U13" s="1">
        <v>0</v>
      </c>
      <c r="V13" s="1">
        <f t="shared" si="4"/>
        <v>0</v>
      </c>
      <c r="W13" s="1">
        <v>0.39700000000000002</v>
      </c>
      <c r="X13" s="1">
        <v>2.6030000000000002</v>
      </c>
      <c r="Y13" s="1">
        <v>3.8</v>
      </c>
      <c r="Z13" s="1">
        <v>6.2</v>
      </c>
      <c r="AA13" s="1">
        <f t="shared" si="5"/>
        <v>0.24884242877651294</v>
      </c>
      <c r="AB13" s="1">
        <v>0.33300000000000002</v>
      </c>
      <c r="AC13" s="1">
        <v>2.6669999999999998</v>
      </c>
      <c r="AD13" s="1">
        <v>0</v>
      </c>
      <c r="AE13" s="1">
        <v>0</v>
      </c>
      <c r="AF13" s="1" t="e">
        <f t="shared" si="1"/>
        <v>#DIV/0!</v>
      </c>
      <c r="AH13" s="1">
        <f t="shared" si="9"/>
        <v>0.47615288833737363</v>
      </c>
      <c r="AI13" s="1">
        <f t="shared" si="10"/>
        <v>7.4300073748327033E-2</v>
      </c>
      <c r="AJ13" s="1">
        <f t="shared" si="11"/>
        <v>0.63970310730909552</v>
      </c>
      <c r="AK13" s="1">
        <f t="shared" si="12"/>
        <v>119.50324657331853</v>
      </c>
      <c r="AL13" s="1" t="b">
        <f t="shared" si="13"/>
        <v>1</v>
      </c>
      <c r="AM13" s="1">
        <f t="shared" si="14"/>
        <v>81.962923331851101</v>
      </c>
      <c r="AN13" s="1" t="b">
        <f t="shared" si="15"/>
        <v>1</v>
      </c>
      <c r="AO13" s="1">
        <v>9.4879999999999995</v>
      </c>
    </row>
    <row r="14" spans="1:41">
      <c r="A14" s="7">
        <v>11</v>
      </c>
      <c r="B14" s="9" t="s">
        <v>49</v>
      </c>
      <c r="C14" s="9" t="s">
        <v>50</v>
      </c>
      <c r="D14" s="9" t="s">
        <v>49</v>
      </c>
      <c r="E14" s="9" t="s">
        <v>50</v>
      </c>
      <c r="F14" s="2" t="b">
        <f t="shared" si="8"/>
        <v>0</v>
      </c>
      <c r="G14" s="2" t="b">
        <f t="shared" si="6"/>
        <v>0</v>
      </c>
      <c r="H14" s="1" t="s">
        <v>125</v>
      </c>
      <c r="L14" s="2"/>
      <c r="M14" s="1">
        <f>PRODUCT(SUM(PRODUCT(R14,overview!$J$6),PRODUCT(W14,overview!$K$6),PRODUCT(AB14,overview!$L$6)),1/SUM(overview!$J$6:$L$6))</f>
        <v>0.39857142857142852</v>
      </c>
      <c r="N14" s="1">
        <f>PRODUCT(SUM(PRODUCT(S14,overview!$J$6),PRODUCT(X14,overview!$K$6),PRODUCT(AC14,overview!$L$6)),1/SUM(overview!$J$6:$L$6))</f>
        <v>2.601428571428571</v>
      </c>
      <c r="O14" s="1">
        <f t="shared" si="2"/>
        <v>11</v>
      </c>
      <c r="P14" s="1">
        <f t="shared" si="3"/>
        <v>4</v>
      </c>
      <c r="Q14" s="1">
        <f t="shared" si="7"/>
        <v>5.5713643852029364E-2</v>
      </c>
      <c r="R14" s="1">
        <v>0.33300000000000002</v>
      </c>
      <c r="S14" s="1">
        <v>2.6669999999999998</v>
      </c>
      <c r="T14" s="1">
        <v>7</v>
      </c>
      <c r="U14" s="1">
        <v>0</v>
      </c>
      <c r="V14" s="1">
        <f t="shared" si="4"/>
        <v>0</v>
      </c>
      <c r="W14" s="1">
        <v>0.435</v>
      </c>
      <c r="X14" s="1">
        <v>2.5649999999999999</v>
      </c>
      <c r="Y14" s="1">
        <v>4</v>
      </c>
      <c r="Z14" s="1">
        <v>4</v>
      </c>
      <c r="AA14" s="1">
        <f t="shared" si="5"/>
        <v>0.16959064327485382</v>
      </c>
      <c r="AB14" s="1">
        <v>0.33300000000000002</v>
      </c>
      <c r="AC14" s="1">
        <v>2.6669999999999998</v>
      </c>
      <c r="AD14" s="1">
        <v>0</v>
      </c>
      <c r="AE14" s="1">
        <v>0</v>
      </c>
      <c r="AF14" s="1" t="e">
        <f t="shared" si="1"/>
        <v>#DIV/0!</v>
      </c>
      <c r="AH14" s="1">
        <f t="shared" si="9"/>
        <v>0.47656516949322875</v>
      </c>
      <c r="AI14" s="1">
        <f t="shared" si="10"/>
        <v>6.2220838114902706E-2</v>
      </c>
      <c r="AJ14" s="1">
        <f t="shared" si="11"/>
        <v>0.6969597907813011</v>
      </c>
      <c r="AK14" s="1">
        <f>(((SUM(AJ12:AJ16))-(SUM(AI12:AI16)))^2)/(AVERAGE(AI12:AI16))</f>
        <v>115.76698078247961</v>
      </c>
      <c r="AL14" s="1" t="b">
        <f t="shared" si="13"/>
        <v>1</v>
      </c>
      <c r="AM14" s="1">
        <f t="shared" si="14"/>
        <v>78.939869790435452</v>
      </c>
      <c r="AN14" s="1" t="b">
        <f t="shared" si="15"/>
        <v>1</v>
      </c>
      <c r="AO14" s="1">
        <v>9.4879999999999995</v>
      </c>
    </row>
    <row r="15" spans="1:41">
      <c r="A15" s="7">
        <v>12</v>
      </c>
      <c r="B15" s="9" t="s">
        <v>75</v>
      </c>
      <c r="C15" s="9" t="s">
        <v>1</v>
      </c>
      <c r="D15" s="9" t="s">
        <v>83</v>
      </c>
      <c r="E15" s="9" t="s">
        <v>61</v>
      </c>
      <c r="F15" s="2" t="b">
        <f t="shared" si="8"/>
        <v>0</v>
      </c>
      <c r="G15" s="2" t="b">
        <f t="shared" si="6"/>
        <v>1</v>
      </c>
      <c r="H15" s="1" t="s">
        <v>125</v>
      </c>
      <c r="M15" s="1">
        <f>PRODUCT(SUM(PRODUCT(R15,overview!$J$6),PRODUCT(W15,overview!$K$6),PRODUCT(AB15,overview!$L$6)),1/SUM(overview!$J$6:$L$6))</f>
        <v>0.71480952380952378</v>
      </c>
      <c r="N15" s="1">
        <f>PRODUCT(SUM(PRODUCT(S15,overview!$J$6),PRODUCT(X15,overview!$K$6),PRODUCT(AC15,overview!$L$6)),1/SUM(overview!$J$6:$L$6))</f>
        <v>2.285190476190476</v>
      </c>
      <c r="O15" s="1">
        <f t="shared" si="2"/>
        <v>11</v>
      </c>
      <c r="P15" s="1">
        <f t="shared" si="3"/>
        <v>9</v>
      </c>
      <c r="Q15" s="1">
        <f t="shared" si="7"/>
        <v>0.25592796834122972</v>
      </c>
      <c r="R15" s="1">
        <v>1.1819999999999999</v>
      </c>
      <c r="S15" s="1">
        <v>1.8180000000000001</v>
      </c>
      <c r="T15" s="1">
        <v>7</v>
      </c>
      <c r="U15" s="1">
        <v>0</v>
      </c>
      <c r="V15" s="1">
        <f t="shared" si="4"/>
        <v>0</v>
      </c>
      <c r="W15" s="1">
        <v>0.46200000000000002</v>
      </c>
      <c r="X15" s="1">
        <v>2.5379999999999998</v>
      </c>
      <c r="Y15" s="1">
        <v>4</v>
      </c>
      <c r="Z15" s="1">
        <v>8</v>
      </c>
      <c r="AA15" s="1">
        <f t="shared" si="5"/>
        <v>0.36406619385342792</v>
      </c>
      <c r="AB15" s="1">
        <v>1</v>
      </c>
      <c r="AC15" s="1">
        <v>2</v>
      </c>
      <c r="AD15" s="1">
        <v>0</v>
      </c>
      <c r="AE15" s="1">
        <v>1</v>
      </c>
      <c r="AF15" s="1" t="e">
        <f t="shared" si="1"/>
        <v>#DIV/0!</v>
      </c>
      <c r="AH15" s="1">
        <f t="shared" si="9"/>
        <v>0.48950381679389326</v>
      </c>
      <c r="AI15" s="1">
        <f t="shared" si="10"/>
        <v>3.7989414800269843E-2</v>
      </c>
      <c r="AJ15" s="1">
        <f t="shared" si="11"/>
        <v>0.51883033058315098</v>
      </c>
      <c r="AK15" s="1">
        <f t="shared" si="12"/>
        <v>95.470307963004629</v>
      </c>
      <c r="AL15" s="1" t="b">
        <f t="shared" si="13"/>
        <v>1</v>
      </c>
      <c r="AM15" s="1">
        <f t="shared" si="14"/>
        <v>76.42109265366517</v>
      </c>
      <c r="AN15" s="1" t="b">
        <f t="shared" si="15"/>
        <v>1</v>
      </c>
      <c r="AO15" s="1">
        <v>9.4879999999999995</v>
      </c>
    </row>
    <row r="16" spans="1:41">
      <c r="A16" s="7">
        <v>13</v>
      </c>
      <c r="B16" s="9" t="s">
        <v>84</v>
      </c>
      <c r="C16" s="9" t="s">
        <v>37</v>
      </c>
      <c r="D16" s="9" t="s">
        <v>54</v>
      </c>
      <c r="E16" s="9" t="s">
        <v>55</v>
      </c>
      <c r="F16" s="2" t="b">
        <f t="shared" si="8"/>
        <v>1</v>
      </c>
      <c r="G16" s="2" t="b">
        <f t="shared" si="6"/>
        <v>0</v>
      </c>
      <c r="H16" s="1" t="s">
        <v>125</v>
      </c>
      <c r="K16" s="2"/>
      <c r="L16" s="2"/>
      <c r="M16" s="1">
        <f>PRODUCT(SUM(PRODUCT(R16,overview!$J$6),PRODUCT(W16,overview!$K$6),PRODUCT(AB16,overview!$L$6)),1/SUM(overview!$J$6:$L$6))</f>
        <v>0.65799999999999992</v>
      </c>
      <c r="N16" s="1">
        <f>PRODUCT(SUM(PRODUCT(S16,overview!$J$6),PRODUCT(X16,overview!$K$6),PRODUCT(AC16,overview!$L$6)),1/SUM(overview!$J$6:$L$6))</f>
        <v>2.3420000000000001</v>
      </c>
      <c r="O16" s="1">
        <f t="shared" si="2"/>
        <v>15</v>
      </c>
      <c r="P16" s="1">
        <f t="shared" si="3"/>
        <v>8</v>
      </c>
      <c r="Q16" s="1">
        <f t="shared" si="7"/>
        <v>0.149843438656419</v>
      </c>
      <c r="R16" s="1">
        <v>1.123</v>
      </c>
      <c r="S16" s="1">
        <v>1.877</v>
      </c>
      <c r="T16" s="1">
        <v>12</v>
      </c>
      <c r="U16" s="1">
        <v>0</v>
      </c>
      <c r="V16" s="1">
        <f t="shared" si="4"/>
        <v>0</v>
      </c>
      <c r="W16" s="1">
        <v>0.41</v>
      </c>
      <c r="X16" s="1">
        <v>2.59</v>
      </c>
      <c r="Y16" s="1">
        <v>2</v>
      </c>
      <c r="Z16" s="1">
        <v>7</v>
      </c>
      <c r="AA16" s="1">
        <f t="shared" si="5"/>
        <v>0.55405405405405406</v>
      </c>
      <c r="AB16" s="1">
        <v>0.84399999999999997</v>
      </c>
      <c r="AC16" s="1">
        <v>2.1560000000000001</v>
      </c>
      <c r="AD16" s="1">
        <v>1</v>
      </c>
      <c r="AE16" s="1">
        <v>1</v>
      </c>
      <c r="AF16" s="1">
        <f t="shared" si="1"/>
        <v>0.39146567717996289</v>
      </c>
      <c r="AH16" s="1">
        <f t="shared" si="9"/>
        <v>0.42828614352460509</v>
      </c>
      <c r="AI16" s="1">
        <f t="shared" si="10"/>
        <v>3.8517045561384702E-2</v>
      </c>
      <c r="AJ16" s="1">
        <f t="shared" si="11"/>
        <v>0.38912274793736323</v>
      </c>
      <c r="AK16" s="1">
        <f t="shared" si="12"/>
        <v>74.395666159981218</v>
      </c>
      <c r="AL16" s="1" t="b">
        <f t="shared" si="13"/>
        <v>1</v>
      </c>
      <c r="AM16" s="1">
        <f t="shared" si="14"/>
        <v>75.403432036150917</v>
      </c>
      <c r="AN16" s="1" t="b">
        <f t="shared" si="15"/>
        <v>1</v>
      </c>
      <c r="AO16" s="1">
        <v>9.4879999999999995</v>
      </c>
    </row>
    <row r="17" spans="1:41">
      <c r="A17" s="7">
        <v>14</v>
      </c>
      <c r="B17" s="9" t="s">
        <v>83</v>
      </c>
      <c r="C17" s="9" t="s">
        <v>61</v>
      </c>
      <c r="D17" s="9" t="s">
        <v>30</v>
      </c>
      <c r="E17" s="9" t="s">
        <v>31</v>
      </c>
      <c r="F17" s="2" t="b">
        <f t="shared" si="8"/>
        <v>0</v>
      </c>
      <c r="G17" s="2" t="b">
        <f t="shared" si="6"/>
        <v>0</v>
      </c>
      <c r="H17" s="1" t="s">
        <v>125</v>
      </c>
      <c r="K17" s="2"/>
      <c r="L17" s="2"/>
      <c r="M17" s="1">
        <f>PRODUCT(SUM(PRODUCT(R17,overview!$J$6),PRODUCT(W17,overview!$K$6),PRODUCT(AB17,overview!$L$6)),1/SUM(overview!$J$6:$L$6))</f>
        <v>1.0016428571428571</v>
      </c>
      <c r="N17" s="1">
        <f>PRODUCT(SUM(PRODUCT(S17,overview!$J$6),PRODUCT(X17,overview!$K$6),PRODUCT(AC17,overview!$L$6)),1/SUM(overview!$J$6:$L$6))</f>
        <v>1.9983571428571429</v>
      </c>
      <c r="O17" s="1">
        <f t="shared" si="2"/>
        <v>10</v>
      </c>
      <c r="P17" s="1">
        <f t="shared" si="3"/>
        <v>9</v>
      </c>
      <c r="Q17" s="1">
        <f t="shared" si="7"/>
        <v>0.45110984022589989</v>
      </c>
      <c r="R17" s="1">
        <v>0.97599999999999998</v>
      </c>
      <c r="S17" s="1">
        <v>2.024</v>
      </c>
      <c r="T17" s="1">
        <v>7</v>
      </c>
      <c r="U17" s="1">
        <v>2</v>
      </c>
      <c r="V17" s="1">
        <f t="shared" si="4"/>
        <v>0.13777526821005082</v>
      </c>
      <c r="W17" s="1">
        <v>1.0149999999999999</v>
      </c>
      <c r="X17" s="1">
        <v>1.9850000000000001</v>
      </c>
      <c r="Y17" s="1">
        <v>3</v>
      </c>
      <c r="Z17" s="1">
        <v>6</v>
      </c>
      <c r="AA17" s="1">
        <f t="shared" si="5"/>
        <v>1.0226700251889167</v>
      </c>
      <c r="AB17" s="1">
        <v>1</v>
      </c>
      <c r="AC17" s="1">
        <v>2</v>
      </c>
      <c r="AD17" s="1">
        <v>0</v>
      </c>
      <c r="AE17" s="1">
        <v>1</v>
      </c>
      <c r="AF17" s="1" t="e">
        <f t="shared" si="1"/>
        <v>#DIV/0!</v>
      </c>
      <c r="AH17" s="1">
        <f t="shared" si="9"/>
        <v>0.47730094156195824</v>
      </c>
      <c r="AI17" s="1">
        <f t="shared" si="10"/>
        <v>6.677966747290838E-2</v>
      </c>
      <c r="AJ17" s="1">
        <f t="shared" si="11"/>
        <v>0.34660899371582471</v>
      </c>
      <c r="AK17" s="1">
        <f t="shared" si="12"/>
        <v>44.175094643762172</v>
      </c>
      <c r="AL17" s="1" t="b">
        <f t="shared" si="13"/>
        <v>1</v>
      </c>
      <c r="AM17" s="1">
        <f t="shared" si="14"/>
        <v>66.454910666710845</v>
      </c>
      <c r="AN17" s="1" t="b">
        <f t="shared" si="15"/>
        <v>1</v>
      </c>
      <c r="AO17" s="1">
        <v>9.4879999999999995</v>
      </c>
    </row>
    <row r="18" spans="1:41">
      <c r="A18" s="7">
        <v>15</v>
      </c>
      <c r="B18" s="9" t="s">
        <v>47</v>
      </c>
      <c r="C18" s="9" t="s">
        <v>48</v>
      </c>
      <c r="D18" s="9" t="s">
        <v>47</v>
      </c>
      <c r="E18" s="9" t="s">
        <v>48</v>
      </c>
      <c r="F18" s="2" t="b">
        <f t="shared" si="8"/>
        <v>0</v>
      </c>
      <c r="G18" s="2" t="b">
        <f t="shared" si="6"/>
        <v>0</v>
      </c>
      <c r="H18" s="1" t="s">
        <v>125</v>
      </c>
      <c r="K18" s="2"/>
      <c r="L18" s="2"/>
      <c r="M18" s="1">
        <f>PRODUCT(SUM(PRODUCT(R18,overview!$J$6),PRODUCT(W18,overview!$K$6),PRODUCT(AB18,overview!$L$6)),1/SUM(overview!$J$6:$L$6))</f>
        <v>0.9009285714285713</v>
      </c>
      <c r="N18" s="1">
        <f>PRODUCT(SUM(PRODUCT(S18,overview!$J$6),PRODUCT(X18,overview!$K$6),PRODUCT(AC18,overview!$L$6)),1/SUM(overview!$J$6:$L$6))</f>
        <v>2.0990714285714285</v>
      </c>
      <c r="O18" s="1">
        <f t="shared" si="2"/>
        <v>8</v>
      </c>
      <c r="P18" s="1">
        <f t="shared" si="3"/>
        <v>6</v>
      </c>
      <c r="Q18" s="1">
        <f t="shared" si="7"/>
        <v>0.3219025419403137</v>
      </c>
      <c r="R18" s="1">
        <v>0.98299999999999998</v>
      </c>
      <c r="S18" s="1">
        <v>2.0169999999999999</v>
      </c>
      <c r="T18" s="1">
        <v>5</v>
      </c>
      <c r="U18" s="1">
        <v>2</v>
      </c>
      <c r="V18" s="1">
        <f t="shared" si="4"/>
        <v>0.19494298463063958</v>
      </c>
      <c r="W18" s="1">
        <v>0.86</v>
      </c>
      <c r="X18" s="1">
        <v>2.14</v>
      </c>
      <c r="Y18" s="1">
        <v>3</v>
      </c>
      <c r="Z18" s="1">
        <v>4</v>
      </c>
      <c r="AA18" s="1">
        <f t="shared" si="5"/>
        <v>0.53582554517133951</v>
      </c>
      <c r="AB18" s="1">
        <v>0.85699999999999998</v>
      </c>
      <c r="AC18" s="1">
        <v>2.1429999999999998</v>
      </c>
      <c r="AD18" s="1">
        <v>0</v>
      </c>
      <c r="AE18" s="1">
        <v>0</v>
      </c>
      <c r="AF18" s="1" t="e">
        <f t="shared" si="1"/>
        <v>#DIV/0!</v>
      </c>
      <c r="AH18" s="1">
        <f t="shared" si="9"/>
        <v>0.47800782878498899</v>
      </c>
      <c r="AI18" s="1">
        <f t="shared" si="10"/>
        <v>7.766298561927916E-2</v>
      </c>
      <c r="AJ18" s="1">
        <f t="shared" si="11"/>
        <v>0.38428625361802088</v>
      </c>
      <c r="AK18" s="1">
        <f t="shared" si="12"/>
        <v>23.547624306473121</v>
      </c>
      <c r="AL18" s="1" t="b">
        <f t="shared" si="13"/>
        <v>1</v>
      </c>
      <c r="AM18" s="1">
        <f t="shared" si="14"/>
        <v>52.442666710039923</v>
      </c>
      <c r="AN18" s="1" t="b">
        <f t="shared" si="15"/>
        <v>1</v>
      </c>
      <c r="AO18" s="1">
        <v>9.4879999999999995</v>
      </c>
    </row>
    <row r="19" spans="1:41">
      <c r="A19" s="7">
        <v>16</v>
      </c>
      <c r="B19" s="9" t="s">
        <v>74</v>
      </c>
      <c r="C19" s="9" t="s">
        <v>1</v>
      </c>
      <c r="D19" s="9" t="s">
        <v>74</v>
      </c>
      <c r="E19" s="9" t="s">
        <v>1</v>
      </c>
      <c r="F19" s="2" t="b">
        <f t="shared" si="8"/>
        <v>0</v>
      </c>
      <c r="G19" s="2" t="b">
        <f t="shared" si="6"/>
        <v>0</v>
      </c>
      <c r="H19" s="1" t="s">
        <v>125</v>
      </c>
      <c r="J19" s="2"/>
      <c r="M19" s="1">
        <f>PRODUCT(SUM(PRODUCT(R19,overview!$J$6),PRODUCT(W19,overview!$K$6),PRODUCT(AB19,overview!$L$6)),1/SUM(overview!$J$6:$L$6))</f>
        <v>1.1463809523809523</v>
      </c>
      <c r="N19" s="1">
        <f>PRODUCT(SUM(PRODUCT(S19,overview!$J$6),PRODUCT(X19,overview!$K$6),PRODUCT(AC19,overview!$L$6)),1/SUM(overview!$J$6:$L$6))</f>
        <v>1.8536190476190475</v>
      </c>
      <c r="O19" s="1">
        <f t="shared" si="2"/>
        <v>13</v>
      </c>
      <c r="P19" s="1">
        <f t="shared" si="3"/>
        <v>5</v>
      </c>
      <c r="Q19" s="1">
        <f t="shared" si="7"/>
        <v>0.23786751192598185</v>
      </c>
      <c r="R19" s="1">
        <v>1.006</v>
      </c>
      <c r="S19" s="1">
        <v>1.994</v>
      </c>
      <c r="T19" s="1">
        <v>8</v>
      </c>
      <c r="U19" s="1">
        <v>3</v>
      </c>
      <c r="V19" s="1">
        <f t="shared" si="4"/>
        <v>0.18919257773319961</v>
      </c>
      <c r="W19" s="1">
        <v>1.214</v>
      </c>
      <c r="X19" s="1">
        <v>1.786</v>
      </c>
      <c r="Y19" s="1">
        <v>5</v>
      </c>
      <c r="Z19" s="1">
        <v>2</v>
      </c>
      <c r="AA19" s="1">
        <f t="shared" si="5"/>
        <v>0.27189249720044795</v>
      </c>
      <c r="AB19" s="1">
        <v>1.286</v>
      </c>
      <c r="AC19" s="1">
        <v>1.714</v>
      </c>
      <c r="AD19" s="1">
        <v>0</v>
      </c>
      <c r="AE19" s="1">
        <v>0</v>
      </c>
      <c r="AF19" s="1" t="e">
        <f t="shared" si="1"/>
        <v>#DIV/0!</v>
      </c>
      <c r="AH19" s="1">
        <f t="shared" si="9"/>
        <v>0.45740969200369036</v>
      </c>
      <c r="AI19" s="1">
        <f t="shared" si="10"/>
        <v>8.6873097790128348E-2</v>
      </c>
      <c r="AJ19" s="1">
        <f t="shared" si="11"/>
        <v>0.31809943034697047</v>
      </c>
      <c r="AK19" s="1">
        <f t="shared" si="12"/>
        <v>11.801602620188193</v>
      </c>
      <c r="AL19" s="1" t="b">
        <f t="shared" si="13"/>
        <v>1</v>
      </c>
      <c r="AM19" s="1">
        <f t="shared" si="14"/>
        <v>42.488996920712843</v>
      </c>
      <c r="AN19" s="1" t="b">
        <f t="shared" si="15"/>
        <v>1</v>
      </c>
      <c r="AO19" s="1">
        <v>9.4879999999999995</v>
      </c>
    </row>
    <row r="20" spans="1:41">
      <c r="A20" s="7">
        <v>17</v>
      </c>
      <c r="B20" s="9" t="s">
        <v>54</v>
      </c>
      <c r="C20" s="9" t="s">
        <v>55</v>
      </c>
      <c r="D20" s="9" t="s">
        <v>54</v>
      </c>
      <c r="E20" s="9" t="s">
        <v>55</v>
      </c>
      <c r="F20" s="2" t="b">
        <f t="shared" si="8"/>
        <v>0</v>
      </c>
      <c r="G20" s="2" t="b">
        <f t="shared" si="6"/>
        <v>0</v>
      </c>
      <c r="H20" s="1" t="s">
        <v>125</v>
      </c>
      <c r="J20" s="3"/>
      <c r="M20" s="1">
        <f>PRODUCT(SUM(PRODUCT(R20,overview!$J$6),PRODUCT(W20,overview!$K$6),PRODUCT(AB20,overview!$L$6)),1/SUM(overview!$J$6:$L$6))</f>
        <v>0.3859285714285714</v>
      </c>
      <c r="N20" s="1">
        <f>PRODUCT(SUM(PRODUCT(S20,overview!$J$6),PRODUCT(X20,overview!$K$6),PRODUCT(AC20,overview!$L$6)),1/SUM(overview!$J$6:$L$6))</f>
        <v>2.6140714285714282</v>
      </c>
      <c r="O20" s="1">
        <f t="shared" si="2"/>
        <v>6</v>
      </c>
      <c r="P20" s="1">
        <f t="shared" si="3"/>
        <v>2</v>
      </c>
      <c r="Q20" s="1">
        <f t="shared" si="7"/>
        <v>4.9211684017815664E-2</v>
      </c>
      <c r="R20" s="1">
        <v>0.375</v>
      </c>
      <c r="S20" s="1">
        <v>2.625</v>
      </c>
      <c r="T20" s="1">
        <v>3</v>
      </c>
      <c r="U20" s="1">
        <v>0</v>
      </c>
      <c r="V20" s="1">
        <f t="shared" si="4"/>
        <v>0</v>
      </c>
      <c r="W20" s="1">
        <v>0.39200000000000002</v>
      </c>
      <c r="X20" s="1">
        <v>2.6080000000000001</v>
      </c>
      <c r="Y20" s="1">
        <v>3</v>
      </c>
      <c r="Z20" s="1">
        <v>2</v>
      </c>
      <c r="AA20" s="1">
        <f t="shared" si="5"/>
        <v>0.10020449897750512</v>
      </c>
      <c r="AB20" s="1">
        <v>0.375</v>
      </c>
      <c r="AC20" s="1">
        <v>2.625</v>
      </c>
      <c r="AD20" s="1">
        <v>0</v>
      </c>
      <c r="AE20" s="1">
        <v>0</v>
      </c>
      <c r="AF20" s="1" t="e">
        <f t="shared" si="1"/>
        <v>#DIV/0!</v>
      </c>
      <c r="AH20" s="1">
        <f t="shared" si="9"/>
        <v>0.44647549981703877</v>
      </c>
      <c r="AI20" s="1">
        <f t="shared" si="10"/>
        <v>8.5937093839355327E-2</v>
      </c>
      <c r="AJ20" s="1">
        <f t="shared" si="11"/>
        <v>0.21206628689798029</v>
      </c>
      <c r="AK20" s="1">
        <f t="shared" si="12"/>
        <v>4.4915406006828604</v>
      </c>
      <c r="AL20" s="1" t="b">
        <f t="shared" si="13"/>
        <v>0</v>
      </c>
      <c r="AM20" s="1">
        <f t="shared" si="14"/>
        <v>33.951684142437017</v>
      </c>
      <c r="AN20" s="1" t="b">
        <f t="shared" si="15"/>
        <v>1</v>
      </c>
      <c r="AO20" s="1">
        <v>9.4879999999999995</v>
      </c>
    </row>
    <row r="21" spans="1:41">
      <c r="A21" s="7">
        <v>18</v>
      </c>
      <c r="B21" s="9" t="s">
        <v>45</v>
      </c>
      <c r="C21" s="9" t="s">
        <v>46</v>
      </c>
      <c r="D21" s="9" t="s">
        <v>76</v>
      </c>
      <c r="E21" s="9" t="s">
        <v>46</v>
      </c>
      <c r="F21" s="2" t="b">
        <f t="shared" si="8"/>
        <v>0</v>
      </c>
      <c r="G21" s="2" t="b">
        <f t="shared" si="6"/>
        <v>0</v>
      </c>
      <c r="H21" s="1" t="s">
        <v>125</v>
      </c>
      <c r="M21" s="1">
        <f>PRODUCT(SUM(PRODUCT(R21,overview!$J$6),PRODUCT(W21,overview!$K$6),PRODUCT(AB21,overview!$L$6)),1/SUM(overview!$J$6:$L$6))</f>
        <v>1.0662619047619046</v>
      </c>
      <c r="N21" s="1">
        <f>PRODUCT(SUM(PRODUCT(S21,overview!$J$6),PRODUCT(X21,overview!$K$6),PRODUCT(AC21,overview!$L$6)),1/SUM(overview!$J$6:$L$6))</f>
        <v>1.9337380952380951</v>
      </c>
      <c r="O21" s="1">
        <f t="shared" si="2"/>
        <v>9</v>
      </c>
      <c r="P21" s="1">
        <f t="shared" si="3"/>
        <v>6</v>
      </c>
      <c r="Q21" s="1">
        <f t="shared" si="7"/>
        <v>0.36759955838473879</v>
      </c>
      <c r="R21" s="1">
        <v>1.0109999999999999</v>
      </c>
      <c r="S21" s="1">
        <v>1.9890000000000001</v>
      </c>
      <c r="T21" s="1">
        <v>4</v>
      </c>
      <c r="U21" s="1">
        <v>0</v>
      </c>
      <c r="V21" s="1">
        <f t="shared" si="4"/>
        <v>0</v>
      </c>
      <c r="W21" s="1">
        <v>1.0940000000000001</v>
      </c>
      <c r="X21" s="1">
        <v>1.9059999999999999</v>
      </c>
      <c r="Y21" s="1">
        <v>4</v>
      </c>
      <c r="Z21" s="1">
        <v>6</v>
      </c>
      <c r="AA21" s="1">
        <f t="shared" si="5"/>
        <v>0.86096537250786997</v>
      </c>
      <c r="AB21" s="1">
        <v>1.091</v>
      </c>
      <c r="AC21" s="1">
        <v>1.909</v>
      </c>
      <c r="AD21" s="1">
        <v>1</v>
      </c>
      <c r="AE21" s="1">
        <v>0</v>
      </c>
      <c r="AF21" s="1">
        <f t="shared" si="1"/>
        <v>0</v>
      </c>
      <c r="AH21" s="1">
        <f t="shared" si="9"/>
        <v>0.40549336475605308</v>
      </c>
      <c r="AI21" s="1">
        <f t="shared" si="10"/>
        <v>8.9124732532261774E-2</v>
      </c>
      <c r="AJ21" s="1">
        <f t="shared" si="11"/>
        <v>0.12469464801243615</v>
      </c>
      <c r="AK21" s="1">
        <f t="shared" si="12"/>
        <v>0.72574441105262177</v>
      </c>
      <c r="AL21" s="1" t="b">
        <f t="shared" si="13"/>
        <v>0</v>
      </c>
      <c r="AM21" s="1">
        <f t="shared" si="14"/>
        <v>27.641564292396321</v>
      </c>
      <c r="AN21" s="1" t="b">
        <f t="shared" si="15"/>
        <v>1</v>
      </c>
      <c r="AO21" s="1">
        <v>9.4879999999999995</v>
      </c>
    </row>
    <row r="22" spans="1:41">
      <c r="A22" s="7">
        <v>19</v>
      </c>
      <c r="B22" s="9" t="s">
        <v>89</v>
      </c>
      <c r="C22" s="9" t="s">
        <v>70</v>
      </c>
      <c r="D22" s="9" t="s">
        <v>69</v>
      </c>
      <c r="E22" s="9" t="s">
        <v>70</v>
      </c>
      <c r="F22" s="2" t="b">
        <f t="shared" si="8"/>
        <v>1</v>
      </c>
      <c r="G22" s="2" t="b">
        <f t="shared" si="6"/>
        <v>1</v>
      </c>
      <c r="H22" s="1" t="s">
        <v>125</v>
      </c>
      <c r="M22" s="1">
        <f>PRODUCT(SUM(PRODUCT(R22,overview!$J$6),PRODUCT(W22,overview!$K$6),PRODUCT(AB22,overview!$L$6)),1/SUM(overview!$J$6:$L$6))</f>
        <v>0.98778571428571416</v>
      </c>
      <c r="N22" s="1">
        <f>PRODUCT(SUM(PRODUCT(S22,overview!$J$6),PRODUCT(X22,overview!$K$6),PRODUCT(AC22,overview!$L$6)),1/SUM(overview!$J$6:$L$6))</f>
        <v>2.0122142857142857</v>
      </c>
      <c r="O22" s="1">
        <f t="shared" si="2"/>
        <v>13</v>
      </c>
      <c r="P22" s="1">
        <f t="shared" si="3"/>
        <v>5</v>
      </c>
      <c r="Q22" s="1">
        <f t="shared" si="7"/>
        <v>0.18880572765773856</v>
      </c>
      <c r="R22" s="1">
        <v>1</v>
      </c>
      <c r="S22" s="1">
        <v>2</v>
      </c>
      <c r="T22" s="1">
        <v>7</v>
      </c>
      <c r="U22" s="1">
        <v>0</v>
      </c>
      <c r="V22" s="1">
        <f t="shared" si="4"/>
        <v>0</v>
      </c>
      <c r="W22" s="1">
        <v>0.98099999999999998</v>
      </c>
      <c r="X22" s="1">
        <v>2.0190000000000001</v>
      </c>
      <c r="Y22" s="1">
        <v>5</v>
      </c>
      <c r="Z22" s="1">
        <v>5</v>
      </c>
      <c r="AA22" s="1">
        <f t="shared" si="5"/>
        <v>0.48588410104011881</v>
      </c>
      <c r="AB22" s="1">
        <v>1</v>
      </c>
      <c r="AC22" s="1">
        <v>2</v>
      </c>
      <c r="AD22" s="1">
        <v>1</v>
      </c>
      <c r="AE22" s="1">
        <v>0</v>
      </c>
      <c r="AF22" s="1">
        <f t="shared" si="1"/>
        <v>0</v>
      </c>
      <c r="AH22" s="1">
        <f t="shared" si="9"/>
        <v>0.32991333580737409</v>
      </c>
      <c r="AI22" s="1">
        <f t="shared" si="10"/>
        <v>8.3238919271896167E-2</v>
      </c>
      <c r="AJ22" s="1">
        <f t="shared" si="11"/>
        <v>0</v>
      </c>
      <c r="AK22" s="1">
        <f t="shared" si="12"/>
        <v>1.6141392445481368E-2</v>
      </c>
      <c r="AL22" s="1" t="b">
        <f t="shared" si="13"/>
        <v>0</v>
      </c>
      <c r="AM22" s="1">
        <f t="shared" si="14"/>
        <v>24.950221957291216</v>
      </c>
      <c r="AN22" s="1" t="b">
        <f t="shared" si="15"/>
        <v>1</v>
      </c>
      <c r="AO22" s="1">
        <v>9.4879999999999995</v>
      </c>
    </row>
    <row r="23" spans="1:41">
      <c r="A23" s="7">
        <v>20</v>
      </c>
      <c r="B23" s="9" t="s">
        <v>54</v>
      </c>
      <c r="C23" s="9" t="s">
        <v>55</v>
      </c>
      <c r="D23" s="9" t="s">
        <v>54</v>
      </c>
      <c r="E23" s="9" t="s">
        <v>55</v>
      </c>
      <c r="F23" s="2" t="b">
        <f t="shared" si="8"/>
        <v>0</v>
      </c>
      <c r="G23" s="2" t="b">
        <f t="shared" si="6"/>
        <v>0</v>
      </c>
      <c r="H23" s="1" t="s">
        <v>125</v>
      </c>
      <c r="M23" s="1">
        <f>PRODUCT(SUM(PRODUCT(R23,overview!$J$6),PRODUCT(W23,overview!$K$6),PRODUCT(AB23,overview!$L$6)),1/SUM(overview!$J$6:$L$6))</f>
        <v>0.46035714285714285</v>
      </c>
      <c r="N23" s="1">
        <f>PRODUCT(SUM(PRODUCT(S23,overview!$J$6),PRODUCT(X23,overview!$K$6),PRODUCT(AC23,overview!$L$6)),1/SUM(overview!$J$6:$L$6))</f>
        <v>2.5396428571428569</v>
      </c>
      <c r="O23" s="1">
        <f t="shared" si="2"/>
        <v>7</v>
      </c>
      <c r="P23" s="1">
        <f t="shared" si="3"/>
        <v>20</v>
      </c>
      <c r="Q23" s="1">
        <f t="shared" si="7"/>
        <v>0.51790987805613031</v>
      </c>
      <c r="R23" s="1">
        <v>0.44400000000000001</v>
      </c>
      <c r="S23" s="1">
        <v>2.556</v>
      </c>
      <c r="T23" s="1">
        <v>2</v>
      </c>
      <c r="U23" s="1">
        <v>5</v>
      </c>
      <c r="V23" s="1">
        <f t="shared" si="4"/>
        <v>0.43427230046948351</v>
      </c>
      <c r="W23" s="1">
        <v>0.47199999999999998</v>
      </c>
      <c r="X23" s="1">
        <v>2.528</v>
      </c>
      <c r="Y23" s="1">
        <v>5</v>
      </c>
      <c r="Z23" s="1">
        <v>15</v>
      </c>
      <c r="AA23" s="1">
        <f t="shared" si="5"/>
        <v>0.560126582278481</v>
      </c>
      <c r="AB23" s="1">
        <v>0.375</v>
      </c>
      <c r="AC23" s="1">
        <v>2.625</v>
      </c>
      <c r="AD23" s="1">
        <v>0</v>
      </c>
      <c r="AE23" s="1">
        <v>0</v>
      </c>
      <c r="AF23" s="1" t="e">
        <f t="shared" si="1"/>
        <v>#DIV/0!</v>
      </c>
      <c r="AH23" s="1">
        <f t="shared" si="9"/>
        <v>0.27822600603870717</v>
      </c>
      <c r="AI23" s="1">
        <f t="shared" si="10"/>
        <v>6.5528742397488723E-2</v>
      </c>
      <c r="AJ23" s="1">
        <f t="shared" si="11"/>
        <v>0</v>
      </c>
      <c r="AK23" s="1">
        <f t="shared" si="12"/>
        <v>0.72323111964186548</v>
      </c>
      <c r="AL23" s="1" t="b">
        <f t="shared" si="13"/>
        <v>0</v>
      </c>
      <c r="AM23" s="1">
        <f t="shared" si="14"/>
        <v>20.665953237591861</v>
      </c>
      <c r="AN23" s="1" t="b">
        <f t="shared" si="15"/>
        <v>1</v>
      </c>
      <c r="AO23" s="1">
        <v>9.4879999999999995</v>
      </c>
    </row>
    <row r="24" spans="1:41">
      <c r="A24" s="7">
        <v>21</v>
      </c>
      <c r="B24" s="9" t="s">
        <v>60</v>
      </c>
      <c r="C24" s="9" t="s">
        <v>61</v>
      </c>
      <c r="D24" s="9" t="s">
        <v>60</v>
      </c>
      <c r="E24" s="9" t="s">
        <v>61</v>
      </c>
      <c r="F24" s="2" t="b">
        <f t="shared" si="8"/>
        <v>0</v>
      </c>
      <c r="G24" s="2" t="b">
        <f t="shared" si="6"/>
        <v>0</v>
      </c>
      <c r="H24" s="1" t="s">
        <v>125</v>
      </c>
      <c r="L24" s="2"/>
      <c r="M24" s="1">
        <f>PRODUCT(SUM(PRODUCT(R24,overview!$J$6),PRODUCT(W24,overview!$K$6),PRODUCT(AB24,overview!$L$6)),1/SUM(overview!$J$6:$L$6))</f>
        <v>1.0154285714285713</v>
      </c>
      <c r="N24" s="1">
        <f>PRODUCT(SUM(PRODUCT(S24,overview!$J$6),PRODUCT(X24,overview!$K$6),PRODUCT(AC24,overview!$L$6)),1/SUM(overview!$J$6:$L$6))</f>
        <v>1.9845714285714287</v>
      </c>
      <c r="O24" s="1">
        <f t="shared" si="2"/>
        <v>11</v>
      </c>
      <c r="P24" s="1">
        <f t="shared" si="3"/>
        <v>4</v>
      </c>
      <c r="Q24" s="1">
        <f t="shared" si="7"/>
        <v>0.18605868649058974</v>
      </c>
      <c r="R24" s="1">
        <v>1</v>
      </c>
      <c r="S24" s="1">
        <v>2</v>
      </c>
      <c r="T24" s="1">
        <v>5</v>
      </c>
      <c r="U24" s="1">
        <v>1</v>
      </c>
      <c r="V24" s="1">
        <f t="shared" si="4"/>
        <v>0.1</v>
      </c>
      <c r="W24" s="1">
        <v>1.024</v>
      </c>
      <c r="X24" s="1">
        <v>1.976</v>
      </c>
      <c r="Y24" s="1">
        <v>6</v>
      </c>
      <c r="Z24" s="1">
        <v>3</v>
      </c>
      <c r="AA24" s="1">
        <f t="shared" si="5"/>
        <v>0.25910931174089069</v>
      </c>
      <c r="AB24" s="1">
        <v>1</v>
      </c>
      <c r="AC24" s="1">
        <v>2</v>
      </c>
      <c r="AD24" s="1">
        <v>0</v>
      </c>
      <c r="AE24" s="1">
        <v>0</v>
      </c>
      <c r="AF24" s="1" t="e">
        <f t="shared" si="1"/>
        <v>#DIV/0!</v>
      </c>
      <c r="AH24" s="1">
        <f t="shared" si="9"/>
        <v>0.27261447791865379</v>
      </c>
      <c r="AI24" s="1">
        <f t="shared" si="10"/>
        <v>4.7557152687514342E-2</v>
      </c>
      <c r="AJ24" s="1">
        <f t="shared" si="11"/>
        <v>0</v>
      </c>
      <c r="AK24" s="1">
        <f t="shared" si="12"/>
        <v>1.5917433192982418</v>
      </c>
      <c r="AL24" s="1" t="b">
        <f t="shared" si="13"/>
        <v>0</v>
      </c>
      <c r="AM24" s="1">
        <f t="shared" si="14"/>
        <v>16.222214974884611</v>
      </c>
      <c r="AN24" s="1" t="b">
        <f t="shared" si="15"/>
        <v>1</v>
      </c>
      <c r="AO24" s="1">
        <v>9.4879999999999995</v>
      </c>
    </row>
    <row r="25" spans="1:41">
      <c r="A25" s="7">
        <v>22</v>
      </c>
      <c r="B25" s="9" t="s">
        <v>60</v>
      </c>
      <c r="C25" s="9" t="s">
        <v>61</v>
      </c>
      <c r="D25" s="9" t="s">
        <v>83</v>
      </c>
      <c r="E25" s="9" t="s">
        <v>61</v>
      </c>
      <c r="F25" s="2" t="b">
        <f t="shared" si="8"/>
        <v>0</v>
      </c>
      <c r="G25" s="2" t="b">
        <f t="shared" si="6"/>
        <v>0</v>
      </c>
      <c r="H25" s="1" t="s">
        <v>125</v>
      </c>
      <c r="M25" s="1">
        <f>PRODUCT(SUM(PRODUCT(R25,overview!$J$6),PRODUCT(W25,overview!$K$6),PRODUCT(AB25,overview!$L$6)),1/SUM(overview!$J$6:$L$6))</f>
        <v>1</v>
      </c>
      <c r="N25" s="1">
        <f>PRODUCT(SUM(PRODUCT(S25,overview!$J$6),PRODUCT(X25,overview!$K$6),PRODUCT(AC25,overview!$L$6)),1/SUM(overview!$J$6:$L$6))</f>
        <v>2</v>
      </c>
      <c r="O25" s="1">
        <f t="shared" si="2"/>
        <v>14</v>
      </c>
      <c r="P25" s="1">
        <f t="shared" si="3"/>
        <v>0</v>
      </c>
      <c r="Q25" s="1">
        <f t="shared" si="7"/>
        <v>0</v>
      </c>
      <c r="R25" s="1">
        <v>1</v>
      </c>
      <c r="S25" s="1">
        <v>2</v>
      </c>
      <c r="T25" s="1">
        <v>6</v>
      </c>
      <c r="U25" s="1">
        <v>0</v>
      </c>
      <c r="V25" s="1">
        <f t="shared" si="4"/>
        <v>0</v>
      </c>
      <c r="W25" s="1">
        <v>1</v>
      </c>
      <c r="X25" s="1">
        <v>2</v>
      </c>
      <c r="Y25" s="1">
        <v>7</v>
      </c>
      <c r="Z25" s="1">
        <v>0</v>
      </c>
      <c r="AA25" s="1">
        <f t="shared" si="5"/>
        <v>0</v>
      </c>
      <c r="AB25" s="1">
        <v>1</v>
      </c>
      <c r="AC25" s="1">
        <v>2</v>
      </c>
      <c r="AD25" s="1">
        <v>1</v>
      </c>
      <c r="AE25" s="1">
        <v>0</v>
      </c>
      <c r="AF25" s="1">
        <f t="shared" si="1"/>
        <v>0</v>
      </c>
      <c r="AH25" s="1">
        <f t="shared" si="9"/>
        <v>0.26529350204547625</v>
      </c>
      <c r="AI25" s="1">
        <f t="shared" si="10"/>
        <v>6.4104249823902323E-2</v>
      </c>
      <c r="AJ25" s="1">
        <f t="shared" si="11"/>
        <v>0</v>
      </c>
      <c r="AK25" s="1">
        <f t="shared" si="12"/>
        <v>1.4651467213329952</v>
      </c>
      <c r="AL25" s="1" t="b">
        <f t="shared" si="13"/>
        <v>0</v>
      </c>
      <c r="AM25" s="1">
        <f t="shared" si="14"/>
        <v>13.719276465359723</v>
      </c>
      <c r="AN25" s="1" t="b">
        <f t="shared" si="15"/>
        <v>1</v>
      </c>
      <c r="AO25" s="1">
        <v>9.4879999999999995</v>
      </c>
    </row>
    <row r="26" spans="1:41">
      <c r="A26" s="7">
        <v>23</v>
      </c>
      <c r="B26" s="9" t="s">
        <v>83</v>
      </c>
      <c r="C26" s="9" t="s">
        <v>61</v>
      </c>
      <c r="D26" s="9" t="s">
        <v>83</v>
      </c>
      <c r="E26" s="9" t="s">
        <v>61</v>
      </c>
      <c r="F26" s="2" t="b">
        <f t="shared" si="8"/>
        <v>0</v>
      </c>
      <c r="G26" s="2" t="b">
        <f t="shared" si="6"/>
        <v>0</v>
      </c>
      <c r="H26" s="1" t="s">
        <v>125</v>
      </c>
      <c r="J26" s="2"/>
      <c r="M26" s="1">
        <f>PRODUCT(SUM(PRODUCT(R26,overview!$J$6),PRODUCT(W26,overview!$K$6),PRODUCT(AB26,overview!$L$6)),1/SUM(overview!$J$6:$L$6))</f>
        <v>1.0077142857142856</v>
      </c>
      <c r="N26" s="1">
        <f>PRODUCT(SUM(PRODUCT(S26,overview!$J$6),PRODUCT(X26,overview!$K$6),PRODUCT(AC26,overview!$L$6)),1/SUM(overview!$J$6:$L$6))</f>
        <v>1.9922857142857142</v>
      </c>
      <c r="O26" s="1">
        <f t="shared" si="2"/>
        <v>9</v>
      </c>
      <c r="P26" s="1">
        <f t="shared" si="3"/>
        <v>1</v>
      </c>
      <c r="Q26" s="1">
        <f t="shared" si="7"/>
        <v>5.6200901891422461E-2</v>
      </c>
      <c r="R26" s="1">
        <v>1</v>
      </c>
      <c r="S26" s="1">
        <v>2</v>
      </c>
      <c r="T26" s="1">
        <v>6</v>
      </c>
      <c r="U26" s="1">
        <v>0</v>
      </c>
      <c r="V26" s="1">
        <f t="shared" si="4"/>
        <v>0</v>
      </c>
      <c r="W26" s="1">
        <v>1.012</v>
      </c>
      <c r="X26" s="1">
        <v>1.988</v>
      </c>
      <c r="Y26" s="1">
        <v>3</v>
      </c>
      <c r="Z26" s="1">
        <v>1</v>
      </c>
      <c r="AA26" s="1">
        <f t="shared" si="5"/>
        <v>0.16968477531857812</v>
      </c>
      <c r="AB26" s="1">
        <v>1</v>
      </c>
      <c r="AC26" s="1">
        <v>2</v>
      </c>
      <c r="AD26" s="1">
        <v>0</v>
      </c>
      <c r="AE26" s="1">
        <v>0</v>
      </c>
      <c r="AF26" s="1" t="e">
        <f t="shared" si="1"/>
        <v>#DIV/0!</v>
      </c>
      <c r="AH26" s="1">
        <f t="shared" si="9"/>
        <v>0.1886005560704356</v>
      </c>
      <c r="AI26" s="1">
        <f t="shared" si="10"/>
        <v>5.7919599678846821E-2</v>
      </c>
      <c r="AJ26" s="1">
        <f t="shared" si="11"/>
        <v>0</v>
      </c>
      <c r="AK26" s="1">
        <f t="shared" si="12"/>
        <v>1.2861528348377576</v>
      </c>
      <c r="AL26" s="1" t="b">
        <f t="shared" si="13"/>
        <v>0</v>
      </c>
      <c r="AM26" s="1">
        <f t="shared" si="14"/>
        <v>12.494194174599624</v>
      </c>
      <c r="AN26" s="1" t="b">
        <f t="shared" si="15"/>
        <v>1</v>
      </c>
      <c r="AO26" s="1">
        <v>9.4879999999999995</v>
      </c>
    </row>
    <row r="27" spans="1:41">
      <c r="A27" s="7">
        <v>24</v>
      </c>
      <c r="B27" s="9" t="s">
        <v>85</v>
      </c>
      <c r="C27" s="9" t="s">
        <v>86</v>
      </c>
      <c r="D27" s="9" t="s">
        <v>85</v>
      </c>
      <c r="E27" s="9" t="s">
        <v>86</v>
      </c>
      <c r="F27" s="2" t="b">
        <f t="shared" si="8"/>
        <v>0</v>
      </c>
      <c r="G27" s="2" t="b">
        <f t="shared" si="6"/>
        <v>0</v>
      </c>
      <c r="H27" s="1" t="s">
        <v>125</v>
      </c>
      <c r="M27" s="1">
        <f>PRODUCT(SUM(PRODUCT(R27,overview!$J$6),PRODUCT(W27,overview!$K$6),PRODUCT(AB27,overview!$L$6)),1/SUM(overview!$J$6:$L$6))</f>
        <v>0.11185714285714284</v>
      </c>
      <c r="N27" s="1">
        <f>PRODUCT(SUM(PRODUCT(S27,overview!$J$6),PRODUCT(X27,overview!$K$6),PRODUCT(AC27,overview!$L$6)),1/SUM(overview!$J$6:$L$6))</f>
        <v>2.8881428571428573</v>
      </c>
      <c r="O27" s="1">
        <f t="shared" si="2"/>
        <v>2.5</v>
      </c>
      <c r="P27" s="1">
        <f t="shared" si="3"/>
        <v>4.5</v>
      </c>
      <c r="Q27" s="1">
        <f t="shared" si="7"/>
        <v>6.9713607360142427E-2</v>
      </c>
      <c r="R27" s="1">
        <v>0</v>
      </c>
      <c r="S27" s="1">
        <v>3</v>
      </c>
      <c r="T27" s="1">
        <v>0</v>
      </c>
      <c r="U27" s="1">
        <v>0</v>
      </c>
      <c r="V27" s="1" t="e">
        <f t="shared" si="4"/>
        <v>#DIV/0!</v>
      </c>
      <c r="W27" s="1">
        <v>0.17399999999999999</v>
      </c>
      <c r="X27" s="1">
        <v>2.8260000000000001</v>
      </c>
      <c r="Y27" s="1">
        <v>2.5</v>
      </c>
      <c r="Z27" s="1">
        <v>4.5</v>
      </c>
      <c r="AA27" s="1">
        <f t="shared" si="5"/>
        <v>0.11082802547770701</v>
      </c>
      <c r="AB27" s="1">
        <v>0</v>
      </c>
      <c r="AC27" s="1">
        <v>3</v>
      </c>
      <c r="AD27" s="1">
        <v>0</v>
      </c>
      <c r="AE27" s="1">
        <v>0</v>
      </c>
      <c r="AF27" s="1" t="e">
        <f t="shared" si="1"/>
        <v>#DIV/0!</v>
      </c>
      <c r="AH27" s="1">
        <f t="shared" si="9"/>
        <v>0.18497206703910613</v>
      </c>
      <c r="AI27" s="1">
        <f t="shared" si="10"/>
        <v>5.7919599678846821E-2</v>
      </c>
      <c r="AJ27" s="1">
        <f t="shared" si="11"/>
        <v>0</v>
      </c>
      <c r="AK27" s="1">
        <f t="shared" si="12"/>
        <v>1.2184567755691518</v>
      </c>
      <c r="AL27" s="1" t="b">
        <f t="shared" si="13"/>
        <v>0</v>
      </c>
      <c r="AM27" s="1">
        <f t="shared" si="14"/>
        <v>9.8314408192472005</v>
      </c>
      <c r="AN27" s="1" t="b">
        <f t="shared" si="15"/>
        <v>1</v>
      </c>
      <c r="AO27" s="1">
        <v>9.4879999999999995</v>
      </c>
    </row>
    <row r="28" spans="1:41">
      <c r="A28" s="7">
        <v>25</v>
      </c>
      <c r="B28" s="9" t="s">
        <v>28</v>
      </c>
      <c r="C28" s="9" t="s">
        <v>29</v>
      </c>
      <c r="D28" s="9" t="s">
        <v>28</v>
      </c>
      <c r="E28" s="9" t="s">
        <v>29</v>
      </c>
      <c r="F28" s="2" t="b">
        <f t="shared" si="8"/>
        <v>0</v>
      </c>
      <c r="G28" s="2" t="b">
        <f t="shared" si="6"/>
        <v>0</v>
      </c>
      <c r="H28" s="1" t="s">
        <v>125</v>
      </c>
      <c r="M28" s="1">
        <f>PRODUCT(SUM(PRODUCT(R28,overview!$J$6),PRODUCT(W28,overview!$K$6),PRODUCT(AB28,overview!$L$6)),1/SUM(overview!$J$6:$L$6))</f>
        <v>0.67100000000000004</v>
      </c>
      <c r="N28" s="1">
        <f>PRODUCT(SUM(PRODUCT(S28,overview!$J$6),PRODUCT(X28,overview!$K$6),PRODUCT(AC28,overview!$L$6)),1/SUM(overview!$J$6:$L$6))</f>
        <v>2.3290000000000002</v>
      </c>
      <c r="O28" s="1">
        <f t="shared" si="2"/>
        <v>8</v>
      </c>
      <c r="P28" s="1">
        <f t="shared" si="3"/>
        <v>1</v>
      </c>
      <c r="Q28" s="1">
        <f t="shared" si="7"/>
        <v>3.6013310433662515E-2</v>
      </c>
      <c r="R28" s="1">
        <v>0.67900000000000005</v>
      </c>
      <c r="S28" s="1">
        <v>2.3210000000000002</v>
      </c>
      <c r="T28" s="1">
        <v>4</v>
      </c>
      <c r="U28" s="1">
        <v>1</v>
      </c>
      <c r="V28" s="1">
        <f t="shared" si="4"/>
        <v>7.3136579060749676E-2</v>
      </c>
      <c r="W28" s="1">
        <v>0.66700000000000004</v>
      </c>
      <c r="X28" s="1">
        <v>2.3330000000000002</v>
      </c>
      <c r="Y28" s="1">
        <v>4</v>
      </c>
      <c r="Z28" s="1">
        <v>0</v>
      </c>
      <c r="AA28" s="1">
        <f t="shared" si="5"/>
        <v>0</v>
      </c>
      <c r="AB28" s="1">
        <v>0.66700000000000004</v>
      </c>
      <c r="AC28" s="1">
        <v>2.3330000000000002</v>
      </c>
      <c r="AD28" s="1">
        <v>0</v>
      </c>
      <c r="AE28" s="1">
        <v>0</v>
      </c>
      <c r="AF28" s="1" t="e">
        <f t="shared" si="1"/>
        <v>#DIV/0!</v>
      </c>
      <c r="AH28" s="1">
        <f t="shared" si="9"/>
        <v>0.14748416565091346</v>
      </c>
      <c r="AI28" s="1">
        <f t="shared" si="10"/>
        <v>2.9729965098441155E-2</v>
      </c>
      <c r="AJ28" s="1">
        <f t="shared" si="11"/>
        <v>0</v>
      </c>
      <c r="AK28" s="1">
        <f t="shared" si="12"/>
        <v>1.0501304288459932</v>
      </c>
      <c r="AL28" s="1" t="b">
        <f t="shared" si="13"/>
        <v>0</v>
      </c>
      <c r="AM28" s="1">
        <f t="shared" si="14"/>
        <v>9.2250786756720942</v>
      </c>
      <c r="AN28" s="1" t="b">
        <f t="shared" si="15"/>
        <v>0</v>
      </c>
      <c r="AO28" s="1">
        <v>9.4879999999999995</v>
      </c>
    </row>
    <row r="29" spans="1:41">
      <c r="A29" s="7">
        <v>26</v>
      </c>
      <c r="B29" s="9" t="s">
        <v>85</v>
      </c>
      <c r="C29" s="9" t="s">
        <v>86</v>
      </c>
      <c r="D29" s="9" t="s">
        <v>85</v>
      </c>
      <c r="E29" s="9" t="s">
        <v>86</v>
      </c>
      <c r="F29" s="2" t="b">
        <f t="shared" si="8"/>
        <v>0</v>
      </c>
      <c r="G29" s="2" t="b">
        <f t="shared" si="6"/>
        <v>0</v>
      </c>
      <c r="H29" s="1" t="s">
        <v>125</v>
      </c>
      <c r="J29" s="2"/>
      <c r="M29" s="1">
        <f>PRODUCT(SUM(PRODUCT(R29,overview!$J$6),PRODUCT(W29,overview!$K$6),PRODUCT(AB29,overview!$L$6)),1/SUM(overview!$J$6:$L$6))</f>
        <v>0</v>
      </c>
      <c r="N29" s="1">
        <f>PRODUCT(SUM(PRODUCT(S29,overview!$J$6),PRODUCT(X29,overview!$K$6),PRODUCT(AC29,overview!$L$6)),1/SUM(overview!$J$6:$L$6))</f>
        <v>3</v>
      </c>
      <c r="O29" s="1">
        <f t="shared" si="2"/>
        <v>0</v>
      </c>
      <c r="P29" s="1">
        <f t="shared" si="3"/>
        <v>0</v>
      </c>
      <c r="Q29" s="1" t="e">
        <f t="shared" si="7"/>
        <v>#DIV/0!</v>
      </c>
      <c r="R29" s="1">
        <v>0</v>
      </c>
      <c r="S29" s="1">
        <v>3</v>
      </c>
      <c r="T29" s="1">
        <v>0</v>
      </c>
      <c r="U29" s="1">
        <v>0</v>
      </c>
      <c r="V29" s="1" t="e">
        <f t="shared" si="4"/>
        <v>#DIV/0!</v>
      </c>
      <c r="W29" s="1">
        <v>0</v>
      </c>
      <c r="X29" s="1">
        <v>3</v>
      </c>
      <c r="Y29" s="1">
        <v>0</v>
      </c>
      <c r="Z29" s="1">
        <v>0</v>
      </c>
      <c r="AA29" s="1" t="e">
        <f t="shared" si="5"/>
        <v>#DIV/0!</v>
      </c>
      <c r="AB29" s="1">
        <v>0</v>
      </c>
      <c r="AC29" s="1">
        <v>3</v>
      </c>
      <c r="AD29" s="1">
        <v>0</v>
      </c>
      <c r="AE29" s="1">
        <v>0</v>
      </c>
      <c r="AF29" s="1" t="e">
        <f t="shared" si="1"/>
        <v>#DIV/0!</v>
      </c>
      <c r="AH29" s="1">
        <f t="shared" si="9"/>
        <v>0.14956026889034563</v>
      </c>
      <c r="AI29" s="1">
        <f t="shared" si="10"/>
        <v>3.4017940833793239E-2</v>
      </c>
      <c r="AJ29" s="1">
        <f t="shared" si="11"/>
        <v>0</v>
      </c>
      <c r="AK29" s="1">
        <f t="shared" si="12"/>
        <v>0.88754000639009323</v>
      </c>
      <c r="AL29" s="1" t="b">
        <f t="shared" si="13"/>
        <v>0</v>
      </c>
      <c r="AM29" s="1">
        <f t="shared" si="14"/>
        <v>10.877703125138611</v>
      </c>
      <c r="AN29" s="1" t="b">
        <f t="shared" si="15"/>
        <v>1</v>
      </c>
      <c r="AO29" s="1">
        <v>9.4879999999999995</v>
      </c>
    </row>
    <row r="30" spans="1:41">
      <c r="A30" s="7">
        <v>27</v>
      </c>
      <c r="B30" s="9" t="s">
        <v>65</v>
      </c>
      <c r="C30" s="9" t="s">
        <v>2</v>
      </c>
      <c r="D30" s="9" t="s">
        <v>65</v>
      </c>
      <c r="E30" s="9" t="s">
        <v>2</v>
      </c>
      <c r="F30" s="2" t="b">
        <f t="shared" si="8"/>
        <v>0</v>
      </c>
      <c r="G30" s="2" t="b">
        <f t="shared" si="6"/>
        <v>0</v>
      </c>
      <c r="H30" s="1" t="s">
        <v>125</v>
      </c>
      <c r="J30" s="4"/>
      <c r="K30" s="4"/>
      <c r="L30" s="3"/>
      <c r="M30" s="1">
        <f>PRODUCT(SUM(PRODUCT(R30,overview!$J$6),PRODUCT(W30,overview!$K$6),PRODUCT(AB30,overview!$L$6)),1/SUM(overview!$J$6:$L$6))</f>
        <v>0.37157142857142855</v>
      </c>
      <c r="N30" s="1">
        <f>PRODUCT(SUM(PRODUCT(S30,overview!$J$6),PRODUCT(X30,overview!$K$6),PRODUCT(AC30,overview!$L$6)),1/SUM(overview!$J$6:$L$6))</f>
        <v>2.6284285714285716</v>
      </c>
      <c r="O30" s="1">
        <f t="shared" si="2"/>
        <v>8</v>
      </c>
      <c r="P30" s="1">
        <f t="shared" si="3"/>
        <v>4</v>
      </c>
      <c r="Q30" s="1">
        <f t="shared" si="7"/>
        <v>7.0683189303766505E-2</v>
      </c>
      <c r="R30" s="1">
        <v>0.33300000000000002</v>
      </c>
      <c r="S30" s="1">
        <v>2.6669999999999998</v>
      </c>
      <c r="T30" s="1">
        <v>7</v>
      </c>
      <c r="U30" s="1">
        <v>1</v>
      </c>
      <c r="V30" s="1">
        <f t="shared" si="4"/>
        <v>1.783705608227543E-2</v>
      </c>
      <c r="W30" s="1">
        <v>0.39300000000000002</v>
      </c>
      <c r="X30" s="1">
        <v>2.6070000000000002</v>
      </c>
      <c r="Y30" s="1">
        <v>1</v>
      </c>
      <c r="Z30" s="1">
        <v>3</v>
      </c>
      <c r="AA30" s="1">
        <f t="shared" si="5"/>
        <v>0.45224395857307248</v>
      </c>
      <c r="AB30" s="1">
        <v>0.33300000000000002</v>
      </c>
      <c r="AC30" s="1">
        <v>2.6669999999999998</v>
      </c>
      <c r="AD30" s="1">
        <v>0</v>
      </c>
      <c r="AE30" s="1">
        <v>0</v>
      </c>
      <c r="AF30" s="1" t="e">
        <f t="shared" si="1"/>
        <v>#DIV/0!</v>
      </c>
      <c r="AH30" s="1">
        <f t="shared" si="9"/>
        <v>0.16190515905646435</v>
      </c>
      <c r="AI30" s="1">
        <f t="shared" si="10"/>
        <v>3.0438980479270562E-2</v>
      </c>
      <c r="AJ30" s="1">
        <f t="shared" si="11"/>
        <v>0</v>
      </c>
      <c r="AK30" s="1">
        <f t="shared" si="12"/>
        <v>0.72957134998213502</v>
      </c>
      <c r="AL30" s="1" t="b">
        <f t="shared" si="13"/>
        <v>0</v>
      </c>
      <c r="AM30" s="1">
        <f t="shared" si="14"/>
        <v>13.045628622489788</v>
      </c>
      <c r="AN30" s="1" t="b">
        <f t="shared" si="15"/>
        <v>1</v>
      </c>
      <c r="AO30" s="1">
        <v>9.4879999999999995</v>
      </c>
    </row>
    <row r="31" spans="1:41">
      <c r="A31" s="7">
        <v>28</v>
      </c>
      <c r="B31" s="9" t="s">
        <v>79</v>
      </c>
      <c r="C31" s="9" t="s">
        <v>48</v>
      </c>
      <c r="D31" s="9" t="s">
        <v>47</v>
      </c>
      <c r="E31" s="9" t="s">
        <v>48</v>
      </c>
      <c r="F31" s="2" t="b">
        <f t="shared" si="8"/>
        <v>0</v>
      </c>
      <c r="G31" s="2" t="b">
        <f t="shared" si="6"/>
        <v>1</v>
      </c>
      <c r="H31" s="1" t="s">
        <v>125</v>
      </c>
      <c r="K31" s="2"/>
      <c r="L31" s="2"/>
      <c r="M31" s="1">
        <f>PRODUCT(SUM(PRODUCT(R31,overview!$J$6),PRODUCT(W31,overview!$K$6),PRODUCT(AB31,overview!$L$6)),1/SUM(overview!$J$6:$L$6))</f>
        <v>1.0238571428571428</v>
      </c>
      <c r="N31" s="1">
        <f>PRODUCT(SUM(PRODUCT(S31,overview!$J$6),PRODUCT(X31,overview!$K$6),PRODUCT(AC31,overview!$L$6)),1/SUM(overview!$J$6:$L$6))</f>
        <v>1.9761428571428568</v>
      </c>
      <c r="O31" s="1">
        <f t="shared" si="2"/>
        <v>18.5</v>
      </c>
      <c r="P31" s="1">
        <f t="shared" si="3"/>
        <v>4.5</v>
      </c>
      <c r="Q31" s="1">
        <f t="shared" si="7"/>
        <v>0.12602648191457563</v>
      </c>
      <c r="R31" s="1">
        <v>0.97899999999999998</v>
      </c>
      <c r="S31" s="1">
        <v>2.0209999999999999</v>
      </c>
      <c r="T31" s="1">
        <v>9</v>
      </c>
      <c r="U31" s="1">
        <v>3</v>
      </c>
      <c r="V31" s="1">
        <f t="shared" si="4"/>
        <v>0.16147121886854693</v>
      </c>
      <c r="W31" s="1">
        <v>1.048</v>
      </c>
      <c r="X31" s="1">
        <v>1.952</v>
      </c>
      <c r="Y31" s="1">
        <v>8.5</v>
      </c>
      <c r="Z31" s="1">
        <v>1.5</v>
      </c>
      <c r="AA31" s="1">
        <f t="shared" si="5"/>
        <v>9.4744455159112811E-2</v>
      </c>
      <c r="AB31" s="1">
        <v>1</v>
      </c>
      <c r="AC31" s="1">
        <v>2</v>
      </c>
      <c r="AD31" s="1">
        <v>1</v>
      </c>
      <c r="AE31" s="1">
        <v>0</v>
      </c>
      <c r="AF31" s="1">
        <f t="shared" si="1"/>
        <v>0</v>
      </c>
      <c r="AH31" s="1">
        <f t="shared" si="9"/>
        <v>0.15501684202312366</v>
      </c>
      <c r="AI31" s="1">
        <f t="shared" si="10"/>
        <v>2.5401515187666888E-2</v>
      </c>
      <c r="AJ31" s="1">
        <f t="shared" si="11"/>
        <v>0</v>
      </c>
      <c r="AK31" s="1">
        <f t="shared" si="12"/>
        <v>0.68552115021631554</v>
      </c>
      <c r="AL31" s="1" t="b">
        <f t="shared" si="13"/>
        <v>0</v>
      </c>
      <c r="AM31" s="1">
        <f t="shared" si="14"/>
        <v>15.534404568984856</v>
      </c>
      <c r="AN31" s="1" t="b">
        <f t="shared" si="15"/>
        <v>1</v>
      </c>
      <c r="AO31" s="1">
        <v>9.4879999999999995</v>
      </c>
    </row>
    <row r="32" spans="1:41">
      <c r="A32" s="7">
        <v>29</v>
      </c>
      <c r="B32" s="9" t="s">
        <v>72</v>
      </c>
      <c r="C32" s="9" t="s">
        <v>73</v>
      </c>
      <c r="D32" s="9" t="s">
        <v>72</v>
      </c>
      <c r="E32" s="9" t="s">
        <v>73</v>
      </c>
      <c r="F32" s="2" t="b">
        <f t="shared" si="8"/>
        <v>0</v>
      </c>
      <c r="G32" s="2" t="b">
        <f t="shared" si="6"/>
        <v>0</v>
      </c>
      <c r="H32" s="1" t="s">
        <v>125</v>
      </c>
      <c r="J32" s="2"/>
      <c r="M32" s="1">
        <f>PRODUCT(SUM(PRODUCT(R32,overview!$J$6),PRODUCT(W32,overview!$K$6),PRODUCT(AB32,overview!$L$6)),1/SUM(overview!$J$6:$L$6))</f>
        <v>0.33299999999999996</v>
      </c>
      <c r="N32" s="1">
        <f>PRODUCT(SUM(PRODUCT(S32,overview!$J$6),PRODUCT(X32,overview!$K$6),PRODUCT(AC32,overview!$L$6)),1/SUM(overview!$J$6:$L$6))</f>
        <v>2.6669999999999998</v>
      </c>
      <c r="O32" s="1">
        <f t="shared" si="2"/>
        <v>9</v>
      </c>
      <c r="P32" s="1">
        <f t="shared" si="3"/>
        <v>0</v>
      </c>
      <c r="Q32" s="1">
        <f t="shared" si="7"/>
        <v>0</v>
      </c>
      <c r="R32" s="1">
        <v>0.33300000000000002</v>
      </c>
      <c r="S32" s="1">
        <v>2.6669999999999998</v>
      </c>
      <c r="T32" s="1">
        <v>3</v>
      </c>
      <c r="U32" s="1">
        <v>0</v>
      </c>
      <c r="V32" s="1">
        <f t="shared" si="4"/>
        <v>0</v>
      </c>
      <c r="W32" s="1">
        <v>0.33300000000000002</v>
      </c>
      <c r="X32" s="1">
        <v>2.6669999999999998</v>
      </c>
      <c r="Y32" s="1">
        <v>6</v>
      </c>
      <c r="Z32" s="1">
        <v>0</v>
      </c>
      <c r="AA32" s="1">
        <f t="shared" si="5"/>
        <v>0</v>
      </c>
      <c r="AB32" s="1">
        <v>0.33300000000000002</v>
      </c>
      <c r="AC32" s="1">
        <v>2.6669999999999998</v>
      </c>
      <c r="AD32" s="1">
        <v>0</v>
      </c>
      <c r="AE32" s="1">
        <v>0</v>
      </c>
      <c r="AF32" s="1" t="e">
        <f t="shared" si="1"/>
        <v>#DIV/0!</v>
      </c>
      <c r="AH32" s="1">
        <f t="shared" si="9"/>
        <v>0.14896377859340823</v>
      </c>
      <c r="AI32" s="1">
        <f t="shared" si="10"/>
        <v>2.6325868397255175E-2</v>
      </c>
      <c r="AJ32" s="1">
        <f t="shared" si="11"/>
        <v>0</v>
      </c>
      <c r="AK32" s="1">
        <f t="shared" si="12"/>
        <v>1.6313966761865401E-5</v>
      </c>
      <c r="AL32" s="1" t="b">
        <f t="shared" si="13"/>
        <v>0</v>
      </c>
      <c r="AM32" s="1">
        <f t="shared" si="14"/>
        <v>20.069371104166144</v>
      </c>
      <c r="AN32" s="1" t="b">
        <f t="shared" si="15"/>
        <v>1</v>
      </c>
      <c r="AO32" s="1">
        <v>9.4879999999999995</v>
      </c>
    </row>
    <row r="33" spans="1:41">
      <c r="A33" s="7">
        <v>30</v>
      </c>
      <c r="B33" s="9" t="s">
        <v>56</v>
      </c>
      <c r="C33" s="9" t="s">
        <v>31</v>
      </c>
      <c r="D33" s="9" t="s">
        <v>56</v>
      </c>
      <c r="E33" s="9" t="s">
        <v>31</v>
      </c>
      <c r="F33" s="2" t="b">
        <f t="shared" si="8"/>
        <v>0</v>
      </c>
      <c r="G33" s="2" t="b">
        <f t="shared" si="6"/>
        <v>0</v>
      </c>
      <c r="H33" s="1" t="s">
        <v>125</v>
      </c>
      <c r="J33" s="2"/>
      <c r="M33" s="1">
        <f>PRODUCT(SUM(PRODUCT(R33,overview!$J$6),PRODUCT(W33,overview!$K$6),PRODUCT(AB33,overview!$L$6)),1/SUM(overview!$J$6:$L$6))</f>
        <v>1.0649285714285714</v>
      </c>
      <c r="N33" s="1">
        <f>PRODUCT(SUM(PRODUCT(S33,overview!$J$6),PRODUCT(X33,overview!$K$6),PRODUCT(AC33,overview!$L$6)),1/SUM(overview!$J$6:$L$6))</f>
        <v>1.9350714285714283</v>
      </c>
      <c r="O33" s="1">
        <f t="shared" si="2"/>
        <v>14</v>
      </c>
      <c r="P33" s="1">
        <f t="shared" si="3"/>
        <v>5</v>
      </c>
      <c r="Q33" s="1">
        <f t="shared" si="7"/>
        <v>0.19654656000674975</v>
      </c>
      <c r="R33" s="1">
        <v>1</v>
      </c>
      <c r="S33" s="1">
        <v>2</v>
      </c>
      <c r="T33" s="1">
        <v>7</v>
      </c>
      <c r="U33" s="1">
        <v>0</v>
      </c>
      <c r="V33" s="1">
        <f t="shared" si="4"/>
        <v>0</v>
      </c>
      <c r="W33" s="1">
        <v>1.101</v>
      </c>
      <c r="X33" s="1">
        <v>1.899</v>
      </c>
      <c r="Y33" s="1">
        <v>7</v>
      </c>
      <c r="Z33" s="1">
        <v>5</v>
      </c>
      <c r="AA33" s="1">
        <f t="shared" si="5"/>
        <v>0.4141277364026178</v>
      </c>
      <c r="AB33" s="1">
        <v>1</v>
      </c>
      <c r="AC33" s="1">
        <v>2</v>
      </c>
      <c r="AD33" s="1">
        <v>0</v>
      </c>
      <c r="AE33" s="1">
        <v>0</v>
      </c>
      <c r="AF33" s="1" t="e">
        <f t="shared" si="1"/>
        <v>#DIV/0!</v>
      </c>
      <c r="AH33" s="1">
        <f t="shared" si="9"/>
        <v>0.17431928459718488</v>
      </c>
      <c r="AI33" s="1">
        <f t="shared" si="10"/>
        <v>2.0919925145277254E-2</v>
      </c>
      <c r="AJ33" s="1">
        <f t="shared" si="11"/>
        <v>0</v>
      </c>
      <c r="AK33" s="1">
        <f t="shared" si="12"/>
        <v>0.44259107190756769</v>
      </c>
      <c r="AL33" s="1" t="b">
        <f t="shared" si="13"/>
        <v>0</v>
      </c>
      <c r="AM33" s="1">
        <f t="shared" si="14"/>
        <v>23.839156696440188</v>
      </c>
      <c r="AN33" s="1" t="b">
        <f t="shared" si="15"/>
        <v>1</v>
      </c>
      <c r="AO33" s="1">
        <v>9.4879999999999995</v>
      </c>
    </row>
    <row r="34" spans="1:41">
      <c r="A34" s="7">
        <v>31</v>
      </c>
      <c r="B34" s="9" t="s">
        <v>51</v>
      </c>
      <c r="C34" s="9" t="s">
        <v>52</v>
      </c>
      <c r="D34" s="9" t="s">
        <v>51</v>
      </c>
      <c r="E34" s="9" t="s">
        <v>52</v>
      </c>
      <c r="F34" s="2" t="b">
        <f t="shared" si="8"/>
        <v>0</v>
      </c>
      <c r="G34" s="2" t="b">
        <f t="shared" si="6"/>
        <v>0</v>
      </c>
      <c r="H34" s="1" t="s">
        <v>125</v>
      </c>
      <c r="J34" s="4"/>
      <c r="K34" s="2"/>
      <c r="L34" s="2"/>
      <c r="M34" s="1">
        <f>PRODUCT(SUM(PRODUCT(R34,overview!$J$6),PRODUCT(W34,overview!$K$6),PRODUCT(AB34,overview!$L$6)),1/SUM(overview!$J$6:$L$6))</f>
        <v>0.42557142857142854</v>
      </c>
      <c r="N34" s="1">
        <f>PRODUCT(SUM(PRODUCT(S34,overview!$J$6),PRODUCT(X34,overview!$K$6),PRODUCT(AC34,overview!$L$6)),1/SUM(overview!$J$6:$L$6))</f>
        <v>2.5744285714285713</v>
      </c>
      <c r="O34" s="1">
        <f t="shared" si="2"/>
        <v>7.5</v>
      </c>
      <c r="P34" s="1">
        <f t="shared" si="3"/>
        <v>7.5</v>
      </c>
      <c r="Q34" s="1">
        <f t="shared" si="7"/>
        <v>0.16530714166805394</v>
      </c>
      <c r="R34" s="1">
        <v>0.33300000000000002</v>
      </c>
      <c r="S34" s="1">
        <v>2.6669999999999998</v>
      </c>
      <c r="T34" s="1">
        <v>4</v>
      </c>
      <c r="U34" s="1">
        <v>0</v>
      </c>
      <c r="V34" s="1">
        <f t="shared" si="4"/>
        <v>0</v>
      </c>
      <c r="W34" s="1">
        <v>0.47699999999999998</v>
      </c>
      <c r="X34" s="1">
        <v>2.5230000000000001</v>
      </c>
      <c r="Y34" s="1">
        <v>3.5</v>
      </c>
      <c r="Z34" s="1">
        <v>7.5</v>
      </c>
      <c r="AA34" s="1">
        <f t="shared" si="5"/>
        <v>0.40512994734160007</v>
      </c>
      <c r="AB34" s="1">
        <v>0.33300000000000002</v>
      </c>
      <c r="AC34" s="1">
        <v>2.6669999999999998</v>
      </c>
      <c r="AD34" s="1">
        <v>0</v>
      </c>
      <c r="AE34" s="1">
        <v>0</v>
      </c>
      <c r="AF34" s="1" t="e">
        <f t="shared" si="1"/>
        <v>#DIV/0!</v>
      </c>
      <c r="AH34" s="1">
        <f t="shared" si="9"/>
        <v>0.27635908627912181</v>
      </c>
      <c r="AI34" s="1">
        <f t="shared" si="10"/>
        <v>4.4308024825702251E-2</v>
      </c>
      <c r="AJ34" s="1">
        <f t="shared" si="11"/>
        <v>0.14808779596573093</v>
      </c>
      <c r="AK34" s="1">
        <f t="shared" si="12"/>
        <v>6.7415264295772026</v>
      </c>
      <c r="AL34" s="1" t="b">
        <f t="shared" si="13"/>
        <v>0</v>
      </c>
      <c r="AM34" s="1">
        <f t="shared" si="14"/>
        <v>30.133461105174298</v>
      </c>
      <c r="AN34" s="1" t="b">
        <f t="shared" si="15"/>
        <v>1</v>
      </c>
      <c r="AO34" s="1">
        <v>9.4879999999999995</v>
      </c>
    </row>
    <row r="35" spans="1:41">
      <c r="A35" s="7">
        <v>32</v>
      </c>
      <c r="B35" s="9" t="s">
        <v>56</v>
      </c>
      <c r="C35" s="9" t="s">
        <v>31</v>
      </c>
      <c r="D35" s="9" t="s">
        <v>30</v>
      </c>
      <c r="E35" s="9" t="s">
        <v>31</v>
      </c>
      <c r="F35" s="2" t="b">
        <f t="shared" si="8"/>
        <v>0</v>
      </c>
      <c r="G35" s="2" t="b">
        <f t="shared" si="6"/>
        <v>0</v>
      </c>
      <c r="H35" s="1" t="s">
        <v>125</v>
      </c>
      <c r="J35" s="4"/>
      <c r="M35" s="1">
        <f>PRODUCT(SUM(PRODUCT(R35,overview!$J$6),PRODUCT(W35,overview!$K$6),PRODUCT(AB35,overview!$L$6)),1/SUM(overview!$J$6:$L$6))</f>
        <v>1.0006428571428572</v>
      </c>
      <c r="N35" s="1">
        <f>PRODUCT(SUM(PRODUCT(S35,overview!$J$6),PRODUCT(X35,overview!$K$6),PRODUCT(AC35,overview!$L$6)),1/SUM(overview!$J$6:$L$6))</f>
        <v>1.9993571428571431</v>
      </c>
      <c r="O35" s="1">
        <f t="shared" si="2"/>
        <v>14</v>
      </c>
      <c r="P35" s="1">
        <f t="shared" si="3"/>
        <v>6</v>
      </c>
      <c r="Q35" s="1">
        <f t="shared" si="7"/>
        <v>0.21449241337776934</v>
      </c>
      <c r="R35" s="1">
        <v>1</v>
      </c>
      <c r="S35" s="1">
        <v>2</v>
      </c>
      <c r="T35" s="1">
        <v>6</v>
      </c>
      <c r="U35" s="1">
        <v>2</v>
      </c>
      <c r="V35" s="1">
        <f t="shared" si="4"/>
        <v>0.16666666666666666</v>
      </c>
      <c r="W35" s="1">
        <v>1.0009999999999999</v>
      </c>
      <c r="X35" s="1">
        <v>1.9990000000000001</v>
      </c>
      <c r="Y35" s="1">
        <v>7</v>
      </c>
      <c r="Z35" s="1">
        <v>4</v>
      </c>
      <c r="AA35" s="1">
        <f t="shared" si="5"/>
        <v>0.28614307153576779</v>
      </c>
      <c r="AB35" s="1">
        <v>1</v>
      </c>
      <c r="AC35" s="1">
        <v>2</v>
      </c>
      <c r="AD35" s="1">
        <v>1</v>
      </c>
      <c r="AE35" s="1">
        <v>0</v>
      </c>
      <c r="AF35" s="1">
        <f t="shared" si="1"/>
        <v>0</v>
      </c>
      <c r="AH35" s="1">
        <f t="shared" si="9"/>
        <v>0.32840424892120984</v>
      </c>
      <c r="AI35" s="1">
        <f t="shared" si="10"/>
        <v>5.6557806215301883E-2</v>
      </c>
      <c r="AJ35" s="1">
        <f t="shared" si="11"/>
        <v>0.14935707220573693</v>
      </c>
      <c r="AK35" s="1">
        <f t="shared" si="12"/>
        <v>15.356444387821988</v>
      </c>
      <c r="AL35" s="1" t="b">
        <f t="shared" si="13"/>
        <v>1</v>
      </c>
      <c r="AM35" s="1">
        <f t="shared" si="14"/>
        <v>36.967861951677001</v>
      </c>
      <c r="AN35" s="1" t="b">
        <f t="shared" si="15"/>
        <v>1</v>
      </c>
      <c r="AO35" s="1">
        <v>9.4879999999999995</v>
      </c>
    </row>
    <row r="36" spans="1:41">
      <c r="A36" s="7">
        <v>33</v>
      </c>
      <c r="B36" s="9" t="s">
        <v>72</v>
      </c>
      <c r="C36" s="9" t="s">
        <v>73</v>
      </c>
      <c r="D36" s="9" t="s">
        <v>72</v>
      </c>
      <c r="E36" s="9" t="s">
        <v>73</v>
      </c>
      <c r="F36" s="2" t="b">
        <f t="shared" si="8"/>
        <v>0</v>
      </c>
      <c r="G36" s="2" t="b">
        <f t="shared" si="6"/>
        <v>0</v>
      </c>
      <c r="H36" s="1" t="s">
        <v>125</v>
      </c>
      <c r="J36" s="2"/>
      <c r="K36" s="2"/>
      <c r="L36" s="2"/>
      <c r="M36" s="1">
        <f>PRODUCT(SUM(PRODUCT(R36,overview!$J$6),PRODUCT(W36,overview!$K$6),PRODUCT(AB36,overview!$L$6)),1/SUM(overview!$J$6:$L$6))</f>
        <v>0.33299999999999996</v>
      </c>
      <c r="N36" s="1">
        <f>PRODUCT(SUM(PRODUCT(S36,overview!$J$6),PRODUCT(X36,overview!$K$6),PRODUCT(AC36,overview!$L$6)),1/SUM(overview!$J$6:$L$6))</f>
        <v>2.6669999999999998</v>
      </c>
      <c r="O36" s="1">
        <f t="shared" si="2"/>
        <v>6</v>
      </c>
      <c r="P36" s="1">
        <f t="shared" si="3"/>
        <v>2</v>
      </c>
      <c r="Q36" s="1">
        <f t="shared" si="7"/>
        <v>4.1619797525309331E-2</v>
      </c>
      <c r="R36" s="1">
        <v>0.33300000000000002</v>
      </c>
      <c r="S36" s="1">
        <v>2.6669999999999998</v>
      </c>
      <c r="T36" s="1">
        <v>5</v>
      </c>
      <c r="U36" s="1">
        <v>0</v>
      </c>
      <c r="V36" s="1">
        <f t="shared" si="4"/>
        <v>0</v>
      </c>
      <c r="W36" s="1">
        <v>0.33300000000000002</v>
      </c>
      <c r="X36" s="1">
        <v>2.6669999999999998</v>
      </c>
      <c r="Y36" s="1">
        <v>1</v>
      </c>
      <c r="Z36" s="1">
        <v>2</v>
      </c>
      <c r="AA36" s="1">
        <f t="shared" si="5"/>
        <v>0.24971878515185603</v>
      </c>
      <c r="AB36" s="1">
        <v>0.33300000000000002</v>
      </c>
      <c r="AC36" s="1">
        <v>2.6669999999999998</v>
      </c>
      <c r="AD36" s="1">
        <v>0</v>
      </c>
      <c r="AE36" s="1">
        <v>0</v>
      </c>
      <c r="AF36" s="1" t="e">
        <f t="shared" si="1"/>
        <v>#DIV/0!</v>
      </c>
      <c r="AH36" s="1">
        <f t="shared" si="9"/>
        <v>0.38799202535917493</v>
      </c>
      <c r="AI36" s="1">
        <f t="shared" si="10"/>
        <v>5.6759203467437458E-2</v>
      </c>
      <c r="AJ36" s="1">
        <f t="shared" si="11"/>
        <v>0.43300033177277258</v>
      </c>
      <c r="AK36" s="1">
        <f t="shared" si="12"/>
        <v>22.774410842873454</v>
      </c>
      <c r="AL36" s="1" t="b">
        <f t="shared" si="13"/>
        <v>1</v>
      </c>
      <c r="AM36" s="1">
        <f t="shared" si="14"/>
        <v>40.153134964276511</v>
      </c>
      <c r="AN36" s="1" t="b">
        <f t="shared" si="15"/>
        <v>1</v>
      </c>
      <c r="AO36" s="1">
        <v>9.4879999999999995</v>
      </c>
    </row>
    <row r="37" spans="1:41">
      <c r="A37" s="7">
        <v>34</v>
      </c>
      <c r="B37" s="9" t="s">
        <v>93</v>
      </c>
      <c r="C37" s="9" t="s">
        <v>52</v>
      </c>
      <c r="D37" s="9" t="s">
        <v>51</v>
      </c>
      <c r="E37" s="9" t="s">
        <v>52</v>
      </c>
      <c r="F37" s="2" t="b">
        <f t="shared" si="8"/>
        <v>1</v>
      </c>
      <c r="G37" s="2" t="b">
        <f t="shared" si="6"/>
        <v>0</v>
      </c>
      <c r="H37" s="1" t="s">
        <v>125</v>
      </c>
      <c r="J37" s="2"/>
      <c r="K37" s="2"/>
      <c r="M37" s="1">
        <f>PRODUCT(SUM(PRODUCT(R37,overview!$J$6),PRODUCT(W37,overview!$K$6),PRODUCT(AB37,overview!$L$6)),1/SUM(overview!$J$6:$L$6))</f>
        <v>0.3342857142857143</v>
      </c>
      <c r="N37" s="1">
        <f>PRODUCT(SUM(PRODUCT(S37,overview!$J$6),PRODUCT(X37,overview!$K$6),PRODUCT(AC37,overview!$L$6)),1/SUM(overview!$J$6:$L$6))</f>
        <v>2.6657142857142855</v>
      </c>
      <c r="O37" s="1">
        <f t="shared" si="2"/>
        <v>11</v>
      </c>
      <c r="P37" s="1">
        <f t="shared" si="3"/>
        <v>3</v>
      </c>
      <c r="Q37" s="1">
        <f t="shared" si="7"/>
        <v>3.4200526161940949E-2</v>
      </c>
      <c r="R37" s="1">
        <v>0.33300000000000002</v>
      </c>
      <c r="S37" s="1">
        <v>2.6669999999999998</v>
      </c>
      <c r="T37" s="1">
        <v>8</v>
      </c>
      <c r="U37" s="1">
        <v>0</v>
      </c>
      <c r="V37" s="1">
        <f t="shared" si="4"/>
        <v>0</v>
      </c>
      <c r="W37" s="1">
        <v>0.33500000000000002</v>
      </c>
      <c r="X37" s="1">
        <v>2.665</v>
      </c>
      <c r="Y37" s="1">
        <v>2</v>
      </c>
      <c r="Z37" s="1">
        <v>3</v>
      </c>
      <c r="AA37" s="1">
        <f t="shared" si="5"/>
        <v>0.18855534709193247</v>
      </c>
      <c r="AB37" s="1">
        <v>0.33300000000000002</v>
      </c>
      <c r="AC37" s="1">
        <v>2.6669999999999998</v>
      </c>
      <c r="AD37" s="1">
        <v>1</v>
      </c>
      <c r="AE37" s="1">
        <v>0</v>
      </c>
      <c r="AF37" s="1">
        <f t="shared" si="1"/>
        <v>0</v>
      </c>
      <c r="AH37" s="1">
        <f t="shared" si="9"/>
        <v>0.49266933626345327</v>
      </c>
      <c r="AI37" s="1">
        <f t="shared" si="10"/>
        <v>8.5081776966329556E-2</v>
      </c>
      <c r="AJ37" s="1">
        <f t="shared" si="11"/>
        <v>0.43300033177277258</v>
      </c>
      <c r="AK37" s="1">
        <f t="shared" si="12"/>
        <v>27.254021125167139</v>
      </c>
      <c r="AL37" s="1" t="b">
        <f t="shared" si="13"/>
        <v>1</v>
      </c>
      <c r="AM37" s="1">
        <f t="shared" si="14"/>
        <v>45.092346074059087</v>
      </c>
      <c r="AN37" s="1" t="b">
        <f t="shared" si="15"/>
        <v>1</v>
      </c>
      <c r="AO37" s="1">
        <v>9.4879999999999995</v>
      </c>
    </row>
    <row r="38" spans="1:41">
      <c r="A38" s="7">
        <v>35</v>
      </c>
      <c r="B38" s="9" t="s">
        <v>49</v>
      </c>
      <c r="C38" s="9" t="s">
        <v>50</v>
      </c>
      <c r="D38" s="9" t="s">
        <v>49</v>
      </c>
      <c r="E38" s="9" t="s">
        <v>50</v>
      </c>
      <c r="F38" s="2" t="b">
        <f t="shared" si="8"/>
        <v>0</v>
      </c>
      <c r="G38" s="2" t="b">
        <f t="shared" si="6"/>
        <v>0</v>
      </c>
      <c r="H38" s="1" t="s">
        <v>125</v>
      </c>
      <c r="J38" s="4"/>
      <c r="M38" s="1">
        <f>PRODUCT(SUM(PRODUCT(R38,overview!$J$6),PRODUCT(W38,overview!$K$6),PRODUCT(AB38,overview!$L$6)),1/SUM(overview!$J$6:$L$6))</f>
        <v>0.33685714285714285</v>
      </c>
      <c r="N38" s="1">
        <f>PRODUCT(SUM(PRODUCT(S38,overview!$J$6),PRODUCT(X38,overview!$K$6),PRODUCT(AC38,overview!$L$6)),1/SUM(overview!$J$6:$L$6))</f>
        <v>2.6631428571428568</v>
      </c>
      <c r="O38" s="1">
        <f t="shared" si="2"/>
        <v>4</v>
      </c>
      <c r="P38" s="1">
        <f t="shared" si="3"/>
        <v>2</v>
      </c>
      <c r="Q38" s="1">
        <f t="shared" si="7"/>
        <v>6.3244287093659493E-2</v>
      </c>
      <c r="R38" s="1">
        <v>0.33300000000000002</v>
      </c>
      <c r="S38" s="1">
        <v>2.6669999999999998</v>
      </c>
      <c r="T38" s="1">
        <v>2</v>
      </c>
      <c r="U38" s="1">
        <v>0</v>
      </c>
      <c r="V38" s="1">
        <f t="shared" si="4"/>
        <v>0</v>
      </c>
      <c r="W38" s="1">
        <v>0.33900000000000002</v>
      </c>
      <c r="X38" s="1">
        <v>2.661</v>
      </c>
      <c r="Y38" s="1">
        <v>2</v>
      </c>
      <c r="Z38" s="1">
        <v>2</v>
      </c>
      <c r="AA38" s="1">
        <f t="shared" si="5"/>
        <v>0.1273957158962796</v>
      </c>
      <c r="AB38" s="1">
        <v>0.33300000000000002</v>
      </c>
      <c r="AC38" s="1">
        <v>2.6669999999999998</v>
      </c>
      <c r="AD38" s="1">
        <v>0</v>
      </c>
      <c r="AE38" s="1">
        <v>0</v>
      </c>
      <c r="AF38" s="1" t="e">
        <f t="shared" si="1"/>
        <v>#DIV/0!</v>
      </c>
      <c r="AH38" s="1">
        <f t="shared" si="9"/>
        <v>0.52150543097229141</v>
      </c>
      <c r="AI38" s="1">
        <f t="shared" si="10"/>
        <v>0.10153983039236966</v>
      </c>
      <c r="AJ38" s="1">
        <f t="shared" si="11"/>
        <v>0.43300033177277253</v>
      </c>
      <c r="AK38" s="1">
        <f t="shared" si="12"/>
        <v>36.322768582324684</v>
      </c>
      <c r="AL38" s="1" t="b">
        <f t="shared" si="13"/>
        <v>1</v>
      </c>
      <c r="AM38" s="1">
        <f t="shared" si="14"/>
        <v>53.94705893935302</v>
      </c>
      <c r="AN38" s="1" t="b">
        <f t="shared" si="15"/>
        <v>1</v>
      </c>
      <c r="AO38" s="1">
        <v>9.4879999999999995</v>
      </c>
    </row>
    <row r="39" spans="1:41">
      <c r="A39" s="7">
        <v>36</v>
      </c>
      <c r="B39" s="9" t="s">
        <v>51</v>
      </c>
      <c r="C39" s="9" t="s">
        <v>52</v>
      </c>
      <c r="D39" s="9" t="s">
        <v>51</v>
      </c>
      <c r="E39" s="9" t="s">
        <v>52</v>
      </c>
      <c r="F39" s="2" t="b">
        <f t="shared" si="8"/>
        <v>0</v>
      </c>
      <c r="G39" s="2" t="b">
        <f t="shared" si="6"/>
        <v>0</v>
      </c>
      <c r="H39" s="1" t="s">
        <v>125</v>
      </c>
      <c r="J39" s="4"/>
      <c r="M39" s="1">
        <f>PRODUCT(SUM(PRODUCT(R39,overview!$J$6),PRODUCT(W39,overview!$K$6),PRODUCT(AB39,overview!$L$6)),1/SUM(overview!$J$6:$L$6))</f>
        <v>0.39921428571428569</v>
      </c>
      <c r="N39" s="1">
        <f>PRODUCT(SUM(PRODUCT(S39,overview!$J$6),PRODUCT(X39,overview!$K$6),PRODUCT(AC39,overview!$L$6)),1/SUM(overview!$J$6:$L$6))</f>
        <v>2.6007857142857143</v>
      </c>
      <c r="O39" s="1">
        <f t="shared" si="2"/>
        <v>12.2</v>
      </c>
      <c r="P39" s="1">
        <f t="shared" si="3"/>
        <v>9.8000000000000007</v>
      </c>
      <c r="Q39" s="1">
        <f t="shared" si="7"/>
        <v>0.12330132625206489</v>
      </c>
      <c r="R39" s="1">
        <v>0.33300000000000002</v>
      </c>
      <c r="S39" s="1">
        <v>2.6669999999999998</v>
      </c>
      <c r="T39" s="1">
        <v>4</v>
      </c>
      <c r="U39" s="1">
        <v>0</v>
      </c>
      <c r="V39" s="1">
        <f t="shared" si="4"/>
        <v>0</v>
      </c>
      <c r="W39" s="1">
        <v>0.436</v>
      </c>
      <c r="X39" s="1">
        <v>2.5640000000000001</v>
      </c>
      <c r="Y39" s="1">
        <v>8.1999999999999993</v>
      </c>
      <c r="Z39" s="1">
        <v>9.8000000000000007</v>
      </c>
      <c r="AA39" s="1">
        <f t="shared" si="5"/>
        <v>0.20322666565199196</v>
      </c>
      <c r="AB39" s="1">
        <v>0.33300000000000002</v>
      </c>
      <c r="AC39" s="1">
        <v>2.6669999999999998</v>
      </c>
      <c r="AD39" s="1">
        <v>0</v>
      </c>
      <c r="AE39" s="1">
        <v>0</v>
      </c>
      <c r="AF39" s="1" t="e">
        <f t="shared" si="1"/>
        <v>#DIV/0!</v>
      </c>
      <c r="AH39" s="1">
        <f t="shared" si="9"/>
        <v>0.58198871851150613</v>
      </c>
      <c r="AI39" s="1">
        <f t="shared" si="10"/>
        <v>0.10399428820324404</v>
      </c>
      <c r="AJ39" s="1">
        <f t="shared" si="11"/>
        <v>0.43940743829851764</v>
      </c>
      <c r="AK39" s="1">
        <f t="shared" si="12"/>
        <v>33.485050396256433</v>
      </c>
      <c r="AL39" s="1" t="b">
        <f t="shared" si="13"/>
        <v>1</v>
      </c>
      <c r="AM39" s="1">
        <f t="shared" si="14"/>
        <v>58.866777414047419</v>
      </c>
      <c r="AN39" s="1" t="b">
        <f t="shared" si="15"/>
        <v>1</v>
      </c>
      <c r="AO39" s="1">
        <v>9.4879999999999995</v>
      </c>
    </row>
    <row r="40" spans="1:41">
      <c r="A40" s="7">
        <v>37</v>
      </c>
      <c r="B40" s="9" t="s">
        <v>38</v>
      </c>
      <c r="C40" s="9" t="s">
        <v>1</v>
      </c>
      <c r="D40" s="9" t="s">
        <v>32</v>
      </c>
      <c r="E40" s="9" t="s">
        <v>33</v>
      </c>
      <c r="F40" s="2" t="b">
        <f t="shared" si="8"/>
        <v>0</v>
      </c>
      <c r="G40" s="2" t="b">
        <f t="shared" si="6"/>
        <v>1</v>
      </c>
      <c r="H40" s="1" t="s">
        <v>125</v>
      </c>
      <c r="J40" s="2"/>
      <c r="M40" s="1">
        <f>PRODUCT(SUM(PRODUCT(R40,overview!$J$6),PRODUCT(W40,overview!$K$6),PRODUCT(AB40,overview!$L$6)),1/SUM(overview!$J$6:$L$6))</f>
        <v>0.72838095238095235</v>
      </c>
      <c r="N40" s="1">
        <f>PRODUCT(SUM(PRODUCT(S40,overview!$J$6),PRODUCT(X40,overview!$K$6),PRODUCT(AC40,overview!$L$6)),1/SUM(overview!$J$6:$L$6))</f>
        <v>2.2716190476190472</v>
      </c>
      <c r="O40" s="1">
        <f t="shared" si="2"/>
        <v>8.1999999999999993</v>
      </c>
      <c r="P40" s="1">
        <f t="shared" si="3"/>
        <v>25.8</v>
      </c>
      <c r="Q40" s="1">
        <f t="shared" si="7"/>
        <v>1.0088554214403458</v>
      </c>
      <c r="R40" s="1">
        <v>0.45</v>
      </c>
      <c r="S40" s="1">
        <v>2.5499999999999998</v>
      </c>
      <c r="T40" s="1">
        <v>3.7</v>
      </c>
      <c r="U40" s="1">
        <v>6.3</v>
      </c>
      <c r="V40" s="1">
        <f t="shared" si="4"/>
        <v>0.30047694753577103</v>
      </c>
      <c r="W40" s="1">
        <v>0.875</v>
      </c>
      <c r="X40" s="1">
        <v>2.125</v>
      </c>
      <c r="Y40" s="1">
        <v>4.5</v>
      </c>
      <c r="Z40" s="1">
        <v>17.5</v>
      </c>
      <c r="AA40" s="1">
        <f t="shared" si="5"/>
        <v>1.6013071895424835</v>
      </c>
      <c r="AB40" s="1">
        <v>0.66700000000000004</v>
      </c>
      <c r="AC40" s="1">
        <v>2.3330000000000002</v>
      </c>
      <c r="AD40" s="1">
        <v>0</v>
      </c>
      <c r="AE40" s="1">
        <v>2</v>
      </c>
      <c r="AF40" s="1" t="e">
        <f t="shared" si="1"/>
        <v>#DIV/0!</v>
      </c>
      <c r="AH40" s="1">
        <f t="shared" si="9"/>
        <v>0.63382091961716835</v>
      </c>
      <c r="AI40" s="1">
        <f t="shared" si="10"/>
        <v>9.2376653910476933E-2</v>
      </c>
      <c r="AJ40" s="1">
        <f t="shared" ref="AJ40:AJ71" si="16">(SUM(AE36:AE46)*SUM(AB36:AB46))/(SUM(AD36:AD46)*SUM(AC36:AC46))</f>
        <v>0.48868778280542985</v>
      </c>
      <c r="AK40" s="1">
        <f t="shared" si="12"/>
        <v>39.496008888539883</v>
      </c>
      <c r="AL40" s="1" t="b">
        <f t="shared" si="13"/>
        <v>1</v>
      </c>
      <c r="AM40" s="1">
        <f t="shared" si="14"/>
        <v>58.959214975195472</v>
      </c>
      <c r="AN40" s="1" t="b">
        <f t="shared" si="15"/>
        <v>1</v>
      </c>
      <c r="AO40" s="1">
        <v>9.4879999999999995</v>
      </c>
    </row>
    <row r="41" spans="1:41">
      <c r="A41" s="7">
        <v>38</v>
      </c>
      <c r="B41" s="9" t="s">
        <v>43</v>
      </c>
      <c r="C41" s="9" t="s">
        <v>44</v>
      </c>
      <c r="D41" s="9" t="s">
        <v>43</v>
      </c>
      <c r="E41" s="9" t="s">
        <v>44</v>
      </c>
      <c r="F41" s="2" t="b">
        <f t="shared" si="8"/>
        <v>0</v>
      </c>
      <c r="G41" s="2" t="b">
        <f t="shared" si="6"/>
        <v>0</v>
      </c>
      <c r="H41" s="1" t="s">
        <v>125</v>
      </c>
      <c r="M41" s="1">
        <f>PRODUCT(SUM(PRODUCT(R41,overview!$J$6),PRODUCT(W41,overview!$K$6),PRODUCT(AB41,overview!$L$6)),1/SUM(overview!$J$6:$L$6))</f>
        <v>0.50235714285714272</v>
      </c>
      <c r="N41" s="1">
        <f>PRODUCT(SUM(PRODUCT(S41,overview!$J$6),PRODUCT(X41,overview!$K$6),PRODUCT(AC41,overview!$L$6)),1/SUM(overview!$J$6:$L$6))</f>
        <v>2.4976428571428571</v>
      </c>
      <c r="O41" s="1">
        <f t="shared" si="2"/>
        <v>6.5</v>
      </c>
      <c r="P41" s="1">
        <f t="shared" si="3"/>
        <v>18.5</v>
      </c>
      <c r="Q41" s="1">
        <f t="shared" si="7"/>
        <v>0.57245402808362156</v>
      </c>
      <c r="R41" s="1">
        <v>0.35399999999999998</v>
      </c>
      <c r="S41" s="1">
        <v>2.6459999999999999</v>
      </c>
      <c r="T41" s="1">
        <v>2</v>
      </c>
      <c r="U41" s="1">
        <v>3</v>
      </c>
      <c r="V41" s="1">
        <f t="shared" si="4"/>
        <v>0.20068027210884354</v>
      </c>
      <c r="W41" s="1">
        <v>0.58399999999999996</v>
      </c>
      <c r="X41" s="1">
        <v>2.4159999999999999</v>
      </c>
      <c r="Y41" s="1">
        <v>4.5</v>
      </c>
      <c r="Z41" s="1">
        <v>15.5</v>
      </c>
      <c r="AA41" s="1">
        <f t="shared" si="5"/>
        <v>0.83259749816041206</v>
      </c>
      <c r="AB41" s="1">
        <v>0.375</v>
      </c>
      <c r="AC41" s="1">
        <v>2.625</v>
      </c>
      <c r="AD41" s="1">
        <v>0</v>
      </c>
      <c r="AE41" s="1">
        <v>0</v>
      </c>
      <c r="AF41" s="1" t="e">
        <f t="shared" si="1"/>
        <v>#DIV/0!</v>
      </c>
      <c r="AH41" s="1">
        <f t="shared" si="9"/>
        <v>0.71714951345179079</v>
      </c>
      <c r="AI41" s="1">
        <f t="shared" si="10"/>
        <v>0.12311653964174051</v>
      </c>
      <c r="AJ41" s="1">
        <f t="shared" si="16"/>
        <v>0.55305032277549182</v>
      </c>
      <c r="AK41" s="1">
        <f t="shared" si="12"/>
        <v>50.594937636819822</v>
      </c>
      <c r="AL41" s="1" t="b">
        <f t="shared" si="13"/>
        <v>1</v>
      </c>
      <c r="AM41" s="1">
        <f t="shared" si="14"/>
        <v>61.298959322914975</v>
      </c>
      <c r="AN41" s="1" t="b">
        <f t="shared" si="15"/>
        <v>1</v>
      </c>
      <c r="AO41" s="1">
        <v>9.4879999999999995</v>
      </c>
    </row>
    <row r="42" spans="1:41">
      <c r="A42" s="7">
        <v>39</v>
      </c>
      <c r="B42" s="9" t="s">
        <v>60</v>
      </c>
      <c r="C42" s="9" t="s">
        <v>61</v>
      </c>
      <c r="D42" s="9" t="s">
        <v>72</v>
      </c>
      <c r="E42" s="9" t="s">
        <v>73</v>
      </c>
      <c r="F42" s="2" t="b">
        <f t="shared" si="8"/>
        <v>0</v>
      </c>
      <c r="G42" s="2" t="b">
        <f t="shared" si="6"/>
        <v>1</v>
      </c>
      <c r="H42" s="1" t="s">
        <v>125</v>
      </c>
      <c r="J42" s="4"/>
      <c r="M42" s="1">
        <f>PRODUCT(SUM(PRODUCT(R42,overview!$J$6),PRODUCT(W42,overview!$K$6),PRODUCT(AB42,overview!$L$6)),1/SUM(overview!$J$6:$L$6))</f>
        <v>0.58604761904761904</v>
      </c>
      <c r="N42" s="1">
        <f>PRODUCT(SUM(PRODUCT(S42,overview!$J$6),PRODUCT(X42,overview!$K$6),PRODUCT(AC42,overview!$L$6)),1/SUM(overview!$J$6:$L$6))</f>
        <v>2.4139523809523808</v>
      </c>
      <c r="O42" s="1">
        <f t="shared" si="2"/>
        <v>10</v>
      </c>
      <c r="P42" s="1">
        <f t="shared" si="3"/>
        <v>22</v>
      </c>
      <c r="Q42" s="1">
        <f t="shared" si="7"/>
        <v>0.5341053005345906</v>
      </c>
      <c r="R42" s="1">
        <v>0.93300000000000005</v>
      </c>
      <c r="S42" s="1">
        <v>2.0670000000000002</v>
      </c>
      <c r="T42" s="1">
        <v>5.7</v>
      </c>
      <c r="U42" s="1">
        <v>2.2999999999999998</v>
      </c>
      <c r="V42" s="1">
        <f t="shared" si="4"/>
        <v>0.18213530924553761</v>
      </c>
      <c r="W42" s="1">
        <v>0.39700000000000002</v>
      </c>
      <c r="X42" s="1">
        <v>2.6030000000000002</v>
      </c>
      <c r="Y42" s="1">
        <v>3.3</v>
      </c>
      <c r="Z42" s="1">
        <v>15.7</v>
      </c>
      <c r="AA42" s="1">
        <f t="shared" si="5"/>
        <v>0.72560798146660621</v>
      </c>
      <c r="AB42" s="1">
        <v>0.83299999999999996</v>
      </c>
      <c r="AC42" s="1">
        <v>2.1669999999999998</v>
      </c>
      <c r="AD42" s="1">
        <v>1</v>
      </c>
      <c r="AE42" s="1">
        <v>4</v>
      </c>
      <c r="AF42" s="1">
        <f t="shared" si="1"/>
        <v>1.537609598523304</v>
      </c>
      <c r="AH42" s="1">
        <f t="shared" si="9"/>
        <v>0.77233745278535204</v>
      </c>
      <c r="AI42" s="1">
        <f t="shared" si="10"/>
        <v>0.16871120480286436</v>
      </c>
      <c r="AJ42" s="1">
        <f t="shared" si="16"/>
        <v>0.83394005111920078</v>
      </c>
      <c r="AK42" s="1">
        <f t="shared" si="12"/>
        <v>56.117476046692254</v>
      </c>
      <c r="AL42" s="1" t="b">
        <f t="shared" si="13"/>
        <v>1</v>
      </c>
      <c r="AM42" s="1">
        <f t="shared" si="14"/>
        <v>64.3815850117699</v>
      </c>
      <c r="AN42" s="1" t="b">
        <f t="shared" si="15"/>
        <v>1</v>
      </c>
      <c r="AO42" s="1">
        <v>9.4879999999999995</v>
      </c>
    </row>
    <row r="43" spans="1:41">
      <c r="A43" s="7">
        <v>40</v>
      </c>
      <c r="B43" s="9" t="s">
        <v>38</v>
      </c>
      <c r="C43" s="9" t="s">
        <v>1</v>
      </c>
      <c r="D43" s="9" t="s">
        <v>38</v>
      </c>
      <c r="E43" s="9" t="s">
        <v>1</v>
      </c>
      <c r="F43" s="2" t="b">
        <f t="shared" si="8"/>
        <v>0</v>
      </c>
      <c r="G43" s="2" t="b">
        <f t="shared" si="6"/>
        <v>0</v>
      </c>
      <c r="H43" s="1" t="s">
        <v>125</v>
      </c>
      <c r="J43" s="2"/>
      <c r="M43" s="1">
        <f>PRODUCT(SUM(PRODUCT(R43,overview!$J$6),PRODUCT(W43,overview!$K$6),PRODUCT(AB43,overview!$L$6)),1/SUM(overview!$J$6:$L$6))</f>
        <v>0.46330952380952378</v>
      </c>
      <c r="N43" s="1">
        <f>PRODUCT(SUM(PRODUCT(S43,overview!$J$6),PRODUCT(X43,overview!$K$6),PRODUCT(AC43,overview!$L$6)),1/SUM(overview!$J$6:$L$6))</f>
        <v>2.5366904761904761</v>
      </c>
      <c r="O43" s="1">
        <f t="shared" si="2"/>
        <v>8</v>
      </c>
      <c r="P43" s="1">
        <f t="shared" si="3"/>
        <v>25</v>
      </c>
      <c r="Q43" s="1">
        <f t="shared" si="7"/>
        <v>0.57076031762420099</v>
      </c>
      <c r="R43" s="1">
        <v>0.42499999999999999</v>
      </c>
      <c r="S43" s="1">
        <v>2.5750000000000002</v>
      </c>
      <c r="T43" s="1">
        <v>2</v>
      </c>
      <c r="U43" s="1">
        <v>6</v>
      </c>
      <c r="V43" s="1">
        <f t="shared" si="4"/>
        <v>0.49514563106796111</v>
      </c>
      <c r="W43" s="1">
        <v>0.48799999999999999</v>
      </c>
      <c r="X43" s="1">
        <v>2.512</v>
      </c>
      <c r="Y43" s="1">
        <v>6</v>
      </c>
      <c r="Z43" s="1">
        <v>19</v>
      </c>
      <c r="AA43" s="1">
        <f t="shared" si="5"/>
        <v>0.61518046709129515</v>
      </c>
      <c r="AB43" s="1">
        <v>0.33300000000000002</v>
      </c>
      <c r="AC43" s="1">
        <v>2.6669999999999998</v>
      </c>
      <c r="AD43" s="1">
        <v>0</v>
      </c>
      <c r="AE43" s="1">
        <v>0</v>
      </c>
      <c r="AF43" s="1" t="e">
        <f t="shared" si="1"/>
        <v>#DIV/0!</v>
      </c>
      <c r="AH43" s="1">
        <f t="shared" si="9"/>
        <v>0.80607883670194391</v>
      </c>
      <c r="AI43" s="1">
        <f t="shared" si="10"/>
        <v>0.17396603821818477</v>
      </c>
      <c r="AJ43" s="1">
        <f t="shared" si="16"/>
        <v>0.93559928443649376</v>
      </c>
      <c r="AK43" s="1">
        <f t="shared" si="12"/>
        <v>54.811634009999757</v>
      </c>
      <c r="AL43" s="1" t="b">
        <f t="shared" si="13"/>
        <v>1</v>
      </c>
      <c r="AM43" s="1">
        <f t="shared" si="14"/>
        <v>62.810378566735395</v>
      </c>
      <c r="AN43" s="1" t="b">
        <f t="shared" si="15"/>
        <v>1</v>
      </c>
      <c r="AO43" s="1">
        <v>9.4879999999999995</v>
      </c>
    </row>
    <row r="44" spans="1:41">
      <c r="A44" s="7">
        <v>41</v>
      </c>
      <c r="B44" s="9" t="s">
        <v>75</v>
      </c>
      <c r="C44" s="9" t="s">
        <v>1</v>
      </c>
      <c r="D44" s="9" t="s">
        <v>75</v>
      </c>
      <c r="E44" s="9" t="s">
        <v>1</v>
      </c>
      <c r="F44" s="2" t="b">
        <f t="shared" si="8"/>
        <v>0</v>
      </c>
      <c r="G44" s="2" t="b">
        <f t="shared" si="6"/>
        <v>0</v>
      </c>
      <c r="H44" s="1" t="s">
        <v>125</v>
      </c>
      <c r="J44" s="3"/>
      <c r="M44" s="1">
        <f>PRODUCT(SUM(PRODUCT(R44,overview!$J$6),PRODUCT(W44,overview!$K$6),PRODUCT(AB44,overview!$L$6)),1/SUM(overview!$J$6:$L$6))</f>
        <v>0.85285714285714287</v>
      </c>
      <c r="N44" s="1">
        <f>PRODUCT(SUM(PRODUCT(S44,overview!$J$6),PRODUCT(X44,overview!$K$6),PRODUCT(AC44,overview!$L$6)),1/SUM(overview!$J$6:$L$6))</f>
        <v>2.1471428571428568</v>
      </c>
      <c r="O44" s="1">
        <f t="shared" si="2"/>
        <v>12.5</v>
      </c>
      <c r="P44" s="1">
        <f t="shared" si="3"/>
        <v>20.5</v>
      </c>
      <c r="Q44" s="1">
        <f t="shared" si="7"/>
        <v>0.65141716566866281</v>
      </c>
      <c r="R44" s="1">
        <v>0.76300000000000001</v>
      </c>
      <c r="S44" s="1">
        <v>2.2370000000000001</v>
      </c>
      <c r="T44" s="1">
        <v>5</v>
      </c>
      <c r="U44" s="1">
        <v>4</v>
      </c>
      <c r="V44" s="1">
        <f t="shared" si="4"/>
        <v>0.27286544479213232</v>
      </c>
      <c r="W44" s="1">
        <v>0.89400000000000002</v>
      </c>
      <c r="X44" s="1">
        <v>2.1059999999999999</v>
      </c>
      <c r="Y44" s="1">
        <v>7.5</v>
      </c>
      <c r="Z44" s="1">
        <v>16.5</v>
      </c>
      <c r="AA44" s="1">
        <f t="shared" si="5"/>
        <v>0.93390313390313406</v>
      </c>
      <c r="AB44" s="1">
        <v>1</v>
      </c>
      <c r="AC44" s="1">
        <v>2</v>
      </c>
      <c r="AD44" s="1">
        <v>0</v>
      </c>
      <c r="AE44" s="1">
        <v>0</v>
      </c>
      <c r="AF44" s="1" t="e">
        <f t="shared" si="1"/>
        <v>#DIV/0!</v>
      </c>
      <c r="AH44" s="1">
        <f t="shared" si="9"/>
        <v>0.85941511253582548</v>
      </c>
      <c r="AI44" s="1">
        <f t="shared" si="10"/>
        <v>0.16954264667498045</v>
      </c>
      <c r="AJ44" s="1">
        <f t="shared" si="16"/>
        <v>0.77431672844283328</v>
      </c>
      <c r="AK44" s="1">
        <f t="shared" si="12"/>
        <v>57.15070550467469</v>
      </c>
      <c r="AL44" s="1" t="b">
        <f t="shared" si="13"/>
        <v>1</v>
      </c>
      <c r="AM44" s="1">
        <f t="shared" si="14"/>
        <v>60.949149461658727</v>
      </c>
      <c r="AN44" s="1" t="b">
        <f t="shared" si="15"/>
        <v>1</v>
      </c>
      <c r="AO44" s="1">
        <v>9.4879999999999995</v>
      </c>
    </row>
    <row r="45" spans="1:41">
      <c r="A45" s="7">
        <v>42</v>
      </c>
      <c r="B45" s="9" t="s">
        <v>57</v>
      </c>
      <c r="C45" s="9" t="s">
        <v>48</v>
      </c>
      <c r="D45" s="9" t="s">
        <v>32</v>
      </c>
      <c r="E45" s="9" t="s">
        <v>33</v>
      </c>
      <c r="F45" s="2" t="b">
        <f t="shared" si="8"/>
        <v>0</v>
      </c>
      <c r="G45" s="2" t="b">
        <f t="shared" si="6"/>
        <v>0</v>
      </c>
      <c r="H45" s="1" t="s">
        <v>125</v>
      </c>
      <c r="J45" s="2"/>
      <c r="K45" s="2" t="s">
        <v>34</v>
      </c>
      <c r="L45" s="2" t="s">
        <v>135</v>
      </c>
      <c r="M45" s="1">
        <f>PRODUCT(SUM(PRODUCT(R45,overview!$J$6),PRODUCT(W45,overview!$K$6),PRODUCT(AB45,overview!$L$6)),1/SUM(overview!$J$6:$L$6))</f>
        <v>0.9078571428571427</v>
      </c>
      <c r="N45" s="1">
        <f>PRODUCT(SUM(PRODUCT(S45,overview!$J$6),PRODUCT(X45,overview!$K$6),PRODUCT(AC45,overview!$L$6)),1/SUM(overview!$J$6:$L$6))</f>
        <v>2.0921428571428571</v>
      </c>
      <c r="O45" s="1">
        <f t="shared" si="2"/>
        <v>21.5</v>
      </c>
      <c r="P45" s="1">
        <f t="shared" si="3"/>
        <v>25.5</v>
      </c>
      <c r="Q45" s="1">
        <f t="shared" si="7"/>
        <v>0.51466886865109918</v>
      </c>
      <c r="R45" s="1">
        <v>1.0049999999999999</v>
      </c>
      <c r="S45" s="1">
        <v>1.9950000000000001</v>
      </c>
      <c r="T45" s="1">
        <v>12</v>
      </c>
      <c r="U45" s="1">
        <v>1</v>
      </c>
      <c r="V45" s="1">
        <f t="shared" si="4"/>
        <v>4.1979949874686708E-2</v>
      </c>
      <c r="W45" s="1">
        <v>0.85099999999999998</v>
      </c>
      <c r="X45" s="1">
        <v>2.149</v>
      </c>
      <c r="Y45" s="1">
        <v>8.5</v>
      </c>
      <c r="Z45" s="1">
        <v>23.5</v>
      </c>
      <c r="AA45" s="1">
        <f t="shared" si="5"/>
        <v>1.0948183833794103</v>
      </c>
      <c r="AB45" s="1">
        <v>1.083</v>
      </c>
      <c r="AC45" s="1">
        <v>1.917</v>
      </c>
      <c r="AD45" s="1">
        <v>1</v>
      </c>
      <c r="AE45" s="1">
        <v>1</v>
      </c>
      <c r="AF45" s="1">
        <f t="shared" si="1"/>
        <v>0.56494522691705795</v>
      </c>
      <c r="AH45" s="1">
        <f t="shared" si="9"/>
        <v>0.72112112150482044</v>
      </c>
      <c r="AI45" s="1">
        <f t="shared" si="10"/>
        <v>0.13333586740894537</v>
      </c>
      <c r="AJ45" s="1">
        <f t="shared" si="16"/>
        <v>0.57459847844463241</v>
      </c>
      <c r="AK45" s="1">
        <f t="shared" si="12"/>
        <v>42.180548745472002</v>
      </c>
      <c r="AL45" s="1" t="b">
        <f t="shared" si="13"/>
        <v>1</v>
      </c>
      <c r="AM45" s="1">
        <f t="shared" si="14"/>
        <v>62.095139658764772</v>
      </c>
      <c r="AN45" s="1" t="b">
        <f t="shared" si="15"/>
        <v>1</v>
      </c>
      <c r="AO45" s="1">
        <v>9.4879999999999995</v>
      </c>
    </row>
    <row r="46" spans="1:41">
      <c r="A46" s="7">
        <v>43</v>
      </c>
      <c r="B46" s="9" t="s">
        <v>58</v>
      </c>
      <c r="C46" s="9" t="s">
        <v>59</v>
      </c>
      <c r="D46" s="9" t="s">
        <v>30</v>
      </c>
      <c r="E46" s="9" t="s">
        <v>31</v>
      </c>
      <c r="F46" s="2" t="b">
        <f t="shared" si="8"/>
        <v>0</v>
      </c>
      <c r="G46" s="2" t="b">
        <f t="shared" si="6"/>
        <v>1</v>
      </c>
      <c r="H46" s="1" t="s">
        <v>125</v>
      </c>
      <c r="J46" s="4"/>
      <c r="K46" s="2" t="s">
        <v>34</v>
      </c>
      <c r="L46" s="2" t="s">
        <v>136</v>
      </c>
      <c r="M46" s="1">
        <f>PRODUCT(SUM(PRODUCT(R46,overview!$J$6),PRODUCT(W46,overview!$K$6),PRODUCT(AB46,overview!$L$6)),1/SUM(overview!$J$6:$L$6))</f>
        <v>0.7136904761904761</v>
      </c>
      <c r="N46" s="1">
        <f>PRODUCT(SUM(PRODUCT(S46,overview!$J$6),PRODUCT(X46,overview!$K$6),PRODUCT(AC46,overview!$L$6)),1/SUM(overview!$J$6:$L$6))</f>
        <v>2.2863095238095239</v>
      </c>
      <c r="O46" s="1">
        <f t="shared" si="2"/>
        <v>8</v>
      </c>
      <c r="P46" s="1">
        <f t="shared" si="3"/>
        <v>17</v>
      </c>
      <c r="Q46" s="1">
        <f t="shared" si="7"/>
        <v>0.66333637073678708</v>
      </c>
      <c r="R46" s="1">
        <v>0.375</v>
      </c>
      <c r="S46" s="1">
        <v>2.625</v>
      </c>
      <c r="T46" s="1">
        <v>1</v>
      </c>
      <c r="U46" s="1">
        <v>0</v>
      </c>
      <c r="V46" s="1">
        <f t="shared" si="4"/>
        <v>0</v>
      </c>
      <c r="W46" s="1">
        <v>0.88400000000000001</v>
      </c>
      <c r="X46" s="1">
        <v>2.1160000000000001</v>
      </c>
      <c r="Y46" s="1">
        <v>6</v>
      </c>
      <c r="Z46" s="1">
        <v>16</v>
      </c>
      <c r="AA46" s="1">
        <f t="shared" si="5"/>
        <v>1.1140516698172651</v>
      </c>
      <c r="AB46" s="1">
        <v>0.85699999999999998</v>
      </c>
      <c r="AC46" s="1">
        <v>2.1429999999999998</v>
      </c>
      <c r="AD46" s="1">
        <v>1</v>
      </c>
      <c r="AE46" s="1">
        <v>1</v>
      </c>
      <c r="AF46" s="1">
        <f t="shared" si="1"/>
        <v>0.39990667288847415</v>
      </c>
      <c r="AH46" s="1">
        <f t="shared" si="9"/>
        <v>0.69144636330232634</v>
      </c>
      <c r="AI46" s="1">
        <f t="shared" si="10"/>
        <v>0.13004185077925562</v>
      </c>
      <c r="AJ46" s="1">
        <f t="shared" si="16"/>
        <v>0.63458997439920728</v>
      </c>
      <c r="AK46" s="1">
        <f t="shared" si="12"/>
        <v>31.097502274651877</v>
      </c>
      <c r="AL46" s="1" t="b">
        <f t="shared" si="13"/>
        <v>1</v>
      </c>
      <c r="AM46" s="1">
        <f t="shared" si="14"/>
        <v>64.758301764313188</v>
      </c>
      <c r="AN46" s="1" t="b">
        <f t="shared" si="15"/>
        <v>1</v>
      </c>
      <c r="AO46" s="1">
        <v>9.4879999999999995</v>
      </c>
    </row>
    <row r="47" spans="1:41">
      <c r="A47" s="7">
        <v>44</v>
      </c>
      <c r="B47" s="9" t="s">
        <v>58</v>
      </c>
      <c r="C47" s="9" t="s">
        <v>59</v>
      </c>
      <c r="D47" s="9" t="s">
        <v>51</v>
      </c>
      <c r="E47" s="9" t="s">
        <v>52</v>
      </c>
      <c r="F47" s="2" t="b">
        <f t="shared" si="8"/>
        <v>1</v>
      </c>
      <c r="G47" s="2" t="b">
        <f t="shared" si="6"/>
        <v>1</v>
      </c>
      <c r="H47" s="1" t="s">
        <v>125</v>
      </c>
      <c r="J47" s="4"/>
      <c r="M47" s="1">
        <f>PRODUCT(SUM(PRODUCT(R47,overview!$J$6),PRODUCT(W47,overview!$K$6),PRODUCT(AB47,overview!$L$6)),1/SUM(overview!$J$6:$L$6))</f>
        <v>0.6348571428571429</v>
      </c>
      <c r="N47" s="1">
        <f>PRODUCT(SUM(PRODUCT(S47,overview!$J$6),PRODUCT(X47,overview!$K$6),PRODUCT(AC47,overview!$L$6)),1/SUM(overview!$J$6:$L$6))</f>
        <v>2.3651428571428568</v>
      </c>
      <c r="O47" s="1">
        <f t="shared" si="2"/>
        <v>6.2</v>
      </c>
      <c r="P47" s="1">
        <f t="shared" si="3"/>
        <v>24.8</v>
      </c>
      <c r="Q47" s="1">
        <f t="shared" si="7"/>
        <v>1.0736892969316261</v>
      </c>
      <c r="R47" s="1">
        <v>0.35499999999999998</v>
      </c>
      <c r="S47" s="1">
        <v>2.645</v>
      </c>
      <c r="T47" s="1">
        <v>1</v>
      </c>
      <c r="U47" s="1">
        <v>5</v>
      </c>
      <c r="V47" s="1">
        <f t="shared" si="4"/>
        <v>0.67107750472589789</v>
      </c>
      <c r="W47" s="1">
        <v>0.79</v>
      </c>
      <c r="X47" s="1">
        <v>2.21</v>
      </c>
      <c r="Y47" s="1">
        <v>5.2</v>
      </c>
      <c r="Z47" s="1">
        <v>18.8</v>
      </c>
      <c r="AA47" s="1">
        <f t="shared" si="5"/>
        <v>1.2923773059519665</v>
      </c>
      <c r="AB47" s="1">
        <v>0.36399999999999999</v>
      </c>
      <c r="AC47" s="1">
        <v>2.6360000000000001</v>
      </c>
      <c r="AD47" s="1">
        <v>0</v>
      </c>
      <c r="AE47" s="1">
        <v>1</v>
      </c>
      <c r="AF47" s="1" t="e">
        <f t="shared" si="1"/>
        <v>#DIV/0!</v>
      </c>
      <c r="AH47" s="1">
        <f t="shared" si="9"/>
        <v>0.61615037351240121</v>
      </c>
      <c r="AI47" s="1">
        <f t="shared" si="10"/>
        <v>0.10790127521429037</v>
      </c>
      <c r="AJ47" s="1">
        <f t="shared" si="16"/>
        <v>0.2512946031232301</v>
      </c>
      <c r="AK47" s="1">
        <f t="shared" si="12"/>
        <v>26.921038387112528</v>
      </c>
      <c r="AL47" s="1" t="b">
        <f t="shared" si="13"/>
        <v>1</v>
      </c>
      <c r="AM47" s="1">
        <f t="shared" si="14"/>
        <v>68.204977375768976</v>
      </c>
      <c r="AN47" s="1" t="b">
        <f t="shared" si="15"/>
        <v>1</v>
      </c>
      <c r="AO47" s="1">
        <v>9.4879999999999995</v>
      </c>
    </row>
    <row r="48" spans="1:41">
      <c r="A48" s="7">
        <v>45</v>
      </c>
      <c r="B48" s="9" t="s">
        <v>32</v>
      </c>
      <c r="C48" s="9" t="s">
        <v>33</v>
      </c>
      <c r="D48" s="9" t="s">
        <v>32</v>
      </c>
      <c r="E48" s="9" t="s">
        <v>33</v>
      </c>
      <c r="F48" s="2" t="b">
        <f t="shared" si="8"/>
        <v>0</v>
      </c>
      <c r="G48" s="2" t="b">
        <f t="shared" si="6"/>
        <v>0</v>
      </c>
      <c r="H48" s="1" t="s">
        <v>125</v>
      </c>
      <c r="J48" s="3"/>
      <c r="K48" s="4"/>
      <c r="L48" s="3"/>
      <c r="M48" s="1">
        <f>PRODUCT(SUM(PRODUCT(R48,overview!$J$6),PRODUCT(W48,overview!$K$6),PRODUCT(AB48,overview!$L$6)),1/SUM(overview!$J$6:$L$6))</f>
        <v>0.85845238095238086</v>
      </c>
      <c r="N48" s="1">
        <f>PRODUCT(SUM(PRODUCT(S48,overview!$J$6),PRODUCT(X48,overview!$K$6),PRODUCT(AC48,overview!$L$6)),1/SUM(overview!$J$6:$L$6))</f>
        <v>2.1415476190476186</v>
      </c>
      <c r="O48" s="1">
        <f t="shared" si="2"/>
        <v>11.5</v>
      </c>
      <c r="P48" s="1">
        <f t="shared" si="3"/>
        <v>16.5</v>
      </c>
      <c r="Q48" s="1">
        <f t="shared" si="7"/>
        <v>0.57514133032988757</v>
      </c>
      <c r="R48" s="1">
        <v>0.88200000000000001</v>
      </c>
      <c r="S48" s="1">
        <v>2.1179999999999999</v>
      </c>
      <c r="T48" s="1">
        <v>5</v>
      </c>
      <c r="U48" s="1">
        <v>4</v>
      </c>
      <c r="V48" s="1">
        <f t="shared" si="4"/>
        <v>0.33314447592067997</v>
      </c>
      <c r="W48" s="1">
        <v>0.84099999999999997</v>
      </c>
      <c r="X48" s="1">
        <v>2.1589999999999998</v>
      </c>
      <c r="Y48" s="1">
        <v>6.5</v>
      </c>
      <c r="Z48" s="1">
        <v>12.5</v>
      </c>
      <c r="AA48" s="1">
        <f t="shared" si="5"/>
        <v>0.7491003669790145</v>
      </c>
      <c r="AB48" s="1">
        <v>1</v>
      </c>
      <c r="AC48" s="1">
        <v>2</v>
      </c>
      <c r="AD48" s="1">
        <v>0</v>
      </c>
      <c r="AE48" s="1">
        <v>0</v>
      </c>
      <c r="AF48" s="1" t="e">
        <f t="shared" si="1"/>
        <v>#DIV/0!</v>
      </c>
      <c r="AH48" s="1">
        <f t="shared" si="9"/>
        <v>0.59507804873928694</v>
      </c>
      <c r="AI48" s="1">
        <f t="shared" si="10"/>
        <v>8.8174404015056468E-2</v>
      </c>
      <c r="AJ48" s="1">
        <f t="shared" si="16"/>
        <v>0.3720843208182612</v>
      </c>
      <c r="AK48" s="1">
        <f t="shared" si="12"/>
        <v>28.87765000974807</v>
      </c>
      <c r="AL48" s="1" t="b">
        <f t="shared" si="13"/>
        <v>1</v>
      </c>
      <c r="AM48" s="1">
        <f t="shared" si="14"/>
        <v>69.83337370453647</v>
      </c>
      <c r="AN48" s="1" t="b">
        <f t="shared" si="15"/>
        <v>1</v>
      </c>
      <c r="AO48" s="1">
        <v>9.4879999999999995</v>
      </c>
    </row>
    <row r="49" spans="1:41">
      <c r="A49" s="7">
        <v>46</v>
      </c>
      <c r="B49" s="9" t="s">
        <v>75</v>
      </c>
      <c r="C49" s="9" t="s">
        <v>1</v>
      </c>
      <c r="D49" s="9" t="s">
        <v>75</v>
      </c>
      <c r="E49" s="9" t="s">
        <v>1</v>
      </c>
      <c r="F49" s="2" t="b">
        <f t="shared" si="8"/>
        <v>0</v>
      </c>
      <c r="G49" s="2" t="b">
        <f t="shared" si="6"/>
        <v>0</v>
      </c>
      <c r="H49" s="1" t="s">
        <v>125</v>
      </c>
      <c r="J49" s="2"/>
      <c r="M49" s="1">
        <f>PRODUCT(SUM(PRODUCT(R49,overview!$J$6),PRODUCT(W49,overview!$K$6),PRODUCT(AB49,overview!$L$6)),1/SUM(overview!$J$6:$L$6))</f>
        <v>0.92945238095238103</v>
      </c>
      <c r="N49" s="1">
        <f>PRODUCT(SUM(PRODUCT(S49,overview!$J$6),PRODUCT(X49,overview!$K$6),PRODUCT(AC49,overview!$L$6)),1/SUM(overview!$J$6:$L$6))</f>
        <v>2.0705476190476189</v>
      </c>
      <c r="O49" s="1">
        <f t="shared" si="2"/>
        <v>16.399999999999999</v>
      </c>
      <c r="P49" s="1">
        <f t="shared" si="3"/>
        <v>13.6</v>
      </c>
      <c r="Q49" s="1">
        <f t="shared" si="7"/>
        <v>0.37225195015654267</v>
      </c>
      <c r="R49" s="1">
        <v>1.0680000000000001</v>
      </c>
      <c r="S49" s="1">
        <v>1.9319999999999999</v>
      </c>
      <c r="T49" s="1">
        <v>7</v>
      </c>
      <c r="U49" s="1">
        <v>0</v>
      </c>
      <c r="V49" s="1">
        <f t="shared" si="4"/>
        <v>0</v>
      </c>
      <c r="W49" s="1">
        <v>0.85499999999999998</v>
      </c>
      <c r="X49" s="1">
        <v>2.145</v>
      </c>
      <c r="Y49" s="1">
        <v>9.4</v>
      </c>
      <c r="Z49" s="1">
        <v>13.6</v>
      </c>
      <c r="AA49" s="1">
        <f t="shared" si="5"/>
        <v>0.57669989584883197</v>
      </c>
      <c r="AB49" s="1">
        <v>1</v>
      </c>
      <c r="AC49" s="1">
        <v>2</v>
      </c>
      <c r="AD49" s="1">
        <v>0</v>
      </c>
      <c r="AE49" s="1">
        <v>0</v>
      </c>
      <c r="AF49" s="1" t="e">
        <f t="shared" si="1"/>
        <v>#DIV/0!</v>
      </c>
      <c r="AH49" s="1">
        <f t="shared" si="9"/>
        <v>0.5750821007457072</v>
      </c>
      <c r="AI49" s="1">
        <f t="shared" si="10"/>
        <v>6.491998786295694E-2</v>
      </c>
      <c r="AJ49" s="1">
        <f t="shared" si="16"/>
        <v>0.3720843208182612</v>
      </c>
      <c r="AK49" s="1">
        <f t="shared" si="12"/>
        <v>36.197793118122753</v>
      </c>
      <c r="AL49" s="1" t="b">
        <f t="shared" si="13"/>
        <v>1</v>
      </c>
      <c r="AM49" s="1">
        <f t="shared" si="14"/>
        <v>68.824921753365928</v>
      </c>
      <c r="AN49" s="1" t="b">
        <f t="shared" si="15"/>
        <v>1</v>
      </c>
      <c r="AO49" s="1">
        <v>9.4879999999999995</v>
      </c>
    </row>
    <row r="50" spans="1:41">
      <c r="A50" s="7">
        <v>47</v>
      </c>
      <c r="B50" s="9" t="s">
        <v>84</v>
      </c>
      <c r="C50" s="9" t="s">
        <v>37</v>
      </c>
      <c r="D50" s="9" t="s">
        <v>67</v>
      </c>
      <c r="E50" s="9" t="s">
        <v>37</v>
      </c>
      <c r="F50" s="2" t="b">
        <f t="shared" si="8"/>
        <v>1</v>
      </c>
      <c r="G50" s="2" t="b">
        <f t="shared" si="6"/>
        <v>1</v>
      </c>
      <c r="H50" s="1" t="s">
        <v>125</v>
      </c>
      <c r="J50" s="2"/>
      <c r="M50" s="1">
        <f>PRODUCT(SUM(PRODUCT(R50,overview!$J$6),PRODUCT(W50,overview!$K$6),PRODUCT(AB50,overview!$L$6)),1/SUM(overview!$J$6:$L$6))</f>
        <v>0.86219047619047606</v>
      </c>
      <c r="N50" s="1">
        <f>PRODUCT(SUM(PRODUCT(S50,overview!$J$6),PRODUCT(X50,overview!$K$6),PRODUCT(AC50,overview!$L$6)),1/SUM(overview!$J$6:$L$6))</f>
        <v>2.1378095238095236</v>
      </c>
      <c r="O50" s="1">
        <f t="shared" si="2"/>
        <v>19</v>
      </c>
      <c r="P50" s="1">
        <f t="shared" si="3"/>
        <v>5</v>
      </c>
      <c r="Q50" s="1">
        <f t="shared" si="7"/>
        <v>0.10613304321524619</v>
      </c>
      <c r="R50" s="1">
        <v>1.1599999999999999</v>
      </c>
      <c r="S50" s="1">
        <v>1.84</v>
      </c>
      <c r="T50" s="1">
        <v>13</v>
      </c>
      <c r="U50" s="1">
        <v>0</v>
      </c>
      <c r="V50" s="1">
        <f t="shared" si="4"/>
        <v>0</v>
      </c>
      <c r="W50" s="1">
        <v>0.70499999999999996</v>
      </c>
      <c r="X50" s="1">
        <v>2.2949999999999999</v>
      </c>
      <c r="Y50" s="1">
        <v>5</v>
      </c>
      <c r="Z50" s="1">
        <v>5</v>
      </c>
      <c r="AA50" s="1">
        <f t="shared" si="5"/>
        <v>0.30718954248366015</v>
      </c>
      <c r="AB50" s="1">
        <v>0.93700000000000006</v>
      </c>
      <c r="AC50" s="1">
        <v>2.0630000000000002</v>
      </c>
      <c r="AD50" s="1">
        <v>1</v>
      </c>
      <c r="AE50" s="1">
        <v>0</v>
      </c>
      <c r="AF50" s="1">
        <f t="shared" si="1"/>
        <v>0</v>
      </c>
      <c r="AH50" s="1">
        <f t="shared" si="9"/>
        <v>0.49103665235194244</v>
      </c>
      <c r="AI50" s="1">
        <f t="shared" si="10"/>
        <v>6.2084255706539575E-2</v>
      </c>
      <c r="AJ50" s="1">
        <f t="shared" si="16"/>
        <v>0.44078867787589204</v>
      </c>
      <c r="AK50" s="1">
        <f t="shared" si="12"/>
        <v>74.948753137012574</v>
      </c>
      <c r="AL50" s="1" t="b">
        <f t="shared" si="13"/>
        <v>1</v>
      </c>
      <c r="AM50" s="1">
        <f t="shared" si="14"/>
        <v>67.365697091938756</v>
      </c>
      <c r="AN50" s="1" t="b">
        <f t="shared" si="15"/>
        <v>1</v>
      </c>
      <c r="AO50" s="1">
        <v>9.4879999999999995</v>
      </c>
    </row>
    <row r="51" spans="1:41">
      <c r="A51" s="7">
        <v>48</v>
      </c>
      <c r="B51" s="9" t="s">
        <v>54</v>
      </c>
      <c r="C51" s="9" t="s">
        <v>55</v>
      </c>
      <c r="D51" s="9" t="s">
        <v>54</v>
      </c>
      <c r="E51" s="9" t="s">
        <v>55</v>
      </c>
      <c r="F51" s="2" t="b">
        <f t="shared" si="8"/>
        <v>0</v>
      </c>
      <c r="G51" s="2" t="b">
        <f t="shared" si="6"/>
        <v>0</v>
      </c>
      <c r="H51" s="1" t="s">
        <v>125</v>
      </c>
      <c r="M51" s="1">
        <f>PRODUCT(SUM(PRODUCT(R51,overview!$J$6),PRODUCT(W51,overview!$K$6),PRODUCT(AB51,overview!$L$6)),1/SUM(overview!$J$6:$L$6))</f>
        <v>0.375</v>
      </c>
      <c r="N51" s="1">
        <f>PRODUCT(SUM(PRODUCT(S51,overview!$J$6),PRODUCT(X51,overview!$K$6),PRODUCT(AC51,overview!$L$6)),1/SUM(overview!$J$6:$L$6))</f>
        <v>2.625</v>
      </c>
      <c r="O51" s="1">
        <f t="shared" si="2"/>
        <v>8</v>
      </c>
      <c r="P51" s="1">
        <f t="shared" si="3"/>
        <v>1</v>
      </c>
      <c r="Q51" s="1">
        <f t="shared" si="7"/>
        <v>1.7857142857142856E-2</v>
      </c>
      <c r="R51" s="1">
        <v>0.375</v>
      </c>
      <c r="S51" s="1">
        <v>2.625</v>
      </c>
      <c r="T51" s="1">
        <v>4</v>
      </c>
      <c r="U51" s="1">
        <v>0</v>
      </c>
      <c r="V51" s="1">
        <f t="shared" si="4"/>
        <v>0</v>
      </c>
      <c r="W51" s="1">
        <v>0.375</v>
      </c>
      <c r="X51" s="1">
        <v>2.625</v>
      </c>
      <c r="Y51" s="1">
        <v>4</v>
      </c>
      <c r="Z51" s="1">
        <v>1</v>
      </c>
      <c r="AA51" s="1">
        <f t="shared" si="5"/>
        <v>3.5714285714285712E-2</v>
      </c>
      <c r="AB51" s="1">
        <v>0.375</v>
      </c>
      <c r="AC51" s="1">
        <v>2.625</v>
      </c>
      <c r="AD51" s="1">
        <v>0</v>
      </c>
      <c r="AE51" s="1">
        <v>0</v>
      </c>
      <c r="AF51" s="1" t="e">
        <f t="shared" si="1"/>
        <v>#DIV/0!</v>
      </c>
      <c r="AH51" s="1">
        <f t="shared" si="9"/>
        <v>0.40850469582581006</v>
      </c>
      <c r="AI51" s="1">
        <f t="shared" si="10"/>
        <v>6.1615201932316267E-2</v>
      </c>
      <c r="AJ51" s="1">
        <f t="shared" si="16"/>
        <v>0.61728199230677716</v>
      </c>
      <c r="AK51" s="1">
        <f t="shared" si="12"/>
        <v>139.37804866464029</v>
      </c>
      <c r="AL51" s="1" t="b">
        <f t="shared" si="13"/>
        <v>1</v>
      </c>
      <c r="AM51" s="1">
        <f t="shared" si="14"/>
        <v>61.482693645670238</v>
      </c>
      <c r="AN51" s="1" t="b">
        <f t="shared" si="15"/>
        <v>1</v>
      </c>
      <c r="AO51" s="1">
        <v>9.4879999999999995</v>
      </c>
    </row>
    <row r="52" spans="1:41">
      <c r="A52" s="7">
        <v>49</v>
      </c>
      <c r="B52" s="9" t="s">
        <v>32</v>
      </c>
      <c r="C52" s="9" t="s">
        <v>33</v>
      </c>
      <c r="D52" s="9" t="s">
        <v>32</v>
      </c>
      <c r="E52" s="9" t="s">
        <v>33</v>
      </c>
      <c r="F52" s="2" t="b">
        <f t="shared" si="8"/>
        <v>0</v>
      </c>
      <c r="G52" s="2" t="b">
        <f t="shared" si="6"/>
        <v>0</v>
      </c>
      <c r="H52" s="1" t="s">
        <v>285</v>
      </c>
      <c r="J52" s="2"/>
      <c r="K52" s="2"/>
      <c r="L52" s="2"/>
      <c r="M52" s="1">
        <f>PRODUCT(SUM(PRODUCT(R52,overview!$J$6),PRODUCT(W52,overview!$K$6),PRODUCT(AB52,overview!$L$6)),1/SUM(overview!$J$6:$L$6))</f>
        <v>0.92499999999999993</v>
      </c>
      <c r="N52" s="1">
        <f>PRODUCT(SUM(PRODUCT(S52,overview!$J$6),PRODUCT(X52,overview!$K$6),PRODUCT(AC52,overview!$L$6)),1/SUM(overview!$J$6:$L$6))</f>
        <v>2.0750000000000002</v>
      </c>
      <c r="O52" s="1">
        <f t="shared" si="2"/>
        <v>11.5</v>
      </c>
      <c r="P52" s="1">
        <f t="shared" si="3"/>
        <v>2.5</v>
      </c>
      <c r="Q52" s="1">
        <f t="shared" si="7"/>
        <v>9.690937663698268E-2</v>
      </c>
      <c r="R52" s="1">
        <v>0.77500000000000002</v>
      </c>
      <c r="S52" s="1">
        <v>2.2250000000000001</v>
      </c>
      <c r="T52" s="1">
        <v>6.5</v>
      </c>
      <c r="U52" s="1">
        <v>2.5</v>
      </c>
      <c r="V52" s="1">
        <f t="shared" si="4"/>
        <v>0.13396715643906654</v>
      </c>
      <c r="W52" s="1">
        <v>1</v>
      </c>
      <c r="X52" s="1">
        <v>2</v>
      </c>
      <c r="Y52" s="1">
        <v>5</v>
      </c>
      <c r="Z52" s="1">
        <v>0</v>
      </c>
      <c r="AA52" s="1">
        <f t="shared" si="5"/>
        <v>0</v>
      </c>
      <c r="AB52" s="1">
        <v>1</v>
      </c>
      <c r="AC52" s="1">
        <v>2</v>
      </c>
      <c r="AD52" s="1">
        <v>0</v>
      </c>
      <c r="AE52" s="1">
        <v>0</v>
      </c>
      <c r="AF52" s="1" t="e">
        <f t="shared" si="1"/>
        <v>#DIV/0!</v>
      </c>
      <c r="AH52" s="1">
        <f t="shared" si="9"/>
        <v>0.30471035201560037</v>
      </c>
      <c r="AI52" s="1">
        <f t="shared" si="10"/>
        <v>3.8043478260869575E-2</v>
      </c>
      <c r="AJ52" s="1">
        <f t="shared" si="16"/>
        <v>0.68500061022741143</v>
      </c>
      <c r="AK52" s="1">
        <f t="shared" si="12"/>
        <v>226.13925194554136</v>
      </c>
      <c r="AL52" s="1" t="b">
        <f t="shared" si="13"/>
        <v>1</v>
      </c>
      <c r="AM52" s="1">
        <f t="shared" si="14"/>
        <v>42.842034816921696</v>
      </c>
      <c r="AN52" s="1" t="b">
        <f t="shared" si="15"/>
        <v>1</v>
      </c>
      <c r="AO52" s="1">
        <v>9.4879999999999995</v>
      </c>
    </row>
    <row r="53" spans="1:41">
      <c r="A53" s="7">
        <v>50</v>
      </c>
      <c r="B53" s="9" t="s">
        <v>98</v>
      </c>
      <c r="C53" s="9" t="s">
        <v>50</v>
      </c>
      <c r="D53" s="9" t="s">
        <v>49</v>
      </c>
      <c r="E53" s="9" t="s">
        <v>50</v>
      </c>
      <c r="F53" s="2" t="b">
        <f t="shared" si="8"/>
        <v>0</v>
      </c>
      <c r="G53" s="2" t="b">
        <f t="shared" si="6"/>
        <v>0</v>
      </c>
      <c r="H53" s="1" t="s">
        <v>285</v>
      </c>
      <c r="J53" s="3"/>
      <c r="M53" s="1">
        <f>PRODUCT(SUM(PRODUCT(R53,overview!$J$6),PRODUCT(W53,overview!$K$6),PRODUCT(AB53,overview!$L$6)),1/SUM(overview!$J$6:$L$6))</f>
        <v>0.35935714285714287</v>
      </c>
      <c r="N53" s="1">
        <f>PRODUCT(SUM(PRODUCT(S53,overview!$J$6),PRODUCT(X53,overview!$K$6),PRODUCT(AC53,overview!$L$6)),1/SUM(overview!$J$6:$L$6))</f>
        <v>2.6406428571428568</v>
      </c>
      <c r="O53" s="1">
        <f t="shared" si="2"/>
        <v>11</v>
      </c>
      <c r="P53" s="1">
        <f t="shared" si="3"/>
        <v>4</v>
      </c>
      <c r="Q53" s="1">
        <f t="shared" si="7"/>
        <v>4.9486178837797774E-2</v>
      </c>
      <c r="R53" s="1">
        <v>0.33300000000000002</v>
      </c>
      <c r="S53" s="1">
        <v>2.6669999999999998</v>
      </c>
      <c r="T53" s="1">
        <v>5</v>
      </c>
      <c r="U53" s="1">
        <v>0</v>
      </c>
      <c r="V53" s="1">
        <f t="shared" si="4"/>
        <v>0</v>
      </c>
      <c r="W53" s="1">
        <v>0.374</v>
      </c>
      <c r="X53" s="1">
        <v>2.6259999999999999</v>
      </c>
      <c r="Y53" s="1">
        <v>5</v>
      </c>
      <c r="Z53" s="1">
        <v>4</v>
      </c>
      <c r="AA53" s="1">
        <f t="shared" si="5"/>
        <v>0.11393754760091396</v>
      </c>
      <c r="AB53" s="1">
        <v>0.33300000000000002</v>
      </c>
      <c r="AC53" s="1">
        <v>2.6669999999999998</v>
      </c>
      <c r="AD53" s="1">
        <v>1</v>
      </c>
      <c r="AE53" s="1">
        <v>0</v>
      </c>
      <c r="AF53" s="1">
        <f t="shared" si="1"/>
        <v>0</v>
      </c>
      <c r="AH53" s="1">
        <f t="shared" si="9"/>
        <v>0.22175557619566835</v>
      </c>
      <c r="AI53" s="1">
        <f t="shared" si="10"/>
        <v>2.2842072098624894E-2</v>
      </c>
      <c r="AJ53" s="1">
        <f t="shared" si="16"/>
        <v>0.77160249038347151</v>
      </c>
      <c r="AK53" s="1">
        <f t="shared" si="12"/>
        <v>291.44931996951135</v>
      </c>
      <c r="AL53" s="1" t="b">
        <f t="shared" si="13"/>
        <v>1</v>
      </c>
      <c r="AM53" s="1">
        <f t="shared" si="14"/>
        <v>25.179394371239141</v>
      </c>
      <c r="AN53" s="1" t="b">
        <f t="shared" si="15"/>
        <v>1</v>
      </c>
      <c r="AO53" s="1">
        <v>9.4879999999999995</v>
      </c>
    </row>
    <row r="54" spans="1:41">
      <c r="A54" s="7">
        <v>51</v>
      </c>
      <c r="B54" s="9" t="s">
        <v>45</v>
      </c>
      <c r="C54" s="9" t="s">
        <v>46</v>
      </c>
      <c r="D54" s="9" t="s">
        <v>30</v>
      </c>
      <c r="E54" s="9" t="s">
        <v>31</v>
      </c>
      <c r="F54" s="2" t="b">
        <f t="shared" si="8"/>
        <v>0</v>
      </c>
      <c r="G54" s="2" t="b">
        <f t="shared" si="6"/>
        <v>0</v>
      </c>
      <c r="H54" s="1" t="s">
        <v>285</v>
      </c>
      <c r="J54" s="3"/>
      <c r="M54" s="1">
        <f>PRODUCT(SUM(PRODUCT(R54,overview!$J$6),PRODUCT(W54,overview!$K$6),PRODUCT(AB54,overview!$L$6)),1/SUM(overview!$J$6:$L$6))</f>
        <v>0.86016666666666663</v>
      </c>
      <c r="N54" s="1">
        <f>PRODUCT(SUM(PRODUCT(S54,overview!$J$6),PRODUCT(X54,overview!$K$6),PRODUCT(AC54,overview!$L$6)),1/SUM(overview!$J$6:$L$6))</f>
        <v>2.1398333333333333</v>
      </c>
      <c r="O54" s="1">
        <f t="shared" si="2"/>
        <v>6.5</v>
      </c>
      <c r="P54" s="1">
        <f t="shared" si="3"/>
        <v>5.5</v>
      </c>
      <c r="Q54" s="1">
        <f t="shared" si="7"/>
        <v>0.34013552457356494</v>
      </c>
      <c r="R54" s="1">
        <v>0.40500000000000003</v>
      </c>
      <c r="S54" s="1">
        <v>2.5950000000000002</v>
      </c>
      <c r="T54" s="1">
        <v>0.5</v>
      </c>
      <c r="U54" s="1">
        <v>1.5</v>
      </c>
      <c r="V54" s="1">
        <f t="shared" si="4"/>
        <v>0.46820809248554912</v>
      </c>
      <c r="W54" s="1">
        <v>1.091</v>
      </c>
      <c r="X54" s="1">
        <v>1.909</v>
      </c>
      <c r="Y54" s="1">
        <v>6</v>
      </c>
      <c r="Z54" s="1">
        <v>3</v>
      </c>
      <c r="AA54" s="1">
        <f t="shared" si="5"/>
        <v>0.28575170246202197</v>
      </c>
      <c r="AB54" s="1">
        <v>1</v>
      </c>
      <c r="AC54" s="1">
        <v>2</v>
      </c>
      <c r="AD54" s="1">
        <v>0</v>
      </c>
      <c r="AE54" s="1">
        <v>1</v>
      </c>
      <c r="AF54" s="1" t="e">
        <f t="shared" si="1"/>
        <v>#DIV/0!</v>
      </c>
      <c r="AH54" s="1">
        <f t="shared" si="9"/>
        <v>0.18479059852619587</v>
      </c>
      <c r="AI54" s="1">
        <f t="shared" si="10"/>
        <v>3.9757550852681317E-2</v>
      </c>
      <c r="AJ54" s="1">
        <f t="shared" si="16"/>
        <v>0.89503088484085469</v>
      </c>
      <c r="AK54" s="1">
        <f t="shared" si="12"/>
        <v>258.53988796665641</v>
      </c>
      <c r="AL54" s="1" t="b">
        <f t="shared" si="13"/>
        <v>1</v>
      </c>
      <c r="AM54" s="1">
        <f t="shared" si="14"/>
        <v>14.462783759214458</v>
      </c>
      <c r="AN54" s="1" t="b">
        <f t="shared" si="15"/>
        <v>1</v>
      </c>
      <c r="AO54" s="1">
        <v>9.4879999999999995</v>
      </c>
    </row>
    <row r="55" spans="1:41">
      <c r="A55" s="7">
        <v>52</v>
      </c>
      <c r="B55" s="9" t="s">
        <v>56</v>
      </c>
      <c r="C55" s="9" t="s">
        <v>31</v>
      </c>
      <c r="D55" s="9" t="s">
        <v>56</v>
      </c>
      <c r="E55" s="9" t="s">
        <v>31</v>
      </c>
      <c r="F55" s="2" t="b">
        <f t="shared" si="8"/>
        <v>0</v>
      </c>
      <c r="G55" s="2" t="b">
        <f t="shared" si="6"/>
        <v>0</v>
      </c>
      <c r="H55" s="1" t="s">
        <v>285</v>
      </c>
      <c r="J55" s="2"/>
      <c r="M55" s="1">
        <f>PRODUCT(SUM(PRODUCT(R55,overview!$J$6),PRODUCT(W55,overview!$K$6),PRODUCT(AB55,overview!$L$6)),1/SUM(overview!$J$6:$L$6))</f>
        <v>1.0552857142857144</v>
      </c>
      <c r="N55" s="1">
        <f>PRODUCT(SUM(PRODUCT(S55,overview!$J$6),PRODUCT(X55,overview!$K$6),PRODUCT(AC55,overview!$L$6)),1/SUM(overview!$J$6:$L$6))</f>
        <v>1.9447142857142856</v>
      </c>
      <c r="O55" s="1">
        <f t="shared" si="2"/>
        <v>15.8</v>
      </c>
      <c r="P55" s="1">
        <f t="shared" si="3"/>
        <v>5.2</v>
      </c>
      <c r="Q55" s="1">
        <f t="shared" si="7"/>
        <v>0.17859138742099651</v>
      </c>
      <c r="R55" s="1">
        <v>1</v>
      </c>
      <c r="S55" s="1">
        <v>2</v>
      </c>
      <c r="T55" s="1">
        <v>11</v>
      </c>
      <c r="U55" s="1">
        <v>0</v>
      </c>
      <c r="V55" s="1">
        <f t="shared" si="4"/>
        <v>0</v>
      </c>
      <c r="W55" s="1">
        <v>1.0860000000000001</v>
      </c>
      <c r="X55" s="1">
        <v>1.9139999999999999</v>
      </c>
      <c r="Y55" s="1">
        <v>4.8</v>
      </c>
      <c r="Z55" s="1">
        <v>5.2</v>
      </c>
      <c r="AA55" s="1">
        <f t="shared" si="5"/>
        <v>0.61468129571577856</v>
      </c>
      <c r="AB55" s="1">
        <v>1</v>
      </c>
      <c r="AC55" s="1">
        <v>2</v>
      </c>
      <c r="AD55" s="1">
        <v>0</v>
      </c>
      <c r="AE55" s="1">
        <v>0</v>
      </c>
      <c r="AF55" s="1" t="e">
        <f t="shared" si="1"/>
        <v>#DIV/0!</v>
      </c>
      <c r="AH55" s="1">
        <f t="shared" si="9"/>
        <v>0.19136660751109702</v>
      </c>
      <c r="AI55" s="1">
        <f t="shared" si="10"/>
        <v>6.9212551178411491E-2</v>
      </c>
      <c r="AJ55" s="1">
        <f t="shared" si="16"/>
        <v>0.93575574461318278</v>
      </c>
      <c r="AK55" s="1">
        <f t="shared" si="12"/>
        <v>199.58697254194379</v>
      </c>
      <c r="AL55" s="1" t="b">
        <f t="shared" si="13"/>
        <v>1</v>
      </c>
      <c r="AM55" s="1">
        <f t="shared" si="14"/>
        <v>8.877189742460434</v>
      </c>
      <c r="AN55" s="1" t="b">
        <f t="shared" si="15"/>
        <v>0</v>
      </c>
      <c r="AO55" s="1">
        <v>9.4879999999999995</v>
      </c>
    </row>
    <row r="56" spans="1:41">
      <c r="A56" s="7">
        <v>53</v>
      </c>
      <c r="B56" s="9" t="s">
        <v>72</v>
      </c>
      <c r="C56" s="9" t="s">
        <v>73</v>
      </c>
      <c r="D56" s="9" t="s">
        <v>65</v>
      </c>
      <c r="E56" s="9" t="s">
        <v>2</v>
      </c>
      <c r="F56" s="2" t="b">
        <f t="shared" si="8"/>
        <v>1</v>
      </c>
      <c r="G56" s="2" t="b">
        <f t="shared" si="6"/>
        <v>0</v>
      </c>
      <c r="H56" s="1" t="s">
        <v>285</v>
      </c>
      <c r="J56" s="3"/>
      <c r="M56" s="1">
        <f>PRODUCT(SUM(PRODUCT(R56,overview!$J$6),PRODUCT(W56,overview!$K$6),PRODUCT(AB56,overview!$L$6)),1/SUM(overview!$J$6:$L$6))</f>
        <v>0.45257142857142851</v>
      </c>
      <c r="N56" s="1">
        <f>PRODUCT(SUM(PRODUCT(S56,overview!$J$6),PRODUCT(X56,overview!$K$6),PRODUCT(AC56,overview!$L$6)),1/SUM(overview!$J$6:$L$6))</f>
        <v>2.5474285714285712</v>
      </c>
      <c r="O56" s="1">
        <f t="shared" si="2"/>
        <v>5</v>
      </c>
      <c r="P56" s="1">
        <f t="shared" si="3"/>
        <v>5</v>
      </c>
      <c r="Q56" s="1">
        <f t="shared" si="7"/>
        <v>0.17765814266487212</v>
      </c>
      <c r="R56" s="1">
        <v>0.33300000000000002</v>
      </c>
      <c r="S56" s="1">
        <v>2.6669999999999998</v>
      </c>
      <c r="T56" s="1">
        <v>3</v>
      </c>
      <c r="U56" s="1">
        <v>0</v>
      </c>
      <c r="V56" s="1">
        <f t="shared" si="4"/>
        <v>0</v>
      </c>
      <c r="W56" s="1">
        <v>0.51900000000000002</v>
      </c>
      <c r="X56" s="1">
        <v>2.4809999999999999</v>
      </c>
      <c r="Y56" s="1">
        <v>2</v>
      </c>
      <c r="Z56" s="1">
        <v>4</v>
      </c>
      <c r="AA56" s="1">
        <f t="shared" si="5"/>
        <v>0.41837968561064093</v>
      </c>
      <c r="AB56" s="1">
        <v>0.33300000000000002</v>
      </c>
      <c r="AC56" s="1">
        <v>2.6669999999999998</v>
      </c>
      <c r="AD56" s="1">
        <v>0</v>
      </c>
      <c r="AE56" s="1">
        <v>1</v>
      </c>
      <c r="AF56" s="1" t="e">
        <f t="shared" si="1"/>
        <v>#DIV/0!</v>
      </c>
      <c r="AH56" s="1">
        <f t="shared" si="9"/>
        <v>0.22970764547565692</v>
      </c>
      <c r="AI56" s="1">
        <f t="shared" si="10"/>
        <v>9.20635838077659E-2</v>
      </c>
      <c r="AJ56" s="1">
        <f t="shared" si="16"/>
        <v>0.65465368835974569</v>
      </c>
      <c r="AK56" s="1">
        <f t="shared" si="12"/>
        <v>156.88668099055809</v>
      </c>
      <c r="AL56" s="1" t="b">
        <f t="shared" si="13"/>
        <v>1</v>
      </c>
      <c r="AM56" s="1">
        <f t="shared" si="14"/>
        <v>6.5876054231120529</v>
      </c>
      <c r="AN56" s="1" t="b">
        <f t="shared" si="15"/>
        <v>0</v>
      </c>
      <c r="AO56" s="1">
        <v>9.4879999999999995</v>
      </c>
    </row>
    <row r="57" spans="1:41">
      <c r="A57" s="7">
        <v>54</v>
      </c>
      <c r="B57" s="9" t="s">
        <v>49</v>
      </c>
      <c r="C57" s="9" t="s">
        <v>50</v>
      </c>
      <c r="D57" s="9" t="s">
        <v>47</v>
      </c>
      <c r="E57" s="9" t="s">
        <v>48</v>
      </c>
      <c r="F57" s="2" t="b">
        <f t="shared" si="8"/>
        <v>0</v>
      </c>
      <c r="G57" s="2" t="b">
        <f t="shared" si="6"/>
        <v>1</v>
      </c>
      <c r="H57" s="1" t="s">
        <v>285</v>
      </c>
      <c r="J57" s="3"/>
      <c r="M57" s="1">
        <f>PRODUCT(SUM(PRODUCT(R57,overview!$J$6),PRODUCT(W57,overview!$K$6),PRODUCT(AB57,overview!$L$6)),1/SUM(overview!$J$6:$L$6))</f>
        <v>0.69171428571428561</v>
      </c>
      <c r="N57" s="1">
        <f>PRODUCT(SUM(PRODUCT(S57,overview!$J$6),PRODUCT(X57,overview!$K$6),PRODUCT(AC57,overview!$L$6)),1/SUM(overview!$J$6:$L$6))</f>
        <v>2.3082857142857138</v>
      </c>
      <c r="O57" s="1">
        <f t="shared" si="2"/>
        <v>7</v>
      </c>
      <c r="P57" s="1">
        <f t="shared" si="3"/>
        <v>3</v>
      </c>
      <c r="Q57" s="1">
        <f t="shared" si="7"/>
        <v>0.12842820009548564</v>
      </c>
      <c r="R57" s="1">
        <v>0.33300000000000002</v>
      </c>
      <c r="S57" s="1">
        <v>2.6669999999999998</v>
      </c>
      <c r="T57" s="1">
        <v>1</v>
      </c>
      <c r="U57" s="1">
        <v>0</v>
      </c>
      <c r="V57" s="1">
        <f t="shared" si="4"/>
        <v>0</v>
      </c>
      <c r="W57" s="1">
        <v>0.88700000000000001</v>
      </c>
      <c r="X57" s="1">
        <v>2.113</v>
      </c>
      <c r="Y57" s="1">
        <v>6</v>
      </c>
      <c r="Z57" s="1">
        <v>2</v>
      </c>
      <c r="AA57" s="1">
        <f t="shared" si="5"/>
        <v>0.1399274333491087</v>
      </c>
      <c r="AB57" s="1">
        <v>0.441</v>
      </c>
      <c r="AC57" s="1">
        <v>2.5590000000000002</v>
      </c>
      <c r="AD57" s="1">
        <v>0</v>
      </c>
      <c r="AE57" s="1">
        <v>1</v>
      </c>
      <c r="AF57" s="1" t="e">
        <f t="shared" si="1"/>
        <v>#DIV/0!</v>
      </c>
      <c r="AH57" s="1">
        <f t="shared" si="9"/>
        <v>0.21735777206298718</v>
      </c>
      <c r="AI57" s="1">
        <f t="shared" si="10"/>
        <v>8.2986575618840694E-2</v>
      </c>
      <c r="AJ57" s="1">
        <f t="shared" si="16"/>
        <v>0.5496973558458107</v>
      </c>
      <c r="AK57" s="1">
        <f t="shared" si="12"/>
        <v>115.25585068360148</v>
      </c>
      <c r="AL57" s="1" t="b">
        <f t="shared" si="13"/>
        <v>1</v>
      </c>
      <c r="AM57" s="1">
        <f t="shared" si="14"/>
        <v>5.8433154329271799</v>
      </c>
      <c r="AN57" s="1" t="b">
        <f t="shared" si="15"/>
        <v>0</v>
      </c>
      <c r="AO57" s="1">
        <v>9.4879999999999995</v>
      </c>
    </row>
    <row r="58" spans="1:41">
      <c r="A58" s="7">
        <v>55</v>
      </c>
      <c r="B58" s="9" t="s">
        <v>45</v>
      </c>
      <c r="C58" s="9" t="s">
        <v>46</v>
      </c>
      <c r="D58" s="9" t="s">
        <v>30</v>
      </c>
      <c r="E58" s="9" t="s">
        <v>31</v>
      </c>
      <c r="F58" s="2" t="b">
        <f t="shared" si="8"/>
        <v>0</v>
      </c>
      <c r="G58" s="2" t="b">
        <f t="shared" si="6"/>
        <v>0</v>
      </c>
      <c r="H58" s="1" t="s">
        <v>285</v>
      </c>
      <c r="J58" s="2"/>
      <c r="M58" s="1">
        <f>PRODUCT(SUM(PRODUCT(R58,overview!$J$6),PRODUCT(W58,overview!$K$6),PRODUCT(AB58,overview!$L$6)),1/SUM(overview!$J$6:$L$6))</f>
        <v>1.0197142857142858</v>
      </c>
      <c r="N58" s="1">
        <f>PRODUCT(SUM(PRODUCT(S58,overview!$J$6),PRODUCT(X58,overview!$K$6),PRODUCT(AC58,overview!$L$6)),1/SUM(overview!$J$6:$L$6))</f>
        <v>1.9802857142857142</v>
      </c>
      <c r="O58" s="1">
        <f t="shared" si="2"/>
        <v>15</v>
      </c>
      <c r="P58" s="1">
        <f t="shared" si="3"/>
        <v>2</v>
      </c>
      <c r="Q58" s="1">
        <f t="shared" si="7"/>
        <v>6.8657721348530765E-2</v>
      </c>
      <c r="R58" s="1">
        <v>1.036</v>
      </c>
      <c r="S58" s="1">
        <v>1.964</v>
      </c>
      <c r="T58" s="1">
        <v>8</v>
      </c>
      <c r="U58" s="1">
        <v>0</v>
      </c>
      <c r="V58" s="1">
        <f t="shared" si="4"/>
        <v>0</v>
      </c>
      <c r="W58" s="1">
        <v>1.012</v>
      </c>
      <c r="X58" s="1">
        <v>1.988</v>
      </c>
      <c r="Y58" s="1">
        <v>7</v>
      </c>
      <c r="Z58" s="1">
        <v>1</v>
      </c>
      <c r="AA58" s="1">
        <f t="shared" si="5"/>
        <v>7.2722046565104906E-2</v>
      </c>
      <c r="AB58" s="1">
        <v>1</v>
      </c>
      <c r="AC58" s="1">
        <v>2</v>
      </c>
      <c r="AD58" s="1">
        <v>0</v>
      </c>
      <c r="AE58" s="1">
        <v>1</v>
      </c>
      <c r="AF58" s="1" t="e">
        <f t="shared" si="1"/>
        <v>#DIV/0!</v>
      </c>
      <c r="AH58" s="1">
        <f t="shared" si="9"/>
        <v>0.24178061292598743</v>
      </c>
      <c r="AI58" s="1">
        <f t="shared" si="10"/>
        <v>8.4335950832155171E-2</v>
      </c>
      <c r="AJ58" s="1">
        <f t="shared" si="16"/>
        <v>0.7329298077944143</v>
      </c>
      <c r="AK58" s="1">
        <f t="shared" si="12"/>
        <v>82.592318208660004</v>
      </c>
      <c r="AL58" s="1" t="b">
        <f t="shared" si="13"/>
        <v>1</v>
      </c>
      <c r="AM58" s="1">
        <f t="shared" si="14"/>
        <v>5.1578536519979981</v>
      </c>
      <c r="AN58" s="1" t="b">
        <f t="shared" si="15"/>
        <v>0</v>
      </c>
      <c r="AO58" s="1">
        <v>9.4879999999999995</v>
      </c>
    </row>
    <row r="59" spans="1:41">
      <c r="A59" s="7">
        <v>56</v>
      </c>
      <c r="B59" s="9" t="s">
        <v>43</v>
      </c>
      <c r="C59" s="9" t="s">
        <v>44</v>
      </c>
      <c r="D59" s="9" t="s">
        <v>72</v>
      </c>
      <c r="E59" s="9" t="s">
        <v>73</v>
      </c>
      <c r="F59" s="2" t="b">
        <f t="shared" si="8"/>
        <v>0</v>
      </c>
      <c r="G59" s="2" t="b">
        <f t="shared" si="6"/>
        <v>1</v>
      </c>
      <c r="H59" s="1" t="s">
        <v>285</v>
      </c>
      <c r="J59" s="3"/>
      <c r="M59" s="1">
        <f>PRODUCT(SUM(PRODUCT(R59,overview!$J$6),PRODUCT(W59,overview!$K$6),PRODUCT(AB59,overview!$L$6)),1/SUM(overview!$J$6:$L$6))</f>
        <v>0.34740476190476194</v>
      </c>
      <c r="N59" s="1">
        <f>PRODUCT(SUM(PRODUCT(S59,overview!$J$6),PRODUCT(X59,overview!$K$6),PRODUCT(AC59,overview!$L$6)),1/SUM(overview!$J$6:$L$6))</f>
        <v>2.6525952380952376</v>
      </c>
      <c r="O59" s="1">
        <f t="shared" si="2"/>
        <v>6</v>
      </c>
      <c r="P59" s="1">
        <f t="shared" si="3"/>
        <v>2</v>
      </c>
      <c r="Q59" s="1">
        <f t="shared" si="7"/>
        <v>4.3655958375595043E-2</v>
      </c>
      <c r="R59" s="1">
        <v>0.374</v>
      </c>
      <c r="S59" s="1">
        <v>2.6259999999999999</v>
      </c>
      <c r="T59" s="1">
        <v>2</v>
      </c>
      <c r="U59" s="1">
        <v>1</v>
      </c>
      <c r="V59" s="1">
        <f t="shared" si="4"/>
        <v>7.1210967250571217E-2</v>
      </c>
      <c r="W59" s="1">
        <v>0.33300000000000002</v>
      </c>
      <c r="X59" s="1">
        <v>2.6669999999999998</v>
      </c>
      <c r="Y59" s="1">
        <v>4</v>
      </c>
      <c r="Z59" s="1">
        <v>0</v>
      </c>
      <c r="AA59" s="1">
        <f t="shared" si="5"/>
        <v>0</v>
      </c>
      <c r="AB59" s="1">
        <v>0.36399999999999999</v>
      </c>
      <c r="AC59" s="1">
        <v>2.6360000000000001</v>
      </c>
      <c r="AD59" s="1">
        <v>0</v>
      </c>
      <c r="AE59" s="1">
        <v>1</v>
      </c>
      <c r="AF59" s="1" t="e">
        <f t="shared" si="1"/>
        <v>#DIV/0!</v>
      </c>
      <c r="AH59" s="1">
        <f t="shared" si="9"/>
        <v>0.24338411107476374</v>
      </c>
      <c r="AI59" s="1">
        <f t="shared" si="10"/>
        <v>9.30367415104843E-2</v>
      </c>
      <c r="AJ59" s="1">
        <f t="shared" si="16"/>
        <v>0.66616025865762918</v>
      </c>
      <c r="AK59" s="1">
        <f t="shared" si="12"/>
        <v>61.744921548552142</v>
      </c>
      <c r="AL59" s="1" t="b">
        <f t="shared" si="13"/>
        <v>1</v>
      </c>
      <c r="AM59" s="1">
        <f t="shared" si="14"/>
        <v>3.7807704256576176</v>
      </c>
      <c r="AN59" s="1" t="b">
        <f t="shared" si="15"/>
        <v>0</v>
      </c>
      <c r="AO59" s="1">
        <v>9.4879999999999995</v>
      </c>
    </row>
    <row r="60" spans="1:41">
      <c r="A60" s="7">
        <v>57</v>
      </c>
      <c r="B60" s="9" t="s">
        <v>47</v>
      </c>
      <c r="C60" s="9" t="s">
        <v>48</v>
      </c>
      <c r="D60" s="9" t="s">
        <v>40</v>
      </c>
      <c r="E60" s="9" t="s">
        <v>29</v>
      </c>
      <c r="F60" s="2" t="b">
        <f t="shared" si="8"/>
        <v>1</v>
      </c>
      <c r="G60" s="2" t="b">
        <f t="shared" si="6"/>
        <v>1</v>
      </c>
      <c r="H60" s="1" t="s">
        <v>285</v>
      </c>
      <c r="J60" s="3"/>
      <c r="M60" s="1">
        <f>PRODUCT(SUM(PRODUCT(R60,overview!$J$6),PRODUCT(W60,overview!$K$6),PRODUCT(AB60,overview!$L$6)),1/SUM(overview!$J$6:$L$6))</f>
        <v>0.91035714285714275</v>
      </c>
      <c r="N60" s="1">
        <f>PRODUCT(SUM(PRODUCT(S60,overview!$J$6),PRODUCT(X60,overview!$K$6),PRODUCT(AC60,overview!$L$6)),1/SUM(overview!$J$6:$L$6))</f>
        <v>2.0896428571428571</v>
      </c>
      <c r="O60" s="1">
        <f t="shared" si="2"/>
        <v>12</v>
      </c>
      <c r="P60" s="1">
        <f t="shared" si="3"/>
        <v>9</v>
      </c>
      <c r="Q60" s="1">
        <f t="shared" si="7"/>
        <v>0.32673901897111601</v>
      </c>
      <c r="R60" s="1">
        <v>0.97099999999999997</v>
      </c>
      <c r="S60" s="1">
        <v>2.0289999999999999</v>
      </c>
      <c r="T60" s="1">
        <v>8</v>
      </c>
      <c r="U60" s="1">
        <v>4</v>
      </c>
      <c r="V60" s="1">
        <f t="shared" si="4"/>
        <v>0.23928043371118779</v>
      </c>
      <c r="W60" s="1">
        <v>0.88300000000000001</v>
      </c>
      <c r="X60" s="1">
        <v>2.117</v>
      </c>
      <c r="Y60" s="1">
        <v>4</v>
      </c>
      <c r="Z60" s="1">
        <v>4</v>
      </c>
      <c r="AA60" s="1">
        <f t="shared" si="5"/>
        <v>0.41709966934341053</v>
      </c>
      <c r="AB60" s="1">
        <v>0.8</v>
      </c>
      <c r="AC60" s="1">
        <v>2.2000000000000002</v>
      </c>
      <c r="AD60" s="1">
        <v>0</v>
      </c>
      <c r="AE60" s="1">
        <v>1</v>
      </c>
      <c r="AF60" s="1" t="e">
        <f t="shared" si="1"/>
        <v>#DIV/0!</v>
      </c>
      <c r="AH60" s="1">
        <f t="shared" si="9"/>
        <v>0.19070107160375363</v>
      </c>
      <c r="AI60" s="1">
        <f t="shared" si="10"/>
        <v>9.2804089130261169E-2</v>
      </c>
      <c r="AJ60" s="1">
        <f t="shared" si="16"/>
        <v>0.5536975241523252</v>
      </c>
      <c r="AK60" s="1">
        <f t="shared" si="12"/>
        <v>45.244858933972829</v>
      </c>
      <c r="AL60" s="1" t="b">
        <f t="shared" si="13"/>
        <v>1</v>
      </c>
      <c r="AM60" s="1">
        <f t="shared" si="14"/>
        <v>3.1376671742313103</v>
      </c>
      <c r="AN60" s="1" t="b">
        <f t="shared" si="15"/>
        <v>0</v>
      </c>
      <c r="AO60" s="1">
        <v>9.4879999999999995</v>
      </c>
    </row>
    <row r="61" spans="1:41">
      <c r="A61" s="7">
        <v>58</v>
      </c>
      <c r="B61" s="9" t="s">
        <v>74</v>
      </c>
      <c r="C61" s="9" t="s">
        <v>1</v>
      </c>
      <c r="D61" s="9" t="s">
        <v>75</v>
      </c>
      <c r="E61" s="9" t="s">
        <v>1</v>
      </c>
      <c r="F61" s="2" t="b">
        <f t="shared" si="8"/>
        <v>1</v>
      </c>
      <c r="G61" s="2" t="b">
        <f t="shared" si="6"/>
        <v>1</v>
      </c>
      <c r="H61" s="1" t="s">
        <v>285</v>
      </c>
      <c r="J61" s="3"/>
      <c r="M61" s="1">
        <f>PRODUCT(SUM(PRODUCT(R61,overview!$J$6),PRODUCT(W61,overview!$K$6),PRODUCT(AB61,overview!$L$6)),1/SUM(overview!$J$6:$L$6))</f>
        <v>1.0302142857142857</v>
      </c>
      <c r="N61" s="1">
        <f>PRODUCT(SUM(PRODUCT(S61,overview!$J$6),PRODUCT(X61,overview!$K$6),PRODUCT(AC61,overview!$L$6)),1/SUM(overview!$J$6:$L$6))</f>
        <v>1.9697857142857145</v>
      </c>
      <c r="O61" s="1">
        <f t="shared" si="2"/>
        <v>14</v>
      </c>
      <c r="P61" s="1">
        <f t="shared" si="3"/>
        <v>10</v>
      </c>
      <c r="Q61" s="1">
        <f t="shared" si="7"/>
        <v>0.37357736001533359</v>
      </c>
      <c r="R61" s="1">
        <v>1.032</v>
      </c>
      <c r="S61" s="1">
        <v>1.968</v>
      </c>
      <c r="T61" s="1">
        <v>9</v>
      </c>
      <c r="U61" s="1">
        <v>6</v>
      </c>
      <c r="V61" s="1">
        <f t="shared" si="4"/>
        <v>0.34959349593495936</v>
      </c>
      <c r="W61" s="1">
        <v>1.0229999999999999</v>
      </c>
      <c r="X61" s="1">
        <v>1.9770000000000001</v>
      </c>
      <c r="Y61" s="1">
        <v>4</v>
      </c>
      <c r="Z61" s="1">
        <v>4</v>
      </c>
      <c r="AA61" s="1">
        <f t="shared" si="5"/>
        <v>0.51745068285280726</v>
      </c>
      <c r="AB61" s="1">
        <v>1.2</v>
      </c>
      <c r="AC61" s="1">
        <v>1.8</v>
      </c>
      <c r="AD61" s="1">
        <v>1</v>
      </c>
      <c r="AE61" s="1">
        <v>0</v>
      </c>
      <c r="AF61" s="1">
        <f t="shared" si="1"/>
        <v>0</v>
      </c>
      <c r="AH61" s="1">
        <f t="shared" si="9"/>
        <v>0.18527173921707096</v>
      </c>
      <c r="AI61" s="1">
        <f t="shared" si="10"/>
        <v>0.12440394527700095</v>
      </c>
      <c r="AJ61" s="1">
        <f t="shared" si="16"/>
        <v>0.40355329949238578</v>
      </c>
      <c r="AK61" s="1">
        <f t="shared" si="12"/>
        <v>22.932228892245281</v>
      </c>
      <c r="AL61" s="1" t="b">
        <f t="shared" si="13"/>
        <v>1</v>
      </c>
      <c r="AM61" s="1">
        <f t="shared" si="14"/>
        <v>2.6941119417282153</v>
      </c>
      <c r="AN61" s="1" t="b">
        <f t="shared" si="15"/>
        <v>0</v>
      </c>
      <c r="AO61" s="1">
        <v>9.4879999999999995</v>
      </c>
    </row>
    <row r="62" spans="1:41">
      <c r="A62" s="7">
        <v>59</v>
      </c>
      <c r="B62" s="9" t="s">
        <v>101</v>
      </c>
      <c r="C62" s="9" t="s">
        <v>29</v>
      </c>
      <c r="D62" s="9" t="s">
        <v>40</v>
      </c>
      <c r="E62" s="9" t="s">
        <v>29</v>
      </c>
      <c r="F62" s="2" t="b">
        <f t="shared" si="8"/>
        <v>0</v>
      </c>
      <c r="G62" s="2" t="b">
        <f t="shared" si="6"/>
        <v>1</v>
      </c>
      <c r="H62" s="1" t="s">
        <v>285</v>
      </c>
      <c r="J62" s="3"/>
      <c r="M62" s="1">
        <f>PRODUCT(SUM(PRODUCT(R62,overview!$J$6),PRODUCT(W62,overview!$K$6),PRODUCT(AB62,overview!$L$6)),1/SUM(overview!$J$6:$L$6))</f>
        <v>0.78866666666666652</v>
      </c>
      <c r="N62" s="1">
        <f>PRODUCT(SUM(PRODUCT(S62,overview!$J$6),PRODUCT(X62,overview!$K$6),PRODUCT(AC62,overview!$L$6)),1/SUM(overview!$J$6:$L$6))</f>
        <v>2.2113333333333332</v>
      </c>
      <c r="O62" s="1">
        <f t="shared" si="2"/>
        <v>14</v>
      </c>
      <c r="P62" s="1">
        <f t="shared" si="3"/>
        <v>10</v>
      </c>
      <c r="Q62" s="1">
        <f t="shared" si="7"/>
        <v>0.25474826650587873</v>
      </c>
      <c r="R62" s="1">
        <v>0.73499999999999999</v>
      </c>
      <c r="S62" s="1">
        <v>2.2650000000000001</v>
      </c>
      <c r="T62" s="1">
        <v>8</v>
      </c>
      <c r="U62" s="1">
        <v>5</v>
      </c>
      <c r="V62" s="1">
        <f t="shared" si="4"/>
        <v>0.20281456953642382</v>
      </c>
      <c r="W62" s="1">
        <v>0.82099999999999995</v>
      </c>
      <c r="X62" s="1">
        <v>2.1789999999999998</v>
      </c>
      <c r="Y62" s="1">
        <v>5</v>
      </c>
      <c r="Z62" s="1">
        <v>5</v>
      </c>
      <c r="AA62" s="1">
        <f t="shared" si="5"/>
        <v>0.37677833868747129</v>
      </c>
      <c r="AB62" s="1">
        <v>0.66700000000000004</v>
      </c>
      <c r="AC62" s="1">
        <v>2.3330000000000002</v>
      </c>
      <c r="AD62" s="1">
        <v>1</v>
      </c>
      <c r="AE62" s="1">
        <v>0</v>
      </c>
      <c r="AF62" s="1">
        <f t="shared" si="1"/>
        <v>0</v>
      </c>
      <c r="AH62" s="1">
        <f t="shared" si="9"/>
        <v>0.22853114247409465</v>
      </c>
      <c r="AI62" s="1">
        <f t="shared" si="10"/>
        <v>0.12440394527700099</v>
      </c>
      <c r="AJ62" s="1">
        <f t="shared" si="16"/>
        <v>0.32973345588235292</v>
      </c>
      <c r="AK62" s="1">
        <f t="shared" si="12"/>
        <v>9.0371807890640561</v>
      </c>
      <c r="AL62" s="1" t="b">
        <f t="shared" si="13"/>
        <v>0</v>
      </c>
      <c r="AM62" s="1">
        <f t="shared" si="14"/>
        <v>2.5381368537298292</v>
      </c>
      <c r="AN62" s="1" t="b">
        <f t="shared" si="15"/>
        <v>0</v>
      </c>
      <c r="AO62" s="1">
        <v>9.4879999999999995</v>
      </c>
    </row>
    <row r="63" spans="1:41">
      <c r="A63" s="7">
        <v>60</v>
      </c>
      <c r="B63" s="9" t="s">
        <v>40</v>
      </c>
      <c r="C63" s="9" t="s">
        <v>29</v>
      </c>
      <c r="D63" s="9" t="s">
        <v>32</v>
      </c>
      <c r="E63" s="9" t="s">
        <v>33</v>
      </c>
      <c r="F63" s="2" t="b">
        <f t="shared" si="8"/>
        <v>1</v>
      </c>
      <c r="G63" s="2" t="b">
        <f t="shared" si="6"/>
        <v>0</v>
      </c>
      <c r="H63" s="1" t="s">
        <v>285</v>
      </c>
      <c r="J63" s="3"/>
      <c r="K63" s="2"/>
      <c r="L63" s="2"/>
      <c r="M63" s="1">
        <f>PRODUCT(SUM(PRODUCT(R63,overview!$J$6),PRODUCT(W63,overview!$K$6),PRODUCT(AB63,overview!$L$6)),1/SUM(overview!$J$6:$L$6))</f>
        <v>0.88538095238095238</v>
      </c>
      <c r="N63" s="1">
        <f>PRODUCT(SUM(PRODUCT(S63,overview!$J$6),PRODUCT(X63,overview!$K$6),PRODUCT(AC63,overview!$L$6)),1/SUM(overview!$J$6:$L$6))</f>
        <v>2.1146190476190472</v>
      </c>
      <c r="O63" s="1">
        <f t="shared" si="2"/>
        <v>16</v>
      </c>
      <c r="P63" s="1">
        <f t="shared" si="3"/>
        <v>2</v>
      </c>
      <c r="Q63" s="1">
        <f t="shared" si="7"/>
        <v>5.2336906343594489E-2</v>
      </c>
      <c r="R63" s="1">
        <v>0.67400000000000004</v>
      </c>
      <c r="S63" s="1">
        <v>2.3260000000000001</v>
      </c>
      <c r="T63" s="1">
        <v>7</v>
      </c>
      <c r="U63" s="1">
        <v>1</v>
      </c>
      <c r="V63" s="1">
        <f t="shared" si="4"/>
        <v>4.1395405969782577E-2</v>
      </c>
      <c r="W63" s="1">
        <v>1</v>
      </c>
      <c r="X63" s="1">
        <v>2</v>
      </c>
      <c r="Y63" s="1">
        <v>8</v>
      </c>
      <c r="Z63" s="1">
        <v>0</v>
      </c>
      <c r="AA63" s="1">
        <f t="shared" si="5"/>
        <v>0</v>
      </c>
      <c r="AB63" s="1">
        <v>0.75</v>
      </c>
      <c r="AC63" s="1">
        <v>2.25</v>
      </c>
      <c r="AD63" s="1">
        <v>1</v>
      </c>
      <c r="AE63" s="1">
        <v>1</v>
      </c>
      <c r="AF63" s="1">
        <f t="shared" si="1"/>
        <v>0.33333333333333331</v>
      </c>
      <c r="AH63" s="1">
        <f t="shared" si="9"/>
        <v>0.26453886427213291</v>
      </c>
      <c r="AI63" s="1">
        <f t="shared" si="10"/>
        <v>0.12744375442411682</v>
      </c>
      <c r="AJ63" s="1">
        <f t="shared" si="16"/>
        <v>0.21456515891011105</v>
      </c>
      <c r="AK63" s="1">
        <f t="shared" si="12"/>
        <v>2.4219342242910313</v>
      </c>
      <c r="AL63" s="1" t="b">
        <f t="shared" si="13"/>
        <v>0</v>
      </c>
      <c r="AM63" s="1">
        <f t="shared" si="14"/>
        <v>2.8574007925057652</v>
      </c>
      <c r="AN63" s="1" t="b">
        <f t="shared" si="15"/>
        <v>0</v>
      </c>
      <c r="AO63" s="1">
        <v>9.4879999999999995</v>
      </c>
    </row>
    <row r="64" spans="1:41">
      <c r="A64" s="7">
        <v>61</v>
      </c>
      <c r="B64" s="9" t="s">
        <v>98</v>
      </c>
      <c r="C64" s="9" t="s">
        <v>50</v>
      </c>
      <c r="D64" s="9" t="s">
        <v>98</v>
      </c>
      <c r="E64" s="9" t="s">
        <v>50</v>
      </c>
      <c r="F64" s="2" t="b">
        <f t="shared" si="8"/>
        <v>0</v>
      </c>
      <c r="G64" s="2" t="b">
        <f t="shared" si="6"/>
        <v>0</v>
      </c>
      <c r="H64" s="1" t="s">
        <v>285</v>
      </c>
      <c r="J64" s="3"/>
      <c r="M64" s="1">
        <f>PRODUCT(SUM(PRODUCT(R64,overview!$J$6),PRODUCT(W64,overview!$K$6),PRODUCT(AB64,overview!$L$6)),1/SUM(overview!$J$6:$L$6))</f>
        <v>0.44678571428571418</v>
      </c>
      <c r="N64" s="1">
        <f>PRODUCT(SUM(PRODUCT(S64,overview!$J$6),PRODUCT(X64,overview!$K$6),PRODUCT(AC64,overview!$L$6)),1/SUM(overview!$J$6:$L$6))</f>
        <v>2.5532142857142857</v>
      </c>
      <c r="O64" s="1">
        <f t="shared" si="2"/>
        <v>6</v>
      </c>
      <c r="P64" s="1">
        <f t="shared" si="3"/>
        <v>5</v>
      </c>
      <c r="Q64" s="1">
        <f t="shared" si="7"/>
        <v>0.14582459085186736</v>
      </c>
      <c r="R64" s="1">
        <v>0.33300000000000002</v>
      </c>
      <c r="S64" s="1">
        <v>2.6669999999999998</v>
      </c>
      <c r="T64" s="1">
        <v>4</v>
      </c>
      <c r="U64" s="1">
        <v>0</v>
      </c>
      <c r="V64" s="1">
        <f t="shared" si="4"/>
        <v>0</v>
      </c>
      <c r="W64" s="1">
        <v>0.51</v>
      </c>
      <c r="X64" s="1">
        <v>2.4900000000000002</v>
      </c>
      <c r="Y64" s="1">
        <v>2</v>
      </c>
      <c r="Z64" s="1">
        <v>5</v>
      </c>
      <c r="AA64" s="1">
        <f t="shared" si="5"/>
        <v>0.51204819277108427</v>
      </c>
      <c r="AB64" s="1">
        <v>0.33300000000000002</v>
      </c>
      <c r="AC64" s="1">
        <v>2.6669999999999998</v>
      </c>
      <c r="AD64" s="1">
        <v>0</v>
      </c>
      <c r="AE64" s="1">
        <v>0</v>
      </c>
      <c r="AF64" s="1" t="e">
        <f t="shared" si="1"/>
        <v>#DIV/0!</v>
      </c>
      <c r="AH64" s="1">
        <f t="shared" si="9"/>
        <v>0.29113032889041113</v>
      </c>
      <c r="AI64" s="1">
        <f t="shared" si="10"/>
        <v>0.1366260619658291</v>
      </c>
      <c r="AJ64" s="1">
        <f t="shared" si="16"/>
        <v>0.15042637862421832</v>
      </c>
      <c r="AK64" s="1">
        <f t="shared" si="12"/>
        <v>0.56752004074320916</v>
      </c>
      <c r="AL64" s="1" t="b">
        <f t="shared" si="13"/>
        <v>0</v>
      </c>
      <c r="AM64" s="1">
        <f t="shared" si="14"/>
        <v>4.0674124367396338</v>
      </c>
      <c r="AN64" s="1" t="b">
        <f t="shared" si="15"/>
        <v>0</v>
      </c>
      <c r="AO64" s="1">
        <v>9.4879999999999995</v>
      </c>
    </row>
    <row r="65" spans="1:41">
      <c r="A65" s="7">
        <v>62</v>
      </c>
      <c r="B65" s="9" t="s">
        <v>47</v>
      </c>
      <c r="C65" s="9" t="s">
        <v>48</v>
      </c>
      <c r="D65" s="9" t="s">
        <v>49</v>
      </c>
      <c r="E65" s="9" t="s">
        <v>50</v>
      </c>
      <c r="F65" s="2" t="b">
        <f t="shared" si="8"/>
        <v>1</v>
      </c>
      <c r="G65" s="2" t="b">
        <f t="shared" si="6"/>
        <v>0</v>
      </c>
      <c r="H65" s="1" t="s">
        <v>285</v>
      </c>
      <c r="M65" s="1">
        <f>PRODUCT(SUM(PRODUCT(R65,overview!$J$6),PRODUCT(W65,overview!$K$6),PRODUCT(AB65,overview!$L$6)),1/SUM(overview!$J$6:$L$6))</f>
        <v>0.68271428571428561</v>
      </c>
      <c r="N65" s="1">
        <f>PRODUCT(SUM(PRODUCT(S65,overview!$J$6),PRODUCT(X65,overview!$K$6),PRODUCT(AC65,overview!$L$6)),1/SUM(overview!$J$6:$L$6))</f>
        <v>2.3172857142857142</v>
      </c>
      <c r="O65" s="1">
        <f t="shared" si="2"/>
        <v>9</v>
      </c>
      <c r="P65" s="1">
        <f t="shared" si="3"/>
        <v>8</v>
      </c>
      <c r="Q65" s="1">
        <f t="shared" si="7"/>
        <v>0.26188274459034577</v>
      </c>
      <c r="R65" s="1">
        <v>0.81899999999999995</v>
      </c>
      <c r="S65" s="1">
        <v>2.181</v>
      </c>
      <c r="T65" s="1">
        <v>7</v>
      </c>
      <c r="U65" s="1">
        <v>4</v>
      </c>
      <c r="V65" s="1">
        <f t="shared" si="4"/>
        <v>0.21458046767537822</v>
      </c>
      <c r="W65" s="1">
        <v>0.621</v>
      </c>
      <c r="X65" s="1">
        <v>2.379</v>
      </c>
      <c r="Y65" s="1">
        <v>2</v>
      </c>
      <c r="Z65" s="1">
        <v>3</v>
      </c>
      <c r="AA65" s="1">
        <f t="shared" si="5"/>
        <v>0.39155107187894073</v>
      </c>
      <c r="AB65" s="1">
        <v>0.441</v>
      </c>
      <c r="AC65" s="1">
        <v>2.5590000000000002</v>
      </c>
      <c r="AD65" s="1">
        <v>0</v>
      </c>
      <c r="AE65" s="1">
        <v>1</v>
      </c>
      <c r="AF65" s="1" t="e">
        <f t="shared" si="1"/>
        <v>#DIV/0!</v>
      </c>
      <c r="AH65" s="1">
        <f t="shared" si="9"/>
        <v>0.26819585656277245</v>
      </c>
      <c r="AI65" s="1">
        <f t="shared" si="10"/>
        <v>0.12230169660228009</v>
      </c>
      <c r="AJ65" s="1">
        <f t="shared" si="16"/>
        <v>9.158349471175331E-2</v>
      </c>
      <c r="AK65" s="1">
        <f t="shared" si="12"/>
        <v>4.7525422908566331E-2</v>
      </c>
      <c r="AL65" s="1" t="b">
        <f t="shared" si="13"/>
        <v>0</v>
      </c>
      <c r="AM65" s="1">
        <f t="shared" si="14"/>
        <v>5.6133359923121739</v>
      </c>
      <c r="AN65" s="1" t="b">
        <f t="shared" si="15"/>
        <v>0</v>
      </c>
      <c r="AO65" s="1">
        <v>9.4879999999999995</v>
      </c>
    </row>
    <row r="66" spans="1:41">
      <c r="A66" s="7">
        <v>63</v>
      </c>
      <c r="B66" s="9" t="s">
        <v>85</v>
      </c>
      <c r="C66" s="9" t="s">
        <v>86</v>
      </c>
      <c r="D66" s="9" t="s">
        <v>85</v>
      </c>
      <c r="E66" s="9" t="s">
        <v>86</v>
      </c>
      <c r="F66" s="2" t="b">
        <f t="shared" si="8"/>
        <v>0</v>
      </c>
      <c r="G66" s="2" t="b">
        <f t="shared" si="6"/>
        <v>0</v>
      </c>
      <c r="H66" s="1" t="s">
        <v>285</v>
      </c>
      <c r="M66" s="1">
        <f>PRODUCT(SUM(PRODUCT(R66,overview!$J$6),PRODUCT(W66,overview!$K$6),PRODUCT(AB66,overview!$L$6)),1/SUM(overview!$J$6:$L$6))</f>
        <v>0</v>
      </c>
      <c r="N66" s="1">
        <f>PRODUCT(SUM(PRODUCT(S66,overview!$J$6),PRODUCT(X66,overview!$K$6),PRODUCT(AC66,overview!$L$6)),1/SUM(overview!$J$6:$L$6))</f>
        <v>3</v>
      </c>
      <c r="O66" s="1">
        <f t="shared" si="2"/>
        <v>0</v>
      </c>
      <c r="P66" s="1">
        <f t="shared" si="3"/>
        <v>0</v>
      </c>
      <c r="Q66" s="1" t="e">
        <f t="shared" si="7"/>
        <v>#DIV/0!</v>
      </c>
      <c r="R66" s="1">
        <v>0</v>
      </c>
      <c r="S66" s="1">
        <v>3</v>
      </c>
      <c r="T66" s="1">
        <v>0</v>
      </c>
      <c r="U66" s="1">
        <v>0</v>
      </c>
      <c r="V66" s="1" t="e">
        <f t="shared" si="4"/>
        <v>#DIV/0!</v>
      </c>
      <c r="W66" s="1">
        <v>0</v>
      </c>
      <c r="X66" s="1">
        <v>3</v>
      </c>
      <c r="Y66" s="1">
        <v>0</v>
      </c>
      <c r="Z66" s="1">
        <v>0</v>
      </c>
      <c r="AA66" s="1" t="e">
        <f t="shared" si="5"/>
        <v>#DIV/0!</v>
      </c>
      <c r="AB66" s="1">
        <v>0</v>
      </c>
      <c r="AC66" s="1">
        <v>3</v>
      </c>
      <c r="AD66" s="1">
        <v>0</v>
      </c>
      <c r="AE66" s="1">
        <v>0</v>
      </c>
      <c r="AF66" s="1" t="e">
        <f t="shared" si="1"/>
        <v>#DIV/0!</v>
      </c>
      <c r="AH66" s="1">
        <f t="shared" si="9"/>
        <v>0.24825426535166659</v>
      </c>
      <c r="AI66" s="1">
        <f t="shared" si="10"/>
        <v>9.0499247026218976E-2</v>
      </c>
      <c r="AJ66" s="1">
        <f t="shared" si="16"/>
        <v>7.6207655398823917E-2</v>
      </c>
      <c r="AK66" s="1">
        <f t="shared" si="12"/>
        <v>1.8814635162434774E-2</v>
      </c>
      <c r="AL66" s="1" t="b">
        <f t="shared" si="13"/>
        <v>0</v>
      </c>
      <c r="AM66" s="1">
        <f t="shared" si="14"/>
        <v>7.4343713136877927</v>
      </c>
      <c r="AN66" s="1" t="b">
        <f t="shared" si="15"/>
        <v>0</v>
      </c>
      <c r="AO66" s="1">
        <v>9.4879999999999995</v>
      </c>
    </row>
    <row r="67" spans="1:41">
      <c r="A67" s="7">
        <v>64</v>
      </c>
      <c r="B67" s="9" t="s">
        <v>47</v>
      </c>
      <c r="C67" s="9" t="s">
        <v>48</v>
      </c>
      <c r="D67" s="9" t="s">
        <v>79</v>
      </c>
      <c r="E67" s="9" t="s">
        <v>48</v>
      </c>
      <c r="F67" s="2" t="b">
        <f t="shared" si="8"/>
        <v>1</v>
      </c>
      <c r="G67" s="2" t="b">
        <f t="shared" si="6"/>
        <v>0</v>
      </c>
      <c r="H67" s="1" t="s">
        <v>285</v>
      </c>
      <c r="J67" s="3"/>
      <c r="M67" s="1">
        <f>PRODUCT(SUM(PRODUCT(R67,overview!$J$6),PRODUCT(W67,overview!$K$6),PRODUCT(AB67,overview!$L$6)),1/SUM(overview!$J$6:$L$6))</f>
        <v>0.97042857142857142</v>
      </c>
      <c r="N67" s="1">
        <f>PRODUCT(SUM(PRODUCT(S67,overview!$J$6),PRODUCT(X67,overview!$K$6),PRODUCT(AC67,overview!$L$6)),1/SUM(overview!$J$6:$L$6))</f>
        <v>2.0295714285714284</v>
      </c>
      <c r="O67" s="1">
        <f t="shared" si="2"/>
        <v>16</v>
      </c>
      <c r="P67" s="1">
        <f t="shared" si="3"/>
        <v>11</v>
      </c>
      <c r="Q67" s="1">
        <f t="shared" si="7"/>
        <v>0.32872439642429796</v>
      </c>
      <c r="R67" s="1">
        <v>0.78400000000000003</v>
      </c>
      <c r="S67" s="1">
        <v>2.2160000000000002</v>
      </c>
      <c r="T67" s="1">
        <v>6.5</v>
      </c>
      <c r="U67" s="1">
        <v>6.5</v>
      </c>
      <c r="V67" s="1">
        <f t="shared" si="4"/>
        <v>0.35379061371841153</v>
      </c>
      <c r="W67" s="1">
        <v>1.0660000000000001</v>
      </c>
      <c r="X67" s="1">
        <v>1.9339999999999999</v>
      </c>
      <c r="Y67" s="1">
        <v>8.5</v>
      </c>
      <c r="Z67" s="1">
        <v>4.5</v>
      </c>
      <c r="AA67" s="1">
        <f t="shared" si="5"/>
        <v>0.29180607092888866</v>
      </c>
      <c r="AB67" s="1">
        <v>1</v>
      </c>
      <c r="AC67" s="1">
        <v>2</v>
      </c>
      <c r="AD67" s="1">
        <v>1</v>
      </c>
      <c r="AE67" s="1">
        <v>0</v>
      </c>
      <c r="AF67" s="1">
        <f t="shared" ref="AF67:AF130" si="17">PRODUCT(AE67,1/AD67,1/AC67,AB67)</f>
        <v>0</v>
      </c>
      <c r="AH67" s="1">
        <f t="shared" si="9"/>
        <v>0.26150179345285413</v>
      </c>
      <c r="AI67" s="1">
        <f t="shared" si="10"/>
        <v>7.1864023900508667E-2</v>
      </c>
      <c r="AJ67" s="1">
        <f t="shared" si="16"/>
        <v>8.8172387979895198E-2</v>
      </c>
      <c r="AK67" s="1">
        <f t="shared" si="12"/>
        <v>0.10634504763937702</v>
      </c>
      <c r="AL67" s="1" t="b">
        <f t="shared" si="13"/>
        <v>0</v>
      </c>
      <c r="AM67" s="1">
        <f t="shared" si="14"/>
        <v>8.7891465614298436</v>
      </c>
      <c r="AN67" s="1" t="b">
        <f t="shared" si="15"/>
        <v>0</v>
      </c>
      <c r="AO67" s="1">
        <v>9.4879999999999995</v>
      </c>
    </row>
    <row r="68" spans="1:41">
      <c r="A68" s="7">
        <v>65</v>
      </c>
      <c r="B68" s="9" t="s">
        <v>38</v>
      </c>
      <c r="C68" s="9" t="s">
        <v>1</v>
      </c>
      <c r="D68" s="9" t="s">
        <v>38</v>
      </c>
      <c r="E68" s="9" t="s">
        <v>1</v>
      </c>
      <c r="F68" s="2" t="b">
        <f t="shared" si="8"/>
        <v>0</v>
      </c>
      <c r="G68" s="2" t="b">
        <f t="shared" si="6"/>
        <v>0</v>
      </c>
      <c r="H68" s="1" t="s">
        <v>285</v>
      </c>
      <c r="J68" s="2"/>
      <c r="M68" s="1">
        <f>PRODUCT(SUM(PRODUCT(R68,overview!$J$6),PRODUCT(W68,overview!$K$6),PRODUCT(AB68,overview!$L$6)),1/SUM(overview!$J$6:$L$6))</f>
        <v>0.6042857142857142</v>
      </c>
      <c r="N68" s="1">
        <f>PRODUCT(SUM(PRODUCT(S68,overview!$J$6),PRODUCT(X68,overview!$K$6),PRODUCT(AC68,overview!$L$6)),1/SUM(overview!$J$6:$L$6))</f>
        <v>2.3957142857142859</v>
      </c>
      <c r="O68" s="1">
        <f t="shared" ref="O68:O131" si="18">SUM(T68,Y68,AD68)</f>
        <v>5</v>
      </c>
      <c r="P68" s="1">
        <f t="shared" ref="P68:P131" si="19">SUM(U68,Z68,AE68)</f>
        <v>8</v>
      </c>
      <c r="Q68" s="1">
        <f t="shared" si="7"/>
        <v>0.40357781753130584</v>
      </c>
      <c r="R68" s="1">
        <v>0.33300000000000002</v>
      </c>
      <c r="S68" s="1">
        <v>2.6669999999999998</v>
      </c>
      <c r="T68" s="1">
        <v>1</v>
      </c>
      <c r="U68" s="1">
        <v>0</v>
      </c>
      <c r="V68" s="1">
        <f t="shared" ref="V68:V131" si="20">PRODUCT(U68,1/T68,1/S68,R68)</f>
        <v>0</v>
      </c>
      <c r="W68" s="1">
        <v>0.755</v>
      </c>
      <c r="X68" s="1">
        <v>2.2450000000000001</v>
      </c>
      <c r="Y68" s="1">
        <v>4</v>
      </c>
      <c r="Z68" s="1">
        <v>8</v>
      </c>
      <c r="AA68" s="1">
        <f t="shared" ref="AA68:AA131" si="21">PRODUCT(Z68,1/Y68,1/X68,W68)</f>
        <v>0.67260579064587966</v>
      </c>
      <c r="AB68" s="1">
        <v>0.33300000000000002</v>
      </c>
      <c r="AC68" s="1">
        <v>2.6669999999999998</v>
      </c>
      <c r="AD68" s="1">
        <v>0</v>
      </c>
      <c r="AE68" s="1">
        <v>0</v>
      </c>
      <c r="AF68" s="1" t="e">
        <f t="shared" si="17"/>
        <v>#DIV/0!</v>
      </c>
      <c r="AH68" s="1">
        <f t="shared" si="9"/>
        <v>0.28821878237742243</v>
      </c>
      <c r="AI68" s="1">
        <f t="shared" si="10"/>
        <v>7.6064849827882475E-2</v>
      </c>
      <c r="AJ68" s="1">
        <f t="shared" si="16"/>
        <v>4.7704965357967671E-2</v>
      </c>
      <c r="AK68" s="1">
        <f t="shared" si="12"/>
        <v>0.25771322172951144</v>
      </c>
      <c r="AL68" s="1" t="b">
        <f t="shared" si="13"/>
        <v>0</v>
      </c>
      <c r="AM68" s="1">
        <f t="shared" si="14"/>
        <v>9.7488418696301125</v>
      </c>
      <c r="AN68" s="1" t="b">
        <f t="shared" si="15"/>
        <v>1</v>
      </c>
      <c r="AO68" s="1">
        <v>9.4879999999999995</v>
      </c>
    </row>
    <row r="69" spans="1:41">
      <c r="A69" s="7">
        <v>66</v>
      </c>
      <c r="B69" s="9" t="s">
        <v>137</v>
      </c>
      <c r="C69" s="9" t="s">
        <v>46</v>
      </c>
      <c r="D69" s="9" t="s">
        <v>76</v>
      </c>
      <c r="E69" s="9" t="s">
        <v>46</v>
      </c>
      <c r="F69" s="2" t="b">
        <f t="shared" si="8"/>
        <v>0</v>
      </c>
      <c r="G69" s="2" t="b">
        <f t="shared" ref="G69:G132" si="22">AND(NOT(D69=B69),OR(D69="CAT",D69="CAC",D69="ATA",D69="ATT",D69="TTA",D69="ATG",D69="CCG",D69="AGA",D69="CGG",D69="AGG",D69="CGA",D69="CGC",D69="TCC",D69="ACG",D69="ACC",D69="GTA",D69="TGG",D69="TAT",B69="GAA",B69="GAT",B69="GAG",B69="AAG",B69="AAA",B69="CTA",B69="CTT",B69="CTC",B69="AAC",B69="CCA",B69="CCT",B69="CAG",B69="CAA",B69="CGT",B69="AGT",B69="AGC",B69="TCA",B69="TCT",B69="GTC"))</f>
        <v>0</v>
      </c>
      <c r="H69" s="1" t="s">
        <v>285</v>
      </c>
      <c r="J69" s="2"/>
      <c r="M69" s="1">
        <f>PRODUCT(SUM(PRODUCT(R69,overview!$J$6),PRODUCT(W69,overview!$K$6),PRODUCT(AB69,overview!$L$6)),1/SUM(overview!$J$6:$L$6))</f>
        <v>1.0422857142857143</v>
      </c>
      <c r="N69" s="1">
        <f>PRODUCT(SUM(PRODUCT(S69,overview!$J$6),PRODUCT(X69,overview!$K$6),PRODUCT(AC69,overview!$L$6)),1/SUM(overview!$J$6:$L$6))</f>
        <v>1.9577142857142857</v>
      </c>
      <c r="O69" s="1">
        <f t="shared" si="18"/>
        <v>19.399999999999999</v>
      </c>
      <c r="P69" s="1">
        <f t="shared" si="19"/>
        <v>8.6</v>
      </c>
      <c r="Q69" s="1">
        <f t="shared" ref="Q69:Q132" si="23">PRODUCT(P69,1/O69,1/$N69,$M69)</f>
        <v>0.23601206059183566</v>
      </c>
      <c r="R69" s="1">
        <v>1.0489999999999999</v>
      </c>
      <c r="S69" s="1">
        <v>1.9510000000000001</v>
      </c>
      <c r="T69" s="1">
        <v>11</v>
      </c>
      <c r="U69" s="1">
        <v>2</v>
      </c>
      <c r="V69" s="1">
        <f t="shared" si="20"/>
        <v>9.7758725129304322E-2</v>
      </c>
      <c r="W69" s="1">
        <v>1.0369999999999999</v>
      </c>
      <c r="X69" s="1">
        <v>1.9630000000000001</v>
      </c>
      <c r="Y69" s="1">
        <v>7.4</v>
      </c>
      <c r="Z69" s="1">
        <v>6.6</v>
      </c>
      <c r="AA69" s="1">
        <f t="shared" si="21"/>
        <v>0.47116245129490142</v>
      </c>
      <c r="AB69" s="1">
        <v>1.091</v>
      </c>
      <c r="AC69" s="1">
        <v>1.909</v>
      </c>
      <c r="AD69" s="1">
        <v>1</v>
      </c>
      <c r="AE69" s="1">
        <v>0</v>
      </c>
      <c r="AF69" s="1">
        <f t="shared" si="17"/>
        <v>0</v>
      </c>
      <c r="AH69" s="1">
        <f t="shared" si="9"/>
        <v>0.26325349437407902</v>
      </c>
      <c r="AI69" s="1">
        <f t="shared" si="10"/>
        <v>8.426227369817002E-2</v>
      </c>
      <c r="AJ69" s="1">
        <f t="shared" si="16"/>
        <v>4.4037714919578481E-2</v>
      </c>
      <c r="AK69" s="1">
        <f t="shared" si="12"/>
        <v>0.54382869372017328</v>
      </c>
      <c r="AL69" s="1" t="b">
        <f t="shared" si="13"/>
        <v>0</v>
      </c>
      <c r="AM69" s="1">
        <f t="shared" si="14"/>
        <v>10.032433541292272</v>
      </c>
      <c r="AN69" s="1" t="b">
        <f t="shared" si="15"/>
        <v>1</v>
      </c>
      <c r="AO69" s="1">
        <v>9.4879999999999995</v>
      </c>
    </row>
    <row r="70" spans="1:41">
      <c r="A70" s="7">
        <v>67</v>
      </c>
      <c r="B70" s="9" t="s">
        <v>90</v>
      </c>
      <c r="C70" s="9" t="s">
        <v>91</v>
      </c>
      <c r="D70" s="9" t="s">
        <v>90</v>
      </c>
      <c r="E70" s="9" t="s">
        <v>91</v>
      </c>
      <c r="F70" s="2" t="b">
        <f t="shared" si="8"/>
        <v>0</v>
      </c>
      <c r="G70" s="2" t="b">
        <f t="shared" si="22"/>
        <v>0</v>
      </c>
      <c r="H70" s="1" t="s">
        <v>285</v>
      </c>
      <c r="J70" s="2"/>
      <c r="M70" s="1">
        <f>PRODUCT(SUM(PRODUCT(R70,overview!$J$6),PRODUCT(W70,overview!$K$6),PRODUCT(AB70,overview!$L$6)),1/SUM(overview!$J$6:$L$6))</f>
        <v>7.6095238095238091E-2</v>
      </c>
      <c r="N70" s="1">
        <f>PRODUCT(SUM(PRODUCT(S70,overview!$J$6),PRODUCT(X70,overview!$K$6),PRODUCT(AC70,overview!$L$6)),1/SUM(overview!$J$6:$L$6))</f>
        <v>2.9239047619047618</v>
      </c>
      <c r="O70" s="1">
        <f t="shared" si="18"/>
        <v>2.2999999999999998</v>
      </c>
      <c r="P70" s="1">
        <f t="shared" si="19"/>
        <v>7.7</v>
      </c>
      <c r="Q70" s="1">
        <f t="shared" si="23"/>
        <v>8.7127879986914458E-2</v>
      </c>
      <c r="R70" s="1">
        <v>4.7E-2</v>
      </c>
      <c r="S70" s="1">
        <v>2.9529999999999998</v>
      </c>
      <c r="T70" s="1">
        <v>1.3</v>
      </c>
      <c r="U70" s="1">
        <v>4.7</v>
      </c>
      <c r="V70" s="1">
        <f t="shared" si="20"/>
        <v>5.7542525202531981E-2</v>
      </c>
      <c r="W70" s="1">
        <v>9.4E-2</v>
      </c>
      <c r="X70" s="1">
        <v>2.9060000000000001</v>
      </c>
      <c r="Y70" s="1">
        <v>1</v>
      </c>
      <c r="Z70" s="1">
        <v>3</v>
      </c>
      <c r="AA70" s="1">
        <f t="shared" si="21"/>
        <v>9.7040605643496189E-2</v>
      </c>
      <c r="AB70" s="1">
        <v>0</v>
      </c>
      <c r="AC70" s="1">
        <v>3</v>
      </c>
      <c r="AD70" s="1">
        <v>0</v>
      </c>
      <c r="AE70" s="1">
        <v>0</v>
      </c>
      <c r="AF70" s="1" t="e">
        <f t="shared" si="17"/>
        <v>#DIV/0!</v>
      </c>
      <c r="AH70" s="1">
        <f t="shared" si="9"/>
        <v>0.22114936260679205</v>
      </c>
      <c r="AI70" s="1">
        <f t="shared" si="10"/>
        <v>7.6955099354203138E-2</v>
      </c>
      <c r="AJ70" s="1">
        <f t="shared" si="16"/>
        <v>0</v>
      </c>
      <c r="AK70" s="1">
        <f t="shared" si="12"/>
        <v>1.0109401068626749</v>
      </c>
      <c r="AL70" s="1" t="b">
        <f t="shared" si="13"/>
        <v>0</v>
      </c>
      <c r="AM70" s="1">
        <f t="shared" si="14"/>
        <v>10.417591157946781</v>
      </c>
      <c r="AN70" s="1" t="b">
        <f t="shared" si="15"/>
        <v>1</v>
      </c>
      <c r="AO70" s="1">
        <v>9.4879999999999995</v>
      </c>
    </row>
    <row r="71" spans="1:41">
      <c r="A71" s="7">
        <v>68</v>
      </c>
      <c r="B71" s="9" t="s">
        <v>100</v>
      </c>
      <c r="C71" s="9" t="s">
        <v>73</v>
      </c>
      <c r="D71" s="9" t="s">
        <v>100</v>
      </c>
      <c r="E71" s="9" t="s">
        <v>73</v>
      </c>
      <c r="F71" s="2" t="b">
        <f t="shared" ref="F71:F134" si="24">AND(NOT(B71=D71),OR(B71="CAT",B71="CAC",B71="ATA",B71="ATT",B71="TTA",B71="ATG",B71="CCG",B71="AGA",B71="CGG",B71="AGG",B71="CGA",B71="CGC",B71="TCC",B71="ACG",B71="ACC",B71="GTA",B71="TGG",B71="TAT",D71="GAA",D71="GAT",D71="GAG",D71="AAG",D71="AAA",D71="CTA",D71="CTT",D71="CTC",D71="AAC",D71="CCA",D71="CCT",D71="CAG",D71="CAA",D71="CGT",D71="AGT",D71="AGC",D71="TCA",D71="TCT",D71="GTC"))</f>
        <v>0</v>
      </c>
      <c r="G71" s="2" t="b">
        <f t="shared" si="22"/>
        <v>0</v>
      </c>
      <c r="H71" s="1" t="s">
        <v>285</v>
      </c>
      <c r="M71" s="1">
        <f>PRODUCT(SUM(PRODUCT(R71,overview!$J$6),PRODUCT(W71,overview!$K$6),PRODUCT(AB71,overview!$L$6)),1/SUM(overview!$J$6:$L$6))</f>
        <v>0.38633333333333331</v>
      </c>
      <c r="N71" s="1">
        <f>PRODUCT(SUM(PRODUCT(S71,overview!$J$6),PRODUCT(X71,overview!$K$6),PRODUCT(AC71,overview!$L$6)),1/SUM(overview!$J$6:$L$6))</f>
        <v>2.6136666666666666</v>
      </c>
      <c r="O71" s="1">
        <f t="shared" si="18"/>
        <v>12</v>
      </c>
      <c r="P71" s="1">
        <f t="shared" si="19"/>
        <v>9</v>
      </c>
      <c r="Q71" s="1">
        <f t="shared" si="23"/>
        <v>0.1108595842367045</v>
      </c>
      <c r="R71" s="1">
        <v>0.38500000000000001</v>
      </c>
      <c r="S71" s="1">
        <v>2.6150000000000002</v>
      </c>
      <c r="T71" s="1">
        <v>6</v>
      </c>
      <c r="U71" s="1">
        <v>3</v>
      </c>
      <c r="V71" s="1">
        <f t="shared" si="20"/>
        <v>7.3613766730401528E-2</v>
      </c>
      <c r="W71" s="1">
        <v>0.38900000000000001</v>
      </c>
      <c r="X71" s="1">
        <v>2.6110000000000002</v>
      </c>
      <c r="Y71" s="1">
        <v>6</v>
      </c>
      <c r="Z71" s="1">
        <v>6</v>
      </c>
      <c r="AA71" s="1">
        <f t="shared" si="21"/>
        <v>0.14898506319417845</v>
      </c>
      <c r="AB71" s="1">
        <v>0.33300000000000002</v>
      </c>
      <c r="AC71" s="1">
        <v>2.6669999999999998</v>
      </c>
      <c r="AD71" s="1">
        <v>0</v>
      </c>
      <c r="AE71" s="1">
        <v>0</v>
      </c>
      <c r="AF71" s="1" t="e">
        <f t="shared" si="17"/>
        <v>#DIV/0!</v>
      </c>
      <c r="AH71" s="1">
        <f t="shared" si="9"/>
        <v>0.22847734982610823</v>
      </c>
      <c r="AI71" s="1">
        <f t="shared" si="10"/>
        <v>7.5238638286964088E-2</v>
      </c>
      <c r="AJ71" s="1">
        <f t="shared" si="16"/>
        <v>0</v>
      </c>
      <c r="AK71" s="1">
        <f t="shared" si="12"/>
        <v>1.251817189826036</v>
      </c>
      <c r="AL71" s="1" t="b">
        <f t="shared" si="13"/>
        <v>0</v>
      </c>
      <c r="AM71" s="1">
        <f t="shared" si="14"/>
        <v>9.5575743925916168</v>
      </c>
      <c r="AN71" s="1" t="b">
        <f t="shared" si="15"/>
        <v>1</v>
      </c>
      <c r="AO71" s="1">
        <v>9.4879999999999995</v>
      </c>
    </row>
    <row r="72" spans="1:41">
      <c r="A72" s="7">
        <v>69</v>
      </c>
      <c r="B72" s="9" t="s">
        <v>98</v>
      </c>
      <c r="C72" s="9" t="s">
        <v>50</v>
      </c>
      <c r="D72" s="9" t="s">
        <v>49</v>
      </c>
      <c r="E72" s="9" t="s">
        <v>50</v>
      </c>
      <c r="F72" s="2" t="b">
        <f t="shared" si="24"/>
        <v>0</v>
      </c>
      <c r="G72" s="2" t="b">
        <f t="shared" si="22"/>
        <v>0</v>
      </c>
      <c r="H72" s="1" t="s">
        <v>285</v>
      </c>
      <c r="J72" s="3"/>
      <c r="K72" s="4"/>
      <c r="L72" s="3"/>
      <c r="M72" s="1">
        <f>PRODUCT(SUM(PRODUCT(R72,overview!$J$6),PRODUCT(W72,overview!$K$6),PRODUCT(AB72,overview!$L$6)),1/SUM(overview!$J$6:$L$6))</f>
        <v>0.35164285714285715</v>
      </c>
      <c r="N72" s="1">
        <f>PRODUCT(SUM(PRODUCT(S72,overview!$J$6),PRODUCT(X72,overview!$K$6),PRODUCT(AC72,overview!$L$6)),1/SUM(overview!$J$6:$L$6))</f>
        <v>2.6483571428571424</v>
      </c>
      <c r="O72" s="1">
        <f t="shared" si="18"/>
        <v>9.5</v>
      </c>
      <c r="P72" s="1">
        <f t="shared" si="19"/>
        <v>4.5</v>
      </c>
      <c r="Q72" s="1">
        <f t="shared" si="23"/>
        <v>6.2894715549290742E-2</v>
      </c>
      <c r="R72" s="1">
        <v>0.33300000000000002</v>
      </c>
      <c r="S72" s="1">
        <v>2.6669999999999998</v>
      </c>
      <c r="T72" s="1">
        <v>6</v>
      </c>
      <c r="U72" s="1">
        <v>0</v>
      </c>
      <c r="V72" s="1">
        <f t="shared" si="20"/>
        <v>0</v>
      </c>
      <c r="W72" s="1">
        <v>0.36199999999999999</v>
      </c>
      <c r="X72" s="1">
        <v>2.6379999999999999</v>
      </c>
      <c r="Y72" s="1">
        <v>2.5</v>
      </c>
      <c r="Z72" s="1">
        <v>4.5</v>
      </c>
      <c r="AA72" s="1">
        <f t="shared" si="21"/>
        <v>0.24700530705079607</v>
      </c>
      <c r="AB72" s="1">
        <v>0.33300000000000002</v>
      </c>
      <c r="AC72" s="1">
        <v>2.6669999999999998</v>
      </c>
      <c r="AD72" s="1">
        <v>1</v>
      </c>
      <c r="AE72" s="1">
        <v>0</v>
      </c>
      <c r="AF72" s="1">
        <f t="shared" si="17"/>
        <v>0</v>
      </c>
      <c r="AH72" s="1">
        <f t="shared" ref="AH72:AH135" si="25">(SUM(Z68:Z78)*SUM(W68:W78))/(SUM(Y68:Y78)*SUM(X68:X78))</f>
        <v>0.23036072905309318</v>
      </c>
      <c r="AI72" s="1">
        <f t="shared" ref="AI72:AI135" si="26">(SUM(U68:U78)*SUM(R68:R78))/(SUM(T68:T78)*SUM(S68:S78))</f>
        <v>4.9930893978303151E-2</v>
      </c>
      <c r="AJ72" s="1">
        <f t="shared" ref="AJ72:AJ103" si="27">(SUM(AE68:AE78)*SUM(AB68:AB78))/(SUM(AD68:AD78)*SUM(AC68:AC78))</f>
        <v>0</v>
      </c>
      <c r="AK72" s="1">
        <f t="shared" si="12"/>
        <v>1.4319208978456588</v>
      </c>
      <c r="AL72" s="1" t="b">
        <f t="shared" si="13"/>
        <v>0</v>
      </c>
      <c r="AM72" s="1">
        <f t="shared" si="14"/>
        <v>9.1446002938659436</v>
      </c>
      <c r="AN72" s="1" t="b">
        <f t="shared" si="15"/>
        <v>0</v>
      </c>
      <c r="AO72" s="1">
        <v>9.4879999999999995</v>
      </c>
    </row>
    <row r="73" spans="1:41">
      <c r="A73" s="7">
        <v>70</v>
      </c>
      <c r="B73" s="9" t="s">
        <v>72</v>
      </c>
      <c r="C73" s="9" t="s">
        <v>73</v>
      </c>
      <c r="D73" s="9" t="s">
        <v>72</v>
      </c>
      <c r="E73" s="9" t="s">
        <v>73</v>
      </c>
      <c r="F73" s="2" t="b">
        <f t="shared" si="24"/>
        <v>0</v>
      </c>
      <c r="G73" s="2" t="b">
        <f t="shared" si="22"/>
        <v>0</v>
      </c>
      <c r="H73" s="1" t="s">
        <v>285</v>
      </c>
      <c r="M73" s="1">
        <f>PRODUCT(SUM(PRODUCT(R73,overview!$J$6),PRODUCT(W73,overview!$K$6),PRODUCT(AB73,overview!$L$6)),1/SUM(overview!$J$6:$L$6))</f>
        <v>0.37221428571428572</v>
      </c>
      <c r="N73" s="1">
        <f>PRODUCT(SUM(PRODUCT(S73,overview!$J$6),PRODUCT(X73,overview!$K$6),PRODUCT(AC73,overview!$L$6)),1/SUM(overview!$J$6:$L$6))</f>
        <v>2.6277857142857139</v>
      </c>
      <c r="O73" s="1">
        <f t="shared" si="18"/>
        <v>4.5</v>
      </c>
      <c r="P73" s="1">
        <f t="shared" si="19"/>
        <v>6.5</v>
      </c>
      <c r="Q73" s="1">
        <f t="shared" si="23"/>
        <v>0.20459920084807964</v>
      </c>
      <c r="R73" s="1">
        <v>0.33300000000000002</v>
      </c>
      <c r="S73" s="1">
        <v>2.6669999999999998</v>
      </c>
      <c r="T73" s="1">
        <v>4</v>
      </c>
      <c r="U73" s="1">
        <v>0</v>
      </c>
      <c r="V73" s="1">
        <f t="shared" si="20"/>
        <v>0</v>
      </c>
      <c r="W73" s="1">
        <v>0.39400000000000002</v>
      </c>
      <c r="X73" s="1">
        <v>2.6059999999999999</v>
      </c>
      <c r="Y73" s="1">
        <v>0.5</v>
      </c>
      <c r="Z73" s="1">
        <v>6.5</v>
      </c>
      <c r="AA73" s="1">
        <f t="shared" si="21"/>
        <v>1.9654643131235614</v>
      </c>
      <c r="AB73" s="1">
        <v>0.33300000000000002</v>
      </c>
      <c r="AC73" s="1">
        <v>2.6669999999999998</v>
      </c>
      <c r="AD73" s="1">
        <v>0</v>
      </c>
      <c r="AE73" s="1">
        <v>0</v>
      </c>
      <c r="AF73" s="1" t="e">
        <f t="shared" si="17"/>
        <v>#DIV/0!</v>
      </c>
      <c r="AH73" s="1">
        <f t="shared" si="25"/>
        <v>0.18672891636121633</v>
      </c>
      <c r="AI73" s="1">
        <f t="shared" si="26"/>
        <v>4.6221317902649127E-2</v>
      </c>
      <c r="AJ73" s="1">
        <f t="shared" si="27"/>
        <v>0</v>
      </c>
      <c r="AK73" s="1">
        <f t="shared" si="12"/>
        <v>0.11075060026964011</v>
      </c>
      <c r="AL73" s="1" t="b">
        <f t="shared" si="13"/>
        <v>0</v>
      </c>
      <c r="AM73" s="1">
        <f t="shared" si="14"/>
        <v>10.50791949592926</v>
      </c>
      <c r="AN73" s="1" t="b">
        <f t="shared" si="15"/>
        <v>1</v>
      </c>
      <c r="AO73" s="1">
        <v>9.4879999999999995</v>
      </c>
    </row>
    <row r="74" spans="1:41">
      <c r="A74" s="7">
        <v>71</v>
      </c>
      <c r="B74" s="9" t="s">
        <v>76</v>
      </c>
      <c r="C74" s="9" t="s">
        <v>46</v>
      </c>
      <c r="D74" s="9" t="s">
        <v>45</v>
      </c>
      <c r="E74" s="9" t="s">
        <v>46</v>
      </c>
      <c r="F74" s="2" t="b">
        <f t="shared" si="24"/>
        <v>0</v>
      </c>
      <c r="G74" s="2" t="b">
        <f t="shared" si="22"/>
        <v>0</v>
      </c>
      <c r="H74" s="1" t="s">
        <v>285</v>
      </c>
      <c r="J74" s="2"/>
      <c r="M74" s="1">
        <f>PRODUCT(SUM(PRODUCT(R74,overview!$J$6),PRODUCT(W74,overview!$K$6),PRODUCT(AB74,overview!$L$6)),1/SUM(overview!$J$6:$L$6))</f>
        <v>1.027595238095238</v>
      </c>
      <c r="N74" s="1">
        <f>PRODUCT(SUM(PRODUCT(S74,overview!$J$6),PRODUCT(X74,overview!$K$6),PRODUCT(AC74,overview!$L$6)),1/SUM(overview!$J$6:$L$6))</f>
        <v>1.972404761904762</v>
      </c>
      <c r="O74" s="1">
        <f t="shared" si="18"/>
        <v>12</v>
      </c>
      <c r="P74" s="1">
        <f t="shared" si="19"/>
        <v>1</v>
      </c>
      <c r="Q74" s="1">
        <f t="shared" si="23"/>
        <v>4.3415498766713731E-2</v>
      </c>
      <c r="R74" s="1">
        <v>1.0569999999999999</v>
      </c>
      <c r="S74" s="1">
        <v>1.9430000000000001</v>
      </c>
      <c r="T74" s="1">
        <v>6</v>
      </c>
      <c r="U74" s="1">
        <v>0</v>
      </c>
      <c r="V74" s="1">
        <f t="shared" si="20"/>
        <v>0</v>
      </c>
      <c r="W74" s="1">
        <v>1.01</v>
      </c>
      <c r="X74" s="1">
        <v>1.99</v>
      </c>
      <c r="Y74" s="1">
        <v>5</v>
      </c>
      <c r="Z74" s="1">
        <v>1</v>
      </c>
      <c r="AA74" s="1">
        <f t="shared" si="21"/>
        <v>0.1015075376884422</v>
      </c>
      <c r="AB74" s="1">
        <v>1.091</v>
      </c>
      <c r="AC74" s="1">
        <v>1.909</v>
      </c>
      <c r="AD74" s="1">
        <v>1</v>
      </c>
      <c r="AE74" s="1">
        <v>0</v>
      </c>
      <c r="AF74" s="1">
        <f t="shared" si="17"/>
        <v>0</v>
      </c>
      <c r="AH74" s="1">
        <f t="shared" si="25"/>
        <v>0.1433899856282706</v>
      </c>
      <c r="AI74" s="1">
        <f t="shared" si="26"/>
        <v>3.8038230047012241E-2</v>
      </c>
      <c r="AJ74" s="1">
        <f t="shared" si="27"/>
        <v>0</v>
      </c>
      <c r="AK74" s="1">
        <f t="shared" si="12"/>
        <v>0.3894986162034253</v>
      </c>
      <c r="AL74" s="1" t="b">
        <f t="shared" si="13"/>
        <v>0</v>
      </c>
      <c r="AM74" s="1">
        <f t="shared" si="14"/>
        <v>13.116134916321229</v>
      </c>
      <c r="AN74" s="1" t="b">
        <f t="shared" si="15"/>
        <v>1</v>
      </c>
      <c r="AO74" s="1">
        <v>9.4879999999999995</v>
      </c>
    </row>
    <row r="75" spans="1:41">
      <c r="A75" s="7">
        <v>72</v>
      </c>
      <c r="B75" s="9" t="s">
        <v>30</v>
      </c>
      <c r="C75" s="9" t="s">
        <v>31</v>
      </c>
      <c r="D75" s="9" t="s">
        <v>56</v>
      </c>
      <c r="E75" s="9" t="s">
        <v>31</v>
      </c>
      <c r="F75" s="2" t="b">
        <f t="shared" si="24"/>
        <v>0</v>
      </c>
      <c r="G75" s="2" t="b">
        <f t="shared" si="22"/>
        <v>0</v>
      </c>
      <c r="H75" s="1" t="s">
        <v>285</v>
      </c>
      <c r="J75" s="3"/>
      <c r="M75" s="1">
        <f>PRODUCT(SUM(PRODUCT(R75,overview!$J$6),PRODUCT(W75,overview!$K$6),PRODUCT(AB75,overview!$L$6)),1/SUM(overview!$J$6:$L$6))</f>
        <v>1</v>
      </c>
      <c r="N75" s="1">
        <f>PRODUCT(SUM(PRODUCT(S75,overview!$J$6),PRODUCT(X75,overview!$K$6),PRODUCT(AC75,overview!$L$6)),1/SUM(overview!$J$6:$L$6))</f>
        <v>2</v>
      </c>
      <c r="O75" s="1">
        <f t="shared" si="18"/>
        <v>13</v>
      </c>
      <c r="P75" s="1">
        <f t="shared" si="19"/>
        <v>1</v>
      </c>
      <c r="Q75" s="1">
        <f t="shared" si="23"/>
        <v>3.8461538461538464E-2</v>
      </c>
      <c r="R75" s="1">
        <v>1</v>
      </c>
      <c r="S75" s="1">
        <v>2</v>
      </c>
      <c r="T75" s="1">
        <v>6</v>
      </c>
      <c r="U75" s="1">
        <v>0</v>
      </c>
      <c r="V75" s="1">
        <f t="shared" si="20"/>
        <v>0</v>
      </c>
      <c r="W75" s="1">
        <v>1</v>
      </c>
      <c r="X75" s="1">
        <v>2</v>
      </c>
      <c r="Y75" s="1">
        <v>6</v>
      </c>
      <c r="Z75" s="1">
        <v>1</v>
      </c>
      <c r="AA75" s="1">
        <f t="shared" si="21"/>
        <v>8.3333333333333329E-2</v>
      </c>
      <c r="AB75" s="1">
        <v>1</v>
      </c>
      <c r="AC75" s="1">
        <v>2</v>
      </c>
      <c r="AD75" s="1">
        <v>1</v>
      </c>
      <c r="AE75" s="1">
        <v>0</v>
      </c>
      <c r="AF75" s="1">
        <f t="shared" si="17"/>
        <v>0</v>
      </c>
      <c r="AH75" s="1">
        <f t="shared" si="25"/>
        <v>0.2108812990845193</v>
      </c>
      <c r="AI75" s="1">
        <f t="shared" si="26"/>
        <v>5.0835892667459311E-2</v>
      </c>
      <c r="AJ75" s="1">
        <f t="shared" si="27"/>
        <v>0.18433803171406998</v>
      </c>
      <c r="AK75" s="1">
        <f t="shared" ref="AK75:AK138" si="28">(((SUM(AJ73:AJ77))-(SUM(AI73:AI77)))^2)/(AVERAGE(AI73:AI77))</f>
        <v>2.4989683670192657</v>
      </c>
      <c r="AL75" s="1" t="b">
        <f t="shared" ref="AL75:AL138" si="29">IF(AK75&gt;AO75, TRUE, FALSE)</f>
        <v>0</v>
      </c>
      <c r="AM75" s="1">
        <f t="shared" ref="AM75:AM138" si="30">(((SUM(AH73:AH77))-(SUM(AI73:AI77)))^2)/(AVERAGE(AI73:AI77))</f>
        <v>13.064838729245139</v>
      </c>
      <c r="AN75" s="1" t="b">
        <f t="shared" ref="AN75:AN138" si="31">IF(AM75&gt;AO75, TRUE, FALSE)</f>
        <v>1</v>
      </c>
      <c r="AO75" s="1">
        <v>9.4879999999999995</v>
      </c>
    </row>
    <row r="76" spans="1:41">
      <c r="A76" s="7">
        <v>73</v>
      </c>
      <c r="B76" s="9" t="s">
        <v>41</v>
      </c>
      <c r="C76" s="9" t="s">
        <v>42</v>
      </c>
      <c r="D76" s="9" t="s">
        <v>41</v>
      </c>
      <c r="E76" s="9" t="s">
        <v>42</v>
      </c>
      <c r="F76" s="2" t="b">
        <f t="shared" si="24"/>
        <v>0</v>
      </c>
      <c r="G76" s="2" t="b">
        <f t="shared" si="22"/>
        <v>0</v>
      </c>
      <c r="H76" s="1" t="s">
        <v>180</v>
      </c>
      <c r="M76" s="1">
        <f>PRODUCT(SUM(PRODUCT(R76,overview!$J$6),PRODUCT(W76,overview!$K$6),PRODUCT(AB76,overview!$L$6)),1/SUM(overview!$J$6:$L$6))</f>
        <v>0.58166666666666655</v>
      </c>
      <c r="N76" s="1">
        <f>PRODUCT(SUM(PRODUCT(S76,overview!$J$6),PRODUCT(X76,overview!$K$6),PRODUCT(AC76,overview!$L$6)),1/SUM(overview!$J$6:$L$6))</f>
        <v>2.418333333333333</v>
      </c>
      <c r="O76" s="1">
        <f t="shared" si="18"/>
        <v>12</v>
      </c>
      <c r="P76" s="1">
        <f t="shared" si="19"/>
        <v>2</v>
      </c>
      <c r="Q76" s="1">
        <f t="shared" si="23"/>
        <v>4.0087296117620026E-2</v>
      </c>
      <c r="R76" s="1">
        <v>0.88700000000000001</v>
      </c>
      <c r="S76" s="1">
        <v>2.113</v>
      </c>
      <c r="T76" s="1">
        <v>7</v>
      </c>
      <c r="U76" s="1">
        <v>2</v>
      </c>
      <c r="V76" s="1">
        <f t="shared" si="20"/>
        <v>0.11993780001352172</v>
      </c>
      <c r="W76" s="1">
        <v>0.42899999999999999</v>
      </c>
      <c r="X76" s="1">
        <v>2.5710000000000002</v>
      </c>
      <c r="Y76" s="1">
        <v>5</v>
      </c>
      <c r="Z76" s="1">
        <v>0</v>
      </c>
      <c r="AA76" s="1">
        <f t="shared" si="21"/>
        <v>0</v>
      </c>
      <c r="AB76" s="1">
        <v>0.42899999999999999</v>
      </c>
      <c r="AC76" s="1">
        <v>2.5710000000000002</v>
      </c>
      <c r="AD76" s="1">
        <v>0</v>
      </c>
      <c r="AE76" s="1">
        <v>0</v>
      </c>
      <c r="AF76" s="1" t="e">
        <f t="shared" si="17"/>
        <v>#DIV/0!</v>
      </c>
      <c r="AH76" s="1">
        <f t="shared" si="25"/>
        <v>0.23095809828734057</v>
      </c>
      <c r="AI76" s="1">
        <f t="shared" si="26"/>
        <v>4.3327063814328493E-2</v>
      </c>
      <c r="AJ76" s="1">
        <f t="shared" si="27"/>
        <v>0.17738952662626856</v>
      </c>
      <c r="AK76" s="1">
        <f t="shared" si="28"/>
        <v>6.0987111199660022</v>
      </c>
      <c r="AL76" s="1" t="b">
        <f t="shared" si="29"/>
        <v>0</v>
      </c>
      <c r="AM76" s="1">
        <f t="shared" si="30"/>
        <v>12.137922925099035</v>
      </c>
      <c r="AN76" s="1" t="b">
        <f t="shared" si="31"/>
        <v>1</v>
      </c>
      <c r="AO76" s="1">
        <v>9.4879999999999995</v>
      </c>
    </row>
    <row r="77" spans="1:41">
      <c r="A77" s="7">
        <v>74</v>
      </c>
      <c r="B77" s="9" t="s">
        <v>98</v>
      </c>
      <c r="C77" s="9" t="s">
        <v>50</v>
      </c>
      <c r="D77" s="9" t="s">
        <v>49</v>
      </c>
      <c r="E77" s="9" t="s">
        <v>50</v>
      </c>
      <c r="F77" s="2" t="b">
        <f t="shared" si="24"/>
        <v>0</v>
      </c>
      <c r="G77" s="2" t="b">
        <f t="shared" si="22"/>
        <v>0</v>
      </c>
      <c r="H77" s="1" t="s">
        <v>180</v>
      </c>
      <c r="J77" s="3"/>
      <c r="M77" s="1">
        <f>PRODUCT(SUM(PRODUCT(R77,overview!$J$6),PRODUCT(W77,overview!$K$6),PRODUCT(AB77,overview!$L$6)),1/SUM(overview!$J$6:$L$6))</f>
        <v>0.38957142857142851</v>
      </c>
      <c r="N77" s="1">
        <f>PRODUCT(SUM(PRODUCT(S77,overview!$J$6),PRODUCT(X77,overview!$K$6),PRODUCT(AC77,overview!$L$6)),1/SUM(overview!$J$6:$L$6))</f>
        <v>2.6104285714285713</v>
      </c>
      <c r="O77" s="1">
        <f t="shared" si="18"/>
        <v>14</v>
      </c>
      <c r="P77" s="1">
        <f t="shared" si="19"/>
        <v>5</v>
      </c>
      <c r="Q77" s="1">
        <f t="shared" si="23"/>
        <v>5.329877805661748E-2</v>
      </c>
      <c r="R77" s="1">
        <v>0.33300000000000002</v>
      </c>
      <c r="S77" s="1">
        <v>2.6669999999999998</v>
      </c>
      <c r="T77" s="1">
        <v>5</v>
      </c>
      <c r="U77" s="1">
        <v>0</v>
      </c>
      <c r="V77" s="1">
        <f t="shared" si="20"/>
        <v>0</v>
      </c>
      <c r="W77" s="1">
        <v>0.42099999999999999</v>
      </c>
      <c r="X77" s="1">
        <v>2.5790000000000002</v>
      </c>
      <c r="Y77" s="1">
        <v>8</v>
      </c>
      <c r="Z77" s="1">
        <v>5</v>
      </c>
      <c r="AA77" s="1">
        <f t="shared" si="21"/>
        <v>0.1020259790616518</v>
      </c>
      <c r="AB77" s="1">
        <v>0.33300000000000002</v>
      </c>
      <c r="AC77" s="1">
        <v>2.6669999999999998</v>
      </c>
      <c r="AD77" s="1">
        <v>1</v>
      </c>
      <c r="AE77" s="1">
        <v>0</v>
      </c>
      <c r="AF77" s="1">
        <f t="shared" si="17"/>
        <v>0</v>
      </c>
      <c r="AH77" s="1">
        <f t="shared" si="25"/>
        <v>0.21578320027173606</v>
      </c>
      <c r="AI77" s="1">
        <f t="shared" si="26"/>
        <v>4.5093620068943366E-2</v>
      </c>
      <c r="AJ77" s="1">
        <f t="shared" si="27"/>
        <v>0.19602193512408222</v>
      </c>
      <c r="AK77" s="1">
        <f t="shared" si="28"/>
        <v>7.180507660508459</v>
      </c>
      <c r="AL77" s="1" t="b">
        <f t="shared" si="29"/>
        <v>0</v>
      </c>
      <c r="AM77" s="1">
        <f t="shared" si="30"/>
        <v>7.5720198011556681</v>
      </c>
      <c r="AN77" s="1" t="b">
        <f t="shared" si="31"/>
        <v>0</v>
      </c>
      <c r="AO77" s="1">
        <v>9.4879999999999995</v>
      </c>
    </row>
    <row r="78" spans="1:41">
      <c r="A78" s="7">
        <v>75</v>
      </c>
      <c r="B78" s="9" t="s">
        <v>74</v>
      </c>
      <c r="C78" s="9" t="s">
        <v>1</v>
      </c>
      <c r="D78" s="9" t="s">
        <v>75</v>
      </c>
      <c r="E78" s="9" t="s">
        <v>1</v>
      </c>
      <c r="F78" s="2" t="b">
        <f t="shared" si="24"/>
        <v>1</v>
      </c>
      <c r="G78" s="2" t="b">
        <f t="shared" si="22"/>
        <v>1</v>
      </c>
      <c r="H78" s="1" t="s">
        <v>180</v>
      </c>
      <c r="K78" s="2"/>
      <c r="L78" s="2"/>
      <c r="M78" s="1">
        <f>PRODUCT(SUM(PRODUCT(R78,overview!$J$6),PRODUCT(W78,overview!$K$6),PRODUCT(AB78,overview!$L$6)),1/SUM(overview!$J$6:$L$6))</f>
        <v>1.0833333333333333</v>
      </c>
      <c r="N78" s="1">
        <f>PRODUCT(SUM(PRODUCT(S78,overview!$J$6),PRODUCT(X78,overview!$K$6),PRODUCT(AC78,overview!$L$6)),1/SUM(overview!$J$6:$L$6))</f>
        <v>1.9166666666666663</v>
      </c>
      <c r="O78" s="1">
        <f t="shared" si="18"/>
        <v>16</v>
      </c>
      <c r="P78" s="1">
        <f t="shared" si="19"/>
        <v>3</v>
      </c>
      <c r="Q78" s="1">
        <f t="shared" si="23"/>
        <v>0.10597826086956523</v>
      </c>
      <c r="R78" s="1">
        <v>1.1739999999999999</v>
      </c>
      <c r="S78" s="1">
        <v>1.8260000000000001</v>
      </c>
      <c r="T78" s="1">
        <v>9</v>
      </c>
      <c r="U78" s="1">
        <v>0</v>
      </c>
      <c r="V78" s="1">
        <f t="shared" si="20"/>
        <v>0</v>
      </c>
      <c r="W78" s="1">
        <v>1.032</v>
      </c>
      <c r="X78" s="1">
        <v>1.968</v>
      </c>
      <c r="Y78" s="1">
        <v>6</v>
      </c>
      <c r="Z78" s="1">
        <v>3</v>
      </c>
      <c r="AA78" s="1">
        <f t="shared" si="21"/>
        <v>0.26219512195121952</v>
      </c>
      <c r="AB78" s="1">
        <v>1.2</v>
      </c>
      <c r="AC78" s="1">
        <v>1.8</v>
      </c>
      <c r="AD78" s="1">
        <v>1</v>
      </c>
      <c r="AE78" s="1">
        <v>0</v>
      </c>
      <c r="AF78" s="1">
        <f t="shared" si="17"/>
        <v>0</v>
      </c>
      <c r="AH78" s="1">
        <f t="shared" si="25"/>
        <v>0.19213300892133009</v>
      </c>
      <c r="AI78" s="1">
        <f t="shared" si="26"/>
        <v>5.8796392123664547E-2</v>
      </c>
      <c r="AJ78" s="1">
        <f t="shared" si="27"/>
        <v>0.21497044451129774</v>
      </c>
      <c r="AK78" s="1">
        <f t="shared" si="28"/>
        <v>5.7249090638127615</v>
      </c>
      <c r="AL78" s="1" t="b">
        <f t="shared" si="29"/>
        <v>0</v>
      </c>
      <c r="AM78" s="1">
        <f t="shared" si="30"/>
        <v>4.4218631404096351</v>
      </c>
      <c r="AN78" s="1" t="b">
        <f t="shared" si="31"/>
        <v>0</v>
      </c>
      <c r="AO78" s="1">
        <v>9.4879999999999995</v>
      </c>
    </row>
    <row r="79" spans="1:41">
      <c r="A79" s="7">
        <v>76</v>
      </c>
      <c r="B79" s="9" t="s">
        <v>64</v>
      </c>
      <c r="C79" s="9" t="s">
        <v>2</v>
      </c>
      <c r="D79" s="9" t="s">
        <v>64</v>
      </c>
      <c r="E79" s="9" t="s">
        <v>2</v>
      </c>
      <c r="F79" s="2" t="b">
        <f t="shared" si="24"/>
        <v>0</v>
      </c>
      <c r="G79" s="2" t="b">
        <f t="shared" si="22"/>
        <v>0</v>
      </c>
      <c r="H79" s="1" t="s">
        <v>180</v>
      </c>
      <c r="J79" s="2"/>
      <c r="K79" s="2"/>
      <c r="M79" s="1">
        <f>PRODUCT(SUM(PRODUCT(R79,overview!$J$6),PRODUCT(W79,overview!$K$6),PRODUCT(AB79,overview!$L$6)),1/SUM(overview!$J$6:$L$6))</f>
        <v>0.33299999999999996</v>
      </c>
      <c r="N79" s="1">
        <f>PRODUCT(SUM(PRODUCT(S79,overview!$J$6),PRODUCT(X79,overview!$K$6),PRODUCT(AC79,overview!$L$6)),1/SUM(overview!$J$6:$L$6))</f>
        <v>2.6669999999999998</v>
      </c>
      <c r="O79" s="1">
        <f t="shared" si="18"/>
        <v>8</v>
      </c>
      <c r="P79" s="1">
        <f t="shared" si="19"/>
        <v>1</v>
      </c>
      <c r="Q79" s="1">
        <f t="shared" si="23"/>
        <v>1.5607424071991E-2</v>
      </c>
      <c r="R79" s="1">
        <v>0.33300000000000002</v>
      </c>
      <c r="S79" s="1">
        <v>2.6669999999999998</v>
      </c>
      <c r="T79" s="1">
        <v>6</v>
      </c>
      <c r="U79" s="1">
        <v>0</v>
      </c>
      <c r="V79" s="1">
        <f t="shared" si="20"/>
        <v>0</v>
      </c>
      <c r="W79" s="1">
        <v>0.33300000000000002</v>
      </c>
      <c r="X79" s="1">
        <v>2.6669999999999998</v>
      </c>
      <c r="Y79" s="1">
        <v>2</v>
      </c>
      <c r="Z79" s="1">
        <v>1</v>
      </c>
      <c r="AA79" s="1">
        <f t="shared" si="21"/>
        <v>6.2429696287964007E-2</v>
      </c>
      <c r="AB79" s="1">
        <v>0.33300000000000002</v>
      </c>
      <c r="AC79" s="1">
        <v>2.6669999999999998</v>
      </c>
      <c r="AD79" s="1">
        <v>0</v>
      </c>
      <c r="AE79" s="1">
        <v>0</v>
      </c>
      <c r="AF79" s="1" t="e">
        <f t="shared" si="17"/>
        <v>#DIV/0!</v>
      </c>
      <c r="AH79" s="1">
        <f t="shared" si="25"/>
        <v>0.19717727299585541</v>
      </c>
      <c r="AI79" s="1">
        <f t="shared" si="26"/>
        <v>0.13678473331261465</v>
      </c>
      <c r="AJ79" s="1">
        <f t="shared" si="27"/>
        <v>0.25555913631969063</v>
      </c>
      <c r="AK79" s="1">
        <f t="shared" si="28"/>
        <v>5.1510770423453947</v>
      </c>
      <c r="AL79" s="1" t="b">
        <f t="shared" si="29"/>
        <v>0</v>
      </c>
      <c r="AM79" s="1">
        <f t="shared" si="30"/>
        <v>2.6071350796930255</v>
      </c>
      <c r="AN79" s="1" t="b">
        <f t="shared" si="31"/>
        <v>0</v>
      </c>
      <c r="AO79" s="1">
        <v>9.4879999999999995</v>
      </c>
    </row>
    <row r="80" spans="1:41">
      <c r="A80" s="7">
        <v>77</v>
      </c>
      <c r="B80" s="9" t="s">
        <v>41</v>
      </c>
      <c r="C80" s="9" t="s">
        <v>42</v>
      </c>
      <c r="D80" s="9" t="s">
        <v>41</v>
      </c>
      <c r="E80" s="9" t="s">
        <v>42</v>
      </c>
      <c r="F80" s="2" t="b">
        <f t="shared" si="24"/>
        <v>0</v>
      </c>
      <c r="G80" s="2" t="b">
        <f t="shared" si="22"/>
        <v>0</v>
      </c>
      <c r="H80" s="1" t="s">
        <v>180</v>
      </c>
      <c r="J80" s="2"/>
      <c r="M80" s="1">
        <f>PRODUCT(SUM(PRODUCT(R80,overview!$J$6),PRODUCT(W80,overview!$K$6),PRODUCT(AB80,overview!$L$6)),1/SUM(overview!$J$6:$L$6))</f>
        <v>0.42899999999999988</v>
      </c>
      <c r="N80" s="1">
        <f>PRODUCT(SUM(PRODUCT(S80,overview!$J$6),PRODUCT(X80,overview!$K$6),PRODUCT(AC80,overview!$L$6)),1/SUM(overview!$J$6:$L$6))</f>
        <v>2.5709999999999997</v>
      </c>
      <c r="O80" s="1">
        <f t="shared" si="18"/>
        <v>9</v>
      </c>
      <c r="P80" s="1">
        <f t="shared" si="19"/>
        <v>0</v>
      </c>
      <c r="Q80" s="1">
        <f t="shared" si="23"/>
        <v>0</v>
      </c>
      <c r="R80" s="1">
        <v>0.42899999999999999</v>
      </c>
      <c r="S80" s="1">
        <v>2.5710000000000002</v>
      </c>
      <c r="T80" s="1">
        <v>4</v>
      </c>
      <c r="U80" s="1">
        <v>0</v>
      </c>
      <c r="V80" s="1">
        <f t="shared" si="20"/>
        <v>0</v>
      </c>
      <c r="W80" s="1">
        <v>0.42899999999999999</v>
      </c>
      <c r="X80" s="1">
        <v>2.5710000000000002</v>
      </c>
      <c r="Y80" s="1">
        <v>5</v>
      </c>
      <c r="Z80" s="1">
        <v>0</v>
      </c>
      <c r="AA80" s="1">
        <f t="shared" si="21"/>
        <v>0</v>
      </c>
      <c r="AB80" s="1">
        <v>0.42899999999999999</v>
      </c>
      <c r="AC80" s="1">
        <v>2.5710000000000002</v>
      </c>
      <c r="AD80" s="1">
        <v>0</v>
      </c>
      <c r="AE80" s="1">
        <v>0</v>
      </c>
      <c r="AF80" s="1" t="e">
        <f t="shared" si="17"/>
        <v>#DIV/0!</v>
      </c>
      <c r="AH80" s="1">
        <f t="shared" si="25"/>
        <v>0.19721787522460307</v>
      </c>
      <c r="AI80" s="1">
        <f t="shared" si="26"/>
        <v>0.13820946820782035</v>
      </c>
      <c r="AJ80" s="1">
        <f t="shared" si="27"/>
        <v>0.2735573942637366</v>
      </c>
      <c r="AK80" s="1">
        <f t="shared" si="28"/>
        <v>4.7475788735131914</v>
      </c>
      <c r="AL80" s="1" t="b">
        <f t="shared" si="29"/>
        <v>0</v>
      </c>
      <c r="AM80" s="1">
        <f t="shared" si="30"/>
        <v>1.7125015910391024</v>
      </c>
      <c r="AN80" s="1" t="b">
        <f t="shared" si="31"/>
        <v>0</v>
      </c>
      <c r="AO80" s="1">
        <v>9.4879999999999995</v>
      </c>
    </row>
    <row r="81" spans="1:41">
      <c r="A81" s="7">
        <v>78</v>
      </c>
      <c r="B81" s="9" t="s">
        <v>74</v>
      </c>
      <c r="C81" s="9" t="s">
        <v>1</v>
      </c>
      <c r="D81" s="9" t="s">
        <v>38</v>
      </c>
      <c r="E81" s="9" t="s">
        <v>1</v>
      </c>
      <c r="F81" s="2" t="b">
        <f t="shared" si="24"/>
        <v>1</v>
      </c>
      <c r="G81" s="2" t="b">
        <f t="shared" si="22"/>
        <v>1</v>
      </c>
      <c r="H81" s="1" t="s">
        <v>180</v>
      </c>
      <c r="J81" s="2"/>
      <c r="M81" s="1">
        <f>PRODUCT(SUM(PRODUCT(R81,overview!$J$6),PRODUCT(W81,overview!$K$6),PRODUCT(AB81,overview!$L$6)),1/SUM(overview!$J$6:$L$6))</f>
        <v>0.60664285714285715</v>
      </c>
      <c r="N81" s="1">
        <f>PRODUCT(SUM(PRODUCT(S81,overview!$J$6),PRODUCT(X81,overview!$K$6),PRODUCT(AC81,overview!$L$6)),1/SUM(overview!$J$6:$L$6))</f>
        <v>2.393357142857143</v>
      </c>
      <c r="O81" s="1">
        <f t="shared" si="18"/>
        <v>10.600000000000001</v>
      </c>
      <c r="P81" s="1">
        <f t="shared" si="19"/>
        <v>27.4</v>
      </c>
      <c r="Q81" s="1">
        <f t="shared" si="23"/>
        <v>0.65519454960410961</v>
      </c>
      <c r="R81" s="1">
        <v>0.83699999999999997</v>
      </c>
      <c r="S81" s="1">
        <v>2.1629999999999998</v>
      </c>
      <c r="T81" s="1">
        <v>6.8</v>
      </c>
      <c r="U81" s="1">
        <v>7.2</v>
      </c>
      <c r="V81" s="1">
        <f t="shared" si="20"/>
        <v>0.40972505507057194</v>
      </c>
      <c r="W81" s="1">
        <v>0.47699999999999998</v>
      </c>
      <c r="X81" s="1">
        <v>2.5230000000000001</v>
      </c>
      <c r="Y81" s="1">
        <v>3</v>
      </c>
      <c r="Z81" s="1">
        <v>16</v>
      </c>
      <c r="AA81" s="1">
        <f t="shared" si="21"/>
        <v>1.0083234244946491</v>
      </c>
      <c r="AB81" s="1">
        <v>0.88200000000000001</v>
      </c>
      <c r="AC81" s="1">
        <v>2.1179999999999999</v>
      </c>
      <c r="AD81" s="1">
        <v>0.8</v>
      </c>
      <c r="AE81" s="1">
        <v>4.2</v>
      </c>
      <c r="AF81" s="1">
        <f t="shared" si="17"/>
        <v>2.1862606232294617</v>
      </c>
      <c r="AH81" s="1">
        <f t="shared" si="25"/>
        <v>0.2311814544394788</v>
      </c>
      <c r="AI81" s="1">
        <f t="shared" si="26"/>
        <v>0.13630823837893216</v>
      </c>
      <c r="AJ81" s="1">
        <f t="shared" si="27"/>
        <v>0.30361576660459344</v>
      </c>
      <c r="AK81" s="1">
        <f t="shared" si="28"/>
        <v>4.4018140018869154</v>
      </c>
      <c r="AL81" s="1" t="b">
        <f t="shared" si="29"/>
        <v>0</v>
      </c>
      <c r="AM81" s="1">
        <f t="shared" si="30"/>
        <v>1.0607535701635102</v>
      </c>
      <c r="AN81" s="1" t="b">
        <f t="shared" si="31"/>
        <v>0</v>
      </c>
      <c r="AO81" s="1">
        <v>9.4879999999999995</v>
      </c>
    </row>
    <row r="82" spans="1:41">
      <c r="A82" s="7">
        <v>79</v>
      </c>
      <c r="B82" s="9" t="s">
        <v>56</v>
      </c>
      <c r="C82" s="9" t="s">
        <v>31</v>
      </c>
      <c r="D82" s="9" t="s">
        <v>30</v>
      </c>
      <c r="E82" s="9" t="s">
        <v>31</v>
      </c>
      <c r="F82" s="2" t="b">
        <f t="shared" si="24"/>
        <v>0</v>
      </c>
      <c r="G82" s="2" t="b">
        <f t="shared" si="22"/>
        <v>0</v>
      </c>
      <c r="H82" s="1" t="s">
        <v>180</v>
      </c>
      <c r="M82" s="1">
        <f>PRODUCT(SUM(PRODUCT(R82,overview!$J$6),PRODUCT(W82,overview!$K$6),PRODUCT(AB82,overview!$L$6)),1/SUM(overview!$J$6:$L$6))</f>
        <v>0.92092857142857143</v>
      </c>
      <c r="N82" s="1">
        <f>PRODUCT(SUM(PRODUCT(S82,overview!$J$6),PRODUCT(X82,overview!$K$6),PRODUCT(AC82,overview!$L$6)),1/SUM(overview!$J$6:$L$6))</f>
        <v>2.0790714285714285</v>
      </c>
      <c r="O82" s="1">
        <f t="shared" si="18"/>
        <v>11</v>
      </c>
      <c r="P82" s="1">
        <f t="shared" si="19"/>
        <v>5</v>
      </c>
      <c r="Q82" s="1">
        <f t="shared" si="23"/>
        <v>0.20134175784019467</v>
      </c>
      <c r="R82" s="1">
        <v>1</v>
      </c>
      <c r="S82" s="1">
        <v>2</v>
      </c>
      <c r="T82" s="1">
        <v>5</v>
      </c>
      <c r="U82" s="1">
        <v>0</v>
      </c>
      <c r="V82" s="1">
        <f t="shared" si="20"/>
        <v>0</v>
      </c>
      <c r="W82" s="1">
        <v>0.877</v>
      </c>
      <c r="X82" s="1">
        <v>2.1230000000000002</v>
      </c>
      <c r="Y82" s="1">
        <v>5</v>
      </c>
      <c r="Z82" s="1">
        <v>5</v>
      </c>
      <c r="AA82" s="1">
        <f t="shared" si="21"/>
        <v>0.41309467734338196</v>
      </c>
      <c r="AB82" s="1">
        <v>1</v>
      </c>
      <c r="AC82" s="1">
        <v>2</v>
      </c>
      <c r="AD82" s="1">
        <v>1</v>
      </c>
      <c r="AE82" s="1">
        <v>0</v>
      </c>
      <c r="AF82" s="1">
        <f t="shared" si="17"/>
        <v>0</v>
      </c>
      <c r="AH82" s="1">
        <f t="shared" si="25"/>
        <v>0.29682070026579571</v>
      </c>
      <c r="AI82" s="1">
        <f t="shared" si="26"/>
        <v>0.17454701698572031</v>
      </c>
      <c r="AJ82" s="1">
        <f t="shared" si="27"/>
        <v>0.37931220353600692</v>
      </c>
      <c r="AK82" s="1">
        <f t="shared" si="28"/>
        <v>4.8417399493067057</v>
      </c>
      <c r="AL82" s="1" t="b">
        <f t="shared" si="29"/>
        <v>0</v>
      </c>
      <c r="AM82" s="1">
        <f t="shared" si="30"/>
        <v>1.0334356280434578</v>
      </c>
      <c r="AN82" s="1" t="b">
        <f t="shared" si="31"/>
        <v>0</v>
      </c>
      <c r="AO82" s="1">
        <v>9.4879999999999995</v>
      </c>
    </row>
    <row r="83" spans="1:41">
      <c r="A83" s="7">
        <v>80</v>
      </c>
      <c r="B83" s="9" t="s">
        <v>85</v>
      </c>
      <c r="C83" s="9" t="s">
        <v>86</v>
      </c>
      <c r="D83" s="9" t="s">
        <v>85</v>
      </c>
      <c r="E83" s="9" t="s">
        <v>86</v>
      </c>
      <c r="F83" s="2" t="b">
        <f t="shared" si="24"/>
        <v>0</v>
      </c>
      <c r="G83" s="2" t="b">
        <f t="shared" si="22"/>
        <v>0</v>
      </c>
      <c r="H83" s="1" t="s">
        <v>180</v>
      </c>
      <c r="J83" s="2"/>
      <c r="M83" s="1">
        <f>PRODUCT(SUM(PRODUCT(R83,overview!$J$6),PRODUCT(W83,overview!$K$6),PRODUCT(AB83,overview!$L$6)),1/SUM(overview!$J$6:$L$6))</f>
        <v>2.3785714285714285E-2</v>
      </c>
      <c r="N83" s="1">
        <f>PRODUCT(SUM(PRODUCT(S83,overview!$J$6),PRODUCT(X83,overview!$K$6),PRODUCT(AC83,overview!$L$6)),1/SUM(overview!$J$6:$L$6))</f>
        <v>2.9762142857142857</v>
      </c>
      <c r="O83" s="1">
        <f t="shared" si="18"/>
        <v>0</v>
      </c>
      <c r="P83" s="1">
        <f t="shared" si="19"/>
        <v>2</v>
      </c>
      <c r="Q83" s="1" t="e">
        <f t="shared" si="23"/>
        <v>#DIV/0!</v>
      </c>
      <c r="R83" s="1">
        <v>0</v>
      </c>
      <c r="S83" s="1">
        <v>3</v>
      </c>
      <c r="T83" s="1">
        <v>0</v>
      </c>
      <c r="U83" s="1">
        <v>0</v>
      </c>
      <c r="V83" s="1" t="e">
        <f t="shared" si="20"/>
        <v>#DIV/0!</v>
      </c>
      <c r="W83" s="1">
        <v>3.6999999999999998E-2</v>
      </c>
      <c r="X83" s="1">
        <v>2.9630000000000001</v>
      </c>
      <c r="Y83" s="1">
        <v>0</v>
      </c>
      <c r="Z83" s="1">
        <v>2</v>
      </c>
      <c r="AA83" s="1" t="e">
        <f t="shared" si="21"/>
        <v>#DIV/0!</v>
      </c>
      <c r="AB83" s="1">
        <v>0</v>
      </c>
      <c r="AC83" s="1">
        <v>3</v>
      </c>
      <c r="AD83" s="1">
        <v>0</v>
      </c>
      <c r="AE83" s="1">
        <v>0</v>
      </c>
      <c r="AF83" s="1" t="e">
        <f t="shared" si="17"/>
        <v>#DIV/0!</v>
      </c>
      <c r="AH83" s="1">
        <f t="shared" si="25"/>
        <v>0.32976924182599454</v>
      </c>
      <c r="AI83" s="1">
        <f t="shared" si="26"/>
        <v>0.24617955267767216</v>
      </c>
      <c r="AJ83" s="1">
        <f t="shared" si="27"/>
        <v>0.47583927972798246</v>
      </c>
      <c r="AK83" s="1">
        <f t="shared" si="28"/>
        <v>5.0416681348518608</v>
      </c>
      <c r="AL83" s="1" t="b">
        <f t="shared" si="29"/>
        <v>0</v>
      </c>
      <c r="AM83" s="1">
        <f t="shared" si="30"/>
        <v>1.3874034796511154</v>
      </c>
      <c r="AN83" s="1" t="b">
        <f t="shared" si="31"/>
        <v>0</v>
      </c>
      <c r="AO83" s="1">
        <v>9.4879999999999995</v>
      </c>
    </row>
    <row r="84" spans="1:41">
      <c r="A84" s="7">
        <v>81</v>
      </c>
      <c r="B84" s="9" t="s">
        <v>47</v>
      </c>
      <c r="C84" s="9" t="s">
        <v>48</v>
      </c>
      <c r="D84" s="9" t="s">
        <v>47</v>
      </c>
      <c r="E84" s="9" t="s">
        <v>48</v>
      </c>
      <c r="F84" s="2" t="b">
        <f t="shared" si="24"/>
        <v>0</v>
      </c>
      <c r="G84" s="2" t="b">
        <f t="shared" si="22"/>
        <v>0</v>
      </c>
      <c r="H84" s="1" t="s">
        <v>180</v>
      </c>
      <c r="J84" s="2"/>
      <c r="M84" s="1">
        <f>PRODUCT(SUM(PRODUCT(R84,overview!$J$6),PRODUCT(W84,overview!$K$6),PRODUCT(AB84,overview!$L$6)),1/SUM(overview!$J$6:$L$6))</f>
        <v>0.95211904761904764</v>
      </c>
      <c r="N84" s="1">
        <f>PRODUCT(SUM(PRODUCT(S84,overview!$J$6),PRODUCT(X84,overview!$K$6),PRODUCT(AC84,overview!$L$6)),1/SUM(overview!$J$6:$L$6))</f>
        <v>2.047880952380952</v>
      </c>
      <c r="O84" s="1">
        <f t="shared" si="18"/>
        <v>6.5</v>
      </c>
      <c r="P84" s="1">
        <f t="shared" si="19"/>
        <v>2.5</v>
      </c>
      <c r="Q84" s="1">
        <f t="shared" si="23"/>
        <v>0.1788188094009443</v>
      </c>
      <c r="R84" s="1">
        <v>0.747</v>
      </c>
      <c r="S84" s="1">
        <v>2.2530000000000001</v>
      </c>
      <c r="T84" s="1">
        <v>1.5</v>
      </c>
      <c r="U84" s="1">
        <v>1.5</v>
      </c>
      <c r="V84" s="1">
        <f t="shared" si="20"/>
        <v>0.33155792276964047</v>
      </c>
      <c r="W84" s="1">
        <v>1.0620000000000001</v>
      </c>
      <c r="X84" s="1">
        <v>1.9379999999999999</v>
      </c>
      <c r="Y84" s="1">
        <v>5</v>
      </c>
      <c r="Z84" s="1">
        <v>1</v>
      </c>
      <c r="AA84" s="1">
        <f t="shared" si="21"/>
        <v>0.10959752321981425</v>
      </c>
      <c r="AB84" s="1">
        <v>0.85699999999999998</v>
      </c>
      <c r="AC84" s="1">
        <v>2.1429999999999998</v>
      </c>
      <c r="AD84" s="1">
        <v>0</v>
      </c>
      <c r="AE84" s="1">
        <v>0</v>
      </c>
      <c r="AF84" s="1" t="e">
        <f t="shared" si="17"/>
        <v>#DIV/0!</v>
      </c>
      <c r="AH84" s="1">
        <f t="shared" si="25"/>
        <v>0.38781461077239893</v>
      </c>
      <c r="AI84" s="1">
        <f t="shared" si="26"/>
        <v>0.29512544438497718</v>
      </c>
      <c r="AJ84" s="1">
        <f t="shared" si="27"/>
        <v>0.53734203258740032</v>
      </c>
      <c r="AK84" s="1">
        <f t="shared" si="28"/>
        <v>3.3694984751259129</v>
      </c>
      <c r="AL84" s="1" t="b">
        <f t="shared" si="29"/>
        <v>0</v>
      </c>
      <c r="AM84" s="1">
        <f t="shared" si="30"/>
        <v>1.4492552823449409</v>
      </c>
      <c r="AN84" s="1" t="b">
        <f t="shared" si="31"/>
        <v>0</v>
      </c>
      <c r="AO84" s="1">
        <v>9.4879999999999995</v>
      </c>
    </row>
    <row r="85" spans="1:41">
      <c r="A85" s="7">
        <v>82</v>
      </c>
      <c r="B85" s="9" t="s">
        <v>83</v>
      </c>
      <c r="C85" s="9" t="s">
        <v>61</v>
      </c>
      <c r="D85" s="9" t="s">
        <v>54</v>
      </c>
      <c r="E85" s="9" t="s">
        <v>55</v>
      </c>
      <c r="F85" s="2" t="b">
        <f t="shared" si="24"/>
        <v>1</v>
      </c>
      <c r="G85" s="2" t="b">
        <f t="shared" si="22"/>
        <v>0</v>
      </c>
      <c r="H85" s="1" t="s">
        <v>180</v>
      </c>
      <c r="J85" s="3"/>
      <c r="M85" s="1">
        <f>PRODUCT(SUM(PRODUCT(R85,overview!$J$6),PRODUCT(W85,overview!$K$6),PRODUCT(AB85,overview!$L$6)),1/SUM(overview!$J$6:$L$6))</f>
        <v>0.6329999999999999</v>
      </c>
      <c r="N85" s="1">
        <f>PRODUCT(SUM(PRODUCT(S85,overview!$J$6),PRODUCT(X85,overview!$K$6),PRODUCT(AC85,overview!$L$6)),1/SUM(overview!$J$6:$L$6))</f>
        <v>2.367</v>
      </c>
      <c r="O85" s="1">
        <f t="shared" si="18"/>
        <v>9.6999999999999993</v>
      </c>
      <c r="P85" s="1">
        <f t="shared" si="19"/>
        <v>20.3</v>
      </c>
      <c r="Q85" s="1">
        <f t="shared" si="23"/>
        <v>0.55966707172069552</v>
      </c>
      <c r="R85" s="1">
        <v>0.72499999999999998</v>
      </c>
      <c r="S85" s="1">
        <v>2.2749999999999999</v>
      </c>
      <c r="T85" s="1">
        <v>4.2</v>
      </c>
      <c r="U85" s="1">
        <v>14.8</v>
      </c>
      <c r="V85" s="1">
        <f t="shared" si="20"/>
        <v>1.1229722658294086</v>
      </c>
      <c r="W85" s="1">
        <v>0.57699999999999996</v>
      </c>
      <c r="X85" s="1">
        <v>2.423</v>
      </c>
      <c r="Y85" s="1">
        <v>4.5</v>
      </c>
      <c r="Z85" s="1">
        <v>4.5</v>
      </c>
      <c r="AA85" s="1">
        <f t="shared" si="21"/>
        <v>0.23813454395377628</v>
      </c>
      <c r="AB85" s="1">
        <v>0.85699999999999998</v>
      </c>
      <c r="AC85" s="1">
        <v>2.1429999999999998</v>
      </c>
      <c r="AD85" s="1">
        <v>1</v>
      </c>
      <c r="AE85" s="1">
        <v>1</v>
      </c>
      <c r="AF85" s="1">
        <f t="shared" si="17"/>
        <v>0.39990667288847415</v>
      </c>
      <c r="AH85" s="1">
        <f t="shared" si="25"/>
        <v>0.47059029303059763</v>
      </c>
      <c r="AI85" s="1">
        <f t="shared" si="26"/>
        <v>0.29887098026156006</v>
      </c>
      <c r="AJ85" s="1">
        <f t="shared" si="27"/>
        <v>0.5322443242757362</v>
      </c>
      <c r="AK85" s="1">
        <f t="shared" si="28"/>
        <v>2.6612636418663058</v>
      </c>
      <c r="AL85" s="1" t="b">
        <f t="shared" si="29"/>
        <v>0</v>
      </c>
      <c r="AM85" s="1">
        <f t="shared" si="30"/>
        <v>1.4195102902601504</v>
      </c>
      <c r="AN85" s="1" t="b">
        <f t="shared" si="31"/>
        <v>0</v>
      </c>
      <c r="AO85" s="1">
        <v>9.4879999999999995</v>
      </c>
    </row>
    <row r="86" spans="1:41">
      <c r="A86" s="7">
        <v>83</v>
      </c>
      <c r="B86" s="9" t="s">
        <v>51</v>
      </c>
      <c r="C86" s="9" t="s">
        <v>52</v>
      </c>
      <c r="D86" s="9" t="s">
        <v>51</v>
      </c>
      <c r="E86" s="9" t="s">
        <v>52</v>
      </c>
      <c r="F86" s="2" t="b">
        <f t="shared" si="24"/>
        <v>0</v>
      </c>
      <c r="G86" s="2" t="b">
        <f t="shared" si="22"/>
        <v>0</v>
      </c>
      <c r="H86" s="1" t="s">
        <v>180</v>
      </c>
      <c r="J86" s="3"/>
      <c r="M86" s="1">
        <f>PRODUCT(SUM(PRODUCT(R86,overview!$J$6),PRODUCT(W86,overview!$K$6),PRODUCT(AB86,overview!$L$6)),1/SUM(overview!$J$6:$L$6))</f>
        <v>0.35871428571428571</v>
      </c>
      <c r="N86" s="1">
        <f>PRODUCT(SUM(PRODUCT(S86,overview!$J$6),PRODUCT(X86,overview!$K$6),PRODUCT(AC86,overview!$L$6)),1/SUM(overview!$J$6:$L$6))</f>
        <v>2.6412857142857136</v>
      </c>
      <c r="O86" s="1">
        <f t="shared" si="18"/>
        <v>7.8</v>
      </c>
      <c r="P86" s="1">
        <f t="shared" si="19"/>
        <v>6.2</v>
      </c>
      <c r="Q86" s="1">
        <f t="shared" si="23"/>
        <v>0.1079519215167439</v>
      </c>
      <c r="R86" s="1">
        <v>0.33300000000000002</v>
      </c>
      <c r="S86" s="1">
        <v>2.6669999999999998</v>
      </c>
      <c r="T86" s="1">
        <v>5</v>
      </c>
      <c r="U86" s="1">
        <v>3</v>
      </c>
      <c r="V86" s="1">
        <f t="shared" si="20"/>
        <v>7.4915635545556816E-2</v>
      </c>
      <c r="W86" s="1">
        <v>0.373</v>
      </c>
      <c r="X86" s="1">
        <v>2.6269999999999998</v>
      </c>
      <c r="Y86" s="1">
        <v>2.8</v>
      </c>
      <c r="Z86" s="1">
        <v>3.2</v>
      </c>
      <c r="AA86" s="1">
        <f t="shared" si="21"/>
        <v>0.16227092283430317</v>
      </c>
      <c r="AB86" s="1">
        <v>0.33300000000000002</v>
      </c>
      <c r="AC86" s="1">
        <v>2.6669999999999998</v>
      </c>
      <c r="AD86" s="1">
        <v>0</v>
      </c>
      <c r="AE86" s="1">
        <v>0</v>
      </c>
      <c r="AF86" s="1" t="e">
        <f t="shared" si="17"/>
        <v>#DIV/0!</v>
      </c>
      <c r="AH86" s="1">
        <f t="shared" si="25"/>
        <v>0.40663614442903639</v>
      </c>
      <c r="AI86" s="1">
        <f t="shared" si="26"/>
        <v>0.26731735495253595</v>
      </c>
      <c r="AJ86" s="1">
        <f t="shared" si="27"/>
        <v>0.28680054591538318</v>
      </c>
      <c r="AK86" s="1">
        <f t="shared" si="28"/>
        <v>2.3132569774839564</v>
      </c>
      <c r="AL86" s="1" t="b">
        <f t="shared" si="29"/>
        <v>0</v>
      </c>
      <c r="AM86" s="1">
        <f t="shared" si="30"/>
        <v>1.7576916496913975</v>
      </c>
      <c r="AN86" s="1" t="b">
        <f t="shared" si="31"/>
        <v>0</v>
      </c>
      <c r="AO86" s="1">
        <v>9.4879999999999995</v>
      </c>
    </row>
    <row r="87" spans="1:41">
      <c r="A87" s="7">
        <v>84</v>
      </c>
      <c r="B87" s="9" t="s">
        <v>89</v>
      </c>
      <c r="C87" s="9" t="s">
        <v>70</v>
      </c>
      <c r="D87" s="9" t="s">
        <v>89</v>
      </c>
      <c r="E87" s="9" t="s">
        <v>70</v>
      </c>
      <c r="F87" s="2" t="b">
        <f t="shared" si="24"/>
        <v>0</v>
      </c>
      <c r="G87" s="2" t="b">
        <f t="shared" si="22"/>
        <v>0</v>
      </c>
      <c r="H87" s="1" t="s">
        <v>180</v>
      </c>
      <c r="J87" s="3"/>
      <c r="K87" s="4"/>
      <c r="L87" s="3"/>
      <c r="M87" s="1">
        <f>PRODUCT(SUM(PRODUCT(R87,overview!$J$6),PRODUCT(W87,overview!$K$6),PRODUCT(AB87,overview!$L$6)),1/SUM(overview!$J$6:$L$6))</f>
        <v>0.97749999999999992</v>
      </c>
      <c r="N87" s="1">
        <f>PRODUCT(SUM(PRODUCT(S87,overview!$J$6),PRODUCT(X87,overview!$K$6),PRODUCT(AC87,overview!$L$6)),1/SUM(overview!$J$6:$L$6))</f>
        <v>2.0225</v>
      </c>
      <c r="O87" s="1">
        <f t="shared" si="18"/>
        <v>13.5</v>
      </c>
      <c r="P87" s="1">
        <f t="shared" si="19"/>
        <v>5.5</v>
      </c>
      <c r="Q87" s="1">
        <f t="shared" si="23"/>
        <v>0.19690518701643545</v>
      </c>
      <c r="R87" s="1">
        <v>1</v>
      </c>
      <c r="S87" s="1">
        <v>2</v>
      </c>
      <c r="T87" s="1">
        <v>5</v>
      </c>
      <c r="U87" s="1">
        <v>0</v>
      </c>
      <c r="V87" s="1">
        <f t="shared" si="20"/>
        <v>0</v>
      </c>
      <c r="W87" s="1">
        <v>0.96499999999999997</v>
      </c>
      <c r="X87" s="1">
        <v>2.0350000000000001</v>
      </c>
      <c r="Y87" s="1">
        <v>8.5</v>
      </c>
      <c r="Z87" s="1">
        <v>5.5</v>
      </c>
      <c r="AA87" s="1">
        <f t="shared" si="21"/>
        <v>0.30683624801271858</v>
      </c>
      <c r="AB87" s="1">
        <v>1</v>
      </c>
      <c r="AC87" s="1">
        <v>2</v>
      </c>
      <c r="AD87" s="1">
        <v>0</v>
      </c>
      <c r="AE87" s="1">
        <v>0</v>
      </c>
      <c r="AF87" s="1" t="e">
        <f t="shared" si="17"/>
        <v>#DIV/0!</v>
      </c>
      <c r="AH87" s="1">
        <f t="shared" si="25"/>
        <v>0.38908679295535503</v>
      </c>
      <c r="AI87" s="1">
        <f t="shared" si="26"/>
        <v>0.25455993854384479</v>
      </c>
      <c r="AJ87" s="1">
        <f t="shared" si="27"/>
        <v>0.38127090301003347</v>
      </c>
      <c r="AK87" s="1">
        <f t="shared" si="28"/>
        <v>1.991181255554954</v>
      </c>
      <c r="AL87" s="1" t="b">
        <f t="shared" si="29"/>
        <v>0</v>
      </c>
      <c r="AM87" s="1">
        <f t="shared" si="30"/>
        <v>2.331194078347242</v>
      </c>
      <c r="AN87" s="1" t="b">
        <f t="shared" si="31"/>
        <v>0</v>
      </c>
      <c r="AO87" s="1">
        <v>9.4879999999999995</v>
      </c>
    </row>
    <row r="88" spans="1:41">
      <c r="A88" s="7">
        <v>85</v>
      </c>
      <c r="B88" s="9" t="s">
        <v>28</v>
      </c>
      <c r="C88" s="9" t="s">
        <v>29</v>
      </c>
      <c r="D88" s="9" t="s">
        <v>54</v>
      </c>
      <c r="E88" s="9" t="s">
        <v>55</v>
      </c>
      <c r="F88" s="2" t="b">
        <f t="shared" si="24"/>
        <v>1</v>
      </c>
      <c r="G88" s="2" t="b">
        <f t="shared" si="22"/>
        <v>0</v>
      </c>
      <c r="H88" s="1" t="s">
        <v>180</v>
      </c>
      <c r="M88" s="1">
        <f>PRODUCT(SUM(PRODUCT(R88,overview!$J$6),PRODUCT(W88,overview!$K$6),PRODUCT(AB88,overview!$L$6)),1/SUM(overview!$J$6:$L$6))</f>
        <v>0.59690476190476183</v>
      </c>
      <c r="N88" s="1">
        <f>PRODUCT(SUM(PRODUCT(S88,overview!$J$6),PRODUCT(X88,overview!$K$6),PRODUCT(AC88,overview!$L$6)),1/SUM(overview!$J$6:$L$6))</f>
        <v>2.4030952380952382</v>
      </c>
      <c r="O88" s="1">
        <f t="shared" si="18"/>
        <v>10.3</v>
      </c>
      <c r="P88" s="1">
        <f t="shared" si="19"/>
        <v>18.7</v>
      </c>
      <c r="Q88" s="1">
        <f t="shared" si="23"/>
        <v>0.45096043686915555</v>
      </c>
      <c r="R88" s="1">
        <v>0.93400000000000005</v>
      </c>
      <c r="S88" s="1">
        <v>2.0659999999999998</v>
      </c>
      <c r="T88" s="1">
        <v>5</v>
      </c>
      <c r="U88" s="1">
        <v>4</v>
      </c>
      <c r="V88" s="1">
        <f t="shared" si="20"/>
        <v>0.36166505324298165</v>
      </c>
      <c r="W88" s="1">
        <v>0.42199999999999999</v>
      </c>
      <c r="X88" s="1">
        <v>2.5779999999999998</v>
      </c>
      <c r="Y88" s="1">
        <v>4.3</v>
      </c>
      <c r="Z88" s="1">
        <v>13.7</v>
      </c>
      <c r="AA88" s="1">
        <f t="shared" si="21"/>
        <v>0.52153282696158909</v>
      </c>
      <c r="AB88" s="1">
        <v>0.6</v>
      </c>
      <c r="AC88" s="1">
        <v>2.4</v>
      </c>
      <c r="AD88" s="1">
        <v>1</v>
      </c>
      <c r="AE88" s="1">
        <v>1</v>
      </c>
      <c r="AF88" s="1">
        <f t="shared" si="17"/>
        <v>0.25</v>
      </c>
      <c r="AH88" s="1">
        <f t="shared" si="25"/>
        <v>0.43618664867486878</v>
      </c>
      <c r="AI88" s="1">
        <f t="shared" si="26"/>
        <v>0.27515538743688311</v>
      </c>
      <c r="AJ88" s="1">
        <f t="shared" si="27"/>
        <v>0.45559418457648548</v>
      </c>
      <c r="AK88" s="1">
        <f t="shared" si="28"/>
        <v>1.5614761178173666</v>
      </c>
      <c r="AL88" s="1" t="b">
        <f t="shared" si="29"/>
        <v>0</v>
      </c>
      <c r="AM88" s="1">
        <f t="shared" si="30"/>
        <v>4.2031186836459078</v>
      </c>
      <c r="AN88" s="1" t="b">
        <f t="shared" si="31"/>
        <v>0</v>
      </c>
      <c r="AO88" s="1">
        <v>9.4879999999999995</v>
      </c>
    </row>
    <row r="89" spans="1:41">
      <c r="A89" s="7">
        <v>86</v>
      </c>
      <c r="B89" s="9" t="s">
        <v>38</v>
      </c>
      <c r="C89" s="9" t="s">
        <v>1</v>
      </c>
      <c r="D89" s="9" t="s">
        <v>65</v>
      </c>
      <c r="E89" s="9" t="s">
        <v>2</v>
      </c>
      <c r="F89" s="2" t="b">
        <f t="shared" si="24"/>
        <v>0</v>
      </c>
      <c r="G89" s="2" t="b">
        <f t="shared" si="22"/>
        <v>1</v>
      </c>
      <c r="H89" s="1" t="s">
        <v>180</v>
      </c>
      <c r="M89" s="1">
        <f>PRODUCT(SUM(PRODUCT(R89,overview!$J$6),PRODUCT(W89,overview!$K$6),PRODUCT(AB89,overview!$L$6)),1/SUM(overview!$J$6:$L$6))</f>
        <v>0.60023809523809513</v>
      </c>
      <c r="N89" s="1">
        <f>PRODUCT(SUM(PRODUCT(S89,overview!$J$6),PRODUCT(X89,overview!$K$6),PRODUCT(AC89,overview!$L$6)),1/SUM(overview!$J$6:$L$6))</f>
        <v>2.3997619047619048</v>
      </c>
      <c r="O89" s="1">
        <f t="shared" si="18"/>
        <v>8.5</v>
      </c>
      <c r="P89" s="1">
        <f t="shared" si="19"/>
        <v>25.5</v>
      </c>
      <c r="Q89" s="1">
        <f t="shared" si="23"/>
        <v>0.75037206072030938</v>
      </c>
      <c r="R89" s="1">
        <v>0.53300000000000003</v>
      </c>
      <c r="S89" s="1">
        <v>2.4670000000000001</v>
      </c>
      <c r="T89" s="1">
        <v>4.5</v>
      </c>
      <c r="U89" s="1">
        <v>13.5</v>
      </c>
      <c r="V89" s="1">
        <f t="shared" si="20"/>
        <v>0.64815565464126479</v>
      </c>
      <c r="W89" s="1">
        <v>0.64500000000000002</v>
      </c>
      <c r="X89" s="1">
        <v>2.355</v>
      </c>
      <c r="Y89" s="1">
        <v>4</v>
      </c>
      <c r="Z89" s="1">
        <v>11</v>
      </c>
      <c r="AA89" s="1">
        <f t="shared" si="21"/>
        <v>0.75318471337579618</v>
      </c>
      <c r="AB89" s="1">
        <v>0.33300000000000002</v>
      </c>
      <c r="AC89" s="1">
        <v>2.6669999999999998</v>
      </c>
      <c r="AD89" s="1">
        <v>0</v>
      </c>
      <c r="AE89" s="1">
        <v>1</v>
      </c>
      <c r="AF89" s="1" t="e">
        <f t="shared" si="17"/>
        <v>#DIV/0!</v>
      </c>
      <c r="AH89" s="1">
        <f t="shared" si="25"/>
        <v>0.43245255955465639</v>
      </c>
      <c r="AI89" s="1">
        <f t="shared" si="26"/>
        <v>0.24759883437963978</v>
      </c>
      <c r="AJ89" s="1">
        <f t="shared" si="27"/>
        <v>0.41905094207955346</v>
      </c>
      <c r="AK89" s="1">
        <f t="shared" si="28"/>
        <v>2.4356273481293074</v>
      </c>
      <c r="AL89" s="1" t="b">
        <f t="shared" si="29"/>
        <v>0</v>
      </c>
      <c r="AM89" s="1">
        <f t="shared" si="30"/>
        <v>7.1737865888487038</v>
      </c>
      <c r="AN89" s="1" t="b">
        <f t="shared" si="31"/>
        <v>0</v>
      </c>
      <c r="AO89" s="1">
        <v>9.4879999999999995</v>
      </c>
    </row>
    <row r="90" spans="1:41">
      <c r="A90" s="7">
        <v>87</v>
      </c>
      <c r="B90" s="9" t="s">
        <v>32</v>
      </c>
      <c r="C90" s="9" t="s">
        <v>33</v>
      </c>
      <c r="D90" s="9" t="s">
        <v>32</v>
      </c>
      <c r="E90" s="9" t="s">
        <v>33</v>
      </c>
      <c r="F90" s="2" t="b">
        <f t="shared" si="24"/>
        <v>0</v>
      </c>
      <c r="G90" s="2" t="b">
        <f t="shared" si="22"/>
        <v>0</v>
      </c>
      <c r="H90" s="1" t="s">
        <v>180</v>
      </c>
      <c r="M90" s="1">
        <f>PRODUCT(SUM(PRODUCT(R90,overview!$J$6),PRODUCT(W90,overview!$K$6),PRODUCT(AB90,overview!$L$6)),1/SUM(overview!$J$6:$L$6))</f>
        <v>0.79916666666666658</v>
      </c>
      <c r="N90" s="1">
        <f>PRODUCT(SUM(PRODUCT(S90,overview!$J$6),PRODUCT(X90,overview!$K$6),PRODUCT(AC90,overview!$L$6)),1/SUM(overview!$J$6:$L$6))</f>
        <v>2.2008333333333332</v>
      </c>
      <c r="O90" s="1">
        <f t="shared" si="18"/>
        <v>11.5</v>
      </c>
      <c r="P90" s="1">
        <f t="shared" si="19"/>
        <v>16.5</v>
      </c>
      <c r="Q90" s="1">
        <f t="shared" si="23"/>
        <v>0.52099830433136329</v>
      </c>
      <c r="R90" s="1">
        <v>0.73499999999999999</v>
      </c>
      <c r="S90" s="1">
        <v>2.2650000000000001</v>
      </c>
      <c r="T90" s="1">
        <v>4.5</v>
      </c>
      <c r="U90" s="1">
        <v>3.5</v>
      </c>
      <c r="V90" s="1">
        <f t="shared" si="20"/>
        <v>0.25239146431199405</v>
      </c>
      <c r="W90" s="1">
        <v>0.82499999999999996</v>
      </c>
      <c r="X90" s="1">
        <v>2.1749999999999998</v>
      </c>
      <c r="Y90" s="1">
        <v>7</v>
      </c>
      <c r="Z90" s="1">
        <v>13</v>
      </c>
      <c r="AA90" s="1">
        <f t="shared" si="21"/>
        <v>0.70443349753694584</v>
      </c>
      <c r="AB90" s="1">
        <v>1</v>
      </c>
      <c r="AC90" s="1">
        <v>2</v>
      </c>
      <c r="AD90" s="1">
        <v>0</v>
      </c>
      <c r="AE90" s="1">
        <v>0</v>
      </c>
      <c r="AF90" s="1" t="e">
        <f t="shared" si="17"/>
        <v>#DIV/0!</v>
      </c>
      <c r="AH90" s="1">
        <f t="shared" si="25"/>
        <v>0.55926117681408405</v>
      </c>
      <c r="AI90" s="1">
        <f t="shared" si="26"/>
        <v>0.16895665008140473</v>
      </c>
      <c r="AJ90" s="1">
        <f t="shared" si="27"/>
        <v>0.28649955167439861</v>
      </c>
      <c r="AK90" s="1">
        <f t="shared" si="28"/>
        <v>2.4957224543372405</v>
      </c>
      <c r="AL90" s="1" t="b">
        <f t="shared" si="29"/>
        <v>0</v>
      </c>
      <c r="AM90" s="1">
        <f t="shared" si="30"/>
        <v>11.616347344789265</v>
      </c>
      <c r="AN90" s="1" t="b">
        <f t="shared" si="31"/>
        <v>1</v>
      </c>
      <c r="AO90" s="1">
        <v>9.4879999999999995</v>
      </c>
    </row>
    <row r="91" spans="1:41">
      <c r="A91" s="7">
        <v>88</v>
      </c>
      <c r="B91" s="9" t="s">
        <v>54</v>
      </c>
      <c r="C91" s="9" t="s">
        <v>55</v>
      </c>
      <c r="D91" s="9" t="s">
        <v>54</v>
      </c>
      <c r="E91" s="9" t="s">
        <v>55</v>
      </c>
      <c r="F91" s="2" t="b">
        <f t="shared" si="24"/>
        <v>0</v>
      </c>
      <c r="G91" s="2" t="b">
        <f t="shared" si="22"/>
        <v>0</v>
      </c>
      <c r="H91" s="1" t="s">
        <v>180</v>
      </c>
      <c r="J91" s="2"/>
      <c r="M91" s="1">
        <f>PRODUCT(SUM(PRODUCT(R91,overview!$J$6),PRODUCT(W91,overview!$K$6),PRODUCT(AB91,overview!$L$6)),1/SUM(overview!$J$6:$L$6))</f>
        <v>0.64935714285714285</v>
      </c>
      <c r="N91" s="1">
        <f>PRODUCT(SUM(PRODUCT(S91,overview!$J$6),PRODUCT(X91,overview!$K$6),PRODUCT(AC91,overview!$L$6)),1/SUM(overview!$J$6:$L$6))</f>
        <v>2.3506428571428573</v>
      </c>
      <c r="O91" s="1">
        <f t="shared" si="18"/>
        <v>10.7</v>
      </c>
      <c r="P91" s="1">
        <f t="shared" si="19"/>
        <v>13.3</v>
      </c>
      <c r="Q91" s="1">
        <f t="shared" si="23"/>
        <v>0.34337196625188182</v>
      </c>
      <c r="R91" s="1">
        <v>0.39</v>
      </c>
      <c r="S91" s="1">
        <v>2.61</v>
      </c>
      <c r="T91" s="1">
        <v>5</v>
      </c>
      <c r="U91" s="1">
        <v>2</v>
      </c>
      <c r="V91" s="1">
        <f t="shared" si="20"/>
        <v>5.9770114942528742E-2</v>
      </c>
      <c r="W91" s="1">
        <v>0.79400000000000004</v>
      </c>
      <c r="X91" s="1">
        <v>2.206</v>
      </c>
      <c r="Y91" s="1">
        <v>5.7</v>
      </c>
      <c r="Z91" s="1">
        <v>11.3</v>
      </c>
      <c r="AA91" s="1">
        <f t="shared" si="21"/>
        <v>0.71354042404288143</v>
      </c>
      <c r="AB91" s="1">
        <v>0.375</v>
      </c>
      <c r="AC91" s="1">
        <v>2.625</v>
      </c>
      <c r="AD91" s="1">
        <v>0</v>
      </c>
      <c r="AE91" s="1">
        <v>0</v>
      </c>
      <c r="AF91" s="1" t="e">
        <f t="shared" si="17"/>
        <v>#DIV/0!</v>
      </c>
      <c r="AH91" s="1">
        <f t="shared" si="25"/>
        <v>0.57610746203063268</v>
      </c>
      <c r="AI91" s="1">
        <f t="shared" si="26"/>
        <v>0.17720923555977605</v>
      </c>
      <c r="AJ91" s="1">
        <f t="shared" si="27"/>
        <v>0.32084534101825168</v>
      </c>
      <c r="AK91" s="1">
        <f t="shared" si="28"/>
        <v>5.2077435527536133</v>
      </c>
      <c r="AL91" s="1" t="b">
        <f t="shared" si="29"/>
        <v>0</v>
      </c>
      <c r="AM91" s="1">
        <f t="shared" si="30"/>
        <v>18.373695903819655</v>
      </c>
      <c r="AN91" s="1" t="b">
        <f t="shared" si="31"/>
        <v>1</v>
      </c>
      <c r="AO91" s="1">
        <v>9.4879999999999995</v>
      </c>
    </row>
    <row r="92" spans="1:41">
      <c r="A92" s="7">
        <v>89</v>
      </c>
      <c r="B92" s="9" t="s">
        <v>89</v>
      </c>
      <c r="C92" s="9" t="s">
        <v>70</v>
      </c>
      <c r="D92" s="9" t="s">
        <v>89</v>
      </c>
      <c r="E92" s="9" t="s">
        <v>70</v>
      </c>
      <c r="F92" s="2" t="b">
        <f t="shared" si="24"/>
        <v>0</v>
      </c>
      <c r="G92" s="2" t="b">
        <f t="shared" si="22"/>
        <v>0</v>
      </c>
      <c r="H92" s="1" t="s">
        <v>180</v>
      </c>
      <c r="J92" s="2"/>
      <c r="M92" s="1">
        <f>PRODUCT(SUM(PRODUCT(R92,overview!$J$6),PRODUCT(W92,overview!$K$6),PRODUCT(AB92,overview!$L$6)),1/SUM(overview!$J$6:$L$6))</f>
        <v>0.98764285714285716</v>
      </c>
      <c r="N92" s="1">
        <f>PRODUCT(SUM(PRODUCT(S92,overview!$J$6),PRODUCT(X92,overview!$K$6),PRODUCT(AC92,overview!$L$6)),1/SUM(overview!$J$6:$L$6))</f>
        <v>2.0123571428571427</v>
      </c>
      <c r="O92" s="1">
        <f t="shared" si="18"/>
        <v>13</v>
      </c>
      <c r="P92" s="1">
        <f t="shared" si="19"/>
        <v>3</v>
      </c>
      <c r="Q92" s="1">
        <f t="shared" si="23"/>
        <v>0.11325901231129643</v>
      </c>
      <c r="R92" s="1">
        <v>0.98799999999999999</v>
      </c>
      <c r="S92" s="1">
        <v>2.012</v>
      </c>
      <c r="T92" s="1">
        <v>7</v>
      </c>
      <c r="U92" s="1">
        <v>1</v>
      </c>
      <c r="V92" s="1">
        <f t="shared" si="20"/>
        <v>7.0150525418915088E-2</v>
      </c>
      <c r="W92" s="1">
        <v>0.98699999999999999</v>
      </c>
      <c r="X92" s="1">
        <v>2.0129999999999999</v>
      </c>
      <c r="Y92" s="1">
        <v>6</v>
      </c>
      <c r="Z92" s="1">
        <v>2</v>
      </c>
      <c r="AA92" s="1">
        <f t="shared" si="21"/>
        <v>0.16343765524093393</v>
      </c>
      <c r="AB92" s="1">
        <v>1</v>
      </c>
      <c r="AC92" s="1">
        <v>2</v>
      </c>
      <c r="AD92" s="1">
        <v>0</v>
      </c>
      <c r="AE92" s="1">
        <v>0</v>
      </c>
      <c r="AF92" s="1" t="e">
        <f t="shared" si="17"/>
        <v>#DIV/0!</v>
      </c>
      <c r="AH92" s="1">
        <f t="shared" si="25"/>
        <v>0.57938337206947421</v>
      </c>
      <c r="AI92" s="1">
        <f t="shared" si="26"/>
        <v>0.16477606132534342</v>
      </c>
      <c r="AJ92" s="1">
        <f t="shared" si="27"/>
        <v>0.27001231527093594</v>
      </c>
      <c r="AK92" s="1">
        <f t="shared" si="28"/>
        <v>4.9618468850111608</v>
      </c>
      <c r="AL92" s="1" t="b">
        <f t="shared" si="29"/>
        <v>0</v>
      </c>
      <c r="AM92" s="1">
        <f t="shared" si="30"/>
        <v>30.492327387951249</v>
      </c>
      <c r="AN92" s="1" t="b">
        <f t="shared" si="31"/>
        <v>1</v>
      </c>
      <c r="AO92" s="1">
        <v>9.4879999999999995</v>
      </c>
    </row>
    <row r="93" spans="1:41">
      <c r="A93" s="7">
        <v>90</v>
      </c>
      <c r="B93" s="9" t="s">
        <v>38</v>
      </c>
      <c r="C93" s="9" t="s">
        <v>1</v>
      </c>
      <c r="D93" s="9" t="s">
        <v>38</v>
      </c>
      <c r="E93" s="9" t="s">
        <v>1</v>
      </c>
      <c r="F93" s="2" t="b">
        <f t="shared" si="24"/>
        <v>0</v>
      </c>
      <c r="G93" s="2" t="b">
        <f t="shared" si="22"/>
        <v>0</v>
      </c>
      <c r="H93" s="1" t="s">
        <v>180</v>
      </c>
      <c r="M93" s="1">
        <f>PRODUCT(SUM(PRODUCT(R93,overview!$J$6),PRODUCT(W93,overview!$K$6),PRODUCT(AB93,overview!$L$6)),1/SUM(overview!$J$6:$L$6))</f>
        <v>0.49176190476190462</v>
      </c>
      <c r="N93" s="1">
        <f>PRODUCT(SUM(PRODUCT(S93,overview!$J$6),PRODUCT(X93,overview!$K$6),PRODUCT(AC93,overview!$L$6)),1/SUM(overview!$J$6:$L$6))</f>
        <v>2.5082380952380952</v>
      </c>
      <c r="O93" s="1">
        <f t="shared" si="18"/>
        <v>10.8</v>
      </c>
      <c r="P93" s="1">
        <f t="shared" si="19"/>
        <v>10.199999999999999</v>
      </c>
      <c r="Q93" s="1">
        <f t="shared" si="23"/>
        <v>0.18516655170158855</v>
      </c>
      <c r="R93" s="1">
        <v>0.35799999999999998</v>
      </c>
      <c r="S93" s="1">
        <v>2.6419999999999999</v>
      </c>
      <c r="T93" s="1">
        <v>4</v>
      </c>
      <c r="U93" s="1">
        <v>2</v>
      </c>
      <c r="V93" s="1">
        <f t="shared" si="20"/>
        <v>6.7751703255109763E-2</v>
      </c>
      <c r="W93" s="1">
        <v>0.56699999999999995</v>
      </c>
      <c r="X93" s="1">
        <v>2.4329999999999998</v>
      </c>
      <c r="Y93" s="1">
        <v>6.8</v>
      </c>
      <c r="Z93" s="1">
        <v>8.1999999999999993</v>
      </c>
      <c r="AA93" s="1">
        <f t="shared" si="21"/>
        <v>0.2810256038296946</v>
      </c>
      <c r="AB93" s="1">
        <v>0.33300000000000002</v>
      </c>
      <c r="AC93" s="1">
        <v>2.6669999999999998</v>
      </c>
      <c r="AD93" s="1">
        <v>0</v>
      </c>
      <c r="AE93" s="1">
        <v>0</v>
      </c>
      <c r="AF93" s="1" t="e">
        <f t="shared" si="17"/>
        <v>#DIV/0!</v>
      </c>
      <c r="AH93" s="1">
        <f t="shared" si="25"/>
        <v>0.58178007465171167</v>
      </c>
      <c r="AI93" s="1">
        <f t="shared" si="26"/>
        <v>0.14663416179876546</v>
      </c>
      <c r="AJ93" s="1">
        <f t="shared" si="27"/>
        <v>0.57973733583489684</v>
      </c>
      <c r="AK93" s="1">
        <f t="shared" si="28"/>
        <v>5.2348846659782629</v>
      </c>
      <c r="AL93" s="1" t="b">
        <f t="shared" si="29"/>
        <v>0</v>
      </c>
      <c r="AM93" s="1">
        <f t="shared" si="30"/>
        <v>40.030676356935821</v>
      </c>
      <c r="AN93" s="1" t="b">
        <f t="shared" si="31"/>
        <v>1</v>
      </c>
      <c r="AO93" s="1">
        <v>9.4879999999999995</v>
      </c>
    </row>
    <row r="94" spans="1:41">
      <c r="A94" s="7">
        <v>91</v>
      </c>
      <c r="B94" s="9" t="s">
        <v>56</v>
      </c>
      <c r="C94" s="9" t="s">
        <v>31</v>
      </c>
      <c r="D94" s="9" t="s">
        <v>56</v>
      </c>
      <c r="E94" s="9" t="s">
        <v>31</v>
      </c>
      <c r="F94" s="2" t="b">
        <f t="shared" si="24"/>
        <v>0</v>
      </c>
      <c r="G94" s="2" t="b">
        <f t="shared" si="22"/>
        <v>0</v>
      </c>
      <c r="H94" s="1" t="s">
        <v>180</v>
      </c>
      <c r="K94" s="2"/>
      <c r="L94" s="2"/>
      <c r="M94" s="1">
        <f>PRODUCT(SUM(PRODUCT(R94,overview!$J$6),PRODUCT(W94,overview!$K$6),PRODUCT(AB94,overview!$L$6)),1/SUM(overview!$J$6:$L$6))</f>
        <v>0.94857142857142862</v>
      </c>
      <c r="N94" s="1">
        <f>PRODUCT(SUM(PRODUCT(S94,overview!$J$6),PRODUCT(X94,overview!$K$6),PRODUCT(AC94,overview!$L$6)),1/SUM(overview!$J$6:$L$6))</f>
        <v>2.0514285714285712</v>
      </c>
      <c r="O94" s="1">
        <f t="shared" si="18"/>
        <v>13.7</v>
      </c>
      <c r="P94" s="1">
        <f t="shared" si="19"/>
        <v>10.3</v>
      </c>
      <c r="Q94" s="1">
        <f t="shared" si="23"/>
        <v>0.34764044486916224</v>
      </c>
      <c r="R94" s="1">
        <v>1</v>
      </c>
      <c r="S94" s="1">
        <v>2</v>
      </c>
      <c r="T94" s="1">
        <v>7</v>
      </c>
      <c r="U94" s="1">
        <v>2</v>
      </c>
      <c r="V94" s="1">
        <f t="shared" si="20"/>
        <v>0.14285714285714285</v>
      </c>
      <c r="W94" s="1">
        <v>0.92</v>
      </c>
      <c r="X94" s="1">
        <v>2.08</v>
      </c>
      <c r="Y94" s="1">
        <v>6.7</v>
      </c>
      <c r="Z94" s="1">
        <v>8.3000000000000007</v>
      </c>
      <c r="AA94" s="1">
        <f t="shared" si="21"/>
        <v>0.54793340987370831</v>
      </c>
      <c r="AB94" s="1">
        <v>1</v>
      </c>
      <c r="AC94" s="1">
        <v>2</v>
      </c>
      <c r="AD94" s="1">
        <v>0</v>
      </c>
      <c r="AE94" s="1">
        <v>0</v>
      </c>
      <c r="AF94" s="1" t="e">
        <f t="shared" si="17"/>
        <v>#DIV/0!</v>
      </c>
      <c r="AH94" s="1">
        <f t="shared" si="25"/>
        <v>0.58880467523948798</v>
      </c>
      <c r="AI94" s="1">
        <f t="shared" si="26"/>
        <v>9.1055971010940401E-2</v>
      </c>
      <c r="AJ94" s="1">
        <f t="shared" si="27"/>
        <v>0.15346534653465346</v>
      </c>
      <c r="AK94" s="1">
        <f t="shared" si="28"/>
        <v>4.9709465959297559</v>
      </c>
      <c r="AL94" s="1" t="b">
        <f t="shared" si="29"/>
        <v>0</v>
      </c>
      <c r="AM94" s="1">
        <f t="shared" si="30"/>
        <v>55.42916007553189</v>
      </c>
      <c r="AN94" s="1" t="b">
        <f t="shared" si="31"/>
        <v>1</v>
      </c>
      <c r="AO94" s="1">
        <v>9.4879999999999995</v>
      </c>
    </row>
    <row r="95" spans="1:41">
      <c r="A95" s="7">
        <v>92</v>
      </c>
      <c r="B95" s="9" t="s">
        <v>43</v>
      </c>
      <c r="C95" s="9" t="s">
        <v>44</v>
      </c>
      <c r="D95" s="9" t="s">
        <v>43</v>
      </c>
      <c r="E95" s="9" t="s">
        <v>44</v>
      </c>
      <c r="F95" s="2" t="b">
        <f t="shared" si="24"/>
        <v>0</v>
      </c>
      <c r="G95" s="2" t="b">
        <f t="shared" si="22"/>
        <v>0</v>
      </c>
      <c r="H95" s="1" t="s">
        <v>180</v>
      </c>
      <c r="J95" s="2"/>
      <c r="M95" s="1">
        <f>PRODUCT(SUM(PRODUCT(R95,overview!$J$6),PRODUCT(W95,overview!$K$6),PRODUCT(AB95,overview!$L$6)),1/SUM(overview!$J$6:$L$6))</f>
        <v>0.39557142857142846</v>
      </c>
      <c r="N95" s="1">
        <f>PRODUCT(SUM(PRODUCT(S95,overview!$J$6),PRODUCT(X95,overview!$K$6),PRODUCT(AC95,overview!$L$6)),1/SUM(overview!$J$6:$L$6))</f>
        <v>2.6044285714285711</v>
      </c>
      <c r="O95" s="1">
        <f t="shared" si="18"/>
        <v>5.5</v>
      </c>
      <c r="P95" s="1">
        <f t="shared" si="19"/>
        <v>7.5</v>
      </c>
      <c r="Q95" s="1">
        <f t="shared" si="23"/>
        <v>0.20711475458883716</v>
      </c>
      <c r="R95" s="1">
        <v>0.375</v>
      </c>
      <c r="S95" s="1">
        <v>2.625</v>
      </c>
      <c r="T95" s="1">
        <v>2</v>
      </c>
      <c r="U95" s="1">
        <v>0</v>
      </c>
      <c r="V95" s="1">
        <f t="shared" si="20"/>
        <v>0</v>
      </c>
      <c r="W95" s="1">
        <v>0.40699999999999997</v>
      </c>
      <c r="X95" s="1">
        <v>2.593</v>
      </c>
      <c r="Y95" s="1">
        <v>3.5</v>
      </c>
      <c r="Z95" s="1">
        <v>7.5</v>
      </c>
      <c r="AA95" s="1">
        <f t="shared" si="21"/>
        <v>0.33634510495289516</v>
      </c>
      <c r="AB95" s="1">
        <v>0.375</v>
      </c>
      <c r="AC95" s="1">
        <v>2.625</v>
      </c>
      <c r="AD95" s="1">
        <v>0</v>
      </c>
      <c r="AE95" s="1">
        <v>0</v>
      </c>
      <c r="AF95" s="1" t="e">
        <f t="shared" si="17"/>
        <v>#DIV/0!</v>
      </c>
      <c r="AH95" s="1">
        <f t="shared" si="25"/>
        <v>0.60949737824817496</v>
      </c>
      <c r="AI95" s="1">
        <f t="shared" si="26"/>
        <v>7.1903475312566231E-2</v>
      </c>
      <c r="AJ95" s="1">
        <f t="shared" si="27"/>
        <v>0.15346534653465346</v>
      </c>
      <c r="AK95" s="1">
        <f t="shared" si="28"/>
        <v>5.1580737549258657</v>
      </c>
      <c r="AL95" s="1" t="b">
        <f t="shared" si="29"/>
        <v>0</v>
      </c>
      <c r="AM95" s="1">
        <f t="shared" si="30"/>
        <v>76.91098764762792</v>
      </c>
      <c r="AN95" s="1" t="b">
        <f t="shared" si="31"/>
        <v>1</v>
      </c>
      <c r="AO95" s="1">
        <v>9.4879999999999995</v>
      </c>
    </row>
    <row r="96" spans="1:41">
      <c r="A96" s="7">
        <v>93</v>
      </c>
      <c r="B96" s="9" t="s">
        <v>138</v>
      </c>
      <c r="C96" s="9" t="s">
        <v>33</v>
      </c>
      <c r="D96" s="9" t="s">
        <v>32</v>
      </c>
      <c r="E96" s="9" t="s">
        <v>33</v>
      </c>
      <c r="F96" s="2" t="b">
        <f t="shared" si="24"/>
        <v>0</v>
      </c>
      <c r="G96" s="2" t="b">
        <f t="shared" si="22"/>
        <v>0</v>
      </c>
      <c r="H96" s="1" t="s">
        <v>180</v>
      </c>
      <c r="J96" s="2"/>
      <c r="M96" s="1">
        <f>PRODUCT(SUM(PRODUCT(R96,overview!$J$6),PRODUCT(W96,overview!$K$6),PRODUCT(AB96,overview!$L$6)),1/SUM(overview!$J$6:$L$6))</f>
        <v>0.66299999999999992</v>
      </c>
      <c r="N96" s="1">
        <f>PRODUCT(SUM(PRODUCT(S96,overview!$J$6),PRODUCT(X96,overview!$K$6),PRODUCT(AC96,overview!$L$6)),1/SUM(overview!$J$6:$L$6))</f>
        <v>2.3369999999999997</v>
      </c>
      <c r="O96" s="1">
        <f t="shared" si="18"/>
        <v>11.2</v>
      </c>
      <c r="P96" s="1">
        <f t="shared" si="19"/>
        <v>28.8</v>
      </c>
      <c r="Q96" s="1">
        <f t="shared" si="23"/>
        <v>0.72950669356317632</v>
      </c>
      <c r="R96" s="1">
        <v>0.98799999999999999</v>
      </c>
      <c r="S96" s="1">
        <v>2.012</v>
      </c>
      <c r="T96" s="1">
        <v>8</v>
      </c>
      <c r="U96" s="1">
        <v>1</v>
      </c>
      <c r="V96" s="1">
        <f t="shared" si="20"/>
        <v>6.1381709741550695E-2</v>
      </c>
      <c r="W96" s="1">
        <v>0.48199999999999998</v>
      </c>
      <c r="X96" s="1">
        <v>2.5179999999999998</v>
      </c>
      <c r="Y96" s="1">
        <v>2.2000000000000002</v>
      </c>
      <c r="Z96" s="1">
        <v>27.8</v>
      </c>
      <c r="AA96" s="1">
        <f t="shared" si="21"/>
        <v>2.4188750090259226</v>
      </c>
      <c r="AB96" s="1">
        <v>1</v>
      </c>
      <c r="AC96" s="1">
        <v>2</v>
      </c>
      <c r="AD96" s="1">
        <v>1</v>
      </c>
      <c r="AE96" s="1">
        <v>0</v>
      </c>
      <c r="AF96" s="1">
        <f t="shared" si="17"/>
        <v>0</v>
      </c>
      <c r="AH96" s="1">
        <f t="shared" si="25"/>
        <v>0.62205741658656999</v>
      </c>
      <c r="AI96" s="1">
        <f t="shared" si="26"/>
        <v>6.4045208382387558E-2</v>
      </c>
      <c r="AJ96" s="1">
        <f t="shared" si="27"/>
        <v>0.11336717428087986</v>
      </c>
      <c r="AK96" s="1">
        <f t="shared" si="28"/>
        <v>0.79945058164518523</v>
      </c>
      <c r="AL96" s="1" t="b">
        <f t="shared" si="29"/>
        <v>0</v>
      </c>
      <c r="AM96" s="1">
        <f t="shared" si="30"/>
        <v>104.19166804058659</v>
      </c>
      <c r="AN96" s="1" t="b">
        <f t="shared" si="31"/>
        <v>1</v>
      </c>
      <c r="AO96" s="1">
        <v>9.4879999999999995</v>
      </c>
    </row>
    <row r="97" spans="1:41">
      <c r="A97" s="7">
        <v>94</v>
      </c>
      <c r="B97" s="9" t="s">
        <v>32</v>
      </c>
      <c r="C97" s="9" t="s">
        <v>33</v>
      </c>
      <c r="D97" s="9" t="s">
        <v>32</v>
      </c>
      <c r="E97" s="9" t="s">
        <v>33</v>
      </c>
      <c r="F97" s="2" t="b">
        <f t="shared" si="24"/>
        <v>0</v>
      </c>
      <c r="G97" s="2" t="b">
        <f t="shared" si="22"/>
        <v>0</v>
      </c>
      <c r="H97" s="1" t="s">
        <v>180</v>
      </c>
      <c r="K97" s="2"/>
      <c r="L97" s="2"/>
      <c r="M97" s="1">
        <f>PRODUCT(SUM(PRODUCT(R97,overview!$J$6),PRODUCT(W97,overview!$K$6),PRODUCT(AB97,overview!$L$6)),1/SUM(overview!$J$6:$L$6))</f>
        <v>0.99035714285714282</v>
      </c>
      <c r="N97" s="1">
        <f>PRODUCT(SUM(PRODUCT(S97,overview!$J$6),PRODUCT(X97,overview!$K$6),PRODUCT(AC97,overview!$L$6)),1/SUM(overview!$J$6:$L$6))</f>
        <v>2.0096428571428571</v>
      </c>
      <c r="O97" s="1">
        <f t="shared" si="18"/>
        <v>11.5</v>
      </c>
      <c r="P97" s="1">
        <f t="shared" si="19"/>
        <v>5.5</v>
      </c>
      <c r="Q97" s="1">
        <f t="shared" si="23"/>
        <v>0.23568818043439627</v>
      </c>
      <c r="R97" s="1">
        <v>1</v>
      </c>
      <c r="S97" s="1">
        <v>2</v>
      </c>
      <c r="T97" s="1">
        <v>3</v>
      </c>
      <c r="U97" s="1">
        <v>0</v>
      </c>
      <c r="V97" s="1">
        <f t="shared" si="20"/>
        <v>0</v>
      </c>
      <c r="W97" s="1">
        <v>0.98499999999999999</v>
      </c>
      <c r="X97" s="1">
        <v>2.0150000000000001</v>
      </c>
      <c r="Y97" s="1">
        <v>8.5</v>
      </c>
      <c r="Z97" s="1">
        <v>5.5</v>
      </c>
      <c r="AA97" s="1">
        <f t="shared" si="21"/>
        <v>0.31630418916946429</v>
      </c>
      <c r="AB97" s="1">
        <v>1</v>
      </c>
      <c r="AC97" s="1">
        <v>2</v>
      </c>
      <c r="AD97" s="1">
        <v>0</v>
      </c>
      <c r="AE97" s="1">
        <v>0</v>
      </c>
      <c r="AF97" s="1" t="e">
        <f t="shared" si="17"/>
        <v>#DIV/0!</v>
      </c>
      <c r="AH97" s="1">
        <f t="shared" si="25"/>
        <v>0.61389346351222229</v>
      </c>
      <c r="AI97" s="1">
        <f t="shared" si="26"/>
        <v>5.9924165777832827E-2</v>
      </c>
      <c r="AJ97" s="1">
        <f t="shared" si="27"/>
        <v>0.10231023102310231</v>
      </c>
      <c r="AK97" s="1">
        <f t="shared" si="28"/>
        <v>0.47296864075154843</v>
      </c>
      <c r="AL97" s="1" t="b">
        <f t="shared" si="29"/>
        <v>0</v>
      </c>
      <c r="AM97" s="1">
        <f t="shared" si="30"/>
        <v>125.6962703963092</v>
      </c>
      <c r="AN97" s="1" t="b">
        <f t="shared" si="31"/>
        <v>1</v>
      </c>
      <c r="AO97" s="1">
        <v>9.4879999999999995</v>
      </c>
    </row>
    <row r="98" spans="1:41">
      <c r="A98" s="7">
        <v>95</v>
      </c>
      <c r="B98" s="9" t="s">
        <v>85</v>
      </c>
      <c r="C98" s="9" t="s">
        <v>86</v>
      </c>
      <c r="D98" s="9" t="s">
        <v>85</v>
      </c>
      <c r="E98" s="9" t="s">
        <v>86</v>
      </c>
      <c r="F98" s="2" t="b">
        <f t="shared" si="24"/>
        <v>0</v>
      </c>
      <c r="G98" s="2" t="b">
        <f t="shared" si="22"/>
        <v>0</v>
      </c>
      <c r="H98" s="1" t="s">
        <v>180</v>
      </c>
      <c r="M98" s="1">
        <f>PRODUCT(SUM(PRODUCT(R98,overview!$J$6),PRODUCT(W98,overview!$K$6),PRODUCT(AB98,overview!$L$6)),1/SUM(overview!$J$6:$L$6))</f>
        <v>0.19928571428571426</v>
      </c>
      <c r="N98" s="1">
        <f>PRODUCT(SUM(PRODUCT(S98,overview!$J$6),PRODUCT(X98,overview!$K$6),PRODUCT(AC98,overview!$L$6)),1/SUM(overview!$J$6:$L$6))</f>
        <v>2.8007142857142853</v>
      </c>
      <c r="O98" s="1">
        <f t="shared" si="18"/>
        <v>3.5</v>
      </c>
      <c r="P98" s="1">
        <f t="shared" si="19"/>
        <v>9.5</v>
      </c>
      <c r="Q98" s="1">
        <f t="shared" si="23"/>
        <v>0.19313586184282436</v>
      </c>
      <c r="R98" s="1">
        <v>0</v>
      </c>
      <c r="S98" s="1">
        <v>3</v>
      </c>
      <c r="T98" s="1">
        <v>0</v>
      </c>
      <c r="U98" s="1">
        <v>0</v>
      </c>
      <c r="V98" s="1" t="e">
        <f t="shared" si="20"/>
        <v>#DIV/0!</v>
      </c>
      <c r="W98" s="1">
        <v>0.31</v>
      </c>
      <c r="X98" s="1">
        <v>2.69</v>
      </c>
      <c r="Y98" s="1">
        <v>3.5</v>
      </c>
      <c r="Z98" s="1">
        <v>9.5</v>
      </c>
      <c r="AA98" s="1">
        <f t="shared" si="21"/>
        <v>0.31279872543813064</v>
      </c>
      <c r="AB98" s="1">
        <v>0</v>
      </c>
      <c r="AC98" s="1">
        <v>3</v>
      </c>
      <c r="AD98" s="1">
        <v>0</v>
      </c>
      <c r="AE98" s="1">
        <v>0</v>
      </c>
      <c r="AF98" s="1" t="e">
        <f t="shared" si="17"/>
        <v>#DIV/0!</v>
      </c>
      <c r="AH98" s="1">
        <f t="shared" si="25"/>
        <v>0.66260971627933729</v>
      </c>
      <c r="AI98" s="1">
        <f t="shared" si="26"/>
        <v>7.2638573782758481E-2</v>
      </c>
      <c r="AJ98" s="1">
        <f t="shared" si="27"/>
        <v>7.6732673267326731E-2</v>
      </c>
      <c r="AK98" s="1">
        <f t="shared" si="28"/>
        <v>8.9466877736650977E-2</v>
      </c>
      <c r="AL98" s="1" t="b">
        <f t="shared" si="29"/>
        <v>0</v>
      </c>
      <c r="AM98" s="1">
        <f t="shared" si="30"/>
        <v>138.10855760910394</v>
      </c>
      <c r="AN98" s="1" t="b">
        <f t="shared" si="31"/>
        <v>1</v>
      </c>
      <c r="AO98" s="1">
        <v>9.4879999999999995</v>
      </c>
    </row>
    <row r="99" spans="1:41">
      <c r="A99" s="7">
        <v>96</v>
      </c>
      <c r="B99" s="9" t="s">
        <v>69</v>
      </c>
      <c r="C99" s="9" t="s">
        <v>70</v>
      </c>
      <c r="D99" s="9" t="s">
        <v>75</v>
      </c>
      <c r="E99" s="9" t="s">
        <v>1</v>
      </c>
      <c r="F99" s="2" t="b">
        <f t="shared" si="24"/>
        <v>1</v>
      </c>
      <c r="G99" s="2" t="b">
        <f t="shared" si="22"/>
        <v>1</v>
      </c>
      <c r="H99" s="1" t="s">
        <v>180</v>
      </c>
      <c r="J99" s="2"/>
      <c r="K99" s="4"/>
      <c r="L99" s="3"/>
      <c r="M99" s="1">
        <f>PRODUCT(SUM(PRODUCT(R99,overview!$J$6),PRODUCT(W99,overview!$K$6),PRODUCT(AB99,overview!$L$6)),1/SUM(overview!$J$6:$L$6))</f>
        <v>0.90421428571428575</v>
      </c>
      <c r="N99" s="1">
        <f>PRODUCT(SUM(PRODUCT(S99,overview!$J$6),PRODUCT(X99,overview!$K$6),PRODUCT(AC99,overview!$L$6)),1/SUM(overview!$J$6:$L$6))</f>
        <v>2.0957857142857139</v>
      </c>
      <c r="O99" s="1">
        <f t="shared" si="18"/>
        <v>10</v>
      </c>
      <c r="P99" s="1">
        <f t="shared" si="19"/>
        <v>10</v>
      </c>
      <c r="Q99" s="1">
        <f t="shared" si="23"/>
        <v>0.43144405439487415</v>
      </c>
      <c r="R99" s="1">
        <v>1</v>
      </c>
      <c r="S99" s="1">
        <v>2</v>
      </c>
      <c r="T99" s="1">
        <v>4</v>
      </c>
      <c r="U99" s="1">
        <v>0</v>
      </c>
      <c r="V99" s="1">
        <f t="shared" si="20"/>
        <v>0</v>
      </c>
      <c r="W99" s="1">
        <v>0.85099999999999998</v>
      </c>
      <c r="X99" s="1">
        <v>2.149</v>
      </c>
      <c r="Y99" s="1">
        <v>6</v>
      </c>
      <c r="Z99" s="1">
        <v>9</v>
      </c>
      <c r="AA99" s="1">
        <f t="shared" si="21"/>
        <v>0.59399720800372258</v>
      </c>
      <c r="AB99" s="1">
        <v>1</v>
      </c>
      <c r="AC99" s="1">
        <v>2</v>
      </c>
      <c r="AD99" s="1">
        <v>0</v>
      </c>
      <c r="AE99" s="1">
        <v>1</v>
      </c>
      <c r="AF99" s="1" t="e">
        <f t="shared" si="17"/>
        <v>#DIV/0!</v>
      </c>
      <c r="AH99" s="1">
        <f t="shared" si="25"/>
        <v>0.69026277720055185</v>
      </c>
      <c r="AI99" s="1">
        <f t="shared" si="26"/>
        <v>5.9264027111868338E-2</v>
      </c>
      <c r="AJ99" s="1">
        <f t="shared" si="27"/>
        <v>5.7983817378728063E-2</v>
      </c>
      <c r="AK99" s="1">
        <f t="shared" si="28"/>
        <v>3.8069169331908341E-3</v>
      </c>
      <c r="AL99" s="1" t="b">
        <f t="shared" si="29"/>
        <v>0</v>
      </c>
      <c r="AM99" s="1">
        <f t="shared" si="30"/>
        <v>126.222172633577</v>
      </c>
      <c r="AN99" s="1" t="b">
        <f t="shared" si="31"/>
        <v>1</v>
      </c>
      <c r="AO99" s="1">
        <v>9.4879999999999995</v>
      </c>
    </row>
    <row r="100" spans="1:41">
      <c r="A100" s="7">
        <v>97</v>
      </c>
      <c r="B100" s="9" t="s">
        <v>28</v>
      </c>
      <c r="C100" s="9" t="s">
        <v>29</v>
      </c>
      <c r="D100" s="9" t="s">
        <v>40</v>
      </c>
      <c r="E100" s="9" t="s">
        <v>29</v>
      </c>
      <c r="F100" s="2" t="b">
        <f t="shared" si="24"/>
        <v>1</v>
      </c>
      <c r="G100" s="2" t="b">
        <f t="shared" si="22"/>
        <v>1</v>
      </c>
      <c r="H100" s="1" t="s">
        <v>180</v>
      </c>
      <c r="J100" s="2"/>
      <c r="M100" s="1">
        <f>PRODUCT(SUM(PRODUCT(R100,overview!$J$6),PRODUCT(W100,overview!$K$6),PRODUCT(AB100,overview!$L$6)),1/SUM(overview!$J$6:$L$6))</f>
        <v>0.77</v>
      </c>
      <c r="N100" s="1">
        <f>PRODUCT(SUM(PRODUCT(S100,overview!$J$6),PRODUCT(X100,overview!$K$6),PRODUCT(AC100,overview!$L$6)),1/SUM(overview!$J$6:$L$6))</f>
        <v>2.23</v>
      </c>
      <c r="O100" s="1">
        <f t="shared" si="18"/>
        <v>12.3</v>
      </c>
      <c r="P100" s="1">
        <f t="shared" si="19"/>
        <v>14.7</v>
      </c>
      <c r="Q100" s="1">
        <f t="shared" si="23"/>
        <v>0.41266542710270154</v>
      </c>
      <c r="R100" s="1">
        <v>0.73299999999999998</v>
      </c>
      <c r="S100" s="1">
        <v>2.2669999999999999</v>
      </c>
      <c r="T100" s="1">
        <v>6.8</v>
      </c>
      <c r="U100" s="1">
        <v>4.2</v>
      </c>
      <c r="V100" s="1">
        <f t="shared" si="20"/>
        <v>0.1997067905238849</v>
      </c>
      <c r="W100" s="1">
        <v>0.79300000000000004</v>
      </c>
      <c r="X100" s="1">
        <v>2.2069999999999999</v>
      </c>
      <c r="Y100" s="1">
        <v>4.5</v>
      </c>
      <c r="Z100" s="1">
        <v>10.5</v>
      </c>
      <c r="AA100" s="1">
        <f t="shared" si="21"/>
        <v>0.83839299199516693</v>
      </c>
      <c r="AB100" s="1">
        <v>0.66700000000000004</v>
      </c>
      <c r="AC100" s="1">
        <v>2.3330000000000002</v>
      </c>
      <c r="AD100" s="1">
        <v>1</v>
      </c>
      <c r="AE100" s="1">
        <v>0</v>
      </c>
      <c r="AF100" s="1">
        <f t="shared" si="17"/>
        <v>0</v>
      </c>
      <c r="AH100" s="1">
        <f t="shared" si="25"/>
        <v>0.71707774488215514</v>
      </c>
      <c r="AI100" s="1">
        <f t="shared" si="26"/>
        <v>6.6410102690053957E-2</v>
      </c>
      <c r="AJ100" s="1">
        <f t="shared" si="27"/>
        <v>4.7827066756808298E-2</v>
      </c>
      <c r="AK100" s="1">
        <f t="shared" si="28"/>
        <v>5.2749630063311549E-3</v>
      </c>
      <c r="AL100" s="1" t="b">
        <f t="shared" si="29"/>
        <v>0</v>
      </c>
      <c r="AM100" s="1">
        <f t="shared" si="30"/>
        <v>115.18316077992615</v>
      </c>
      <c r="AN100" s="1" t="b">
        <f t="shared" si="31"/>
        <v>1</v>
      </c>
      <c r="AO100" s="1">
        <v>9.4879999999999995</v>
      </c>
    </row>
    <row r="101" spans="1:41">
      <c r="A101" s="7">
        <v>98</v>
      </c>
      <c r="B101" s="9" t="s">
        <v>32</v>
      </c>
      <c r="C101" s="9" t="s">
        <v>33</v>
      </c>
      <c r="D101" s="9" t="s">
        <v>32</v>
      </c>
      <c r="E101" s="9" t="s">
        <v>33</v>
      </c>
      <c r="F101" s="2" t="b">
        <f t="shared" si="24"/>
        <v>0</v>
      </c>
      <c r="G101" s="2" t="b">
        <f t="shared" si="22"/>
        <v>0</v>
      </c>
      <c r="H101" s="1" t="s">
        <v>180</v>
      </c>
      <c r="K101" s="4"/>
      <c r="L101" s="3"/>
      <c r="M101" s="1">
        <f>PRODUCT(SUM(PRODUCT(R101,overview!$J$6),PRODUCT(W101,overview!$K$6),PRODUCT(AB101,overview!$L$6)),1/SUM(overview!$J$6:$L$6))</f>
        <v>0.98392857142857149</v>
      </c>
      <c r="N101" s="1">
        <f>PRODUCT(SUM(PRODUCT(S101,overview!$J$6),PRODUCT(X101,overview!$K$6),PRODUCT(AC101,overview!$L$6)),1/SUM(overview!$J$6:$L$6))</f>
        <v>2.0160714285714283</v>
      </c>
      <c r="O101" s="1">
        <f t="shared" si="18"/>
        <v>8.8000000000000007</v>
      </c>
      <c r="P101" s="1">
        <f t="shared" si="19"/>
        <v>6.2</v>
      </c>
      <c r="Q101" s="1">
        <f t="shared" si="23"/>
        <v>0.34384813592076663</v>
      </c>
      <c r="R101" s="1">
        <v>1</v>
      </c>
      <c r="S101" s="1">
        <v>2</v>
      </c>
      <c r="T101" s="1">
        <v>6</v>
      </c>
      <c r="U101" s="1">
        <v>0</v>
      </c>
      <c r="V101" s="1">
        <f t="shared" si="20"/>
        <v>0</v>
      </c>
      <c r="W101" s="1">
        <v>0.97499999999999998</v>
      </c>
      <c r="X101" s="1">
        <v>2.0249999999999999</v>
      </c>
      <c r="Y101" s="1">
        <v>2.8</v>
      </c>
      <c r="Z101" s="1">
        <v>6.2</v>
      </c>
      <c r="AA101" s="1">
        <f t="shared" si="21"/>
        <v>1.0661375661375663</v>
      </c>
      <c r="AB101" s="1">
        <v>1</v>
      </c>
      <c r="AC101" s="1">
        <v>2</v>
      </c>
      <c r="AD101" s="1">
        <v>0</v>
      </c>
      <c r="AE101" s="1">
        <v>0</v>
      </c>
      <c r="AF101" s="1" t="e">
        <f t="shared" si="17"/>
        <v>#DIV/0!</v>
      </c>
      <c r="AH101" s="1">
        <f t="shared" si="25"/>
        <v>0.47411941176205785</v>
      </c>
      <c r="AI101" s="1">
        <f t="shared" si="26"/>
        <v>6.0980998674326117E-2</v>
      </c>
      <c r="AJ101" s="1">
        <f t="shared" si="27"/>
        <v>4.9954050150978077E-2</v>
      </c>
      <c r="AK101" s="1">
        <f t="shared" si="28"/>
        <v>1.8927506961362904E-3</v>
      </c>
      <c r="AL101" s="1" t="b">
        <f t="shared" si="29"/>
        <v>0</v>
      </c>
      <c r="AM101" s="1">
        <f t="shared" si="30"/>
        <v>104.71827061826164</v>
      </c>
      <c r="AN101" s="1" t="b">
        <f t="shared" si="31"/>
        <v>1</v>
      </c>
      <c r="AO101" s="1">
        <v>9.4879999999999995</v>
      </c>
    </row>
    <row r="102" spans="1:41">
      <c r="A102" s="7">
        <v>99</v>
      </c>
      <c r="B102" s="9" t="s">
        <v>137</v>
      </c>
      <c r="C102" s="9" t="s">
        <v>46</v>
      </c>
      <c r="D102" s="9" t="s">
        <v>45</v>
      </c>
      <c r="E102" s="9" t="s">
        <v>46</v>
      </c>
      <c r="F102" s="2" t="b">
        <f t="shared" si="24"/>
        <v>0</v>
      </c>
      <c r="G102" s="2" t="b">
        <f t="shared" si="22"/>
        <v>0</v>
      </c>
      <c r="H102" s="1" t="s">
        <v>180</v>
      </c>
      <c r="J102" s="2"/>
      <c r="M102" s="1">
        <f>PRODUCT(SUM(PRODUCT(R102,overview!$J$6),PRODUCT(W102,overview!$K$6),PRODUCT(AB102,overview!$L$6)),1/SUM(overview!$J$6:$L$6))</f>
        <v>0.95378571428571413</v>
      </c>
      <c r="N102" s="1">
        <f>PRODUCT(SUM(PRODUCT(S102,overview!$J$6),PRODUCT(X102,overview!$K$6),PRODUCT(AC102,overview!$L$6)),1/SUM(overview!$J$6:$L$6))</f>
        <v>2.0462142857142855</v>
      </c>
      <c r="O102" s="1">
        <f t="shared" si="18"/>
        <v>12</v>
      </c>
      <c r="P102" s="1">
        <f t="shared" si="19"/>
        <v>8</v>
      </c>
      <c r="Q102" s="1">
        <f t="shared" si="23"/>
        <v>0.31074807135127586</v>
      </c>
      <c r="R102" s="1">
        <v>1.006</v>
      </c>
      <c r="S102" s="1">
        <v>1.994</v>
      </c>
      <c r="T102" s="1">
        <v>7</v>
      </c>
      <c r="U102" s="1">
        <v>0</v>
      </c>
      <c r="V102" s="1">
        <f t="shared" si="20"/>
        <v>0</v>
      </c>
      <c r="W102" s="1">
        <v>0.92500000000000004</v>
      </c>
      <c r="X102" s="1">
        <v>2.0750000000000002</v>
      </c>
      <c r="Y102" s="1">
        <v>4</v>
      </c>
      <c r="Z102" s="1">
        <v>8</v>
      </c>
      <c r="AA102" s="1">
        <f t="shared" si="21"/>
        <v>0.89156626506024095</v>
      </c>
      <c r="AB102" s="1">
        <v>1</v>
      </c>
      <c r="AC102" s="1">
        <v>2</v>
      </c>
      <c r="AD102" s="1">
        <v>1</v>
      </c>
      <c r="AE102" s="1">
        <v>0</v>
      </c>
      <c r="AF102" s="1">
        <f t="shared" si="17"/>
        <v>0</v>
      </c>
      <c r="AH102" s="1">
        <f t="shared" si="25"/>
        <v>0.58371448951895766</v>
      </c>
      <c r="AI102" s="1">
        <f t="shared" si="26"/>
        <v>7.8584474856571024E-2</v>
      </c>
      <c r="AJ102" s="1">
        <f t="shared" si="27"/>
        <v>8.6500448349566036E-2</v>
      </c>
      <c r="AK102" s="1">
        <f t="shared" si="28"/>
        <v>2.2109702622843629E-2</v>
      </c>
      <c r="AL102" s="1" t="b">
        <f t="shared" si="29"/>
        <v>0</v>
      </c>
      <c r="AM102" s="1">
        <f t="shared" si="30"/>
        <v>89.434253436850668</v>
      </c>
      <c r="AN102" s="1" t="b">
        <f t="shared" si="31"/>
        <v>1</v>
      </c>
      <c r="AO102" s="1">
        <v>9.4879999999999995</v>
      </c>
    </row>
    <row r="103" spans="1:41">
      <c r="A103" s="7">
        <v>100</v>
      </c>
      <c r="B103" s="9" t="s">
        <v>43</v>
      </c>
      <c r="C103" s="9" t="s">
        <v>44</v>
      </c>
      <c r="D103" s="9" t="s">
        <v>43</v>
      </c>
      <c r="E103" s="9" t="s">
        <v>44</v>
      </c>
      <c r="F103" s="2" t="b">
        <f t="shared" si="24"/>
        <v>0</v>
      </c>
      <c r="G103" s="2" t="b">
        <f t="shared" si="22"/>
        <v>0</v>
      </c>
      <c r="H103" s="1" t="s">
        <v>180</v>
      </c>
      <c r="M103" s="1">
        <f>PRODUCT(SUM(PRODUCT(R103,overview!$J$6),PRODUCT(W103,overview!$K$6),PRODUCT(AB103,overview!$L$6)),1/SUM(overview!$J$6:$L$6))</f>
        <v>0.38721428571428562</v>
      </c>
      <c r="N103" s="1">
        <f>PRODUCT(SUM(PRODUCT(S103,overview!$J$6),PRODUCT(X103,overview!$K$6),PRODUCT(AC103,overview!$L$6)),1/SUM(overview!$J$6:$L$6))</f>
        <v>2.6127857142857138</v>
      </c>
      <c r="O103" s="1">
        <f t="shared" si="18"/>
        <v>3</v>
      </c>
      <c r="P103" s="1">
        <f t="shared" si="19"/>
        <v>5</v>
      </c>
      <c r="Q103" s="1">
        <f t="shared" si="23"/>
        <v>0.2469996446048279</v>
      </c>
      <c r="R103" s="1">
        <v>0.375</v>
      </c>
      <c r="S103" s="1">
        <v>2.625</v>
      </c>
      <c r="T103" s="1">
        <v>0</v>
      </c>
      <c r="U103" s="1">
        <v>0</v>
      </c>
      <c r="V103" s="1" t="e">
        <f t="shared" si="20"/>
        <v>#DIV/0!</v>
      </c>
      <c r="W103" s="1">
        <v>0.39400000000000002</v>
      </c>
      <c r="X103" s="1">
        <v>2.6059999999999999</v>
      </c>
      <c r="Y103" s="1">
        <v>3</v>
      </c>
      <c r="Z103" s="1">
        <v>5</v>
      </c>
      <c r="AA103" s="1">
        <f t="shared" si="21"/>
        <v>0.2519826042466104</v>
      </c>
      <c r="AB103" s="1">
        <v>0.375</v>
      </c>
      <c r="AC103" s="1">
        <v>2.625</v>
      </c>
      <c r="AD103" s="1">
        <v>0</v>
      </c>
      <c r="AE103" s="1">
        <v>0</v>
      </c>
      <c r="AF103" s="1" t="e">
        <f t="shared" si="17"/>
        <v>#DIV/0!</v>
      </c>
      <c r="AH103" s="1">
        <f t="shared" si="25"/>
        <v>0.5686232619416407</v>
      </c>
      <c r="AI103" s="1">
        <f t="shared" si="26"/>
        <v>7.991511363005295E-2</v>
      </c>
      <c r="AJ103" s="1">
        <f t="shared" si="27"/>
        <v>9.1458745271050274E-2</v>
      </c>
      <c r="AK103" s="1">
        <f t="shared" si="28"/>
        <v>7.3051050821173044E-3</v>
      </c>
      <c r="AL103" s="1" t="b">
        <f t="shared" si="29"/>
        <v>0</v>
      </c>
      <c r="AM103" s="1">
        <f t="shared" si="30"/>
        <v>81.819897873216064</v>
      </c>
      <c r="AN103" s="1" t="b">
        <f t="shared" si="31"/>
        <v>1</v>
      </c>
      <c r="AO103" s="1">
        <v>9.4879999999999995</v>
      </c>
    </row>
    <row r="104" spans="1:41">
      <c r="A104" s="7">
        <v>101</v>
      </c>
      <c r="B104" s="9" t="s">
        <v>93</v>
      </c>
      <c r="C104" s="9" t="s">
        <v>52</v>
      </c>
      <c r="D104" s="9" t="s">
        <v>51</v>
      </c>
      <c r="E104" s="9" t="s">
        <v>52</v>
      </c>
      <c r="F104" s="2" t="b">
        <f t="shared" si="24"/>
        <v>1</v>
      </c>
      <c r="G104" s="2" t="b">
        <f t="shared" si="22"/>
        <v>0</v>
      </c>
      <c r="H104" s="1" t="s">
        <v>180</v>
      </c>
      <c r="J104" s="2"/>
      <c r="M104" s="1">
        <f>PRODUCT(SUM(PRODUCT(R104,overview!$J$6),PRODUCT(W104,overview!$K$6),PRODUCT(AB104,overview!$L$6)),1/SUM(overview!$J$6:$L$6))</f>
        <v>0.42214285714285704</v>
      </c>
      <c r="N104" s="1">
        <f>PRODUCT(SUM(PRODUCT(S104,overview!$J$6),PRODUCT(X104,overview!$K$6),PRODUCT(AC104,overview!$L$6)),1/SUM(overview!$J$6:$L$6))</f>
        <v>2.5778571428571428</v>
      </c>
      <c r="O104" s="1">
        <f t="shared" si="18"/>
        <v>3</v>
      </c>
      <c r="P104" s="1">
        <f t="shared" si="19"/>
        <v>11</v>
      </c>
      <c r="Q104" s="1">
        <f t="shared" si="23"/>
        <v>0.60044333610418388</v>
      </c>
      <c r="R104" s="1">
        <v>0.36899999999999999</v>
      </c>
      <c r="S104" s="1">
        <v>2.6309999999999998</v>
      </c>
      <c r="T104" s="1">
        <v>0</v>
      </c>
      <c r="U104" s="1">
        <v>3</v>
      </c>
      <c r="V104" s="1" t="e">
        <f t="shared" si="20"/>
        <v>#DIV/0!</v>
      </c>
      <c r="W104" s="1">
        <v>0.45300000000000001</v>
      </c>
      <c r="X104" s="1">
        <v>2.5470000000000002</v>
      </c>
      <c r="Y104" s="1">
        <v>2</v>
      </c>
      <c r="Z104" s="1">
        <v>8</v>
      </c>
      <c r="AA104" s="1">
        <f t="shared" si="21"/>
        <v>0.71142520612485283</v>
      </c>
      <c r="AB104" s="1">
        <v>0.33300000000000002</v>
      </c>
      <c r="AC104" s="1">
        <v>2.6669999999999998</v>
      </c>
      <c r="AD104" s="1">
        <v>1</v>
      </c>
      <c r="AE104" s="1">
        <v>0</v>
      </c>
      <c r="AF104" s="1">
        <f t="shared" si="17"/>
        <v>0</v>
      </c>
      <c r="AH104" s="1">
        <f t="shared" si="25"/>
        <v>0.56058437957970053</v>
      </c>
      <c r="AI104" s="1">
        <f t="shared" si="26"/>
        <v>7.555778332831993E-2</v>
      </c>
      <c r="AJ104" s="1">
        <f t="shared" ref="AJ104:AJ130" si="32">(SUM(AE100:AE110)*SUM(AB100:AB110))/(SUM(AD100:AD110)*SUM(AC100:AC110))</f>
        <v>4.5729372635525137E-2</v>
      </c>
      <c r="AK104" s="1">
        <f t="shared" si="28"/>
        <v>2.4830157123731968E-3</v>
      </c>
      <c r="AL104" s="1" t="b">
        <f t="shared" si="29"/>
        <v>0</v>
      </c>
      <c r="AM104" s="1">
        <f t="shared" si="30"/>
        <v>92.076817584517912</v>
      </c>
      <c r="AN104" s="1" t="b">
        <f t="shared" si="31"/>
        <v>1</v>
      </c>
      <c r="AO104" s="1">
        <v>9.4879999999999995</v>
      </c>
    </row>
    <row r="105" spans="1:41">
      <c r="A105" s="7">
        <v>102</v>
      </c>
      <c r="B105" s="9" t="s">
        <v>40</v>
      </c>
      <c r="C105" s="9" t="s">
        <v>29</v>
      </c>
      <c r="D105" s="9" t="s">
        <v>28</v>
      </c>
      <c r="E105" s="9" t="s">
        <v>29</v>
      </c>
      <c r="F105" s="2" t="b">
        <f t="shared" si="24"/>
        <v>1</v>
      </c>
      <c r="G105" s="2" t="b">
        <f t="shared" si="22"/>
        <v>1</v>
      </c>
      <c r="H105" s="1" t="s">
        <v>180</v>
      </c>
      <c r="M105" s="1">
        <f>PRODUCT(SUM(PRODUCT(R105,overview!$J$6),PRODUCT(W105,overview!$K$6),PRODUCT(AB105,overview!$L$6)),1/SUM(overview!$J$6:$L$6))</f>
        <v>0.72330952380952385</v>
      </c>
      <c r="N105" s="1">
        <f>PRODUCT(SUM(PRODUCT(S105,overview!$J$6),PRODUCT(X105,overview!$K$6),PRODUCT(AC105,overview!$L$6)),1/SUM(overview!$J$6:$L$6))</f>
        <v>2.2766904761904763</v>
      </c>
      <c r="O105" s="1">
        <f t="shared" si="18"/>
        <v>13</v>
      </c>
      <c r="P105" s="1">
        <f t="shared" si="19"/>
        <v>8</v>
      </c>
      <c r="Q105" s="1">
        <f t="shared" si="23"/>
        <v>0.1955090328564775</v>
      </c>
      <c r="R105" s="1">
        <v>0.67200000000000004</v>
      </c>
      <c r="S105" s="1">
        <v>2.3279999999999998</v>
      </c>
      <c r="T105" s="1">
        <v>9</v>
      </c>
      <c r="U105" s="1">
        <v>1</v>
      </c>
      <c r="V105" s="1">
        <f t="shared" si="20"/>
        <v>3.2073310423825892E-2</v>
      </c>
      <c r="W105" s="1">
        <v>0.752</v>
      </c>
      <c r="X105" s="1">
        <v>2.2480000000000002</v>
      </c>
      <c r="Y105" s="1">
        <v>3</v>
      </c>
      <c r="Z105" s="1">
        <v>7</v>
      </c>
      <c r="AA105" s="1">
        <f t="shared" si="21"/>
        <v>0.78054567022538524</v>
      </c>
      <c r="AB105" s="1">
        <v>0.66700000000000004</v>
      </c>
      <c r="AC105" s="1">
        <v>2.3330000000000002</v>
      </c>
      <c r="AD105" s="1">
        <v>1</v>
      </c>
      <c r="AE105" s="1">
        <v>0</v>
      </c>
      <c r="AF105" s="1">
        <f t="shared" si="17"/>
        <v>0</v>
      </c>
      <c r="AH105" s="1">
        <f t="shared" si="25"/>
        <v>0.56790611194870233</v>
      </c>
      <c r="AI105" s="1">
        <f t="shared" si="26"/>
        <v>5.7624697239511476E-2</v>
      </c>
      <c r="AJ105" s="1">
        <f t="shared" si="32"/>
        <v>5.6321373065747686E-2</v>
      </c>
      <c r="AK105" s="1">
        <f t="shared" si="28"/>
        <v>1.5044190363407699E-2</v>
      </c>
      <c r="AL105" s="1" t="b">
        <f t="shared" si="29"/>
        <v>0</v>
      </c>
      <c r="AM105" s="1">
        <f t="shared" si="30"/>
        <v>95.838194021947274</v>
      </c>
      <c r="AN105" s="1" t="b">
        <f t="shared" si="31"/>
        <v>1</v>
      </c>
      <c r="AO105" s="1">
        <v>9.4879999999999995</v>
      </c>
    </row>
    <row r="106" spans="1:41">
      <c r="A106" s="7">
        <v>103</v>
      </c>
      <c r="B106" s="9" t="s">
        <v>47</v>
      </c>
      <c r="C106" s="9" t="s">
        <v>48</v>
      </c>
      <c r="D106" s="9" t="s">
        <v>57</v>
      </c>
      <c r="E106" s="9" t="s">
        <v>48</v>
      </c>
      <c r="F106" s="2" t="b">
        <f t="shared" si="24"/>
        <v>1</v>
      </c>
      <c r="G106" s="2" t="b">
        <f t="shared" si="22"/>
        <v>0</v>
      </c>
      <c r="H106" s="1" t="s">
        <v>180</v>
      </c>
      <c r="J106" s="2"/>
      <c r="M106" s="1">
        <f>PRODUCT(SUM(PRODUCT(R106,overview!$J$6),PRODUCT(W106,overview!$K$6),PRODUCT(AB106,overview!$L$6)),1/SUM(overview!$J$6:$L$6))</f>
        <v>1.015452380952381</v>
      </c>
      <c r="N106" s="1">
        <f>PRODUCT(SUM(PRODUCT(S106,overview!$J$6),PRODUCT(X106,overview!$K$6),PRODUCT(AC106,overview!$L$6)),1/SUM(overview!$J$6:$L$6))</f>
        <v>1.984547619047619</v>
      </c>
      <c r="O106" s="1">
        <f t="shared" si="18"/>
        <v>14</v>
      </c>
      <c r="P106" s="1">
        <f t="shared" si="19"/>
        <v>7</v>
      </c>
      <c r="Q106" s="1">
        <f t="shared" si="23"/>
        <v>0.25583976197046226</v>
      </c>
      <c r="R106" s="1">
        <v>0.93700000000000006</v>
      </c>
      <c r="S106" s="1">
        <v>2.0630000000000002</v>
      </c>
      <c r="T106" s="1">
        <v>6</v>
      </c>
      <c r="U106" s="1">
        <v>1</v>
      </c>
      <c r="V106" s="1">
        <f t="shared" si="20"/>
        <v>7.5698820487962504E-2</v>
      </c>
      <c r="W106" s="1">
        <v>1.048</v>
      </c>
      <c r="X106" s="1">
        <v>1.952</v>
      </c>
      <c r="Y106" s="1">
        <v>6</v>
      </c>
      <c r="Z106" s="1">
        <v>6</v>
      </c>
      <c r="AA106" s="1">
        <f t="shared" si="21"/>
        <v>0.53688524590163933</v>
      </c>
      <c r="AB106" s="1">
        <v>1.2350000000000001</v>
      </c>
      <c r="AC106" s="1">
        <v>1.7649999999999999</v>
      </c>
      <c r="AD106" s="1">
        <v>2</v>
      </c>
      <c r="AE106" s="1">
        <v>0</v>
      </c>
      <c r="AF106" s="1">
        <f t="shared" si="17"/>
        <v>0</v>
      </c>
      <c r="AH106" s="1">
        <f t="shared" si="25"/>
        <v>0.60565904001639226</v>
      </c>
      <c r="AI106" s="1">
        <f t="shared" si="26"/>
        <v>5.7823675041261693E-2</v>
      </c>
      <c r="AJ106" s="1">
        <f t="shared" si="32"/>
        <v>5.6321373065747686E-2</v>
      </c>
      <c r="AK106" s="1">
        <f t="shared" si="28"/>
        <v>2.1377731451300931E-2</v>
      </c>
      <c r="AL106" s="1" t="b">
        <f t="shared" si="29"/>
        <v>0</v>
      </c>
      <c r="AM106" s="1">
        <f t="shared" si="30"/>
        <v>97.866038057533927</v>
      </c>
      <c r="AN106" s="1" t="b">
        <f t="shared" si="31"/>
        <v>1</v>
      </c>
      <c r="AO106" s="1">
        <v>9.4879999999999995</v>
      </c>
    </row>
    <row r="107" spans="1:41">
      <c r="A107" s="7">
        <v>104</v>
      </c>
      <c r="B107" s="9" t="s">
        <v>65</v>
      </c>
      <c r="C107" s="9" t="s">
        <v>2</v>
      </c>
      <c r="D107" s="9" t="s">
        <v>65</v>
      </c>
      <c r="E107" s="9" t="s">
        <v>2</v>
      </c>
      <c r="F107" s="2" t="b">
        <f t="shared" si="24"/>
        <v>0</v>
      </c>
      <c r="G107" s="2" t="b">
        <f t="shared" si="22"/>
        <v>0</v>
      </c>
      <c r="H107" s="1" t="s">
        <v>180</v>
      </c>
      <c r="J107" s="3"/>
      <c r="K107" s="4"/>
      <c r="L107" s="3"/>
      <c r="M107" s="1">
        <f>PRODUCT(SUM(PRODUCT(R107,overview!$J$6),PRODUCT(W107,overview!$K$6),PRODUCT(AB107,overview!$L$6)),1/SUM(overview!$J$6:$L$6))</f>
        <v>0.33814285714285713</v>
      </c>
      <c r="N107" s="1">
        <f>PRODUCT(SUM(PRODUCT(S107,overview!$J$6),PRODUCT(X107,overview!$K$6),PRODUCT(AC107,overview!$L$6)),1/SUM(overview!$J$6:$L$6))</f>
        <v>2.6618571428571425</v>
      </c>
      <c r="O107" s="1">
        <f t="shared" si="18"/>
        <v>9</v>
      </c>
      <c r="P107" s="1">
        <f t="shared" si="19"/>
        <v>2</v>
      </c>
      <c r="Q107" s="1">
        <f t="shared" si="23"/>
        <v>2.8229485321741001E-2</v>
      </c>
      <c r="R107" s="1">
        <v>0.33300000000000002</v>
      </c>
      <c r="S107" s="1">
        <v>2.6669999999999998</v>
      </c>
      <c r="T107" s="1">
        <v>2</v>
      </c>
      <c r="U107" s="1">
        <v>0</v>
      </c>
      <c r="V107" s="1">
        <f t="shared" si="20"/>
        <v>0</v>
      </c>
      <c r="W107" s="1">
        <v>0.34100000000000003</v>
      </c>
      <c r="X107" s="1">
        <v>2.6589999999999998</v>
      </c>
      <c r="Y107" s="1">
        <v>7</v>
      </c>
      <c r="Z107" s="1">
        <v>2</v>
      </c>
      <c r="AA107" s="1">
        <f t="shared" si="21"/>
        <v>3.6641057325525174E-2</v>
      </c>
      <c r="AB107" s="1">
        <v>0.33300000000000002</v>
      </c>
      <c r="AC107" s="1">
        <v>2.6669999999999998</v>
      </c>
      <c r="AD107" s="1">
        <v>0</v>
      </c>
      <c r="AE107" s="1">
        <v>0</v>
      </c>
      <c r="AF107" s="1" t="e">
        <f t="shared" si="17"/>
        <v>#DIV/0!</v>
      </c>
      <c r="AH107" s="1">
        <f t="shared" si="25"/>
        <v>0.59146794208149944</v>
      </c>
      <c r="AI107" s="1">
        <f t="shared" si="26"/>
        <v>6.9373202380479018E-2</v>
      </c>
      <c r="AJ107" s="1">
        <f t="shared" si="32"/>
        <v>0.12246190381951318</v>
      </c>
      <c r="AK107" s="1">
        <f t="shared" si="28"/>
        <v>0.11820642088531752</v>
      </c>
      <c r="AL107" s="1" t="b">
        <f t="shared" si="29"/>
        <v>0</v>
      </c>
      <c r="AM107" s="1">
        <f t="shared" si="30"/>
        <v>97.278842233982189</v>
      </c>
      <c r="AN107" s="1" t="b">
        <f t="shared" si="31"/>
        <v>1</v>
      </c>
      <c r="AO107" s="1">
        <v>9.4879999999999995</v>
      </c>
    </row>
    <row r="108" spans="1:41">
      <c r="A108" s="7">
        <v>105</v>
      </c>
      <c r="B108" s="9" t="s">
        <v>30</v>
      </c>
      <c r="C108" s="9" t="s">
        <v>31</v>
      </c>
      <c r="D108" s="9" t="s">
        <v>74</v>
      </c>
      <c r="E108" s="9" t="s">
        <v>1</v>
      </c>
      <c r="F108" s="2" t="b">
        <f t="shared" si="24"/>
        <v>1</v>
      </c>
      <c r="G108" s="2" t="b">
        <f t="shared" si="22"/>
        <v>0</v>
      </c>
      <c r="H108" s="1" t="s">
        <v>180</v>
      </c>
      <c r="M108" s="1">
        <f>PRODUCT(SUM(PRODUCT(R108,overview!$J$6),PRODUCT(W108,overview!$K$6),PRODUCT(AB108,overview!$L$6)),1/SUM(overview!$J$6:$L$6))</f>
        <v>1.0895238095238093</v>
      </c>
      <c r="N108" s="1">
        <f>PRODUCT(SUM(PRODUCT(S108,overview!$J$6),PRODUCT(X108,overview!$K$6),PRODUCT(AC108,overview!$L$6)),1/SUM(overview!$J$6:$L$6))</f>
        <v>1.9104761904761902</v>
      </c>
      <c r="O108" s="1">
        <f t="shared" si="18"/>
        <v>11</v>
      </c>
      <c r="P108" s="1">
        <f t="shared" si="19"/>
        <v>14</v>
      </c>
      <c r="Q108" s="1">
        <f t="shared" si="23"/>
        <v>0.7258225324027916</v>
      </c>
      <c r="R108" s="1">
        <v>1.004</v>
      </c>
      <c r="S108" s="1">
        <v>1.996</v>
      </c>
      <c r="T108" s="1">
        <v>8</v>
      </c>
      <c r="U108" s="1">
        <v>4</v>
      </c>
      <c r="V108" s="1">
        <f t="shared" si="20"/>
        <v>0.25150300601202402</v>
      </c>
      <c r="W108" s="1">
        <v>1.135</v>
      </c>
      <c r="X108" s="1">
        <v>1.865</v>
      </c>
      <c r="Y108" s="1">
        <v>2</v>
      </c>
      <c r="Z108" s="1">
        <v>9</v>
      </c>
      <c r="AA108" s="1">
        <f t="shared" si="21"/>
        <v>2.7386058981233248</v>
      </c>
      <c r="AB108" s="1">
        <v>1.0589999999999999</v>
      </c>
      <c r="AC108" s="1">
        <v>1.9410000000000001</v>
      </c>
      <c r="AD108" s="1">
        <v>1</v>
      </c>
      <c r="AE108" s="1">
        <v>1</v>
      </c>
      <c r="AF108" s="1">
        <f t="shared" si="17"/>
        <v>0.54559505409582687</v>
      </c>
      <c r="AH108" s="1">
        <f t="shared" si="25"/>
        <v>0.61237142082501561</v>
      </c>
      <c r="AI108" s="1">
        <f t="shared" si="26"/>
        <v>8.3442742523705316E-2</v>
      </c>
      <c r="AJ108" s="1">
        <f t="shared" si="32"/>
        <v>0.10132901305304198</v>
      </c>
      <c r="AK108" s="1">
        <f t="shared" si="28"/>
        <v>0.27784790251376634</v>
      </c>
      <c r="AL108" s="1" t="b">
        <f t="shared" si="29"/>
        <v>0</v>
      </c>
      <c r="AM108" s="1">
        <f t="shared" si="30"/>
        <v>87.079994206408216</v>
      </c>
      <c r="AN108" s="1" t="b">
        <f t="shared" si="31"/>
        <v>1</v>
      </c>
      <c r="AO108" s="1">
        <v>9.4879999999999995</v>
      </c>
    </row>
    <row r="109" spans="1:41">
      <c r="A109" s="7">
        <v>106</v>
      </c>
      <c r="B109" s="9" t="s">
        <v>51</v>
      </c>
      <c r="C109" s="9" t="s">
        <v>52</v>
      </c>
      <c r="D109" s="9" t="s">
        <v>51</v>
      </c>
      <c r="E109" s="9" t="s">
        <v>52</v>
      </c>
      <c r="F109" s="2" t="b">
        <f t="shared" si="24"/>
        <v>0</v>
      </c>
      <c r="G109" s="2" t="b">
        <f t="shared" si="22"/>
        <v>0</v>
      </c>
      <c r="H109" s="1" t="s">
        <v>180</v>
      </c>
      <c r="J109" s="2"/>
      <c r="M109" s="1">
        <f>PRODUCT(SUM(PRODUCT(R109,overview!$J$6),PRODUCT(W109,overview!$K$6),PRODUCT(AB109,overview!$L$6)),1/SUM(overview!$J$6:$L$6))</f>
        <v>0.35614285714285715</v>
      </c>
      <c r="N109" s="1">
        <f>PRODUCT(SUM(PRODUCT(S109,overview!$J$6),PRODUCT(X109,overview!$K$6),PRODUCT(AC109,overview!$L$6)),1/SUM(overview!$J$6:$L$6))</f>
        <v>2.6438571428571422</v>
      </c>
      <c r="O109" s="1">
        <f t="shared" si="18"/>
        <v>5.8</v>
      </c>
      <c r="P109" s="1">
        <f t="shared" si="19"/>
        <v>7.2</v>
      </c>
      <c r="Q109" s="1">
        <f t="shared" si="23"/>
        <v>0.16722097696491361</v>
      </c>
      <c r="R109" s="1">
        <v>0.33300000000000002</v>
      </c>
      <c r="S109" s="1">
        <v>2.6669999999999998</v>
      </c>
      <c r="T109" s="1">
        <v>2</v>
      </c>
      <c r="U109" s="1">
        <v>0</v>
      </c>
      <c r="V109" s="1">
        <f t="shared" si="20"/>
        <v>0</v>
      </c>
      <c r="W109" s="1">
        <v>0.36899999999999999</v>
      </c>
      <c r="X109" s="1">
        <v>2.6309999999999998</v>
      </c>
      <c r="Y109" s="1">
        <v>3.8</v>
      </c>
      <c r="Z109" s="1">
        <v>7.2</v>
      </c>
      <c r="AA109" s="1">
        <f t="shared" si="21"/>
        <v>0.26573846246174154</v>
      </c>
      <c r="AB109" s="1">
        <v>0.33300000000000002</v>
      </c>
      <c r="AC109" s="1">
        <v>2.6669999999999998</v>
      </c>
      <c r="AD109" s="1">
        <v>0</v>
      </c>
      <c r="AE109" s="1">
        <v>0</v>
      </c>
      <c r="AF109" s="1" t="e">
        <f t="shared" si="17"/>
        <v>#DIV/0!</v>
      </c>
      <c r="AH109" s="1">
        <f t="shared" si="25"/>
        <v>0.65656763630972803</v>
      </c>
      <c r="AI109" s="1">
        <f t="shared" si="26"/>
        <v>9.7625329815303433E-2</v>
      </c>
      <c r="AJ109" s="1">
        <f t="shared" si="32"/>
        <v>0.12246190381951318</v>
      </c>
      <c r="AK109" s="1">
        <f t="shared" si="28"/>
        <v>2.381541938464097</v>
      </c>
      <c r="AL109" s="1" t="b">
        <f t="shared" si="29"/>
        <v>0</v>
      </c>
      <c r="AM109" s="1">
        <f t="shared" si="30"/>
        <v>66.417659345422365</v>
      </c>
      <c r="AN109" s="1" t="b">
        <f t="shared" si="31"/>
        <v>1</v>
      </c>
      <c r="AO109" s="1">
        <v>9.4879999999999995</v>
      </c>
    </row>
    <row r="110" spans="1:41">
      <c r="A110" s="7">
        <v>107</v>
      </c>
      <c r="B110" s="9" t="s">
        <v>32</v>
      </c>
      <c r="C110" s="9" t="s">
        <v>33</v>
      </c>
      <c r="D110" s="9" t="s">
        <v>32</v>
      </c>
      <c r="E110" s="9" t="s">
        <v>33</v>
      </c>
      <c r="F110" s="2" t="b">
        <f t="shared" si="24"/>
        <v>0</v>
      </c>
      <c r="G110" s="2" t="b">
        <f t="shared" si="22"/>
        <v>0</v>
      </c>
      <c r="H110" s="1" t="s">
        <v>180</v>
      </c>
      <c r="J110" s="3"/>
      <c r="K110" s="2"/>
      <c r="L110" s="2"/>
      <c r="M110" s="1">
        <f>PRODUCT(SUM(PRODUCT(R110,overview!$J$6),PRODUCT(W110,overview!$K$6),PRODUCT(AB110,overview!$L$6)),1/SUM(overview!$J$6:$L$6))</f>
        <v>0.97235714285714281</v>
      </c>
      <c r="N110" s="1">
        <f>PRODUCT(SUM(PRODUCT(S110,overview!$J$6),PRODUCT(X110,overview!$K$6),PRODUCT(AC110,overview!$L$6)),1/SUM(overview!$J$6:$L$6))</f>
        <v>2.0276428571428569</v>
      </c>
      <c r="O110" s="1">
        <f t="shared" si="18"/>
        <v>19</v>
      </c>
      <c r="P110" s="1">
        <f t="shared" si="19"/>
        <v>11</v>
      </c>
      <c r="Q110" s="1">
        <f t="shared" si="23"/>
        <v>0.27763449911282595</v>
      </c>
      <c r="R110" s="1">
        <v>1</v>
      </c>
      <c r="S110" s="1">
        <v>2</v>
      </c>
      <c r="T110" s="1">
        <v>11</v>
      </c>
      <c r="U110" s="1">
        <v>1</v>
      </c>
      <c r="V110" s="1">
        <f t="shared" si="20"/>
        <v>4.5454545454545456E-2</v>
      </c>
      <c r="W110" s="1">
        <v>0.95699999999999996</v>
      </c>
      <c r="X110" s="1">
        <v>2.0430000000000001</v>
      </c>
      <c r="Y110" s="1">
        <v>8</v>
      </c>
      <c r="Z110" s="1">
        <v>10</v>
      </c>
      <c r="AA110" s="1">
        <f t="shared" si="21"/>
        <v>0.58553597650513944</v>
      </c>
      <c r="AB110" s="1">
        <v>1</v>
      </c>
      <c r="AC110" s="1">
        <v>2</v>
      </c>
      <c r="AD110" s="1">
        <v>0</v>
      </c>
      <c r="AE110" s="1">
        <v>0</v>
      </c>
      <c r="AF110" s="1" t="e">
        <f t="shared" si="17"/>
        <v>#DIV/0!</v>
      </c>
      <c r="AH110" s="1">
        <f t="shared" si="25"/>
        <v>0.62844765235286648</v>
      </c>
      <c r="AI110" s="1">
        <f t="shared" si="26"/>
        <v>0.10463443868792494</v>
      </c>
      <c r="AJ110" s="1">
        <f t="shared" si="32"/>
        <v>0.1618000962618322</v>
      </c>
      <c r="AK110" s="1">
        <f t="shared" si="28"/>
        <v>7.7286385919431089</v>
      </c>
      <c r="AL110" s="1" t="b">
        <f t="shared" si="29"/>
        <v>0</v>
      </c>
      <c r="AM110" s="1">
        <f t="shared" si="30"/>
        <v>60.74548592370661</v>
      </c>
      <c r="AN110" s="1" t="b">
        <f t="shared" si="31"/>
        <v>1</v>
      </c>
      <c r="AO110" s="1">
        <v>9.4879999999999995</v>
      </c>
    </row>
    <row r="111" spans="1:41">
      <c r="A111" s="7">
        <v>108</v>
      </c>
      <c r="B111" s="9" t="s">
        <v>45</v>
      </c>
      <c r="C111" s="9" t="s">
        <v>46</v>
      </c>
      <c r="D111" s="9" t="s">
        <v>45</v>
      </c>
      <c r="E111" s="9" t="s">
        <v>46</v>
      </c>
      <c r="F111" s="2" t="b">
        <f t="shared" si="24"/>
        <v>0</v>
      </c>
      <c r="G111" s="2" t="b">
        <f t="shared" si="22"/>
        <v>0</v>
      </c>
      <c r="H111" s="1" t="s">
        <v>180</v>
      </c>
      <c r="J111" s="3"/>
      <c r="M111" s="1">
        <f>PRODUCT(SUM(PRODUCT(R111,overview!$J$6),PRODUCT(W111,overview!$K$6),PRODUCT(AB111,overview!$L$6)),1/SUM(overview!$J$6:$L$6))</f>
        <v>1.010547619047619</v>
      </c>
      <c r="N111" s="1">
        <f>PRODUCT(SUM(PRODUCT(S111,overview!$J$6),PRODUCT(X111,overview!$K$6),PRODUCT(AC111,overview!$L$6)),1/SUM(overview!$J$6:$L$6))</f>
        <v>1.989452380952381</v>
      </c>
      <c r="O111" s="1">
        <f t="shared" si="18"/>
        <v>9</v>
      </c>
      <c r="P111" s="1">
        <f t="shared" si="19"/>
        <v>8</v>
      </c>
      <c r="Q111" s="1">
        <f t="shared" si="23"/>
        <v>0.45151347117669505</v>
      </c>
      <c r="R111" s="1">
        <v>1.022</v>
      </c>
      <c r="S111" s="1">
        <v>1.978</v>
      </c>
      <c r="T111" s="1">
        <v>5</v>
      </c>
      <c r="U111" s="1">
        <v>0</v>
      </c>
      <c r="V111" s="1">
        <f t="shared" si="20"/>
        <v>0</v>
      </c>
      <c r="W111" s="1">
        <v>1.0049999999999999</v>
      </c>
      <c r="X111" s="1">
        <v>1.9950000000000001</v>
      </c>
      <c r="Y111" s="1">
        <v>4</v>
      </c>
      <c r="Z111" s="1">
        <v>8</v>
      </c>
      <c r="AA111" s="1">
        <f t="shared" si="21"/>
        <v>1.007518796992481</v>
      </c>
      <c r="AB111" s="1">
        <v>1</v>
      </c>
      <c r="AC111" s="1">
        <v>2</v>
      </c>
      <c r="AD111" s="1">
        <v>0</v>
      </c>
      <c r="AE111" s="1">
        <v>0</v>
      </c>
      <c r="AF111" s="1" t="e">
        <f t="shared" si="17"/>
        <v>#DIV/0!</v>
      </c>
      <c r="AH111" s="1">
        <f t="shared" si="25"/>
        <v>0.50997860959423336</v>
      </c>
      <c r="AI111" s="1">
        <f t="shared" si="26"/>
        <v>0.12320107343372566</v>
      </c>
      <c r="AJ111" s="1">
        <f t="shared" si="32"/>
        <v>0.44751544242042735</v>
      </c>
      <c r="AK111" s="1">
        <f t="shared" si="28"/>
        <v>23.338086874969342</v>
      </c>
      <c r="AL111" s="1" t="b">
        <f t="shared" si="29"/>
        <v>1</v>
      </c>
      <c r="AM111" s="1">
        <f t="shared" si="30"/>
        <v>51.767566030599923</v>
      </c>
      <c r="AN111" s="1" t="b">
        <f t="shared" si="31"/>
        <v>1</v>
      </c>
      <c r="AO111" s="1">
        <v>9.4879999999999995</v>
      </c>
    </row>
    <row r="112" spans="1:41">
      <c r="A112" s="7">
        <v>109</v>
      </c>
      <c r="B112" s="9" t="s">
        <v>45</v>
      </c>
      <c r="C112" s="9" t="s">
        <v>46</v>
      </c>
      <c r="D112" s="9" t="s">
        <v>45</v>
      </c>
      <c r="E112" s="9" t="s">
        <v>46</v>
      </c>
      <c r="F112" s="2" t="b">
        <f t="shared" si="24"/>
        <v>0</v>
      </c>
      <c r="G112" s="2" t="b">
        <f t="shared" si="22"/>
        <v>0</v>
      </c>
      <c r="H112" s="1" t="s">
        <v>180</v>
      </c>
      <c r="J112" s="4"/>
      <c r="M112" s="1">
        <f>PRODUCT(SUM(PRODUCT(R112,overview!$J$6),PRODUCT(W112,overview!$K$6),PRODUCT(AB112,overview!$L$6)),1/SUM(overview!$J$6:$L$6))</f>
        <v>0.89707142857142852</v>
      </c>
      <c r="N112" s="1">
        <f>PRODUCT(SUM(PRODUCT(S112,overview!$J$6),PRODUCT(X112,overview!$K$6),PRODUCT(AC112,overview!$L$6)),1/SUM(overview!$J$6:$L$6))</f>
        <v>2.1029285714285715</v>
      </c>
      <c r="O112" s="1">
        <f t="shared" si="18"/>
        <v>9.5</v>
      </c>
      <c r="P112" s="1">
        <f t="shared" si="19"/>
        <v>14.5</v>
      </c>
      <c r="Q112" s="1">
        <f t="shared" si="23"/>
        <v>0.65109880778506157</v>
      </c>
      <c r="R112" s="1">
        <v>1.0209999999999999</v>
      </c>
      <c r="S112" s="1">
        <v>1.9790000000000001</v>
      </c>
      <c r="T112" s="1">
        <v>6</v>
      </c>
      <c r="U112" s="1">
        <v>0</v>
      </c>
      <c r="V112" s="1">
        <f t="shared" si="20"/>
        <v>0</v>
      </c>
      <c r="W112" s="1">
        <v>0.82899999999999996</v>
      </c>
      <c r="X112" s="1">
        <v>2.1709999999999998</v>
      </c>
      <c r="Y112" s="1">
        <v>3.5</v>
      </c>
      <c r="Z112" s="1">
        <v>14.5</v>
      </c>
      <c r="AA112" s="1">
        <f t="shared" si="21"/>
        <v>1.5819569651904979</v>
      </c>
      <c r="AB112" s="1">
        <v>1</v>
      </c>
      <c r="AC112" s="1">
        <v>2</v>
      </c>
      <c r="AD112" s="1">
        <v>0</v>
      </c>
      <c r="AE112" s="1">
        <v>0</v>
      </c>
      <c r="AF112" s="1" t="e">
        <f t="shared" si="17"/>
        <v>#DIV/0!</v>
      </c>
      <c r="AH112" s="1">
        <f t="shared" si="25"/>
        <v>0.65621767014058907</v>
      </c>
      <c r="AI112" s="1">
        <f t="shared" si="26"/>
        <v>0.11993603607918853</v>
      </c>
      <c r="AJ112" s="1">
        <f t="shared" si="32"/>
        <v>0.59985818955329706</v>
      </c>
      <c r="AK112" s="1">
        <f t="shared" si="28"/>
        <v>32.665680407753747</v>
      </c>
      <c r="AL112" s="1" t="b">
        <f t="shared" si="29"/>
        <v>1</v>
      </c>
      <c r="AM112" s="1">
        <f t="shared" si="30"/>
        <v>45.456480377053879</v>
      </c>
      <c r="AN112" s="1" t="b">
        <f t="shared" si="31"/>
        <v>1</v>
      </c>
      <c r="AO112" s="1">
        <v>9.4879999999999995</v>
      </c>
    </row>
    <row r="113" spans="1:41">
      <c r="A113" s="7">
        <v>110</v>
      </c>
      <c r="B113" s="9" t="s">
        <v>65</v>
      </c>
      <c r="C113" s="9" t="s">
        <v>2</v>
      </c>
      <c r="D113" s="9" t="s">
        <v>41</v>
      </c>
      <c r="E113" s="9" t="s">
        <v>42</v>
      </c>
      <c r="F113" s="2" t="b">
        <f t="shared" si="24"/>
        <v>0</v>
      </c>
      <c r="G113" s="2" t="b">
        <f t="shared" si="22"/>
        <v>1</v>
      </c>
      <c r="H113" s="1" t="s">
        <v>180</v>
      </c>
      <c r="J113" s="3"/>
      <c r="M113" s="1">
        <f>PRODUCT(SUM(PRODUCT(R113,overview!$J$6),PRODUCT(W113,overview!$K$6),PRODUCT(AB113,overview!$L$6)),1/SUM(overview!$J$6:$L$6))</f>
        <v>0.55661904761904757</v>
      </c>
      <c r="N113" s="1">
        <f>PRODUCT(SUM(PRODUCT(S113,overview!$J$6),PRODUCT(X113,overview!$K$6),PRODUCT(AC113,overview!$L$6)),1/SUM(overview!$J$6:$L$6))</f>
        <v>2.4433809523809518</v>
      </c>
      <c r="O113" s="1">
        <f t="shared" si="18"/>
        <v>7</v>
      </c>
      <c r="P113" s="1">
        <f t="shared" si="19"/>
        <v>12</v>
      </c>
      <c r="Q113" s="1">
        <f t="shared" si="23"/>
        <v>0.39052611943415094</v>
      </c>
      <c r="R113" s="1">
        <v>0.78500000000000003</v>
      </c>
      <c r="S113" s="1">
        <v>2.2149999999999999</v>
      </c>
      <c r="T113" s="1">
        <v>5</v>
      </c>
      <c r="U113" s="1">
        <v>2</v>
      </c>
      <c r="V113" s="1">
        <f t="shared" si="20"/>
        <v>0.14176072234762982</v>
      </c>
      <c r="W113" s="1">
        <v>0.44400000000000001</v>
      </c>
      <c r="X113" s="1">
        <v>2.556</v>
      </c>
      <c r="Y113" s="1">
        <v>2</v>
      </c>
      <c r="Z113" s="1">
        <v>9</v>
      </c>
      <c r="AA113" s="1">
        <f t="shared" si="21"/>
        <v>0.78169014084507038</v>
      </c>
      <c r="AB113" s="1">
        <v>0.4</v>
      </c>
      <c r="AC113" s="1">
        <v>2.6</v>
      </c>
      <c r="AD113" s="1">
        <v>0</v>
      </c>
      <c r="AE113" s="1">
        <v>1</v>
      </c>
      <c r="AF113" s="1" t="e">
        <f t="shared" si="17"/>
        <v>#DIV/0!</v>
      </c>
      <c r="AH113" s="1">
        <f t="shared" si="25"/>
        <v>0.5107219997869743</v>
      </c>
      <c r="AI113" s="1">
        <f t="shared" si="26"/>
        <v>0.11271104374552651</v>
      </c>
      <c r="AJ113" s="1">
        <f t="shared" si="32"/>
        <v>0.84048413375746756</v>
      </c>
      <c r="AK113" s="1">
        <f t="shared" si="28"/>
        <v>36.586892912898442</v>
      </c>
      <c r="AL113" s="1" t="b">
        <f t="shared" si="29"/>
        <v>1</v>
      </c>
      <c r="AM113" s="1">
        <f t="shared" si="30"/>
        <v>39.68802031909663</v>
      </c>
      <c r="AN113" s="1" t="b">
        <f t="shared" si="31"/>
        <v>1</v>
      </c>
      <c r="AO113" s="1">
        <v>9.4879999999999995</v>
      </c>
    </row>
    <row r="114" spans="1:41">
      <c r="A114" s="7">
        <v>111</v>
      </c>
      <c r="B114" s="9" t="s">
        <v>98</v>
      </c>
      <c r="C114" s="9" t="s">
        <v>50</v>
      </c>
      <c r="D114" s="9" t="s">
        <v>49</v>
      </c>
      <c r="E114" s="9" t="s">
        <v>50</v>
      </c>
      <c r="F114" s="2" t="b">
        <f t="shared" si="24"/>
        <v>0</v>
      </c>
      <c r="G114" s="2" t="b">
        <f t="shared" si="22"/>
        <v>0</v>
      </c>
      <c r="H114" s="1" t="s">
        <v>180</v>
      </c>
      <c r="M114" s="1">
        <f>PRODUCT(SUM(PRODUCT(R114,overview!$J$6),PRODUCT(W114,overview!$K$6),PRODUCT(AB114,overview!$L$6)),1/SUM(overview!$J$6:$L$6))</f>
        <v>0.37159523809523803</v>
      </c>
      <c r="N114" s="1">
        <f>PRODUCT(SUM(PRODUCT(S114,overview!$J$6),PRODUCT(X114,overview!$K$6),PRODUCT(AC114,overview!$L$6)),1/SUM(overview!$J$6:$L$6))</f>
        <v>2.6284047619047617</v>
      </c>
      <c r="O114" s="1">
        <f t="shared" si="18"/>
        <v>11.5</v>
      </c>
      <c r="P114" s="1">
        <f t="shared" si="19"/>
        <v>15.5</v>
      </c>
      <c r="Q114" s="1">
        <f t="shared" si="23"/>
        <v>0.19055122824029092</v>
      </c>
      <c r="R114" s="1">
        <v>0.38900000000000001</v>
      </c>
      <c r="S114" s="1">
        <v>2.6110000000000002</v>
      </c>
      <c r="T114" s="1">
        <v>6</v>
      </c>
      <c r="U114" s="1">
        <v>4</v>
      </c>
      <c r="V114" s="1">
        <f t="shared" si="20"/>
        <v>9.9323375462785621E-2</v>
      </c>
      <c r="W114" s="1">
        <v>0.36399999999999999</v>
      </c>
      <c r="X114" s="1">
        <v>2.6360000000000001</v>
      </c>
      <c r="Y114" s="1">
        <v>4.5</v>
      </c>
      <c r="Z114" s="1">
        <v>11.5</v>
      </c>
      <c r="AA114" s="1">
        <f t="shared" si="21"/>
        <v>0.35289158657899167</v>
      </c>
      <c r="AB114" s="1">
        <v>0.33300000000000002</v>
      </c>
      <c r="AC114" s="1">
        <v>2.6669999999999998</v>
      </c>
      <c r="AD114" s="1">
        <v>1</v>
      </c>
      <c r="AE114" s="1">
        <v>0</v>
      </c>
      <c r="AF114" s="1">
        <f t="shared" si="17"/>
        <v>0</v>
      </c>
      <c r="AH114" s="1">
        <f t="shared" si="25"/>
        <v>0.5645985499103725</v>
      </c>
      <c r="AI114" s="1">
        <f t="shared" si="26"/>
        <v>0.11739544070446876</v>
      </c>
      <c r="AJ114" s="1">
        <f t="shared" si="32"/>
        <v>0.47124766038787791</v>
      </c>
      <c r="AK114" s="1">
        <f t="shared" si="28"/>
        <v>32.954320545210898</v>
      </c>
      <c r="AL114" s="1" t="b">
        <f t="shared" si="29"/>
        <v>1</v>
      </c>
      <c r="AM114" s="1">
        <f t="shared" si="30"/>
        <v>39.587969035142173</v>
      </c>
      <c r="AN114" s="1" t="b">
        <f t="shared" si="31"/>
        <v>1</v>
      </c>
      <c r="AO114" s="1">
        <v>9.4879999999999995</v>
      </c>
    </row>
    <row r="115" spans="1:41">
      <c r="A115" s="7">
        <v>112</v>
      </c>
      <c r="B115" s="9" t="s">
        <v>43</v>
      </c>
      <c r="C115" s="9" t="s">
        <v>44</v>
      </c>
      <c r="D115" s="9" t="s">
        <v>43</v>
      </c>
      <c r="E115" s="9" t="s">
        <v>44</v>
      </c>
      <c r="F115" s="2" t="b">
        <f t="shared" si="24"/>
        <v>0</v>
      </c>
      <c r="G115" s="2" t="b">
        <f t="shared" si="22"/>
        <v>0</v>
      </c>
      <c r="H115" s="1" t="s">
        <v>180</v>
      </c>
      <c r="M115" s="1">
        <f>PRODUCT(SUM(PRODUCT(R115,overview!$J$6),PRODUCT(W115,overview!$K$6),PRODUCT(AB115,overview!$L$6)),1/SUM(overview!$J$6:$L$6))</f>
        <v>0.50011904761904757</v>
      </c>
      <c r="N115" s="1">
        <f>PRODUCT(SUM(PRODUCT(S115,overview!$J$6),PRODUCT(X115,overview!$K$6),PRODUCT(AC115,overview!$L$6)),1/SUM(overview!$J$6:$L$6))</f>
        <v>2.4998809523809524</v>
      </c>
      <c r="O115" s="1">
        <f t="shared" si="18"/>
        <v>1</v>
      </c>
      <c r="P115" s="1">
        <f t="shared" si="19"/>
        <v>16</v>
      </c>
      <c r="Q115" s="1">
        <f t="shared" si="23"/>
        <v>3.2009143292537736</v>
      </c>
      <c r="R115" s="1">
        <v>0.49</v>
      </c>
      <c r="S115" s="1">
        <v>2.5099999999999998</v>
      </c>
      <c r="T115" s="1">
        <v>0.5</v>
      </c>
      <c r="U115" s="1">
        <v>5.5</v>
      </c>
      <c r="V115" s="1">
        <f t="shared" si="20"/>
        <v>2.1474103585657374</v>
      </c>
      <c r="W115" s="1">
        <v>0.51</v>
      </c>
      <c r="X115" s="1">
        <v>2.4900000000000002</v>
      </c>
      <c r="Y115" s="1">
        <v>0.5</v>
      </c>
      <c r="Z115" s="1">
        <v>10.5</v>
      </c>
      <c r="AA115" s="1">
        <f t="shared" si="21"/>
        <v>4.3012048192771077</v>
      </c>
      <c r="AB115" s="1">
        <v>0.375</v>
      </c>
      <c r="AC115" s="1">
        <v>2.625</v>
      </c>
      <c r="AD115" s="1">
        <v>0</v>
      </c>
      <c r="AE115" s="1">
        <v>0</v>
      </c>
      <c r="AF115" s="1" t="e">
        <f t="shared" si="17"/>
        <v>#DIV/0!</v>
      </c>
      <c r="AH115" s="1">
        <f t="shared" si="25"/>
        <v>0.52899542459982019</v>
      </c>
      <c r="AI115" s="1">
        <f t="shared" si="26"/>
        <v>0.12256852343059241</v>
      </c>
      <c r="AJ115" s="1">
        <f t="shared" si="32"/>
        <v>0.32471598892055725</v>
      </c>
      <c r="AK115" s="1">
        <f t="shared" si="28"/>
        <v>22.538842343805726</v>
      </c>
      <c r="AL115" s="1" t="b">
        <f t="shared" si="29"/>
        <v>1</v>
      </c>
      <c r="AM115" s="1">
        <f t="shared" si="30"/>
        <v>30.513531112002926</v>
      </c>
      <c r="AN115" s="1" t="b">
        <f t="shared" si="31"/>
        <v>1</v>
      </c>
      <c r="AO115" s="1">
        <v>9.4879999999999995</v>
      </c>
    </row>
    <row r="116" spans="1:41">
      <c r="A116" s="7">
        <v>113</v>
      </c>
      <c r="B116" s="9" t="s">
        <v>45</v>
      </c>
      <c r="C116" s="9" t="s">
        <v>46</v>
      </c>
      <c r="D116" s="9" t="s">
        <v>45</v>
      </c>
      <c r="E116" s="9" t="s">
        <v>46</v>
      </c>
      <c r="F116" s="2" t="b">
        <f t="shared" si="24"/>
        <v>0</v>
      </c>
      <c r="G116" s="2" t="b">
        <f t="shared" si="22"/>
        <v>0</v>
      </c>
      <c r="H116" s="1" t="s">
        <v>180</v>
      </c>
      <c r="J116" s="2"/>
      <c r="M116" s="1">
        <f>PRODUCT(SUM(PRODUCT(R116,overview!$J$6),PRODUCT(W116,overview!$K$6),PRODUCT(AB116,overview!$L$6)),1/SUM(overview!$J$6:$L$6))</f>
        <v>1.0114761904761904</v>
      </c>
      <c r="N116" s="1">
        <f>PRODUCT(SUM(PRODUCT(S116,overview!$J$6),PRODUCT(X116,overview!$K$6),PRODUCT(AC116,overview!$L$6)),1/SUM(overview!$J$6:$L$6))</f>
        <v>1.9885238095238094</v>
      </c>
      <c r="O116" s="1">
        <f t="shared" si="18"/>
        <v>12</v>
      </c>
      <c r="P116" s="1">
        <f t="shared" si="19"/>
        <v>7</v>
      </c>
      <c r="Q116" s="1">
        <f t="shared" si="23"/>
        <v>0.29671647628854458</v>
      </c>
      <c r="R116" s="1">
        <v>1.0189999999999999</v>
      </c>
      <c r="S116" s="1">
        <v>1.9810000000000001</v>
      </c>
      <c r="T116" s="1">
        <v>5</v>
      </c>
      <c r="U116" s="1">
        <v>0</v>
      </c>
      <c r="V116" s="1">
        <f t="shared" si="20"/>
        <v>0</v>
      </c>
      <c r="W116" s="1">
        <v>1.008</v>
      </c>
      <c r="X116" s="1">
        <v>1.992</v>
      </c>
      <c r="Y116" s="1">
        <v>7</v>
      </c>
      <c r="Z116" s="1">
        <v>7</v>
      </c>
      <c r="AA116" s="1">
        <f t="shared" si="21"/>
        <v>0.50602409638554224</v>
      </c>
      <c r="AB116" s="1">
        <v>1</v>
      </c>
      <c r="AC116" s="1">
        <v>2</v>
      </c>
      <c r="AD116" s="1">
        <v>0</v>
      </c>
      <c r="AE116" s="1">
        <v>0</v>
      </c>
      <c r="AF116" s="1" t="e">
        <f t="shared" si="17"/>
        <v>#DIV/0!</v>
      </c>
      <c r="AH116" s="1">
        <f t="shared" si="25"/>
        <v>0.48981399468556253</v>
      </c>
      <c r="AI116" s="1">
        <f t="shared" si="26"/>
        <v>0.11703937269219601</v>
      </c>
      <c r="AJ116" s="1">
        <f t="shared" si="32"/>
        <v>0.3247159889205572</v>
      </c>
      <c r="AK116" s="1">
        <f t="shared" si="28"/>
        <v>8.0826985529619613</v>
      </c>
      <c r="AL116" s="1" t="b">
        <f t="shared" si="29"/>
        <v>0</v>
      </c>
      <c r="AM116" s="1">
        <f t="shared" si="30"/>
        <v>25.703535746800892</v>
      </c>
      <c r="AN116" s="1" t="b">
        <f t="shared" si="31"/>
        <v>1</v>
      </c>
      <c r="AO116" s="1">
        <v>9.4879999999999995</v>
      </c>
    </row>
    <row r="117" spans="1:41">
      <c r="A117" s="7">
        <v>114</v>
      </c>
      <c r="B117" s="9" t="s">
        <v>32</v>
      </c>
      <c r="C117" s="9" t="s">
        <v>33</v>
      </c>
      <c r="D117" s="9" t="s">
        <v>28</v>
      </c>
      <c r="E117" s="9" t="s">
        <v>29</v>
      </c>
      <c r="F117" s="2" t="b">
        <f t="shared" si="24"/>
        <v>0</v>
      </c>
      <c r="G117" s="2" t="b">
        <f t="shared" si="22"/>
        <v>1</v>
      </c>
      <c r="H117" s="1" t="s">
        <v>180</v>
      </c>
      <c r="J117" s="4"/>
      <c r="M117" s="1">
        <f>PRODUCT(SUM(PRODUCT(R117,overview!$J$6),PRODUCT(W117,overview!$K$6),PRODUCT(AB117,overview!$L$6)),1/SUM(overview!$J$6:$L$6))</f>
        <v>0.74297619047619035</v>
      </c>
      <c r="N117" s="1">
        <f>PRODUCT(SUM(PRODUCT(S117,overview!$J$6),PRODUCT(X117,overview!$K$6),PRODUCT(AC117,overview!$L$6)),1/SUM(overview!$J$6:$L$6))</f>
        <v>2.25702380952381</v>
      </c>
      <c r="O117" s="1">
        <f t="shared" si="18"/>
        <v>18</v>
      </c>
      <c r="P117" s="1">
        <f t="shared" si="19"/>
        <v>6</v>
      </c>
      <c r="Q117" s="1">
        <f t="shared" si="23"/>
        <v>0.10972800956449877</v>
      </c>
      <c r="R117" s="1">
        <v>0.88900000000000001</v>
      </c>
      <c r="S117" s="1">
        <v>2.1110000000000002</v>
      </c>
      <c r="T117" s="1">
        <v>8</v>
      </c>
      <c r="U117" s="1">
        <v>5</v>
      </c>
      <c r="V117" s="1">
        <f t="shared" si="20"/>
        <v>0.26320464234959728</v>
      </c>
      <c r="W117" s="1">
        <v>0.66700000000000004</v>
      </c>
      <c r="X117" s="1">
        <v>2.3330000000000002</v>
      </c>
      <c r="Y117" s="1">
        <v>10</v>
      </c>
      <c r="Z117" s="1">
        <v>0</v>
      </c>
      <c r="AA117" s="1">
        <f t="shared" si="21"/>
        <v>0</v>
      </c>
      <c r="AB117" s="1">
        <v>0.75</v>
      </c>
      <c r="AC117" s="1">
        <v>2.25</v>
      </c>
      <c r="AD117" s="1">
        <v>0</v>
      </c>
      <c r="AE117" s="1">
        <v>1</v>
      </c>
      <c r="AF117" s="1" t="e">
        <f t="shared" si="17"/>
        <v>#DIV/0!</v>
      </c>
      <c r="AH117" s="1">
        <f t="shared" si="25"/>
        <v>0.4267944796321777</v>
      </c>
      <c r="AI117" s="1">
        <f t="shared" si="26"/>
        <v>0.13313492963505685</v>
      </c>
      <c r="AJ117" s="1">
        <f t="shared" si="32"/>
        <v>0.29017124091015728</v>
      </c>
      <c r="AK117" s="1">
        <f t="shared" si="28"/>
        <v>5.7528102011851772</v>
      </c>
      <c r="AL117" s="1" t="b">
        <f t="shared" si="29"/>
        <v>0</v>
      </c>
      <c r="AM117" s="1">
        <f t="shared" si="30"/>
        <v>21.422714121647044</v>
      </c>
      <c r="AN117" s="1" t="b">
        <f t="shared" si="31"/>
        <v>1</v>
      </c>
      <c r="AO117" s="1">
        <v>9.4879999999999995</v>
      </c>
    </row>
    <row r="118" spans="1:41">
      <c r="A118" s="7">
        <v>115</v>
      </c>
      <c r="B118" s="9" t="s">
        <v>43</v>
      </c>
      <c r="C118" s="9" t="s">
        <v>44</v>
      </c>
      <c r="D118" s="9" t="s">
        <v>72</v>
      </c>
      <c r="E118" s="9" t="s">
        <v>73</v>
      </c>
      <c r="F118" s="2" t="b">
        <f t="shared" si="24"/>
        <v>0</v>
      </c>
      <c r="G118" s="2" t="b">
        <f t="shared" si="22"/>
        <v>1</v>
      </c>
      <c r="H118" s="1" t="s">
        <v>180</v>
      </c>
      <c r="J118" s="3"/>
      <c r="K118" s="3" t="s">
        <v>34</v>
      </c>
      <c r="L118" s="3" t="s">
        <v>139</v>
      </c>
      <c r="M118" s="1">
        <f>PRODUCT(SUM(PRODUCT(R118,overview!$J$6),PRODUCT(W118,overview!$K$6),PRODUCT(AB118,overview!$L$6)),1/SUM(overview!$J$6:$L$6))</f>
        <v>0.52388095238095234</v>
      </c>
      <c r="N118" s="1">
        <f>PRODUCT(SUM(PRODUCT(S118,overview!$J$6),PRODUCT(X118,overview!$K$6),PRODUCT(AC118,overview!$L$6)),1/SUM(overview!$J$6:$L$6))</f>
        <v>2.4761190476190471</v>
      </c>
      <c r="O118" s="1">
        <f t="shared" si="18"/>
        <v>6</v>
      </c>
      <c r="P118" s="1">
        <f t="shared" si="19"/>
        <v>13</v>
      </c>
      <c r="Q118" s="1">
        <f t="shared" si="23"/>
        <v>0.45840905667150655</v>
      </c>
      <c r="R118" s="1">
        <v>0.375</v>
      </c>
      <c r="S118" s="1">
        <v>2.625</v>
      </c>
      <c r="T118" s="1">
        <v>4</v>
      </c>
      <c r="U118" s="1">
        <v>0</v>
      </c>
      <c r="V118" s="1">
        <f t="shared" si="20"/>
        <v>0</v>
      </c>
      <c r="W118" s="1">
        <v>0.60699999999999998</v>
      </c>
      <c r="X118" s="1">
        <v>2.3929999999999998</v>
      </c>
      <c r="Y118" s="1">
        <v>2</v>
      </c>
      <c r="Z118" s="1">
        <v>12</v>
      </c>
      <c r="AA118" s="1">
        <f t="shared" si="21"/>
        <v>1.5219389887170915</v>
      </c>
      <c r="AB118" s="1">
        <v>0.36399999999999999</v>
      </c>
      <c r="AC118" s="1">
        <v>2.6360000000000001</v>
      </c>
      <c r="AD118" s="1">
        <v>0</v>
      </c>
      <c r="AE118" s="1">
        <v>1</v>
      </c>
      <c r="AF118" s="1" t="e">
        <f t="shared" si="17"/>
        <v>#DIV/0!</v>
      </c>
      <c r="AH118" s="1">
        <f t="shared" si="25"/>
        <v>0.36931579746247734</v>
      </c>
      <c r="AI118" s="1">
        <f t="shared" si="26"/>
        <v>0.11932758736538614</v>
      </c>
      <c r="AJ118" s="1">
        <f t="shared" si="32"/>
        <v>0.19120036394358875</v>
      </c>
      <c r="AK118" s="1">
        <f t="shared" si="28"/>
        <v>4.4945019245949114</v>
      </c>
      <c r="AL118" s="1" t="b">
        <f t="shared" si="29"/>
        <v>0</v>
      </c>
      <c r="AM118" s="1">
        <f t="shared" si="30"/>
        <v>16.749651548298484</v>
      </c>
      <c r="AN118" s="1" t="b">
        <f t="shared" si="31"/>
        <v>1</v>
      </c>
      <c r="AO118" s="1">
        <v>9.4879999999999995</v>
      </c>
    </row>
    <row r="119" spans="1:41">
      <c r="A119" s="7">
        <v>116</v>
      </c>
      <c r="B119" s="9" t="s">
        <v>40</v>
      </c>
      <c r="C119" s="9" t="s">
        <v>29</v>
      </c>
      <c r="D119" s="9" t="s">
        <v>40</v>
      </c>
      <c r="E119" s="9" t="s">
        <v>29</v>
      </c>
      <c r="F119" s="2" t="b">
        <f t="shared" si="24"/>
        <v>0</v>
      </c>
      <c r="G119" s="2" t="b">
        <f t="shared" si="22"/>
        <v>0</v>
      </c>
      <c r="H119" s="1" t="s">
        <v>180</v>
      </c>
      <c r="J119" s="3"/>
      <c r="M119" s="1">
        <f>PRODUCT(SUM(PRODUCT(R119,overview!$J$6),PRODUCT(W119,overview!$K$6),PRODUCT(AB119,overview!$L$6)),1/SUM(overview!$J$6:$L$6))</f>
        <v>0.69673809523809516</v>
      </c>
      <c r="N119" s="1">
        <f>PRODUCT(SUM(PRODUCT(S119,overview!$J$6),PRODUCT(X119,overview!$K$6),PRODUCT(AC119,overview!$L$6)),1/SUM(overview!$J$6:$L$6))</f>
        <v>2.3032619047619045</v>
      </c>
      <c r="O119" s="1">
        <f t="shared" si="18"/>
        <v>14.5</v>
      </c>
      <c r="P119" s="1">
        <f t="shared" si="19"/>
        <v>7.5</v>
      </c>
      <c r="Q119" s="1">
        <f t="shared" si="23"/>
        <v>0.15646582468712719</v>
      </c>
      <c r="R119" s="1">
        <v>0.70799999999999996</v>
      </c>
      <c r="S119" s="1">
        <v>2.2919999999999998</v>
      </c>
      <c r="T119" s="1">
        <v>6</v>
      </c>
      <c r="U119" s="1">
        <v>3</v>
      </c>
      <c r="V119" s="1">
        <f t="shared" si="20"/>
        <v>0.15445026178010474</v>
      </c>
      <c r="W119" s="1">
        <v>0.69199999999999995</v>
      </c>
      <c r="X119" s="1">
        <v>2.3079999999999998</v>
      </c>
      <c r="Y119" s="1">
        <v>8.5</v>
      </c>
      <c r="Z119" s="1">
        <v>4.5</v>
      </c>
      <c r="AA119" s="1">
        <f t="shared" si="21"/>
        <v>0.15873177693954529</v>
      </c>
      <c r="AB119" s="1">
        <v>0.66700000000000004</v>
      </c>
      <c r="AC119" s="1">
        <v>2.3330000000000002</v>
      </c>
      <c r="AD119" s="1">
        <v>0</v>
      </c>
      <c r="AE119" s="1">
        <v>0</v>
      </c>
      <c r="AF119" s="1" t="e">
        <f t="shared" si="17"/>
        <v>#DIV/0!</v>
      </c>
      <c r="AH119" s="1">
        <f t="shared" si="25"/>
        <v>0.37303011201086173</v>
      </c>
      <c r="AI119" s="1">
        <f t="shared" si="26"/>
        <v>0.10134850400337124</v>
      </c>
      <c r="AJ119" s="1">
        <f t="shared" si="32"/>
        <v>0.28891145568878646</v>
      </c>
      <c r="AK119" s="1">
        <f t="shared" si="28"/>
        <v>3.0846829632035524</v>
      </c>
      <c r="AL119" s="1" t="b">
        <f t="shared" si="29"/>
        <v>0</v>
      </c>
      <c r="AM119" s="1">
        <f t="shared" si="30"/>
        <v>13.143945412384687</v>
      </c>
      <c r="AN119" s="1" t="b">
        <f t="shared" si="31"/>
        <v>1</v>
      </c>
      <c r="AO119" s="1">
        <v>9.4879999999999995</v>
      </c>
    </row>
    <row r="120" spans="1:41">
      <c r="A120" s="7">
        <v>117</v>
      </c>
      <c r="B120" s="9" t="s">
        <v>83</v>
      </c>
      <c r="C120" s="9" t="s">
        <v>61</v>
      </c>
      <c r="D120" s="9" t="s">
        <v>60</v>
      </c>
      <c r="E120" s="9" t="s">
        <v>61</v>
      </c>
      <c r="F120" s="2" t="b">
        <f t="shared" si="24"/>
        <v>0</v>
      </c>
      <c r="G120" s="2" t="b">
        <f t="shared" si="22"/>
        <v>0</v>
      </c>
      <c r="H120" s="1" t="s">
        <v>180</v>
      </c>
      <c r="J120" s="3"/>
      <c r="M120" s="1">
        <f>PRODUCT(SUM(PRODUCT(R120,overview!$J$6),PRODUCT(W120,overview!$K$6),PRODUCT(AB120,overview!$L$6)),1/SUM(overview!$J$6:$L$6))</f>
        <v>0.99935714285714283</v>
      </c>
      <c r="N120" s="1">
        <f>PRODUCT(SUM(PRODUCT(S120,overview!$J$6),PRODUCT(X120,overview!$K$6),PRODUCT(AC120,overview!$L$6)),1/SUM(overview!$J$6:$L$6))</f>
        <v>2.0006428571428567</v>
      </c>
      <c r="O120" s="1">
        <f t="shared" si="18"/>
        <v>11</v>
      </c>
      <c r="P120" s="1">
        <f t="shared" si="19"/>
        <v>7</v>
      </c>
      <c r="Q120" s="1">
        <f t="shared" si="23"/>
        <v>0.31787509858844082</v>
      </c>
      <c r="R120" s="1">
        <v>1</v>
      </c>
      <c r="S120" s="1">
        <v>2</v>
      </c>
      <c r="T120" s="1">
        <v>6</v>
      </c>
      <c r="U120" s="1">
        <v>0</v>
      </c>
      <c r="V120" s="1">
        <f t="shared" si="20"/>
        <v>0</v>
      </c>
      <c r="W120" s="1">
        <v>0.999</v>
      </c>
      <c r="X120" s="1">
        <v>2.0009999999999999</v>
      </c>
      <c r="Y120" s="1">
        <v>4</v>
      </c>
      <c r="Z120" s="1">
        <v>7</v>
      </c>
      <c r="AA120" s="1">
        <f t="shared" si="21"/>
        <v>0.87368815592203897</v>
      </c>
      <c r="AB120" s="1">
        <v>1</v>
      </c>
      <c r="AC120" s="1">
        <v>2</v>
      </c>
      <c r="AD120" s="1">
        <v>1</v>
      </c>
      <c r="AE120" s="1">
        <v>0</v>
      </c>
      <c r="AF120" s="1">
        <f t="shared" si="17"/>
        <v>0</v>
      </c>
      <c r="AH120" s="1">
        <f t="shared" si="25"/>
        <v>0.32451471232408152</v>
      </c>
      <c r="AI120" s="1">
        <f t="shared" si="26"/>
        <v>0.11350000783244826</v>
      </c>
      <c r="AJ120" s="1">
        <f t="shared" si="32"/>
        <v>0.21410841540555689</v>
      </c>
      <c r="AK120" s="1">
        <f t="shared" si="28"/>
        <v>1.7815552551803846</v>
      </c>
      <c r="AL120" s="1" t="b">
        <f t="shared" si="29"/>
        <v>0</v>
      </c>
      <c r="AM120" s="1">
        <f t="shared" si="30"/>
        <v>13.470656091403981</v>
      </c>
      <c r="AN120" s="1" t="b">
        <f t="shared" si="31"/>
        <v>1</v>
      </c>
      <c r="AO120" s="1">
        <v>9.4879999999999995</v>
      </c>
    </row>
    <row r="121" spans="1:41">
      <c r="A121" s="7">
        <v>118</v>
      </c>
      <c r="B121" s="9" t="s">
        <v>74</v>
      </c>
      <c r="C121" s="9" t="s">
        <v>1</v>
      </c>
      <c r="D121" s="9" t="s">
        <v>75</v>
      </c>
      <c r="E121" s="9" t="s">
        <v>1</v>
      </c>
      <c r="F121" s="2" t="b">
        <f t="shared" si="24"/>
        <v>1</v>
      </c>
      <c r="G121" s="2" t="b">
        <f t="shared" si="22"/>
        <v>1</v>
      </c>
      <c r="H121" s="1" t="s">
        <v>180</v>
      </c>
      <c r="M121" s="1">
        <f>PRODUCT(SUM(PRODUCT(R121,overview!$J$6),PRODUCT(W121,overview!$K$6),PRODUCT(AB121,overview!$L$6)),1/SUM(overview!$J$6:$L$6))</f>
        <v>1.0833333333333333</v>
      </c>
      <c r="N121" s="1">
        <f>PRODUCT(SUM(PRODUCT(S121,overview!$J$6),PRODUCT(X121,overview!$K$6),PRODUCT(AC121,overview!$L$6)),1/SUM(overview!$J$6:$L$6))</f>
        <v>1.9166666666666663</v>
      </c>
      <c r="O121" s="1">
        <f t="shared" si="18"/>
        <v>16</v>
      </c>
      <c r="P121" s="1">
        <f t="shared" si="19"/>
        <v>3</v>
      </c>
      <c r="Q121" s="1">
        <f t="shared" si="23"/>
        <v>0.10597826086956523</v>
      </c>
      <c r="R121" s="1">
        <v>1.1739999999999999</v>
      </c>
      <c r="S121" s="1">
        <v>1.8260000000000001</v>
      </c>
      <c r="T121" s="1">
        <v>7</v>
      </c>
      <c r="U121" s="1">
        <v>0</v>
      </c>
      <c r="V121" s="1">
        <f t="shared" si="20"/>
        <v>0</v>
      </c>
      <c r="W121" s="1">
        <v>1.032</v>
      </c>
      <c r="X121" s="1">
        <v>1.968</v>
      </c>
      <c r="Y121" s="1">
        <v>8</v>
      </c>
      <c r="Z121" s="1">
        <v>3</v>
      </c>
      <c r="AA121" s="1">
        <f t="shared" si="21"/>
        <v>0.19664634146341464</v>
      </c>
      <c r="AB121" s="1">
        <v>1.2</v>
      </c>
      <c r="AC121" s="1">
        <v>1.8</v>
      </c>
      <c r="AD121" s="1">
        <v>1</v>
      </c>
      <c r="AE121" s="1">
        <v>0</v>
      </c>
      <c r="AF121" s="1">
        <f t="shared" si="17"/>
        <v>0</v>
      </c>
      <c r="AH121" s="1">
        <f t="shared" si="25"/>
        <v>0.30261079018458575</v>
      </c>
      <c r="AI121" s="1">
        <f t="shared" si="26"/>
        <v>0.10373581625573382</v>
      </c>
      <c r="AJ121" s="1">
        <f t="shared" si="32"/>
        <v>0.18020376215772321</v>
      </c>
      <c r="AK121" s="1">
        <f t="shared" si="28"/>
        <v>0.58254759408233014</v>
      </c>
      <c r="AL121" s="1" t="b">
        <f t="shared" si="29"/>
        <v>0</v>
      </c>
      <c r="AM121" s="1">
        <f t="shared" si="30"/>
        <v>12.267940040400152</v>
      </c>
      <c r="AN121" s="1" t="b">
        <f t="shared" si="31"/>
        <v>1</v>
      </c>
      <c r="AO121" s="1">
        <v>9.4879999999999995</v>
      </c>
    </row>
    <row r="122" spans="1:41">
      <c r="A122" s="7">
        <v>119</v>
      </c>
      <c r="B122" s="9" t="s">
        <v>45</v>
      </c>
      <c r="C122" s="9" t="s">
        <v>46</v>
      </c>
      <c r="D122" s="9" t="s">
        <v>45</v>
      </c>
      <c r="E122" s="9" t="s">
        <v>46</v>
      </c>
      <c r="F122" s="2" t="b">
        <f t="shared" si="24"/>
        <v>0</v>
      </c>
      <c r="G122" s="2" t="b">
        <f t="shared" si="22"/>
        <v>0</v>
      </c>
      <c r="H122" s="1" t="s">
        <v>180</v>
      </c>
      <c r="J122" s="3"/>
      <c r="M122" s="1">
        <f>PRODUCT(SUM(PRODUCT(R122,overview!$J$6),PRODUCT(W122,overview!$K$6),PRODUCT(AB122,overview!$L$6)),1/SUM(overview!$J$6:$L$6))</f>
        <v>1.0220952380952379</v>
      </c>
      <c r="N122" s="1">
        <f>PRODUCT(SUM(PRODUCT(S122,overview!$J$6),PRODUCT(X122,overview!$K$6),PRODUCT(AC122,overview!$L$6)),1/SUM(overview!$J$6:$L$6))</f>
        <v>1.9779047619047618</v>
      </c>
      <c r="O122" s="1">
        <f t="shared" si="18"/>
        <v>11</v>
      </c>
      <c r="P122" s="1">
        <f t="shared" si="19"/>
        <v>0</v>
      </c>
      <c r="Q122" s="1">
        <f t="shared" si="23"/>
        <v>0</v>
      </c>
      <c r="R122" s="1">
        <v>1.0469999999999999</v>
      </c>
      <c r="S122" s="1">
        <v>1.9530000000000001</v>
      </c>
      <c r="T122" s="1">
        <v>8</v>
      </c>
      <c r="U122" s="1">
        <v>0</v>
      </c>
      <c r="V122" s="1">
        <f t="shared" si="20"/>
        <v>0</v>
      </c>
      <c r="W122" s="1">
        <v>1.01</v>
      </c>
      <c r="X122" s="1">
        <v>1.99</v>
      </c>
      <c r="Y122" s="1">
        <v>3</v>
      </c>
      <c r="Z122" s="1">
        <v>0</v>
      </c>
      <c r="AA122" s="1">
        <f t="shared" si="21"/>
        <v>0</v>
      </c>
      <c r="AB122" s="1">
        <v>1</v>
      </c>
      <c r="AC122" s="1">
        <v>2</v>
      </c>
      <c r="AD122" s="1">
        <v>0</v>
      </c>
      <c r="AE122" s="1">
        <v>0</v>
      </c>
      <c r="AF122" s="1" t="e">
        <f t="shared" si="17"/>
        <v>#DIV/0!</v>
      </c>
      <c r="AH122" s="1">
        <f t="shared" si="25"/>
        <v>0.3616220169383913</v>
      </c>
      <c r="AI122" s="1">
        <f t="shared" si="26"/>
        <v>9.4981202519280258E-2</v>
      </c>
      <c r="AJ122" s="1">
        <f t="shared" si="32"/>
        <v>9.4216417910447769E-2</v>
      </c>
      <c r="AK122" s="1">
        <f t="shared" si="28"/>
        <v>6.613215079573545E-2</v>
      </c>
      <c r="AL122" s="1" t="b">
        <f t="shared" si="29"/>
        <v>0</v>
      </c>
      <c r="AM122" s="1">
        <f t="shared" si="30"/>
        <v>9.9457427552694799</v>
      </c>
      <c r="AN122" s="1" t="b">
        <f t="shared" si="31"/>
        <v>1</v>
      </c>
      <c r="AO122" s="1">
        <v>9.4879999999999995</v>
      </c>
    </row>
    <row r="123" spans="1:41">
      <c r="A123" s="7">
        <v>120</v>
      </c>
      <c r="B123" s="9" t="s">
        <v>49</v>
      </c>
      <c r="C123" s="9" t="s">
        <v>50</v>
      </c>
      <c r="D123" s="9" t="s">
        <v>49</v>
      </c>
      <c r="E123" s="9" t="s">
        <v>50</v>
      </c>
      <c r="F123" s="2" t="b">
        <f t="shared" si="24"/>
        <v>0</v>
      </c>
      <c r="G123" s="2" t="b">
        <f t="shared" si="22"/>
        <v>0</v>
      </c>
      <c r="H123" s="1" t="s">
        <v>180</v>
      </c>
      <c r="M123" s="1">
        <f>PRODUCT(SUM(PRODUCT(R123,overview!$J$6),PRODUCT(W123,overview!$K$6),PRODUCT(AB123,overview!$L$6)),1/SUM(overview!$J$6:$L$6))</f>
        <v>0.48571428571428565</v>
      </c>
      <c r="N123" s="1">
        <f>PRODUCT(SUM(PRODUCT(S123,overview!$J$6),PRODUCT(X123,overview!$K$6),PRODUCT(AC123,overview!$L$6)),1/SUM(overview!$J$6:$L$6))</f>
        <v>2.5142857142857138</v>
      </c>
      <c r="O123" s="1">
        <f t="shared" si="18"/>
        <v>9</v>
      </c>
      <c r="P123" s="1">
        <f t="shared" si="19"/>
        <v>12</v>
      </c>
      <c r="Q123" s="1">
        <f t="shared" si="23"/>
        <v>0.25757575757575757</v>
      </c>
      <c r="R123" s="1">
        <v>0.39</v>
      </c>
      <c r="S123" s="1">
        <v>2.61</v>
      </c>
      <c r="T123" s="1">
        <v>6</v>
      </c>
      <c r="U123" s="1">
        <v>5</v>
      </c>
      <c r="V123" s="1">
        <f t="shared" si="20"/>
        <v>0.12452107279693485</v>
      </c>
      <c r="W123" s="1">
        <v>0.54100000000000004</v>
      </c>
      <c r="X123" s="1">
        <v>2.4590000000000001</v>
      </c>
      <c r="Y123" s="1">
        <v>3</v>
      </c>
      <c r="Z123" s="1">
        <v>7</v>
      </c>
      <c r="AA123" s="1">
        <f t="shared" si="21"/>
        <v>0.51335231123763037</v>
      </c>
      <c r="AB123" s="1">
        <v>0.33300000000000002</v>
      </c>
      <c r="AC123" s="1">
        <v>2.6669999999999998</v>
      </c>
      <c r="AD123" s="1">
        <v>0</v>
      </c>
      <c r="AE123" s="1">
        <v>0</v>
      </c>
      <c r="AF123" s="1" t="e">
        <f t="shared" si="17"/>
        <v>#DIV/0!</v>
      </c>
      <c r="AH123" s="1">
        <f t="shared" si="25"/>
        <v>0.30679874008052838</v>
      </c>
      <c r="AI123" s="1">
        <f t="shared" si="26"/>
        <v>0.11557947444161885</v>
      </c>
      <c r="AJ123" s="1">
        <f t="shared" si="32"/>
        <v>0</v>
      </c>
      <c r="AK123" s="1">
        <f t="shared" si="28"/>
        <v>0.9271932564957206</v>
      </c>
      <c r="AL123" s="1" t="b">
        <f t="shared" si="29"/>
        <v>0</v>
      </c>
      <c r="AM123" s="1">
        <f t="shared" si="30"/>
        <v>8.9573157306048969</v>
      </c>
      <c r="AN123" s="1" t="b">
        <f t="shared" si="31"/>
        <v>0</v>
      </c>
      <c r="AO123" s="1">
        <v>9.4879999999999995</v>
      </c>
    </row>
    <row r="124" spans="1:41">
      <c r="A124" s="7">
        <v>121</v>
      </c>
      <c r="B124" s="9" t="s">
        <v>98</v>
      </c>
      <c r="C124" s="9" t="s">
        <v>50</v>
      </c>
      <c r="D124" s="9" t="s">
        <v>98</v>
      </c>
      <c r="E124" s="9" t="s">
        <v>50</v>
      </c>
      <c r="F124" s="2" t="b">
        <f t="shared" si="24"/>
        <v>0</v>
      </c>
      <c r="G124" s="2" t="b">
        <f t="shared" si="22"/>
        <v>0</v>
      </c>
      <c r="H124" s="1" t="s">
        <v>180</v>
      </c>
      <c r="M124" s="1">
        <f>PRODUCT(SUM(PRODUCT(R124,overview!$J$6),PRODUCT(W124,overview!$K$6),PRODUCT(AB124,overview!$L$6)),1/SUM(overview!$J$6:$L$6))</f>
        <v>0.34071428571428569</v>
      </c>
      <c r="N124" s="1">
        <f>PRODUCT(SUM(PRODUCT(S124,overview!$J$6),PRODUCT(X124,overview!$K$6),PRODUCT(AC124,overview!$L$6)),1/SUM(overview!$J$6:$L$6))</f>
        <v>2.6592857142857138</v>
      </c>
      <c r="O124" s="1">
        <f t="shared" si="18"/>
        <v>7</v>
      </c>
      <c r="P124" s="1">
        <f t="shared" si="19"/>
        <v>4</v>
      </c>
      <c r="Q124" s="1">
        <f t="shared" si="23"/>
        <v>7.3212846782548635E-2</v>
      </c>
      <c r="R124" s="1">
        <v>0.33300000000000002</v>
      </c>
      <c r="S124" s="1">
        <v>2.6669999999999998</v>
      </c>
      <c r="T124" s="1">
        <v>2</v>
      </c>
      <c r="U124" s="1">
        <v>0</v>
      </c>
      <c r="V124" s="1">
        <f t="shared" si="20"/>
        <v>0</v>
      </c>
      <c r="W124" s="1">
        <v>0.34499999999999997</v>
      </c>
      <c r="X124" s="1">
        <v>2.6549999999999998</v>
      </c>
      <c r="Y124" s="1">
        <v>5</v>
      </c>
      <c r="Z124" s="1">
        <v>4</v>
      </c>
      <c r="AA124" s="1">
        <f t="shared" si="21"/>
        <v>0.10395480225988701</v>
      </c>
      <c r="AB124" s="1">
        <v>0.33300000000000002</v>
      </c>
      <c r="AC124" s="1">
        <v>2.6669999999999998</v>
      </c>
      <c r="AD124" s="1">
        <v>0</v>
      </c>
      <c r="AE124" s="1">
        <v>0</v>
      </c>
      <c r="AF124" s="1" t="e">
        <f t="shared" si="17"/>
        <v>#DIV/0!</v>
      </c>
      <c r="AH124" s="1">
        <f t="shared" si="25"/>
        <v>0.35045859706714388</v>
      </c>
      <c r="AI124" s="1">
        <f t="shared" si="26"/>
        <v>0.14800027812034561</v>
      </c>
      <c r="AJ124" s="1">
        <f t="shared" si="32"/>
        <v>0</v>
      </c>
      <c r="AK124" s="1">
        <f t="shared" si="28"/>
        <v>2.3712228714891688</v>
      </c>
      <c r="AL124" s="1" t="b">
        <f t="shared" si="29"/>
        <v>0</v>
      </c>
      <c r="AM124" s="1">
        <f t="shared" si="30"/>
        <v>8.2644488314454136</v>
      </c>
      <c r="AN124" s="1" t="b">
        <f t="shared" si="31"/>
        <v>0</v>
      </c>
      <c r="AO124" s="1">
        <v>9.4879999999999995</v>
      </c>
    </row>
    <row r="125" spans="1:41">
      <c r="A125" s="7">
        <v>122</v>
      </c>
      <c r="B125" s="9" t="s">
        <v>43</v>
      </c>
      <c r="C125" s="9" t="s">
        <v>44</v>
      </c>
      <c r="D125" s="9" t="s">
        <v>43</v>
      </c>
      <c r="E125" s="9" t="s">
        <v>44</v>
      </c>
      <c r="F125" s="2" t="b">
        <f t="shared" si="24"/>
        <v>0</v>
      </c>
      <c r="G125" s="2" t="b">
        <f t="shared" si="22"/>
        <v>0</v>
      </c>
      <c r="H125" s="1" t="s">
        <v>180</v>
      </c>
      <c r="M125" s="1">
        <f>PRODUCT(SUM(PRODUCT(R125,overview!$J$6),PRODUCT(W125,overview!$K$6),PRODUCT(AB125,overview!$L$6)),1/SUM(overview!$J$6:$L$6))</f>
        <v>0.41614285714285715</v>
      </c>
      <c r="N125" s="1">
        <f>PRODUCT(SUM(PRODUCT(S125,overview!$J$6),PRODUCT(X125,overview!$K$6),PRODUCT(AC125,overview!$L$6)),1/SUM(overview!$J$6:$L$6))</f>
        <v>2.5838571428571426</v>
      </c>
      <c r="O125" s="1">
        <f t="shared" si="18"/>
        <v>6.3</v>
      </c>
      <c r="P125" s="1">
        <f t="shared" si="19"/>
        <v>8.6999999999999993</v>
      </c>
      <c r="Q125" s="1">
        <f t="shared" si="23"/>
        <v>0.22240914942855561</v>
      </c>
      <c r="R125" s="1">
        <v>0.375</v>
      </c>
      <c r="S125" s="1">
        <v>2.625</v>
      </c>
      <c r="T125" s="1">
        <v>4</v>
      </c>
      <c r="U125" s="1">
        <v>0</v>
      </c>
      <c r="V125" s="1">
        <f t="shared" si="20"/>
        <v>0</v>
      </c>
      <c r="W125" s="1">
        <v>0.439</v>
      </c>
      <c r="X125" s="1">
        <v>2.5609999999999999</v>
      </c>
      <c r="Y125" s="1">
        <v>2.2999999999999998</v>
      </c>
      <c r="Z125" s="1">
        <v>8.6999999999999993</v>
      </c>
      <c r="AA125" s="1">
        <f t="shared" si="21"/>
        <v>0.64840500483846331</v>
      </c>
      <c r="AB125" s="1">
        <v>0.375</v>
      </c>
      <c r="AC125" s="1">
        <v>2.625</v>
      </c>
      <c r="AD125" s="1">
        <v>0</v>
      </c>
      <c r="AE125" s="1">
        <v>0</v>
      </c>
      <c r="AF125" s="1" t="e">
        <f t="shared" si="17"/>
        <v>#DIV/0!</v>
      </c>
      <c r="AH125" s="1">
        <f t="shared" si="25"/>
        <v>0.33579838094974179</v>
      </c>
      <c r="AI125" s="1">
        <f t="shared" si="26"/>
        <v>0.14873816572383267</v>
      </c>
      <c r="AJ125" s="1">
        <f t="shared" si="32"/>
        <v>0</v>
      </c>
      <c r="AK125" s="1">
        <f t="shared" si="28"/>
        <v>1.3692830763553498</v>
      </c>
      <c r="AL125" s="1" t="b">
        <f t="shared" si="29"/>
        <v>0</v>
      </c>
      <c r="AM125" s="1">
        <f t="shared" si="30"/>
        <v>6.5741766834232305</v>
      </c>
      <c r="AN125" s="1" t="b">
        <f t="shared" si="31"/>
        <v>0</v>
      </c>
      <c r="AO125" s="1">
        <v>9.4879999999999995</v>
      </c>
    </row>
    <row r="126" spans="1:41">
      <c r="A126" s="7">
        <v>123</v>
      </c>
      <c r="B126" s="9" t="s">
        <v>79</v>
      </c>
      <c r="C126" s="9" t="s">
        <v>48</v>
      </c>
      <c r="D126" s="9" t="s">
        <v>47</v>
      </c>
      <c r="E126" s="9" t="s">
        <v>48</v>
      </c>
      <c r="F126" s="2" t="b">
        <f t="shared" si="24"/>
        <v>0</v>
      </c>
      <c r="G126" s="2" t="b">
        <f t="shared" si="22"/>
        <v>1</v>
      </c>
      <c r="H126" s="1" t="s">
        <v>180</v>
      </c>
      <c r="M126" s="1">
        <f>PRODUCT(SUM(PRODUCT(R126,overview!$J$6),PRODUCT(W126,overview!$K$6),PRODUCT(AB126,overview!$L$6)),1/SUM(overview!$J$6:$L$6))</f>
        <v>0.91121428571428564</v>
      </c>
      <c r="N126" s="1">
        <f>PRODUCT(SUM(PRODUCT(S126,overview!$J$6),PRODUCT(X126,overview!$K$6),PRODUCT(AC126,overview!$L$6)),1/SUM(overview!$J$6:$L$6))</f>
        <v>2.0887857142857142</v>
      </c>
      <c r="O126" s="1">
        <f t="shared" si="18"/>
        <v>13.3</v>
      </c>
      <c r="P126" s="1">
        <f t="shared" si="19"/>
        <v>12.7</v>
      </c>
      <c r="Q126" s="1">
        <f t="shared" si="23"/>
        <v>0.41656109977093669</v>
      </c>
      <c r="R126" s="1">
        <v>0.77800000000000002</v>
      </c>
      <c r="S126" s="1">
        <v>2.222</v>
      </c>
      <c r="T126" s="1">
        <v>5.5</v>
      </c>
      <c r="U126" s="1">
        <v>8.5</v>
      </c>
      <c r="V126" s="1">
        <f t="shared" si="20"/>
        <v>0.54111774813845026</v>
      </c>
      <c r="W126" s="1">
        <v>0.97699999999999998</v>
      </c>
      <c r="X126" s="1">
        <v>2.0230000000000001</v>
      </c>
      <c r="Y126" s="1">
        <v>6.8</v>
      </c>
      <c r="Z126" s="1">
        <v>4.2</v>
      </c>
      <c r="AA126" s="1">
        <f t="shared" si="21"/>
        <v>0.29829025035619783</v>
      </c>
      <c r="AB126" s="1">
        <v>1</v>
      </c>
      <c r="AC126" s="1">
        <v>2</v>
      </c>
      <c r="AD126" s="1">
        <v>1</v>
      </c>
      <c r="AE126" s="1">
        <v>0</v>
      </c>
      <c r="AF126" s="1">
        <f t="shared" si="17"/>
        <v>0</v>
      </c>
      <c r="AH126" s="1">
        <f t="shared" si="25"/>
        <v>0.33004660372124822</v>
      </c>
      <c r="AI126" s="1">
        <f t="shared" si="26"/>
        <v>0.14170073086579912</v>
      </c>
      <c r="AJ126" s="1">
        <f t="shared" si="32"/>
        <v>0</v>
      </c>
      <c r="AK126" s="1">
        <f t="shared" si="28"/>
        <v>2.1613025643422414E-2</v>
      </c>
      <c r="AL126" s="1" t="b">
        <f t="shared" si="29"/>
        <v>0</v>
      </c>
      <c r="AM126" s="1">
        <f t="shared" si="30"/>
        <v>6.0933116403225291</v>
      </c>
      <c r="AN126" s="1" t="b">
        <f t="shared" si="31"/>
        <v>0</v>
      </c>
      <c r="AO126" s="1">
        <v>9.4879999999999995</v>
      </c>
    </row>
    <row r="127" spans="1:41">
      <c r="A127" s="7">
        <v>124</v>
      </c>
      <c r="B127" s="9" t="s">
        <v>85</v>
      </c>
      <c r="C127" s="9" t="s">
        <v>86</v>
      </c>
      <c r="D127" s="9" t="s">
        <v>85</v>
      </c>
      <c r="E127" s="9" t="s">
        <v>86</v>
      </c>
      <c r="F127" s="2" t="b">
        <f t="shared" si="24"/>
        <v>0</v>
      </c>
      <c r="G127" s="2" t="b">
        <f t="shared" si="22"/>
        <v>0</v>
      </c>
      <c r="H127" s="1" t="s">
        <v>180</v>
      </c>
      <c r="J127" s="3"/>
      <c r="M127" s="1">
        <f>PRODUCT(SUM(PRODUCT(R127,overview!$J$6),PRODUCT(W127,overview!$K$6),PRODUCT(AB127,overview!$L$6)),1/SUM(overview!$J$6:$L$6))</f>
        <v>3.7928571428571423E-2</v>
      </c>
      <c r="N127" s="1">
        <f>PRODUCT(SUM(PRODUCT(S127,overview!$J$6),PRODUCT(X127,overview!$K$6),PRODUCT(AC127,overview!$L$6)),1/SUM(overview!$J$6:$L$6))</f>
        <v>2.9620714285714285</v>
      </c>
      <c r="O127" s="1">
        <f t="shared" si="18"/>
        <v>0.5</v>
      </c>
      <c r="P127" s="1">
        <f t="shared" si="19"/>
        <v>5.5</v>
      </c>
      <c r="Q127" s="1">
        <f t="shared" si="23"/>
        <v>0.14085220285032193</v>
      </c>
      <c r="R127" s="1">
        <v>0</v>
      </c>
      <c r="S127" s="1">
        <v>3</v>
      </c>
      <c r="T127" s="1">
        <v>0</v>
      </c>
      <c r="U127" s="1">
        <v>0</v>
      </c>
      <c r="V127" s="1" t="e">
        <f t="shared" si="20"/>
        <v>#DIV/0!</v>
      </c>
      <c r="W127" s="1">
        <v>5.8999999999999997E-2</v>
      </c>
      <c r="X127" s="1">
        <v>2.9409999999999998</v>
      </c>
      <c r="Y127" s="1">
        <v>0.5</v>
      </c>
      <c r="Z127" s="1">
        <v>5.5</v>
      </c>
      <c r="AA127" s="1">
        <f t="shared" si="21"/>
        <v>0.22067324039442368</v>
      </c>
      <c r="AB127" s="1">
        <v>0</v>
      </c>
      <c r="AC127" s="1">
        <v>3</v>
      </c>
      <c r="AD127" s="1">
        <v>0</v>
      </c>
      <c r="AE127" s="1">
        <v>0</v>
      </c>
      <c r="AF127" s="1" t="e">
        <f t="shared" si="17"/>
        <v>#DIV/0!</v>
      </c>
      <c r="AH127" s="1">
        <f t="shared" si="25"/>
        <v>0.35353696237771465</v>
      </c>
      <c r="AI127" s="1">
        <f t="shared" si="26"/>
        <v>0.15624565394453896</v>
      </c>
      <c r="AJ127" s="1">
        <f t="shared" si="32"/>
        <v>0.26923076923076922</v>
      </c>
      <c r="AK127" s="1">
        <f t="shared" si="28"/>
        <v>4.7913824151250477</v>
      </c>
      <c r="AL127" s="1" t="b">
        <f t="shared" si="29"/>
        <v>0</v>
      </c>
      <c r="AM127" s="1">
        <f t="shared" si="30"/>
        <v>7.1131249343203011</v>
      </c>
      <c r="AN127" s="1" t="b">
        <f t="shared" si="31"/>
        <v>0</v>
      </c>
      <c r="AO127" s="1">
        <v>9.4879999999999995</v>
      </c>
    </row>
    <row r="128" spans="1:41">
      <c r="A128" s="7">
        <v>125</v>
      </c>
      <c r="B128" s="9" t="s">
        <v>36</v>
      </c>
      <c r="C128" s="9" t="s">
        <v>37</v>
      </c>
      <c r="D128" s="9" t="s">
        <v>36</v>
      </c>
      <c r="E128" s="9" t="s">
        <v>37</v>
      </c>
      <c r="F128" s="2" t="b">
        <f t="shared" si="24"/>
        <v>0</v>
      </c>
      <c r="G128" s="2" t="b">
        <f t="shared" si="22"/>
        <v>0</v>
      </c>
      <c r="H128" s="1" t="s">
        <v>180</v>
      </c>
      <c r="J128" s="3"/>
      <c r="M128" s="1">
        <f>PRODUCT(SUM(PRODUCT(R128,overview!$J$6),PRODUCT(W128,overview!$K$6),PRODUCT(AB128,overview!$L$6)),1/SUM(overview!$J$6:$L$6))</f>
        <v>1.0713809523809523</v>
      </c>
      <c r="N128" s="1">
        <f>PRODUCT(SUM(PRODUCT(S128,overview!$J$6),PRODUCT(X128,overview!$K$6),PRODUCT(AC128,overview!$L$6)),1/SUM(overview!$J$6:$L$6))</f>
        <v>1.9286190476190477</v>
      </c>
      <c r="O128" s="1">
        <f t="shared" si="18"/>
        <v>12</v>
      </c>
      <c r="P128" s="1">
        <f t="shared" si="19"/>
        <v>6</v>
      </c>
      <c r="Q128" s="1">
        <f t="shared" si="23"/>
        <v>0.27775857386237374</v>
      </c>
      <c r="R128" s="1">
        <v>1.0289999999999999</v>
      </c>
      <c r="S128" s="1">
        <v>1.9710000000000001</v>
      </c>
      <c r="T128" s="1">
        <v>3</v>
      </c>
      <c r="U128" s="1">
        <v>1</v>
      </c>
      <c r="V128" s="1">
        <f t="shared" si="20"/>
        <v>0.17402333840690001</v>
      </c>
      <c r="W128" s="1">
        <v>1.0960000000000001</v>
      </c>
      <c r="X128" s="1">
        <v>1.9039999999999999</v>
      </c>
      <c r="Y128" s="1">
        <v>9</v>
      </c>
      <c r="Z128" s="1">
        <v>5</v>
      </c>
      <c r="AA128" s="1">
        <f t="shared" si="21"/>
        <v>0.31979458450046688</v>
      </c>
      <c r="AB128" s="1">
        <v>1</v>
      </c>
      <c r="AC128" s="1">
        <v>2</v>
      </c>
      <c r="AD128" s="1">
        <v>0</v>
      </c>
      <c r="AE128" s="1">
        <v>0</v>
      </c>
      <c r="AF128" s="1" t="e">
        <f t="shared" si="17"/>
        <v>#DIV/0!</v>
      </c>
      <c r="AH128" s="1">
        <f t="shared" si="25"/>
        <v>0.36321538130873998</v>
      </c>
      <c r="AI128" s="1">
        <f t="shared" si="26"/>
        <v>0.17185504860032483</v>
      </c>
      <c r="AJ128" s="1">
        <f t="shared" si="32"/>
        <v>0.55487167576355823</v>
      </c>
      <c r="AK128" s="1">
        <f t="shared" si="28"/>
        <v>20.968064213835326</v>
      </c>
      <c r="AL128" s="1" t="b">
        <f t="shared" si="29"/>
        <v>1</v>
      </c>
      <c r="AM128" s="1">
        <f t="shared" si="30"/>
        <v>7.5365796345913285</v>
      </c>
      <c r="AN128" s="1" t="b">
        <f t="shared" si="31"/>
        <v>0</v>
      </c>
      <c r="AO128" s="1">
        <v>9.4879999999999995</v>
      </c>
    </row>
    <row r="129" spans="1:41">
      <c r="A129" s="7">
        <v>126</v>
      </c>
      <c r="B129" s="9" t="s">
        <v>75</v>
      </c>
      <c r="C129" s="9" t="s">
        <v>1</v>
      </c>
      <c r="D129" s="9" t="s">
        <v>75</v>
      </c>
      <c r="E129" s="9" t="s">
        <v>1</v>
      </c>
      <c r="F129" s="2" t="b">
        <f t="shared" si="24"/>
        <v>0</v>
      </c>
      <c r="G129" s="2" t="b">
        <f t="shared" si="22"/>
        <v>0</v>
      </c>
      <c r="H129" s="1" t="s">
        <v>180</v>
      </c>
      <c r="J129" s="3"/>
      <c r="M129" s="1">
        <f>PRODUCT(SUM(PRODUCT(R129,overview!$J$6),PRODUCT(W129,overview!$K$6),PRODUCT(AB129,overview!$L$6)),1/SUM(overview!$J$6:$L$6))</f>
        <v>1.0122619047619046</v>
      </c>
      <c r="N129" s="1">
        <f>PRODUCT(SUM(PRODUCT(S129,overview!$J$6),PRODUCT(X129,overview!$K$6),PRODUCT(AC129,overview!$L$6)),1/SUM(overview!$J$6:$L$6))</f>
        <v>1.9877380952380954</v>
      </c>
      <c r="O129" s="1">
        <f t="shared" si="18"/>
        <v>17</v>
      </c>
      <c r="P129" s="1">
        <f t="shared" si="19"/>
        <v>9</v>
      </c>
      <c r="Q129" s="1">
        <f t="shared" si="23"/>
        <v>0.26960461372067535</v>
      </c>
      <c r="R129" s="1">
        <v>1.0309999999999999</v>
      </c>
      <c r="S129" s="1">
        <v>1.9690000000000001</v>
      </c>
      <c r="T129" s="1">
        <v>8</v>
      </c>
      <c r="U129" s="1">
        <v>3</v>
      </c>
      <c r="V129" s="1">
        <f t="shared" si="20"/>
        <v>0.19635601828339255</v>
      </c>
      <c r="W129" s="1">
        <v>1.0029999999999999</v>
      </c>
      <c r="X129" s="1">
        <v>1.9970000000000001</v>
      </c>
      <c r="Y129" s="1">
        <v>9</v>
      </c>
      <c r="Z129" s="1">
        <v>6</v>
      </c>
      <c r="AA129" s="1">
        <f t="shared" si="21"/>
        <v>0.33483558671340341</v>
      </c>
      <c r="AB129" s="1">
        <v>1</v>
      </c>
      <c r="AC129" s="1">
        <v>2</v>
      </c>
      <c r="AD129" s="1">
        <v>0</v>
      </c>
      <c r="AE129" s="1">
        <v>0</v>
      </c>
      <c r="AF129" s="1" t="e">
        <f t="shared" si="17"/>
        <v>#DIV/0!</v>
      </c>
      <c r="AH129" s="1">
        <f t="shared" si="25"/>
        <v>0.47030239241025973</v>
      </c>
      <c r="AI129" s="1">
        <f t="shared" si="26"/>
        <v>0.17311883471608747</v>
      </c>
      <c r="AJ129" s="1">
        <f t="shared" si="32"/>
        <v>0.83854833081307434</v>
      </c>
      <c r="AK129" s="1">
        <f t="shared" si="28"/>
        <v>36.961390310748023</v>
      </c>
      <c r="AL129" s="1" t="b">
        <f t="shared" si="29"/>
        <v>1</v>
      </c>
      <c r="AM129" s="1">
        <f t="shared" si="30"/>
        <v>9.2326061324840865</v>
      </c>
      <c r="AN129" s="1" t="b">
        <f t="shared" si="31"/>
        <v>0</v>
      </c>
      <c r="AO129" s="1">
        <v>9.4879999999999995</v>
      </c>
    </row>
    <row r="130" spans="1:41">
      <c r="A130" s="7">
        <v>127</v>
      </c>
      <c r="B130" s="9" t="s">
        <v>58</v>
      </c>
      <c r="C130" s="9" t="s">
        <v>59</v>
      </c>
      <c r="D130" s="9" t="s">
        <v>58</v>
      </c>
      <c r="E130" s="9" t="s">
        <v>59</v>
      </c>
      <c r="F130" s="2" t="b">
        <f t="shared" si="24"/>
        <v>0</v>
      </c>
      <c r="G130" s="2" t="b">
        <f t="shared" si="22"/>
        <v>0</v>
      </c>
      <c r="H130" s="1" t="s">
        <v>180</v>
      </c>
      <c r="J130" s="4"/>
      <c r="M130" s="1">
        <f>PRODUCT(SUM(PRODUCT(R130,overview!$J$6),PRODUCT(W130,overview!$K$6),PRODUCT(AB130,overview!$L$6)),1/SUM(overview!$J$6:$L$6))</f>
        <v>0.54495238095238097</v>
      </c>
      <c r="N130" s="1">
        <f>PRODUCT(SUM(PRODUCT(S130,overview!$J$6),PRODUCT(X130,overview!$K$6),PRODUCT(AC130,overview!$L$6)),1/SUM(overview!$J$6:$L$6))</f>
        <v>2.4550476190476189</v>
      </c>
      <c r="O130" s="1">
        <f t="shared" si="18"/>
        <v>8.5</v>
      </c>
      <c r="P130" s="1">
        <f t="shared" si="19"/>
        <v>17.5</v>
      </c>
      <c r="Q130" s="1">
        <f t="shared" si="23"/>
        <v>0.45700163842400954</v>
      </c>
      <c r="R130" s="1">
        <v>0.77300000000000002</v>
      </c>
      <c r="S130" s="1">
        <v>2.2269999999999999</v>
      </c>
      <c r="T130" s="1">
        <v>5</v>
      </c>
      <c r="U130" s="1">
        <v>8</v>
      </c>
      <c r="V130" s="1">
        <f t="shared" si="20"/>
        <v>0.55536596317916487</v>
      </c>
      <c r="W130" s="1">
        <v>0.433</v>
      </c>
      <c r="X130" s="1">
        <v>2.5670000000000002</v>
      </c>
      <c r="Y130" s="1">
        <v>3.5</v>
      </c>
      <c r="Z130" s="1">
        <v>9.5</v>
      </c>
      <c r="AA130" s="1">
        <f t="shared" si="21"/>
        <v>0.45784406477822903</v>
      </c>
      <c r="AB130" s="1">
        <v>0.375</v>
      </c>
      <c r="AC130" s="1">
        <v>2.625</v>
      </c>
      <c r="AD130" s="1">
        <v>0</v>
      </c>
      <c r="AE130" s="1">
        <v>0</v>
      </c>
      <c r="AF130" s="1" t="e">
        <f t="shared" si="17"/>
        <v>#DIV/0!</v>
      </c>
      <c r="AH130" s="1">
        <f t="shared" si="25"/>
        <v>0.50514119662136303</v>
      </c>
      <c r="AI130" s="1">
        <f t="shared" si="26"/>
        <v>0.23136020948756222</v>
      </c>
      <c r="AJ130" s="1">
        <f t="shared" si="32"/>
        <v>1.1264126762204356</v>
      </c>
      <c r="AK130" s="1">
        <f t="shared" si="28"/>
        <v>79.819185998276879</v>
      </c>
      <c r="AL130" s="1" t="b">
        <f t="shared" si="29"/>
        <v>1</v>
      </c>
      <c r="AM130" s="1">
        <f t="shared" si="30"/>
        <v>10.793968642370551</v>
      </c>
      <c r="AN130" s="1" t="b">
        <f t="shared" si="31"/>
        <v>1</v>
      </c>
      <c r="AO130" s="1">
        <v>9.4879999999999995</v>
      </c>
    </row>
    <row r="131" spans="1:41">
      <c r="A131" s="7">
        <v>128</v>
      </c>
      <c r="B131" s="9" t="s">
        <v>45</v>
      </c>
      <c r="C131" s="9" t="s">
        <v>46</v>
      </c>
      <c r="D131" s="9" t="s">
        <v>45</v>
      </c>
      <c r="E131" s="9" t="s">
        <v>46</v>
      </c>
      <c r="F131" s="2" t="b">
        <f t="shared" si="24"/>
        <v>0</v>
      </c>
      <c r="G131" s="2" t="b">
        <f t="shared" si="22"/>
        <v>0</v>
      </c>
      <c r="H131" s="1" t="s">
        <v>180</v>
      </c>
      <c r="J131" s="3"/>
      <c r="M131" s="1">
        <f>PRODUCT(SUM(PRODUCT(R131,overview!$J$6),PRODUCT(W131,overview!$K$6),PRODUCT(AB131,overview!$L$6)),1/SUM(overview!$J$6:$L$6))</f>
        <v>1.0087142857142857</v>
      </c>
      <c r="N131" s="1">
        <f>PRODUCT(SUM(PRODUCT(S131,overview!$J$6),PRODUCT(X131,overview!$K$6),PRODUCT(AC131,overview!$L$6)),1/SUM(overview!$J$6:$L$6))</f>
        <v>1.9912857142857139</v>
      </c>
      <c r="O131" s="1">
        <f t="shared" si="18"/>
        <v>8.3000000000000007</v>
      </c>
      <c r="P131" s="1">
        <f t="shared" si="19"/>
        <v>2.7</v>
      </c>
      <c r="Q131" s="1">
        <f t="shared" si="23"/>
        <v>0.16478598229635669</v>
      </c>
      <c r="R131" s="1">
        <v>1.03</v>
      </c>
      <c r="S131" s="1">
        <v>1.97</v>
      </c>
      <c r="T131" s="1">
        <v>6</v>
      </c>
      <c r="U131" s="1">
        <v>0</v>
      </c>
      <c r="V131" s="1">
        <f t="shared" si="20"/>
        <v>0</v>
      </c>
      <c r="W131" s="1">
        <v>0.998</v>
      </c>
      <c r="X131" s="1">
        <v>2.0019999999999998</v>
      </c>
      <c r="Y131" s="1">
        <v>2.2999999999999998</v>
      </c>
      <c r="Z131" s="1">
        <v>2.7</v>
      </c>
      <c r="AA131" s="1">
        <f t="shared" si="21"/>
        <v>0.58519741128436797</v>
      </c>
      <c r="AB131" s="1">
        <v>1</v>
      </c>
      <c r="AC131" s="1">
        <v>2</v>
      </c>
      <c r="AD131" s="1">
        <v>0</v>
      </c>
      <c r="AE131" s="1">
        <v>0</v>
      </c>
      <c r="AF131" s="1" t="e">
        <f t="shared" ref="AF131:AF194" si="33">PRODUCT(AE131,1/AD131,1/AC131,AB131)</f>
        <v>#DIV/0!</v>
      </c>
      <c r="AH131" s="1">
        <f t="shared" si="25"/>
        <v>0.5108369803952606</v>
      </c>
      <c r="AI131" s="1">
        <f t="shared" si="26"/>
        <v>0.17552596143580843</v>
      </c>
      <c r="AJ131" s="1">
        <f>(SUM(AE126:AE138)*SUM(AB126:AB138))/(SUM(AD126:AD138)*SUM(AC126:AC138))</f>
        <v>0.70998222163692615</v>
      </c>
      <c r="AK131" s="1">
        <f t="shared" si="28"/>
        <v>152.20585790835881</v>
      </c>
      <c r="AL131" s="1" t="b">
        <f t="shared" si="29"/>
        <v>1</v>
      </c>
      <c r="AM131" s="1">
        <f t="shared" si="30"/>
        <v>13.083738321909729</v>
      </c>
      <c r="AN131" s="1" t="b">
        <f t="shared" si="31"/>
        <v>1</v>
      </c>
      <c r="AO131" s="1">
        <v>9.4879999999999995</v>
      </c>
    </row>
    <row r="132" spans="1:41">
      <c r="A132" s="7">
        <v>129</v>
      </c>
      <c r="B132" s="9" t="s">
        <v>28</v>
      </c>
      <c r="C132" s="9" t="s">
        <v>29</v>
      </c>
      <c r="D132" s="9" t="s">
        <v>28</v>
      </c>
      <c r="E132" s="9" t="s">
        <v>29</v>
      </c>
      <c r="F132" s="2" t="b">
        <f t="shared" si="24"/>
        <v>0</v>
      </c>
      <c r="G132" s="2" t="b">
        <f t="shared" si="22"/>
        <v>0</v>
      </c>
      <c r="H132" s="1" t="s">
        <v>180</v>
      </c>
      <c r="J132" s="3"/>
      <c r="M132" s="1">
        <f>PRODUCT(SUM(PRODUCT(R132,overview!$J$6),PRODUCT(W132,overview!$K$6),PRODUCT(AB132,overview!$L$6)),1/SUM(overview!$J$6:$L$6))</f>
        <v>0.69400000000000006</v>
      </c>
      <c r="N132" s="1">
        <f>PRODUCT(SUM(PRODUCT(S132,overview!$J$6),PRODUCT(X132,overview!$K$6),PRODUCT(AC132,overview!$L$6)),1/SUM(overview!$J$6:$L$6))</f>
        <v>2.306</v>
      </c>
      <c r="O132" s="1">
        <f t="shared" ref="O132:O195" si="34">SUM(T132,Y132,AD132)</f>
        <v>12</v>
      </c>
      <c r="P132" s="1">
        <f t="shared" ref="P132:P195" si="35">SUM(U132,Z132,AE132)</f>
        <v>4</v>
      </c>
      <c r="Q132" s="1">
        <f t="shared" si="23"/>
        <v>0.10031801098583405</v>
      </c>
      <c r="R132" s="1">
        <v>0.66700000000000004</v>
      </c>
      <c r="S132" s="1">
        <v>2.3330000000000002</v>
      </c>
      <c r="T132" s="1">
        <v>5</v>
      </c>
      <c r="U132" s="1">
        <v>0</v>
      </c>
      <c r="V132" s="1">
        <f t="shared" ref="V132:V195" si="36">PRODUCT(U132,1/T132,1/S132,R132)</f>
        <v>0</v>
      </c>
      <c r="W132" s="1">
        <v>0.70899999999999996</v>
      </c>
      <c r="X132" s="1">
        <v>2.2909999999999999</v>
      </c>
      <c r="Y132" s="1">
        <v>7</v>
      </c>
      <c r="Z132" s="1">
        <v>4</v>
      </c>
      <c r="AA132" s="1">
        <f t="shared" ref="AA132:AA195" si="37">PRODUCT(Z132,1/Y132,1/X132,W132)</f>
        <v>0.17684105506017334</v>
      </c>
      <c r="AB132" s="1">
        <v>0.66700000000000004</v>
      </c>
      <c r="AC132" s="1">
        <v>2.3330000000000002</v>
      </c>
      <c r="AD132" s="1">
        <v>0</v>
      </c>
      <c r="AE132" s="1">
        <v>0</v>
      </c>
      <c r="AF132" s="1" t="e">
        <f t="shared" si="33"/>
        <v>#DIV/0!</v>
      </c>
      <c r="AH132" s="1">
        <f t="shared" si="25"/>
        <v>0.46845805161864673</v>
      </c>
      <c r="AI132" s="1">
        <f t="shared" si="26"/>
        <v>0.16172710505194304</v>
      </c>
      <c r="AJ132" s="1">
        <f t="shared" ref="AJ132:AJ163" si="38">(SUM(AE128:AE138)*SUM(AB128:AB138))/(SUM(AD128:AD138)*SUM(AC128:AC138))</f>
        <v>1.5027193189879402</v>
      </c>
      <c r="AK132" s="1">
        <f t="shared" si="28"/>
        <v>231.27194388915936</v>
      </c>
      <c r="AL132" s="1" t="b">
        <f t="shared" si="29"/>
        <v>1</v>
      </c>
      <c r="AM132" s="1">
        <f t="shared" si="30"/>
        <v>12.697998173803922</v>
      </c>
      <c r="AN132" s="1" t="b">
        <f t="shared" si="31"/>
        <v>1</v>
      </c>
      <c r="AO132" s="1">
        <v>9.4879999999999995</v>
      </c>
    </row>
    <row r="133" spans="1:41">
      <c r="A133" s="7">
        <v>130</v>
      </c>
      <c r="B133" s="9" t="s">
        <v>83</v>
      </c>
      <c r="C133" s="9" t="s">
        <v>61</v>
      </c>
      <c r="D133" s="9" t="s">
        <v>28</v>
      </c>
      <c r="E133" s="9" t="s">
        <v>29</v>
      </c>
      <c r="F133" s="2" t="b">
        <f t="shared" si="24"/>
        <v>0</v>
      </c>
      <c r="G133" s="2" t="b">
        <f t="shared" ref="G133:G196" si="39">AND(NOT(D133=B133),OR(D133="CAT",D133="CAC",D133="ATA",D133="ATT",D133="TTA",D133="ATG",D133="CCG",D133="AGA",D133="CGG",D133="AGG",D133="CGA",D133="CGC",D133="TCC",D133="ACG",D133="ACC",D133="GTA",D133="TGG",D133="TAT",B133="GAA",B133="GAT",B133="GAG",B133="AAG",B133="AAA",B133="CTA",B133="CTT",B133="CTC",B133="AAC",B133="CCA",B133="CCT",B133="CAG",B133="CAA",B133="CGT",B133="AGT",B133="AGC",B133="TCA",B133="TCT",B133="GTC"))</f>
        <v>1</v>
      </c>
      <c r="H133" s="1" t="s">
        <v>180</v>
      </c>
      <c r="J133" s="3"/>
      <c r="M133" s="1">
        <f>PRODUCT(SUM(PRODUCT(R133,overview!$J$6),PRODUCT(W133,overview!$K$6),PRODUCT(AB133,overview!$L$6)),1/SUM(overview!$J$6:$L$6))</f>
        <v>0.90995238095238096</v>
      </c>
      <c r="N133" s="1">
        <f>PRODUCT(SUM(PRODUCT(S133,overview!$J$6),PRODUCT(X133,overview!$K$6),PRODUCT(AC133,overview!$L$6)),1/SUM(overview!$J$6:$L$6))</f>
        <v>2.0900476190476187</v>
      </c>
      <c r="O133" s="1">
        <f t="shared" si="34"/>
        <v>11.8</v>
      </c>
      <c r="P133" s="1">
        <f t="shared" si="35"/>
        <v>11.2</v>
      </c>
      <c r="Q133" s="1">
        <f t="shared" ref="Q133:Q196" si="40">PRODUCT(P133,1/O133,1/$N133,$M133)</f>
        <v>0.41323633392274939</v>
      </c>
      <c r="R133" s="1">
        <v>1</v>
      </c>
      <c r="S133" s="1">
        <v>2</v>
      </c>
      <c r="T133" s="1">
        <v>6.8</v>
      </c>
      <c r="U133" s="1">
        <v>2.2000000000000002</v>
      </c>
      <c r="V133" s="1">
        <f t="shared" si="36"/>
        <v>0.16176470588235295</v>
      </c>
      <c r="W133" s="1">
        <v>0.86299999999999999</v>
      </c>
      <c r="X133" s="1">
        <v>2.137</v>
      </c>
      <c r="Y133" s="1">
        <v>5</v>
      </c>
      <c r="Z133" s="1">
        <v>8</v>
      </c>
      <c r="AA133" s="1">
        <f t="shared" si="37"/>
        <v>0.64613944782405242</v>
      </c>
      <c r="AB133" s="1">
        <v>0.91700000000000004</v>
      </c>
      <c r="AC133" s="1">
        <v>2.0830000000000002</v>
      </c>
      <c r="AD133" s="1">
        <v>0</v>
      </c>
      <c r="AE133" s="1">
        <v>1</v>
      </c>
      <c r="AF133" s="1" t="e">
        <f t="shared" si="33"/>
        <v>#DIV/0!</v>
      </c>
      <c r="AH133" s="1">
        <f t="shared" si="25"/>
        <v>0.44421675218451323</v>
      </c>
      <c r="AI133" s="1">
        <f t="shared" si="26"/>
        <v>0.13906159086303044</v>
      </c>
      <c r="AJ133" s="1">
        <f t="shared" si="38"/>
        <v>1.8811995386389846</v>
      </c>
      <c r="AK133" s="1">
        <f t="shared" si="28"/>
        <v>360.30968260441051</v>
      </c>
      <c r="AL133" s="1" t="b">
        <f t="shared" si="29"/>
        <v>1</v>
      </c>
      <c r="AM133" s="1">
        <f t="shared" si="30"/>
        <v>14.105163621683271</v>
      </c>
      <c r="AN133" s="1" t="b">
        <f t="shared" si="31"/>
        <v>1</v>
      </c>
      <c r="AO133" s="1">
        <v>9.4879999999999995</v>
      </c>
    </row>
    <row r="134" spans="1:41">
      <c r="A134" s="7">
        <v>131</v>
      </c>
      <c r="B134" s="9" t="s">
        <v>65</v>
      </c>
      <c r="C134" s="9" t="s">
        <v>2</v>
      </c>
      <c r="D134" s="9" t="s">
        <v>83</v>
      </c>
      <c r="E134" s="9" t="s">
        <v>61</v>
      </c>
      <c r="F134" s="2" t="b">
        <f t="shared" si="24"/>
        <v>0</v>
      </c>
      <c r="G134" s="2" t="b">
        <f t="shared" si="39"/>
        <v>0</v>
      </c>
      <c r="H134" s="1" t="s">
        <v>180</v>
      </c>
      <c r="J134" s="3"/>
      <c r="M134" s="1">
        <f>PRODUCT(SUM(PRODUCT(R134,overview!$J$6),PRODUCT(W134,overview!$K$6),PRODUCT(AB134,overview!$L$6)),1/SUM(overview!$J$6:$L$6))</f>
        <v>0.7116190476190476</v>
      </c>
      <c r="N134" s="1">
        <f>PRODUCT(SUM(PRODUCT(S134,overview!$J$6),PRODUCT(X134,overview!$K$6),PRODUCT(AC134,overview!$L$6)),1/SUM(overview!$J$6:$L$6))</f>
        <v>2.288380952380952</v>
      </c>
      <c r="O134" s="1">
        <f t="shared" si="34"/>
        <v>5.5</v>
      </c>
      <c r="P134" s="1">
        <f t="shared" si="35"/>
        <v>12.5</v>
      </c>
      <c r="Q134" s="1">
        <f t="shared" si="40"/>
        <v>0.70675121449218359</v>
      </c>
      <c r="R134" s="1">
        <v>0.34799999999999998</v>
      </c>
      <c r="S134" s="1">
        <v>2.6520000000000001</v>
      </c>
      <c r="T134" s="1">
        <v>1</v>
      </c>
      <c r="U134" s="1">
        <v>5</v>
      </c>
      <c r="V134" s="1">
        <f t="shared" si="36"/>
        <v>0.65610859728506776</v>
      </c>
      <c r="W134" s="1">
        <v>0.90800000000000003</v>
      </c>
      <c r="X134" s="1">
        <v>2.0920000000000001</v>
      </c>
      <c r="Y134" s="1">
        <v>4.5</v>
      </c>
      <c r="Z134" s="1">
        <v>6.5</v>
      </c>
      <c r="AA134" s="1">
        <f t="shared" si="37"/>
        <v>0.62693860208200547</v>
      </c>
      <c r="AB134" s="1">
        <v>0.5</v>
      </c>
      <c r="AC134" s="1">
        <v>2.5</v>
      </c>
      <c r="AD134" s="1">
        <v>0</v>
      </c>
      <c r="AE134" s="1">
        <v>1</v>
      </c>
      <c r="AF134" s="1" t="e">
        <f t="shared" si="33"/>
        <v>#DIV/0!</v>
      </c>
      <c r="AH134" s="1">
        <f t="shared" si="25"/>
        <v>0.47507269931131851</v>
      </c>
      <c r="AI134" s="1">
        <f t="shared" si="26"/>
        <v>0.18792110753089766</v>
      </c>
      <c r="AJ134" s="1">
        <f t="shared" si="38"/>
        <v>2.1115268060907622</v>
      </c>
      <c r="AK134" s="1">
        <f t="shared" si="28"/>
        <v>531.14704472898791</v>
      </c>
      <c r="AL134" s="1" t="b">
        <f t="shared" si="29"/>
        <v>1</v>
      </c>
      <c r="AM134" s="1">
        <f t="shared" si="30"/>
        <v>13.373077930212277</v>
      </c>
      <c r="AN134" s="1" t="b">
        <f t="shared" si="31"/>
        <v>1</v>
      </c>
      <c r="AO134" s="1">
        <v>9.4879999999999995</v>
      </c>
    </row>
    <row r="135" spans="1:41">
      <c r="A135" s="7">
        <v>132</v>
      </c>
      <c r="B135" s="9" t="s">
        <v>58</v>
      </c>
      <c r="C135" s="9" t="s">
        <v>59</v>
      </c>
      <c r="D135" s="9" t="s">
        <v>54</v>
      </c>
      <c r="E135" s="9" t="s">
        <v>55</v>
      </c>
      <c r="F135" s="2" t="b">
        <f t="shared" ref="F135:F198" si="41">AND(NOT(B135=D135),OR(B135="CAT",B135="CAC",B135="ATA",B135="ATT",B135="TTA",B135="ATG",B135="CCG",B135="AGA",B135="CGG",B135="AGG",B135="CGA",B135="CGC",B135="TCC",B135="ACG",B135="ACC",B135="GTA",B135="TGG",B135="TAT",D135="GAA",D135="GAT",D135="GAG",D135="AAG",D135="AAA",D135="CTA",D135="CTT",D135="CTC",D135="AAC",D135="CCA",D135="CCT",D135="CAG",D135="CAA",D135="CGT",D135="AGT",D135="AGC",D135="TCA",D135="TCT",D135="GTC"))</f>
        <v>1</v>
      </c>
      <c r="G135" s="2" t="b">
        <f t="shared" si="39"/>
        <v>1</v>
      </c>
      <c r="H135" s="1" t="s">
        <v>180</v>
      </c>
      <c r="J135" s="3"/>
      <c r="K135" s="3" t="s">
        <v>34</v>
      </c>
      <c r="L135" s="3" t="s">
        <v>140</v>
      </c>
      <c r="M135" s="1">
        <f>PRODUCT(SUM(PRODUCT(R135,overview!$J$6),PRODUCT(W135,overview!$K$6),PRODUCT(AB135,overview!$L$6)),1/SUM(overview!$J$6:$L$6))</f>
        <v>0.56014285714285705</v>
      </c>
      <c r="N135" s="1">
        <f>PRODUCT(SUM(PRODUCT(S135,overview!$J$6),PRODUCT(X135,overview!$K$6),PRODUCT(AC135,overview!$L$6)),1/SUM(overview!$J$6:$L$6))</f>
        <v>2.4398571428571429</v>
      </c>
      <c r="O135" s="1">
        <f t="shared" si="34"/>
        <v>5.5</v>
      </c>
      <c r="P135" s="1">
        <f t="shared" si="35"/>
        <v>17.5</v>
      </c>
      <c r="Q135" s="1">
        <f t="shared" si="40"/>
        <v>0.7304824106159078</v>
      </c>
      <c r="R135" s="1">
        <v>0.375</v>
      </c>
      <c r="S135" s="1">
        <v>2.625</v>
      </c>
      <c r="T135" s="1">
        <v>2</v>
      </c>
      <c r="U135" s="1">
        <v>0</v>
      </c>
      <c r="V135" s="1">
        <f t="shared" si="36"/>
        <v>0</v>
      </c>
      <c r="W135" s="1">
        <v>0.66300000000000003</v>
      </c>
      <c r="X135" s="1">
        <v>2.3370000000000002</v>
      </c>
      <c r="Y135" s="1">
        <v>3.5</v>
      </c>
      <c r="Z135" s="1">
        <v>16.5</v>
      </c>
      <c r="AA135" s="1">
        <f t="shared" si="37"/>
        <v>1.3374289381991562</v>
      </c>
      <c r="AB135" s="1">
        <v>0.375</v>
      </c>
      <c r="AC135" s="1">
        <v>2.625</v>
      </c>
      <c r="AD135" s="1">
        <v>0</v>
      </c>
      <c r="AE135" s="1">
        <v>1</v>
      </c>
      <c r="AF135" s="1" t="e">
        <f t="shared" si="33"/>
        <v>#DIV/0!</v>
      </c>
      <c r="AH135" s="1">
        <f t="shared" si="25"/>
        <v>0.46812405276707031</v>
      </c>
      <c r="AI135" s="1">
        <f t="shared" si="26"/>
        <v>0.16916192434271979</v>
      </c>
      <c r="AJ135" s="1">
        <f t="shared" si="38"/>
        <v>2.3775666564511182</v>
      </c>
      <c r="AK135" s="1">
        <f t="shared" si="28"/>
        <v>632.01235297257824</v>
      </c>
      <c r="AL135" s="1" t="b">
        <f t="shared" si="29"/>
        <v>1</v>
      </c>
      <c r="AM135" s="1">
        <f t="shared" si="30"/>
        <v>13.662031178166952</v>
      </c>
      <c r="AN135" s="1" t="b">
        <f t="shared" si="31"/>
        <v>1</v>
      </c>
      <c r="AO135" s="1">
        <v>9.4879999999999995</v>
      </c>
    </row>
    <row r="136" spans="1:41">
      <c r="A136" s="7">
        <v>133</v>
      </c>
      <c r="B136" s="9" t="s">
        <v>28</v>
      </c>
      <c r="C136" s="9" t="s">
        <v>29</v>
      </c>
      <c r="D136" s="9" t="s">
        <v>49</v>
      </c>
      <c r="E136" s="9" t="s">
        <v>50</v>
      </c>
      <c r="F136" s="2" t="b">
        <f t="shared" si="41"/>
        <v>1</v>
      </c>
      <c r="G136" s="2" t="b">
        <f t="shared" si="39"/>
        <v>0</v>
      </c>
      <c r="H136" s="1" t="s">
        <v>180</v>
      </c>
      <c r="J136" s="3"/>
      <c r="M136" s="1">
        <f>PRODUCT(SUM(PRODUCT(R136,overview!$J$6),PRODUCT(W136,overview!$K$6),PRODUCT(AB136,overview!$L$6)),1/SUM(overview!$J$6:$L$6))</f>
        <v>0.8125714285714285</v>
      </c>
      <c r="N136" s="1">
        <f>PRODUCT(SUM(PRODUCT(S136,overview!$J$6),PRODUCT(X136,overview!$K$6),PRODUCT(AC136,overview!$L$6)),1/SUM(overview!$J$6:$L$6))</f>
        <v>2.1874285714285708</v>
      </c>
      <c r="O136" s="1">
        <f t="shared" si="34"/>
        <v>10</v>
      </c>
      <c r="P136" s="1">
        <f t="shared" si="35"/>
        <v>22</v>
      </c>
      <c r="Q136" s="1">
        <f t="shared" si="40"/>
        <v>0.81724137931034502</v>
      </c>
      <c r="R136" s="1">
        <v>0.73199999999999998</v>
      </c>
      <c r="S136" s="1">
        <v>2.2679999999999998</v>
      </c>
      <c r="T136" s="1">
        <v>4.5</v>
      </c>
      <c r="U136" s="1">
        <v>7.5</v>
      </c>
      <c r="V136" s="1">
        <f t="shared" si="36"/>
        <v>0.53791887125220461</v>
      </c>
      <c r="W136" s="1">
        <v>0.86899999999999999</v>
      </c>
      <c r="X136" s="1">
        <v>2.1309999999999998</v>
      </c>
      <c r="Y136" s="1">
        <v>5.5</v>
      </c>
      <c r="Z136" s="1">
        <v>13.5</v>
      </c>
      <c r="AA136" s="1">
        <f t="shared" si="37"/>
        <v>1.0009385265133741</v>
      </c>
      <c r="AB136" s="1">
        <v>0.41699999999999998</v>
      </c>
      <c r="AC136" s="1">
        <v>2.5830000000000002</v>
      </c>
      <c r="AD136" s="1">
        <v>0</v>
      </c>
      <c r="AE136" s="1">
        <v>1</v>
      </c>
      <c r="AF136" s="1" t="e">
        <f t="shared" si="33"/>
        <v>#DIV/0!</v>
      </c>
      <c r="AH136" s="1">
        <f t="shared" ref="AH136:AH199" si="42">(SUM(Z132:Z142)*SUM(W132:W142))/(SUM(Y132:Y142)*SUM(X132:X142))</f>
        <v>0.47281893906181521</v>
      </c>
      <c r="AI136" s="1">
        <f t="shared" ref="AI136:AI199" si="43">(SUM(U132:U142)*SUM(R132:R142))/(SUM(T132:T142)*SUM(S132:S142))</f>
        <v>0.17674102900583738</v>
      </c>
      <c r="AJ136" s="1">
        <f t="shared" si="38"/>
        <v>2.3775666564511182</v>
      </c>
      <c r="AK136" s="1">
        <f t="shared" si="28"/>
        <v>671.25954227518559</v>
      </c>
      <c r="AL136" s="1" t="b">
        <f t="shared" si="29"/>
        <v>1</v>
      </c>
      <c r="AM136" s="1">
        <f t="shared" si="30"/>
        <v>13.886767676544656</v>
      </c>
      <c r="AN136" s="1" t="b">
        <f t="shared" si="31"/>
        <v>1</v>
      </c>
      <c r="AO136" s="1">
        <v>9.4879999999999995</v>
      </c>
    </row>
    <row r="137" spans="1:41">
      <c r="A137" s="7">
        <v>134</v>
      </c>
      <c r="B137" s="9" t="s">
        <v>58</v>
      </c>
      <c r="C137" s="9" t="s">
        <v>59</v>
      </c>
      <c r="D137" s="9" t="s">
        <v>43</v>
      </c>
      <c r="E137" s="9" t="s">
        <v>44</v>
      </c>
      <c r="F137" s="2" t="b">
        <f t="shared" si="41"/>
        <v>1</v>
      </c>
      <c r="G137" s="2" t="b">
        <f t="shared" si="39"/>
        <v>1</v>
      </c>
      <c r="H137" s="1" t="s">
        <v>180</v>
      </c>
      <c r="J137" s="3"/>
      <c r="M137" s="1">
        <f>PRODUCT(SUM(PRODUCT(R137,overview!$J$6),PRODUCT(W137,overview!$K$6),PRODUCT(AB137,overview!$L$6)),1/SUM(overview!$J$6:$L$6))</f>
        <v>0.3705</v>
      </c>
      <c r="N137" s="1">
        <f>PRODUCT(SUM(PRODUCT(S137,overview!$J$6),PRODUCT(X137,overview!$K$6),PRODUCT(AC137,overview!$L$6)),1/SUM(overview!$J$6:$L$6))</f>
        <v>2.6295000000000002</v>
      </c>
      <c r="O137" s="1">
        <f t="shared" si="34"/>
        <v>6.8</v>
      </c>
      <c r="P137" s="1">
        <f t="shared" si="35"/>
        <v>9.1999999999999993</v>
      </c>
      <c r="Q137" s="1">
        <f t="shared" si="40"/>
        <v>0.19063118687292369</v>
      </c>
      <c r="R137" s="1">
        <v>0.375</v>
      </c>
      <c r="S137" s="1">
        <v>2.625</v>
      </c>
      <c r="T137" s="1">
        <v>4</v>
      </c>
      <c r="U137" s="1">
        <v>1</v>
      </c>
      <c r="V137" s="1">
        <f t="shared" si="36"/>
        <v>3.5714285714285712E-2</v>
      </c>
      <c r="W137" s="1">
        <v>0.36799999999999999</v>
      </c>
      <c r="X137" s="1">
        <v>2.6320000000000001</v>
      </c>
      <c r="Y137" s="1">
        <v>2.8</v>
      </c>
      <c r="Z137" s="1">
        <v>7.2</v>
      </c>
      <c r="AA137" s="1">
        <f t="shared" si="37"/>
        <v>0.35953104646113765</v>
      </c>
      <c r="AB137" s="1">
        <v>0.375</v>
      </c>
      <c r="AC137" s="1">
        <v>2.625</v>
      </c>
      <c r="AD137" s="1">
        <v>0</v>
      </c>
      <c r="AE137" s="1">
        <v>1</v>
      </c>
      <c r="AF137" s="1" t="e">
        <f t="shared" si="33"/>
        <v>#DIV/0!</v>
      </c>
      <c r="AH137" s="1">
        <f t="shared" si="42"/>
        <v>0.57126910129288577</v>
      </c>
      <c r="AI137" s="1">
        <f t="shared" si="43"/>
        <v>0.20756671759177697</v>
      </c>
      <c r="AJ137" s="1">
        <f t="shared" si="38"/>
        <v>2.6820644863763885</v>
      </c>
      <c r="AK137" s="1">
        <f t="shared" si="28"/>
        <v>722.85429930183852</v>
      </c>
      <c r="AL137" s="1" t="b">
        <f t="shared" si="29"/>
        <v>1</v>
      </c>
      <c r="AM137" s="1">
        <f t="shared" si="30"/>
        <v>14.965688454449255</v>
      </c>
      <c r="AN137" s="1" t="b">
        <f t="shared" si="31"/>
        <v>1</v>
      </c>
      <c r="AO137" s="1">
        <v>9.4879999999999995</v>
      </c>
    </row>
    <row r="138" spans="1:41">
      <c r="A138" s="7">
        <v>135</v>
      </c>
      <c r="B138" s="9" t="s">
        <v>79</v>
      </c>
      <c r="C138" s="9" t="s">
        <v>48</v>
      </c>
      <c r="D138" s="9" t="s">
        <v>47</v>
      </c>
      <c r="E138" s="9" t="s">
        <v>48</v>
      </c>
      <c r="F138" s="2" t="b">
        <f t="shared" si="41"/>
        <v>0</v>
      </c>
      <c r="G138" s="2" t="b">
        <f t="shared" si="39"/>
        <v>1</v>
      </c>
      <c r="H138" s="1" t="s">
        <v>285</v>
      </c>
      <c r="J138" s="3"/>
      <c r="K138" s="2"/>
      <c r="L138" s="2"/>
      <c r="M138" s="1">
        <f>PRODUCT(SUM(PRODUCT(R138,overview!$J$6),PRODUCT(W138,overview!$K$6),PRODUCT(AB138,overview!$L$6)),1/SUM(overview!$J$6:$L$6))</f>
        <v>0.93304761904761901</v>
      </c>
      <c r="N138" s="1">
        <f>PRODUCT(SUM(PRODUCT(S138,overview!$J$6),PRODUCT(X138,overview!$K$6),PRODUCT(AC138,overview!$L$6)),1/SUM(overview!$J$6:$L$6))</f>
        <v>2.0669523809523809</v>
      </c>
      <c r="O138" s="1">
        <f t="shared" si="34"/>
        <v>25.5</v>
      </c>
      <c r="P138" s="1">
        <f t="shared" si="35"/>
        <v>2.5</v>
      </c>
      <c r="Q138" s="1">
        <f t="shared" si="40"/>
        <v>4.4256102662232469E-2</v>
      </c>
      <c r="R138" s="1">
        <v>1.127</v>
      </c>
      <c r="S138" s="1">
        <v>1.873</v>
      </c>
      <c r="T138" s="1">
        <v>14</v>
      </c>
      <c r="U138" s="1">
        <v>0</v>
      </c>
      <c r="V138" s="1">
        <f t="shared" si="36"/>
        <v>0</v>
      </c>
      <c r="W138" s="1">
        <v>0.83</v>
      </c>
      <c r="X138" s="1">
        <v>2.17</v>
      </c>
      <c r="Y138" s="1">
        <v>10.5</v>
      </c>
      <c r="Z138" s="1">
        <v>2.5</v>
      </c>
      <c r="AA138" s="1">
        <f t="shared" si="37"/>
        <v>9.1068685538731625E-2</v>
      </c>
      <c r="AB138" s="1">
        <v>1</v>
      </c>
      <c r="AC138" s="1">
        <v>2</v>
      </c>
      <c r="AD138" s="1">
        <v>1</v>
      </c>
      <c r="AE138" s="1">
        <v>0</v>
      </c>
      <c r="AF138" s="1">
        <f t="shared" si="33"/>
        <v>0</v>
      </c>
      <c r="AH138" s="1">
        <f t="shared" si="42"/>
        <v>0.59455048147318734</v>
      </c>
      <c r="AI138" s="1">
        <f t="shared" si="43"/>
        <v>0.21265105925984989</v>
      </c>
      <c r="AJ138" s="1">
        <f t="shared" si="38"/>
        <v>2.7226463104325695</v>
      </c>
      <c r="AK138" s="1">
        <f t="shared" si="28"/>
        <v>526.89994158533079</v>
      </c>
      <c r="AL138" s="1" t="b">
        <f t="shared" si="29"/>
        <v>1</v>
      </c>
      <c r="AM138" s="1">
        <f t="shared" si="30"/>
        <v>14.377703123391587</v>
      </c>
      <c r="AN138" s="1" t="b">
        <f t="shared" si="31"/>
        <v>1</v>
      </c>
      <c r="AO138" s="1">
        <v>9.4879999999999995</v>
      </c>
    </row>
    <row r="139" spans="1:41">
      <c r="A139" s="7">
        <v>136</v>
      </c>
      <c r="B139" s="9" t="s">
        <v>41</v>
      </c>
      <c r="C139" s="9" t="s">
        <v>42</v>
      </c>
      <c r="D139" s="9" t="s">
        <v>54</v>
      </c>
      <c r="E139" s="9" t="s">
        <v>55</v>
      </c>
      <c r="F139" s="2" t="b">
        <f t="shared" si="41"/>
        <v>1</v>
      </c>
      <c r="G139" s="2" t="b">
        <f t="shared" si="39"/>
        <v>0</v>
      </c>
      <c r="H139" s="1" t="s">
        <v>285</v>
      </c>
      <c r="J139" s="3"/>
      <c r="K139" s="2"/>
      <c r="L139" s="2"/>
      <c r="M139" s="1">
        <f>PRODUCT(SUM(PRODUCT(R139,overview!$J$6),PRODUCT(W139,overview!$K$6),PRODUCT(AB139,overview!$L$6)),1/SUM(overview!$J$6:$L$6))</f>
        <v>0.39852380952380956</v>
      </c>
      <c r="N139" s="1">
        <f>PRODUCT(SUM(PRODUCT(S139,overview!$J$6),PRODUCT(X139,overview!$K$6),PRODUCT(AC139,overview!$L$6)),1/SUM(overview!$J$6:$L$6))</f>
        <v>2.6014761904761903</v>
      </c>
      <c r="O139" s="1">
        <f t="shared" si="34"/>
        <v>7.5</v>
      </c>
      <c r="P139" s="1">
        <f t="shared" si="35"/>
        <v>4.5</v>
      </c>
      <c r="Q139" s="1">
        <f t="shared" si="40"/>
        <v>9.1914846881807039E-2</v>
      </c>
      <c r="R139" s="1">
        <v>0.42899999999999999</v>
      </c>
      <c r="S139" s="1">
        <v>2.5710000000000002</v>
      </c>
      <c r="T139" s="1">
        <v>4</v>
      </c>
      <c r="U139" s="1">
        <v>0</v>
      </c>
      <c r="V139" s="1">
        <f t="shared" si="36"/>
        <v>0</v>
      </c>
      <c r="W139" s="1">
        <v>0.38400000000000001</v>
      </c>
      <c r="X139" s="1">
        <v>2.6160000000000001</v>
      </c>
      <c r="Y139" s="1">
        <v>3.5</v>
      </c>
      <c r="Z139" s="1">
        <v>2.5</v>
      </c>
      <c r="AA139" s="1">
        <f t="shared" si="37"/>
        <v>0.10484927916120575</v>
      </c>
      <c r="AB139" s="1">
        <v>0.36399999999999999</v>
      </c>
      <c r="AC139" s="1">
        <v>2.6360000000000001</v>
      </c>
      <c r="AD139" s="1">
        <v>0</v>
      </c>
      <c r="AE139" s="1">
        <v>2</v>
      </c>
      <c r="AF139" s="1" t="e">
        <f t="shared" si="33"/>
        <v>#DIV/0!</v>
      </c>
      <c r="AH139" s="1">
        <f t="shared" si="42"/>
        <v>0.57330878716271905</v>
      </c>
      <c r="AI139" s="1">
        <f t="shared" si="43"/>
        <v>0.20715547703180207</v>
      </c>
      <c r="AJ139" s="1">
        <f t="shared" si="38"/>
        <v>2.6754461828760117</v>
      </c>
      <c r="AK139" s="1">
        <f t="shared" ref="AK139:AK202" si="44">(((SUM(AJ137:AJ141))-(SUM(AI137:AI141)))^2)/(AVERAGE(AI137:AI141))</f>
        <v>359.72826902548809</v>
      </c>
      <c r="AL139" s="1" t="b">
        <f t="shared" ref="AL139:AL202" si="45">IF(AK139&gt;AO139, TRUE, FALSE)</f>
        <v>1</v>
      </c>
      <c r="AM139" s="1">
        <f t="shared" ref="AM139:AM202" si="46">(((SUM(AH137:AH141))-(SUM(AI137:AI141)))^2)/(AVERAGE(AI137:AI141))</f>
        <v>12.959498225542442</v>
      </c>
      <c r="AN139" s="1" t="b">
        <f t="shared" ref="AN139:AN202" si="47">IF(AM139&gt;AO139, TRUE, FALSE)</f>
        <v>1</v>
      </c>
      <c r="AO139" s="1">
        <v>9.4879999999999995</v>
      </c>
    </row>
    <row r="140" spans="1:41">
      <c r="A140" s="7">
        <v>137</v>
      </c>
      <c r="B140" s="9" t="s">
        <v>85</v>
      </c>
      <c r="C140" s="9" t="s">
        <v>86</v>
      </c>
      <c r="D140" s="9" t="s">
        <v>49</v>
      </c>
      <c r="E140" s="9" t="s">
        <v>50</v>
      </c>
      <c r="F140" s="2" t="b">
        <f t="shared" si="41"/>
        <v>1</v>
      </c>
      <c r="G140" s="2" t="b">
        <f t="shared" si="39"/>
        <v>0</v>
      </c>
      <c r="H140" s="1" t="s">
        <v>285</v>
      </c>
      <c r="J140" s="3"/>
      <c r="K140" s="2"/>
      <c r="L140" s="2"/>
      <c r="M140" s="1">
        <f>PRODUCT(SUM(PRODUCT(R140,overview!$J$6),PRODUCT(W140,overview!$K$6),PRODUCT(AB140,overview!$L$6)),1/SUM(overview!$J$6:$L$6))</f>
        <v>0.55919047619047613</v>
      </c>
      <c r="N140" s="1">
        <f>PRODUCT(SUM(PRODUCT(S140,overview!$J$6),PRODUCT(X140,overview!$K$6),PRODUCT(AC140,overview!$L$6)),1/SUM(overview!$J$6:$L$6))</f>
        <v>2.4408095238095235</v>
      </c>
      <c r="O140" s="1">
        <f t="shared" si="34"/>
        <v>5.8</v>
      </c>
      <c r="P140" s="1">
        <f t="shared" si="35"/>
        <v>22.2</v>
      </c>
      <c r="Q140" s="1">
        <f t="shared" si="40"/>
        <v>0.87690159056492201</v>
      </c>
      <c r="R140" s="1">
        <v>0.375</v>
      </c>
      <c r="S140" s="1">
        <v>2.625</v>
      </c>
      <c r="T140" s="1">
        <v>2.8</v>
      </c>
      <c r="U140" s="1">
        <v>13.2</v>
      </c>
      <c r="V140" s="1">
        <f t="shared" si="36"/>
        <v>0.67346938775510201</v>
      </c>
      <c r="W140" s="1">
        <v>0.66500000000000004</v>
      </c>
      <c r="X140" s="1">
        <v>2.335</v>
      </c>
      <c r="Y140" s="1">
        <v>3</v>
      </c>
      <c r="Z140" s="1">
        <v>7</v>
      </c>
      <c r="AA140" s="1">
        <f t="shared" si="37"/>
        <v>0.66452533904354039</v>
      </c>
      <c r="AB140" s="1">
        <v>0.28100000000000003</v>
      </c>
      <c r="AC140" s="1">
        <v>2.7189999999999999</v>
      </c>
      <c r="AD140" s="1">
        <v>0</v>
      </c>
      <c r="AE140" s="1">
        <v>2</v>
      </c>
      <c r="AF140" s="1" t="e">
        <f t="shared" si="33"/>
        <v>#DIV/0!</v>
      </c>
      <c r="AH140" s="1">
        <f t="shared" si="42"/>
        <v>0.51579164817917778</v>
      </c>
      <c r="AI140" s="1">
        <f t="shared" si="43"/>
        <v>0.21323557898110801</v>
      </c>
      <c r="AJ140" s="1">
        <f t="shared" si="38"/>
        <v>0.91377112322673393</v>
      </c>
      <c r="AK140" s="1">
        <f t="shared" si="44"/>
        <v>207.87510685956309</v>
      </c>
      <c r="AL140" s="1" t="b">
        <f t="shared" si="45"/>
        <v>1</v>
      </c>
      <c r="AM140" s="1">
        <f t="shared" si="46"/>
        <v>11.280966931321178</v>
      </c>
      <c r="AN140" s="1" t="b">
        <f t="shared" si="47"/>
        <v>1</v>
      </c>
      <c r="AO140" s="1">
        <v>9.4879999999999995</v>
      </c>
    </row>
    <row r="141" spans="1:41">
      <c r="A141" s="7">
        <v>138</v>
      </c>
      <c r="B141" s="9" t="s">
        <v>60</v>
      </c>
      <c r="C141" s="9" t="s">
        <v>61</v>
      </c>
      <c r="D141" s="9" t="s">
        <v>60</v>
      </c>
      <c r="E141" s="9" t="s">
        <v>61</v>
      </c>
      <c r="F141" s="2" t="b">
        <f t="shared" si="41"/>
        <v>0</v>
      </c>
      <c r="G141" s="2" t="b">
        <f t="shared" si="39"/>
        <v>0</v>
      </c>
      <c r="H141" s="1" t="s">
        <v>285</v>
      </c>
      <c r="J141" s="3"/>
      <c r="M141" s="1">
        <f>PRODUCT(SUM(PRODUCT(R141,overview!$J$6),PRODUCT(W141,overview!$K$6),PRODUCT(AB141,overview!$L$6)),1/SUM(overview!$J$6:$L$6))</f>
        <v>0.97204761904761883</v>
      </c>
      <c r="N141" s="1">
        <f>PRODUCT(SUM(PRODUCT(S141,overview!$J$6),PRODUCT(X141,overview!$K$6),PRODUCT(AC141,overview!$L$6)),1/SUM(overview!$J$6:$L$6))</f>
        <v>2.0279523809523812</v>
      </c>
      <c r="O141" s="1">
        <f t="shared" si="34"/>
        <v>13.3</v>
      </c>
      <c r="P141" s="1">
        <f t="shared" si="35"/>
        <v>11.7</v>
      </c>
      <c r="Q141" s="1">
        <f t="shared" si="40"/>
        <v>0.42166155756168999</v>
      </c>
      <c r="R141" s="1">
        <v>0.94699999999999995</v>
      </c>
      <c r="S141" s="1">
        <v>2.0529999999999999</v>
      </c>
      <c r="T141" s="1">
        <v>4.8</v>
      </c>
      <c r="U141" s="1">
        <v>3.2</v>
      </c>
      <c r="V141" s="1">
        <f t="shared" si="36"/>
        <v>0.30751745413216436</v>
      </c>
      <c r="W141" s="1">
        <v>0.98399999999999999</v>
      </c>
      <c r="X141" s="1">
        <v>2.016</v>
      </c>
      <c r="Y141" s="1">
        <v>8.5</v>
      </c>
      <c r="Z141" s="1">
        <v>8.5</v>
      </c>
      <c r="AA141" s="1">
        <f t="shared" si="37"/>
        <v>0.48809523809523808</v>
      </c>
      <c r="AB141" s="1">
        <v>1</v>
      </c>
      <c r="AC141" s="1">
        <v>2</v>
      </c>
      <c r="AD141" s="1">
        <v>0</v>
      </c>
      <c r="AE141" s="1">
        <v>0</v>
      </c>
      <c r="AF141" s="1" t="e">
        <f t="shared" si="33"/>
        <v>#DIV/0!</v>
      </c>
      <c r="AH141" s="1">
        <f t="shared" si="42"/>
        <v>0.4740485255133659</v>
      </c>
      <c r="AI141" s="1">
        <f t="shared" si="43"/>
        <v>0.22581354002277312</v>
      </c>
      <c r="AJ141" s="1">
        <f t="shared" si="38"/>
        <v>0.83174394387811013</v>
      </c>
      <c r="AK141" s="1">
        <f t="shared" si="44"/>
        <v>108.28973794709405</v>
      </c>
      <c r="AL141" s="1" t="b">
        <f t="shared" si="45"/>
        <v>1</v>
      </c>
      <c r="AM141" s="1">
        <f t="shared" si="46"/>
        <v>9.5948539724541533</v>
      </c>
      <c r="AN141" s="1" t="b">
        <f t="shared" si="47"/>
        <v>1</v>
      </c>
      <c r="AO141" s="1">
        <v>9.4879999999999995</v>
      </c>
    </row>
    <row r="142" spans="1:41">
      <c r="A142" s="7">
        <v>139</v>
      </c>
      <c r="B142" s="9" t="s">
        <v>30</v>
      </c>
      <c r="C142" s="9" t="s">
        <v>31</v>
      </c>
      <c r="D142" s="9" t="s">
        <v>30</v>
      </c>
      <c r="E142" s="9" t="s">
        <v>31</v>
      </c>
      <c r="F142" s="2" t="b">
        <f t="shared" si="41"/>
        <v>0</v>
      </c>
      <c r="G142" s="2" t="b">
        <f t="shared" si="39"/>
        <v>0</v>
      </c>
      <c r="H142" s="1" t="s">
        <v>285</v>
      </c>
      <c r="J142" s="3"/>
      <c r="M142" s="1">
        <f>PRODUCT(SUM(PRODUCT(R142,overview!$J$6),PRODUCT(W142,overview!$K$6),PRODUCT(AB142,overview!$L$6)),1/SUM(overview!$J$6:$L$6))</f>
        <v>0.78528571428571425</v>
      </c>
      <c r="N142" s="1">
        <f>PRODUCT(SUM(PRODUCT(S142,overview!$J$6),PRODUCT(X142,overview!$K$6),PRODUCT(AC142,overview!$L$6)),1/SUM(overview!$J$6:$L$6))</f>
        <v>2.2147142857142854</v>
      </c>
      <c r="O142" s="1">
        <f t="shared" si="34"/>
        <v>10.8</v>
      </c>
      <c r="P142" s="1">
        <f t="shared" si="35"/>
        <v>14.2</v>
      </c>
      <c r="Q142" s="1">
        <f t="shared" si="40"/>
        <v>0.46620247932897102</v>
      </c>
      <c r="R142" s="1">
        <v>1</v>
      </c>
      <c r="S142" s="1">
        <v>2</v>
      </c>
      <c r="T142" s="1">
        <v>5</v>
      </c>
      <c r="U142" s="1">
        <v>1</v>
      </c>
      <c r="V142" s="1">
        <f t="shared" si="36"/>
        <v>0.1</v>
      </c>
      <c r="W142" s="1">
        <v>0.66600000000000004</v>
      </c>
      <c r="X142" s="1">
        <v>2.3340000000000001</v>
      </c>
      <c r="Y142" s="1">
        <v>5.8</v>
      </c>
      <c r="Z142" s="1">
        <v>13.2</v>
      </c>
      <c r="AA142" s="1">
        <f t="shared" si="37"/>
        <v>0.64941051325237131</v>
      </c>
      <c r="AB142" s="1">
        <v>1</v>
      </c>
      <c r="AC142" s="1">
        <v>2</v>
      </c>
      <c r="AD142" s="1">
        <v>0</v>
      </c>
      <c r="AE142" s="1">
        <v>0</v>
      </c>
      <c r="AF142" s="1" t="e">
        <f t="shared" si="33"/>
        <v>#DIV/0!</v>
      </c>
      <c r="AH142" s="1">
        <f t="shared" si="42"/>
        <v>0.53032722529722354</v>
      </c>
      <c r="AI142" s="1">
        <f t="shared" si="43"/>
        <v>0.24852073709209391</v>
      </c>
      <c r="AJ142" s="1">
        <f t="shared" si="38"/>
        <v>0.74898785425101211</v>
      </c>
      <c r="AK142" s="1">
        <f t="shared" si="44"/>
        <v>37.98791261456747</v>
      </c>
      <c r="AL142" s="1" t="b">
        <f t="shared" si="45"/>
        <v>1</v>
      </c>
      <c r="AM142" s="1">
        <f t="shared" si="46"/>
        <v>8.253694412514065</v>
      </c>
      <c r="AN142" s="1" t="b">
        <f t="shared" si="47"/>
        <v>0</v>
      </c>
      <c r="AO142" s="1">
        <v>9.4879999999999995</v>
      </c>
    </row>
    <row r="143" spans="1:41">
      <c r="A143" s="7">
        <v>140</v>
      </c>
      <c r="B143" s="9" t="s">
        <v>28</v>
      </c>
      <c r="C143" s="9" t="s">
        <v>29</v>
      </c>
      <c r="D143" s="9" t="s">
        <v>32</v>
      </c>
      <c r="E143" s="9" t="s">
        <v>33</v>
      </c>
      <c r="F143" s="2" t="b">
        <f t="shared" si="41"/>
        <v>1</v>
      </c>
      <c r="G143" s="2" t="b">
        <f t="shared" si="39"/>
        <v>0</v>
      </c>
      <c r="H143" s="1" t="s">
        <v>285</v>
      </c>
      <c r="J143" s="3"/>
      <c r="M143" s="1">
        <f>PRODUCT(SUM(PRODUCT(R143,overview!$J$6),PRODUCT(W143,overview!$K$6),PRODUCT(AB143,overview!$L$6)),1/SUM(overview!$J$6:$L$6))</f>
        <v>0.78164285714285708</v>
      </c>
      <c r="N143" s="1">
        <f>PRODUCT(SUM(PRODUCT(S143,overview!$J$6),PRODUCT(X143,overview!$K$6),PRODUCT(AC143,overview!$L$6)),1/SUM(overview!$J$6:$L$6))</f>
        <v>2.2183571428571427</v>
      </c>
      <c r="O143" s="1">
        <f t="shared" si="34"/>
        <v>8.1999999999999993</v>
      </c>
      <c r="P143" s="1">
        <f t="shared" si="35"/>
        <v>20.8</v>
      </c>
      <c r="Q143" s="1">
        <f t="shared" si="40"/>
        <v>0.89377124830268828</v>
      </c>
      <c r="R143" s="1">
        <v>0.65400000000000003</v>
      </c>
      <c r="S143" s="1">
        <v>2.3460000000000001</v>
      </c>
      <c r="T143" s="1">
        <v>4.5</v>
      </c>
      <c r="U143" s="1">
        <v>5.5</v>
      </c>
      <c r="V143" s="1">
        <f t="shared" si="36"/>
        <v>0.34072179596476271</v>
      </c>
      <c r="W143" s="1">
        <v>0.84899999999999998</v>
      </c>
      <c r="X143" s="1">
        <v>2.1509999999999998</v>
      </c>
      <c r="Y143" s="1">
        <v>3.7</v>
      </c>
      <c r="Z143" s="1">
        <v>14.3</v>
      </c>
      <c r="AA143" s="1">
        <f t="shared" si="37"/>
        <v>1.5254627011949189</v>
      </c>
      <c r="AB143" s="1">
        <v>0.75</v>
      </c>
      <c r="AC143" s="1">
        <v>2.25</v>
      </c>
      <c r="AD143" s="1">
        <v>0</v>
      </c>
      <c r="AE143" s="1">
        <v>1</v>
      </c>
      <c r="AF143" s="1" t="e">
        <f t="shared" si="33"/>
        <v>#DIV/0!</v>
      </c>
      <c r="AH143" s="1">
        <f t="shared" si="42"/>
        <v>0.60753685915008271</v>
      </c>
      <c r="AI143" s="1">
        <f t="shared" si="43"/>
        <v>0.29519071310116091</v>
      </c>
      <c r="AJ143" s="1">
        <f t="shared" si="38"/>
        <v>1.0964952207555758</v>
      </c>
      <c r="AK143" s="1">
        <f t="shared" si="44"/>
        <v>27.473370922952611</v>
      </c>
      <c r="AL143" s="1" t="b">
        <f t="shared" si="45"/>
        <v>1</v>
      </c>
      <c r="AM143" s="1">
        <f t="shared" si="46"/>
        <v>8.103934679733019</v>
      </c>
      <c r="AN143" s="1" t="b">
        <f t="shared" si="47"/>
        <v>0</v>
      </c>
      <c r="AO143" s="1">
        <v>9.4879999999999995</v>
      </c>
    </row>
    <row r="144" spans="1:41">
      <c r="A144" s="7">
        <v>141</v>
      </c>
      <c r="B144" s="9" t="s">
        <v>45</v>
      </c>
      <c r="C144" s="9" t="s">
        <v>46</v>
      </c>
      <c r="D144" s="9" t="s">
        <v>30</v>
      </c>
      <c r="E144" s="9" t="s">
        <v>31</v>
      </c>
      <c r="F144" s="2" t="b">
        <f t="shared" si="41"/>
        <v>0</v>
      </c>
      <c r="G144" s="2" t="b">
        <f t="shared" si="39"/>
        <v>0</v>
      </c>
      <c r="H144" s="1" t="s">
        <v>285</v>
      </c>
      <c r="J144" s="3"/>
      <c r="M144" s="1">
        <f>PRODUCT(SUM(PRODUCT(R144,overview!$J$6),PRODUCT(W144,overview!$K$6),PRODUCT(AB144,overview!$L$6)),1/SUM(overview!$J$6:$L$6))</f>
        <v>0.96188095238095239</v>
      </c>
      <c r="N144" s="1">
        <f>PRODUCT(SUM(PRODUCT(S144,overview!$J$6),PRODUCT(X144,overview!$K$6),PRODUCT(AC144,overview!$L$6)),1/SUM(overview!$J$6:$L$6))</f>
        <v>2.0381190476190474</v>
      </c>
      <c r="O144" s="1">
        <f t="shared" si="34"/>
        <v>8.6999999999999993</v>
      </c>
      <c r="P144" s="1">
        <f t="shared" si="35"/>
        <v>12.3</v>
      </c>
      <c r="Q144" s="1">
        <f t="shared" si="40"/>
        <v>0.66723318169421975</v>
      </c>
      <c r="R144" s="1">
        <v>1.0109999999999999</v>
      </c>
      <c r="S144" s="1">
        <v>1.9890000000000001</v>
      </c>
      <c r="T144" s="1">
        <v>4</v>
      </c>
      <c r="U144" s="1">
        <v>1</v>
      </c>
      <c r="V144" s="1">
        <f t="shared" si="36"/>
        <v>0.12707390648567118</v>
      </c>
      <c r="W144" s="1">
        <v>0.93500000000000005</v>
      </c>
      <c r="X144" s="1">
        <v>2.0649999999999999</v>
      </c>
      <c r="Y144" s="1">
        <v>4.7</v>
      </c>
      <c r="Z144" s="1">
        <v>10.3</v>
      </c>
      <c r="AA144" s="1">
        <f t="shared" si="37"/>
        <v>0.99227242285302175</v>
      </c>
      <c r="AB144" s="1">
        <v>1</v>
      </c>
      <c r="AC144" s="1">
        <v>2</v>
      </c>
      <c r="AD144" s="1">
        <v>0</v>
      </c>
      <c r="AE144" s="1">
        <v>1</v>
      </c>
      <c r="AF144" s="1" t="e">
        <f t="shared" si="33"/>
        <v>#DIV/0!</v>
      </c>
      <c r="AH144" s="1">
        <f t="shared" si="42"/>
        <v>0.66096135130904643</v>
      </c>
      <c r="AI144" s="1">
        <f t="shared" si="43"/>
        <v>0.33245011536134367</v>
      </c>
      <c r="AJ144" s="1">
        <f t="shared" si="38"/>
        <v>0.88529174280736067</v>
      </c>
      <c r="AK144" s="1">
        <f t="shared" si="44"/>
        <v>27.14568037006968</v>
      </c>
      <c r="AL144" s="1" t="b">
        <f t="shared" si="45"/>
        <v>1</v>
      </c>
      <c r="AM144" s="1">
        <f t="shared" si="46"/>
        <v>9.3801992164334251</v>
      </c>
      <c r="AN144" s="1" t="b">
        <f t="shared" si="47"/>
        <v>0</v>
      </c>
      <c r="AO144" s="1">
        <v>9.4879999999999995</v>
      </c>
    </row>
    <row r="145" spans="1:41">
      <c r="A145" s="7">
        <v>142</v>
      </c>
      <c r="B145" s="9" t="s">
        <v>30</v>
      </c>
      <c r="C145" s="9" t="s">
        <v>31</v>
      </c>
      <c r="D145" s="9" t="s">
        <v>30</v>
      </c>
      <c r="E145" s="9" t="s">
        <v>31</v>
      </c>
      <c r="F145" s="2" t="b">
        <f t="shared" si="41"/>
        <v>0</v>
      </c>
      <c r="G145" s="2" t="b">
        <f t="shared" si="39"/>
        <v>0</v>
      </c>
      <c r="H145" s="1" t="s">
        <v>285</v>
      </c>
      <c r="J145" s="3"/>
      <c r="M145" s="1">
        <f>PRODUCT(SUM(PRODUCT(R145,overview!$J$6),PRODUCT(W145,overview!$K$6),PRODUCT(AB145,overview!$L$6)),1/SUM(overview!$J$6:$L$6))</f>
        <v>1.0905</v>
      </c>
      <c r="N145" s="1">
        <f>PRODUCT(SUM(PRODUCT(S145,overview!$J$6),PRODUCT(X145,overview!$K$6),PRODUCT(AC145,overview!$L$6)),1/SUM(overview!$J$6:$L$6))</f>
        <v>1.9094999999999998</v>
      </c>
      <c r="O145" s="1">
        <f t="shared" si="34"/>
        <v>17.5</v>
      </c>
      <c r="P145" s="1">
        <f t="shared" si="35"/>
        <v>13.5</v>
      </c>
      <c r="Q145" s="1">
        <f t="shared" si="40"/>
        <v>0.44055661541914487</v>
      </c>
      <c r="R145" s="1">
        <v>1.0149999999999999</v>
      </c>
      <c r="S145" s="1">
        <v>1.9850000000000001</v>
      </c>
      <c r="T145" s="1">
        <v>7</v>
      </c>
      <c r="U145" s="1">
        <v>4</v>
      </c>
      <c r="V145" s="1">
        <f t="shared" si="36"/>
        <v>0.29219143576826195</v>
      </c>
      <c r="W145" s="1">
        <v>1.133</v>
      </c>
      <c r="X145" s="1">
        <v>1.867</v>
      </c>
      <c r="Y145" s="1">
        <v>10.5</v>
      </c>
      <c r="Z145" s="1">
        <v>9.5</v>
      </c>
      <c r="AA145" s="1">
        <f t="shared" si="37"/>
        <v>0.54906011681587474</v>
      </c>
      <c r="AB145" s="1">
        <v>1</v>
      </c>
      <c r="AC145" s="1">
        <v>2</v>
      </c>
      <c r="AD145" s="1">
        <v>0</v>
      </c>
      <c r="AE145" s="1">
        <v>0</v>
      </c>
      <c r="AF145" s="1" t="e">
        <f t="shared" si="33"/>
        <v>#DIV/0!</v>
      </c>
      <c r="AH145" s="1">
        <f t="shared" si="42"/>
        <v>0.63472273148176916</v>
      </c>
      <c r="AI145" s="1">
        <f t="shared" si="43"/>
        <v>0.29883307965499745</v>
      </c>
      <c r="AJ145" s="1">
        <f t="shared" si="38"/>
        <v>0.61263341319973863</v>
      </c>
      <c r="AK145" s="1">
        <f t="shared" si="44"/>
        <v>21.477610375027318</v>
      </c>
      <c r="AL145" s="1" t="b">
        <f t="shared" si="45"/>
        <v>1</v>
      </c>
      <c r="AM145" s="1">
        <f t="shared" si="46"/>
        <v>9.8130120410512944</v>
      </c>
      <c r="AN145" s="1" t="b">
        <f t="shared" si="47"/>
        <v>1</v>
      </c>
      <c r="AO145" s="1">
        <v>9.4879999999999995</v>
      </c>
    </row>
    <row r="146" spans="1:41">
      <c r="A146" s="7">
        <v>143</v>
      </c>
      <c r="B146" s="9" t="s">
        <v>47</v>
      </c>
      <c r="C146" s="9" t="s">
        <v>48</v>
      </c>
      <c r="D146" s="9" t="s">
        <v>57</v>
      </c>
      <c r="E146" s="9" t="s">
        <v>48</v>
      </c>
      <c r="F146" s="2" t="b">
        <f t="shared" si="41"/>
        <v>1</v>
      </c>
      <c r="G146" s="2" t="b">
        <f t="shared" si="39"/>
        <v>0</v>
      </c>
      <c r="H146" s="1" t="s">
        <v>285</v>
      </c>
      <c r="J146" s="3"/>
      <c r="M146" s="1">
        <f>PRODUCT(SUM(PRODUCT(R146,overview!$J$6),PRODUCT(W146,overview!$K$6),PRODUCT(AB146,overview!$L$6)),1/SUM(overview!$J$6:$L$6))</f>
        <v>1.0437857142857141</v>
      </c>
      <c r="N146" s="1">
        <f>PRODUCT(SUM(PRODUCT(S146,overview!$J$6),PRODUCT(X146,overview!$K$6),PRODUCT(AC146,overview!$L$6)),1/SUM(overview!$J$6:$L$6))</f>
        <v>1.9562142857142857</v>
      </c>
      <c r="O146" s="1">
        <f t="shared" si="34"/>
        <v>18.7</v>
      </c>
      <c r="P146" s="1">
        <f t="shared" si="35"/>
        <v>7.3</v>
      </c>
      <c r="Q146" s="1">
        <f t="shared" si="40"/>
        <v>0.20829371990184653</v>
      </c>
      <c r="R146" s="1">
        <v>0.96799999999999997</v>
      </c>
      <c r="S146" s="1">
        <v>2.032</v>
      </c>
      <c r="T146" s="1">
        <v>9.6999999999999993</v>
      </c>
      <c r="U146" s="1">
        <v>2.2999999999999998</v>
      </c>
      <c r="V146" s="1">
        <f t="shared" si="36"/>
        <v>0.11295559704521471</v>
      </c>
      <c r="W146" s="1">
        <v>1.0760000000000001</v>
      </c>
      <c r="X146" s="1">
        <v>1.9239999999999999</v>
      </c>
      <c r="Y146" s="1">
        <v>7</v>
      </c>
      <c r="Z146" s="1">
        <v>5</v>
      </c>
      <c r="AA146" s="1">
        <f t="shared" si="37"/>
        <v>0.3994653994653995</v>
      </c>
      <c r="AB146" s="1">
        <v>1.2350000000000001</v>
      </c>
      <c r="AC146" s="1">
        <v>1.7649999999999999</v>
      </c>
      <c r="AD146" s="1">
        <v>2</v>
      </c>
      <c r="AE146" s="1">
        <v>0</v>
      </c>
      <c r="AF146" s="1">
        <f t="shared" si="33"/>
        <v>0</v>
      </c>
      <c r="AH146" s="1">
        <f t="shared" si="42"/>
        <v>0.64347813847731627</v>
      </c>
      <c r="AI146" s="1">
        <f t="shared" si="43"/>
        <v>0.26080647519188377</v>
      </c>
      <c r="AJ146" s="1">
        <f t="shared" si="38"/>
        <v>0.88437420341575301</v>
      </c>
      <c r="AK146" s="1">
        <f t="shared" si="44"/>
        <v>13.007171766609231</v>
      </c>
      <c r="AL146" s="1" t="b">
        <f t="shared" si="45"/>
        <v>1</v>
      </c>
      <c r="AM146" s="1">
        <f t="shared" si="46"/>
        <v>10.763755883513287</v>
      </c>
      <c r="AN146" s="1" t="b">
        <f t="shared" si="47"/>
        <v>1</v>
      </c>
      <c r="AO146" s="1">
        <v>9.4879999999999995</v>
      </c>
    </row>
    <row r="147" spans="1:41">
      <c r="A147" s="7">
        <v>144</v>
      </c>
      <c r="B147" s="9" t="s">
        <v>40</v>
      </c>
      <c r="C147" s="9" t="s">
        <v>29</v>
      </c>
      <c r="D147" s="9" t="s">
        <v>40</v>
      </c>
      <c r="E147" s="9" t="s">
        <v>29</v>
      </c>
      <c r="F147" s="2" t="b">
        <f t="shared" si="41"/>
        <v>0</v>
      </c>
      <c r="G147" s="2" t="b">
        <f t="shared" si="39"/>
        <v>0</v>
      </c>
      <c r="H147" s="1" t="s">
        <v>285</v>
      </c>
      <c r="J147" s="4"/>
      <c r="M147" s="1">
        <f>PRODUCT(SUM(PRODUCT(R147,overview!$J$6),PRODUCT(W147,overview!$K$6),PRODUCT(AB147,overview!$L$6)),1/SUM(overview!$J$6:$L$6))</f>
        <v>0.71247619047619037</v>
      </c>
      <c r="N147" s="1">
        <f>PRODUCT(SUM(PRODUCT(S147,overview!$J$6),PRODUCT(X147,overview!$K$6),PRODUCT(AC147,overview!$L$6)),1/SUM(overview!$J$6:$L$6))</f>
        <v>2.2875238095238095</v>
      </c>
      <c r="O147" s="1">
        <f t="shared" si="34"/>
        <v>11.5</v>
      </c>
      <c r="P147" s="1">
        <f t="shared" si="35"/>
        <v>17.5</v>
      </c>
      <c r="Q147" s="1">
        <f t="shared" si="40"/>
        <v>0.47396354697458704</v>
      </c>
      <c r="R147" s="1">
        <v>0.73399999999999999</v>
      </c>
      <c r="S147" s="1">
        <v>2.266</v>
      </c>
      <c r="T147" s="1">
        <v>8</v>
      </c>
      <c r="U147" s="1">
        <v>12</v>
      </c>
      <c r="V147" s="1">
        <f t="shared" si="36"/>
        <v>0.48587819947043243</v>
      </c>
      <c r="W147" s="1">
        <v>0.70299999999999996</v>
      </c>
      <c r="X147" s="1">
        <v>2.2970000000000002</v>
      </c>
      <c r="Y147" s="1">
        <v>3.5</v>
      </c>
      <c r="Z147" s="1">
        <v>5.5</v>
      </c>
      <c r="AA147" s="1">
        <f t="shared" si="37"/>
        <v>0.48093786927047694</v>
      </c>
      <c r="AB147" s="1">
        <v>0.66700000000000004</v>
      </c>
      <c r="AC147" s="1">
        <v>2.3330000000000002</v>
      </c>
      <c r="AD147" s="1">
        <v>0</v>
      </c>
      <c r="AE147" s="1">
        <v>0</v>
      </c>
      <c r="AF147" s="1" t="e">
        <f t="shared" si="33"/>
        <v>#DIV/0!</v>
      </c>
      <c r="AH147" s="1">
        <f t="shared" si="42"/>
        <v>0.61809664074292836</v>
      </c>
      <c r="AI147" s="1">
        <f t="shared" si="43"/>
        <v>0.28034911504601273</v>
      </c>
      <c r="AJ147" s="1">
        <f t="shared" si="38"/>
        <v>0.49965846994535518</v>
      </c>
      <c r="AK147" s="1">
        <f t="shared" si="44"/>
        <v>8.4779608691941561</v>
      </c>
      <c r="AL147" s="1" t="b">
        <f t="shared" si="45"/>
        <v>0</v>
      </c>
      <c r="AM147" s="1">
        <f t="shared" si="46"/>
        <v>11.244416392907914</v>
      </c>
      <c r="AN147" s="1" t="b">
        <f t="shared" si="47"/>
        <v>1</v>
      </c>
      <c r="AO147" s="1">
        <v>9.4879999999999995</v>
      </c>
    </row>
    <row r="148" spans="1:41">
      <c r="A148" s="7">
        <v>145</v>
      </c>
      <c r="B148" s="9" t="s">
        <v>90</v>
      </c>
      <c r="C148" s="9" t="s">
        <v>91</v>
      </c>
      <c r="D148" s="9" t="s">
        <v>32</v>
      </c>
      <c r="E148" s="9" t="s">
        <v>33</v>
      </c>
      <c r="F148" s="2" t="b">
        <f t="shared" si="41"/>
        <v>1</v>
      </c>
      <c r="G148" s="2" t="b">
        <f t="shared" si="39"/>
        <v>0</v>
      </c>
      <c r="H148" s="1" t="s">
        <v>285</v>
      </c>
      <c r="M148" s="1">
        <f>PRODUCT(SUM(PRODUCT(R148,overview!$J$6),PRODUCT(W148,overview!$K$6),PRODUCT(AB148,overview!$L$6)),1/SUM(overview!$J$6:$L$6))</f>
        <v>0.65890476190476188</v>
      </c>
      <c r="N148" s="1">
        <f>PRODUCT(SUM(PRODUCT(S148,overview!$J$6),PRODUCT(X148,overview!$K$6),PRODUCT(AC148,overview!$L$6)),1/SUM(overview!$J$6:$L$6))</f>
        <v>2.3410952380952379</v>
      </c>
      <c r="O148" s="1">
        <f t="shared" si="34"/>
        <v>4</v>
      </c>
      <c r="P148" s="1">
        <f t="shared" si="35"/>
        <v>16</v>
      </c>
      <c r="Q148" s="1">
        <f t="shared" si="40"/>
        <v>1.1258059923112911</v>
      </c>
      <c r="R148" s="1">
        <v>3.7999999999999999E-2</v>
      </c>
      <c r="S148" s="1">
        <v>2.9620000000000002</v>
      </c>
      <c r="T148" s="1">
        <v>0</v>
      </c>
      <c r="U148" s="1">
        <v>5</v>
      </c>
      <c r="V148" s="1" t="e">
        <f t="shared" si="36"/>
        <v>#DIV/0!</v>
      </c>
      <c r="W148" s="1">
        <v>0.996</v>
      </c>
      <c r="X148" s="1">
        <v>2.004</v>
      </c>
      <c r="Y148" s="1">
        <v>3.5</v>
      </c>
      <c r="Z148" s="1">
        <v>9.5</v>
      </c>
      <c r="AA148" s="1">
        <f t="shared" si="37"/>
        <v>1.3490162532078698</v>
      </c>
      <c r="AB148" s="1">
        <v>0.25</v>
      </c>
      <c r="AC148" s="1">
        <v>2.75</v>
      </c>
      <c r="AD148" s="1">
        <v>0.5</v>
      </c>
      <c r="AE148" s="1">
        <v>1.5</v>
      </c>
      <c r="AF148" s="1">
        <f t="shared" si="33"/>
        <v>0.27272727272727271</v>
      </c>
      <c r="AH148" s="1">
        <f t="shared" si="42"/>
        <v>0.62689798887656378</v>
      </c>
      <c r="AI148" s="1">
        <f t="shared" si="43"/>
        <v>0.25731958762886598</v>
      </c>
      <c r="AJ148" s="1">
        <f t="shared" si="38"/>
        <v>0.47638099248964699</v>
      </c>
      <c r="AK148" s="1">
        <f t="shared" si="44"/>
        <v>8.3914649530125374</v>
      </c>
      <c r="AL148" s="1" t="b">
        <f t="shared" si="45"/>
        <v>0</v>
      </c>
      <c r="AM148" s="1">
        <f t="shared" si="46"/>
        <v>12.28040468674959</v>
      </c>
      <c r="AN148" s="1" t="b">
        <f t="shared" si="47"/>
        <v>1</v>
      </c>
      <c r="AO148" s="1">
        <v>9.4879999999999995</v>
      </c>
    </row>
    <row r="149" spans="1:41">
      <c r="A149" s="7">
        <v>146</v>
      </c>
      <c r="B149" s="9" t="s">
        <v>74</v>
      </c>
      <c r="C149" s="9" t="s">
        <v>1</v>
      </c>
      <c r="D149" s="9" t="s">
        <v>74</v>
      </c>
      <c r="E149" s="9" t="s">
        <v>1</v>
      </c>
      <c r="F149" s="2" t="b">
        <f t="shared" si="41"/>
        <v>0</v>
      </c>
      <c r="G149" s="2" t="b">
        <f t="shared" si="39"/>
        <v>0</v>
      </c>
      <c r="H149" s="1" t="s">
        <v>285</v>
      </c>
      <c r="J149" s="3"/>
      <c r="M149" s="1">
        <f>PRODUCT(SUM(PRODUCT(R149,overview!$J$6),PRODUCT(W149,overview!$K$6),PRODUCT(AB149,overview!$L$6)),1/SUM(overview!$J$6:$L$6))</f>
        <v>1.0620714285714286</v>
      </c>
      <c r="N149" s="1">
        <f>PRODUCT(SUM(PRODUCT(S149,overview!$J$6),PRODUCT(X149,overview!$K$6),PRODUCT(AC149,overview!$L$6)),1/SUM(overview!$J$6:$L$6))</f>
        <v>1.9379285714285714</v>
      </c>
      <c r="O149" s="1">
        <f t="shared" si="34"/>
        <v>13.8</v>
      </c>
      <c r="P149" s="1">
        <f t="shared" si="35"/>
        <v>10.199999999999999</v>
      </c>
      <c r="Q149" s="1">
        <f t="shared" si="40"/>
        <v>0.40507649680375241</v>
      </c>
      <c r="R149" s="1">
        <v>1.1060000000000001</v>
      </c>
      <c r="S149" s="1">
        <v>1.8939999999999999</v>
      </c>
      <c r="T149" s="1">
        <v>6</v>
      </c>
      <c r="U149" s="1">
        <v>2</v>
      </c>
      <c r="V149" s="1">
        <f t="shared" si="36"/>
        <v>0.19464977120732138</v>
      </c>
      <c r="W149" s="1">
        <v>1.0309999999999999</v>
      </c>
      <c r="X149" s="1">
        <v>1.9690000000000001</v>
      </c>
      <c r="Y149" s="1">
        <v>7.8</v>
      </c>
      <c r="Z149" s="1">
        <v>8.1999999999999993</v>
      </c>
      <c r="AA149" s="1">
        <f t="shared" si="37"/>
        <v>0.55046815382010905</v>
      </c>
      <c r="AB149" s="1">
        <v>1.286</v>
      </c>
      <c r="AC149" s="1">
        <v>1.714</v>
      </c>
      <c r="AD149" s="1">
        <v>0</v>
      </c>
      <c r="AE149" s="1">
        <v>0</v>
      </c>
      <c r="AF149" s="1" t="e">
        <f t="shared" si="33"/>
        <v>#DIV/0!</v>
      </c>
      <c r="AH149" s="1">
        <f t="shared" si="42"/>
        <v>0.56905929319722426</v>
      </c>
      <c r="AI149" s="1">
        <f t="shared" si="43"/>
        <v>0.25259744329879075</v>
      </c>
      <c r="AJ149" s="1">
        <f t="shared" si="38"/>
        <v>0.38976626658243846</v>
      </c>
      <c r="AK149" s="1">
        <f t="shared" si="44"/>
        <v>11.113840157825932</v>
      </c>
      <c r="AL149" s="1" t="b">
        <f t="shared" si="45"/>
        <v>1</v>
      </c>
      <c r="AM149" s="1">
        <f t="shared" si="46"/>
        <v>12.186368906591824</v>
      </c>
      <c r="AN149" s="1" t="b">
        <f t="shared" si="47"/>
        <v>1</v>
      </c>
      <c r="AO149" s="1">
        <v>9.4879999999999995</v>
      </c>
    </row>
    <row r="150" spans="1:41">
      <c r="A150" s="7">
        <v>147</v>
      </c>
      <c r="B150" s="9" t="s">
        <v>30</v>
      </c>
      <c r="C150" s="9" t="s">
        <v>31</v>
      </c>
      <c r="D150" s="9" t="s">
        <v>30</v>
      </c>
      <c r="E150" s="9" t="s">
        <v>31</v>
      </c>
      <c r="F150" s="2" t="b">
        <f t="shared" si="41"/>
        <v>0</v>
      </c>
      <c r="G150" s="2" t="b">
        <f t="shared" si="39"/>
        <v>0</v>
      </c>
      <c r="H150" s="1" t="s">
        <v>285</v>
      </c>
      <c r="J150" s="3"/>
      <c r="M150" s="1">
        <f>PRODUCT(SUM(PRODUCT(R150,overview!$J$6),PRODUCT(W150,overview!$K$6),PRODUCT(AB150,overview!$L$6)),1/SUM(overview!$J$6:$L$6))</f>
        <v>0.88823809523809516</v>
      </c>
      <c r="N150" s="1">
        <f>PRODUCT(SUM(PRODUCT(S150,overview!$J$6),PRODUCT(X150,overview!$K$6),PRODUCT(AC150,overview!$L$6)),1/SUM(overview!$J$6:$L$6))</f>
        <v>2.1117619047619045</v>
      </c>
      <c r="O150" s="1">
        <f t="shared" si="34"/>
        <v>13.5</v>
      </c>
      <c r="P150" s="1">
        <f t="shared" si="35"/>
        <v>12.5</v>
      </c>
      <c r="Q150" s="1">
        <f t="shared" si="40"/>
        <v>0.38945805344885326</v>
      </c>
      <c r="R150" s="1">
        <v>1.008</v>
      </c>
      <c r="S150" s="1">
        <v>1.992</v>
      </c>
      <c r="T150" s="1">
        <v>8</v>
      </c>
      <c r="U150" s="1">
        <v>5</v>
      </c>
      <c r="V150" s="1">
        <f t="shared" si="36"/>
        <v>0.31626506024096385</v>
      </c>
      <c r="W150" s="1">
        <v>0.82199999999999995</v>
      </c>
      <c r="X150" s="1">
        <v>2.1779999999999999</v>
      </c>
      <c r="Y150" s="1">
        <v>5.5</v>
      </c>
      <c r="Z150" s="1">
        <v>7.5</v>
      </c>
      <c r="AA150" s="1">
        <f t="shared" si="37"/>
        <v>0.51465063861758076</v>
      </c>
      <c r="AB150" s="1">
        <v>1</v>
      </c>
      <c r="AC150" s="1">
        <v>2</v>
      </c>
      <c r="AD150" s="1">
        <v>0</v>
      </c>
      <c r="AE150" s="1">
        <v>0</v>
      </c>
      <c r="AF150" s="1" t="e">
        <f t="shared" si="33"/>
        <v>#DIV/0!</v>
      </c>
      <c r="AH150" s="1">
        <f t="shared" si="42"/>
        <v>0.57495959691985921</v>
      </c>
      <c r="AI150" s="1">
        <f t="shared" si="43"/>
        <v>0.21678038040511596</v>
      </c>
      <c r="AJ150" s="1">
        <f t="shared" si="38"/>
        <v>0.47638099248964694</v>
      </c>
      <c r="AK150" s="1">
        <f t="shared" si="44"/>
        <v>17.453650816917271</v>
      </c>
      <c r="AL150" s="1" t="b">
        <f t="shared" si="45"/>
        <v>1</v>
      </c>
      <c r="AM150" s="1">
        <f t="shared" si="46"/>
        <v>14.15241640160332</v>
      </c>
      <c r="AN150" s="1" t="b">
        <f t="shared" si="47"/>
        <v>1</v>
      </c>
      <c r="AO150" s="1">
        <v>9.4879999999999995</v>
      </c>
    </row>
    <row r="151" spans="1:41">
      <c r="A151" s="7">
        <v>148</v>
      </c>
      <c r="B151" s="9" t="s">
        <v>47</v>
      </c>
      <c r="C151" s="9" t="s">
        <v>48</v>
      </c>
      <c r="D151" s="9" t="s">
        <v>47</v>
      </c>
      <c r="E151" s="9" t="s">
        <v>48</v>
      </c>
      <c r="F151" s="2" t="b">
        <f t="shared" si="41"/>
        <v>0</v>
      </c>
      <c r="G151" s="2" t="b">
        <f t="shared" si="39"/>
        <v>0</v>
      </c>
      <c r="H151" s="1" t="s">
        <v>285</v>
      </c>
      <c r="M151" s="1">
        <f>PRODUCT(SUM(PRODUCT(R151,overview!$J$6),PRODUCT(W151,overview!$K$6),PRODUCT(AB151,overview!$L$6)),1/SUM(overview!$J$6:$L$6))</f>
        <v>0.83526190476190465</v>
      </c>
      <c r="N151" s="1">
        <f>PRODUCT(SUM(PRODUCT(S151,overview!$J$6),PRODUCT(X151,overview!$K$6),PRODUCT(AC151,overview!$L$6)),1/SUM(overview!$J$6:$L$6))</f>
        <v>2.1647380952380955</v>
      </c>
      <c r="O151" s="1">
        <f t="shared" si="34"/>
        <v>14</v>
      </c>
      <c r="P151" s="1">
        <f t="shared" si="35"/>
        <v>16</v>
      </c>
      <c r="Q151" s="1">
        <f t="shared" si="40"/>
        <v>0.44097021996030988</v>
      </c>
      <c r="R151" s="1">
        <v>0.86699999999999999</v>
      </c>
      <c r="S151" s="1">
        <v>2.133</v>
      </c>
      <c r="T151" s="1">
        <v>4.5</v>
      </c>
      <c r="U151" s="1">
        <v>5.5</v>
      </c>
      <c r="V151" s="1">
        <f t="shared" si="36"/>
        <v>0.49679637443350516</v>
      </c>
      <c r="W151" s="1">
        <v>0.81799999999999995</v>
      </c>
      <c r="X151" s="1">
        <v>2.1819999999999999</v>
      </c>
      <c r="Y151" s="1">
        <v>9.5</v>
      </c>
      <c r="Z151" s="1">
        <v>10.5</v>
      </c>
      <c r="AA151" s="1">
        <f t="shared" si="37"/>
        <v>0.41434705002653288</v>
      </c>
      <c r="AB151" s="1">
        <v>0.85699999999999998</v>
      </c>
      <c r="AC151" s="1">
        <v>2.1429999999999998</v>
      </c>
      <c r="AD151" s="1">
        <v>0</v>
      </c>
      <c r="AE151" s="1">
        <v>0</v>
      </c>
      <c r="AF151" s="1" t="e">
        <f t="shared" si="33"/>
        <v>#DIV/0!</v>
      </c>
      <c r="AH151" s="1">
        <f t="shared" si="42"/>
        <v>0.5418961592127487</v>
      </c>
      <c r="AI151" s="1">
        <f t="shared" si="43"/>
        <v>0.20506831003303386</v>
      </c>
      <c r="AJ151" s="1">
        <f t="shared" si="38"/>
        <v>1.0113452188006484</v>
      </c>
      <c r="AK151" s="1">
        <f t="shared" si="44"/>
        <v>26.437186571626459</v>
      </c>
      <c r="AL151" s="1" t="b">
        <f t="shared" si="45"/>
        <v>1</v>
      </c>
      <c r="AM151" s="1">
        <f t="shared" si="46"/>
        <v>15.643798483945233</v>
      </c>
      <c r="AN151" s="1" t="b">
        <f t="shared" si="47"/>
        <v>1</v>
      </c>
      <c r="AO151" s="1">
        <v>9.4879999999999995</v>
      </c>
    </row>
    <row r="152" spans="1:41">
      <c r="A152" s="7">
        <v>149</v>
      </c>
      <c r="B152" s="9" t="s">
        <v>90</v>
      </c>
      <c r="C152" s="9" t="s">
        <v>91</v>
      </c>
      <c r="D152" s="9" t="s">
        <v>49</v>
      </c>
      <c r="E152" s="9" t="s">
        <v>50</v>
      </c>
      <c r="F152" s="2" t="b">
        <f t="shared" si="41"/>
        <v>1</v>
      </c>
      <c r="G152" s="2" t="b">
        <f t="shared" si="39"/>
        <v>0</v>
      </c>
      <c r="H152" s="1" t="s">
        <v>285</v>
      </c>
      <c r="J152" s="3"/>
      <c r="K152" s="3" t="s">
        <v>34</v>
      </c>
      <c r="L152" s="3" t="s">
        <v>141</v>
      </c>
      <c r="M152" s="1">
        <f>PRODUCT(SUM(PRODUCT(R152,overview!$J$6),PRODUCT(W152,overview!$K$6),PRODUCT(AB152,overview!$L$6)),1/SUM(overview!$J$6:$L$6))</f>
        <v>0.42264285714285715</v>
      </c>
      <c r="N152" s="1">
        <f>PRODUCT(SUM(PRODUCT(S152,overview!$J$6),PRODUCT(X152,overview!$K$6),PRODUCT(AC152,overview!$L$6)),1/SUM(overview!$J$6:$L$6))</f>
        <v>2.5773571428571427</v>
      </c>
      <c r="O152" s="1">
        <f t="shared" si="34"/>
        <v>5.5</v>
      </c>
      <c r="P152" s="1">
        <f t="shared" si="35"/>
        <v>12.5</v>
      </c>
      <c r="Q152" s="1">
        <f t="shared" si="40"/>
        <v>0.37268872523701679</v>
      </c>
      <c r="R152" s="1">
        <v>0</v>
      </c>
      <c r="S152" s="1">
        <v>3</v>
      </c>
      <c r="T152" s="1">
        <v>0</v>
      </c>
      <c r="U152" s="1">
        <v>0</v>
      </c>
      <c r="V152" s="1" t="e">
        <f t="shared" si="36"/>
        <v>#DIV/0!</v>
      </c>
      <c r="W152" s="1">
        <v>0.64200000000000002</v>
      </c>
      <c r="X152" s="1">
        <v>2.3580000000000001</v>
      </c>
      <c r="Y152" s="1">
        <v>5.5</v>
      </c>
      <c r="Z152" s="1">
        <v>10.5</v>
      </c>
      <c r="AA152" s="1">
        <f t="shared" si="37"/>
        <v>0.51977793199167244</v>
      </c>
      <c r="AB152" s="1">
        <v>0.41699999999999998</v>
      </c>
      <c r="AC152" s="1">
        <v>2.5830000000000002</v>
      </c>
      <c r="AD152" s="1">
        <v>0</v>
      </c>
      <c r="AE152" s="1">
        <v>2</v>
      </c>
      <c r="AF152" s="1" t="e">
        <f t="shared" si="33"/>
        <v>#DIV/0!</v>
      </c>
      <c r="AH152" s="1">
        <f t="shared" si="42"/>
        <v>0.53118140289432225</v>
      </c>
      <c r="AI152" s="1">
        <f t="shared" si="43"/>
        <v>0.15685723071909</v>
      </c>
      <c r="AJ152" s="1">
        <f t="shared" si="38"/>
        <v>0.6841311722578215</v>
      </c>
      <c r="AK152" s="1">
        <f t="shared" si="44"/>
        <v>39.633939313388382</v>
      </c>
      <c r="AL152" s="1" t="b">
        <f t="shared" si="45"/>
        <v>1</v>
      </c>
      <c r="AM152" s="1">
        <f t="shared" si="46"/>
        <v>18.132878067594383</v>
      </c>
      <c r="AN152" s="1" t="b">
        <f t="shared" si="47"/>
        <v>1</v>
      </c>
      <c r="AO152" s="1">
        <v>9.4879999999999995</v>
      </c>
    </row>
    <row r="153" spans="1:41">
      <c r="A153" s="7">
        <v>150</v>
      </c>
      <c r="B153" s="9" t="s">
        <v>102</v>
      </c>
      <c r="C153" s="9" t="s">
        <v>48</v>
      </c>
      <c r="D153" s="9" t="s">
        <v>62</v>
      </c>
      <c r="E153" s="9" t="s">
        <v>48</v>
      </c>
      <c r="F153" s="2" t="b">
        <f t="shared" si="41"/>
        <v>1</v>
      </c>
      <c r="G153" s="2" t="b">
        <f t="shared" si="39"/>
        <v>0</v>
      </c>
      <c r="H153" s="1" t="s">
        <v>285</v>
      </c>
      <c r="J153" s="4"/>
      <c r="M153" s="1">
        <f>PRODUCT(SUM(PRODUCT(R153,overview!$J$6),PRODUCT(W153,overview!$K$6),PRODUCT(AB153,overview!$L$6)),1/SUM(overview!$J$6:$L$6))</f>
        <v>0.79709523809523797</v>
      </c>
      <c r="N153" s="1">
        <f>PRODUCT(SUM(PRODUCT(S153,overview!$J$6),PRODUCT(X153,overview!$K$6),PRODUCT(AC153,overview!$L$6)),1/SUM(overview!$J$6:$L$6))</f>
        <v>2.2029047619047617</v>
      </c>
      <c r="O153" s="1">
        <f t="shared" si="34"/>
        <v>19.5</v>
      </c>
      <c r="P153" s="1">
        <f t="shared" si="35"/>
        <v>20.5</v>
      </c>
      <c r="Q153" s="1">
        <f t="shared" si="40"/>
        <v>0.38039407398046421</v>
      </c>
      <c r="R153" s="1">
        <v>0.81899999999999995</v>
      </c>
      <c r="S153" s="1">
        <v>2.181</v>
      </c>
      <c r="T153" s="1">
        <v>9</v>
      </c>
      <c r="U153" s="1">
        <v>9</v>
      </c>
      <c r="V153" s="1">
        <f t="shared" si="36"/>
        <v>0.37551581843191195</v>
      </c>
      <c r="W153" s="1">
        <v>0.77400000000000002</v>
      </c>
      <c r="X153" s="1">
        <v>2.226</v>
      </c>
      <c r="Y153" s="1">
        <v>8.5</v>
      </c>
      <c r="Z153" s="1">
        <v>11.5</v>
      </c>
      <c r="AA153" s="1">
        <f t="shared" si="37"/>
        <v>0.47042968130648488</v>
      </c>
      <c r="AB153" s="1">
        <v>1.1140000000000001</v>
      </c>
      <c r="AC153" s="1">
        <v>1.8859999999999999</v>
      </c>
      <c r="AD153" s="1">
        <v>2</v>
      </c>
      <c r="AE153" s="1">
        <v>0</v>
      </c>
      <c r="AF153" s="1">
        <f t="shared" si="33"/>
        <v>0</v>
      </c>
      <c r="AH153" s="1">
        <f t="shared" si="42"/>
        <v>0.47244676384942441</v>
      </c>
      <c r="AI153" s="1">
        <f t="shared" si="43"/>
        <v>0.12683167174231072</v>
      </c>
      <c r="AJ153" s="1">
        <f t="shared" si="38"/>
        <v>0.64730656612249804</v>
      </c>
      <c r="AK153" s="1">
        <f t="shared" si="44"/>
        <v>52.662344946284605</v>
      </c>
      <c r="AL153" s="1" t="b">
        <f t="shared" si="45"/>
        <v>1</v>
      </c>
      <c r="AM153" s="1">
        <f t="shared" si="46"/>
        <v>20.550307841157082</v>
      </c>
      <c r="AN153" s="1" t="b">
        <f t="shared" si="47"/>
        <v>1</v>
      </c>
      <c r="AO153" s="1">
        <v>9.4879999999999995</v>
      </c>
    </row>
    <row r="154" spans="1:41">
      <c r="A154" s="7">
        <v>151</v>
      </c>
      <c r="B154" s="9" t="s">
        <v>49</v>
      </c>
      <c r="C154" s="9" t="s">
        <v>50</v>
      </c>
      <c r="D154" s="9" t="s">
        <v>102</v>
      </c>
      <c r="E154" s="9" t="s">
        <v>48</v>
      </c>
      <c r="F154" s="2" t="b">
        <f t="shared" si="41"/>
        <v>0</v>
      </c>
      <c r="G154" s="2" t="b">
        <f t="shared" si="39"/>
        <v>0</v>
      </c>
      <c r="H154" s="1" t="s">
        <v>285</v>
      </c>
      <c r="M154" s="1">
        <f>PRODUCT(SUM(PRODUCT(R154,overview!$J$6),PRODUCT(W154,overview!$K$6),PRODUCT(AB154,overview!$L$6)),1/SUM(overview!$J$6:$L$6))</f>
        <v>0.47888095238095235</v>
      </c>
      <c r="N154" s="1">
        <f>PRODUCT(SUM(PRODUCT(S154,overview!$J$6),PRODUCT(X154,overview!$K$6),PRODUCT(AC154,overview!$L$6)),1/SUM(overview!$J$6:$L$6))</f>
        <v>2.5211190476190475</v>
      </c>
      <c r="O154" s="1">
        <f t="shared" si="34"/>
        <v>4.2</v>
      </c>
      <c r="P154" s="1">
        <f t="shared" si="35"/>
        <v>20.8</v>
      </c>
      <c r="Q154" s="1">
        <f t="shared" si="40"/>
        <v>0.94069374045197329</v>
      </c>
      <c r="R154" s="1">
        <v>0.434</v>
      </c>
      <c r="S154" s="1">
        <v>2.5659999999999998</v>
      </c>
      <c r="T154" s="1">
        <v>2</v>
      </c>
      <c r="U154" s="1">
        <v>1</v>
      </c>
      <c r="V154" s="1">
        <f t="shared" si="36"/>
        <v>8.456742010911926E-2</v>
      </c>
      <c r="W154" s="1">
        <v>0.504</v>
      </c>
      <c r="X154" s="1">
        <v>2.496</v>
      </c>
      <c r="Y154" s="1">
        <v>2.2000000000000002</v>
      </c>
      <c r="Z154" s="1">
        <v>18.8</v>
      </c>
      <c r="AA154" s="1">
        <f t="shared" si="37"/>
        <v>1.7255244755244754</v>
      </c>
      <c r="AB154" s="1">
        <v>0.42899999999999999</v>
      </c>
      <c r="AC154" s="1">
        <v>2.5710000000000002</v>
      </c>
      <c r="AD154" s="1">
        <v>0</v>
      </c>
      <c r="AE154" s="1">
        <v>1</v>
      </c>
      <c r="AF154" s="1" t="e">
        <f t="shared" si="33"/>
        <v>#DIV/0!</v>
      </c>
      <c r="AH154" s="1">
        <f t="shared" si="42"/>
        <v>0.41703751394609467</v>
      </c>
      <c r="AI154" s="1">
        <f t="shared" si="43"/>
        <v>0.11107782015971976</v>
      </c>
      <c r="AJ154" s="1">
        <f t="shared" si="38"/>
        <v>0.54168752647591178</v>
      </c>
      <c r="AK154" s="1">
        <f t="shared" si="44"/>
        <v>43.747124231112863</v>
      </c>
      <c r="AL154" s="1" t="b">
        <f t="shared" si="45"/>
        <v>1</v>
      </c>
      <c r="AM154" s="1">
        <f t="shared" si="46"/>
        <v>26.798786464817603</v>
      </c>
      <c r="AN154" s="1" t="b">
        <f t="shared" si="47"/>
        <v>1</v>
      </c>
      <c r="AO154" s="1">
        <v>9.4879999999999995</v>
      </c>
    </row>
    <row r="155" spans="1:41">
      <c r="A155" s="7">
        <v>152</v>
      </c>
      <c r="B155" s="9" t="s">
        <v>56</v>
      </c>
      <c r="C155" s="9" t="s">
        <v>31</v>
      </c>
      <c r="D155" s="9" t="s">
        <v>56</v>
      </c>
      <c r="E155" s="9" t="s">
        <v>31</v>
      </c>
      <c r="F155" s="2" t="b">
        <f t="shared" si="41"/>
        <v>0</v>
      </c>
      <c r="G155" s="2" t="b">
        <f t="shared" si="39"/>
        <v>0</v>
      </c>
      <c r="H155" s="1" t="s">
        <v>285</v>
      </c>
      <c r="J155" s="3"/>
      <c r="M155" s="1">
        <f>PRODUCT(SUM(PRODUCT(R155,overview!$J$6),PRODUCT(W155,overview!$K$6),PRODUCT(AB155,overview!$L$6)),1/SUM(overview!$J$6:$L$6))</f>
        <v>1.007738095238095</v>
      </c>
      <c r="N155" s="1">
        <f>PRODUCT(SUM(PRODUCT(S155,overview!$J$6),PRODUCT(X155,overview!$K$6),PRODUCT(AC155,overview!$L$6)),1/SUM(overview!$J$6:$L$6))</f>
        <v>1.992261904761905</v>
      </c>
      <c r="O155" s="1">
        <f t="shared" si="34"/>
        <v>13</v>
      </c>
      <c r="P155" s="1">
        <f t="shared" si="35"/>
        <v>5</v>
      </c>
      <c r="Q155" s="1">
        <f t="shared" si="40"/>
        <v>0.19454850497575316</v>
      </c>
      <c r="R155" s="1">
        <v>1.002</v>
      </c>
      <c r="S155" s="1">
        <v>1.998</v>
      </c>
      <c r="T155" s="1">
        <v>5</v>
      </c>
      <c r="U155" s="1">
        <v>1</v>
      </c>
      <c r="V155" s="1">
        <f t="shared" si="36"/>
        <v>0.10030030030030032</v>
      </c>
      <c r="W155" s="1">
        <v>1.0109999999999999</v>
      </c>
      <c r="X155" s="1">
        <v>1.9890000000000001</v>
      </c>
      <c r="Y155" s="1">
        <v>8</v>
      </c>
      <c r="Z155" s="1">
        <v>4</v>
      </c>
      <c r="AA155" s="1">
        <f t="shared" si="37"/>
        <v>0.25414781297134237</v>
      </c>
      <c r="AB155" s="1">
        <v>1</v>
      </c>
      <c r="AC155" s="1">
        <v>2</v>
      </c>
      <c r="AD155" s="1">
        <v>0</v>
      </c>
      <c r="AE155" s="1">
        <v>0</v>
      </c>
      <c r="AF155" s="1" t="e">
        <f t="shared" si="33"/>
        <v>#DIV/0!</v>
      </c>
      <c r="AH155" s="1">
        <f t="shared" si="42"/>
        <v>0.39394885197715412</v>
      </c>
      <c r="AI155" s="1">
        <f t="shared" si="43"/>
        <v>8.2288854295444872E-2</v>
      </c>
      <c r="AJ155" s="1">
        <f t="shared" si="38"/>
        <v>0.47803559360216269</v>
      </c>
      <c r="AK155" s="1">
        <f t="shared" si="44"/>
        <v>40.070604203808763</v>
      </c>
      <c r="AL155" s="1" t="b">
        <f t="shared" si="45"/>
        <v>1</v>
      </c>
      <c r="AM155" s="1">
        <f t="shared" si="46"/>
        <v>31.397366086523295</v>
      </c>
      <c r="AN155" s="1" t="b">
        <f t="shared" si="47"/>
        <v>1</v>
      </c>
      <c r="AO155" s="1">
        <v>9.4879999999999995</v>
      </c>
    </row>
    <row r="156" spans="1:41">
      <c r="A156" s="7">
        <v>153</v>
      </c>
      <c r="B156" s="9" t="s">
        <v>45</v>
      </c>
      <c r="C156" s="9" t="s">
        <v>46</v>
      </c>
      <c r="D156" s="9" t="s">
        <v>30</v>
      </c>
      <c r="E156" s="9" t="s">
        <v>31</v>
      </c>
      <c r="F156" s="2" t="b">
        <f t="shared" si="41"/>
        <v>0</v>
      </c>
      <c r="G156" s="2" t="b">
        <f t="shared" si="39"/>
        <v>0</v>
      </c>
      <c r="H156" s="1" t="s">
        <v>285</v>
      </c>
      <c r="J156" s="3"/>
      <c r="K156" s="4"/>
      <c r="L156" s="3"/>
      <c r="M156" s="1">
        <f>PRODUCT(SUM(PRODUCT(R156,overview!$J$6),PRODUCT(W156,overview!$K$6),PRODUCT(AB156,overview!$L$6)),1/SUM(overview!$J$6:$L$6))</f>
        <v>1.055595238095238</v>
      </c>
      <c r="N156" s="1">
        <f>PRODUCT(SUM(PRODUCT(S156,overview!$J$6),PRODUCT(X156,overview!$K$6),PRODUCT(AC156,overview!$L$6)),1/SUM(overview!$J$6:$L$6))</f>
        <v>1.944404761904762</v>
      </c>
      <c r="O156" s="1">
        <f t="shared" si="34"/>
        <v>17</v>
      </c>
      <c r="P156" s="1">
        <f t="shared" si="35"/>
        <v>6</v>
      </c>
      <c r="Q156" s="1">
        <f t="shared" si="40"/>
        <v>0.19160775189889828</v>
      </c>
      <c r="R156" s="1">
        <v>1.026</v>
      </c>
      <c r="S156" s="1">
        <v>1.974</v>
      </c>
      <c r="T156" s="1">
        <v>11</v>
      </c>
      <c r="U156" s="1">
        <v>0</v>
      </c>
      <c r="V156" s="1">
        <f t="shared" si="36"/>
        <v>0</v>
      </c>
      <c r="W156" s="1">
        <v>1.073</v>
      </c>
      <c r="X156" s="1">
        <v>1.927</v>
      </c>
      <c r="Y156" s="1">
        <v>6</v>
      </c>
      <c r="Z156" s="1">
        <v>5</v>
      </c>
      <c r="AA156" s="1">
        <f t="shared" si="37"/>
        <v>0.46402006573257215</v>
      </c>
      <c r="AB156" s="1">
        <v>1</v>
      </c>
      <c r="AC156" s="1">
        <v>2</v>
      </c>
      <c r="AD156" s="1">
        <v>0</v>
      </c>
      <c r="AE156" s="1">
        <v>1</v>
      </c>
      <c r="AF156" s="1" t="e">
        <f t="shared" si="33"/>
        <v>#DIV/0!</v>
      </c>
      <c r="AH156" s="1">
        <f t="shared" si="42"/>
        <v>0.4316947607247244</v>
      </c>
      <c r="AI156" s="1">
        <f t="shared" si="43"/>
        <v>6.4908124009172008E-2</v>
      </c>
      <c r="AJ156" s="1">
        <f t="shared" si="38"/>
        <v>0.36838651953474494</v>
      </c>
      <c r="AK156" s="1">
        <f t="shared" si="44"/>
        <v>46.307715117358349</v>
      </c>
      <c r="AL156" s="1" t="b">
        <f t="shared" si="45"/>
        <v>1</v>
      </c>
      <c r="AM156" s="1">
        <f t="shared" si="46"/>
        <v>42.081147022615674</v>
      </c>
      <c r="AN156" s="1" t="b">
        <f t="shared" si="47"/>
        <v>1</v>
      </c>
      <c r="AO156" s="1">
        <v>9.4879999999999995</v>
      </c>
    </row>
    <row r="157" spans="1:41">
      <c r="A157" s="7">
        <v>154</v>
      </c>
      <c r="B157" s="9" t="s">
        <v>85</v>
      </c>
      <c r="C157" s="9" t="s">
        <v>86</v>
      </c>
      <c r="D157" s="9" t="s">
        <v>41</v>
      </c>
      <c r="E157" s="9" t="s">
        <v>42</v>
      </c>
      <c r="F157" s="2" t="b">
        <f t="shared" si="41"/>
        <v>1</v>
      </c>
      <c r="G157" s="2" t="b">
        <f t="shared" si="39"/>
        <v>1</v>
      </c>
      <c r="H157" s="1" t="s">
        <v>285</v>
      </c>
      <c r="M157" s="1">
        <f>PRODUCT(SUM(PRODUCT(R157,overview!$J$6),PRODUCT(W157,overview!$K$6),PRODUCT(AB157,overview!$L$6)),1/SUM(overview!$J$6:$L$6))</f>
        <v>0.27585714285714286</v>
      </c>
      <c r="N157" s="1">
        <f>PRODUCT(SUM(PRODUCT(S157,overview!$J$6),PRODUCT(X157,overview!$K$6),PRODUCT(AC157,overview!$L$6)),1/SUM(overview!$J$6:$L$6))</f>
        <v>2.7241428571428572</v>
      </c>
      <c r="O157" s="1">
        <f t="shared" si="34"/>
        <v>3</v>
      </c>
      <c r="P157" s="1">
        <f t="shared" si="35"/>
        <v>5</v>
      </c>
      <c r="Q157" s="1">
        <f t="shared" si="40"/>
        <v>0.16877305224885064</v>
      </c>
      <c r="R157" s="1">
        <v>0</v>
      </c>
      <c r="S157" s="1">
        <v>3</v>
      </c>
      <c r="T157" s="1">
        <v>0</v>
      </c>
      <c r="U157" s="1">
        <v>0</v>
      </c>
      <c r="V157" s="1" t="e">
        <f t="shared" si="36"/>
        <v>#DIV/0!</v>
      </c>
      <c r="W157" s="1">
        <v>0.41799999999999998</v>
      </c>
      <c r="X157" s="1">
        <v>2.5819999999999999</v>
      </c>
      <c r="Y157" s="1">
        <v>3</v>
      </c>
      <c r="Z157" s="1">
        <v>3</v>
      </c>
      <c r="AA157" s="1">
        <f t="shared" si="37"/>
        <v>0.16189000774593337</v>
      </c>
      <c r="AB157" s="1">
        <v>0.3</v>
      </c>
      <c r="AC157" s="1">
        <v>2.7</v>
      </c>
      <c r="AD157" s="1">
        <v>0</v>
      </c>
      <c r="AE157" s="1">
        <v>2</v>
      </c>
      <c r="AF157" s="1" t="e">
        <f t="shared" si="33"/>
        <v>#DIV/0!</v>
      </c>
      <c r="AH157" s="1">
        <f t="shared" si="42"/>
        <v>0.45920236021120808</v>
      </c>
      <c r="AI157" s="1">
        <f t="shared" si="43"/>
        <v>8.0084793038045318E-2</v>
      </c>
      <c r="AJ157" s="1">
        <f t="shared" si="38"/>
        <v>0.3606036355321825</v>
      </c>
      <c r="AK157" s="1">
        <f t="shared" si="44"/>
        <v>63.505151955019308</v>
      </c>
      <c r="AL157" s="1" t="b">
        <f t="shared" si="45"/>
        <v>1</v>
      </c>
      <c r="AM157" s="1">
        <f t="shared" si="46"/>
        <v>56.870213313468113</v>
      </c>
      <c r="AN157" s="1" t="b">
        <f t="shared" si="47"/>
        <v>1</v>
      </c>
      <c r="AO157" s="1">
        <v>9.4879999999999995</v>
      </c>
    </row>
    <row r="158" spans="1:41">
      <c r="A158" s="7">
        <v>155</v>
      </c>
      <c r="B158" s="9" t="s">
        <v>98</v>
      </c>
      <c r="C158" s="9" t="s">
        <v>50</v>
      </c>
      <c r="D158" s="9" t="s">
        <v>49</v>
      </c>
      <c r="E158" s="9" t="s">
        <v>50</v>
      </c>
      <c r="F158" s="2" t="b">
        <f t="shared" si="41"/>
        <v>0</v>
      </c>
      <c r="G158" s="2" t="b">
        <f t="shared" si="39"/>
        <v>0</v>
      </c>
      <c r="H158" s="1" t="s">
        <v>285</v>
      </c>
      <c r="J158" s="3"/>
      <c r="K158" s="4"/>
      <c r="L158" s="3"/>
      <c r="M158" s="1">
        <f>PRODUCT(SUM(PRODUCT(R158,overview!$J$6),PRODUCT(W158,overview!$K$6),PRODUCT(AB158,overview!$L$6)),1/SUM(overview!$J$6:$L$6))</f>
        <v>0.40369047619047616</v>
      </c>
      <c r="N158" s="1">
        <f>PRODUCT(SUM(PRODUCT(S158,overview!$J$6),PRODUCT(X158,overview!$K$6),PRODUCT(AC158,overview!$L$6)),1/SUM(overview!$J$6:$L$6))</f>
        <v>2.5963095238095235</v>
      </c>
      <c r="O158" s="1">
        <f t="shared" si="34"/>
        <v>11.5</v>
      </c>
      <c r="P158" s="1">
        <f t="shared" si="35"/>
        <v>13.5</v>
      </c>
      <c r="Q158" s="1">
        <f t="shared" si="40"/>
        <v>0.18252735707436299</v>
      </c>
      <c r="R158" s="1">
        <v>0.33100000000000002</v>
      </c>
      <c r="S158" s="1">
        <v>2.669</v>
      </c>
      <c r="T158" s="1">
        <v>5</v>
      </c>
      <c r="U158" s="1">
        <v>3</v>
      </c>
      <c r="V158" s="1">
        <f t="shared" si="36"/>
        <v>7.4409891345073073E-2</v>
      </c>
      <c r="W158" s="1">
        <v>0.44400000000000001</v>
      </c>
      <c r="X158" s="1">
        <v>2.556</v>
      </c>
      <c r="Y158" s="1">
        <v>5.5</v>
      </c>
      <c r="Z158" s="1">
        <v>10.5</v>
      </c>
      <c r="AA158" s="1">
        <f t="shared" si="37"/>
        <v>0.33162612035851474</v>
      </c>
      <c r="AB158" s="1">
        <v>0.33300000000000002</v>
      </c>
      <c r="AC158" s="1">
        <v>2.6669999999999998</v>
      </c>
      <c r="AD158" s="1">
        <v>1</v>
      </c>
      <c r="AE158" s="1">
        <v>0</v>
      </c>
      <c r="AF158" s="1">
        <f t="shared" si="33"/>
        <v>0</v>
      </c>
      <c r="AH158" s="1">
        <f t="shared" si="42"/>
        <v>0.47841890049977293</v>
      </c>
      <c r="AI158" s="1">
        <f t="shared" si="43"/>
        <v>4.5213252791506495E-2</v>
      </c>
      <c r="AJ158" s="1">
        <f t="shared" si="38"/>
        <v>0.51966099106665664</v>
      </c>
      <c r="AK158" s="1">
        <f t="shared" si="44"/>
        <v>85.020012290505662</v>
      </c>
      <c r="AL158" s="1" t="b">
        <f t="shared" si="45"/>
        <v>1</v>
      </c>
      <c r="AM158" s="1">
        <f t="shared" si="46"/>
        <v>74.765310640353107</v>
      </c>
      <c r="AN158" s="1" t="b">
        <f t="shared" si="47"/>
        <v>1</v>
      </c>
      <c r="AO158" s="1">
        <v>9.4879999999999995</v>
      </c>
    </row>
    <row r="159" spans="1:41">
      <c r="A159" s="7">
        <v>156</v>
      </c>
      <c r="B159" s="9" t="s">
        <v>72</v>
      </c>
      <c r="C159" s="9" t="s">
        <v>73</v>
      </c>
      <c r="D159" s="9" t="s">
        <v>72</v>
      </c>
      <c r="E159" s="9" t="s">
        <v>73</v>
      </c>
      <c r="F159" s="2" t="b">
        <f t="shared" si="41"/>
        <v>0</v>
      </c>
      <c r="G159" s="2" t="b">
        <f t="shared" si="39"/>
        <v>0</v>
      </c>
      <c r="H159" s="1" t="s">
        <v>285</v>
      </c>
      <c r="J159" s="3"/>
      <c r="K159" s="4"/>
      <c r="L159" s="3"/>
      <c r="M159" s="1">
        <f>PRODUCT(SUM(PRODUCT(R159,overview!$J$6),PRODUCT(W159,overview!$K$6),PRODUCT(AB159,overview!$L$6)),1/SUM(overview!$J$6:$L$6))</f>
        <v>0.3452142857142857</v>
      </c>
      <c r="N159" s="1">
        <f>PRODUCT(SUM(PRODUCT(S159,overview!$J$6),PRODUCT(X159,overview!$K$6),PRODUCT(AC159,overview!$L$6)),1/SUM(overview!$J$6:$L$6))</f>
        <v>2.6547857142857141</v>
      </c>
      <c r="O159" s="1">
        <f t="shared" si="34"/>
        <v>9</v>
      </c>
      <c r="P159" s="1">
        <f t="shared" si="35"/>
        <v>9</v>
      </c>
      <c r="Q159" s="1">
        <f t="shared" si="40"/>
        <v>0.13003470820889498</v>
      </c>
      <c r="R159" s="1">
        <v>0.33300000000000002</v>
      </c>
      <c r="S159" s="1">
        <v>2.6669999999999998</v>
      </c>
      <c r="T159" s="1">
        <v>5</v>
      </c>
      <c r="U159" s="1">
        <v>0</v>
      </c>
      <c r="V159" s="1">
        <f t="shared" si="36"/>
        <v>0</v>
      </c>
      <c r="W159" s="1">
        <v>0.35199999999999998</v>
      </c>
      <c r="X159" s="1">
        <v>2.6480000000000001</v>
      </c>
      <c r="Y159" s="1">
        <v>4</v>
      </c>
      <c r="Z159" s="1">
        <v>9</v>
      </c>
      <c r="AA159" s="1">
        <f t="shared" si="37"/>
        <v>0.29909365558912382</v>
      </c>
      <c r="AB159" s="1">
        <v>0.33300000000000002</v>
      </c>
      <c r="AC159" s="1">
        <v>2.6669999999999998</v>
      </c>
      <c r="AD159" s="1">
        <v>0</v>
      </c>
      <c r="AE159" s="1">
        <v>0</v>
      </c>
      <c r="AF159" s="1" t="e">
        <f t="shared" si="33"/>
        <v>#DIV/0!</v>
      </c>
      <c r="AH159" s="1">
        <f t="shared" si="42"/>
        <v>0.43238038754182201</v>
      </c>
      <c r="AI159" s="1">
        <f t="shared" si="43"/>
        <v>3.9466548591321877E-2</v>
      </c>
      <c r="AJ159" s="1">
        <f t="shared" si="38"/>
        <v>0.57581079498887733</v>
      </c>
      <c r="AK159" s="1">
        <f t="shared" si="44"/>
        <v>110.78389475367416</v>
      </c>
      <c r="AL159" s="1" t="b">
        <f t="shared" si="45"/>
        <v>1</v>
      </c>
      <c r="AM159" s="1">
        <f t="shared" si="46"/>
        <v>86.695139288718238</v>
      </c>
      <c r="AN159" s="1" t="b">
        <f t="shared" si="47"/>
        <v>1</v>
      </c>
      <c r="AO159" s="1">
        <v>9.4879999999999995</v>
      </c>
    </row>
    <row r="160" spans="1:41">
      <c r="A160" s="7">
        <v>157</v>
      </c>
      <c r="B160" s="9" t="s">
        <v>98</v>
      </c>
      <c r="C160" s="9" t="s">
        <v>50</v>
      </c>
      <c r="D160" s="9" t="s">
        <v>90</v>
      </c>
      <c r="E160" s="9" t="s">
        <v>91</v>
      </c>
      <c r="F160" s="2" t="b">
        <f t="shared" si="41"/>
        <v>0</v>
      </c>
      <c r="G160" s="2" t="b">
        <f t="shared" si="39"/>
        <v>1</v>
      </c>
      <c r="H160" s="1" t="s">
        <v>125</v>
      </c>
      <c r="M160" s="1">
        <f>PRODUCT(SUM(PRODUCT(R160,overview!$J$6),PRODUCT(W160,overview!$K$6),PRODUCT(AB160,overview!$L$6)),1/SUM(overview!$J$6:$L$6))</f>
        <v>0.15395238095238095</v>
      </c>
      <c r="N160" s="1">
        <f>PRODUCT(SUM(PRODUCT(S160,overview!$J$6),PRODUCT(X160,overview!$K$6),PRODUCT(AC160,overview!$L$6)),1/SUM(overview!$J$6:$L$6))</f>
        <v>2.8460476190476189</v>
      </c>
      <c r="O160" s="1">
        <f t="shared" si="34"/>
        <v>5.7</v>
      </c>
      <c r="P160" s="1">
        <f t="shared" si="35"/>
        <v>5.3</v>
      </c>
      <c r="Q160" s="1">
        <f t="shared" si="40"/>
        <v>5.0297368230253214E-2</v>
      </c>
      <c r="R160" s="1">
        <v>0.41699999999999998</v>
      </c>
      <c r="S160" s="1">
        <v>2.5830000000000002</v>
      </c>
      <c r="T160" s="1">
        <v>4</v>
      </c>
      <c r="U160" s="1">
        <v>1</v>
      </c>
      <c r="V160" s="1">
        <f t="shared" si="36"/>
        <v>4.0360046457607428E-2</v>
      </c>
      <c r="W160" s="1">
        <v>1.4E-2</v>
      </c>
      <c r="X160" s="1">
        <v>2.9860000000000002</v>
      </c>
      <c r="Y160" s="1">
        <v>0.7</v>
      </c>
      <c r="Z160" s="1">
        <v>2.2999999999999998</v>
      </c>
      <c r="AA160" s="1">
        <f t="shared" si="37"/>
        <v>1.540522438044206E-2</v>
      </c>
      <c r="AB160" s="1">
        <v>0.25</v>
      </c>
      <c r="AC160" s="1">
        <v>2.75</v>
      </c>
      <c r="AD160" s="1">
        <v>1</v>
      </c>
      <c r="AE160" s="1">
        <v>2</v>
      </c>
      <c r="AF160" s="1">
        <f t="shared" si="33"/>
        <v>0.18181818181818182</v>
      </c>
      <c r="AH160" s="1">
        <f t="shared" si="42"/>
        <v>0.48617466190273717</v>
      </c>
      <c r="AI160" s="1">
        <f t="shared" si="43"/>
        <v>4.2143097922340597E-2</v>
      </c>
      <c r="AJ160" s="1">
        <f t="shared" si="38"/>
        <v>0.59722754812485634</v>
      </c>
      <c r="AK160" s="1">
        <f t="shared" si="44"/>
        <v>133.45443506701469</v>
      </c>
      <c r="AL160" s="1" t="b">
        <f t="shared" si="45"/>
        <v>1</v>
      </c>
      <c r="AM160" s="1">
        <f t="shared" si="46"/>
        <v>101.68612475677728</v>
      </c>
      <c r="AN160" s="1" t="b">
        <f t="shared" si="47"/>
        <v>1</v>
      </c>
      <c r="AO160" s="1">
        <v>9.4879999999999995</v>
      </c>
    </row>
    <row r="161" spans="1:41">
      <c r="A161" s="7">
        <v>158</v>
      </c>
      <c r="B161" s="9" t="s">
        <v>72</v>
      </c>
      <c r="C161" s="9" t="s">
        <v>73</v>
      </c>
      <c r="D161" s="9" t="s">
        <v>72</v>
      </c>
      <c r="E161" s="9" t="s">
        <v>73</v>
      </c>
      <c r="F161" s="2" t="b">
        <f t="shared" si="41"/>
        <v>0</v>
      </c>
      <c r="G161" s="2" t="b">
        <f t="shared" si="39"/>
        <v>0</v>
      </c>
      <c r="H161" s="1" t="s">
        <v>125</v>
      </c>
      <c r="M161" s="1">
        <f>PRODUCT(SUM(PRODUCT(R161,overview!$J$6),PRODUCT(W161,overview!$K$6),PRODUCT(AB161,overview!$L$6)),1/SUM(overview!$J$6:$L$6))</f>
        <v>0.33621428571428569</v>
      </c>
      <c r="N161" s="1">
        <f>PRODUCT(SUM(PRODUCT(S161,overview!$J$6),PRODUCT(X161,overview!$K$6),PRODUCT(AC161,overview!$L$6)),1/SUM(overview!$J$6:$L$6))</f>
        <v>2.663785714285714</v>
      </c>
      <c r="O161" s="1">
        <f t="shared" si="34"/>
        <v>7</v>
      </c>
      <c r="P161" s="1">
        <f t="shared" si="35"/>
        <v>5</v>
      </c>
      <c r="Q161" s="1">
        <f t="shared" si="40"/>
        <v>9.0154797338451095E-2</v>
      </c>
      <c r="R161" s="1">
        <v>0.33300000000000002</v>
      </c>
      <c r="S161" s="1">
        <v>2.6669999999999998</v>
      </c>
      <c r="T161" s="1">
        <v>5</v>
      </c>
      <c r="U161" s="1">
        <v>0</v>
      </c>
      <c r="V161" s="1">
        <f t="shared" si="36"/>
        <v>0</v>
      </c>
      <c r="W161" s="1">
        <v>0.33800000000000002</v>
      </c>
      <c r="X161" s="1">
        <v>2.6619999999999999</v>
      </c>
      <c r="Y161" s="1">
        <v>2</v>
      </c>
      <c r="Z161" s="1">
        <v>5</v>
      </c>
      <c r="AA161" s="1">
        <f t="shared" si="37"/>
        <v>0.31743050338091661</v>
      </c>
      <c r="AB161" s="1">
        <v>0.33300000000000002</v>
      </c>
      <c r="AC161" s="1">
        <v>2.6669999999999998</v>
      </c>
      <c r="AD161" s="1">
        <v>0</v>
      </c>
      <c r="AE161" s="1">
        <v>0</v>
      </c>
      <c r="AF161" s="1" t="e">
        <f t="shared" si="33"/>
        <v>#DIV/0!</v>
      </c>
      <c r="AH161" s="1">
        <f t="shared" si="42"/>
        <v>0.51479585314331988</v>
      </c>
      <c r="AI161" s="1">
        <f t="shared" si="43"/>
        <v>5.068341970843742E-2</v>
      </c>
      <c r="AJ161" s="1">
        <f t="shared" si="38"/>
        <v>0.59330244313395131</v>
      </c>
      <c r="AK161" s="1">
        <f t="shared" si="44"/>
        <v>145.17889677376215</v>
      </c>
      <c r="AL161" s="1" t="b">
        <f t="shared" si="45"/>
        <v>1</v>
      </c>
      <c r="AM161" s="1">
        <f t="shared" si="46"/>
        <v>110.46904096233703</v>
      </c>
      <c r="AN161" s="1" t="b">
        <f t="shared" si="47"/>
        <v>1</v>
      </c>
      <c r="AO161" s="1">
        <v>9.4879999999999995</v>
      </c>
    </row>
    <row r="162" spans="1:41">
      <c r="A162" s="7">
        <v>159</v>
      </c>
      <c r="B162" s="9" t="s">
        <v>40</v>
      </c>
      <c r="C162" s="9" t="s">
        <v>29</v>
      </c>
      <c r="D162" s="9" t="s">
        <v>28</v>
      </c>
      <c r="E162" s="9" t="s">
        <v>29</v>
      </c>
      <c r="F162" s="2" t="b">
        <f t="shared" si="41"/>
        <v>1</v>
      </c>
      <c r="G162" s="2" t="b">
        <f t="shared" si="39"/>
        <v>1</v>
      </c>
      <c r="H162" s="1" t="s">
        <v>125</v>
      </c>
      <c r="J162" s="2"/>
      <c r="M162" s="1">
        <f>PRODUCT(SUM(PRODUCT(R162,overview!$J$6),PRODUCT(W162,overview!$K$6),PRODUCT(AB162,overview!$L$6)),1/SUM(overview!$J$6:$L$6))</f>
        <v>0.74138095238095236</v>
      </c>
      <c r="N162" s="1">
        <f>PRODUCT(SUM(PRODUCT(S162,overview!$J$6),PRODUCT(X162,overview!$K$6),PRODUCT(AC162,overview!$L$6)),1/SUM(overview!$J$6:$L$6))</f>
        <v>2.2586190476190477</v>
      </c>
      <c r="O162" s="1">
        <f t="shared" si="34"/>
        <v>10</v>
      </c>
      <c r="P162" s="1">
        <f t="shared" si="35"/>
        <v>17</v>
      </c>
      <c r="Q162" s="1">
        <f t="shared" si="40"/>
        <v>0.55801690877274357</v>
      </c>
      <c r="R162" s="1">
        <v>0.40799999999999997</v>
      </c>
      <c r="S162" s="1">
        <v>2.5920000000000001</v>
      </c>
      <c r="T162" s="1">
        <v>0.5</v>
      </c>
      <c r="U162" s="1">
        <v>1.5</v>
      </c>
      <c r="V162" s="1">
        <f t="shared" si="36"/>
        <v>0.47222222222222221</v>
      </c>
      <c r="W162" s="1">
        <v>0.91700000000000004</v>
      </c>
      <c r="X162" s="1">
        <v>2.0830000000000002</v>
      </c>
      <c r="Y162" s="1">
        <v>8.5</v>
      </c>
      <c r="Z162" s="1">
        <v>15.5</v>
      </c>
      <c r="AA162" s="1">
        <f t="shared" si="37"/>
        <v>0.80277314958628665</v>
      </c>
      <c r="AB162" s="1">
        <v>0.66700000000000004</v>
      </c>
      <c r="AC162" s="1">
        <v>2.3330000000000002</v>
      </c>
      <c r="AD162" s="1">
        <v>1</v>
      </c>
      <c r="AE162" s="1">
        <v>0</v>
      </c>
      <c r="AF162" s="1">
        <f t="shared" si="33"/>
        <v>0</v>
      </c>
      <c r="AH162" s="1">
        <f t="shared" si="42"/>
        <v>0.58631934175103317</v>
      </c>
      <c r="AI162" s="1">
        <f t="shared" si="43"/>
        <v>7.1269525930130459E-2</v>
      </c>
      <c r="AJ162" s="1">
        <f t="shared" si="38"/>
        <v>0.53960312075983718</v>
      </c>
      <c r="AK162" s="1">
        <f t="shared" si="44"/>
        <v>132.88247163021722</v>
      </c>
      <c r="AL162" s="1" t="b">
        <f t="shared" si="45"/>
        <v>1</v>
      </c>
      <c r="AM162" s="1">
        <f t="shared" si="46"/>
        <v>122.3094937897781</v>
      </c>
      <c r="AN162" s="1" t="b">
        <f t="shared" si="47"/>
        <v>1</v>
      </c>
      <c r="AO162" s="1">
        <v>9.4879999999999995</v>
      </c>
    </row>
    <row r="163" spans="1:41">
      <c r="A163" s="7">
        <v>160</v>
      </c>
      <c r="B163" s="9" t="s">
        <v>30</v>
      </c>
      <c r="C163" s="9" t="s">
        <v>31</v>
      </c>
      <c r="D163" s="9" t="s">
        <v>83</v>
      </c>
      <c r="E163" s="9" t="s">
        <v>61</v>
      </c>
      <c r="F163" s="2" t="b">
        <f t="shared" si="41"/>
        <v>0</v>
      </c>
      <c r="G163" s="2" t="b">
        <f t="shared" si="39"/>
        <v>0</v>
      </c>
      <c r="H163" s="1" t="s">
        <v>125</v>
      </c>
      <c r="K163" s="4"/>
      <c r="L163" s="3"/>
      <c r="M163" s="1">
        <f>PRODUCT(SUM(PRODUCT(R163,overview!$J$6),PRODUCT(W163,overview!$K$6),PRODUCT(AB163,overview!$L$6)),1/SUM(overview!$J$6:$L$6))</f>
        <v>0.85930952380952375</v>
      </c>
      <c r="N163" s="1">
        <f>PRODUCT(SUM(PRODUCT(S163,overview!$J$6),PRODUCT(X163,overview!$K$6),PRODUCT(AC163,overview!$L$6)),1/SUM(overview!$J$6:$L$6))</f>
        <v>2.1406904761904757</v>
      </c>
      <c r="O163" s="1">
        <f t="shared" si="34"/>
        <v>13.8</v>
      </c>
      <c r="P163" s="1">
        <f t="shared" si="35"/>
        <v>21.2</v>
      </c>
      <c r="Q163" s="1">
        <f t="shared" si="40"/>
        <v>0.61666957621079355</v>
      </c>
      <c r="R163" s="1">
        <v>1.008</v>
      </c>
      <c r="S163" s="1">
        <v>1.992</v>
      </c>
      <c r="T163" s="1">
        <v>6</v>
      </c>
      <c r="U163" s="1">
        <v>2</v>
      </c>
      <c r="V163" s="1">
        <f t="shared" si="36"/>
        <v>0.16867469879518071</v>
      </c>
      <c r="W163" s="1">
        <v>0.77700000000000002</v>
      </c>
      <c r="X163" s="1">
        <v>2.2229999999999999</v>
      </c>
      <c r="Y163" s="1">
        <v>7.8</v>
      </c>
      <c r="Z163" s="1">
        <v>18.2</v>
      </c>
      <c r="AA163" s="1">
        <f t="shared" si="37"/>
        <v>0.81556455240665771</v>
      </c>
      <c r="AB163" s="1">
        <v>1</v>
      </c>
      <c r="AC163" s="1">
        <v>2</v>
      </c>
      <c r="AD163" s="1">
        <v>0</v>
      </c>
      <c r="AE163" s="1">
        <v>1</v>
      </c>
      <c r="AF163" s="1" t="e">
        <f t="shared" si="33"/>
        <v>#DIV/0!</v>
      </c>
      <c r="AH163" s="1">
        <f t="shared" si="42"/>
        <v>0.65291386924749883</v>
      </c>
      <c r="AI163" s="1">
        <f t="shared" si="43"/>
        <v>5.9267381121982064E-2</v>
      </c>
      <c r="AJ163" s="1">
        <f t="shared" si="38"/>
        <v>0.71939816792443867</v>
      </c>
      <c r="AK163" s="1">
        <f t="shared" si="44"/>
        <v>130.83579821599787</v>
      </c>
      <c r="AL163" s="1" t="b">
        <f t="shared" si="45"/>
        <v>1</v>
      </c>
      <c r="AM163" s="1">
        <f t="shared" si="46"/>
        <v>142.45928544336755</v>
      </c>
      <c r="AN163" s="1" t="b">
        <f t="shared" si="47"/>
        <v>1</v>
      </c>
      <c r="AO163" s="1">
        <v>9.4879999999999995</v>
      </c>
    </row>
    <row r="164" spans="1:41">
      <c r="A164" s="7">
        <v>161</v>
      </c>
      <c r="B164" s="9" t="s">
        <v>56</v>
      </c>
      <c r="C164" s="9" t="s">
        <v>31</v>
      </c>
      <c r="D164" s="9" t="s">
        <v>142</v>
      </c>
      <c r="E164" s="9" t="s">
        <v>1</v>
      </c>
      <c r="F164" s="2" t="b">
        <f t="shared" si="41"/>
        <v>0</v>
      </c>
      <c r="G164" s="2" t="b">
        <f t="shared" si="39"/>
        <v>0</v>
      </c>
      <c r="H164" s="1" t="s">
        <v>125</v>
      </c>
      <c r="J164" s="2"/>
      <c r="K164" s="3" t="s">
        <v>34</v>
      </c>
      <c r="L164" s="3" t="s">
        <v>143</v>
      </c>
      <c r="M164" s="1">
        <f>PRODUCT(SUM(PRODUCT(R164,overview!$J$6),PRODUCT(W164,overview!$K$6),PRODUCT(AB164,overview!$L$6)),1/SUM(overview!$J$6:$L$6))</f>
        <v>0.6997619047619047</v>
      </c>
      <c r="N164" s="1">
        <f>PRODUCT(SUM(PRODUCT(S164,overview!$J$6),PRODUCT(X164,overview!$K$6),PRODUCT(AC164,overview!$L$6)),1/SUM(overview!$J$6:$L$6))</f>
        <v>2.300238095238095</v>
      </c>
      <c r="O164" s="1">
        <f t="shared" si="34"/>
        <v>12</v>
      </c>
      <c r="P164" s="1">
        <f t="shared" si="35"/>
        <v>15</v>
      </c>
      <c r="Q164" s="1">
        <f t="shared" si="40"/>
        <v>0.38026601801055787</v>
      </c>
      <c r="R164" s="1">
        <v>1</v>
      </c>
      <c r="S164" s="1">
        <v>2</v>
      </c>
      <c r="T164" s="1">
        <v>6</v>
      </c>
      <c r="U164" s="1">
        <v>0</v>
      </c>
      <c r="V164" s="1">
        <f t="shared" si="36"/>
        <v>0</v>
      </c>
      <c r="W164" s="1">
        <v>0.52700000000000002</v>
      </c>
      <c r="X164" s="1">
        <v>2.4729999999999999</v>
      </c>
      <c r="Y164" s="1">
        <v>5</v>
      </c>
      <c r="Z164" s="1">
        <v>14</v>
      </c>
      <c r="AA164" s="1">
        <f t="shared" si="37"/>
        <v>0.59668418924383348</v>
      </c>
      <c r="AB164" s="1">
        <v>1.161</v>
      </c>
      <c r="AC164" s="1">
        <v>1.839</v>
      </c>
      <c r="AD164" s="1">
        <v>1</v>
      </c>
      <c r="AE164" s="1">
        <v>1</v>
      </c>
      <c r="AF164" s="1">
        <f t="shared" si="33"/>
        <v>0.63132137030995117</v>
      </c>
      <c r="AH164" s="1">
        <f t="shared" si="42"/>
        <v>0.686134693601541</v>
      </c>
      <c r="AI164" s="1">
        <f t="shared" si="43"/>
        <v>6.1805598728919206E-2</v>
      </c>
      <c r="AJ164" s="1">
        <f t="shared" ref="AJ164:AJ195" si="48">(SUM(AE160:AE170)*SUM(AB160:AB170))/(SUM(AD160:AD170)*SUM(AC160:AC170))</f>
        <v>0.58859850102908606</v>
      </c>
      <c r="AK164" s="1">
        <f t="shared" si="44"/>
        <v>138.86834360201314</v>
      </c>
      <c r="AL164" s="1" t="b">
        <f t="shared" si="45"/>
        <v>1</v>
      </c>
      <c r="AM164" s="1">
        <f t="shared" si="46"/>
        <v>166.63773883338703</v>
      </c>
      <c r="AN164" s="1" t="b">
        <f t="shared" si="47"/>
        <v>1</v>
      </c>
      <c r="AO164" s="1">
        <v>9.4879999999999995</v>
      </c>
    </row>
    <row r="165" spans="1:41">
      <c r="A165" s="7">
        <v>162</v>
      </c>
      <c r="B165" s="9" t="s">
        <v>69</v>
      </c>
      <c r="C165" s="9" t="s">
        <v>70</v>
      </c>
      <c r="D165" s="9" t="s">
        <v>75</v>
      </c>
      <c r="E165" s="9" t="s">
        <v>1</v>
      </c>
      <c r="F165" s="2" t="b">
        <f t="shared" si="41"/>
        <v>1</v>
      </c>
      <c r="G165" s="2" t="b">
        <f t="shared" si="39"/>
        <v>1</v>
      </c>
      <c r="H165" s="1" t="s">
        <v>125</v>
      </c>
      <c r="M165" s="1">
        <f>PRODUCT(SUM(PRODUCT(R165,overview!$J$6),PRODUCT(W165,overview!$K$6),PRODUCT(AB165,overview!$L$6)),1/SUM(overview!$J$6:$L$6))</f>
        <v>0.96914285714285708</v>
      </c>
      <c r="N165" s="1">
        <f>PRODUCT(SUM(PRODUCT(S165,overview!$J$6),PRODUCT(X165,overview!$K$6),PRODUCT(AC165,overview!$L$6)),1/SUM(overview!$J$6:$L$6))</f>
        <v>2.0308571428571427</v>
      </c>
      <c r="O165" s="1">
        <f t="shared" si="34"/>
        <v>18.3</v>
      </c>
      <c r="P165" s="1">
        <f t="shared" si="35"/>
        <v>13.7</v>
      </c>
      <c r="Q165" s="1">
        <f t="shared" si="40"/>
        <v>0.35725465956929925</v>
      </c>
      <c r="R165" s="1">
        <v>1</v>
      </c>
      <c r="S165" s="1">
        <v>2</v>
      </c>
      <c r="T165" s="1">
        <v>9</v>
      </c>
      <c r="U165" s="1">
        <v>0</v>
      </c>
      <c r="V165" s="1">
        <f t="shared" si="36"/>
        <v>0</v>
      </c>
      <c r="W165" s="1">
        <v>0.95199999999999996</v>
      </c>
      <c r="X165" s="1">
        <v>2.048</v>
      </c>
      <c r="Y165" s="1">
        <v>9.3000000000000007</v>
      </c>
      <c r="Z165" s="1">
        <v>12.7</v>
      </c>
      <c r="AA165" s="1">
        <f t="shared" si="37"/>
        <v>0.63478662634408589</v>
      </c>
      <c r="AB165" s="1">
        <v>1</v>
      </c>
      <c r="AC165" s="1">
        <v>2</v>
      </c>
      <c r="AD165" s="1">
        <v>0</v>
      </c>
      <c r="AE165" s="1">
        <v>1</v>
      </c>
      <c r="AF165" s="1" t="e">
        <f t="shared" si="33"/>
        <v>#DIV/0!</v>
      </c>
      <c r="AH165" s="1">
        <f t="shared" si="42"/>
        <v>0.7943514668170214</v>
      </c>
      <c r="AI165" s="1">
        <f t="shared" si="43"/>
        <v>5.883159134193925E-2</v>
      </c>
      <c r="AJ165" s="1">
        <f t="shared" si="48"/>
        <v>0.67142745648950286</v>
      </c>
      <c r="AK165" s="1">
        <f t="shared" si="44"/>
        <v>198.56618612436787</v>
      </c>
      <c r="AL165" s="1" t="b">
        <f t="shared" si="45"/>
        <v>1</v>
      </c>
      <c r="AM165" s="1">
        <f t="shared" si="46"/>
        <v>198.72918561994427</v>
      </c>
      <c r="AN165" s="1" t="b">
        <f t="shared" si="47"/>
        <v>1</v>
      </c>
      <c r="AO165" s="1">
        <v>9.4879999999999995</v>
      </c>
    </row>
    <row r="166" spans="1:41">
      <c r="A166" s="7">
        <v>163</v>
      </c>
      <c r="B166" s="9" t="s">
        <v>54</v>
      </c>
      <c r="C166" s="9" t="s">
        <v>55</v>
      </c>
      <c r="D166" s="9" t="s">
        <v>60</v>
      </c>
      <c r="E166" s="9" t="s">
        <v>61</v>
      </c>
      <c r="F166" s="2" t="b">
        <f t="shared" si="41"/>
        <v>0</v>
      </c>
      <c r="G166" s="2" t="b">
        <f t="shared" si="39"/>
        <v>1</v>
      </c>
      <c r="H166" s="1" t="s">
        <v>125</v>
      </c>
      <c r="J166" s="3"/>
      <c r="M166" s="1">
        <f>PRODUCT(SUM(PRODUCT(R166,overview!$J$6),PRODUCT(W166,overview!$K$6),PRODUCT(AB166,overview!$L$6)),1/SUM(overview!$J$6:$L$6))</f>
        <v>0.70002380952380949</v>
      </c>
      <c r="N166" s="1">
        <f>PRODUCT(SUM(PRODUCT(S166,overview!$J$6),PRODUCT(X166,overview!$K$6),PRODUCT(AC166,overview!$L$6)),1/SUM(overview!$J$6:$L$6))</f>
        <v>2.2999761904761904</v>
      </c>
      <c r="O166" s="1">
        <f t="shared" si="34"/>
        <v>12.5</v>
      </c>
      <c r="P166" s="1">
        <f t="shared" si="35"/>
        <v>23.5</v>
      </c>
      <c r="Q166" s="1">
        <f t="shared" si="40"/>
        <v>0.5721992981293802</v>
      </c>
      <c r="R166" s="1">
        <v>0.44500000000000001</v>
      </c>
      <c r="S166" s="1">
        <v>2.5550000000000002</v>
      </c>
      <c r="T166" s="1">
        <v>4.5</v>
      </c>
      <c r="U166" s="1">
        <v>2.5</v>
      </c>
      <c r="V166" s="1">
        <f t="shared" si="36"/>
        <v>9.6760165253315933E-2</v>
      </c>
      <c r="W166" s="1">
        <v>0.83799999999999997</v>
      </c>
      <c r="X166" s="1">
        <v>2.1619999999999999</v>
      </c>
      <c r="Y166" s="1">
        <v>8</v>
      </c>
      <c r="Z166" s="1">
        <v>20</v>
      </c>
      <c r="AA166" s="1">
        <f t="shared" si="37"/>
        <v>0.96901017576318227</v>
      </c>
      <c r="AB166" s="1">
        <v>0.54500000000000004</v>
      </c>
      <c r="AC166" s="1">
        <v>2.4550000000000001</v>
      </c>
      <c r="AD166" s="1">
        <v>0</v>
      </c>
      <c r="AE166" s="1">
        <v>1</v>
      </c>
      <c r="AF166" s="1" t="e">
        <f t="shared" si="33"/>
        <v>#DIV/0!</v>
      </c>
      <c r="AH166" s="1">
        <f t="shared" si="42"/>
        <v>0.81979865637283045</v>
      </c>
      <c r="AI166" s="1">
        <f t="shared" si="43"/>
        <v>6.1295403224709805E-2</v>
      </c>
      <c r="AJ166" s="1">
        <f t="shared" si="48"/>
        <v>0.73935881574092155</v>
      </c>
      <c r="AK166" s="1">
        <f t="shared" si="44"/>
        <v>238.73674075398588</v>
      </c>
      <c r="AL166" s="1" t="b">
        <f t="shared" si="45"/>
        <v>1</v>
      </c>
      <c r="AM166" s="1">
        <f t="shared" si="46"/>
        <v>228.0519383725071</v>
      </c>
      <c r="AN166" s="1" t="b">
        <f t="shared" si="47"/>
        <v>1</v>
      </c>
      <c r="AO166" s="1">
        <v>9.4879999999999995</v>
      </c>
    </row>
    <row r="167" spans="1:41">
      <c r="A167" s="7">
        <v>164</v>
      </c>
      <c r="B167" s="9" t="s">
        <v>47</v>
      </c>
      <c r="C167" s="9" t="s">
        <v>48</v>
      </c>
      <c r="D167" s="9" t="s">
        <v>74</v>
      </c>
      <c r="E167" s="9" t="s">
        <v>1</v>
      </c>
      <c r="F167" s="2" t="b">
        <f t="shared" si="41"/>
        <v>1</v>
      </c>
      <c r="G167" s="2" t="b">
        <f t="shared" si="39"/>
        <v>0</v>
      </c>
      <c r="H167" s="1" t="s">
        <v>125</v>
      </c>
      <c r="K167" s="4"/>
      <c r="L167" s="3"/>
      <c r="M167" s="1">
        <f>PRODUCT(SUM(PRODUCT(R167,overview!$J$6),PRODUCT(W167,overview!$K$6),PRODUCT(AB167,overview!$L$6)),1/SUM(overview!$J$6:$L$6))</f>
        <v>0.92085714285714282</v>
      </c>
      <c r="N167" s="1">
        <f>PRODUCT(SUM(PRODUCT(S167,overview!$J$6),PRODUCT(X167,overview!$K$6),PRODUCT(AC167,overview!$L$6)),1/SUM(overview!$J$6:$L$6))</f>
        <v>2.0791428571428572</v>
      </c>
      <c r="O167" s="1">
        <f t="shared" si="34"/>
        <v>13.2</v>
      </c>
      <c r="P167" s="1">
        <f t="shared" si="35"/>
        <v>21.8</v>
      </c>
      <c r="Q167" s="1">
        <f t="shared" si="40"/>
        <v>0.73145985067106412</v>
      </c>
      <c r="R167" s="1">
        <v>0.90400000000000003</v>
      </c>
      <c r="S167" s="1">
        <v>2.0960000000000001</v>
      </c>
      <c r="T167" s="1">
        <v>5</v>
      </c>
      <c r="U167" s="1">
        <v>1</v>
      </c>
      <c r="V167" s="1">
        <f t="shared" si="36"/>
        <v>8.6259541984732818E-2</v>
      </c>
      <c r="W167" s="1">
        <v>0.92800000000000005</v>
      </c>
      <c r="X167" s="1">
        <v>2.0720000000000001</v>
      </c>
      <c r="Y167" s="1">
        <v>8.1999999999999993</v>
      </c>
      <c r="Z167" s="1">
        <v>19.8</v>
      </c>
      <c r="AA167" s="1">
        <f t="shared" si="37"/>
        <v>1.0814577643845937</v>
      </c>
      <c r="AB167" s="1">
        <v>0.96399999999999997</v>
      </c>
      <c r="AC167" s="1">
        <v>2.036</v>
      </c>
      <c r="AD167" s="1">
        <v>0</v>
      </c>
      <c r="AE167" s="1">
        <v>1</v>
      </c>
      <c r="AF167" s="1" t="e">
        <f t="shared" si="33"/>
        <v>#DIV/0!</v>
      </c>
      <c r="AH167" s="1">
        <f t="shared" si="42"/>
        <v>0.84258420452083638</v>
      </c>
      <c r="AI167" s="1">
        <f t="shared" si="43"/>
        <v>6.5150126060050426E-2</v>
      </c>
      <c r="AJ167" s="1">
        <f t="shared" si="48"/>
        <v>1.07556862347494</v>
      </c>
      <c r="AK167" s="1">
        <f t="shared" si="44"/>
        <v>337.17857012091957</v>
      </c>
      <c r="AL167" s="1" t="b">
        <f t="shared" si="45"/>
        <v>1</v>
      </c>
      <c r="AM167" s="1">
        <f t="shared" si="46"/>
        <v>261.81920428945079</v>
      </c>
      <c r="AN167" s="1" t="b">
        <f t="shared" si="47"/>
        <v>1</v>
      </c>
      <c r="AO167" s="1">
        <v>9.4879999999999995</v>
      </c>
    </row>
    <row r="168" spans="1:41">
      <c r="A168" s="7">
        <v>165</v>
      </c>
      <c r="B168" s="9" t="s">
        <v>82</v>
      </c>
      <c r="C168" s="9" t="s">
        <v>59</v>
      </c>
      <c r="D168" s="9" t="s">
        <v>144</v>
      </c>
      <c r="E168" s="9" t="s">
        <v>1</v>
      </c>
      <c r="F168" s="2" t="b">
        <f t="shared" si="41"/>
        <v>1</v>
      </c>
      <c r="G168" s="2" t="b">
        <f t="shared" si="39"/>
        <v>1</v>
      </c>
      <c r="H168" s="1" t="s">
        <v>125</v>
      </c>
      <c r="J168" s="3"/>
      <c r="M168" s="1">
        <f>PRODUCT(SUM(PRODUCT(R168,overview!$J$6),PRODUCT(W168,overview!$K$6),PRODUCT(AB168,overview!$L$6)),1/SUM(overview!$J$6:$L$6))</f>
        <v>0.50480952380952382</v>
      </c>
      <c r="N168" s="1">
        <f>PRODUCT(SUM(PRODUCT(S168,overview!$J$6),PRODUCT(X168,overview!$K$6),PRODUCT(AC168,overview!$L$6)),1/SUM(overview!$J$6:$L$6))</f>
        <v>2.495190476190476</v>
      </c>
      <c r="O168" s="1">
        <f t="shared" si="34"/>
        <v>11.600000000000001</v>
      </c>
      <c r="P168" s="1">
        <f t="shared" si="35"/>
        <v>33.400000000000006</v>
      </c>
      <c r="Q168" s="1">
        <f t="shared" si="40"/>
        <v>0.5825219749521412</v>
      </c>
      <c r="R168" s="1">
        <v>0.42399999999999999</v>
      </c>
      <c r="S168" s="1">
        <v>2.5760000000000001</v>
      </c>
      <c r="T168" s="1">
        <v>3.7</v>
      </c>
      <c r="U168" s="1">
        <v>4.3</v>
      </c>
      <c r="V168" s="1">
        <f t="shared" si="36"/>
        <v>0.1912875608527782</v>
      </c>
      <c r="W168" s="1">
        <v>0.54</v>
      </c>
      <c r="X168" s="1">
        <v>2.46</v>
      </c>
      <c r="Y168" s="1">
        <v>6.4</v>
      </c>
      <c r="Z168" s="1">
        <v>25.6</v>
      </c>
      <c r="AA168" s="1">
        <f t="shared" si="37"/>
        <v>0.87804878048780488</v>
      </c>
      <c r="AB168" s="1">
        <v>0.68600000000000005</v>
      </c>
      <c r="AC168" s="1">
        <v>2.3140000000000001</v>
      </c>
      <c r="AD168" s="1">
        <v>1.5</v>
      </c>
      <c r="AE168" s="1">
        <v>3.5</v>
      </c>
      <c r="AF168" s="1">
        <f t="shared" si="33"/>
        <v>0.69173148948429852</v>
      </c>
      <c r="AH168" s="1">
        <f t="shared" si="42"/>
        <v>0.84388759887373754</v>
      </c>
      <c r="AI168" s="1">
        <f t="shared" si="43"/>
        <v>5.1200929480465181E-2</v>
      </c>
      <c r="AJ168" s="1">
        <f t="shared" si="48"/>
        <v>0.99722124531627876</v>
      </c>
      <c r="AK168" s="1">
        <f t="shared" si="44"/>
        <v>391.71920927742468</v>
      </c>
      <c r="AL168" s="1" t="b">
        <f t="shared" si="45"/>
        <v>1</v>
      </c>
      <c r="AM168" s="1">
        <f t="shared" si="46"/>
        <v>279.81544571593304</v>
      </c>
      <c r="AN168" s="1" t="b">
        <f t="shared" si="47"/>
        <v>1</v>
      </c>
      <c r="AO168" s="1">
        <v>9.4879999999999995</v>
      </c>
    </row>
    <row r="169" spans="1:41">
      <c r="A169" s="7">
        <v>166</v>
      </c>
      <c r="B169" s="9" t="s">
        <v>85</v>
      </c>
      <c r="C169" s="9" t="s">
        <v>86</v>
      </c>
      <c r="D169" s="9" t="s">
        <v>142</v>
      </c>
      <c r="E169" s="9" t="s">
        <v>1</v>
      </c>
      <c r="F169" s="2" t="b">
        <f t="shared" si="41"/>
        <v>1</v>
      </c>
      <c r="G169" s="2" t="b">
        <f t="shared" si="39"/>
        <v>0</v>
      </c>
      <c r="H169" s="1" t="s">
        <v>125</v>
      </c>
      <c r="K169" s="3" t="s">
        <v>34</v>
      </c>
      <c r="L169" s="3" t="s">
        <v>145</v>
      </c>
      <c r="M169" s="1">
        <f>PRODUCT(SUM(PRODUCT(R169,overview!$J$6),PRODUCT(W169,overview!$K$6),PRODUCT(AB169,overview!$L$6)),1/SUM(overview!$J$6:$L$6))</f>
        <v>0.33138095238095239</v>
      </c>
      <c r="N169" s="1">
        <f>PRODUCT(SUM(PRODUCT(S169,overview!$J$6),PRODUCT(X169,overview!$K$6),PRODUCT(AC169,overview!$L$6)),1/SUM(overview!$J$6:$L$6))</f>
        <v>2.6686190476190474</v>
      </c>
      <c r="O169" s="1">
        <f t="shared" si="34"/>
        <v>3.7</v>
      </c>
      <c r="P169" s="1">
        <f t="shared" si="35"/>
        <v>22.3</v>
      </c>
      <c r="Q169" s="1">
        <f t="shared" si="40"/>
        <v>0.74841778485539301</v>
      </c>
      <c r="R169" s="1">
        <v>0</v>
      </c>
      <c r="S169" s="1">
        <v>3</v>
      </c>
      <c r="T169" s="1">
        <v>0</v>
      </c>
      <c r="U169" s="1">
        <v>0</v>
      </c>
      <c r="V169" s="1" t="e">
        <f t="shared" si="36"/>
        <v>#DIV/0!</v>
      </c>
      <c r="W169" s="1">
        <v>0.504</v>
      </c>
      <c r="X169" s="1">
        <v>2.496</v>
      </c>
      <c r="Y169" s="1">
        <v>3.7</v>
      </c>
      <c r="Z169" s="1">
        <v>21.3</v>
      </c>
      <c r="AA169" s="1">
        <f t="shared" si="37"/>
        <v>1.1624220374220375</v>
      </c>
      <c r="AB169" s="1">
        <v>0.31</v>
      </c>
      <c r="AC169" s="1">
        <v>2.69</v>
      </c>
      <c r="AD169" s="1">
        <v>0</v>
      </c>
      <c r="AE169" s="1">
        <v>1</v>
      </c>
      <c r="AF169" s="1" t="e">
        <f t="shared" si="33"/>
        <v>#DIV/0!</v>
      </c>
      <c r="AH169" s="1">
        <f t="shared" si="42"/>
        <v>0.88352092075670585</v>
      </c>
      <c r="AI169" s="1">
        <f t="shared" si="43"/>
        <v>5.3170088525720936E-2</v>
      </c>
      <c r="AJ169" s="1">
        <f t="shared" si="48"/>
        <v>1.2256453983462547</v>
      </c>
      <c r="AK169" s="1">
        <f t="shared" si="44"/>
        <v>373.29819311500097</v>
      </c>
      <c r="AL169" s="1" t="b">
        <f t="shared" si="45"/>
        <v>1</v>
      </c>
      <c r="AM169" s="1">
        <f t="shared" si="46"/>
        <v>264.62892299524219</v>
      </c>
      <c r="AN169" s="1" t="b">
        <f t="shared" si="47"/>
        <v>1</v>
      </c>
      <c r="AO169" s="1">
        <v>9.4879999999999995</v>
      </c>
    </row>
    <row r="170" spans="1:41">
      <c r="A170" s="7">
        <v>167</v>
      </c>
      <c r="B170" s="9" t="s">
        <v>98</v>
      </c>
      <c r="C170" s="9" t="s">
        <v>50</v>
      </c>
      <c r="D170" s="9" t="s">
        <v>49</v>
      </c>
      <c r="E170" s="9" t="s">
        <v>50</v>
      </c>
      <c r="F170" s="2" t="b">
        <f t="shared" si="41"/>
        <v>0</v>
      </c>
      <c r="G170" s="2" t="b">
        <f t="shared" si="39"/>
        <v>0</v>
      </c>
      <c r="H170" s="1" t="s">
        <v>125</v>
      </c>
      <c r="K170" s="2"/>
      <c r="L170" s="2"/>
      <c r="M170" s="1">
        <f>PRODUCT(SUM(PRODUCT(R170,overview!$J$6),PRODUCT(W170,overview!$K$6),PRODUCT(AB170,overview!$L$6)),1/SUM(overview!$J$6:$L$6))</f>
        <v>0.42557142857142854</v>
      </c>
      <c r="N170" s="1">
        <f>PRODUCT(SUM(PRODUCT(S170,overview!$J$6),PRODUCT(X170,overview!$K$6),PRODUCT(AC170,overview!$L$6)),1/SUM(overview!$J$6:$L$6))</f>
        <v>2.5744285714285713</v>
      </c>
      <c r="O170" s="1">
        <f t="shared" si="34"/>
        <v>9</v>
      </c>
      <c r="P170" s="1">
        <f t="shared" si="35"/>
        <v>16</v>
      </c>
      <c r="Q170" s="1">
        <f t="shared" si="40"/>
        <v>0.29387936296542921</v>
      </c>
      <c r="R170" s="1">
        <v>0.33300000000000002</v>
      </c>
      <c r="S170" s="1">
        <v>2.6669999999999998</v>
      </c>
      <c r="T170" s="1">
        <v>3</v>
      </c>
      <c r="U170" s="1">
        <v>0</v>
      </c>
      <c r="V170" s="1">
        <f t="shared" si="36"/>
        <v>0</v>
      </c>
      <c r="W170" s="1">
        <v>0.47699999999999998</v>
      </c>
      <c r="X170" s="1">
        <v>2.5230000000000001</v>
      </c>
      <c r="Y170" s="1">
        <v>5</v>
      </c>
      <c r="Z170" s="1">
        <v>16</v>
      </c>
      <c r="AA170" s="1">
        <f t="shared" si="37"/>
        <v>0.60499405469678946</v>
      </c>
      <c r="AB170" s="1">
        <v>0.33300000000000002</v>
      </c>
      <c r="AC170" s="1">
        <v>2.6669999999999998</v>
      </c>
      <c r="AD170" s="1">
        <v>1</v>
      </c>
      <c r="AE170" s="1">
        <v>0</v>
      </c>
      <c r="AF170" s="1">
        <f t="shared" si="33"/>
        <v>0</v>
      </c>
      <c r="AH170" s="1">
        <f t="shared" si="42"/>
        <v>0.87148474630988026</v>
      </c>
      <c r="AI170" s="1">
        <f t="shared" si="43"/>
        <v>5.2013344476120535E-2</v>
      </c>
      <c r="AJ170" s="1">
        <f t="shared" si="48"/>
        <v>0.95226220163876041</v>
      </c>
      <c r="AK170" s="1">
        <f t="shared" si="44"/>
        <v>309.95717284787281</v>
      </c>
      <c r="AL170" s="1" t="b">
        <f t="shared" si="45"/>
        <v>1</v>
      </c>
      <c r="AM170" s="1">
        <f t="shared" si="46"/>
        <v>269.46086709660312</v>
      </c>
      <c r="AN170" s="1" t="b">
        <f t="shared" si="47"/>
        <v>1</v>
      </c>
      <c r="AO170" s="1">
        <v>9.4879999999999995</v>
      </c>
    </row>
    <row r="171" spans="1:41">
      <c r="A171" s="7">
        <v>168</v>
      </c>
      <c r="B171" s="9" t="s">
        <v>43</v>
      </c>
      <c r="C171" s="9" t="s">
        <v>44</v>
      </c>
      <c r="D171" s="9" t="s">
        <v>54</v>
      </c>
      <c r="E171" s="9" t="s">
        <v>55</v>
      </c>
      <c r="F171" s="2" t="b">
        <f t="shared" si="41"/>
        <v>1</v>
      </c>
      <c r="G171" s="2" t="b">
        <f t="shared" si="39"/>
        <v>1</v>
      </c>
      <c r="H171" s="1" t="s">
        <v>125</v>
      </c>
      <c r="J171" s="3"/>
      <c r="M171" s="1">
        <f>PRODUCT(SUM(PRODUCT(R171,overview!$J$6),PRODUCT(W171,overview!$K$6),PRODUCT(AB171,overview!$L$6)),1/SUM(overview!$J$6:$L$6))</f>
        <v>0.50614285714285712</v>
      </c>
      <c r="N171" s="1">
        <f>PRODUCT(SUM(PRODUCT(S171,overview!$J$6),PRODUCT(X171,overview!$K$6),PRODUCT(AC171,overview!$L$6)),1/SUM(overview!$J$6:$L$6))</f>
        <v>2.4938571428571423</v>
      </c>
      <c r="O171" s="1">
        <f t="shared" si="34"/>
        <v>7</v>
      </c>
      <c r="P171" s="1">
        <f t="shared" si="35"/>
        <v>23</v>
      </c>
      <c r="Q171" s="1">
        <f t="shared" si="40"/>
        <v>0.66685488424618866</v>
      </c>
      <c r="R171" s="1">
        <v>0.375</v>
      </c>
      <c r="S171" s="1">
        <v>2.625</v>
      </c>
      <c r="T171" s="1">
        <v>2</v>
      </c>
      <c r="U171" s="1">
        <v>0</v>
      </c>
      <c r="V171" s="1">
        <f t="shared" si="36"/>
        <v>0</v>
      </c>
      <c r="W171" s="1">
        <v>0.57899999999999996</v>
      </c>
      <c r="X171" s="1">
        <v>2.4209999999999998</v>
      </c>
      <c r="Y171" s="1">
        <v>5</v>
      </c>
      <c r="Z171" s="1">
        <v>22</v>
      </c>
      <c r="AA171" s="1">
        <f t="shared" si="37"/>
        <v>1.052292441140025</v>
      </c>
      <c r="AB171" s="1">
        <v>0.375</v>
      </c>
      <c r="AC171" s="1">
        <v>2.625</v>
      </c>
      <c r="AD171" s="1">
        <v>0</v>
      </c>
      <c r="AE171" s="1">
        <v>1</v>
      </c>
      <c r="AF171" s="1" t="e">
        <f t="shared" si="33"/>
        <v>#DIV/0!</v>
      </c>
      <c r="AH171" s="1">
        <f t="shared" si="42"/>
        <v>0.87693872336283318</v>
      </c>
      <c r="AI171" s="1">
        <f t="shared" si="43"/>
        <v>8.2893683165493975E-2</v>
      </c>
      <c r="AJ171" s="1">
        <f t="shared" si="48"/>
        <v>0.82117208027112454</v>
      </c>
      <c r="AK171" s="1">
        <f t="shared" si="44"/>
        <v>270.35140292342373</v>
      </c>
      <c r="AL171" s="1" t="b">
        <f t="shared" si="45"/>
        <v>1</v>
      </c>
      <c r="AM171" s="1">
        <f t="shared" si="46"/>
        <v>273.6800921531422</v>
      </c>
      <c r="AN171" s="1" t="b">
        <f t="shared" si="47"/>
        <v>1</v>
      </c>
      <c r="AO171" s="1">
        <v>9.4879999999999995</v>
      </c>
    </row>
    <row r="172" spans="1:41">
      <c r="A172" s="7">
        <v>169</v>
      </c>
      <c r="B172" s="9" t="s">
        <v>64</v>
      </c>
      <c r="C172" s="9" t="s">
        <v>2</v>
      </c>
      <c r="D172" s="9" t="s">
        <v>54</v>
      </c>
      <c r="E172" s="9" t="s">
        <v>55</v>
      </c>
      <c r="F172" s="2" t="b">
        <f t="shared" si="41"/>
        <v>1</v>
      </c>
      <c r="G172" s="2" t="b">
        <f t="shared" si="39"/>
        <v>1</v>
      </c>
      <c r="H172" s="1" t="s">
        <v>125</v>
      </c>
      <c r="J172" s="3"/>
      <c r="M172" s="1">
        <f>PRODUCT(SUM(PRODUCT(R172,overview!$J$6),PRODUCT(W172,overview!$K$6),PRODUCT(AB172,overview!$L$6)),1/SUM(overview!$J$6:$L$6))</f>
        <v>0.40895238095238096</v>
      </c>
      <c r="N172" s="1">
        <f>PRODUCT(SUM(PRODUCT(S172,overview!$J$6),PRODUCT(X172,overview!$K$6),PRODUCT(AC172,overview!$L$6)),1/SUM(overview!$J$6:$L$6))</f>
        <v>2.5910476190476186</v>
      </c>
      <c r="O172" s="1">
        <f t="shared" si="34"/>
        <v>10.5</v>
      </c>
      <c r="P172" s="1">
        <f t="shared" si="35"/>
        <v>13.5</v>
      </c>
      <c r="Q172" s="1">
        <f t="shared" si="40"/>
        <v>0.2029279255626385</v>
      </c>
      <c r="R172" s="1">
        <v>0.33300000000000002</v>
      </c>
      <c r="S172" s="1">
        <v>2.6669999999999998</v>
      </c>
      <c r="T172" s="1">
        <v>7</v>
      </c>
      <c r="U172" s="1">
        <v>1</v>
      </c>
      <c r="V172" s="1">
        <f t="shared" si="36"/>
        <v>1.783705608227543E-2</v>
      </c>
      <c r="W172" s="1">
        <v>0.45</v>
      </c>
      <c r="X172" s="1">
        <v>2.5499999999999998</v>
      </c>
      <c r="Y172" s="1">
        <v>3.5</v>
      </c>
      <c r="Z172" s="1">
        <v>11.5</v>
      </c>
      <c r="AA172" s="1">
        <f t="shared" si="37"/>
        <v>0.57983193277310929</v>
      </c>
      <c r="AB172" s="1">
        <v>0.36399999999999999</v>
      </c>
      <c r="AC172" s="1">
        <v>2.6360000000000001</v>
      </c>
      <c r="AD172" s="1">
        <v>0</v>
      </c>
      <c r="AE172" s="1">
        <v>1</v>
      </c>
      <c r="AF172" s="1" t="e">
        <f t="shared" si="33"/>
        <v>#DIV/0!</v>
      </c>
      <c r="AH172" s="1">
        <f t="shared" si="42"/>
        <v>0.90642139753543671</v>
      </c>
      <c r="AI172" s="1">
        <f t="shared" si="43"/>
        <v>6.8734063296835166E-2</v>
      </c>
      <c r="AJ172" s="1">
        <f t="shared" si="48"/>
        <v>0.68139223560910323</v>
      </c>
      <c r="AK172" s="1">
        <f t="shared" si="44"/>
        <v>200.68604172775375</v>
      </c>
      <c r="AL172" s="1" t="b">
        <f t="shared" si="45"/>
        <v>1</v>
      </c>
      <c r="AM172" s="1">
        <f t="shared" si="46"/>
        <v>261.97073828365603</v>
      </c>
      <c r="AN172" s="1" t="b">
        <f t="shared" si="47"/>
        <v>1</v>
      </c>
      <c r="AO172" s="1">
        <v>9.4879999999999995</v>
      </c>
    </row>
    <row r="173" spans="1:41">
      <c r="A173" s="7">
        <v>170</v>
      </c>
      <c r="B173" s="9" t="s">
        <v>53</v>
      </c>
      <c r="C173" s="9" t="s">
        <v>33</v>
      </c>
      <c r="D173" s="9" t="s">
        <v>47</v>
      </c>
      <c r="E173" s="9" t="s">
        <v>48</v>
      </c>
      <c r="F173" s="2" t="b">
        <f t="shared" si="41"/>
        <v>1</v>
      </c>
      <c r="G173" s="2" t="b">
        <f t="shared" si="39"/>
        <v>1</v>
      </c>
      <c r="H173" s="1" t="s">
        <v>125</v>
      </c>
      <c r="J173" s="4"/>
      <c r="M173" s="1">
        <f>PRODUCT(SUM(PRODUCT(R173,overview!$J$6),PRODUCT(W173,overview!$K$6),PRODUCT(AB173,overview!$L$6)),1/SUM(overview!$J$6:$L$6))</f>
        <v>0.75590476190476186</v>
      </c>
      <c r="N173" s="1">
        <f>PRODUCT(SUM(PRODUCT(S173,overview!$J$6),PRODUCT(X173,overview!$K$6),PRODUCT(AC173,overview!$L$6)),1/SUM(overview!$J$6:$L$6))</f>
        <v>2.2440952380952379</v>
      </c>
      <c r="O173" s="1">
        <f t="shared" si="34"/>
        <v>12.5</v>
      </c>
      <c r="P173" s="1">
        <f t="shared" si="35"/>
        <v>20.5</v>
      </c>
      <c r="Q173" s="1">
        <f t="shared" si="40"/>
        <v>0.55242031999320962</v>
      </c>
      <c r="R173" s="1">
        <v>1</v>
      </c>
      <c r="S173" s="1">
        <v>2</v>
      </c>
      <c r="T173" s="1">
        <v>9</v>
      </c>
      <c r="U173" s="1">
        <v>3</v>
      </c>
      <c r="V173" s="1">
        <f t="shared" si="36"/>
        <v>0.16666666666666666</v>
      </c>
      <c r="W173" s="1">
        <v>0.624</v>
      </c>
      <c r="X173" s="1">
        <v>2.3759999999999999</v>
      </c>
      <c r="Y173" s="1">
        <v>3.5</v>
      </c>
      <c r="Z173" s="1">
        <v>16.5</v>
      </c>
      <c r="AA173" s="1">
        <f t="shared" si="37"/>
        <v>1.2380952380952384</v>
      </c>
      <c r="AB173" s="1">
        <v>0.9</v>
      </c>
      <c r="AC173" s="1">
        <v>2.1</v>
      </c>
      <c r="AD173" s="1">
        <v>0</v>
      </c>
      <c r="AE173" s="1">
        <v>1</v>
      </c>
      <c r="AF173" s="1" t="e">
        <f t="shared" si="33"/>
        <v>#DIV/0!</v>
      </c>
      <c r="AH173" s="1">
        <f t="shared" si="42"/>
        <v>0.86112158902864577</v>
      </c>
      <c r="AI173" s="1">
        <f t="shared" si="43"/>
        <v>4.9306699221391262E-2</v>
      </c>
      <c r="AJ173" s="1">
        <f t="shared" si="48"/>
        <v>0.69404608971501991</v>
      </c>
      <c r="AK173" s="1">
        <f t="shared" si="44"/>
        <v>197.54458982712384</v>
      </c>
      <c r="AL173" s="1" t="b">
        <f t="shared" si="45"/>
        <v>1</v>
      </c>
      <c r="AM173" s="1">
        <f t="shared" si="46"/>
        <v>242.29607951719785</v>
      </c>
      <c r="AN173" s="1" t="b">
        <f t="shared" si="47"/>
        <v>1</v>
      </c>
      <c r="AO173" s="1">
        <v>9.4879999999999995</v>
      </c>
    </row>
    <row r="174" spans="1:41">
      <c r="A174" s="7">
        <v>171</v>
      </c>
      <c r="B174" s="9" t="s">
        <v>82</v>
      </c>
      <c r="C174" s="9" t="s">
        <v>59</v>
      </c>
      <c r="D174" s="9" t="s">
        <v>104</v>
      </c>
      <c r="E174" s="9" t="s">
        <v>37</v>
      </c>
      <c r="F174" s="2" t="b">
        <f t="shared" si="41"/>
        <v>0</v>
      </c>
      <c r="G174" s="2" t="b">
        <f t="shared" si="39"/>
        <v>1</v>
      </c>
      <c r="H174" s="1" t="s">
        <v>125</v>
      </c>
      <c r="J174" s="4"/>
      <c r="K174" s="3" t="s">
        <v>34</v>
      </c>
      <c r="L174" s="3" t="s">
        <v>135</v>
      </c>
      <c r="M174" s="1">
        <f>PRODUCT(SUM(PRODUCT(R174,overview!$J$6),PRODUCT(W174,overview!$K$6),PRODUCT(AB174,overview!$L$6)),1/SUM(overview!$J$6:$L$6))</f>
        <v>0.53485714285714281</v>
      </c>
      <c r="N174" s="1">
        <f>PRODUCT(SUM(PRODUCT(S174,overview!$J$6),PRODUCT(X174,overview!$K$6),PRODUCT(AC174,overview!$L$6)),1/SUM(overview!$J$6:$L$6))</f>
        <v>2.4651428571428569</v>
      </c>
      <c r="O174" s="1">
        <f t="shared" si="34"/>
        <v>9.8000000000000007</v>
      </c>
      <c r="P174" s="1">
        <f t="shared" si="35"/>
        <v>19.2</v>
      </c>
      <c r="Q174" s="1">
        <f t="shared" si="40"/>
        <v>0.42508018506428996</v>
      </c>
      <c r="R174" s="1">
        <v>0.375</v>
      </c>
      <c r="S174" s="1">
        <v>2.625</v>
      </c>
      <c r="T174" s="1">
        <v>4</v>
      </c>
      <c r="U174" s="1">
        <v>0</v>
      </c>
      <c r="V174" s="1">
        <f t="shared" si="36"/>
        <v>0</v>
      </c>
      <c r="W174" s="1">
        <v>0.60899999999999999</v>
      </c>
      <c r="X174" s="1">
        <v>2.391</v>
      </c>
      <c r="Y174" s="1">
        <v>4.8</v>
      </c>
      <c r="Z174" s="1">
        <v>15.2</v>
      </c>
      <c r="AA174" s="1">
        <f t="shared" si="37"/>
        <v>0.80656629025512339</v>
      </c>
      <c r="AB174" s="1">
        <v>0.77100000000000002</v>
      </c>
      <c r="AC174" s="1">
        <v>2.2290000000000001</v>
      </c>
      <c r="AD174" s="1">
        <v>1</v>
      </c>
      <c r="AE174" s="1">
        <v>4</v>
      </c>
      <c r="AF174" s="1">
        <f t="shared" si="33"/>
        <v>1.3835800807537011</v>
      </c>
      <c r="AH174" s="1">
        <f t="shared" si="42"/>
        <v>0.76615187078503355</v>
      </c>
      <c r="AI174" s="1">
        <f t="shared" si="43"/>
        <v>4.9355574657835972E-2</v>
      </c>
      <c r="AJ174" s="1">
        <f t="shared" si="48"/>
        <v>0.6367643817500549</v>
      </c>
      <c r="AK174" s="1">
        <f t="shared" si="44"/>
        <v>237.54973848139724</v>
      </c>
      <c r="AL174" s="1" t="b">
        <f t="shared" si="45"/>
        <v>1</v>
      </c>
      <c r="AM174" s="1">
        <f t="shared" si="46"/>
        <v>237.60306305102353</v>
      </c>
      <c r="AN174" s="1" t="b">
        <f t="shared" si="47"/>
        <v>1</v>
      </c>
      <c r="AO174" s="1">
        <v>9.4879999999999995</v>
      </c>
    </row>
    <row r="175" spans="1:41">
      <c r="A175" s="7">
        <v>172</v>
      </c>
      <c r="B175" s="9" t="s">
        <v>74</v>
      </c>
      <c r="C175" s="9" t="s">
        <v>1</v>
      </c>
      <c r="D175" s="9" t="s">
        <v>74</v>
      </c>
      <c r="E175" s="9" t="s">
        <v>1</v>
      </c>
      <c r="F175" s="2" t="b">
        <f t="shared" si="41"/>
        <v>0</v>
      </c>
      <c r="G175" s="2" t="b">
        <f t="shared" si="39"/>
        <v>0</v>
      </c>
      <c r="H175" s="1" t="s">
        <v>125</v>
      </c>
      <c r="J175" s="3"/>
      <c r="M175" s="1">
        <f>PRODUCT(SUM(PRODUCT(R175,overview!$J$6),PRODUCT(W175,overview!$K$6),PRODUCT(AB175,overview!$L$6)),1/SUM(overview!$J$6:$L$6))</f>
        <v>1.0335238095238095</v>
      </c>
      <c r="N175" s="1">
        <f>PRODUCT(SUM(PRODUCT(S175,overview!$J$6),PRODUCT(X175,overview!$K$6),PRODUCT(AC175,overview!$L$6)),1/SUM(overview!$J$6:$L$6))</f>
        <v>1.9664761904761903</v>
      </c>
      <c r="O175" s="1">
        <f t="shared" si="34"/>
        <v>13.8</v>
      </c>
      <c r="P175" s="1">
        <f t="shared" si="35"/>
        <v>17.2</v>
      </c>
      <c r="Q175" s="1">
        <f t="shared" si="40"/>
        <v>0.65506011039424117</v>
      </c>
      <c r="R175" s="1">
        <v>1.1919999999999999</v>
      </c>
      <c r="S175" s="1">
        <v>1.8080000000000001</v>
      </c>
      <c r="T175" s="1">
        <v>6</v>
      </c>
      <c r="U175" s="1">
        <v>0</v>
      </c>
      <c r="V175" s="1">
        <f t="shared" si="36"/>
        <v>0</v>
      </c>
      <c r="W175" s="1">
        <v>0.94199999999999995</v>
      </c>
      <c r="X175" s="1">
        <v>2.0579999999999998</v>
      </c>
      <c r="Y175" s="1">
        <v>7.8</v>
      </c>
      <c r="Z175" s="1">
        <v>17.2</v>
      </c>
      <c r="AA175" s="1">
        <f t="shared" si="37"/>
        <v>1.0093443970994993</v>
      </c>
      <c r="AB175" s="1">
        <v>1.286</v>
      </c>
      <c r="AC175" s="1">
        <v>1.714</v>
      </c>
      <c r="AD175" s="1">
        <v>0</v>
      </c>
      <c r="AE175" s="1">
        <v>0</v>
      </c>
      <c r="AF175" s="1" t="e">
        <f t="shared" si="33"/>
        <v>#DIV/0!</v>
      </c>
      <c r="AH175" s="1">
        <f t="shared" si="42"/>
        <v>0.79170716143015862</v>
      </c>
      <c r="AI175" s="1">
        <f t="shared" si="43"/>
        <v>6.1985154481615075E-2</v>
      </c>
      <c r="AJ175" s="1">
        <f t="shared" si="48"/>
        <v>0.99140010487676966</v>
      </c>
      <c r="AK175" s="1">
        <f t="shared" si="44"/>
        <v>275.33063147378198</v>
      </c>
      <c r="AL175" s="1" t="b">
        <f t="shared" si="45"/>
        <v>1</v>
      </c>
      <c r="AM175" s="1">
        <f t="shared" si="46"/>
        <v>204.99164345126528</v>
      </c>
      <c r="AN175" s="1" t="b">
        <f t="shared" si="47"/>
        <v>1</v>
      </c>
      <c r="AO175" s="1">
        <v>9.4879999999999995</v>
      </c>
    </row>
    <row r="176" spans="1:41">
      <c r="A176" s="7">
        <v>173</v>
      </c>
      <c r="B176" s="9" t="s">
        <v>90</v>
      </c>
      <c r="C176" s="9" t="s">
        <v>91</v>
      </c>
      <c r="D176" s="9" t="s">
        <v>90</v>
      </c>
      <c r="E176" s="9" t="s">
        <v>91</v>
      </c>
      <c r="F176" s="2" t="b">
        <f t="shared" si="41"/>
        <v>0</v>
      </c>
      <c r="G176" s="2" t="b">
        <f t="shared" si="39"/>
        <v>0</v>
      </c>
      <c r="H176" s="1" t="s">
        <v>125</v>
      </c>
      <c r="J176" s="3"/>
      <c r="M176" s="1">
        <f>PRODUCT(SUM(PRODUCT(R176,overview!$J$6),PRODUCT(W176,overview!$K$6),PRODUCT(AB176,overview!$L$6)),1/SUM(overview!$J$6:$L$6))</f>
        <v>0.49821428571428572</v>
      </c>
      <c r="N176" s="1">
        <f>PRODUCT(SUM(PRODUCT(S176,overview!$J$6),PRODUCT(X176,overview!$K$6),PRODUCT(AC176,overview!$L$6)),1/SUM(overview!$J$6:$L$6))</f>
        <v>2.5017857142857141</v>
      </c>
      <c r="O176" s="1">
        <f t="shared" si="34"/>
        <v>6.5</v>
      </c>
      <c r="P176" s="1">
        <f t="shared" si="35"/>
        <v>7.5</v>
      </c>
      <c r="Q176" s="1">
        <f t="shared" si="40"/>
        <v>0.22978092571240327</v>
      </c>
      <c r="R176" s="1">
        <v>0</v>
      </c>
      <c r="S176" s="1">
        <v>3</v>
      </c>
      <c r="T176" s="1">
        <v>0</v>
      </c>
      <c r="U176" s="1">
        <v>0</v>
      </c>
      <c r="V176" s="1" t="e">
        <f t="shared" si="36"/>
        <v>#DIV/0!</v>
      </c>
      <c r="W176" s="1">
        <v>0.77500000000000002</v>
      </c>
      <c r="X176" s="1">
        <v>2.2250000000000001</v>
      </c>
      <c r="Y176" s="1">
        <v>6.5</v>
      </c>
      <c r="Z176" s="1">
        <v>7.5</v>
      </c>
      <c r="AA176" s="1">
        <f t="shared" si="37"/>
        <v>0.40190146931719972</v>
      </c>
      <c r="AB176" s="1">
        <v>0</v>
      </c>
      <c r="AC176" s="1">
        <v>3</v>
      </c>
      <c r="AD176" s="1">
        <v>0</v>
      </c>
      <c r="AE176" s="1">
        <v>0</v>
      </c>
      <c r="AF176" s="1" t="e">
        <f t="shared" si="33"/>
        <v>#DIV/0!</v>
      </c>
      <c r="AH176" s="1">
        <f t="shared" si="42"/>
        <v>0.79447275334937606</v>
      </c>
      <c r="AI176" s="1">
        <f t="shared" si="43"/>
        <v>7.6697084110697061E-2</v>
      </c>
      <c r="AJ176" s="1">
        <f t="shared" si="48"/>
        <v>1.1158439765274422</v>
      </c>
      <c r="AK176" s="1">
        <f t="shared" si="44"/>
        <v>285.43516927632834</v>
      </c>
      <c r="AL176" s="1" t="b">
        <f t="shared" si="45"/>
        <v>1</v>
      </c>
      <c r="AM176" s="1">
        <f t="shared" si="46"/>
        <v>166.95558477735318</v>
      </c>
      <c r="AN176" s="1" t="b">
        <f t="shared" si="47"/>
        <v>1</v>
      </c>
      <c r="AO176" s="1">
        <v>9.4879999999999995</v>
      </c>
    </row>
    <row r="177" spans="1:41">
      <c r="A177" s="7">
        <v>174</v>
      </c>
      <c r="B177" s="9" t="s">
        <v>90</v>
      </c>
      <c r="C177" s="9" t="s">
        <v>91</v>
      </c>
      <c r="D177" s="9" t="s">
        <v>146</v>
      </c>
      <c r="E177" s="9" t="s">
        <v>1</v>
      </c>
      <c r="F177" s="2" t="b">
        <f t="shared" si="41"/>
        <v>1</v>
      </c>
      <c r="G177" s="2" t="b">
        <f t="shared" si="39"/>
        <v>1</v>
      </c>
      <c r="H177" s="1" t="s">
        <v>285</v>
      </c>
      <c r="J177" s="3"/>
      <c r="K177" s="2"/>
      <c r="L177" s="2"/>
      <c r="M177" s="1">
        <f>PRODUCT(SUM(PRODUCT(R177,overview!$J$6),PRODUCT(W177,overview!$K$6),PRODUCT(AB177,overview!$L$6)),1/SUM(overview!$J$6:$L$6))</f>
        <v>0.73742857142857132</v>
      </c>
      <c r="N177" s="1">
        <f>PRODUCT(SUM(PRODUCT(S177,overview!$J$6),PRODUCT(X177,overview!$K$6),PRODUCT(AC177,overview!$L$6)),1/SUM(overview!$J$6:$L$6))</f>
        <v>2.2625714285714285</v>
      </c>
      <c r="O177" s="1">
        <f t="shared" si="34"/>
        <v>14.2</v>
      </c>
      <c r="P177" s="1">
        <f t="shared" si="35"/>
        <v>28.8</v>
      </c>
      <c r="Q177" s="1">
        <f t="shared" si="40"/>
        <v>0.66103096670692163</v>
      </c>
      <c r="R177" s="1">
        <v>0.315</v>
      </c>
      <c r="S177" s="1">
        <v>2.6850000000000001</v>
      </c>
      <c r="T177" s="1">
        <v>5.5</v>
      </c>
      <c r="U177" s="1">
        <v>10.5</v>
      </c>
      <c r="V177" s="1">
        <f t="shared" si="36"/>
        <v>0.22397155916708988</v>
      </c>
      <c r="W177" s="1">
        <v>0.95599999999999996</v>
      </c>
      <c r="X177" s="1">
        <v>2.044</v>
      </c>
      <c r="Y177" s="1">
        <v>7.2</v>
      </c>
      <c r="Z177" s="1">
        <v>14.8</v>
      </c>
      <c r="AA177" s="1">
        <f t="shared" si="37"/>
        <v>0.96140465318547519</v>
      </c>
      <c r="AB177" s="1">
        <v>0.75</v>
      </c>
      <c r="AC177" s="1">
        <v>2.25</v>
      </c>
      <c r="AD177" s="1">
        <v>1.5</v>
      </c>
      <c r="AE177" s="1">
        <v>3.5</v>
      </c>
      <c r="AF177" s="1">
        <f t="shared" si="33"/>
        <v>0.77777777777777757</v>
      </c>
      <c r="AH177" s="1">
        <f t="shared" si="42"/>
        <v>0.77279087288774062</v>
      </c>
      <c r="AI177" s="1">
        <f t="shared" si="43"/>
        <v>8.931637363506717E-2</v>
      </c>
      <c r="AJ177" s="1">
        <f t="shared" si="48"/>
        <v>1.1298266304988793</v>
      </c>
      <c r="AK177" s="1">
        <f t="shared" si="44"/>
        <v>270.79134384871247</v>
      </c>
      <c r="AL177" s="1" t="b">
        <f t="shared" si="45"/>
        <v>1</v>
      </c>
      <c r="AM177" s="1">
        <f t="shared" si="46"/>
        <v>134.69984826952751</v>
      </c>
      <c r="AN177" s="1" t="b">
        <f t="shared" si="47"/>
        <v>1</v>
      </c>
      <c r="AO177" s="1">
        <v>9.4879999999999995</v>
      </c>
    </row>
    <row r="178" spans="1:41">
      <c r="A178" s="7">
        <v>175</v>
      </c>
      <c r="B178" s="9" t="s">
        <v>65</v>
      </c>
      <c r="C178" s="9" t="s">
        <v>2</v>
      </c>
      <c r="D178" s="9" t="s">
        <v>65</v>
      </c>
      <c r="E178" s="9" t="s">
        <v>2</v>
      </c>
      <c r="F178" s="2" t="b">
        <f t="shared" si="41"/>
        <v>0</v>
      </c>
      <c r="G178" s="2" t="b">
        <f t="shared" si="39"/>
        <v>0</v>
      </c>
      <c r="H178" s="1" t="s">
        <v>285</v>
      </c>
      <c r="J178" s="3"/>
      <c r="M178" s="1">
        <f>PRODUCT(SUM(PRODUCT(R178,overview!$J$6),PRODUCT(W178,overview!$K$6),PRODUCT(AB178,overview!$L$6)),1/SUM(overview!$J$6:$L$6))</f>
        <v>0.56121428571428555</v>
      </c>
      <c r="N178" s="1">
        <f>PRODUCT(SUM(PRODUCT(S178,overview!$J$6),PRODUCT(X178,overview!$K$6),PRODUCT(AC178,overview!$L$6)),1/SUM(overview!$J$6:$L$6))</f>
        <v>2.4387857142857139</v>
      </c>
      <c r="O178" s="1">
        <f t="shared" si="34"/>
        <v>7.2</v>
      </c>
      <c r="P178" s="1">
        <f t="shared" si="35"/>
        <v>14.8</v>
      </c>
      <c r="Q178" s="1">
        <f t="shared" si="40"/>
        <v>0.47302521746770937</v>
      </c>
      <c r="R178" s="1">
        <v>0.33300000000000002</v>
      </c>
      <c r="S178" s="1">
        <v>2.6669999999999998</v>
      </c>
      <c r="T178" s="1">
        <v>5</v>
      </c>
      <c r="U178" s="1">
        <v>0</v>
      </c>
      <c r="V178" s="1">
        <f t="shared" si="36"/>
        <v>0</v>
      </c>
      <c r="W178" s="1">
        <v>0.68799999999999994</v>
      </c>
      <c r="X178" s="1">
        <v>2.3119999999999998</v>
      </c>
      <c r="Y178" s="1">
        <v>2.2000000000000002</v>
      </c>
      <c r="Z178" s="1">
        <v>14.8</v>
      </c>
      <c r="AA178" s="1">
        <f t="shared" si="37"/>
        <v>2.0018873859704311</v>
      </c>
      <c r="AB178" s="1">
        <v>0.33300000000000002</v>
      </c>
      <c r="AC178" s="1">
        <v>2.6669999999999998</v>
      </c>
      <c r="AD178" s="1">
        <v>0</v>
      </c>
      <c r="AE178" s="1">
        <v>0</v>
      </c>
      <c r="AF178" s="1" t="e">
        <f t="shared" si="33"/>
        <v>#DIV/0!</v>
      </c>
      <c r="AH178" s="1">
        <f t="shared" si="42"/>
        <v>0.68917338465209221</v>
      </c>
      <c r="AI178" s="1">
        <f t="shared" si="43"/>
        <v>8.0446389962403303E-2</v>
      </c>
      <c r="AJ178" s="1">
        <f t="shared" si="48"/>
        <v>1.0034536891679748</v>
      </c>
      <c r="AK178" s="1">
        <f t="shared" si="44"/>
        <v>231.5681198263749</v>
      </c>
      <c r="AL178" s="1" t="b">
        <f t="shared" si="45"/>
        <v>1</v>
      </c>
      <c r="AM178" s="1">
        <f t="shared" si="46"/>
        <v>107.84984845157864</v>
      </c>
      <c r="AN178" s="1" t="b">
        <f t="shared" si="47"/>
        <v>1</v>
      </c>
      <c r="AO178" s="1">
        <v>9.4879999999999995</v>
      </c>
    </row>
    <row r="179" spans="1:41">
      <c r="A179" s="7">
        <v>176</v>
      </c>
      <c r="B179" s="9" t="s">
        <v>100</v>
      </c>
      <c r="C179" s="9" t="s">
        <v>73</v>
      </c>
      <c r="D179" s="9" t="s">
        <v>100</v>
      </c>
      <c r="E179" s="9" t="s">
        <v>73</v>
      </c>
      <c r="F179" s="2" t="b">
        <f t="shared" si="41"/>
        <v>0</v>
      </c>
      <c r="G179" s="2" t="b">
        <f t="shared" si="39"/>
        <v>0</v>
      </c>
      <c r="H179" s="1" t="s">
        <v>285</v>
      </c>
      <c r="J179" s="2"/>
      <c r="M179" s="1">
        <f>PRODUCT(SUM(PRODUCT(R179,overview!$J$6),PRODUCT(W179,overview!$K$6),PRODUCT(AB179,overview!$L$6)),1/SUM(overview!$J$6:$L$6))</f>
        <v>0.37478571428571428</v>
      </c>
      <c r="N179" s="1">
        <f>PRODUCT(SUM(PRODUCT(S179,overview!$J$6),PRODUCT(X179,overview!$K$6),PRODUCT(AC179,overview!$L$6)),1/SUM(overview!$J$6:$L$6))</f>
        <v>2.6252142857142853</v>
      </c>
      <c r="O179" s="1">
        <f t="shared" si="34"/>
        <v>8.5</v>
      </c>
      <c r="P179" s="1">
        <f t="shared" si="35"/>
        <v>8.5</v>
      </c>
      <c r="Q179" s="1">
        <f t="shared" si="40"/>
        <v>0.14276385601175418</v>
      </c>
      <c r="R179" s="1">
        <v>0.33300000000000002</v>
      </c>
      <c r="S179" s="1">
        <v>2.6669999999999998</v>
      </c>
      <c r="T179" s="1">
        <v>6</v>
      </c>
      <c r="U179" s="1">
        <v>0</v>
      </c>
      <c r="V179" s="1">
        <f t="shared" si="36"/>
        <v>0</v>
      </c>
      <c r="W179" s="1">
        <v>0.39800000000000002</v>
      </c>
      <c r="X179" s="1">
        <v>2.6019999999999999</v>
      </c>
      <c r="Y179" s="1">
        <v>2.5</v>
      </c>
      <c r="Z179" s="1">
        <v>8.5</v>
      </c>
      <c r="AA179" s="1">
        <f t="shared" si="37"/>
        <v>0.52006149116064582</v>
      </c>
      <c r="AB179" s="1">
        <v>0.33300000000000002</v>
      </c>
      <c r="AC179" s="1">
        <v>2.6669999999999998</v>
      </c>
      <c r="AD179" s="1">
        <v>0</v>
      </c>
      <c r="AE179" s="1">
        <v>0</v>
      </c>
      <c r="AF179" s="1" t="e">
        <f t="shared" si="33"/>
        <v>#DIV/0!</v>
      </c>
      <c r="AH179" s="1">
        <f t="shared" si="42"/>
        <v>0.69795704532508096</v>
      </c>
      <c r="AI179" s="1">
        <f t="shared" si="43"/>
        <v>0.10405974667949616</v>
      </c>
      <c r="AJ179" s="1">
        <f t="shared" si="48"/>
        <v>0.89855871465700565</v>
      </c>
      <c r="AK179" s="1">
        <f t="shared" si="44"/>
        <v>165.50724386422837</v>
      </c>
      <c r="AL179" s="1" t="b">
        <f t="shared" si="45"/>
        <v>1</v>
      </c>
      <c r="AM179" s="1">
        <f t="shared" si="46"/>
        <v>84.953298134382322</v>
      </c>
      <c r="AN179" s="1" t="b">
        <f t="shared" si="47"/>
        <v>1</v>
      </c>
      <c r="AO179" s="1">
        <v>9.4879999999999995</v>
      </c>
    </row>
    <row r="180" spans="1:41">
      <c r="A180" s="7">
        <v>177</v>
      </c>
      <c r="B180" s="9" t="s">
        <v>72</v>
      </c>
      <c r="C180" s="9" t="s">
        <v>73</v>
      </c>
      <c r="D180" s="9" t="s">
        <v>72</v>
      </c>
      <c r="E180" s="9" t="s">
        <v>73</v>
      </c>
      <c r="F180" s="2" t="b">
        <f t="shared" si="41"/>
        <v>0</v>
      </c>
      <c r="G180" s="2" t="b">
        <f t="shared" si="39"/>
        <v>0</v>
      </c>
      <c r="H180" s="1" t="s">
        <v>285</v>
      </c>
      <c r="M180" s="1">
        <f>PRODUCT(SUM(PRODUCT(R180,overview!$J$6),PRODUCT(W180,overview!$K$6),PRODUCT(AB180,overview!$L$6)),1/SUM(overview!$J$6:$L$6))</f>
        <v>0.34907142857142853</v>
      </c>
      <c r="N180" s="1">
        <f>PRODUCT(SUM(PRODUCT(S180,overview!$J$6),PRODUCT(X180,overview!$K$6),PRODUCT(AC180,overview!$L$6)),1/SUM(overview!$J$6:$L$6))</f>
        <v>2.6509285714285711</v>
      </c>
      <c r="O180" s="1">
        <f t="shared" si="34"/>
        <v>7</v>
      </c>
      <c r="P180" s="1">
        <f t="shared" si="35"/>
        <v>5</v>
      </c>
      <c r="Q180" s="1">
        <f t="shared" si="40"/>
        <v>9.4056376086931417E-2</v>
      </c>
      <c r="R180" s="1">
        <v>0.33300000000000002</v>
      </c>
      <c r="S180" s="1">
        <v>2.6669999999999998</v>
      </c>
      <c r="T180" s="1">
        <v>4</v>
      </c>
      <c r="U180" s="1">
        <v>0</v>
      </c>
      <c r="V180" s="1">
        <f t="shared" si="36"/>
        <v>0</v>
      </c>
      <c r="W180" s="1">
        <v>0.35799999999999998</v>
      </c>
      <c r="X180" s="1">
        <v>2.6419999999999999</v>
      </c>
      <c r="Y180" s="1">
        <v>3</v>
      </c>
      <c r="Z180" s="1">
        <v>5</v>
      </c>
      <c r="AA180" s="1">
        <f t="shared" si="37"/>
        <v>0.22583901085036587</v>
      </c>
      <c r="AB180" s="1">
        <v>0.33300000000000002</v>
      </c>
      <c r="AC180" s="1">
        <v>2.6669999999999998</v>
      </c>
      <c r="AD180" s="1">
        <v>0</v>
      </c>
      <c r="AE180" s="1">
        <v>0</v>
      </c>
      <c r="AF180" s="1" t="e">
        <f t="shared" si="33"/>
        <v>#DIV/0!</v>
      </c>
      <c r="AH180" s="1">
        <f t="shared" si="42"/>
        <v>0.60202982089834856</v>
      </c>
      <c r="AI180" s="1">
        <f t="shared" si="43"/>
        <v>9.7442710757980722E-2</v>
      </c>
      <c r="AJ180" s="1">
        <f t="shared" si="48"/>
        <v>0.85514018691588789</v>
      </c>
      <c r="AK180" s="1">
        <f t="shared" si="44"/>
        <v>114.96132743322569</v>
      </c>
      <c r="AL180" s="1" t="b">
        <f t="shared" si="45"/>
        <v>1</v>
      </c>
      <c r="AM180" s="1">
        <f t="shared" si="46"/>
        <v>78.357357300297778</v>
      </c>
      <c r="AN180" s="1" t="b">
        <f t="shared" si="47"/>
        <v>1</v>
      </c>
      <c r="AO180" s="1">
        <v>9.4879999999999995</v>
      </c>
    </row>
    <row r="181" spans="1:41">
      <c r="A181" s="7">
        <v>178</v>
      </c>
      <c r="B181" s="9" t="s">
        <v>47</v>
      </c>
      <c r="C181" s="9" t="s">
        <v>48</v>
      </c>
      <c r="D181" s="9" t="s">
        <v>47</v>
      </c>
      <c r="E181" s="9" t="s">
        <v>48</v>
      </c>
      <c r="F181" s="2" t="b">
        <f t="shared" si="41"/>
        <v>0</v>
      </c>
      <c r="G181" s="2" t="b">
        <f t="shared" si="39"/>
        <v>0</v>
      </c>
      <c r="H181" s="1" t="s">
        <v>285</v>
      </c>
      <c r="J181" s="2"/>
      <c r="K181" s="2"/>
      <c r="L181" s="2"/>
      <c r="M181" s="1">
        <f>PRODUCT(SUM(PRODUCT(R181,overview!$J$6),PRODUCT(W181,overview!$K$6),PRODUCT(AB181,overview!$L$6)),1/SUM(overview!$J$6:$L$6))</f>
        <v>0.85933333333333328</v>
      </c>
      <c r="N181" s="1">
        <f>PRODUCT(SUM(PRODUCT(S181,overview!$J$6),PRODUCT(X181,overview!$K$6),PRODUCT(AC181,overview!$L$6)),1/SUM(overview!$J$6:$L$6))</f>
        <v>2.1406666666666667</v>
      </c>
      <c r="O181" s="1">
        <f t="shared" si="34"/>
        <v>5.8</v>
      </c>
      <c r="P181" s="1">
        <f t="shared" si="35"/>
        <v>11.2</v>
      </c>
      <c r="Q181" s="1">
        <f t="shared" si="40"/>
        <v>0.77518014583489947</v>
      </c>
      <c r="R181" s="1">
        <v>0.86399999999999999</v>
      </c>
      <c r="S181" s="1">
        <v>2.1360000000000001</v>
      </c>
      <c r="T181" s="1">
        <v>1</v>
      </c>
      <c r="U181" s="1">
        <v>1</v>
      </c>
      <c r="V181" s="1">
        <f t="shared" si="36"/>
        <v>0.4044943820224719</v>
      </c>
      <c r="W181" s="1">
        <v>0.85699999999999998</v>
      </c>
      <c r="X181" s="1">
        <v>2.1429999999999998</v>
      </c>
      <c r="Y181" s="1">
        <v>4.8</v>
      </c>
      <c r="Z181" s="1">
        <v>10.199999999999999</v>
      </c>
      <c r="AA181" s="1">
        <f t="shared" si="37"/>
        <v>0.84980167988800759</v>
      </c>
      <c r="AB181" s="1">
        <v>0.85699999999999998</v>
      </c>
      <c r="AC181" s="1">
        <v>2.1429999999999998</v>
      </c>
      <c r="AD181" s="1">
        <v>0</v>
      </c>
      <c r="AE181" s="1">
        <v>0</v>
      </c>
      <c r="AF181" s="1" t="e">
        <f t="shared" si="33"/>
        <v>#DIV/0!</v>
      </c>
      <c r="AH181" s="1">
        <f t="shared" si="42"/>
        <v>0.59522710920636901</v>
      </c>
      <c r="AI181" s="1">
        <f t="shared" si="43"/>
        <v>0.11412791866778277</v>
      </c>
      <c r="AJ181" s="1">
        <f t="shared" si="48"/>
        <v>0.60680713128038888</v>
      </c>
      <c r="AK181" s="1">
        <f t="shared" si="44"/>
        <v>92.049185010556002</v>
      </c>
      <c r="AL181" s="1" t="b">
        <f t="shared" si="45"/>
        <v>1</v>
      </c>
      <c r="AM181" s="1">
        <f t="shared" si="46"/>
        <v>63.929183083726983</v>
      </c>
      <c r="AN181" s="1" t="b">
        <f t="shared" si="47"/>
        <v>1</v>
      </c>
      <c r="AO181" s="1">
        <v>9.4879999999999995</v>
      </c>
    </row>
    <row r="182" spans="1:41">
      <c r="A182" s="7">
        <v>179</v>
      </c>
      <c r="B182" s="9" t="s">
        <v>30</v>
      </c>
      <c r="C182" s="9" t="s">
        <v>31</v>
      </c>
      <c r="D182" s="9" t="s">
        <v>75</v>
      </c>
      <c r="E182" s="9" t="s">
        <v>1</v>
      </c>
      <c r="F182" s="2" t="b">
        <f t="shared" si="41"/>
        <v>1</v>
      </c>
      <c r="G182" s="2" t="b">
        <f t="shared" si="39"/>
        <v>0</v>
      </c>
      <c r="H182" s="1" t="s">
        <v>285</v>
      </c>
      <c r="J182" s="3"/>
      <c r="M182" s="1">
        <f>PRODUCT(SUM(PRODUCT(R182,overview!$J$6),PRODUCT(W182,overview!$K$6),PRODUCT(AB182,overview!$L$6)),1/SUM(overview!$J$6:$L$6))</f>
        <v>0.84061904761904749</v>
      </c>
      <c r="N182" s="1">
        <f>PRODUCT(SUM(PRODUCT(S182,overview!$J$6),PRODUCT(X182,overview!$K$6),PRODUCT(AC182,overview!$L$6)),1/SUM(overview!$J$6:$L$6))</f>
        <v>2.1593809523809524</v>
      </c>
      <c r="O182" s="1">
        <f t="shared" si="34"/>
        <v>12.2</v>
      </c>
      <c r="P182" s="1">
        <f t="shared" si="35"/>
        <v>22.8</v>
      </c>
      <c r="Q182" s="1">
        <f t="shared" si="40"/>
        <v>0.7275200665758792</v>
      </c>
      <c r="R182" s="1">
        <v>1.004</v>
      </c>
      <c r="S182" s="1">
        <v>1.996</v>
      </c>
      <c r="T182" s="1">
        <v>7</v>
      </c>
      <c r="U182" s="1">
        <v>3</v>
      </c>
      <c r="V182" s="1">
        <f t="shared" si="36"/>
        <v>0.21557400515316344</v>
      </c>
      <c r="W182" s="1">
        <v>0.75</v>
      </c>
      <c r="X182" s="1">
        <v>2.25</v>
      </c>
      <c r="Y182" s="1">
        <v>5.2</v>
      </c>
      <c r="Z182" s="1">
        <v>18.8</v>
      </c>
      <c r="AA182" s="1">
        <f t="shared" si="37"/>
        <v>1.2051282051282051</v>
      </c>
      <c r="AB182" s="1">
        <v>1</v>
      </c>
      <c r="AC182" s="1">
        <v>2</v>
      </c>
      <c r="AD182" s="1">
        <v>0</v>
      </c>
      <c r="AE182" s="1">
        <v>1</v>
      </c>
      <c r="AF182" s="1" t="e">
        <f t="shared" si="33"/>
        <v>#DIV/0!</v>
      </c>
      <c r="AH182" s="1">
        <f t="shared" si="42"/>
        <v>0.56280618704243945</v>
      </c>
      <c r="AI182" s="1">
        <f t="shared" si="43"/>
        <v>6.4499718867975023E-2</v>
      </c>
      <c r="AJ182" s="1">
        <f t="shared" si="48"/>
        <v>0.35079819893573477</v>
      </c>
      <c r="AK182" s="1">
        <f t="shared" si="44"/>
        <v>79.816011935218654</v>
      </c>
      <c r="AL182" s="1" t="b">
        <f t="shared" si="45"/>
        <v>1</v>
      </c>
      <c r="AM182" s="1">
        <f t="shared" si="46"/>
        <v>48.747030803356481</v>
      </c>
      <c r="AN182" s="1" t="b">
        <f t="shared" si="47"/>
        <v>1</v>
      </c>
      <c r="AO182" s="1">
        <v>9.4879999999999995</v>
      </c>
    </row>
    <row r="183" spans="1:41">
      <c r="A183" s="7">
        <v>180</v>
      </c>
      <c r="B183" s="9" t="s">
        <v>45</v>
      </c>
      <c r="C183" s="9" t="s">
        <v>46</v>
      </c>
      <c r="D183" s="9" t="s">
        <v>45</v>
      </c>
      <c r="E183" s="9" t="s">
        <v>46</v>
      </c>
      <c r="F183" s="2" t="b">
        <f t="shared" si="41"/>
        <v>0</v>
      </c>
      <c r="G183" s="2" t="b">
        <f t="shared" si="39"/>
        <v>0</v>
      </c>
      <c r="H183" s="1" t="s">
        <v>285</v>
      </c>
      <c r="J183" s="3"/>
      <c r="M183" s="1">
        <f>PRODUCT(SUM(PRODUCT(R183,overview!$J$6),PRODUCT(W183,overview!$K$6),PRODUCT(AB183,overview!$L$6)),1/SUM(overview!$J$6:$L$6))</f>
        <v>0.97040476190476177</v>
      </c>
      <c r="N183" s="1">
        <f>PRODUCT(SUM(PRODUCT(S183,overview!$J$6),PRODUCT(X183,overview!$K$6),PRODUCT(AC183,overview!$L$6)),1/SUM(overview!$J$6:$L$6))</f>
        <v>2.0295952380952382</v>
      </c>
      <c r="O183" s="1">
        <f t="shared" si="34"/>
        <v>15.5</v>
      </c>
      <c r="P183" s="1">
        <f t="shared" si="35"/>
        <v>12.5</v>
      </c>
      <c r="Q183" s="1">
        <f t="shared" si="40"/>
        <v>0.38558648085000252</v>
      </c>
      <c r="R183" s="1">
        <v>1.0249999999999999</v>
      </c>
      <c r="S183" s="1">
        <v>1.9750000000000001</v>
      </c>
      <c r="T183" s="1">
        <v>6</v>
      </c>
      <c r="U183" s="1">
        <v>1</v>
      </c>
      <c r="V183" s="1">
        <f t="shared" si="36"/>
        <v>8.649789029535862E-2</v>
      </c>
      <c r="W183" s="1">
        <v>0.94099999999999995</v>
      </c>
      <c r="X183" s="1">
        <v>2.0590000000000002</v>
      </c>
      <c r="Y183" s="1">
        <v>9.5</v>
      </c>
      <c r="Z183" s="1">
        <v>11.5</v>
      </c>
      <c r="AA183" s="1">
        <f t="shared" si="37"/>
        <v>0.55323227933846264</v>
      </c>
      <c r="AB183" s="1">
        <v>1</v>
      </c>
      <c r="AC183" s="1">
        <v>2</v>
      </c>
      <c r="AD183" s="1">
        <v>0</v>
      </c>
      <c r="AE183" s="1">
        <v>0</v>
      </c>
      <c r="AF183" s="1" t="e">
        <f t="shared" si="33"/>
        <v>#DIV/0!</v>
      </c>
      <c r="AH183" s="1">
        <f t="shared" si="42"/>
        <v>0.48523535780573301</v>
      </c>
      <c r="AI183" s="1">
        <f t="shared" si="43"/>
        <v>9.5942791750477652E-2</v>
      </c>
      <c r="AJ183" s="1">
        <f t="shared" si="48"/>
        <v>0.72524568502766529</v>
      </c>
      <c r="AK183" s="1">
        <f t="shared" si="44"/>
        <v>71.471054100223341</v>
      </c>
      <c r="AL183" s="1" t="b">
        <f t="shared" si="45"/>
        <v>1</v>
      </c>
      <c r="AM183" s="1">
        <f t="shared" si="46"/>
        <v>38.310175067556486</v>
      </c>
      <c r="AN183" s="1" t="b">
        <f t="shared" si="47"/>
        <v>1</v>
      </c>
      <c r="AO183" s="1">
        <v>9.4879999999999995</v>
      </c>
    </row>
    <row r="184" spans="1:41">
      <c r="A184" s="7">
        <v>181</v>
      </c>
      <c r="B184" s="9" t="s">
        <v>47</v>
      </c>
      <c r="C184" s="9" t="s">
        <v>48</v>
      </c>
      <c r="D184" s="9" t="s">
        <v>47</v>
      </c>
      <c r="E184" s="9" t="s">
        <v>48</v>
      </c>
      <c r="F184" s="2" t="b">
        <f t="shared" si="41"/>
        <v>0</v>
      </c>
      <c r="G184" s="2" t="b">
        <f t="shared" si="39"/>
        <v>0</v>
      </c>
      <c r="H184" s="1" t="s">
        <v>285</v>
      </c>
      <c r="J184" s="4"/>
      <c r="M184" s="1">
        <f>PRODUCT(SUM(PRODUCT(R184,overview!$J$6),PRODUCT(W184,overview!$K$6),PRODUCT(AB184,overview!$L$6)),1/SUM(overview!$J$6:$L$6))</f>
        <v>1.0046190476190475</v>
      </c>
      <c r="N184" s="1">
        <f>PRODUCT(SUM(PRODUCT(S184,overview!$J$6),PRODUCT(X184,overview!$K$6),PRODUCT(AC184,overview!$L$6)),1/SUM(overview!$J$6:$L$6))</f>
        <v>1.9953809523809525</v>
      </c>
      <c r="O184" s="1">
        <f t="shared" si="34"/>
        <v>17.5</v>
      </c>
      <c r="P184" s="1">
        <f t="shared" si="35"/>
        <v>5.5</v>
      </c>
      <c r="Q184" s="1">
        <f t="shared" si="40"/>
        <v>0.15823415302688859</v>
      </c>
      <c r="R184" s="1">
        <v>1.0529999999999999</v>
      </c>
      <c r="S184" s="1">
        <v>1.9470000000000001</v>
      </c>
      <c r="T184" s="1">
        <v>9</v>
      </c>
      <c r="U184" s="1">
        <v>1</v>
      </c>
      <c r="V184" s="1">
        <f t="shared" si="36"/>
        <v>6.0092449922958383E-2</v>
      </c>
      <c r="W184" s="1">
        <v>0.98499999999999999</v>
      </c>
      <c r="X184" s="1">
        <v>2.0150000000000001</v>
      </c>
      <c r="Y184" s="1">
        <v>8.5</v>
      </c>
      <c r="Z184" s="1">
        <v>4.5</v>
      </c>
      <c r="AA184" s="1">
        <f t="shared" si="37"/>
        <v>0.25879433659319806</v>
      </c>
      <c r="AB184" s="1">
        <v>0.85699999999999998</v>
      </c>
      <c r="AC184" s="1">
        <v>2.1429999999999998</v>
      </c>
      <c r="AD184" s="1">
        <v>0</v>
      </c>
      <c r="AE184" s="1">
        <v>0</v>
      </c>
      <c r="AF184" s="1" t="e">
        <f t="shared" si="33"/>
        <v>#DIV/0!</v>
      </c>
      <c r="AH184" s="1">
        <f t="shared" si="42"/>
        <v>0.46117716354669763</v>
      </c>
      <c r="AI184" s="1">
        <f t="shared" si="43"/>
        <v>0.12755132883864623</v>
      </c>
      <c r="AJ184" s="1">
        <f t="shared" si="48"/>
        <v>0.78551532033426164</v>
      </c>
      <c r="AK184" s="1">
        <f t="shared" si="44"/>
        <v>78.19833498187262</v>
      </c>
      <c r="AL184" s="1" t="b">
        <f t="shared" si="45"/>
        <v>1</v>
      </c>
      <c r="AM184" s="1">
        <f t="shared" si="46"/>
        <v>32.639754272531235</v>
      </c>
      <c r="AN184" s="1" t="b">
        <f t="shared" si="47"/>
        <v>1</v>
      </c>
      <c r="AO184" s="1">
        <v>9.4879999999999995</v>
      </c>
    </row>
    <row r="185" spans="1:41">
      <c r="A185" s="7">
        <v>182</v>
      </c>
      <c r="B185" s="9" t="s">
        <v>47</v>
      </c>
      <c r="C185" s="9" t="s">
        <v>48</v>
      </c>
      <c r="D185" s="9" t="s">
        <v>47</v>
      </c>
      <c r="E185" s="9" t="s">
        <v>48</v>
      </c>
      <c r="F185" s="2" t="b">
        <f t="shared" si="41"/>
        <v>0</v>
      </c>
      <c r="G185" s="2" t="b">
        <f t="shared" si="39"/>
        <v>0</v>
      </c>
      <c r="H185" s="1" t="s">
        <v>285</v>
      </c>
      <c r="J185" s="3"/>
      <c r="M185" s="1">
        <f>PRODUCT(SUM(PRODUCT(R185,overview!$J$6),PRODUCT(W185,overview!$K$6),PRODUCT(AB185,overview!$L$6)),1/SUM(overview!$J$6:$L$6))</f>
        <v>0.7209523809523809</v>
      </c>
      <c r="N185" s="1">
        <f>PRODUCT(SUM(PRODUCT(S185,overview!$J$6),PRODUCT(X185,overview!$K$6),PRODUCT(AC185,overview!$L$6)),1/SUM(overview!$J$6:$L$6))</f>
        <v>2.2790476190476188</v>
      </c>
      <c r="O185" s="1">
        <f t="shared" si="34"/>
        <v>6.5</v>
      </c>
      <c r="P185" s="1">
        <f t="shared" si="35"/>
        <v>14.5</v>
      </c>
      <c r="Q185" s="1">
        <f t="shared" si="40"/>
        <v>0.70568002828763388</v>
      </c>
      <c r="R185" s="1">
        <v>0.877</v>
      </c>
      <c r="S185" s="1">
        <v>2.1230000000000002</v>
      </c>
      <c r="T185" s="1">
        <v>4</v>
      </c>
      <c r="U185" s="1">
        <v>3</v>
      </c>
      <c r="V185" s="1">
        <f t="shared" si="36"/>
        <v>0.30982100800753648</v>
      </c>
      <c r="W185" s="1">
        <v>0.63500000000000001</v>
      </c>
      <c r="X185" s="1">
        <v>2.3650000000000002</v>
      </c>
      <c r="Y185" s="1">
        <v>2.5</v>
      </c>
      <c r="Z185" s="1">
        <v>11.5</v>
      </c>
      <c r="AA185" s="1">
        <f t="shared" si="37"/>
        <v>1.2350951374207189</v>
      </c>
      <c r="AB185" s="1">
        <v>0.85699999999999998</v>
      </c>
      <c r="AC185" s="1">
        <v>2.1429999999999998</v>
      </c>
      <c r="AD185" s="1">
        <v>0</v>
      </c>
      <c r="AE185" s="1">
        <v>0</v>
      </c>
      <c r="AF185" s="1" t="e">
        <f t="shared" si="33"/>
        <v>#DIV/0!</v>
      </c>
      <c r="AH185" s="1">
        <f t="shared" si="42"/>
        <v>0.51189171405711054</v>
      </c>
      <c r="AI185" s="1">
        <f t="shared" si="43"/>
        <v>0.1525967810811209</v>
      </c>
      <c r="AJ185" s="1">
        <f t="shared" si="48"/>
        <v>0.90224704278615719</v>
      </c>
      <c r="AK185" s="1">
        <f t="shared" si="44"/>
        <v>61.240814302289962</v>
      </c>
      <c r="AL185" s="1" t="b">
        <f t="shared" si="45"/>
        <v>1</v>
      </c>
      <c r="AM185" s="1">
        <f t="shared" si="46"/>
        <v>23.91179229274324</v>
      </c>
      <c r="AN185" s="1" t="b">
        <f t="shared" si="47"/>
        <v>1</v>
      </c>
      <c r="AO185" s="1">
        <v>9.4879999999999995</v>
      </c>
    </row>
    <row r="186" spans="1:41">
      <c r="A186" s="7">
        <v>183</v>
      </c>
      <c r="B186" s="9" t="s">
        <v>45</v>
      </c>
      <c r="C186" s="9" t="s">
        <v>46</v>
      </c>
      <c r="D186" s="9" t="s">
        <v>45</v>
      </c>
      <c r="E186" s="9" t="s">
        <v>46</v>
      </c>
      <c r="F186" s="2" t="b">
        <f t="shared" si="41"/>
        <v>0</v>
      </c>
      <c r="G186" s="2" t="b">
        <f t="shared" si="39"/>
        <v>0</v>
      </c>
      <c r="H186" s="1" t="s">
        <v>285</v>
      </c>
      <c r="J186" s="3"/>
      <c r="M186" s="1">
        <f>PRODUCT(SUM(PRODUCT(R186,overview!$J$6),PRODUCT(W186,overview!$K$6),PRODUCT(AB186,overview!$L$6)),1/SUM(overview!$J$6:$L$6))</f>
        <v>1.0106190476190475</v>
      </c>
      <c r="N186" s="1">
        <f>PRODUCT(SUM(PRODUCT(S186,overview!$J$6),PRODUCT(X186,overview!$K$6),PRODUCT(AC186,overview!$L$6)),1/SUM(overview!$J$6:$L$6))</f>
        <v>1.9893809523809522</v>
      </c>
      <c r="O186" s="1">
        <f t="shared" si="34"/>
        <v>18</v>
      </c>
      <c r="P186" s="1">
        <f t="shared" si="35"/>
        <v>3</v>
      </c>
      <c r="Q186" s="1">
        <f t="shared" si="40"/>
        <v>8.4667799666483148E-2</v>
      </c>
      <c r="R186" s="1">
        <v>1.028</v>
      </c>
      <c r="S186" s="1">
        <v>1.972</v>
      </c>
      <c r="T186" s="1">
        <v>8</v>
      </c>
      <c r="U186" s="1">
        <v>0</v>
      </c>
      <c r="V186" s="1">
        <f t="shared" si="36"/>
        <v>0</v>
      </c>
      <c r="W186" s="1">
        <v>1.002</v>
      </c>
      <c r="X186" s="1">
        <v>1.998</v>
      </c>
      <c r="Y186" s="1">
        <v>10</v>
      </c>
      <c r="Z186" s="1">
        <v>3</v>
      </c>
      <c r="AA186" s="1">
        <f t="shared" si="37"/>
        <v>0.15045045045045047</v>
      </c>
      <c r="AB186" s="1">
        <v>1</v>
      </c>
      <c r="AC186" s="1">
        <v>2</v>
      </c>
      <c r="AD186" s="1">
        <v>0</v>
      </c>
      <c r="AE186" s="1">
        <v>0</v>
      </c>
      <c r="AF186" s="1" t="e">
        <f t="shared" si="33"/>
        <v>#DIV/0!</v>
      </c>
      <c r="AH186" s="1">
        <f t="shared" si="42"/>
        <v>0.48152057225766975</v>
      </c>
      <c r="AI186" s="1">
        <f t="shared" si="43"/>
        <v>0.13076915375315695</v>
      </c>
      <c r="AJ186" s="1">
        <f t="shared" si="48"/>
        <v>0.79684719043986774</v>
      </c>
      <c r="AK186" s="1">
        <f t="shared" si="44"/>
        <v>38.108270784234335</v>
      </c>
      <c r="AL186" s="1" t="b">
        <f t="shared" si="45"/>
        <v>1</v>
      </c>
      <c r="AM186" s="1">
        <f t="shared" si="46"/>
        <v>20.271310140416617</v>
      </c>
      <c r="AN186" s="1" t="b">
        <f t="shared" si="47"/>
        <v>1</v>
      </c>
      <c r="AO186" s="1">
        <v>9.4879999999999995</v>
      </c>
    </row>
    <row r="187" spans="1:41">
      <c r="A187" s="7">
        <v>184</v>
      </c>
      <c r="B187" s="9" t="s">
        <v>79</v>
      </c>
      <c r="C187" s="9" t="s">
        <v>48</v>
      </c>
      <c r="D187" s="9" t="s">
        <v>47</v>
      </c>
      <c r="E187" s="9" t="s">
        <v>48</v>
      </c>
      <c r="F187" s="2" t="b">
        <f t="shared" si="41"/>
        <v>0</v>
      </c>
      <c r="G187" s="2" t="b">
        <f t="shared" si="39"/>
        <v>1</v>
      </c>
      <c r="H187" s="1" t="s">
        <v>285</v>
      </c>
      <c r="K187" s="2"/>
      <c r="L187" s="2"/>
      <c r="M187" s="1">
        <f>PRODUCT(SUM(PRODUCT(R187,overview!$J$6),PRODUCT(W187,overview!$K$6),PRODUCT(AB187,overview!$L$6)),1/SUM(overview!$J$6:$L$6))</f>
        <v>0.88714285714285701</v>
      </c>
      <c r="N187" s="1">
        <f>PRODUCT(SUM(PRODUCT(S187,overview!$J$6),PRODUCT(X187,overview!$K$6),PRODUCT(AC187,overview!$L$6)),1/SUM(overview!$J$6:$L$6))</f>
        <v>2.112857142857143</v>
      </c>
      <c r="O187" s="1">
        <f t="shared" si="34"/>
        <v>17</v>
      </c>
      <c r="P187" s="1">
        <f t="shared" si="35"/>
        <v>9</v>
      </c>
      <c r="Q187" s="1">
        <f t="shared" si="40"/>
        <v>0.22228850972437655</v>
      </c>
      <c r="R187" s="1">
        <v>0.97</v>
      </c>
      <c r="S187" s="1">
        <v>2.0299999999999998</v>
      </c>
      <c r="T187" s="1">
        <v>9</v>
      </c>
      <c r="U187" s="1">
        <v>3</v>
      </c>
      <c r="V187" s="1">
        <f t="shared" si="36"/>
        <v>0.15927750410509034</v>
      </c>
      <c r="W187" s="1">
        <v>0.84</v>
      </c>
      <c r="X187" s="1">
        <v>2.16</v>
      </c>
      <c r="Y187" s="1">
        <v>7</v>
      </c>
      <c r="Z187" s="1">
        <v>6</v>
      </c>
      <c r="AA187" s="1">
        <f t="shared" si="37"/>
        <v>0.33333333333333326</v>
      </c>
      <c r="AB187" s="1">
        <v>1</v>
      </c>
      <c r="AC187" s="1">
        <v>2</v>
      </c>
      <c r="AD187" s="1">
        <v>1</v>
      </c>
      <c r="AE187" s="1">
        <v>0</v>
      </c>
      <c r="AF187" s="1">
        <f t="shared" si="33"/>
        <v>0</v>
      </c>
      <c r="AH187" s="1">
        <f t="shared" si="42"/>
        <v>0.42685922243886898</v>
      </c>
      <c r="AI187" s="1">
        <f t="shared" si="43"/>
        <v>0.12352582708347612</v>
      </c>
      <c r="AJ187" s="1">
        <f t="shared" si="48"/>
        <v>0.19921179760996699</v>
      </c>
      <c r="AK187" s="1">
        <f t="shared" si="44"/>
        <v>21.420726653692803</v>
      </c>
      <c r="AL187" s="1" t="b">
        <f t="shared" si="45"/>
        <v>1</v>
      </c>
      <c r="AM187" s="1">
        <f t="shared" si="46"/>
        <v>19.094825320575033</v>
      </c>
      <c r="AN187" s="1" t="b">
        <f t="shared" si="47"/>
        <v>1</v>
      </c>
      <c r="AO187" s="1">
        <v>9.4879999999999995</v>
      </c>
    </row>
    <row r="188" spans="1:41">
      <c r="A188" s="7">
        <v>185</v>
      </c>
      <c r="B188" s="9" t="s">
        <v>45</v>
      </c>
      <c r="C188" s="9" t="s">
        <v>46</v>
      </c>
      <c r="D188" s="9" t="s">
        <v>45</v>
      </c>
      <c r="E188" s="9" t="s">
        <v>46</v>
      </c>
      <c r="F188" s="2" t="b">
        <f t="shared" si="41"/>
        <v>0</v>
      </c>
      <c r="G188" s="2" t="b">
        <f t="shared" si="39"/>
        <v>0</v>
      </c>
      <c r="H188" s="1" t="s">
        <v>285</v>
      </c>
      <c r="K188" s="2"/>
      <c r="L188" s="2"/>
      <c r="M188" s="1">
        <f>PRODUCT(SUM(PRODUCT(R188,overview!$J$6),PRODUCT(W188,overview!$K$6),PRODUCT(AB188,overview!$L$6)),1/SUM(overview!$J$6:$L$6))</f>
        <v>1.0017619047619046</v>
      </c>
      <c r="N188" s="1">
        <f>PRODUCT(SUM(PRODUCT(S188,overview!$J$6),PRODUCT(X188,overview!$K$6),PRODUCT(AC188,overview!$L$6)),1/SUM(overview!$J$6:$L$6))</f>
        <v>1.9982380952380951</v>
      </c>
      <c r="O188" s="1">
        <f t="shared" si="34"/>
        <v>13</v>
      </c>
      <c r="P188" s="1">
        <f t="shared" si="35"/>
        <v>3</v>
      </c>
      <c r="Q188" s="1">
        <f t="shared" si="40"/>
        <v>0.1156898293185022</v>
      </c>
      <c r="R188" s="1">
        <v>1.0129999999999999</v>
      </c>
      <c r="S188" s="1">
        <v>1.9870000000000001</v>
      </c>
      <c r="T188" s="1">
        <v>9</v>
      </c>
      <c r="U188" s="1">
        <v>0</v>
      </c>
      <c r="V188" s="1">
        <f t="shared" si="36"/>
        <v>0</v>
      </c>
      <c r="W188" s="1">
        <v>0.996</v>
      </c>
      <c r="X188" s="1">
        <v>2.004</v>
      </c>
      <c r="Y188" s="1">
        <v>4</v>
      </c>
      <c r="Z188" s="1">
        <v>3</v>
      </c>
      <c r="AA188" s="1">
        <f t="shared" si="37"/>
        <v>0.3727544910179641</v>
      </c>
      <c r="AB188" s="1">
        <v>1</v>
      </c>
      <c r="AC188" s="1">
        <v>2</v>
      </c>
      <c r="AD188" s="1">
        <v>0</v>
      </c>
      <c r="AE188" s="1">
        <v>0</v>
      </c>
      <c r="AF188" s="1" t="e">
        <f t="shared" si="33"/>
        <v>#DIV/0!</v>
      </c>
      <c r="AH188" s="1">
        <f t="shared" si="42"/>
        <v>0.39792121049233276</v>
      </c>
      <c r="AI188" s="1">
        <f t="shared" si="43"/>
        <v>0.11823475181646347</v>
      </c>
      <c r="AJ188" s="1">
        <f t="shared" si="48"/>
        <v>0.19921179760996699</v>
      </c>
      <c r="AK188" s="1">
        <f t="shared" si="44"/>
        <v>8.4274352757962632</v>
      </c>
      <c r="AL188" s="1" t="b">
        <f t="shared" si="45"/>
        <v>0</v>
      </c>
      <c r="AM188" s="1">
        <f t="shared" si="46"/>
        <v>18.695776349980171</v>
      </c>
      <c r="AN188" s="1" t="b">
        <f t="shared" si="47"/>
        <v>1</v>
      </c>
      <c r="AO188" s="1">
        <v>9.4879999999999995</v>
      </c>
    </row>
    <row r="189" spans="1:41">
      <c r="A189" s="7">
        <v>186</v>
      </c>
      <c r="B189" s="9" t="s">
        <v>77</v>
      </c>
      <c r="C189" s="9" t="s">
        <v>78</v>
      </c>
      <c r="D189" s="9" t="s">
        <v>75</v>
      </c>
      <c r="E189" s="9" t="s">
        <v>1</v>
      </c>
      <c r="F189" s="2" t="b">
        <f t="shared" si="41"/>
        <v>1</v>
      </c>
      <c r="G189" s="2" t="b">
        <f t="shared" si="39"/>
        <v>0</v>
      </c>
      <c r="H189" s="1" t="s">
        <v>285</v>
      </c>
      <c r="M189" s="1">
        <f>PRODUCT(SUM(PRODUCT(R189,overview!$J$6),PRODUCT(W189,overview!$K$6),PRODUCT(AB189,overview!$L$6)),1/SUM(overview!$J$6:$L$6))</f>
        <v>0.80333333333333334</v>
      </c>
      <c r="N189" s="1">
        <f>PRODUCT(SUM(PRODUCT(S189,overview!$J$6),PRODUCT(X189,overview!$K$6),PRODUCT(AC189,overview!$L$6)),1/SUM(overview!$J$6:$L$6))</f>
        <v>2.1966666666666668</v>
      </c>
      <c r="O189" s="1">
        <f t="shared" si="34"/>
        <v>10</v>
      </c>
      <c r="P189" s="1">
        <f t="shared" si="35"/>
        <v>10</v>
      </c>
      <c r="Q189" s="1">
        <f t="shared" si="40"/>
        <v>0.36570561456752654</v>
      </c>
      <c r="R189" s="1">
        <v>0.45600000000000002</v>
      </c>
      <c r="S189" s="1">
        <v>2.544</v>
      </c>
      <c r="T189" s="1">
        <v>3</v>
      </c>
      <c r="U189" s="1">
        <v>5</v>
      </c>
      <c r="V189" s="1">
        <f t="shared" si="36"/>
        <v>0.29874213836477986</v>
      </c>
      <c r="W189" s="1">
        <v>0.99299999999999999</v>
      </c>
      <c r="X189" s="1">
        <v>2.0070000000000001</v>
      </c>
      <c r="Y189" s="1">
        <v>7</v>
      </c>
      <c r="Z189" s="1">
        <v>4</v>
      </c>
      <c r="AA189" s="1">
        <f t="shared" si="37"/>
        <v>0.28272474909246209</v>
      </c>
      <c r="AB189" s="1">
        <v>0.54500000000000004</v>
      </c>
      <c r="AC189" s="1">
        <v>2.4550000000000001</v>
      </c>
      <c r="AD189" s="1">
        <v>0</v>
      </c>
      <c r="AE189" s="1">
        <v>1</v>
      </c>
      <c r="AF189" s="1" t="e">
        <f t="shared" si="33"/>
        <v>#DIV/0!</v>
      </c>
      <c r="AH189" s="1">
        <f t="shared" si="42"/>
        <v>0.37131898851787448</v>
      </c>
      <c r="AI189" s="1">
        <f t="shared" si="43"/>
        <v>0.10864157767291692</v>
      </c>
      <c r="AJ189" s="1">
        <f t="shared" si="48"/>
        <v>0.18402288367465386</v>
      </c>
      <c r="AK189" s="1">
        <f t="shared" si="44"/>
        <v>1.3676327320549984</v>
      </c>
      <c r="AL189" s="1" t="b">
        <f t="shared" si="45"/>
        <v>0</v>
      </c>
      <c r="AM189" s="1">
        <f t="shared" si="46"/>
        <v>19.000422106001501</v>
      </c>
      <c r="AN189" s="1" t="b">
        <f t="shared" si="47"/>
        <v>1</v>
      </c>
      <c r="AO189" s="1">
        <v>9.4879999999999995</v>
      </c>
    </row>
    <row r="190" spans="1:41">
      <c r="A190" s="7">
        <v>187</v>
      </c>
      <c r="B190" s="9" t="s">
        <v>47</v>
      </c>
      <c r="C190" s="9" t="s">
        <v>48</v>
      </c>
      <c r="D190" s="9" t="s">
        <v>47</v>
      </c>
      <c r="E190" s="9" t="s">
        <v>48</v>
      </c>
      <c r="F190" s="2" t="b">
        <f t="shared" si="41"/>
        <v>0</v>
      </c>
      <c r="G190" s="2" t="b">
        <f t="shared" si="39"/>
        <v>0</v>
      </c>
      <c r="H190" s="1" t="s">
        <v>285</v>
      </c>
      <c r="J190" s="3"/>
      <c r="M190" s="1">
        <f>PRODUCT(SUM(PRODUCT(R190,overview!$J$6),PRODUCT(W190,overview!$K$6),PRODUCT(AB190,overview!$L$6)),1/SUM(overview!$J$6:$L$6))</f>
        <v>0.7783809523809524</v>
      </c>
      <c r="N190" s="1">
        <f>PRODUCT(SUM(PRODUCT(S190,overview!$J$6),PRODUCT(X190,overview!$K$6),PRODUCT(AC190,overview!$L$6)),1/SUM(overview!$J$6:$L$6))</f>
        <v>2.2216190476190474</v>
      </c>
      <c r="O190" s="1">
        <f t="shared" si="34"/>
        <v>14</v>
      </c>
      <c r="P190" s="1">
        <f t="shared" si="35"/>
        <v>10</v>
      </c>
      <c r="Q190" s="1">
        <f t="shared" si="40"/>
        <v>0.25026180575543971</v>
      </c>
      <c r="R190" s="1">
        <v>0.92200000000000004</v>
      </c>
      <c r="S190" s="1">
        <v>2.0779999999999998</v>
      </c>
      <c r="T190" s="1">
        <v>7</v>
      </c>
      <c r="U190" s="1">
        <v>4</v>
      </c>
      <c r="V190" s="1">
        <f t="shared" si="36"/>
        <v>0.25354049223154135</v>
      </c>
      <c r="W190" s="1">
        <v>0.70099999999999996</v>
      </c>
      <c r="X190" s="1">
        <v>2.2989999999999999</v>
      </c>
      <c r="Y190" s="1">
        <v>7</v>
      </c>
      <c r="Z190" s="1">
        <v>6</v>
      </c>
      <c r="AA190" s="1">
        <f t="shared" si="37"/>
        <v>0.26135586901137137</v>
      </c>
      <c r="AB190" s="1">
        <v>0.85699999999999998</v>
      </c>
      <c r="AC190" s="1">
        <v>2.1429999999999998</v>
      </c>
      <c r="AD190" s="1">
        <v>0</v>
      </c>
      <c r="AE190" s="1">
        <v>0</v>
      </c>
      <c r="AF190" s="1" t="e">
        <f t="shared" si="33"/>
        <v>#DIV/0!</v>
      </c>
      <c r="AH190" s="1">
        <f t="shared" si="42"/>
        <v>0.35197604041423647</v>
      </c>
      <c r="AI190" s="1">
        <f t="shared" si="43"/>
        <v>8.8693835956554515E-2</v>
      </c>
      <c r="AJ190" s="1">
        <f t="shared" si="48"/>
        <v>0.17062266298162904</v>
      </c>
      <c r="AK190" s="1">
        <f t="shared" si="44"/>
        <v>1.4460318569829265</v>
      </c>
      <c r="AL190" s="1" t="b">
        <f t="shared" si="45"/>
        <v>0</v>
      </c>
      <c r="AM190" s="1">
        <f t="shared" si="46"/>
        <v>20.429598514872048</v>
      </c>
      <c r="AN190" s="1" t="b">
        <f t="shared" si="47"/>
        <v>1</v>
      </c>
      <c r="AO190" s="1">
        <v>9.4879999999999995</v>
      </c>
    </row>
    <row r="191" spans="1:41">
      <c r="A191" s="7">
        <v>188</v>
      </c>
      <c r="B191" s="9" t="s">
        <v>74</v>
      </c>
      <c r="C191" s="9" t="s">
        <v>1</v>
      </c>
      <c r="D191" s="9" t="s">
        <v>74</v>
      </c>
      <c r="E191" s="9" t="s">
        <v>1</v>
      </c>
      <c r="F191" s="2" t="b">
        <f t="shared" si="41"/>
        <v>0</v>
      </c>
      <c r="G191" s="2" t="b">
        <f t="shared" si="39"/>
        <v>0</v>
      </c>
      <c r="H191" s="1" t="s">
        <v>285</v>
      </c>
      <c r="J191" s="3"/>
      <c r="M191" s="1">
        <f>PRODUCT(SUM(PRODUCT(R191,overview!$J$6),PRODUCT(W191,overview!$K$6),PRODUCT(AB191,overview!$L$6)),1/SUM(overview!$J$6:$L$6))</f>
        <v>0.8135</v>
      </c>
      <c r="N191" s="1">
        <f>PRODUCT(SUM(PRODUCT(S191,overview!$J$6),PRODUCT(X191,overview!$K$6),PRODUCT(AC191,overview!$L$6)),1/SUM(overview!$J$6:$L$6))</f>
        <v>2.1864999999999997</v>
      </c>
      <c r="O191" s="1">
        <f t="shared" si="34"/>
        <v>14.4</v>
      </c>
      <c r="P191" s="1">
        <f t="shared" si="35"/>
        <v>19.600000000000001</v>
      </c>
      <c r="Q191" s="1">
        <f t="shared" si="40"/>
        <v>0.50640927916253786</v>
      </c>
      <c r="R191" s="1">
        <v>1.151</v>
      </c>
      <c r="S191" s="1">
        <v>1.849</v>
      </c>
      <c r="T191" s="1">
        <v>6</v>
      </c>
      <c r="U191" s="1">
        <v>2</v>
      </c>
      <c r="V191" s="1">
        <f t="shared" si="36"/>
        <v>0.20749954930593109</v>
      </c>
      <c r="W191" s="1">
        <v>0.621</v>
      </c>
      <c r="X191" s="1">
        <v>2.379</v>
      </c>
      <c r="Y191" s="1">
        <v>8.4</v>
      </c>
      <c r="Z191" s="1">
        <v>17.600000000000001</v>
      </c>
      <c r="AA191" s="1">
        <f t="shared" si="37"/>
        <v>0.54692848135471084</v>
      </c>
      <c r="AB191" s="1">
        <v>1.286</v>
      </c>
      <c r="AC191" s="1">
        <v>1.714</v>
      </c>
      <c r="AD191" s="1">
        <v>0</v>
      </c>
      <c r="AE191" s="1">
        <v>0</v>
      </c>
      <c r="AF191" s="1" t="e">
        <f t="shared" si="33"/>
        <v>#DIV/0!</v>
      </c>
      <c r="AH191" s="1">
        <f t="shared" si="42"/>
        <v>0.40795528607324466</v>
      </c>
      <c r="AI191" s="1">
        <f t="shared" si="43"/>
        <v>9.3839536606461729E-2</v>
      </c>
      <c r="AJ191" s="1">
        <f t="shared" si="48"/>
        <v>0.16166740185266876</v>
      </c>
      <c r="AK191" s="1">
        <f t="shared" si="44"/>
        <v>1.1834585135520472</v>
      </c>
      <c r="AL191" s="1" t="b">
        <f t="shared" si="45"/>
        <v>0</v>
      </c>
      <c r="AM191" s="1">
        <f t="shared" si="46"/>
        <v>20.524463267168144</v>
      </c>
      <c r="AN191" s="1" t="b">
        <f t="shared" si="47"/>
        <v>1</v>
      </c>
      <c r="AO191" s="1">
        <v>9.4879999999999995</v>
      </c>
    </row>
    <row r="192" spans="1:41">
      <c r="A192" s="7">
        <v>189</v>
      </c>
      <c r="B192" s="9" t="s">
        <v>85</v>
      </c>
      <c r="C192" s="9" t="s">
        <v>86</v>
      </c>
      <c r="D192" s="9" t="s">
        <v>85</v>
      </c>
      <c r="E192" s="9" t="s">
        <v>86</v>
      </c>
      <c r="F192" s="2" t="b">
        <f t="shared" si="41"/>
        <v>0</v>
      </c>
      <c r="G192" s="2" t="b">
        <f t="shared" si="39"/>
        <v>0</v>
      </c>
      <c r="H192" s="1" t="s">
        <v>285</v>
      </c>
      <c r="K192" s="2"/>
      <c r="L192" s="2"/>
      <c r="M192" s="1">
        <f>PRODUCT(SUM(PRODUCT(R192,overview!$J$6),PRODUCT(W192,overview!$K$6),PRODUCT(AB192,overview!$L$6)),1/SUM(overview!$J$6:$L$6))</f>
        <v>3.15E-2</v>
      </c>
      <c r="N192" s="1">
        <f>PRODUCT(SUM(PRODUCT(S192,overview!$J$6),PRODUCT(X192,overview!$K$6),PRODUCT(AC192,overview!$L$6)),1/SUM(overview!$J$6:$L$6))</f>
        <v>2.9685000000000001</v>
      </c>
      <c r="O192" s="1">
        <f t="shared" si="34"/>
        <v>0.5</v>
      </c>
      <c r="P192" s="1">
        <f t="shared" si="35"/>
        <v>10.5</v>
      </c>
      <c r="Q192" s="1">
        <f t="shared" si="40"/>
        <v>0.22283981808994438</v>
      </c>
      <c r="R192" s="1">
        <v>0</v>
      </c>
      <c r="S192" s="1">
        <v>3</v>
      </c>
      <c r="T192" s="1">
        <v>0</v>
      </c>
      <c r="U192" s="1">
        <v>0</v>
      </c>
      <c r="V192" s="1" t="e">
        <f t="shared" si="36"/>
        <v>#DIV/0!</v>
      </c>
      <c r="W192" s="1">
        <v>4.9000000000000002E-2</v>
      </c>
      <c r="X192" s="1">
        <v>2.9510000000000001</v>
      </c>
      <c r="Y192" s="1">
        <v>0.5</v>
      </c>
      <c r="Z192" s="1">
        <v>10.5</v>
      </c>
      <c r="AA192" s="1">
        <f t="shared" si="37"/>
        <v>0.34869535750593023</v>
      </c>
      <c r="AB192" s="1">
        <v>0</v>
      </c>
      <c r="AC192" s="1">
        <v>3</v>
      </c>
      <c r="AD192" s="1">
        <v>0</v>
      </c>
      <c r="AE192" s="1">
        <v>0</v>
      </c>
      <c r="AF192" s="1" t="e">
        <f t="shared" si="33"/>
        <v>#DIV/0!</v>
      </c>
      <c r="AH192" s="1">
        <f t="shared" si="42"/>
        <v>0.36431696701422317</v>
      </c>
      <c r="AI192" s="1">
        <f t="shared" si="43"/>
        <v>7.5904495945096503E-2</v>
      </c>
      <c r="AJ192" s="1">
        <f t="shared" si="48"/>
        <v>0.14443055772535543</v>
      </c>
      <c r="AK192" s="1">
        <f t="shared" si="44"/>
        <v>0.23112544653572559</v>
      </c>
      <c r="AL192" s="1" t="b">
        <f t="shared" si="45"/>
        <v>0</v>
      </c>
      <c r="AM192" s="1">
        <f t="shared" si="46"/>
        <v>20.79122167180077</v>
      </c>
      <c r="AN192" s="1" t="b">
        <f t="shared" si="47"/>
        <v>1</v>
      </c>
      <c r="AO192" s="1">
        <v>9.4879999999999995</v>
      </c>
    </row>
    <row r="193" spans="1:41">
      <c r="A193" s="7">
        <v>190</v>
      </c>
      <c r="B193" s="9" t="s">
        <v>56</v>
      </c>
      <c r="C193" s="9" t="s">
        <v>31</v>
      </c>
      <c r="D193" s="9" t="s">
        <v>30</v>
      </c>
      <c r="E193" s="9" t="s">
        <v>31</v>
      </c>
      <c r="F193" s="2" t="b">
        <f t="shared" si="41"/>
        <v>0</v>
      </c>
      <c r="G193" s="2" t="b">
        <f t="shared" si="39"/>
        <v>0</v>
      </c>
      <c r="H193" s="1" t="s">
        <v>285</v>
      </c>
      <c r="J193" s="3"/>
      <c r="M193" s="1">
        <f>PRODUCT(SUM(PRODUCT(R193,overview!$J$6),PRODUCT(W193,overview!$K$6),PRODUCT(AB193,overview!$L$6)),1/SUM(overview!$J$6:$L$6))</f>
        <v>0.79595238095238086</v>
      </c>
      <c r="N193" s="1">
        <f>PRODUCT(SUM(PRODUCT(S193,overview!$J$6),PRODUCT(X193,overview!$K$6),PRODUCT(AC193,overview!$L$6)),1/SUM(overview!$J$6:$L$6))</f>
        <v>2.2040476190476186</v>
      </c>
      <c r="O193" s="1">
        <f t="shared" si="34"/>
        <v>15</v>
      </c>
      <c r="P193" s="1">
        <f t="shared" si="35"/>
        <v>12</v>
      </c>
      <c r="Q193" s="1">
        <f t="shared" si="40"/>
        <v>0.28890569298908936</v>
      </c>
      <c r="R193" s="1">
        <v>1.032</v>
      </c>
      <c r="S193" s="1">
        <v>1.968</v>
      </c>
      <c r="T193" s="1">
        <v>8</v>
      </c>
      <c r="U193" s="1">
        <v>2</v>
      </c>
      <c r="V193" s="1">
        <f t="shared" si="36"/>
        <v>0.13109756097560976</v>
      </c>
      <c r="W193" s="1">
        <v>0.66600000000000004</v>
      </c>
      <c r="X193" s="1">
        <v>2.3340000000000001</v>
      </c>
      <c r="Y193" s="1">
        <v>6</v>
      </c>
      <c r="Z193" s="1">
        <v>10</v>
      </c>
      <c r="AA193" s="1">
        <f t="shared" si="37"/>
        <v>0.47557840616966573</v>
      </c>
      <c r="AB193" s="1">
        <v>1</v>
      </c>
      <c r="AC193" s="1">
        <v>2</v>
      </c>
      <c r="AD193" s="1">
        <v>1</v>
      </c>
      <c r="AE193" s="1">
        <v>0</v>
      </c>
      <c r="AF193" s="1">
        <f t="shared" si="33"/>
        <v>0</v>
      </c>
      <c r="AH193" s="1">
        <f t="shared" si="42"/>
        <v>0.3512825388776199</v>
      </c>
      <c r="AI193" s="1">
        <f t="shared" si="43"/>
        <v>9.8027395956439334E-2</v>
      </c>
      <c r="AJ193" s="1">
        <f t="shared" si="48"/>
        <v>0.136156841577669</v>
      </c>
      <c r="AK193" s="1">
        <f t="shared" si="44"/>
        <v>2.5408419375468956E-2</v>
      </c>
      <c r="AL193" s="1" t="b">
        <f t="shared" si="45"/>
        <v>0</v>
      </c>
      <c r="AM193" s="1">
        <f t="shared" si="46"/>
        <v>21.066951517884643</v>
      </c>
      <c r="AN193" s="1" t="b">
        <f t="shared" si="47"/>
        <v>1</v>
      </c>
      <c r="AO193" s="1">
        <v>9.4879999999999995</v>
      </c>
    </row>
    <row r="194" spans="1:41">
      <c r="A194" s="7">
        <v>191</v>
      </c>
      <c r="B194" s="9" t="s">
        <v>45</v>
      </c>
      <c r="C194" s="9" t="s">
        <v>46</v>
      </c>
      <c r="D194" s="9" t="s">
        <v>45</v>
      </c>
      <c r="E194" s="9" t="s">
        <v>46</v>
      </c>
      <c r="F194" s="2" t="b">
        <f t="shared" si="41"/>
        <v>0</v>
      </c>
      <c r="G194" s="2" t="b">
        <f t="shared" si="39"/>
        <v>0</v>
      </c>
      <c r="H194" s="1" t="s">
        <v>285</v>
      </c>
      <c r="J194" s="3"/>
      <c r="M194" s="1">
        <f>PRODUCT(SUM(PRODUCT(R194,overview!$J$6),PRODUCT(W194,overview!$K$6),PRODUCT(AB194,overview!$L$6)),1/SUM(overview!$J$6:$L$6))</f>
        <v>1.0235238095238095</v>
      </c>
      <c r="N194" s="1">
        <f>PRODUCT(SUM(PRODUCT(S194,overview!$J$6),PRODUCT(X194,overview!$K$6),PRODUCT(AC194,overview!$L$6)),1/SUM(overview!$J$6:$L$6))</f>
        <v>1.9764761904761903</v>
      </c>
      <c r="O194" s="1">
        <f t="shared" si="34"/>
        <v>14</v>
      </c>
      <c r="P194" s="1">
        <f t="shared" si="35"/>
        <v>3</v>
      </c>
      <c r="Q194" s="1">
        <f t="shared" si="40"/>
        <v>0.11096846583282279</v>
      </c>
      <c r="R194" s="1">
        <v>1.0589999999999999</v>
      </c>
      <c r="S194" s="1">
        <v>1.9410000000000001</v>
      </c>
      <c r="T194" s="1">
        <v>6</v>
      </c>
      <c r="U194" s="1">
        <v>0</v>
      </c>
      <c r="V194" s="1">
        <f t="shared" si="36"/>
        <v>0</v>
      </c>
      <c r="W194" s="1">
        <v>1.006</v>
      </c>
      <c r="X194" s="1">
        <v>1.994</v>
      </c>
      <c r="Y194" s="1">
        <v>8</v>
      </c>
      <c r="Z194" s="1">
        <v>3</v>
      </c>
      <c r="AA194" s="1">
        <f t="shared" si="37"/>
        <v>0.18919257773319961</v>
      </c>
      <c r="AB194" s="1">
        <v>1</v>
      </c>
      <c r="AC194" s="1">
        <v>2</v>
      </c>
      <c r="AD194" s="1">
        <v>0</v>
      </c>
      <c r="AE194" s="1">
        <v>0</v>
      </c>
      <c r="AF194" s="1" t="e">
        <f t="shared" si="33"/>
        <v>#DIV/0!</v>
      </c>
      <c r="AH194" s="1">
        <f t="shared" si="42"/>
        <v>0.38273261503593725</v>
      </c>
      <c r="AI194" s="1">
        <f t="shared" si="43"/>
        <v>0.10962917277002544</v>
      </c>
      <c r="AJ194" s="1">
        <f t="shared" si="48"/>
        <v>0</v>
      </c>
      <c r="AK194" s="1">
        <f t="shared" si="44"/>
        <v>0.45148533925478557</v>
      </c>
      <c r="AL194" s="1" t="b">
        <f t="shared" si="45"/>
        <v>0</v>
      </c>
      <c r="AM194" s="1">
        <f t="shared" si="46"/>
        <v>21.208576799096495</v>
      </c>
      <c r="AN194" s="1" t="b">
        <f t="shared" si="47"/>
        <v>1</v>
      </c>
      <c r="AO194" s="1">
        <v>9.4879999999999995</v>
      </c>
    </row>
    <row r="195" spans="1:41">
      <c r="A195" s="7">
        <v>192</v>
      </c>
      <c r="B195" s="9" t="s">
        <v>72</v>
      </c>
      <c r="C195" s="9" t="s">
        <v>73</v>
      </c>
      <c r="D195" s="9" t="s">
        <v>72</v>
      </c>
      <c r="E195" s="9" t="s">
        <v>73</v>
      </c>
      <c r="F195" s="2" t="b">
        <f t="shared" si="41"/>
        <v>0</v>
      </c>
      <c r="G195" s="2" t="b">
        <f t="shared" si="39"/>
        <v>0</v>
      </c>
      <c r="H195" s="1" t="s">
        <v>285</v>
      </c>
      <c r="J195" s="3"/>
      <c r="M195" s="1">
        <f>PRODUCT(SUM(PRODUCT(R195,overview!$J$6),PRODUCT(W195,overview!$K$6),PRODUCT(AB195,overview!$L$6)),1/SUM(overview!$J$6:$L$6))</f>
        <v>0.3387857142857143</v>
      </c>
      <c r="N195" s="1">
        <f>PRODUCT(SUM(PRODUCT(S195,overview!$J$6),PRODUCT(X195,overview!$K$6),PRODUCT(AC195,overview!$L$6)),1/SUM(overview!$J$6:$L$6))</f>
        <v>2.6612142857142853</v>
      </c>
      <c r="O195" s="1">
        <f t="shared" si="34"/>
        <v>8</v>
      </c>
      <c r="P195" s="1">
        <f t="shared" si="35"/>
        <v>2</v>
      </c>
      <c r="Q195" s="1">
        <f t="shared" si="40"/>
        <v>3.1826233996296006E-2</v>
      </c>
      <c r="R195" s="1">
        <v>0.33300000000000002</v>
      </c>
      <c r="S195" s="1">
        <v>2.6669999999999998</v>
      </c>
      <c r="T195" s="1">
        <v>4</v>
      </c>
      <c r="U195" s="1">
        <v>0</v>
      </c>
      <c r="V195" s="1">
        <f t="shared" si="36"/>
        <v>0</v>
      </c>
      <c r="W195" s="1">
        <v>0.34200000000000003</v>
      </c>
      <c r="X195" s="1">
        <v>2.6579999999999999</v>
      </c>
      <c r="Y195" s="1">
        <v>4</v>
      </c>
      <c r="Z195" s="1">
        <v>2</v>
      </c>
      <c r="AA195" s="1">
        <f t="shared" si="37"/>
        <v>6.4334085778781039E-2</v>
      </c>
      <c r="AB195" s="1">
        <v>0.33300000000000002</v>
      </c>
      <c r="AC195" s="1">
        <v>2.6669999999999998</v>
      </c>
      <c r="AD195" s="1">
        <v>0</v>
      </c>
      <c r="AE195" s="1">
        <v>0</v>
      </c>
      <c r="AF195" s="1" t="e">
        <f t="shared" ref="AF195:AF258" si="49">PRODUCT(AE195,1/AD195,1/AC195,AB195)</f>
        <v>#DIV/0!</v>
      </c>
      <c r="AH195" s="1">
        <f t="shared" si="42"/>
        <v>0.42616614501633893</v>
      </c>
      <c r="AI195" s="1">
        <f t="shared" si="43"/>
        <v>0.11486982427356332</v>
      </c>
      <c r="AJ195" s="1">
        <f t="shared" si="48"/>
        <v>0</v>
      </c>
      <c r="AK195" s="1">
        <f t="shared" si="44"/>
        <v>1.4373215460611084</v>
      </c>
      <c r="AL195" s="1" t="b">
        <f t="shared" si="45"/>
        <v>0</v>
      </c>
      <c r="AM195" s="1">
        <f t="shared" si="46"/>
        <v>20.252818580541597</v>
      </c>
      <c r="AN195" s="1" t="b">
        <f t="shared" si="47"/>
        <v>1</v>
      </c>
      <c r="AO195" s="1">
        <v>9.4879999999999995</v>
      </c>
    </row>
    <row r="196" spans="1:41">
      <c r="A196" s="7">
        <v>193</v>
      </c>
      <c r="B196" s="9" t="s">
        <v>43</v>
      </c>
      <c r="C196" s="9" t="s">
        <v>44</v>
      </c>
      <c r="D196" s="9" t="s">
        <v>43</v>
      </c>
      <c r="E196" s="9" t="s">
        <v>44</v>
      </c>
      <c r="F196" s="2" t="b">
        <f t="shared" si="41"/>
        <v>0</v>
      </c>
      <c r="G196" s="2" t="b">
        <f t="shared" si="39"/>
        <v>0</v>
      </c>
      <c r="H196" s="1" t="s">
        <v>285</v>
      </c>
      <c r="J196" s="4"/>
      <c r="K196" s="2"/>
      <c r="L196" s="2"/>
      <c r="M196" s="1">
        <f>PRODUCT(SUM(PRODUCT(R196,overview!$J$6),PRODUCT(W196,overview!$K$6),PRODUCT(AB196,overview!$L$6)),1/SUM(overview!$J$6:$L$6))</f>
        <v>0.62442857142857133</v>
      </c>
      <c r="N196" s="1">
        <f>PRODUCT(SUM(PRODUCT(S196,overview!$J$6),PRODUCT(X196,overview!$K$6),PRODUCT(AC196,overview!$L$6)),1/SUM(overview!$J$6:$L$6))</f>
        <v>2.3755714285714284</v>
      </c>
      <c r="O196" s="1">
        <f t="shared" ref="O196:O259" si="50">SUM(T196,Y196,AD196)</f>
        <v>8.5</v>
      </c>
      <c r="P196" s="1">
        <f t="shared" ref="P196:P259" si="51">SUM(U196,Z196,AE196)</f>
        <v>11.5</v>
      </c>
      <c r="Q196" s="1">
        <f t="shared" si="40"/>
        <v>0.35562606785452772</v>
      </c>
      <c r="R196" s="1">
        <v>0.375</v>
      </c>
      <c r="S196" s="1">
        <v>2.625</v>
      </c>
      <c r="T196" s="1">
        <v>1</v>
      </c>
      <c r="U196" s="1">
        <v>0</v>
      </c>
      <c r="V196" s="1">
        <f t="shared" ref="V196:V259" si="52">PRODUCT(U196,1/T196,1/S196,R196)</f>
        <v>0</v>
      </c>
      <c r="W196" s="1">
        <v>0.76300000000000001</v>
      </c>
      <c r="X196" s="1">
        <v>2.2370000000000001</v>
      </c>
      <c r="Y196" s="1">
        <v>7.5</v>
      </c>
      <c r="Z196" s="1">
        <v>11.5</v>
      </c>
      <c r="AA196" s="1">
        <f t="shared" ref="AA196:AA259" si="53">PRODUCT(Z196,1/Y196,1/X196,W196)</f>
        <v>0.52299210251825357</v>
      </c>
      <c r="AB196" s="1">
        <v>0.375</v>
      </c>
      <c r="AC196" s="1">
        <v>2.625</v>
      </c>
      <c r="AD196" s="1">
        <v>0</v>
      </c>
      <c r="AE196" s="1">
        <v>0</v>
      </c>
      <c r="AF196" s="1" t="e">
        <f t="shared" si="49"/>
        <v>#DIV/0!</v>
      </c>
      <c r="AH196" s="1">
        <f t="shared" si="42"/>
        <v>0.41011776876928602</v>
      </c>
      <c r="AI196" s="1">
        <f t="shared" si="43"/>
        <v>9.2757785416938632E-2</v>
      </c>
      <c r="AJ196" s="1">
        <f t="shared" ref="AJ196:AJ227" si="54">(SUM(AE192:AE202)*SUM(AB192:AB202))/(SUM(AD192:AD202)*SUM(AC192:AC202))</f>
        <v>0</v>
      </c>
      <c r="AK196" s="1">
        <f t="shared" si="44"/>
        <v>2.5975356952412536</v>
      </c>
      <c r="AL196" s="1" t="b">
        <f t="shared" si="45"/>
        <v>0</v>
      </c>
      <c r="AM196" s="1">
        <f t="shared" si="46"/>
        <v>21.372185585660507</v>
      </c>
      <c r="AN196" s="1" t="b">
        <f t="shared" si="47"/>
        <v>1</v>
      </c>
      <c r="AO196" s="1">
        <v>9.4879999999999995</v>
      </c>
    </row>
    <row r="197" spans="1:41">
      <c r="A197" s="7">
        <v>194</v>
      </c>
      <c r="B197" s="9" t="s">
        <v>28</v>
      </c>
      <c r="C197" s="9" t="s">
        <v>29</v>
      </c>
      <c r="D197" s="9" t="s">
        <v>28</v>
      </c>
      <c r="E197" s="9" t="s">
        <v>29</v>
      </c>
      <c r="F197" s="2" t="b">
        <f t="shared" si="41"/>
        <v>0</v>
      </c>
      <c r="G197" s="2" t="b">
        <f t="shared" ref="G197:G260" si="55">AND(NOT(D197=B197),OR(D197="CAT",D197="CAC",D197="ATA",D197="ATT",D197="TTA",D197="ATG",D197="CCG",D197="AGA",D197="CGG",D197="AGG",D197="CGA",D197="CGC",D197="TCC",D197="ACG",D197="ACC",D197="GTA",D197="TGG",D197="TAT",B197="GAA",B197="GAT",B197="GAG",B197="AAG",B197="AAA",B197="CTA",B197="CTT",B197="CTC",B197="AAC",B197="CCA",B197="CCT",B197="CAG",B197="CAA",B197="CGT",B197="AGT",B197="AGC",B197="TCA",B197="TCT",B197="GTC"))</f>
        <v>0</v>
      </c>
      <c r="H197" s="1" t="s">
        <v>285</v>
      </c>
      <c r="J197" s="3"/>
      <c r="K197" s="2"/>
      <c r="L197" s="2"/>
      <c r="M197" s="1">
        <f>PRODUCT(SUM(PRODUCT(R197,overview!$J$6),PRODUCT(W197,overview!$K$6),PRODUCT(AB197,overview!$L$6)),1/SUM(overview!$J$6:$L$6))</f>
        <v>0.71326190476190476</v>
      </c>
      <c r="N197" s="1">
        <f>PRODUCT(SUM(PRODUCT(S197,overview!$J$6),PRODUCT(X197,overview!$K$6),PRODUCT(AC197,overview!$L$6)),1/SUM(overview!$J$6:$L$6))</f>
        <v>2.2867380952380953</v>
      </c>
      <c r="O197" s="1">
        <f t="shared" si="50"/>
        <v>8</v>
      </c>
      <c r="P197" s="1">
        <f t="shared" si="51"/>
        <v>11</v>
      </c>
      <c r="Q197" s="1">
        <f t="shared" ref="Q197:Q260" si="56">PRODUCT(P197,1/O197,1/$N197,$M197)</f>
        <v>0.42887951230178151</v>
      </c>
      <c r="R197" s="1">
        <v>0.69199999999999995</v>
      </c>
      <c r="S197" s="1">
        <v>2.3079999999999998</v>
      </c>
      <c r="T197" s="1">
        <v>5</v>
      </c>
      <c r="U197" s="1">
        <v>1</v>
      </c>
      <c r="V197" s="1">
        <f t="shared" si="52"/>
        <v>5.9965337954939343E-2</v>
      </c>
      <c r="W197" s="1">
        <v>0.72599999999999998</v>
      </c>
      <c r="X197" s="1">
        <v>2.274</v>
      </c>
      <c r="Y197" s="1">
        <v>3</v>
      </c>
      <c r="Z197" s="1">
        <v>10</v>
      </c>
      <c r="AA197" s="1">
        <f t="shared" si="53"/>
        <v>1.0642040457343886</v>
      </c>
      <c r="AB197" s="1">
        <v>0.66700000000000004</v>
      </c>
      <c r="AC197" s="1">
        <v>2.3330000000000002</v>
      </c>
      <c r="AD197" s="1">
        <v>0</v>
      </c>
      <c r="AE197" s="1">
        <v>0</v>
      </c>
      <c r="AF197" s="1" t="e">
        <f t="shared" si="49"/>
        <v>#DIV/0!</v>
      </c>
      <c r="AH197" s="1">
        <f t="shared" si="42"/>
        <v>0.41160166065112475</v>
      </c>
      <c r="AI197" s="1">
        <f t="shared" si="43"/>
        <v>0.10914349502740002</v>
      </c>
      <c r="AJ197" s="1">
        <f t="shared" si="54"/>
        <v>0</v>
      </c>
      <c r="AK197" s="1">
        <f t="shared" si="44"/>
        <v>0.6644546899797118</v>
      </c>
      <c r="AL197" s="1" t="b">
        <f t="shared" si="45"/>
        <v>0</v>
      </c>
      <c r="AM197" s="1">
        <f t="shared" si="46"/>
        <v>24.075821292882711</v>
      </c>
      <c r="AN197" s="1" t="b">
        <f t="shared" si="47"/>
        <v>1</v>
      </c>
      <c r="AO197" s="1">
        <v>9.4879999999999995</v>
      </c>
    </row>
    <row r="198" spans="1:41">
      <c r="A198" s="7">
        <v>195</v>
      </c>
      <c r="B198" s="9" t="s">
        <v>72</v>
      </c>
      <c r="C198" s="9" t="s">
        <v>73</v>
      </c>
      <c r="D198" s="9" t="s">
        <v>100</v>
      </c>
      <c r="E198" s="9" t="s">
        <v>73</v>
      </c>
      <c r="F198" s="2" t="b">
        <f t="shared" si="41"/>
        <v>1</v>
      </c>
      <c r="G198" s="2" t="b">
        <f t="shared" si="55"/>
        <v>1</v>
      </c>
      <c r="H198" s="1" t="s">
        <v>285</v>
      </c>
      <c r="J198" s="3"/>
      <c r="M198" s="1">
        <f>PRODUCT(SUM(PRODUCT(R198,overview!$J$6),PRODUCT(W198,overview!$K$6),PRODUCT(AB198,overview!$L$6)),1/SUM(overview!$J$6:$L$6))</f>
        <v>0.33299999999999996</v>
      </c>
      <c r="N198" s="1">
        <f>PRODUCT(SUM(PRODUCT(S198,overview!$J$6),PRODUCT(X198,overview!$K$6),PRODUCT(AC198,overview!$L$6)),1/SUM(overview!$J$6:$L$6))</f>
        <v>2.6669999999999998</v>
      </c>
      <c r="O198" s="1">
        <f t="shared" si="50"/>
        <v>9</v>
      </c>
      <c r="P198" s="1">
        <f t="shared" si="51"/>
        <v>0</v>
      </c>
      <c r="Q198" s="1">
        <f t="shared" si="56"/>
        <v>0</v>
      </c>
      <c r="R198" s="1">
        <v>0.33300000000000002</v>
      </c>
      <c r="S198" s="1">
        <v>2.6669999999999998</v>
      </c>
      <c r="T198" s="1">
        <v>4</v>
      </c>
      <c r="U198" s="1">
        <v>0</v>
      </c>
      <c r="V198" s="1">
        <f t="shared" si="52"/>
        <v>0</v>
      </c>
      <c r="W198" s="1">
        <v>0.33300000000000002</v>
      </c>
      <c r="X198" s="1">
        <v>2.6669999999999998</v>
      </c>
      <c r="Y198" s="1">
        <v>4</v>
      </c>
      <c r="Z198" s="1">
        <v>0</v>
      </c>
      <c r="AA198" s="1">
        <f t="shared" si="53"/>
        <v>0</v>
      </c>
      <c r="AB198" s="1">
        <v>0.33300000000000002</v>
      </c>
      <c r="AC198" s="1">
        <v>2.6669999999999998</v>
      </c>
      <c r="AD198" s="1">
        <v>1</v>
      </c>
      <c r="AE198" s="1">
        <v>0</v>
      </c>
      <c r="AF198" s="1">
        <f t="shared" si="49"/>
        <v>0</v>
      </c>
      <c r="AH198" s="1">
        <f t="shared" si="42"/>
        <v>0.37905692593358159</v>
      </c>
      <c r="AI198" s="1">
        <f t="shared" si="43"/>
        <v>9.3106861560323328E-2</v>
      </c>
      <c r="AJ198" s="1">
        <f t="shared" si="54"/>
        <v>0</v>
      </c>
      <c r="AK198" s="1">
        <f t="shared" si="44"/>
        <v>1.5830085444912278E-2</v>
      </c>
      <c r="AL198" s="1" t="b">
        <f t="shared" si="45"/>
        <v>0</v>
      </c>
      <c r="AM198" s="1">
        <f t="shared" si="46"/>
        <v>26.364761337091537</v>
      </c>
      <c r="AN198" s="1" t="b">
        <f t="shared" si="47"/>
        <v>1</v>
      </c>
      <c r="AO198" s="1">
        <v>9.4879999999999995</v>
      </c>
    </row>
    <row r="199" spans="1:41">
      <c r="A199" s="7">
        <v>196</v>
      </c>
      <c r="B199" s="9" t="s">
        <v>28</v>
      </c>
      <c r="C199" s="9" t="s">
        <v>29</v>
      </c>
      <c r="D199" s="9" t="s">
        <v>28</v>
      </c>
      <c r="E199" s="9" t="s">
        <v>29</v>
      </c>
      <c r="F199" s="2" t="b">
        <f t="shared" ref="F199:F262" si="57">AND(NOT(B199=D199),OR(B199="CAT",B199="CAC",B199="ATA",B199="ATT",B199="TTA",B199="ATG",B199="CCG",B199="AGA",B199="CGG",B199="AGG",B199="CGA",B199="CGC",B199="TCC",B199="ACG",B199="ACC",B199="GTA",B199="TGG",B199="TAT",D199="GAA",D199="GAT",D199="GAG",D199="AAG",D199="AAA",D199="CTA",D199="CTT",D199="CTC",D199="AAC",D199="CCA",D199="CCT",D199="CAG",D199="CAA",D199="CGT",D199="AGT",D199="AGC",D199="TCA",D199="TCT",D199="GTC"))</f>
        <v>0</v>
      </c>
      <c r="G199" s="2" t="b">
        <f t="shared" si="55"/>
        <v>0</v>
      </c>
      <c r="H199" s="1" t="s">
        <v>285</v>
      </c>
      <c r="J199" s="3"/>
      <c r="K199" s="2"/>
      <c r="L199" s="2"/>
      <c r="M199" s="1">
        <f>PRODUCT(SUM(PRODUCT(R199,overview!$J$6),PRODUCT(W199,overview!$K$6),PRODUCT(AB199,overview!$L$6)),1/SUM(overview!$J$6:$L$6))</f>
        <v>0.76383333333333314</v>
      </c>
      <c r="N199" s="1">
        <f>PRODUCT(SUM(PRODUCT(S199,overview!$J$6),PRODUCT(X199,overview!$K$6),PRODUCT(AC199,overview!$L$6)),1/SUM(overview!$J$6:$L$6))</f>
        <v>2.2361666666666666</v>
      </c>
      <c r="O199" s="1">
        <f t="shared" si="50"/>
        <v>10.5</v>
      </c>
      <c r="P199" s="1">
        <f t="shared" si="51"/>
        <v>9.5</v>
      </c>
      <c r="Q199" s="1">
        <f t="shared" si="56"/>
        <v>0.30904999698321595</v>
      </c>
      <c r="R199" s="1">
        <v>0.91700000000000004</v>
      </c>
      <c r="S199" s="1">
        <v>2.0830000000000002</v>
      </c>
      <c r="T199" s="1">
        <v>5</v>
      </c>
      <c r="U199" s="1">
        <v>3</v>
      </c>
      <c r="V199" s="1">
        <f t="shared" si="52"/>
        <v>0.26413826212193953</v>
      </c>
      <c r="W199" s="1">
        <v>0.68799999999999994</v>
      </c>
      <c r="X199" s="1">
        <v>2.3119999999999998</v>
      </c>
      <c r="Y199" s="1">
        <v>5.5</v>
      </c>
      <c r="Z199" s="1">
        <v>6.5</v>
      </c>
      <c r="AA199" s="1">
        <f t="shared" si="53"/>
        <v>0.35168291915696764</v>
      </c>
      <c r="AB199" s="1">
        <v>0.66700000000000004</v>
      </c>
      <c r="AC199" s="1">
        <v>2.3330000000000002</v>
      </c>
      <c r="AD199" s="1">
        <v>0</v>
      </c>
      <c r="AE199" s="1">
        <v>0</v>
      </c>
      <c r="AF199" s="1" t="e">
        <f t="shared" si="49"/>
        <v>#DIV/0!</v>
      </c>
      <c r="AH199" s="1">
        <f t="shared" si="42"/>
        <v>0.46756988986000342</v>
      </c>
      <c r="AI199" s="1">
        <f t="shared" si="43"/>
        <v>0.1070097945073939</v>
      </c>
      <c r="AJ199" s="1">
        <f t="shared" si="54"/>
        <v>0.25480056275904028</v>
      </c>
      <c r="AK199" s="1">
        <f t="shared" si="44"/>
        <v>1.0780646219358165</v>
      </c>
      <c r="AL199" s="1" t="b">
        <f t="shared" si="45"/>
        <v>0</v>
      </c>
      <c r="AM199" s="1">
        <f t="shared" si="46"/>
        <v>26.233190224737314</v>
      </c>
      <c r="AN199" s="1" t="b">
        <f t="shared" si="47"/>
        <v>1</v>
      </c>
      <c r="AO199" s="1">
        <v>9.4879999999999995</v>
      </c>
    </row>
    <row r="200" spans="1:41">
      <c r="A200" s="7">
        <v>197</v>
      </c>
      <c r="B200" s="9" t="s">
        <v>30</v>
      </c>
      <c r="C200" s="9" t="s">
        <v>31</v>
      </c>
      <c r="D200" s="9" t="s">
        <v>30</v>
      </c>
      <c r="E200" s="9" t="s">
        <v>31</v>
      </c>
      <c r="F200" s="2" t="b">
        <f t="shared" si="57"/>
        <v>0</v>
      </c>
      <c r="G200" s="2" t="b">
        <f t="shared" si="55"/>
        <v>0</v>
      </c>
      <c r="H200" s="1" t="s">
        <v>285</v>
      </c>
      <c r="J200" s="3"/>
      <c r="M200" s="1">
        <f>PRODUCT(SUM(PRODUCT(R200,overview!$J$6),PRODUCT(W200,overview!$K$6),PRODUCT(AB200,overview!$L$6)),1/SUM(overview!$J$6:$L$6))</f>
        <v>1.0396190476190477</v>
      </c>
      <c r="N200" s="1">
        <f>PRODUCT(SUM(PRODUCT(S200,overview!$J$6),PRODUCT(X200,overview!$K$6),PRODUCT(AC200,overview!$L$6)),1/SUM(overview!$J$6:$L$6))</f>
        <v>1.9603809523809523</v>
      </c>
      <c r="O200" s="1">
        <f t="shared" si="50"/>
        <v>11.5</v>
      </c>
      <c r="P200" s="1">
        <f t="shared" si="51"/>
        <v>15.5</v>
      </c>
      <c r="Q200" s="1">
        <f t="shared" si="56"/>
        <v>0.71477213200628609</v>
      </c>
      <c r="R200" s="1">
        <v>1.0069999999999999</v>
      </c>
      <c r="S200" s="1">
        <v>1.9930000000000001</v>
      </c>
      <c r="T200" s="1">
        <v>5</v>
      </c>
      <c r="U200" s="1">
        <v>6</v>
      </c>
      <c r="V200" s="1">
        <f t="shared" si="52"/>
        <v>0.60632212744606118</v>
      </c>
      <c r="W200" s="1">
        <v>1.0580000000000001</v>
      </c>
      <c r="X200" s="1">
        <v>1.9419999999999999</v>
      </c>
      <c r="Y200" s="1">
        <v>6.5</v>
      </c>
      <c r="Z200" s="1">
        <v>9.5</v>
      </c>
      <c r="AA200" s="1">
        <f t="shared" si="53"/>
        <v>0.79624494969500137</v>
      </c>
      <c r="AB200" s="1">
        <v>1</v>
      </c>
      <c r="AC200" s="1">
        <v>2</v>
      </c>
      <c r="AD200" s="1">
        <v>0</v>
      </c>
      <c r="AE200" s="1">
        <v>0</v>
      </c>
      <c r="AF200" s="1" t="e">
        <f t="shared" si="49"/>
        <v>#DIV/0!</v>
      </c>
      <c r="AH200" s="1">
        <f t="shared" ref="AH200:AH263" si="58">(SUM(Z196:Z206)*SUM(W196:W206))/(SUM(Y196:Y206)*SUM(X196:X206))</f>
        <v>0.50410096137291205</v>
      </c>
      <c r="AI200" s="1">
        <f t="shared" ref="AI200:AI263" si="59">(SUM(U196:U206)*SUM(R196:R206))/(SUM(T196:T206)*SUM(S196:S206))</f>
        <v>0.11665869439339392</v>
      </c>
      <c r="AJ200" s="1">
        <f t="shared" si="54"/>
        <v>0.30439938337483696</v>
      </c>
      <c r="AK200" s="1">
        <f t="shared" si="44"/>
        <v>3.709628659194347</v>
      </c>
      <c r="AL200" s="1" t="b">
        <f t="shared" si="45"/>
        <v>0</v>
      </c>
      <c r="AM200" s="1">
        <f t="shared" si="46"/>
        <v>26.89988436299209</v>
      </c>
      <c r="AN200" s="1" t="b">
        <f t="shared" si="47"/>
        <v>1</v>
      </c>
      <c r="AO200" s="1">
        <v>9.4879999999999995</v>
      </c>
    </row>
    <row r="201" spans="1:41">
      <c r="A201" s="7">
        <v>198</v>
      </c>
      <c r="B201" s="9" t="s">
        <v>47</v>
      </c>
      <c r="C201" s="9" t="s">
        <v>48</v>
      </c>
      <c r="D201" s="9" t="s">
        <v>47</v>
      </c>
      <c r="E201" s="9" t="s">
        <v>48</v>
      </c>
      <c r="F201" s="2" t="b">
        <f t="shared" si="57"/>
        <v>0</v>
      </c>
      <c r="G201" s="2" t="b">
        <f t="shared" si="55"/>
        <v>0</v>
      </c>
      <c r="H201" s="1" t="s">
        <v>285</v>
      </c>
      <c r="J201" s="3"/>
      <c r="M201" s="1">
        <f>PRODUCT(SUM(PRODUCT(R201,overview!$J$6),PRODUCT(W201,overview!$K$6),PRODUCT(AB201,overview!$L$6)),1/SUM(overview!$J$6:$L$6))</f>
        <v>0.94557142857142851</v>
      </c>
      <c r="N201" s="1">
        <f>PRODUCT(SUM(PRODUCT(S201,overview!$J$6),PRODUCT(X201,overview!$K$6),PRODUCT(AC201,overview!$L$6)),1/SUM(overview!$J$6:$L$6))</f>
        <v>2.0544285714285713</v>
      </c>
      <c r="O201" s="1">
        <f t="shared" si="50"/>
        <v>10.8</v>
      </c>
      <c r="P201" s="1">
        <f t="shared" si="51"/>
        <v>17.2</v>
      </c>
      <c r="Q201" s="1">
        <f t="shared" si="56"/>
        <v>0.73300677076492382</v>
      </c>
      <c r="R201" s="1">
        <v>0.92600000000000005</v>
      </c>
      <c r="S201" s="1">
        <v>2.0739999999999998</v>
      </c>
      <c r="T201" s="1">
        <v>2</v>
      </c>
      <c r="U201" s="1">
        <v>3</v>
      </c>
      <c r="V201" s="1">
        <f t="shared" si="52"/>
        <v>0.66972034715525552</v>
      </c>
      <c r="W201" s="1">
        <v>0.95899999999999996</v>
      </c>
      <c r="X201" s="1">
        <v>2.0409999999999999</v>
      </c>
      <c r="Y201" s="1">
        <v>8.8000000000000007</v>
      </c>
      <c r="Z201" s="1">
        <v>14.2</v>
      </c>
      <c r="AA201" s="1">
        <f t="shared" si="53"/>
        <v>0.758195626030021</v>
      </c>
      <c r="AB201" s="1">
        <v>0.85699999999999998</v>
      </c>
      <c r="AC201" s="1">
        <v>2.1429999999999998</v>
      </c>
      <c r="AD201" s="1">
        <v>0</v>
      </c>
      <c r="AE201" s="1">
        <v>0</v>
      </c>
      <c r="AF201" s="1" t="e">
        <f t="shared" si="49"/>
        <v>#DIV/0!</v>
      </c>
      <c r="AH201" s="1">
        <f t="shared" si="58"/>
        <v>0.47585969950338425</v>
      </c>
      <c r="AI201" s="1">
        <f t="shared" si="59"/>
        <v>0.11994672329743601</v>
      </c>
      <c r="AJ201" s="1">
        <f t="shared" si="54"/>
        <v>0.32973365032034491</v>
      </c>
      <c r="AK201" s="1">
        <f t="shared" si="44"/>
        <v>13.446725060523338</v>
      </c>
      <c r="AL201" s="1" t="b">
        <f t="shared" si="45"/>
        <v>1</v>
      </c>
      <c r="AM201" s="1">
        <f t="shared" si="46"/>
        <v>28.207723548114647</v>
      </c>
      <c r="AN201" s="1" t="b">
        <f t="shared" si="47"/>
        <v>1</v>
      </c>
      <c r="AO201" s="1">
        <v>9.4879999999999995</v>
      </c>
    </row>
    <row r="202" spans="1:41">
      <c r="A202" s="7">
        <v>199</v>
      </c>
      <c r="B202" s="9" t="s">
        <v>69</v>
      </c>
      <c r="C202" s="9" t="s">
        <v>70</v>
      </c>
      <c r="D202" s="9" t="s">
        <v>69</v>
      </c>
      <c r="E202" s="9" t="s">
        <v>70</v>
      </c>
      <c r="F202" s="2" t="b">
        <f t="shared" si="57"/>
        <v>0</v>
      </c>
      <c r="G202" s="2" t="b">
        <f t="shared" si="55"/>
        <v>0</v>
      </c>
      <c r="H202" s="1" t="s">
        <v>180</v>
      </c>
      <c r="J202" s="3"/>
      <c r="M202" s="1">
        <f>PRODUCT(SUM(PRODUCT(R202,overview!$J$6),PRODUCT(W202,overview!$K$6),PRODUCT(AB202,overview!$L$6)),1/SUM(overview!$J$6:$L$6))</f>
        <v>0.99871428571428567</v>
      </c>
      <c r="N202" s="1">
        <f>PRODUCT(SUM(PRODUCT(S202,overview!$J$6),PRODUCT(X202,overview!$K$6),PRODUCT(AC202,overview!$L$6)),1/SUM(overview!$J$6:$L$6))</f>
        <v>2.0012857142857143</v>
      </c>
      <c r="O202" s="1">
        <f t="shared" si="50"/>
        <v>12.5</v>
      </c>
      <c r="P202" s="1">
        <f t="shared" si="51"/>
        <v>1.5</v>
      </c>
      <c r="Q202" s="1">
        <f t="shared" si="56"/>
        <v>5.9884360054250831E-2</v>
      </c>
      <c r="R202" s="1">
        <v>1</v>
      </c>
      <c r="S202" s="1">
        <v>2</v>
      </c>
      <c r="T202" s="1">
        <v>9</v>
      </c>
      <c r="U202" s="1">
        <v>0</v>
      </c>
      <c r="V202" s="1">
        <f t="shared" si="52"/>
        <v>0</v>
      </c>
      <c r="W202" s="1">
        <v>0.998</v>
      </c>
      <c r="X202" s="1">
        <v>2.0019999999999998</v>
      </c>
      <c r="Y202" s="1">
        <v>3.5</v>
      </c>
      <c r="Z202" s="1">
        <v>1.5</v>
      </c>
      <c r="AA202" s="1">
        <f t="shared" si="53"/>
        <v>0.21364349935778509</v>
      </c>
      <c r="AB202" s="1">
        <v>1</v>
      </c>
      <c r="AC202" s="1">
        <v>2</v>
      </c>
      <c r="AD202" s="1">
        <v>0</v>
      </c>
      <c r="AE202" s="1">
        <v>0</v>
      </c>
      <c r="AF202" s="1" t="e">
        <f t="shared" si="49"/>
        <v>#DIV/0!</v>
      </c>
      <c r="AH202" s="1">
        <f t="shared" si="58"/>
        <v>0.46337577974201866</v>
      </c>
      <c r="AI202" s="1">
        <f t="shared" si="59"/>
        <v>0.12101443354834562</v>
      </c>
      <c r="AJ202" s="1">
        <f t="shared" si="54"/>
        <v>0.31207506659774958</v>
      </c>
      <c r="AK202" s="1">
        <f t="shared" si="44"/>
        <v>14.85171888692304</v>
      </c>
      <c r="AL202" s="1" t="b">
        <f t="shared" si="45"/>
        <v>1</v>
      </c>
      <c r="AM202" s="1">
        <f t="shared" si="46"/>
        <v>29.460322700473402</v>
      </c>
      <c r="AN202" s="1" t="b">
        <f t="shared" si="47"/>
        <v>1</v>
      </c>
      <c r="AO202" s="1">
        <v>9.4879999999999995</v>
      </c>
    </row>
    <row r="203" spans="1:41">
      <c r="A203" s="7">
        <v>200</v>
      </c>
      <c r="B203" s="9" t="s">
        <v>28</v>
      </c>
      <c r="C203" s="9" t="s">
        <v>29</v>
      </c>
      <c r="D203" s="9" t="s">
        <v>28</v>
      </c>
      <c r="E203" s="9" t="s">
        <v>29</v>
      </c>
      <c r="F203" s="2" t="b">
        <f t="shared" si="57"/>
        <v>0</v>
      </c>
      <c r="G203" s="2" t="b">
        <f t="shared" si="55"/>
        <v>0</v>
      </c>
      <c r="H203" s="1" t="s">
        <v>180</v>
      </c>
      <c r="J203" s="2"/>
      <c r="M203" s="1">
        <f>PRODUCT(SUM(PRODUCT(R203,overview!$J$6),PRODUCT(W203,overview!$K$6),PRODUCT(AB203,overview!$L$6)),1/SUM(overview!$J$6:$L$6))</f>
        <v>0.69042857142857139</v>
      </c>
      <c r="N203" s="1">
        <f>PRODUCT(SUM(PRODUCT(S203,overview!$J$6),PRODUCT(X203,overview!$K$6),PRODUCT(AC203,overview!$L$6)),1/SUM(overview!$J$6:$L$6))</f>
        <v>2.3095714285714286</v>
      </c>
      <c r="O203" s="1">
        <f t="shared" si="50"/>
        <v>10.5</v>
      </c>
      <c r="P203" s="1">
        <f t="shared" si="51"/>
        <v>9.5</v>
      </c>
      <c r="Q203" s="1">
        <f t="shared" si="56"/>
        <v>0.27047159557829437</v>
      </c>
      <c r="R203" s="1">
        <v>0.69099999999999995</v>
      </c>
      <c r="S203" s="1">
        <v>2.3090000000000002</v>
      </c>
      <c r="T203" s="1">
        <v>7</v>
      </c>
      <c r="U203" s="1">
        <v>3</v>
      </c>
      <c r="V203" s="1">
        <f t="shared" si="52"/>
        <v>0.12825589308915422</v>
      </c>
      <c r="W203" s="1">
        <v>0.69099999999999995</v>
      </c>
      <c r="X203" s="1">
        <v>2.3090000000000002</v>
      </c>
      <c r="Y203" s="1">
        <v>3.5</v>
      </c>
      <c r="Z203" s="1">
        <v>6.5</v>
      </c>
      <c r="AA203" s="1">
        <f t="shared" si="53"/>
        <v>0.55577553671966828</v>
      </c>
      <c r="AB203" s="1">
        <v>0.66700000000000004</v>
      </c>
      <c r="AC203" s="1">
        <v>2.3330000000000002</v>
      </c>
      <c r="AD203" s="1">
        <v>0</v>
      </c>
      <c r="AE203" s="1">
        <v>0</v>
      </c>
      <c r="AF203" s="1" t="e">
        <f t="shared" si="49"/>
        <v>#DIV/0!</v>
      </c>
      <c r="AH203" s="1">
        <f t="shared" si="58"/>
        <v>0.56934681143955645</v>
      </c>
      <c r="AI203" s="1">
        <f t="shared" si="59"/>
        <v>0.15139684682267823</v>
      </c>
      <c r="AJ203" s="1">
        <f t="shared" si="54"/>
        <v>0.70214943705220068</v>
      </c>
      <c r="AK203" s="1">
        <f t="shared" ref="AK203:AK266" si="60">(((SUM(AJ201:AJ205))-(SUM(AI201:AI205)))^2)/(AVERAGE(AI201:AI205))</f>
        <v>16.837987615686156</v>
      </c>
      <c r="AL203" s="1" t="b">
        <f t="shared" ref="AL203:AL266" si="61">IF(AK203&gt;AO203, TRUE, FALSE)</f>
        <v>1</v>
      </c>
      <c r="AM203" s="1">
        <f t="shared" ref="AM203:AM266" si="62">(((SUM(AH201:AH205))-(SUM(AI201:AI205)))^2)/(AVERAGE(AI201:AI205))</f>
        <v>31.977210461774394</v>
      </c>
      <c r="AN203" s="1" t="b">
        <f t="shared" ref="AN203:AN266" si="63">IF(AM203&gt;AO203, TRUE, FALSE)</f>
        <v>1</v>
      </c>
      <c r="AO203" s="1">
        <v>9.4879999999999995</v>
      </c>
    </row>
    <row r="204" spans="1:41">
      <c r="A204" s="7">
        <v>201</v>
      </c>
      <c r="B204" s="9" t="s">
        <v>65</v>
      </c>
      <c r="C204" s="9" t="s">
        <v>2</v>
      </c>
      <c r="D204" s="9" t="s">
        <v>65</v>
      </c>
      <c r="E204" s="9" t="s">
        <v>2</v>
      </c>
      <c r="F204" s="2" t="b">
        <f t="shared" si="57"/>
        <v>0</v>
      </c>
      <c r="G204" s="2" t="b">
        <f t="shared" si="55"/>
        <v>0</v>
      </c>
      <c r="H204" s="1" t="s">
        <v>180</v>
      </c>
      <c r="J204" s="2"/>
      <c r="M204" s="1">
        <f>PRODUCT(SUM(PRODUCT(R204,overview!$J$6),PRODUCT(W204,overview!$K$6),PRODUCT(AB204,overview!$L$6)),1/SUM(overview!$J$6:$L$6))</f>
        <v>0.37928571428571428</v>
      </c>
      <c r="N204" s="1">
        <f>PRODUCT(SUM(PRODUCT(S204,overview!$J$6),PRODUCT(X204,overview!$K$6),PRODUCT(AC204,overview!$L$6)),1/SUM(overview!$J$6:$L$6))</f>
        <v>2.6207142857142856</v>
      </c>
      <c r="O204" s="1">
        <f t="shared" si="50"/>
        <v>9.5</v>
      </c>
      <c r="P204" s="1">
        <f t="shared" si="51"/>
        <v>6.5</v>
      </c>
      <c r="Q204" s="1">
        <f t="shared" si="56"/>
        <v>9.9023109695743849E-2</v>
      </c>
      <c r="R204" s="1">
        <v>0.33300000000000002</v>
      </c>
      <c r="S204" s="1">
        <v>2.6669999999999998</v>
      </c>
      <c r="T204" s="1">
        <v>4</v>
      </c>
      <c r="U204" s="1">
        <v>0</v>
      </c>
      <c r="V204" s="1">
        <f t="shared" si="52"/>
        <v>0</v>
      </c>
      <c r="W204" s="1">
        <v>0.40500000000000003</v>
      </c>
      <c r="X204" s="1">
        <v>2.5950000000000002</v>
      </c>
      <c r="Y204" s="1">
        <v>5.5</v>
      </c>
      <c r="Z204" s="1">
        <v>6.5</v>
      </c>
      <c r="AA204" s="1">
        <f t="shared" si="53"/>
        <v>0.18444561219127695</v>
      </c>
      <c r="AB204" s="1">
        <v>0.33300000000000002</v>
      </c>
      <c r="AC204" s="1">
        <v>2.6669999999999998</v>
      </c>
      <c r="AD204" s="1">
        <v>0</v>
      </c>
      <c r="AE204" s="1">
        <v>0</v>
      </c>
      <c r="AF204" s="1" t="e">
        <f t="shared" si="49"/>
        <v>#DIV/0!</v>
      </c>
      <c r="AH204" s="1">
        <f t="shared" si="58"/>
        <v>0.56839328738633077</v>
      </c>
      <c r="AI204" s="1">
        <f t="shared" si="59"/>
        <v>0.1306617344841759</v>
      </c>
      <c r="AJ204" s="1">
        <f t="shared" si="54"/>
        <v>0.36974929437157578</v>
      </c>
      <c r="AK204" s="1">
        <f t="shared" si="60"/>
        <v>19.352633577379656</v>
      </c>
      <c r="AL204" s="1" t="b">
        <f t="shared" si="61"/>
        <v>1</v>
      </c>
      <c r="AM204" s="1">
        <f t="shared" si="62"/>
        <v>35.99738437278517</v>
      </c>
      <c r="AN204" s="1" t="b">
        <f t="shared" si="63"/>
        <v>1</v>
      </c>
      <c r="AO204" s="1">
        <v>9.4879999999999995</v>
      </c>
    </row>
    <row r="205" spans="1:41">
      <c r="A205" s="7">
        <v>202</v>
      </c>
      <c r="B205" s="9" t="s">
        <v>54</v>
      </c>
      <c r="C205" s="9" t="s">
        <v>55</v>
      </c>
      <c r="D205" s="9" t="s">
        <v>67</v>
      </c>
      <c r="E205" s="9" t="s">
        <v>37</v>
      </c>
      <c r="F205" s="2" t="b">
        <f t="shared" si="57"/>
        <v>0</v>
      </c>
      <c r="G205" s="2" t="b">
        <f t="shared" si="55"/>
        <v>1</v>
      </c>
      <c r="H205" s="1" t="s">
        <v>180</v>
      </c>
      <c r="J205" s="3"/>
      <c r="M205" s="1">
        <f>PRODUCT(SUM(PRODUCT(R205,overview!$J$6),PRODUCT(W205,overview!$K$6),PRODUCT(AB205,overview!$L$6)),1/SUM(overview!$J$6:$L$6))</f>
        <v>0.64928571428571435</v>
      </c>
      <c r="N205" s="1">
        <f>PRODUCT(SUM(PRODUCT(S205,overview!$J$6),PRODUCT(X205,overview!$K$6),PRODUCT(AC205,overview!$L$6)),1/SUM(overview!$J$6:$L$6))</f>
        <v>2.3507142857142855</v>
      </c>
      <c r="O205" s="1">
        <f t="shared" si="50"/>
        <v>7</v>
      </c>
      <c r="P205" s="1">
        <f t="shared" si="51"/>
        <v>20</v>
      </c>
      <c r="Q205" s="1">
        <f t="shared" si="56"/>
        <v>0.78916525589269426</v>
      </c>
      <c r="R205" s="1">
        <v>0.35799999999999998</v>
      </c>
      <c r="S205" s="1">
        <v>2.6419999999999999</v>
      </c>
      <c r="T205" s="1">
        <v>4</v>
      </c>
      <c r="U205" s="1">
        <v>4</v>
      </c>
      <c r="V205" s="1">
        <f t="shared" si="52"/>
        <v>0.13550340651021953</v>
      </c>
      <c r="W205" s="1">
        <v>0.80700000000000005</v>
      </c>
      <c r="X205" s="1">
        <v>2.1930000000000001</v>
      </c>
      <c r="Y205" s="1">
        <v>3</v>
      </c>
      <c r="Z205" s="1">
        <v>15</v>
      </c>
      <c r="AA205" s="1">
        <f t="shared" si="53"/>
        <v>1.8399452804377567</v>
      </c>
      <c r="AB205" s="1">
        <v>0.46899999999999997</v>
      </c>
      <c r="AC205" s="1">
        <v>2.5310000000000001</v>
      </c>
      <c r="AD205" s="1">
        <v>0</v>
      </c>
      <c r="AE205" s="1">
        <v>1</v>
      </c>
      <c r="AF205" s="1" t="e">
        <f t="shared" si="49"/>
        <v>#DIV/0!</v>
      </c>
      <c r="AH205" s="1">
        <f t="shared" si="58"/>
        <v>0.55655281326470074</v>
      </c>
      <c r="AI205" s="1">
        <f t="shared" si="59"/>
        <v>0.10553825987219399</v>
      </c>
      <c r="AJ205" s="1">
        <f t="shared" si="54"/>
        <v>0.36974929437157567</v>
      </c>
      <c r="AK205" s="1">
        <f t="shared" si="60"/>
        <v>18.021498422999258</v>
      </c>
      <c r="AL205" s="1" t="b">
        <f t="shared" si="61"/>
        <v>1</v>
      </c>
      <c r="AM205" s="1">
        <f t="shared" si="62"/>
        <v>40.72408194452322</v>
      </c>
      <c r="AN205" s="1" t="b">
        <f t="shared" si="63"/>
        <v>1</v>
      </c>
      <c r="AO205" s="1">
        <v>9.4879999999999995</v>
      </c>
    </row>
    <row r="206" spans="1:41">
      <c r="A206" s="7">
        <v>203</v>
      </c>
      <c r="B206" s="9" t="s">
        <v>79</v>
      </c>
      <c r="C206" s="9" t="s">
        <v>48</v>
      </c>
      <c r="D206" s="9" t="s">
        <v>79</v>
      </c>
      <c r="E206" s="9" t="s">
        <v>48</v>
      </c>
      <c r="F206" s="2" t="b">
        <f t="shared" si="57"/>
        <v>0</v>
      </c>
      <c r="G206" s="2" t="b">
        <f t="shared" si="55"/>
        <v>0</v>
      </c>
      <c r="H206" s="1" t="s">
        <v>180</v>
      </c>
      <c r="J206" s="2"/>
      <c r="M206" s="1">
        <f>PRODUCT(SUM(PRODUCT(R206,overview!$J$6),PRODUCT(W206,overview!$K$6),PRODUCT(AB206,overview!$L$6)),1/SUM(overview!$J$6:$L$6))</f>
        <v>1.0472619047619047</v>
      </c>
      <c r="N206" s="1">
        <f>PRODUCT(SUM(PRODUCT(S206,overview!$J$6),PRODUCT(X206,overview!$K$6),PRODUCT(AC206,overview!$L$6)),1/SUM(overview!$J$6:$L$6))</f>
        <v>1.9527380952380951</v>
      </c>
      <c r="O206" s="1">
        <f t="shared" si="50"/>
        <v>17.8</v>
      </c>
      <c r="P206" s="1">
        <f t="shared" si="51"/>
        <v>7.2</v>
      </c>
      <c r="Q206" s="1">
        <f t="shared" si="56"/>
        <v>0.216932090389056</v>
      </c>
      <c r="R206" s="1">
        <v>1.091</v>
      </c>
      <c r="S206" s="1">
        <v>1.909</v>
      </c>
      <c r="T206" s="1">
        <v>9</v>
      </c>
      <c r="U206" s="1">
        <v>1</v>
      </c>
      <c r="V206" s="1">
        <f t="shared" si="52"/>
        <v>6.3500378324893761E-2</v>
      </c>
      <c r="W206" s="1">
        <v>1.014</v>
      </c>
      <c r="X206" s="1">
        <v>1.986</v>
      </c>
      <c r="Y206" s="1">
        <v>8.8000000000000007</v>
      </c>
      <c r="Z206" s="1">
        <v>6.2</v>
      </c>
      <c r="AA206" s="1">
        <f t="shared" si="53"/>
        <v>0.35972260368030767</v>
      </c>
      <c r="AB206" s="1">
        <v>1.333</v>
      </c>
      <c r="AC206" s="1">
        <v>1.667</v>
      </c>
      <c r="AD206" s="1">
        <v>0</v>
      </c>
      <c r="AE206" s="1">
        <v>0</v>
      </c>
      <c r="AF206" s="1" t="e">
        <f t="shared" si="49"/>
        <v>#DIV/0!</v>
      </c>
      <c r="AH206" s="1">
        <f t="shared" si="58"/>
        <v>0.53002708169455626</v>
      </c>
      <c r="AI206" s="1">
        <f t="shared" si="59"/>
        <v>9.4799679249205543E-2</v>
      </c>
      <c r="AJ206" s="1">
        <f t="shared" si="54"/>
        <v>0.37792809720656395</v>
      </c>
      <c r="AK206" s="1">
        <f t="shared" si="60"/>
        <v>13.319517071632943</v>
      </c>
      <c r="AL206" s="1" t="b">
        <f t="shared" si="61"/>
        <v>1</v>
      </c>
      <c r="AM206" s="1">
        <f t="shared" si="62"/>
        <v>45.434464053681602</v>
      </c>
      <c r="AN206" s="1" t="b">
        <f t="shared" si="63"/>
        <v>1</v>
      </c>
      <c r="AO206" s="1">
        <v>9.4879999999999995</v>
      </c>
    </row>
    <row r="207" spans="1:41">
      <c r="A207" s="7">
        <v>204</v>
      </c>
      <c r="B207" s="9" t="s">
        <v>47</v>
      </c>
      <c r="C207" s="9" t="s">
        <v>48</v>
      </c>
      <c r="D207" s="9" t="s">
        <v>47</v>
      </c>
      <c r="E207" s="9" t="s">
        <v>48</v>
      </c>
      <c r="F207" s="2" t="b">
        <f t="shared" si="57"/>
        <v>0</v>
      </c>
      <c r="G207" s="2" t="b">
        <f t="shared" si="55"/>
        <v>0</v>
      </c>
      <c r="H207" s="1" t="s">
        <v>180</v>
      </c>
      <c r="J207" s="2"/>
      <c r="M207" s="1">
        <f>PRODUCT(SUM(PRODUCT(R207,overview!$J$6),PRODUCT(W207,overview!$K$6),PRODUCT(AB207,overview!$L$6)),1/SUM(overview!$J$6:$L$6))</f>
        <v>0.88469047619047603</v>
      </c>
      <c r="N207" s="1">
        <f>PRODUCT(SUM(PRODUCT(S207,overview!$J$6),PRODUCT(X207,overview!$K$6),PRODUCT(AC207,overview!$L$6)),1/SUM(overview!$J$6:$L$6))</f>
        <v>2.1153095238095236</v>
      </c>
      <c r="O207" s="1">
        <f t="shared" si="50"/>
        <v>13</v>
      </c>
      <c r="P207" s="1">
        <f t="shared" si="51"/>
        <v>4</v>
      </c>
      <c r="Q207" s="1">
        <f t="shared" si="56"/>
        <v>0.12868681918578925</v>
      </c>
      <c r="R207" s="1">
        <v>0.88800000000000001</v>
      </c>
      <c r="S207" s="1">
        <v>2.1120000000000001</v>
      </c>
      <c r="T207" s="1">
        <v>7</v>
      </c>
      <c r="U207" s="1">
        <v>1</v>
      </c>
      <c r="V207" s="1">
        <f t="shared" si="52"/>
        <v>6.006493506493505E-2</v>
      </c>
      <c r="W207" s="1">
        <v>0.88400000000000001</v>
      </c>
      <c r="X207" s="1">
        <v>2.1160000000000001</v>
      </c>
      <c r="Y207" s="1">
        <v>6</v>
      </c>
      <c r="Z207" s="1">
        <v>3</v>
      </c>
      <c r="AA207" s="1">
        <f t="shared" si="53"/>
        <v>0.20888468809073724</v>
      </c>
      <c r="AB207" s="1">
        <v>0.85699999999999998</v>
      </c>
      <c r="AC207" s="1">
        <v>2.1429999999999998</v>
      </c>
      <c r="AD207" s="1">
        <v>0</v>
      </c>
      <c r="AE207" s="1">
        <v>0</v>
      </c>
      <c r="AF207" s="1" t="e">
        <f t="shared" si="49"/>
        <v>#DIV/0!</v>
      </c>
      <c r="AH207" s="1">
        <f t="shared" si="58"/>
        <v>0.58753319591378861</v>
      </c>
      <c r="AI207" s="1">
        <f t="shared" si="59"/>
        <v>0.11803351295489774</v>
      </c>
      <c r="AJ207" s="1">
        <f t="shared" si="54"/>
        <v>0.25195206480437593</v>
      </c>
      <c r="AK207" s="1">
        <f t="shared" si="60"/>
        <v>14.451007342037638</v>
      </c>
      <c r="AL207" s="1" t="b">
        <f t="shared" si="61"/>
        <v>1</v>
      </c>
      <c r="AM207" s="1">
        <f t="shared" si="62"/>
        <v>52.779683427925995</v>
      </c>
      <c r="AN207" s="1" t="b">
        <f t="shared" si="63"/>
        <v>1</v>
      </c>
      <c r="AO207" s="1">
        <v>9.4879999999999995</v>
      </c>
    </row>
    <row r="208" spans="1:41">
      <c r="A208" s="7">
        <v>205</v>
      </c>
      <c r="B208" s="9" t="s">
        <v>51</v>
      </c>
      <c r="C208" s="9" t="s">
        <v>52</v>
      </c>
      <c r="D208" s="9" t="s">
        <v>51</v>
      </c>
      <c r="E208" s="9" t="s">
        <v>52</v>
      </c>
      <c r="F208" s="2" t="b">
        <f t="shared" si="57"/>
        <v>0</v>
      </c>
      <c r="G208" s="2" t="b">
        <f t="shared" si="55"/>
        <v>0</v>
      </c>
      <c r="H208" s="1" t="s">
        <v>180</v>
      </c>
      <c r="J208" s="3"/>
      <c r="M208" s="1">
        <f>PRODUCT(SUM(PRODUCT(R208,overview!$J$6),PRODUCT(W208,overview!$K$6),PRODUCT(AB208,overview!$L$6)),1/SUM(overview!$J$6:$L$6))</f>
        <v>0.44999999999999996</v>
      </c>
      <c r="N208" s="1">
        <f>PRODUCT(SUM(PRODUCT(S208,overview!$J$6),PRODUCT(X208,overview!$K$6),PRODUCT(AC208,overview!$L$6)),1/SUM(overview!$J$6:$L$6))</f>
        <v>2.5499999999999998</v>
      </c>
      <c r="O208" s="1">
        <f t="shared" si="50"/>
        <v>2.5</v>
      </c>
      <c r="P208" s="1">
        <f t="shared" si="51"/>
        <v>9.5</v>
      </c>
      <c r="Q208" s="1">
        <f t="shared" si="56"/>
        <v>0.67058823529411771</v>
      </c>
      <c r="R208" s="1">
        <v>0.33300000000000002</v>
      </c>
      <c r="S208" s="1">
        <v>2.6669999999999998</v>
      </c>
      <c r="T208" s="1">
        <v>1</v>
      </c>
      <c r="U208" s="1">
        <v>1</v>
      </c>
      <c r="V208" s="1">
        <f t="shared" si="52"/>
        <v>0.12485939257592801</v>
      </c>
      <c r="W208" s="1">
        <v>0.51500000000000001</v>
      </c>
      <c r="X208" s="1">
        <v>2.4849999999999999</v>
      </c>
      <c r="Y208" s="1">
        <v>1.5</v>
      </c>
      <c r="Z208" s="1">
        <v>8.5</v>
      </c>
      <c r="AA208" s="1">
        <f t="shared" si="53"/>
        <v>1.1743796109993294</v>
      </c>
      <c r="AB208" s="1">
        <v>0.33300000000000002</v>
      </c>
      <c r="AC208" s="1">
        <v>2.6669999999999998</v>
      </c>
      <c r="AD208" s="1">
        <v>0</v>
      </c>
      <c r="AE208" s="1">
        <v>0</v>
      </c>
      <c r="AF208" s="1" t="e">
        <f t="shared" si="49"/>
        <v>#DIV/0!</v>
      </c>
      <c r="AH208" s="1">
        <f t="shared" si="58"/>
        <v>0.67023453135313682</v>
      </c>
      <c r="AI208" s="1">
        <f t="shared" si="59"/>
        <v>0.14343285861703506</v>
      </c>
      <c r="AJ208" s="1">
        <f t="shared" si="54"/>
        <v>0.47938038149384088</v>
      </c>
      <c r="AK208" s="1">
        <f t="shared" si="60"/>
        <v>12.40841658519326</v>
      </c>
      <c r="AL208" s="1" t="b">
        <f t="shared" si="61"/>
        <v>1</v>
      </c>
      <c r="AM208" s="1">
        <f t="shared" si="62"/>
        <v>57.591322530502559</v>
      </c>
      <c r="AN208" s="1" t="b">
        <f t="shared" si="63"/>
        <v>1</v>
      </c>
      <c r="AO208" s="1">
        <v>9.4879999999999995</v>
      </c>
    </row>
    <row r="209" spans="1:41">
      <c r="A209" s="7">
        <v>206</v>
      </c>
      <c r="B209" s="9" t="s">
        <v>30</v>
      </c>
      <c r="C209" s="9" t="s">
        <v>31</v>
      </c>
      <c r="D209" s="9" t="s">
        <v>74</v>
      </c>
      <c r="E209" s="9" t="s">
        <v>1</v>
      </c>
      <c r="F209" s="2" t="b">
        <f t="shared" si="57"/>
        <v>1</v>
      </c>
      <c r="G209" s="2" t="b">
        <f t="shared" si="55"/>
        <v>0</v>
      </c>
      <c r="H209" s="1" t="s">
        <v>180</v>
      </c>
      <c r="J209" s="3"/>
      <c r="K209" s="2"/>
      <c r="L209" s="2"/>
      <c r="M209" s="1">
        <f>PRODUCT(SUM(PRODUCT(R209,overview!$J$6),PRODUCT(W209,overview!$K$6),PRODUCT(AB209,overview!$L$6)),1/SUM(overview!$J$6:$L$6))</f>
        <v>1.075738095238095</v>
      </c>
      <c r="N209" s="1">
        <f>PRODUCT(SUM(PRODUCT(S209,overview!$J$6),PRODUCT(X209,overview!$K$6),PRODUCT(AC209,overview!$L$6)),1/SUM(overview!$J$6:$L$6))</f>
        <v>1.9242619047619047</v>
      </c>
      <c r="O209" s="1">
        <f t="shared" si="50"/>
        <v>12</v>
      </c>
      <c r="P209" s="1">
        <f t="shared" si="51"/>
        <v>14</v>
      </c>
      <c r="Q209" s="1">
        <f t="shared" si="56"/>
        <v>0.6522125572781976</v>
      </c>
      <c r="R209" s="1">
        <v>1.034</v>
      </c>
      <c r="S209" s="1">
        <v>1.966</v>
      </c>
      <c r="T209" s="1">
        <v>5</v>
      </c>
      <c r="U209" s="1">
        <v>3</v>
      </c>
      <c r="V209" s="1">
        <f t="shared" si="52"/>
        <v>0.31556459816887089</v>
      </c>
      <c r="W209" s="1">
        <v>1.0980000000000001</v>
      </c>
      <c r="X209" s="1">
        <v>1.9019999999999999</v>
      </c>
      <c r="Y209" s="1">
        <v>6</v>
      </c>
      <c r="Z209" s="1">
        <v>10</v>
      </c>
      <c r="AA209" s="1">
        <f t="shared" si="53"/>
        <v>0.96214511041009476</v>
      </c>
      <c r="AB209" s="1">
        <v>1.0589999999999999</v>
      </c>
      <c r="AC209" s="1">
        <v>1.9410000000000001</v>
      </c>
      <c r="AD209" s="1">
        <v>1</v>
      </c>
      <c r="AE209" s="1">
        <v>1</v>
      </c>
      <c r="AF209" s="1">
        <f t="shared" si="49"/>
        <v>0.54559505409582687</v>
      </c>
      <c r="AH209" s="1">
        <f t="shared" si="58"/>
        <v>0.8381872337356826</v>
      </c>
      <c r="AI209" s="1">
        <f t="shared" si="59"/>
        <v>0.15959267199782923</v>
      </c>
      <c r="AJ209" s="1">
        <f t="shared" si="54"/>
        <v>0.48252238867566344</v>
      </c>
      <c r="AK209" s="1">
        <f t="shared" si="60"/>
        <v>9.8151823277531278</v>
      </c>
      <c r="AL209" s="1" t="b">
        <f t="shared" si="61"/>
        <v>1</v>
      </c>
      <c r="AM209" s="1">
        <f t="shared" si="62"/>
        <v>62.779581529038843</v>
      </c>
      <c r="AN209" s="1" t="b">
        <f t="shared" si="63"/>
        <v>1</v>
      </c>
      <c r="AO209" s="1">
        <v>9.4879999999999995</v>
      </c>
    </row>
    <row r="210" spans="1:41">
      <c r="A210" s="7">
        <v>207</v>
      </c>
      <c r="B210" s="9" t="s">
        <v>137</v>
      </c>
      <c r="C210" s="9" t="s">
        <v>46</v>
      </c>
      <c r="D210" s="9" t="s">
        <v>45</v>
      </c>
      <c r="E210" s="9" t="s">
        <v>46</v>
      </c>
      <c r="F210" s="2" t="b">
        <f t="shared" si="57"/>
        <v>0</v>
      </c>
      <c r="G210" s="2" t="b">
        <f t="shared" si="55"/>
        <v>0</v>
      </c>
      <c r="H210" s="1" t="s">
        <v>180</v>
      </c>
      <c r="J210" s="2"/>
      <c r="M210" s="1">
        <f>PRODUCT(SUM(PRODUCT(R210,overview!$J$6),PRODUCT(W210,overview!$K$6),PRODUCT(AB210,overview!$L$6)),1/SUM(overview!$J$6:$L$6))</f>
        <v>1.0068571428571427</v>
      </c>
      <c r="N210" s="1">
        <f>PRODUCT(SUM(PRODUCT(S210,overview!$J$6),PRODUCT(X210,overview!$K$6),PRODUCT(AC210,overview!$L$6)),1/SUM(overview!$J$6:$L$6))</f>
        <v>1.9931428571428571</v>
      </c>
      <c r="O210" s="1">
        <f t="shared" si="50"/>
        <v>14</v>
      </c>
      <c r="P210" s="1">
        <f t="shared" si="51"/>
        <v>3</v>
      </c>
      <c r="Q210" s="1">
        <f t="shared" si="56"/>
        <v>0.10824868938401047</v>
      </c>
      <c r="R210" s="1">
        <v>1.0089999999999999</v>
      </c>
      <c r="S210" s="1">
        <v>1.9910000000000001</v>
      </c>
      <c r="T210" s="1">
        <v>7</v>
      </c>
      <c r="U210" s="1">
        <v>0</v>
      </c>
      <c r="V210" s="1">
        <f t="shared" si="52"/>
        <v>0</v>
      </c>
      <c r="W210" s="1">
        <v>1.006</v>
      </c>
      <c r="X210" s="1">
        <v>1.994</v>
      </c>
      <c r="Y210" s="1">
        <v>6</v>
      </c>
      <c r="Z210" s="1">
        <v>3</v>
      </c>
      <c r="AA210" s="1">
        <f t="shared" si="53"/>
        <v>0.2522567703109328</v>
      </c>
      <c r="AB210" s="1">
        <v>1</v>
      </c>
      <c r="AC210" s="1">
        <v>2</v>
      </c>
      <c r="AD210" s="1">
        <v>1</v>
      </c>
      <c r="AE210" s="1">
        <v>0</v>
      </c>
      <c r="AF210" s="1">
        <f t="shared" si="49"/>
        <v>0</v>
      </c>
      <c r="AH210" s="1">
        <f t="shared" si="58"/>
        <v>0.83400060758593286</v>
      </c>
      <c r="AI210" s="1">
        <f t="shared" si="59"/>
        <v>0.15804701627486437</v>
      </c>
      <c r="AJ210" s="1">
        <f t="shared" si="54"/>
        <v>0.37534383595898974</v>
      </c>
      <c r="AK210" s="1">
        <f t="shared" si="60"/>
        <v>10.706379960471747</v>
      </c>
      <c r="AL210" s="1" t="b">
        <f t="shared" si="61"/>
        <v>1</v>
      </c>
      <c r="AM210" s="1">
        <f t="shared" si="62"/>
        <v>68.4129489884061</v>
      </c>
      <c r="AN210" s="1" t="b">
        <f t="shared" si="63"/>
        <v>1</v>
      </c>
      <c r="AO210" s="1">
        <v>9.4879999999999995</v>
      </c>
    </row>
    <row r="211" spans="1:41">
      <c r="A211" s="7">
        <v>208</v>
      </c>
      <c r="B211" s="9" t="s">
        <v>53</v>
      </c>
      <c r="C211" s="9" t="s">
        <v>33</v>
      </c>
      <c r="D211" s="9" t="s">
        <v>53</v>
      </c>
      <c r="E211" s="9" t="s">
        <v>33</v>
      </c>
      <c r="F211" s="2" t="b">
        <f t="shared" si="57"/>
        <v>0</v>
      </c>
      <c r="G211" s="2" t="b">
        <f t="shared" si="55"/>
        <v>0</v>
      </c>
      <c r="H211" s="1" t="s">
        <v>180</v>
      </c>
      <c r="J211" s="3"/>
      <c r="M211" s="1">
        <f>PRODUCT(SUM(PRODUCT(R211,overview!$J$6),PRODUCT(W211,overview!$K$6),PRODUCT(AB211,overview!$L$6)),1/SUM(overview!$J$6:$L$6))</f>
        <v>0.9107142857142857</v>
      </c>
      <c r="N211" s="1">
        <f>PRODUCT(SUM(PRODUCT(S211,overview!$J$6),PRODUCT(X211,overview!$K$6),PRODUCT(AC211,overview!$L$6)),1/SUM(overview!$J$6:$L$6))</f>
        <v>2.089285714285714</v>
      </c>
      <c r="O211" s="1">
        <f t="shared" si="50"/>
        <v>11</v>
      </c>
      <c r="P211" s="1">
        <f t="shared" si="51"/>
        <v>11</v>
      </c>
      <c r="Q211" s="1">
        <f t="shared" si="56"/>
        <v>0.43589743589743596</v>
      </c>
      <c r="R211" s="1">
        <v>0.92500000000000004</v>
      </c>
      <c r="S211" s="1">
        <v>2.0750000000000002</v>
      </c>
      <c r="T211" s="1">
        <v>5</v>
      </c>
      <c r="U211" s="1">
        <v>2</v>
      </c>
      <c r="V211" s="1">
        <f t="shared" si="52"/>
        <v>0.17831325301204817</v>
      </c>
      <c r="W211" s="1">
        <v>0.9</v>
      </c>
      <c r="X211" s="1">
        <v>2.1</v>
      </c>
      <c r="Y211" s="1">
        <v>6</v>
      </c>
      <c r="Z211" s="1">
        <v>9</v>
      </c>
      <c r="AA211" s="1">
        <f t="shared" si="53"/>
        <v>0.64285714285714279</v>
      </c>
      <c r="AB211" s="1">
        <v>1</v>
      </c>
      <c r="AC211" s="1">
        <v>2</v>
      </c>
      <c r="AD211" s="1">
        <v>0</v>
      </c>
      <c r="AE211" s="1">
        <v>0</v>
      </c>
      <c r="AF211" s="1" t="e">
        <f t="shared" si="49"/>
        <v>#DIV/0!</v>
      </c>
      <c r="AH211" s="1">
        <f t="shared" si="58"/>
        <v>0.85899304027740975</v>
      </c>
      <c r="AI211" s="1">
        <f t="shared" si="59"/>
        <v>0.16114641490781093</v>
      </c>
      <c r="AJ211" s="1">
        <f t="shared" si="54"/>
        <v>0.35651744974719446</v>
      </c>
      <c r="AK211" s="1">
        <f t="shared" si="60"/>
        <v>8.3263364360383925</v>
      </c>
      <c r="AL211" s="1" t="b">
        <f t="shared" si="61"/>
        <v>0</v>
      </c>
      <c r="AM211" s="1">
        <f t="shared" si="62"/>
        <v>76.334816252551491</v>
      </c>
      <c r="AN211" s="1" t="b">
        <f t="shared" si="63"/>
        <v>1</v>
      </c>
      <c r="AO211" s="1">
        <v>9.4879999999999995</v>
      </c>
    </row>
    <row r="212" spans="1:41">
      <c r="A212" s="7">
        <v>209</v>
      </c>
      <c r="B212" s="9" t="s">
        <v>30</v>
      </c>
      <c r="C212" s="9" t="s">
        <v>31</v>
      </c>
      <c r="D212" s="9" t="s">
        <v>30</v>
      </c>
      <c r="E212" s="9" t="s">
        <v>31</v>
      </c>
      <c r="F212" s="2" t="b">
        <f t="shared" si="57"/>
        <v>0</v>
      </c>
      <c r="G212" s="2" t="b">
        <f t="shared" si="55"/>
        <v>0</v>
      </c>
      <c r="H212" s="1" t="s">
        <v>180</v>
      </c>
      <c r="J212" s="3"/>
      <c r="M212" s="1">
        <f>PRODUCT(SUM(PRODUCT(R212,overview!$J$6),PRODUCT(W212,overview!$K$6),PRODUCT(AB212,overview!$L$6)),1/SUM(overview!$J$6:$L$6))</f>
        <v>0.66907142857142854</v>
      </c>
      <c r="N212" s="1">
        <f>PRODUCT(SUM(PRODUCT(S212,overview!$J$6),PRODUCT(X212,overview!$K$6),PRODUCT(AC212,overview!$L$6)),1/SUM(overview!$J$6:$L$6))</f>
        <v>2.3309285714285708</v>
      </c>
      <c r="O212" s="1">
        <f t="shared" si="50"/>
        <v>16</v>
      </c>
      <c r="P212" s="1">
        <f t="shared" si="51"/>
        <v>17</v>
      </c>
      <c r="Q212" s="1">
        <f t="shared" si="56"/>
        <v>0.30498077099868237</v>
      </c>
      <c r="R212" s="1">
        <v>0.85</v>
      </c>
      <c r="S212" s="1">
        <v>2.15</v>
      </c>
      <c r="T212" s="1">
        <v>8</v>
      </c>
      <c r="U212" s="1">
        <v>3</v>
      </c>
      <c r="V212" s="1">
        <f t="shared" si="52"/>
        <v>0.14825581395348839</v>
      </c>
      <c r="W212" s="1">
        <v>0.56299999999999994</v>
      </c>
      <c r="X212" s="1">
        <v>2.4369999999999998</v>
      </c>
      <c r="Y212" s="1">
        <v>8</v>
      </c>
      <c r="Z212" s="1">
        <v>14</v>
      </c>
      <c r="AA212" s="1">
        <f t="shared" si="53"/>
        <v>0.40428805908904392</v>
      </c>
      <c r="AB212" s="1">
        <v>1</v>
      </c>
      <c r="AC212" s="1">
        <v>2</v>
      </c>
      <c r="AD212" s="1">
        <v>0</v>
      </c>
      <c r="AE212" s="1">
        <v>0</v>
      </c>
      <c r="AF212" s="1" t="e">
        <f t="shared" si="49"/>
        <v>#DIV/0!</v>
      </c>
      <c r="AH212" s="1">
        <f t="shared" si="58"/>
        <v>0.91057570191792325</v>
      </c>
      <c r="AI212" s="1">
        <f t="shared" si="59"/>
        <v>0.178924245127004</v>
      </c>
      <c r="AJ212" s="1">
        <f t="shared" si="54"/>
        <v>0.41713818049549362</v>
      </c>
      <c r="AK212" s="1">
        <f t="shared" si="60"/>
        <v>7.5513226927129384</v>
      </c>
      <c r="AL212" s="1" t="b">
        <f t="shared" si="61"/>
        <v>0</v>
      </c>
      <c r="AM212" s="1">
        <f t="shared" si="62"/>
        <v>82.622328825952621</v>
      </c>
      <c r="AN212" s="1" t="b">
        <f t="shared" si="63"/>
        <v>1</v>
      </c>
      <c r="AO212" s="1">
        <v>9.4879999999999995</v>
      </c>
    </row>
    <row r="213" spans="1:41">
      <c r="A213" s="7">
        <v>210</v>
      </c>
      <c r="B213" s="9" t="s">
        <v>89</v>
      </c>
      <c r="C213" s="9" t="s">
        <v>70</v>
      </c>
      <c r="D213" s="9" t="s">
        <v>69</v>
      </c>
      <c r="E213" s="9" t="s">
        <v>70</v>
      </c>
      <c r="F213" s="2" t="b">
        <f t="shared" si="57"/>
        <v>1</v>
      </c>
      <c r="G213" s="2" t="b">
        <f t="shared" si="55"/>
        <v>1</v>
      </c>
      <c r="H213" s="1" t="s">
        <v>180</v>
      </c>
      <c r="J213" s="3"/>
      <c r="M213" s="1">
        <f>PRODUCT(SUM(PRODUCT(R213,overview!$J$6),PRODUCT(W213,overview!$K$6),PRODUCT(AB213,overview!$L$6)),1/SUM(overview!$J$6:$L$6))</f>
        <v>0.94040476190476185</v>
      </c>
      <c r="N213" s="1">
        <f>PRODUCT(SUM(PRODUCT(S213,overview!$J$6),PRODUCT(X213,overview!$K$6),PRODUCT(AC213,overview!$L$6)),1/SUM(overview!$J$6:$L$6))</f>
        <v>2.059595238095238</v>
      </c>
      <c r="O213" s="1">
        <f t="shared" si="50"/>
        <v>12</v>
      </c>
      <c r="P213" s="1">
        <f t="shared" si="51"/>
        <v>19</v>
      </c>
      <c r="Q213" s="1">
        <f t="shared" si="56"/>
        <v>0.72294506163562722</v>
      </c>
      <c r="R213" s="1">
        <v>1.016</v>
      </c>
      <c r="S213" s="1">
        <v>1.984</v>
      </c>
      <c r="T213" s="1">
        <v>5</v>
      </c>
      <c r="U213" s="1">
        <v>3</v>
      </c>
      <c r="V213" s="1">
        <f t="shared" si="52"/>
        <v>0.30725806451612908</v>
      </c>
      <c r="W213" s="1">
        <v>0.89900000000000002</v>
      </c>
      <c r="X213" s="1">
        <v>2.101</v>
      </c>
      <c r="Y213" s="1">
        <v>6</v>
      </c>
      <c r="Z213" s="1">
        <v>16</v>
      </c>
      <c r="AA213" s="1">
        <f t="shared" si="53"/>
        <v>1.1410439473266696</v>
      </c>
      <c r="AB213" s="1">
        <v>1</v>
      </c>
      <c r="AC213" s="1">
        <v>2</v>
      </c>
      <c r="AD213" s="1">
        <v>1</v>
      </c>
      <c r="AE213" s="1">
        <v>0</v>
      </c>
      <c r="AF213" s="1">
        <f t="shared" si="49"/>
        <v>0</v>
      </c>
      <c r="AH213" s="1">
        <f t="shared" si="58"/>
        <v>0.94155902199187236</v>
      </c>
      <c r="AI213" s="1">
        <f t="shared" si="59"/>
        <v>0.17025495111530561</v>
      </c>
      <c r="AJ213" s="1">
        <f t="shared" si="54"/>
        <v>0.37065957800299054</v>
      </c>
      <c r="AK213" s="1">
        <f t="shared" si="60"/>
        <v>11.518072770148301</v>
      </c>
      <c r="AL213" s="1" t="b">
        <f t="shared" si="61"/>
        <v>1</v>
      </c>
      <c r="AM213" s="1">
        <f t="shared" si="62"/>
        <v>92.851270641965115</v>
      </c>
      <c r="AN213" s="1" t="b">
        <f t="shared" si="63"/>
        <v>1</v>
      </c>
      <c r="AO213" s="1">
        <v>9.4879999999999995</v>
      </c>
    </row>
    <row r="214" spans="1:41">
      <c r="A214" s="7">
        <v>211</v>
      </c>
      <c r="B214" s="9" t="s">
        <v>43</v>
      </c>
      <c r="C214" s="9" t="s">
        <v>44</v>
      </c>
      <c r="D214" s="9" t="s">
        <v>65</v>
      </c>
      <c r="E214" s="9" t="s">
        <v>2</v>
      </c>
      <c r="F214" s="2" t="b">
        <f t="shared" si="57"/>
        <v>0</v>
      </c>
      <c r="G214" s="2" t="b">
        <f t="shared" si="55"/>
        <v>1</v>
      </c>
      <c r="H214" s="1" t="s">
        <v>180</v>
      </c>
      <c r="J214" s="3"/>
      <c r="K214" s="2"/>
      <c r="L214" s="2"/>
      <c r="M214" s="1">
        <f>PRODUCT(SUM(PRODUCT(R214,overview!$J$6),PRODUCT(W214,overview!$K$6),PRODUCT(AB214,overview!$L$6)),1/SUM(overview!$J$6:$L$6))</f>
        <v>0.6455238095238095</v>
      </c>
      <c r="N214" s="1">
        <f>PRODUCT(SUM(PRODUCT(S214,overview!$J$6),PRODUCT(X214,overview!$K$6),PRODUCT(AC214,overview!$L$6)),1/SUM(overview!$J$6:$L$6))</f>
        <v>2.3544761904761899</v>
      </c>
      <c r="O214" s="1">
        <f t="shared" si="50"/>
        <v>6.8</v>
      </c>
      <c r="P214" s="1">
        <f t="shared" si="51"/>
        <v>29.2</v>
      </c>
      <c r="Q214" s="1">
        <f t="shared" si="56"/>
        <v>1.1773128958726926</v>
      </c>
      <c r="R214" s="1">
        <v>0.40200000000000002</v>
      </c>
      <c r="S214" s="1">
        <v>2.5979999999999999</v>
      </c>
      <c r="T214" s="1">
        <v>2.2999999999999998</v>
      </c>
      <c r="U214" s="1">
        <v>6.7</v>
      </c>
      <c r="V214" s="1">
        <f t="shared" si="52"/>
        <v>0.45074806707500764</v>
      </c>
      <c r="W214" s="1">
        <v>0.78300000000000003</v>
      </c>
      <c r="X214" s="1">
        <v>2.2170000000000001</v>
      </c>
      <c r="Y214" s="1">
        <v>4.5</v>
      </c>
      <c r="Z214" s="1">
        <v>20.5</v>
      </c>
      <c r="AA214" s="1">
        <f t="shared" si="53"/>
        <v>1.6089309878213804</v>
      </c>
      <c r="AB214" s="1">
        <v>0.34300000000000003</v>
      </c>
      <c r="AC214" s="1">
        <v>2.657</v>
      </c>
      <c r="AD214" s="1">
        <v>0</v>
      </c>
      <c r="AE214" s="1">
        <v>2</v>
      </c>
      <c r="AF214" s="1" t="e">
        <f t="shared" si="49"/>
        <v>#DIV/0!</v>
      </c>
      <c r="AH214" s="1">
        <f t="shared" si="58"/>
        <v>0.95991505730690274</v>
      </c>
      <c r="AI214" s="1">
        <f t="shared" si="59"/>
        <v>0.15286132199627833</v>
      </c>
      <c r="AJ214" s="1">
        <f t="shared" si="54"/>
        <v>0.41525372411287387</v>
      </c>
      <c r="AK214" s="1">
        <f t="shared" si="60"/>
        <v>18.57495223596176</v>
      </c>
      <c r="AL214" s="1" t="b">
        <f t="shared" si="61"/>
        <v>1</v>
      </c>
      <c r="AM214" s="1">
        <f t="shared" si="62"/>
        <v>101.74383829167287</v>
      </c>
      <c r="AN214" s="1" t="b">
        <f t="shared" si="63"/>
        <v>1</v>
      </c>
      <c r="AO214" s="1">
        <v>9.4879999999999995</v>
      </c>
    </row>
    <row r="215" spans="1:41">
      <c r="A215" s="7">
        <v>212</v>
      </c>
      <c r="B215" s="9" t="s">
        <v>58</v>
      </c>
      <c r="C215" s="9" t="s">
        <v>59</v>
      </c>
      <c r="D215" s="9" t="s">
        <v>58</v>
      </c>
      <c r="E215" s="9" t="s">
        <v>59</v>
      </c>
      <c r="F215" s="2" t="b">
        <f t="shared" si="57"/>
        <v>0</v>
      </c>
      <c r="G215" s="2" t="b">
        <f t="shared" si="55"/>
        <v>0</v>
      </c>
      <c r="H215" s="1" t="s">
        <v>180</v>
      </c>
      <c r="J215" s="3"/>
      <c r="M215" s="1">
        <f>PRODUCT(SUM(PRODUCT(R215,overview!$J$6),PRODUCT(W215,overview!$K$6),PRODUCT(AB215,overview!$L$6)),1/SUM(overview!$J$6:$L$6))</f>
        <v>0.55661904761904757</v>
      </c>
      <c r="N215" s="1">
        <f>PRODUCT(SUM(PRODUCT(S215,overview!$J$6),PRODUCT(X215,overview!$K$6),PRODUCT(AC215,overview!$L$6)),1/SUM(overview!$J$6:$L$6))</f>
        <v>2.4433809523809522</v>
      </c>
      <c r="O215" s="1">
        <f t="shared" si="50"/>
        <v>8.5</v>
      </c>
      <c r="P215" s="1">
        <f t="shared" si="51"/>
        <v>31.5</v>
      </c>
      <c r="Q215" s="1">
        <f t="shared" si="56"/>
        <v>0.84422558171794371</v>
      </c>
      <c r="R215" s="1">
        <v>0.40300000000000002</v>
      </c>
      <c r="S215" s="1">
        <v>2.597</v>
      </c>
      <c r="T215" s="1">
        <v>3</v>
      </c>
      <c r="U215" s="1">
        <v>2</v>
      </c>
      <c r="V215" s="1">
        <f t="shared" si="52"/>
        <v>0.10345270183545116</v>
      </c>
      <c r="W215" s="1">
        <v>0.64300000000000002</v>
      </c>
      <c r="X215" s="1">
        <v>2.3570000000000002</v>
      </c>
      <c r="Y215" s="1">
        <v>5.5</v>
      </c>
      <c r="Z215" s="1">
        <v>29.5</v>
      </c>
      <c r="AA215" s="1">
        <f t="shared" si="53"/>
        <v>1.4632236664481044</v>
      </c>
      <c r="AB215" s="1">
        <v>0.375</v>
      </c>
      <c r="AC215" s="1">
        <v>2.625</v>
      </c>
      <c r="AD215" s="1">
        <v>0</v>
      </c>
      <c r="AE215" s="1">
        <v>0</v>
      </c>
      <c r="AF215" s="1" t="e">
        <f t="shared" si="49"/>
        <v>#DIV/0!</v>
      </c>
      <c r="AH215" s="1">
        <f t="shared" si="58"/>
        <v>0.97890777307336607</v>
      </c>
      <c r="AI215" s="1">
        <f t="shared" si="59"/>
        <v>0.13551569961194362</v>
      </c>
      <c r="AJ215" s="1">
        <f t="shared" si="54"/>
        <v>0.59556394525719669</v>
      </c>
      <c r="AK215" s="1">
        <f t="shared" si="60"/>
        <v>25.932357967401884</v>
      </c>
      <c r="AL215" s="1" t="b">
        <f t="shared" si="61"/>
        <v>1</v>
      </c>
      <c r="AM215" s="1">
        <f t="shared" si="62"/>
        <v>113.37379938919321</v>
      </c>
      <c r="AN215" s="1" t="b">
        <f t="shared" si="63"/>
        <v>1</v>
      </c>
      <c r="AO215" s="1">
        <v>9.4879999999999995</v>
      </c>
    </row>
    <row r="216" spans="1:41">
      <c r="A216" s="7">
        <v>213</v>
      </c>
      <c r="B216" s="9" t="s">
        <v>28</v>
      </c>
      <c r="C216" s="9" t="s">
        <v>29</v>
      </c>
      <c r="D216" s="9" t="s">
        <v>47</v>
      </c>
      <c r="E216" s="9" t="s">
        <v>48</v>
      </c>
      <c r="F216" s="2" t="b">
        <f t="shared" si="57"/>
        <v>1</v>
      </c>
      <c r="G216" s="2" t="b">
        <f t="shared" si="55"/>
        <v>1</v>
      </c>
      <c r="H216" s="1" t="s">
        <v>180</v>
      </c>
      <c r="J216" s="3"/>
      <c r="M216" s="1">
        <f>PRODUCT(SUM(PRODUCT(R216,overview!$J$6),PRODUCT(W216,overview!$K$6),PRODUCT(AB216,overview!$L$6)),1/SUM(overview!$J$6:$L$6))</f>
        <v>0.5776904761904762</v>
      </c>
      <c r="N216" s="1">
        <f>PRODUCT(SUM(PRODUCT(S216,overview!$J$6),PRODUCT(X216,overview!$K$6),PRODUCT(AC216,overview!$L$6)),1/SUM(overview!$J$6:$L$6))</f>
        <v>2.4223095238095231</v>
      </c>
      <c r="O216" s="1">
        <f t="shared" si="50"/>
        <v>6</v>
      </c>
      <c r="P216" s="1">
        <f t="shared" si="51"/>
        <v>21</v>
      </c>
      <c r="Q216" s="1">
        <f t="shared" si="56"/>
        <v>0.83470615410322724</v>
      </c>
      <c r="R216" s="1">
        <v>0.67400000000000004</v>
      </c>
      <c r="S216" s="1">
        <v>2.3260000000000001</v>
      </c>
      <c r="T216" s="1">
        <v>3</v>
      </c>
      <c r="U216" s="1">
        <v>2</v>
      </c>
      <c r="V216" s="1">
        <f t="shared" si="52"/>
        <v>0.19317856119231869</v>
      </c>
      <c r="W216" s="1">
        <v>0.52300000000000002</v>
      </c>
      <c r="X216" s="1">
        <v>2.4769999999999999</v>
      </c>
      <c r="Y216" s="1">
        <v>2</v>
      </c>
      <c r="Z216" s="1">
        <v>18</v>
      </c>
      <c r="AA216" s="1">
        <f t="shared" si="53"/>
        <v>1.9002825999192576</v>
      </c>
      <c r="AB216" s="1">
        <v>0.70599999999999996</v>
      </c>
      <c r="AC216" s="1">
        <v>2.294</v>
      </c>
      <c r="AD216" s="1">
        <v>1</v>
      </c>
      <c r="AE216" s="1">
        <v>1</v>
      </c>
      <c r="AF216" s="1">
        <f t="shared" si="49"/>
        <v>0.30775937227550126</v>
      </c>
      <c r="AH216" s="1">
        <f t="shared" si="58"/>
        <v>0.89265913543707531</v>
      </c>
      <c r="AI216" s="1">
        <f t="shared" si="59"/>
        <v>0.11995090105336718</v>
      </c>
      <c r="AJ216" s="1">
        <f t="shared" si="54"/>
        <v>0.63642908567314593</v>
      </c>
      <c r="AK216" s="1">
        <f t="shared" si="60"/>
        <v>40.266391149380482</v>
      </c>
      <c r="AL216" s="1" t="b">
        <f t="shared" si="61"/>
        <v>1</v>
      </c>
      <c r="AM216" s="1">
        <f t="shared" si="62"/>
        <v>112.23248871732967</v>
      </c>
      <c r="AN216" s="1" t="b">
        <f t="shared" si="63"/>
        <v>1</v>
      </c>
      <c r="AO216" s="1">
        <v>9.4879999999999995</v>
      </c>
    </row>
    <row r="217" spans="1:41">
      <c r="A217" s="7">
        <v>214</v>
      </c>
      <c r="B217" s="9" t="s">
        <v>89</v>
      </c>
      <c r="C217" s="9" t="s">
        <v>70</v>
      </c>
      <c r="D217" s="9" t="s">
        <v>89</v>
      </c>
      <c r="E217" s="9" t="s">
        <v>70</v>
      </c>
      <c r="F217" s="2" t="b">
        <f t="shared" si="57"/>
        <v>0</v>
      </c>
      <c r="G217" s="2" t="b">
        <f t="shared" si="55"/>
        <v>0</v>
      </c>
      <c r="H217" s="1" t="s">
        <v>180</v>
      </c>
      <c r="J217" s="3"/>
      <c r="K217" s="2"/>
      <c r="L217" s="2"/>
      <c r="M217" s="1">
        <f>PRODUCT(SUM(PRODUCT(R217,overview!$J$6),PRODUCT(W217,overview!$K$6),PRODUCT(AB217,overview!$L$6)),1/SUM(overview!$J$6:$L$6))</f>
        <v>0.97235714285714281</v>
      </c>
      <c r="N217" s="1">
        <f>PRODUCT(SUM(PRODUCT(S217,overview!$J$6),PRODUCT(X217,overview!$K$6),PRODUCT(AC217,overview!$L$6)),1/SUM(overview!$J$6:$L$6))</f>
        <v>2.0276428571428569</v>
      </c>
      <c r="O217" s="1">
        <f t="shared" si="50"/>
        <v>12.5</v>
      </c>
      <c r="P217" s="1">
        <f t="shared" si="51"/>
        <v>8.5</v>
      </c>
      <c r="Q217" s="1">
        <f t="shared" si="56"/>
        <v>0.32609433895797379</v>
      </c>
      <c r="R217" s="1">
        <v>1</v>
      </c>
      <c r="S217" s="1">
        <v>2</v>
      </c>
      <c r="T217" s="1">
        <v>5</v>
      </c>
      <c r="U217" s="1">
        <v>0</v>
      </c>
      <c r="V217" s="1">
        <f t="shared" si="52"/>
        <v>0</v>
      </c>
      <c r="W217" s="1">
        <v>0.95699999999999996</v>
      </c>
      <c r="X217" s="1">
        <v>2.0430000000000001</v>
      </c>
      <c r="Y217" s="1">
        <v>7.5</v>
      </c>
      <c r="Z217" s="1">
        <v>8.5</v>
      </c>
      <c r="AA217" s="1">
        <f t="shared" si="53"/>
        <v>0.53088595203132638</v>
      </c>
      <c r="AB217" s="1">
        <v>1</v>
      </c>
      <c r="AC217" s="1">
        <v>2</v>
      </c>
      <c r="AD217" s="1">
        <v>0</v>
      </c>
      <c r="AE217" s="1">
        <v>0</v>
      </c>
      <c r="AF217" s="1" t="e">
        <f t="shared" si="49"/>
        <v>#DIV/0!</v>
      </c>
      <c r="AH217" s="1">
        <f t="shared" si="58"/>
        <v>0.96410984672405986</v>
      </c>
      <c r="AI217" s="1">
        <f t="shared" si="59"/>
        <v>0.13528575387107458</v>
      </c>
      <c r="AJ217" s="1">
        <f t="shared" si="54"/>
        <v>0.62013987444542462</v>
      </c>
      <c r="AK217" s="1">
        <f t="shared" si="60"/>
        <v>45.029746274635357</v>
      </c>
      <c r="AL217" s="1" t="b">
        <f t="shared" si="61"/>
        <v>1</v>
      </c>
      <c r="AM217" s="1">
        <f t="shared" si="62"/>
        <v>109.59983546897007</v>
      </c>
      <c r="AN217" s="1" t="b">
        <f t="shared" si="63"/>
        <v>1</v>
      </c>
      <c r="AO217" s="1">
        <v>9.4879999999999995</v>
      </c>
    </row>
    <row r="218" spans="1:41">
      <c r="A218" s="7">
        <v>215</v>
      </c>
      <c r="B218" s="9" t="s">
        <v>47</v>
      </c>
      <c r="C218" s="9" t="s">
        <v>48</v>
      </c>
      <c r="D218" s="9" t="s">
        <v>49</v>
      </c>
      <c r="E218" s="9" t="s">
        <v>50</v>
      </c>
      <c r="F218" s="2" t="b">
        <f t="shared" si="57"/>
        <v>1</v>
      </c>
      <c r="G218" s="2" t="b">
        <f t="shared" si="55"/>
        <v>0</v>
      </c>
      <c r="H218" s="1" t="s">
        <v>180</v>
      </c>
      <c r="J218" s="3"/>
      <c r="M218" s="1">
        <f>PRODUCT(SUM(PRODUCT(R218,overview!$J$6),PRODUCT(W218,overview!$K$6),PRODUCT(AB218,overview!$L$6)),1/SUM(overview!$J$6:$L$6))</f>
        <v>0.81304761904761913</v>
      </c>
      <c r="N218" s="1">
        <f>PRODUCT(SUM(PRODUCT(S218,overview!$J$6),PRODUCT(X218,overview!$K$6),PRODUCT(AC218,overview!$L$6)),1/SUM(overview!$J$6:$L$6))</f>
        <v>2.186952380952381</v>
      </c>
      <c r="O218" s="1">
        <f t="shared" si="50"/>
        <v>13.7</v>
      </c>
      <c r="P218" s="1">
        <f t="shared" si="51"/>
        <v>22.3</v>
      </c>
      <c r="Q218" s="1">
        <f t="shared" si="56"/>
        <v>0.60514709318163695</v>
      </c>
      <c r="R218" s="1">
        <v>0.91300000000000003</v>
      </c>
      <c r="S218" s="1">
        <v>2.0870000000000002</v>
      </c>
      <c r="T218" s="1">
        <v>6</v>
      </c>
      <c r="U218" s="1">
        <v>3</v>
      </c>
      <c r="V218" s="1">
        <f t="shared" si="52"/>
        <v>0.21873502635361761</v>
      </c>
      <c r="W218" s="1">
        <v>0.77500000000000002</v>
      </c>
      <c r="X218" s="1">
        <v>2.2250000000000001</v>
      </c>
      <c r="Y218" s="1">
        <v>7.7</v>
      </c>
      <c r="Z218" s="1">
        <v>18.3</v>
      </c>
      <c r="AA218" s="1">
        <f t="shared" si="53"/>
        <v>0.82781263680140083</v>
      </c>
      <c r="AB218" s="1">
        <v>0.441</v>
      </c>
      <c r="AC218" s="1">
        <v>2.5590000000000002</v>
      </c>
      <c r="AD218" s="1">
        <v>0</v>
      </c>
      <c r="AE218" s="1">
        <v>1</v>
      </c>
      <c r="AF218" s="1" t="e">
        <f t="shared" si="49"/>
        <v>#DIV/0!</v>
      </c>
      <c r="AH218" s="1">
        <f t="shared" si="58"/>
        <v>0.88997535824713936</v>
      </c>
      <c r="AI218" s="1">
        <f t="shared" si="59"/>
        <v>0.16204847731106276</v>
      </c>
      <c r="AJ218" s="1">
        <f t="shared" si="54"/>
        <v>0.82215758125243976</v>
      </c>
      <c r="AK218" s="1">
        <f t="shared" si="60"/>
        <v>40.991617706261998</v>
      </c>
      <c r="AL218" s="1" t="b">
        <f t="shared" si="61"/>
        <v>1</v>
      </c>
      <c r="AM218" s="1">
        <f t="shared" si="62"/>
        <v>94.232082491674035</v>
      </c>
      <c r="AN218" s="1" t="b">
        <f t="shared" si="63"/>
        <v>1</v>
      </c>
      <c r="AO218" s="1">
        <v>9.4879999999999995</v>
      </c>
    </row>
    <row r="219" spans="1:41">
      <c r="A219" s="7">
        <v>216</v>
      </c>
      <c r="B219" s="9" t="s">
        <v>69</v>
      </c>
      <c r="C219" s="9" t="s">
        <v>70</v>
      </c>
      <c r="D219" s="9" t="s">
        <v>89</v>
      </c>
      <c r="E219" s="9" t="s">
        <v>70</v>
      </c>
      <c r="F219" s="2" t="b">
        <f t="shared" si="57"/>
        <v>1</v>
      </c>
      <c r="G219" s="2" t="b">
        <f t="shared" si="55"/>
        <v>1</v>
      </c>
      <c r="H219" s="1" t="s">
        <v>180</v>
      </c>
      <c r="J219" s="3"/>
      <c r="M219" s="1">
        <f>PRODUCT(SUM(PRODUCT(R219,overview!$J$6),PRODUCT(W219,overview!$K$6),PRODUCT(AB219,overview!$L$6)),1/SUM(overview!$J$6:$L$6))</f>
        <v>0.94214285714285706</v>
      </c>
      <c r="N219" s="1">
        <f>PRODUCT(SUM(PRODUCT(S219,overview!$J$6),PRODUCT(X219,overview!$K$6),PRODUCT(AC219,overview!$L$6)),1/SUM(overview!$J$6:$L$6))</f>
        <v>2.0578571428571424</v>
      </c>
      <c r="O219" s="1">
        <f t="shared" si="50"/>
        <v>13</v>
      </c>
      <c r="P219" s="1">
        <f t="shared" si="51"/>
        <v>13</v>
      </c>
      <c r="Q219" s="1">
        <f t="shared" si="56"/>
        <v>0.45782714335300251</v>
      </c>
      <c r="R219" s="1">
        <v>1</v>
      </c>
      <c r="S219" s="1">
        <v>2</v>
      </c>
      <c r="T219" s="1">
        <v>7</v>
      </c>
      <c r="U219" s="1">
        <v>0</v>
      </c>
      <c r="V219" s="1">
        <f t="shared" si="52"/>
        <v>0</v>
      </c>
      <c r="W219" s="1">
        <v>0.91</v>
      </c>
      <c r="X219" s="1">
        <v>2.09</v>
      </c>
      <c r="Y219" s="1">
        <v>5</v>
      </c>
      <c r="Z219" s="1">
        <v>13</v>
      </c>
      <c r="AA219" s="1">
        <f t="shared" si="53"/>
        <v>1.1320574162679429</v>
      </c>
      <c r="AB219" s="1">
        <v>1</v>
      </c>
      <c r="AC219" s="1">
        <v>2</v>
      </c>
      <c r="AD219" s="1">
        <v>1</v>
      </c>
      <c r="AE219" s="1">
        <v>0</v>
      </c>
      <c r="AF219" s="1">
        <f t="shared" si="49"/>
        <v>0</v>
      </c>
      <c r="AH219" s="1">
        <f t="shared" si="58"/>
        <v>0.91052944010602954</v>
      </c>
      <c r="AI219" s="1">
        <f t="shared" si="59"/>
        <v>0.15221970403946142</v>
      </c>
      <c r="AJ219" s="1">
        <f t="shared" si="54"/>
        <v>0.55052749545928825</v>
      </c>
      <c r="AK219" s="1">
        <f t="shared" si="60"/>
        <v>39.621711768043468</v>
      </c>
      <c r="AL219" s="1" t="b">
        <f t="shared" si="61"/>
        <v>1</v>
      </c>
      <c r="AM219" s="1">
        <f t="shared" si="62"/>
        <v>87.067378131556666</v>
      </c>
      <c r="AN219" s="1" t="b">
        <f t="shared" si="63"/>
        <v>1</v>
      </c>
      <c r="AO219" s="1">
        <v>9.4879999999999995</v>
      </c>
    </row>
    <row r="220" spans="1:41">
      <c r="A220" s="7">
        <v>217</v>
      </c>
      <c r="B220" s="9" t="s">
        <v>100</v>
      </c>
      <c r="C220" s="9" t="s">
        <v>73</v>
      </c>
      <c r="D220" s="9" t="s">
        <v>43</v>
      </c>
      <c r="E220" s="9" t="s">
        <v>44</v>
      </c>
      <c r="F220" s="2" t="b">
        <f t="shared" si="57"/>
        <v>1</v>
      </c>
      <c r="G220" s="2" t="b">
        <f t="shared" si="55"/>
        <v>0</v>
      </c>
      <c r="H220" s="1" t="s">
        <v>180</v>
      </c>
      <c r="J220" s="3"/>
      <c r="M220" s="1">
        <f>PRODUCT(SUM(PRODUCT(R220,overview!$J$6),PRODUCT(W220,overview!$K$6),PRODUCT(AB220,overview!$L$6)),1/SUM(overview!$J$6:$L$6))</f>
        <v>0.46233333333333337</v>
      </c>
      <c r="N220" s="1">
        <f>PRODUCT(SUM(PRODUCT(S220,overview!$J$6),PRODUCT(X220,overview!$K$6),PRODUCT(AC220,overview!$L$6)),1/SUM(overview!$J$6:$L$6))</f>
        <v>2.5376666666666665</v>
      </c>
      <c r="O220" s="1">
        <f t="shared" si="50"/>
        <v>7</v>
      </c>
      <c r="P220" s="1">
        <f t="shared" si="51"/>
        <v>21</v>
      </c>
      <c r="Q220" s="1">
        <f t="shared" si="56"/>
        <v>0.54656508603704201</v>
      </c>
      <c r="R220" s="1">
        <v>0.33500000000000002</v>
      </c>
      <c r="S220" s="1">
        <v>2.665</v>
      </c>
      <c r="T220" s="1">
        <v>5</v>
      </c>
      <c r="U220" s="1">
        <v>3</v>
      </c>
      <c r="V220" s="1">
        <f t="shared" si="52"/>
        <v>7.5422138836772998E-2</v>
      </c>
      <c r="W220" s="1">
        <v>0.53200000000000003</v>
      </c>
      <c r="X220" s="1">
        <v>2.468</v>
      </c>
      <c r="Y220" s="1">
        <v>2</v>
      </c>
      <c r="Z220" s="1">
        <v>17</v>
      </c>
      <c r="AA220" s="1">
        <f t="shared" si="53"/>
        <v>1.8322528363047001</v>
      </c>
      <c r="AB220" s="1">
        <v>0.36399999999999999</v>
      </c>
      <c r="AC220" s="1">
        <v>2.6360000000000001</v>
      </c>
      <c r="AD220" s="1">
        <v>0</v>
      </c>
      <c r="AE220" s="1">
        <v>1</v>
      </c>
      <c r="AF220" s="1" t="e">
        <f t="shared" si="49"/>
        <v>#DIV/0!</v>
      </c>
      <c r="AH220" s="1">
        <f t="shared" si="58"/>
        <v>0.87575993978542777</v>
      </c>
      <c r="AI220" s="1">
        <f t="shared" si="59"/>
        <v>0.18718050423900295</v>
      </c>
      <c r="AJ220" s="1">
        <f t="shared" si="54"/>
        <v>0.61812422744128559</v>
      </c>
      <c r="AK220" s="1">
        <f t="shared" si="60"/>
        <v>36.6378705524765</v>
      </c>
      <c r="AL220" s="1" t="b">
        <f t="shared" si="61"/>
        <v>1</v>
      </c>
      <c r="AM220" s="1">
        <f t="shared" si="62"/>
        <v>82.242139985167626</v>
      </c>
      <c r="AN220" s="1" t="b">
        <f t="shared" si="63"/>
        <v>1</v>
      </c>
      <c r="AO220" s="1">
        <v>9.4879999999999995</v>
      </c>
    </row>
    <row r="221" spans="1:41">
      <c r="A221" s="7">
        <v>218</v>
      </c>
      <c r="B221" s="9" t="s">
        <v>82</v>
      </c>
      <c r="C221" s="9" t="s">
        <v>59</v>
      </c>
      <c r="D221" s="9" t="s">
        <v>51</v>
      </c>
      <c r="E221" s="9" t="s">
        <v>52</v>
      </c>
      <c r="F221" s="2" t="b">
        <f t="shared" si="57"/>
        <v>1</v>
      </c>
      <c r="G221" s="2" t="b">
        <f t="shared" si="55"/>
        <v>1</v>
      </c>
      <c r="H221" s="1" t="s">
        <v>180</v>
      </c>
      <c r="J221" s="3"/>
      <c r="K221" s="3" t="s">
        <v>34</v>
      </c>
      <c r="L221" s="3" t="s">
        <v>147</v>
      </c>
      <c r="M221" s="1">
        <f>PRODUCT(SUM(PRODUCT(R221,overview!$J$6),PRODUCT(W221,overview!$K$6),PRODUCT(AB221,overview!$L$6)),1/SUM(overview!$J$6:$L$6))</f>
        <v>0.37680952380952382</v>
      </c>
      <c r="N221" s="1">
        <f>PRODUCT(SUM(PRODUCT(S221,overview!$J$6),PRODUCT(X221,overview!$K$6),PRODUCT(AC221,overview!$L$6)),1/SUM(overview!$J$6:$L$6))</f>
        <v>2.6231904761904761</v>
      </c>
      <c r="O221" s="1">
        <f t="shared" si="50"/>
        <v>11.2</v>
      </c>
      <c r="P221" s="1">
        <f t="shared" si="51"/>
        <v>16.8</v>
      </c>
      <c r="Q221" s="1">
        <f t="shared" si="56"/>
        <v>0.21546825929892718</v>
      </c>
      <c r="R221" s="1">
        <v>0.375</v>
      </c>
      <c r="S221" s="1">
        <v>2.625</v>
      </c>
      <c r="T221" s="1">
        <v>8</v>
      </c>
      <c r="U221" s="1">
        <v>0</v>
      </c>
      <c r="V221" s="1">
        <f t="shared" si="52"/>
        <v>0</v>
      </c>
      <c r="W221" s="1">
        <v>0.379</v>
      </c>
      <c r="X221" s="1">
        <v>2.621</v>
      </c>
      <c r="Y221" s="1">
        <v>3.2</v>
      </c>
      <c r="Z221" s="1">
        <v>15.8</v>
      </c>
      <c r="AA221" s="1">
        <f t="shared" si="53"/>
        <v>0.7139689049980924</v>
      </c>
      <c r="AB221" s="1">
        <v>0.34300000000000003</v>
      </c>
      <c r="AC221" s="1">
        <v>2.657</v>
      </c>
      <c r="AD221" s="1">
        <v>0</v>
      </c>
      <c r="AE221" s="1">
        <v>1</v>
      </c>
      <c r="AF221" s="1" t="e">
        <f t="shared" si="49"/>
        <v>#DIV/0!</v>
      </c>
      <c r="AH221" s="1">
        <f t="shared" si="58"/>
        <v>0.95111141349247241</v>
      </c>
      <c r="AI221" s="1">
        <f t="shared" si="59"/>
        <v>0.18106418426346069</v>
      </c>
      <c r="AJ221" s="1">
        <f t="shared" si="54"/>
        <v>0.75253526051987407</v>
      </c>
      <c r="AK221" s="1">
        <f t="shared" si="60"/>
        <v>31.684807148826028</v>
      </c>
      <c r="AL221" s="1" t="b">
        <f t="shared" si="61"/>
        <v>1</v>
      </c>
      <c r="AM221" s="1">
        <f t="shared" si="62"/>
        <v>86.329997509447296</v>
      </c>
      <c r="AN221" s="1" t="b">
        <f t="shared" si="63"/>
        <v>1</v>
      </c>
      <c r="AO221" s="1">
        <v>9.4879999999999995</v>
      </c>
    </row>
    <row r="222" spans="1:41">
      <c r="A222" s="7">
        <v>219</v>
      </c>
      <c r="B222" s="9" t="s">
        <v>49</v>
      </c>
      <c r="C222" s="9" t="s">
        <v>50</v>
      </c>
      <c r="D222" s="9" t="s">
        <v>62</v>
      </c>
      <c r="E222" s="9" t="s">
        <v>48</v>
      </c>
      <c r="F222" s="2" t="b">
        <f t="shared" si="57"/>
        <v>1</v>
      </c>
      <c r="G222" s="2" t="b">
        <f t="shared" si="55"/>
        <v>0</v>
      </c>
      <c r="H222" s="1" t="s">
        <v>180</v>
      </c>
      <c r="M222" s="1">
        <f>PRODUCT(SUM(PRODUCT(R222,overview!$J$6),PRODUCT(W222,overview!$K$6),PRODUCT(AB222,overview!$L$6)),1/SUM(overview!$J$6:$L$6))</f>
        <v>0.77400000000000002</v>
      </c>
      <c r="N222" s="1">
        <f>PRODUCT(SUM(PRODUCT(S222,overview!$J$6),PRODUCT(X222,overview!$K$6),PRODUCT(AC222,overview!$L$6)),1/SUM(overview!$J$6:$L$6))</f>
        <v>2.226</v>
      </c>
      <c r="O222" s="1">
        <f t="shared" si="50"/>
        <v>17</v>
      </c>
      <c r="P222" s="1">
        <f t="shared" si="51"/>
        <v>12</v>
      </c>
      <c r="Q222" s="1">
        <f t="shared" si="56"/>
        <v>0.24544157285555729</v>
      </c>
      <c r="R222" s="1">
        <v>0.35</v>
      </c>
      <c r="S222" s="1">
        <v>2.65</v>
      </c>
      <c r="T222" s="1">
        <v>4</v>
      </c>
      <c r="U222" s="1">
        <v>1</v>
      </c>
      <c r="V222" s="1">
        <f t="shared" si="52"/>
        <v>3.3018867924528301E-2</v>
      </c>
      <c r="W222" s="1">
        <v>1.004</v>
      </c>
      <c r="X222" s="1">
        <v>1.996</v>
      </c>
      <c r="Y222" s="1">
        <v>13</v>
      </c>
      <c r="Z222" s="1">
        <v>10</v>
      </c>
      <c r="AA222" s="1">
        <f t="shared" si="53"/>
        <v>0.3869277015569601</v>
      </c>
      <c r="AB222" s="1">
        <v>0.5</v>
      </c>
      <c r="AC222" s="1">
        <v>2.5</v>
      </c>
      <c r="AD222" s="1">
        <v>0</v>
      </c>
      <c r="AE222" s="1">
        <v>1</v>
      </c>
      <c r="AF222" s="1" t="e">
        <f t="shared" si="49"/>
        <v>#DIV/0!</v>
      </c>
      <c r="AH222" s="1">
        <f t="shared" si="58"/>
        <v>0.99068220792123063</v>
      </c>
      <c r="AI222" s="1">
        <f t="shared" si="59"/>
        <v>0.17654221126603845</v>
      </c>
      <c r="AJ222" s="1">
        <f t="shared" si="54"/>
        <v>0.62465247908640964</v>
      </c>
      <c r="AK222" s="1">
        <f t="shared" si="60"/>
        <v>40.335468972947446</v>
      </c>
      <c r="AL222" s="1" t="b">
        <f t="shared" si="61"/>
        <v>1</v>
      </c>
      <c r="AM222" s="1">
        <f t="shared" si="62"/>
        <v>90.29658552181769</v>
      </c>
      <c r="AN222" s="1" t="b">
        <f t="shared" si="63"/>
        <v>1</v>
      </c>
      <c r="AO222" s="1">
        <v>9.4879999999999995</v>
      </c>
    </row>
    <row r="223" spans="1:41">
      <c r="A223" s="7">
        <v>220</v>
      </c>
      <c r="B223" s="9" t="s">
        <v>47</v>
      </c>
      <c r="C223" s="9" t="s">
        <v>48</v>
      </c>
      <c r="D223" s="9" t="s">
        <v>47</v>
      </c>
      <c r="E223" s="9" t="s">
        <v>48</v>
      </c>
      <c r="F223" s="2" t="b">
        <f t="shared" si="57"/>
        <v>0</v>
      </c>
      <c r="G223" s="2" t="b">
        <f t="shared" si="55"/>
        <v>0</v>
      </c>
      <c r="H223" s="1" t="s">
        <v>180</v>
      </c>
      <c r="J223" s="2"/>
      <c r="M223" s="1">
        <f>PRODUCT(SUM(PRODUCT(R223,overview!$J$6),PRODUCT(W223,overview!$K$6),PRODUCT(AB223,overview!$L$6)),1/SUM(overview!$J$6:$L$6))</f>
        <v>0.751</v>
      </c>
      <c r="N223" s="1">
        <f>PRODUCT(SUM(PRODUCT(S223,overview!$J$6),PRODUCT(X223,overview!$K$6),PRODUCT(AC223,overview!$L$6)),1/SUM(overview!$J$6:$L$6))</f>
        <v>2.2489999999999997</v>
      </c>
      <c r="O223" s="1">
        <f t="shared" si="50"/>
        <v>13.5</v>
      </c>
      <c r="P223" s="1">
        <f t="shared" si="51"/>
        <v>22.5</v>
      </c>
      <c r="Q223" s="1">
        <f t="shared" si="56"/>
        <v>0.55654364902919828</v>
      </c>
      <c r="R223" s="1">
        <v>0.70099999999999996</v>
      </c>
      <c r="S223" s="1">
        <v>2.2989999999999999</v>
      </c>
      <c r="T223" s="1">
        <v>7.5</v>
      </c>
      <c r="U223" s="1">
        <v>6.5</v>
      </c>
      <c r="V223" s="1">
        <f t="shared" si="52"/>
        <v>0.2642598231114977</v>
      </c>
      <c r="W223" s="1">
        <v>0.77300000000000002</v>
      </c>
      <c r="X223" s="1">
        <v>2.2269999999999999</v>
      </c>
      <c r="Y223" s="1">
        <v>6</v>
      </c>
      <c r="Z223" s="1">
        <v>16</v>
      </c>
      <c r="AA223" s="1">
        <f t="shared" si="53"/>
        <v>0.9256099386319413</v>
      </c>
      <c r="AB223" s="1">
        <v>0.85699999999999998</v>
      </c>
      <c r="AC223" s="1">
        <v>2.1429999999999998</v>
      </c>
      <c r="AD223" s="1">
        <v>0</v>
      </c>
      <c r="AE223" s="1">
        <v>0</v>
      </c>
      <c r="AF223" s="1" t="e">
        <f t="shared" si="49"/>
        <v>#DIV/0!</v>
      </c>
      <c r="AH223" s="1">
        <f t="shared" si="58"/>
        <v>1.0803469924579563</v>
      </c>
      <c r="AI223" s="1">
        <f t="shared" si="59"/>
        <v>0.19248964135503885</v>
      </c>
      <c r="AJ223" s="1">
        <f t="shared" si="54"/>
        <v>0.71783103858575559</v>
      </c>
      <c r="AK223" s="1">
        <f t="shared" si="60"/>
        <v>52.826010676048185</v>
      </c>
      <c r="AL223" s="1" t="b">
        <f t="shared" si="61"/>
        <v>1</v>
      </c>
      <c r="AM223" s="1">
        <f t="shared" si="62"/>
        <v>101.0521171945248</v>
      </c>
      <c r="AN223" s="1" t="b">
        <f t="shared" si="63"/>
        <v>1</v>
      </c>
      <c r="AO223" s="1">
        <v>9.4879999999999995</v>
      </c>
    </row>
    <row r="224" spans="1:41">
      <c r="A224" s="7">
        <v>221</v>
      </c>
      <c r="B224" s="9" t="s">
        <v>40</v>
      </c>
      <c r="C224" s="9" t="s">
        <v>29</v>
      </c>
      <c r="D224" s="9" t="s">
        <v>142</v>
      </c>
      <c r="E224" s="9" t="s">
        <v>1</v>
      </c>
      <c r="F224" s="2" t="b">
        <f t="shared" si="57"/>
        <v>1</v>
      </c>
      <c r="G224" s="2" t="b">
        <f t="shared" si="55"/>
        <v>0</v>
      </c>
      <c r="H224" s="1" t="s">
        <v>180</v>
      </c>
      <c r="K224" s="2"/>
      <c r="L224" s="2"/>
      <c r="M224" s="1">
        <f>PRODUCT(SUM(PRODUCT(R224,overview!$J$6),PRODUCT(W224,overview!$K$6),PRODUCT(AB224,overview!$L$6)),1/SUM(overview!$J$6:$L$6))</f>
        <v>0.83530952380952372</v>
      </c>
      <c r="N224" s="1">
        <f>PRODUCT(SUM(PRODUCT(S224,overview!$J$6),PRODUCT(X224,overview!$K$6),PRODUCT(AC224,overview!$L$6)),1/SUM(overview!$J$6:$L$6))</f>
        <v>2.1646904761904762</v>
      </c>
      <c r="O224" s="1">
        <f t="shared" si="50"/>
        <v>18.2</v>
      </c>
      <c r="P224" s="1">
        <f t="shared" si="51"/>
        <v>30.8</v>
      </c>
      <c r="Q224" s="1">
        <f t="shared" si="56"/>
        <v>0.65302672513645155</v>
      </c>
      <c r="R224" s="1">
        <v>0.84499999999999997</v>
      </c>
      <c r="S224" s="1">
        <v>2.1549999999999998</v>
      </c>
      <c r="T224" s="1">
        <v>6</v>
      </c>
      <c r="U224" s="1">
        <v>10</v>
      </c>
      <c r="V224" s="1">
        <f t="shared" si="52"/>
        <v>0.65351894818252132</v>
      </c>
      <c r="W224" s="1">
        <v>0.83899999999999997</v>
      </c>
      <c r="X224" s="1">
        <v>2.161</v>
      </c>
      <c r="Y224" s="1">
        <v>11.2</v>
      </c>
      <c r="Z224" s="1">
        <v>17.8</v>
      </c>
      <c r="AA224" s="1">
        <f t="shared" si="53"/>
        <v>0.61703411119190854</v>
      </c>
      <c r="AB224" s="1">
        <v>0.6</v>
      </c>
      <c r="AC224" s="1">
        <v>2.4</v>
      </c>
      <c r="AD224" s="1">
        <v>1</v>
      </c>
      <c r="AE224" s="1">
        <v>3</v>
      </c>
      <c r="AF224" s="1">
        <f t="shared" si="49"/>
        <v>0.75</v>
      </c>
      <c r="AH224" s="1">
        <f t="shared" si="58"/>
        <v>1.128593342537199</v>
      </c>
      <c r="AI224" s="1">
        <f t="shared" si="59"/>
        <v>0.19219389070660586</v>
      </c>
      <c r="AJ224" s="1">
        <f t="shared" si="54"/>
        <v>0.95459789363998371</v>
      </c>
      <c r="AK224" s="1">
        <f t="shared" si="60"/>
        <v>50.821611388869663</v>
      </c>
      <c r="AL224" s="1" t="b">
        <f t="shared" si="61"/>
        <v>1</v>
      </c>
      <c r="AM224" s="1">
        <f t="shared" si="62"/>
        <v>106.00623266358565</v>
      </c>
      <c r="AN224" s="1" t="b">
        <f t="shared" si="63"/>
        <v>1</v>
      </c>
      <c r="AO224" s="1">
        <v>9.4879999999999995</v>
      </c>
    </row>
    <row r="225" spans="1:41">
      <c r="A225" s="7">
        <v>222</v>
      </c>
      <c r="B225" s="9" t="s">
        <v>84</v>
      </c>
      <c r="C225" s="9" t="s">
        <v>37</v>
      </c>
      <c r="D225" s="9" t="s">
        <v>67</v>
      </c>
      <c r="E225" s="9" t="s">
        <v>37</v>
      </c>
      <c r="F225" s="2" t="b">
        <f t="shared" si="57"/>
        <v>1</v>
      </c>
      <c r="G225" s="2" t="b">
        <f t="shared" si="55"/>
        <v>1</v>
      </c>
      <c r="H225" s="1" t="s">
        <v>180</v>
      </c>
      <c r="J225" s="2"/>
      <c r="K225" s="2"/>
      <c r="L225" s="2"/>
      <c r="M225" s="1">
        <f>PRODUCT(SUM(PRODUCT(R225,overview!$J$6),PRODUCT(W225,overview!$K$6),PRODUCT(AB225,overview!$L$6)),1/SUM(overview!$J$6:$L$6))</f>
        <v>0.78590476190476177</v>
      </c>
      <c r="N225" s="1">
        <f>PRODUCT(SUM(PRODUCT(S225,overview!$J$6),PRODUCT(X225,overview!$K$6),PRODUCT(AC225,overview!$L$6)),1/SUM(overview!$J$6:$L$6))</f>
        <v>2.2140952380952381</v>
      </c>
      <c r="O225" s="1">
        <f t="shared" si="50"/>
        <v>16.5</v>
      </c>
      <c r="P225" s="1">
        <f t="shared" si="51"/>
        <v>35.5</v>
      </c>
      <c r="Q225" s="1">
        <f t="shared" si="56"/>
        <v>0.76369163069094226</v>
      </c>
      <c r="R225" s="1">
        <v>1.016</v>
      </c>
      <c r="S225" s="1">
        <v>1.984</v>
      </c>
      <c r="T225" s="1">
        <v>10.5</v>
      </c>
      <c r="U225" s="1">
        <v>5.5</v>
      </c>
      <c r="V225" s="1">
        <f t="shared" si="52"/>
        <v>0.26824116743471582</v>
      </c>
      <c r="W225" s="1">
        <v>0.66100000000000003</v>
      </c>
      <c r="X225" s="1">
        <v>2.339</v>
      </c>
      <c r="Y225" s="1">
        <v>5</v>
      </c>
      <c r="Z225" s="1">
        <v>30</v>
      </c>
      <c r="AA225" s="1">
        <f t="shared" si="53"/>
        <v>1.6955964087216759</v>
      </c>
      <c r="AB225" s="1">
        <v>0.93700000000000006</v>
      </c>
      <c r="AC225" s="1">
        <v>2.0630000000000002</v>
      </c>
      <c r="AD225" s="1">
        <v>1</v>
      </c>
      <c r="AE225" s="1">
        <v>0</v>
      </c>
      <c r="AF225" s="1">
        <f t="shared" si="49"/>
        <v>0</v>
      </c>
      <c r="AH225" s="1">
        <f t="shared" si="58"/>
        <v>1.153022975239463</v>
      </c>
      <c r="AI225" s="1">
        <f t="shared" si="59"/>
        <v>0.1992505726391775</v>
      </c>
      <c r="AJ225" s="1">
        <f t="shared" si="54"/>
        <v>1.0459000019639364</v>
      </c>
      <c r="AK225" s="1">
        <f t="shared" si="60"/>
        <v>46.524565365291245</v>
      </c>
      <c r="AL225" s="1" t="b">
        <f t="shared" si="61"/>
        <v>1</v>
      </c>
      <c r="AM225" s="1">
        <f t="shared" si="62"/>
        <v>116.05950580208678</v>
      </c>
      <c r="AN225" s="1" t="b">
        <f t="shared" si="63"/>
        <v>1</v>
      </c>
      <c r="AO225" s="1">
        <v>9.4879999999999995</v>
      </c>
    </row>
    <row r="226" spans="1:41">
      <c r="A226" s="7">
        <v>223</v>
      </c>
      <c r="B226" s="9" t="s">
        <v>58</v>
      </c>
      <c r="C226" s="9" t="s">
        <v>59</v>
      </c>
      <c r="D226" s="9" t="s">
        <v>93</v>
      </c>
      <c r="E226" s="9" t="s">
        <v>52</v>
      </c>
      <c r="F226" s="2" t="b">
        <f t="shared" si="57"/>
        <v>0</v>
      </c>
      <c r="G226" s="2" t="b">
        <f t="shared" si="55"/>
        <v>1</v>
      </c>
      <c r="H226" s="1" t="s">
        <v>180</v>
      </c>
      <c r="J226" s="2"/>
      <c r="K226" s="2"/>
      <c r="L226" s="2"/>
      <c r="M226" s="1">
        <f>PRODUCT(SUM(PRODUCT(R226,overview!$J$6),PRODUCT(W226,overview!$K$6),PRODUCT(AB226,overview!$L$6)),1/SUM(overview!$J$6:$L$6))</f>
        <v>0.4754761904761905</v>
      </c>
      <c r="N226" s="1">
        <f>PRODUCT(SUM(PRODUCT(S226,overview!$J$6),PRODUCT(X226,overview!$K$6),PRODUCT(AC226,overview!$L$6)),1/SUM(overview!$J$6:$L$6))</f>
        <v>2.5245238095238092</v>
      </c>
      <c r="O226" s="1">
        <f t="shared" si="50"/>
        <v>8</v>
      </c>
      <c r="P226" s="1">
        <f t="shared" si="51"/>
        <v>36</v>
      </c>
      <c r="Q226" s="1">
        <f t="shared" si="56"/>
        <v>0.84754314816561371</v>
      </c>
      <c r="R226" s="1">
        <v>0.44</v>
      </c>
      <c r="S226" s="1">
        <v>2.56</v>
      </c>
      <c r="T226" s="1">
        <v>2.8</v>
      </c>
      <c r="U226" s="1">
        <v>9.1999999999999993</v>
      </c>
      <c r="V226" s="1">
        <f t="shared" si="52"/>
        <v>0.56473214285714279</v>
      </c>
      <c r="W226" s="1">
        <v>0.498</v>
      </c>
      <c r="X226" s="1">
        <v>2.5019999999999998</v>
      </c>
      <c r="Y226" s="1">
        <v>5.2</v>
      </c>
      <c r="Z226" s="1">
        <v>25.8</v>
      </c>
      <c r="AA226" s="1">
        <f t="shared" si="53"/>
        <v>0.98754842280022148</v>
      </c>
      <c r="AB226" s="1">
        <v>0.36399999999999999</v>
      </c>
      <c r="AC226" s="1">
        <v>2.6360000000000001</v>
      </c>
      <c r="AD226" s="1">
        <v>0</v>
      </c>
      <c r="AE226" s="1">
        <v>1</v>
      </c>
      <c r="AF226" s="1" t="e">
        <f t="shared" si="49"/>
        <v>#DIV/0!</v>
      </c>
      <c r="AH226" s="1">
        <f t="shared" si="58"/>
        <v>1.1579751577287065</v>
      </c>
      <c r="AI226" s="1">
        <f t="shared" si="59"/>
        <v>0.21124183670876426</v>
      </c>
      <c r="AJ226" s="1">
        <f t="shared" si="54"/>
        <v>0.77148338317440623</v>
      </c>
      <c r="AK226" s="1">
        <f t="shared" si="60"/>
        <v>43.499872357586725</v>
      </c>
      <c r="AL226" s="1" t="b">
        <f t="shared" si="61"/>
        <v>1</v>
      </c>
      <c r="AM226" s="1">
        <f t="shared" si="62"/>
        <v>127.73589437857601</v>
      </c>
      <c r="AN226" s="1" t="b">
        <f t="shared" si="63"/>
        <v>1</v>
      </c>
      <c r="AO226" s="1">
        <v>9.4879999999999995</v>
      </c>
    </row>
    <row r="227" spans="1:41">
      <c r="A227" s="7">
        <v>224</v>
      </c>
      <c r="B227" s="9" t="s">
        <v>47</v>
      </c>
      <c r="C227" s="9" t="s">
        <v>48</v>
      </c>
      <c r="D227" s="9" t="s">
        <v>47</v>
      </c>
      <c r="E227" s="9" t="s">
        <v>48</v>
      </c>
      <c r="F227" s="2" t="b">
        <f t="shared" si="57"/>
        <v>0</v>
      </c>
      <c r="G227" s="2" t="b">
        <f t="shared" si="55"/>
        <v>0</v>
      </c>
      <c r="H227" s="1" t="s">
        <v>180</v>
      </c>
      <c r="J227" s="2"/>
      <c r="M227" s="1">
        <f>PRODUCT(SUM(PRODUCT(R227,overview!$J$6),PRODUCT(W227,overview!$K$6),PRODUCT(AB227,overview!$L$6)),1/SUM(overview!$J$6:$L$6))</f>
        <v>0.91957142857142848</v>
      </c>
      <c r="N227" s="1">
        <f>PRODUCT(SUM(PRODUCT(S227,overview!$J$6),PRODUCT(X227,overview!$K$6),PRODUCT(AC227,overview!$L$6)),1/SUM(overview!$J$6:$L$6))</f>
        <v>2.0804285714285715</v>
      </c>
      <c r="O227" s="1">
        <f t="shared" si="50"/>
        <v>9.6999999999999993</v>
      </c>
      <c r="P227" s="1">
        <f t="shared" si="51"/>
        <v>25.3</v>
      </c>
      <c r="Q227" s="1">
        <f t="shared" si="56"/>
        <v>1.152872942374086</v>
      </c>
      <c r="R227" s="1">
        <v>0.98299999999999998</v>
      </c>
      <c r="S227" s="1">
        <v>2.0169999999999999</v>
      </c>
      <c r="T227" s="1">
        <v>7</v>
      </c>
      <c r="U227" s="1">
        <v>1</v>
      </c>
      <c r="V227" s="1">
        <f t="shared" si="52"/>
        <v>6.9622494510942712E-2</v>
      </c>
      <c r="W227" s="1">
        <v>0.88900000000000001</v>
      </c>
      <c r="X227" s="1">
        <v>2.1110000000000002</v>
      </c>
      <c r="Y227" s="1">
        <v>2.7</v>
      </c>
      <c r="Z227" s="1">
        <v>24.3</v>
      </c>
      <c r="AA227" s="1">
        <f t="shared" si="53"/>
        <v>3.7901468498342012</v>
      </c>
      <c r="AB227" s="1">
        <v>0.85699999999999998</v>
      </c>
      <c r="AC227" s="1">
        <v>2.1429999999999998</v>
      </c>
      <c r="AD227" s="1">
        <v>0</v>
      </c>
      <c r="AE227" s="1">
        <v>0</v>
      </c>
      <c r="AF227" s="1" t="e">
        <f t="shared" si="49"/>
        <v>#DIV/0!</v>
      </c>
      <c r="AH227" s="1">
        <f t="shared" si="58"/>
        <v>1.3601588282302803</v>
      </c>
      <c r="AI227" s="1">
        <f t="shared" si="59"/>
        <v>0.22313602129984147</v>
      </c>
      <c r="AJ227" s="1">
        <f t="shared" si="54"/>
        <v>0.60669786740099541</v>
      </c>
      <c r="AK227" s="1">
        <f t="shared" si="60"/>
        <v>33.208034933777981</v>
      </c>
      <c r="AL227" s="1" t="b">
        <f t="shared" si="61"/>
        <v>1</v>
      </c>
      <c r="AM227" s="1">
        <f t="shared" si="62"/>
        <v>151.71960535672946</v>
      </c>
      <c r="AN227" s="1" t="b">
        <f t="shared" si="63"/>
        <v>1</v>
      </c>
      <c r="AO227" s="1">
        <v>9.4879999999999995</v>
      </c>
    </row>
    <row r="228" spans="1:41">
      <c r="A228" s="7">
        <v>225</v>
      </c>
      <c r="B228" s="9" t="s">
        <v>90</v>
      </c>
      <c r="C228" s="9" t="s">
        <v>91</v>
      </c>
      <c r="D228" s="9" t="s">
        <v>90</v>
      </c>
      <c r="E228" s="9" t="s">
        <v>91</v>
      </c>
      <c r="F228" s="2" t="b">
        <f t="shared" si="57"/>
        <v>0</v>
      </c>
      <c r="G228" s="2" t="b">
        <f t="shared" si="55"/>
        <v>0</v>
      </c>
      <c r="H228" s="1" t="s">
        <v>180</v>
      </c>
      <c r="J228" s="3"/>
      <c r="M228" s="1">
        <f>PRODUCT(SUM(PRODUCT(R228,overview!$J$6),PRODUCT(W228,overview!$K$6),PRODUCT(AB228,overview!$L$6)),1/SUM(overview!$J$6:$L$6))</f>
        <v>0.2690238095238095</v>
      </c>
      <c r="N228" s="1">
        <f>PRODUCT(SUM(PRODUCT(S228,overview!$J$6),PRODUCT(X228,overview!$K$6),PRODUCT(AC228,overview!$L$6)),1/SUM(overview!$J$6:$L$6))</f>
        <v>2.7309761904761904</v>
      </c>
      <c r="O228" s="1">
        <f t="shared" si="50"/>
        <v>4.8</v>
      </c>
      <c r="P228" s="1">
        <f t="shared" si="51"/>
        <v>28.2</v>
      </c>
      <c r="Q228" s="1">
        <f t="shared" si="56"/>
        <v>0.57873623595260715</v>
      </c>
      <c r="R228" s="1">
        <v>0.08</v>
      </c>
      <c r="S228" s="1">
        <v>2.92</v>
      </c>
      <c r="T228" s="1">
        <v>1</v>
      </c>
      <c r="U228" s="1">
        <v>3</v>
      </c>
      <c r="V228" s="1">
        <f t="shared" si="52"/>
        <v>8.2191780821917804E-2</v>
      </c>
      <c r="W228" s="1">
        <v>0.377</v>
      </c>
      <c r="X228" s="1">
        <v>2.6230000000000002</v>
      </c>
      <c r="Y228" s="1">
        <v>3.8</v>
      </c>
      <c r="Z228" s="1">
        <v>25.2</v>
      </c>
      <c r="AA228" s="1">
        <f t="shared" si="53"/>
        <v>0.95314726006782091</v>
      </c>
      <c r="AB228" s="1">
        <v>0</v>
      </c>
      <c r="AC228" s="1">
        <v>3</v>
      </c>
      <c r="AD228" s="1">
        <v>0</v>
      </c>
      <c r="AE228" s="1">
        <v>0</v>
      </c>
      <c r="AF228" s="1" t="e">
        <f t="shared" si="49"/>
        <v>#DIV/0!</v>
      </c>
      <c r="AH228" s="1">
        <f t="shared" si="58"/>
        <v>1.3299925998119435</v>
      </c>
      <c r="AI228" s="1">
        <f t="shared" si="59"/>
        <v>0.195613433110607</v>
      </c>
      <c r="AJ228" s="1">
        <f t="shared" ref="AJ228:AJ249" si="64">(SUM(AE224:AE234)*SUM(AB224:AB234))/(SUM(AD224:AD234)*SUM(AC224:AC234))</f>
        <v>0.62377405005627318</v>
      </c>
      <c r="AK228" s="1">
        <f t="shared" si="60"/>
        <v>24.736687114541301</v>
      </c>
      <c r="AL228" s="1" t="b">
        <f t="shared" si="61"/>
        <v>1</v>
      </c>
      <c r="AM228" s="1">
        <f t="shared" si="62"/>
        <v>166.57542906562884</v>
      </c>
      <c r="AN228" s="1" t="b">
        <f t="shared" si="63"/>
        <v>1</v>
      </c>
      <c r="AO228" s="1">
        <v>9.4879999999999995</v>
      </c>
    </row>
    <row r="229" spans="1:41">
      <c r="A229" s="7">
        <v>226</v>
      </c>
      <c r="B229" s="9" t="s">
        <v>30</v>
      </c>
      <c r="C229" s="9" t="s">
        <v>31</v>
      </c>
      <c r="D229" s="9" t="s">
        <v>67</v>
      </c>
      <c r="E229" s="9" t="s">
        <v>37</v>
      </c>
      <c r="F229" s="2" t="b">
        <f t="shared" si="57"/>
        <v>0</v>
      </c>
      <c r="G229" s="2" t="b">
        <f t="shared" si="55"/>
        <v>1</v>
      </c>
      <c r="H229" s="1" t="s">
        <v>180</v>
      </c>
      <c r="J229" s="3"/>
      <c r="K229" s="4"/>
      <c r="L229" s="3"/>
      <c r="M229" s="1">
        <f>PRODUCT(SUM(PRODUCT(R229,overview!$J$6),PRODUCT(W229,overview!$K$6),PRODUCT(AB229,overview!$L$6)),1/SUM(overview!$J$6:$L$6))</f>
        <v>0.86061904761904762</v>
      </c>
      <c r="N229" s="1">
        <f>PRODUCT(SUM(PRODUCT(S229,overview!$J$6),PRODUCT(X229,overview!$K$6),PRODUCT(AC229,overview!$L$6)),1/SUM(overview!$J$6:$L$6))</f>
        <v>2.1393809523809524</v>
      </c>
      <c r="O229" s="1">
        <f t="shared" si="50"/>
        <v>11.5</v>
      </c>
      <c r="P229" s="1">
        <f t="shared" si="51"/>
        <v>41.5</v>
      </c>
      <c r="Q229" s="1">
        <f t="shared" si="56"/>
        <v>1.4516873265906722</v>
      </c>
      <c r="R229" s="1">
        <v>0.96199999999999997</v>
      </c>
      <c r="S229" s="1">
        <v>2.0379999999999998</v>
      </c>
      <c r="T229" s="1">
        <v>4</v>
      </c>
      <c r="U229" s="1">
        <v>5</v>
      </c>
      <c r="V229" s="1">
        <f t="shared" si="52"/>
        <v>0.59003925417075564</v>
      </c>
      <c r="W229" s="1">
        <v>0.80500000000000005</v>
      </c>
      <c r="X229" s="1">
        <v>2.1949999999999998</v>
      </c>
      <c r="Y229" s="1">
        <v>6.8</v>
      </c>
      <c r="Z229" s="1">
        <v>33.200000000000003</v>
      </c>
      <c r="AA229" s="1">
        <f t="shared" si="53"/>
        <v>1.7905667961945604</v>
      </c>
      <c r="AB229" s="1">
        <v>0.94299999999999995</v>
      </c>
      <c r="AC229" s="1">
        <v>2.0569999999999999</v>
      </c>
      <c r="AD229" s="1">
        <v>0.7</v>
      </c>
      <c r="AE229" s="1">
        <v>3.3</v>
      </c>
      <c r="AF229" s="1">
        <f t="shared" si="49"/>
        <v>2.1611917494270436</v>
      </c>
      <c r="AH229" s="1">
        <f t="shared" si="58"/>
        <v>1.3536628570411995</v>
      </c>
      <c r="AI229" s="1">
        <f t="shared" si="59"/>
        <v>0.13012209095551547</v>
      </c>
      <c r="AJ229" s="1">
        <f t="shared" si="64"/>
        <v>0.43573493842254657</v>
      </c>
      <c r="AK229" s="1">
        <f t="shared" si="60"/>
        <v>26.559431792532674</v>
      </c>
      <c r="AL229" s="1" t="b">
        <f t="shared" si="61"/>
        <v>1</v>
      </c>
      <c r="AM229" s="1">
        <f t="shared" si="62"/>
        <v>194.37708759354928</v>
      </c>
      <c r="AN229" s="1" t="b">
        <f t="shared" si="63"/>
        <v>1</v>
      </c>
      <c r="AO229" s="1">
        <v>9.4879999999999995</v>
      </c>
    </row>
    <row r="230" spans="1:41">
      <c r="A230" s="7">
        <v>227</v>
      </c>
      <c r="B230" s="9" t="s">
        <v>43</v>
      </c>
      <c r="C230" s="9" t="s">
        <v>44</v>
      </c>
      <c r="D230" s="9" t="s">
        <v>72</v>
      </c>
      <c r="E230" s="9" t="s">
        <v>73</v>
      </c>
      <c r="F230" s="2" t="b">
        <f t="shared" si="57"/>
        <v>0</v>
      </c>
      <c r="G230" s="2" t="b">
        <f t="shared" si="55"/>
        <v>1</v>
      </c>
      <c r="H230" s="1" t="s">
        <v>180</v>
      </c>
      <c r="J230" s="3"/>
      <c r="M230" s="1">
        <f>PRODUCT(SUM(PRODUCT(R230,overview!$J$6),PRODUCT(W230,overview!$K$6),PRODUCT(AB230,overview!$L$6)),1/SUM(overview!$J$6:$L$6))</f>
        <v>0.53095238095238095</v>
      </c>
      <c r="N230" s="1">
        <f>PRODUCT(SUM(PRODUCT(S230,overview!$J$6),PRODUCT(X230,overview!$K$6),PRODUCT(AC230,overview!$L$6)),1/SUM(overview!$J$6:$L$6))</f>
        <v>2.4690476190476192</v>
      </c>
      <c r="O230" s="1">
        <f t="shared" si="50"/>
        <v>8.6999999999999993</v>
      </c>
      <c r="P230" s="1">
        <f t="shared" si="51"/>
        <v>38.299999999999997</v>
      </c>
      <c r="Q230" s="1">
        <f t="shared" si="56"/>
        <v>0.9466852880213702</v>
      </c>
      <c r="R230" s="1">
        <v>0.375</v>
      </c>
      <c r="S230" s="1">
        <v>2.625</v>
      </c>
      <c r="T230" s="1">
        <v>4</v>
      </c>
      <c r="U230" s="1">
        <v>3</v>
      </c>
      <c r="V230" s="1">
        <f t="shared" si="52"/>
        <v>0.10714285714285714</v>
      </c>
      <c r="W230" s="1">
        <v>0.61799999999999999</v>
      </c>
      <c r="X230" s="1">
        <v>2.3820000000000001</v>
      </c>
      <c r="Y230" s="1">
        <v>4.7</v>
      </c>
      <c r="Z230" s="1">
        <v>34.299999999999997</v>
      </c>
      <c r="AA230" s="1">
        <f t="shared" si="53"/>
        <v>1.8934026475159438</v>
      </c>
      <c r="AB230" s="1">
        <v>0.36399999999999999</v>
      </c>
      <c r="AC230" s="1">
        <v>2.6360000000000001</v>
      </c>
      <c r="AD230" s="1">
        <v>0</v>
      </c>
      <c r="AE230" s="1">
        <v>1</v>
      </c>
      <c r="AF230" s="1" t="e">
        <f t="shared" si="49"/>
        <v>#DIV/0!</v>
      </c>
      <c r="AH230" s="1">
        <f t="shared" si="58"/>
        <v>1.2966928049967705</v>
      </c>
      <c r="AI230" s="1">
        <f t="shared" si="59"/>
        <v>0.17044823551539029</v>
      </c>
      <c r="AJ230" s="1">
        <f t="shared" si="64"/>
        <v>0.63851867364887516</v>
      </c>
      <c r="AK230" s="1">
        <f t="shared" si="60"/>
        <v>34.282567878032367</v>
      </c>
      <c r="AL230" s="1" t="b">
        <f t="shared" si="61"/>
        <v>1</v>
      </c>
      <c r="AM230" s="1">
        <f t="shared" si="62"/>
        <v>206.31426734972553</v>
      </c>
      <c r="AN230" s="1" t="b">
        <f t="shared" si="63"/>
        <v>1</v>
      </c>
      <c r="AO230" s="1">
        <v>9.4879999999999995</v>
      </c>
    </row>
    <row r="231" spans="1:41">
      <c r="A231" s="7">
        <v>228</v>
      </c>
      <c r="B231" s="9" t="s">
        <v>79</v>
      </c>
      <c r="C231" s="9" t="s">
        <v>48</v>
      </c>
      <c r="D231" s="9" t="s">
        <v>40</v>
      </c>
      <c r="E231" s="9" t="s">
        <v>29</v>
      </c>
      <c r="F231" s="2" t="b">
        <f t="shared" si="57"/>
        <v>0</v>
      </c>
      <c r="G231" s="2" t="b">
        <f t="shared" si="55"/>
        <v>1</v>
      </c>
      <c r="H231" s="1" t="s">
        <v>180</v>
      </c>
      <c r="J231" s="3"/>
      <c r="M231" s="1">
        <f>PRODUCT(SUM(PRODUCT(R231,overview!$J$6),PRODUCT(W231,overview!$K$6),PRODUCT(AB231,overview!$L$6)),1/SUM(overview!$J$6:$L$6))</f>
        <v>0.80757142857142838</v>
      </c>
      <c r="N231" s="1">
        <f>PRODUCT(SUM(PRODUCT(S231,overview!$J$6),PRODUCT(X231,overview!$K$6),PRODUCT(AC231,overview!$L$6)),1/SUM(overview!$J$6:$L$6))</f>
        <v>2.1924285714285716</v>
      </c>
      <c r="O231" s="1">
        <f t="shared" si="50"/>
        <v>13.8</v>
      </c>
      <c r="P231" s="1">
        <f t="shared" si="51"/>
        <v>34.200000000000003</v>
      </c>
      <c r="Q231" s="1">
        <f t="shared" si="56"/>
        <v>0.91285649935832214</v>
      </c>
      <c r="R231" s="1">
        <v>1.1539999999999999</v>
      </c>
      <c r="S231" s="1">
        <v>1.8460000000000001</v>
      </c>
      <c r="T231" s="1">
        <v>8</v>
      </c>
      <c r="U231" s="1">
        <v>0</v>
      </c>
      <c r="V231" s="1">
        <f t="shared" si="52"/>
        <v>0</v>
      </c>
      <c r="W231" s="1">
        <v>0.627</v>
      </c>
      <c r="X231" s="1">
        <v>2.3730000000000002</v>
      </c>
      <c r="Y231" s="1">
        <v>5.8</v>
      </c>
      <c r="Z231" s="1">
        <v>33.200000000000003</v>
      </c>
      <c r="AA231" s="1">
        <f t="shared" si="53"/>
        <v>1.5124460525742187</v>
      </c>
      <c r="AB231" s="1">
        <v>0.83299999999999996</v>
      </c>
      <c r="AC231" s="1">
        <v>2.1669999999999998</v>
      </c>
      <c r="AD231" s="1">
        <v>0</v>
      </c>
      <c r="AE231" s="1">
        <v>1</v>
      </c>
      <c r="AF231" s="1" t="e">
        <f t="shared" si="49"/>
        <v>#DIV/0!</v>
      </c>
      <c r="AH231" s="1">
        <f t="shared" si="58"/>
        <v>1.3335490981398868</v>
      </c>
      <c r="AI231" s="1">
        <f t="shared" si="59"/>
        <v>0.14801523306496628</v>
      </c>
      <c r="AJ231" s="1">
        <f t="shared" si="64"/>
        <v>0.70904490828589506</v>
      </c>
      <c r="AK231" s="1">
        <f t="shared" si="60"/>
        <v>37.366860740747711</v>
      </c>
      <c r="AL231" s="1" t="b">
        <f t="shared" si="61"/>
        <v>1</v>
      </c>
      <c r="AM231" s="1">
        <f t="shared" si="62"/>
        <v>209.57918553646468</v>
      </c>
      <c r="AN231" s="1" t="b">
        <f t="shared" si="63"/>
        <v>1</v>
      </c>
      <c r="AO231" s="1">
        <v>9.4879999999999995</v>
      </c>
    </row>
    <row r="232" spans="1:41">
      <c r="A232" s="7">
        <v>229</v>
      </c>
      <c r="B232" s="9" t="s">
        <v>97</v>
      </c>
      <c r="C232" s="9" t="s">
        <v>42</v>
      </c>
      <c r="D232" s="9" t="s">
        <v>49</v>
      </c>
      <c r="E232" s="9" t="s">
        <v>50</v>
      </c>
      <c r="F232" s="2" t="b">
        <f t="shared" si="57"/>
        <v>0</v>
      </c>
      <c r="G232" s="2" t="b">
        <f t="shared" si="55"/>
        <v>0</v>
      </c>
      <c r="H232" s="1" t="s">
        <v>180</v>
      </c>
      <c r="J232" s="3"/>
      <c r="K232" s="3" t="s">
        <v>34</v>
      </c>
      <c r="L232" s="3" t="s">
        <v>148</v>
      </c>
      <c r="M232" s="1">
        <f>PRODUCT(SUM(PRODUCT(R232,overview!$J$6),PRODUCT(W232,overview!$K$6),PRODUCT(AB232,overview!$L$6)),1/SUM(overview!$J$6:$L$6))</f>
        <v>0.50545238095238088</v>
      </c>
      <c r="N232" s="1">
        <f>PRODUCT(SUM(PRODUCT(S232,overview!$J$6),PRODUCT(X232,overview!$K$6),PRODUCT(AC232,overview!$L$6)),1/SUM(overview!$J$6:$L$6))</f>
        <v>2.4945476190476188</v>
      </c>
      <c r="O232" s="1">
        <f t="shared" si="50"/>
        <v>12.2</v>
      </c>
      <c r="P232" s="1">
        <f t="shared" si="51"/>
        <v>21.8</v>
      </c>
      <c r="Q232" s="1">
        <f t="shared" si="56"/>
        <v>0.36206380472884586</v>
      </c>
      <c r="R232" s="1">
        <v>0.42899999999999999</v>
      </c>
      <c r="S232" s="1">
        <v>2.5710000000000002</v>
      </c>
      <c r="T232" s="1">
        <v>5</v>
      </c>
      <c r="U232" s="1">
        <v>0</v>
      </c>
      <c r="V232" s="1">
        <f t="shared" si="52"/>
        <v>0</v>
      </c>
      <c r="W232" s="1">
        <v>0.54900000000000004</v>
      </c>
      <c r="X232" s="1">
        <v>2.4510000000000001</v>
      </c>
      <c r="Y232" s="1">
        <v>6.2</v>
      </c>
      <c r="Z232" s="1">
        <v>20.8</v>
      </c>
      <c r="AA232" s="1">
        <f t="shared" si="53"/>
        <v>0.75145102064989944</v>
      </c>
      <c r="AB232" s="1">
        <v>0.4</v>
      </c>
      <c r="AC232" s="1">
        <v>2.6</v>
      </c>
      <c r="AD232" s="1">
        <v>1</v>
      </c>
      <c r="AE232" s="1">
        <v>1</v>
      </c>
      <c r="AF232" s="1">
        <f t="shared" si="49"/>
        <v>0.15384615384615385</v>
      </c>
      <c r="AH232" s="1">
        <f t="shared" si="58"/>
        <v>1.219006706909461</v>
      </c>
      <c r="AI232" s="1">
        <f t="shared" si="59"/>
        <v>0.1530684087210443</v>
      </c>
      <c r="AJ232" s="1">
        <f t="shared" si="64"/>
        <v>0.72824418048976358</v>
      </c>
      <c r="AK232" s="1">
        <f t="shared" si="60"/>
        <v>39.501823618548052</v>
      </c>
      <c r="AL232" s="1" t="b">
        <f t="shared" si="61"/>
        <v>1</v>
      </c>
      <c r="AM232" s="1">
        <f t="shared" si="62"/>
        <v>179.91445892414714</v>
      </c>
      <c r="AN232" s="1" t="b">
        <f t="shared" si="63"/>
        <v>1</v>
      </c>
      <c r="AO232" s="1">
        <v>9.4879999999999995</v>
      </c>
    </row>
    <row r="233" spans="1:41">
      <c r="A233" s="7">
        <v>230</v>
      </c>
      <c r="B233" s="9" t="s">
        <v>89</v>
      </c>
      <c r="C233" s="9" t="s">
        <v>70</v>
      </c>
      <c r="D233" s="9" t="s">
        <v>69</v>
      </c>
      <c r="E233" s="9" t="s">
        <v>70</v>
      </c>
      <c r="F233" s="2" t="b">
        <f t="shared" si="57"/>
        <v>1</v>
      </c>
      <c r="G233" s="2" t="b">
        <f t="shared" si="55"/>
        <v>1</v>
      </c>
      <c r="H233" s="1" t="s">
        <v>180</v>
      </c>
      <c r="J233" s="3"/>
      <c r="K233" s="4"/>
      <c r="L233" s="3"/>
      <c r="M233" s="1">
        <f>PRODUCT(SUM(PRODUCT(R233,overview!$J$6),PRODUCT(W233,overview!$K$6),PRODUCT(AB233,overview!$L$6)),1/SUM(overview!$J$6:$L$6))</f>
        <v>0.92928571428571427</v>
      </c>
      <c r="N233" s="1">
        <f>PRODUCT(SUM(PRODUCT(S233,overview!$J$6),PRODUCT(X233,overview!$K$6),PRODUCT(AC233,overview!$L$6)),1/SUM(overview!$J$6:$L$6))</f>
        <v>2.0707142857142857</v>
      </c>
      <c r="O233" s="1">
        <f t="shared" si="50"/>
        <v>11.7</v>
      </c>
      <c r="P233" s="1">
        <f t="shared" si="51"/>
        <v>25.3</v>
      </c>
      <c r="Q233" s="1">
        <f t="shared" si="56"/>
        <v>0.97042894248827338</v>
      </c>
      <c r="R233" s="1">
        <v>1</v>
      </c>
      <c r="S233" s="1">
        <v>2</v>
      </c>
      <c r="T233" s="1">
        <v>6</v>
      </c>
      <c r="U233" s="1">
        <v>0</v>
      </c>
      <c r="V233" s="1">
        <f t="shared" si="52"/>
        <v>0</v>
      </c>
      <c r="W233" s="1">
        <v>0.89</v>
      </c>
      <c r="X233" s="1">
        <v>2.11</v>
      </c>
      <c r="Y233" s="1">
        <v>4.7</v>
      </c>
      <c r="Z233" s="1">
        <v>25.3</v>
      </c>
      <c r="AA233" s="1">
        <f t="shared" si="53"/>
        <v>2.2705455278814157</v>
      </c>
      <c r="AB233" s="1">
        <v>1</v>
      </c>
      <c r="AC233" s="1">
        <v>2</v>
      </c>
      <c r="AD233" s="1">
        <v>1</v>
      </c>
      <c r="AE233" s="1">
        <v>0</v>
      </c>
      <c r="AF233" s="1">
        <f t="shared" si="49"/>
        <v>0</v>
      </c>
      <c r="AH233" s="1">
        <f t="shared" si="58"/>
        <v>1.2423659604639652</v>
      </c>
      <c r="AI233" s="1">
        <f t="shared" si="59"/>
        <v>0.16709910782583959</v>
      </c>
      <c r="AJ233" s="1">
        <f t="shared" si="64"/>
        <v>0.65412043354014882</v>
      </c>
      <c r="AK233" s="1">
        <f t="shared" si="60"/>
        <v>39.071139005527556</v>
      </c>
      <c r="AL233" s="1" t="b">
        <f t="shared" si="61"/>
        <v>1</v>
      </c>
      <c r="AM233" s="1">
        <f t="shared" si="62"/>
        <v>165.90515391735053</v>
      </c>
      <c r="AN233" s="1" t="b">
        <f t="shared" si="63"/>
        <v>1</v>
      </c>
      <c r="AO233" s="1">
        <v>9.4879999999999995</v>
      </c>
    </row>
    <row r="234" spans="1:41">
      <c r="A234" s="7">
        <v>231</v>
      </c>
      <c r="B234" s="9" t="s">
        <v>38</v>
      </c>
      <c r="C234" s="9" t="s">
        <v>1</v>
      </c>
      <c r="D234" s="9" t="s">
        <v>45</v>
      </c>
      <c r="E234" s="9" t="s">
        <v>46</v>
      </c>
      <c r="F234" s="2" t="b">
        <f t="shared" si="57"/>
        <v>0</v>
      </c>
      <c r="G234" s="2" t="b">
        <f t="shared" si="55"/>
        <v>1</v>
      </c>
      <c r="H234" s="1" t="s">
        <v>180</v>
      </c>
      <c r="J234" s="3"/>
      <c r="M234" s="1">
        <f>PRODUCT(SUM(PRODUCT(R234,overview!$J$6),PRODUCT(W234,overview!$K$6),PRODUCT(AB234,overview!$L$6)),1/SUM(overview!$J$6:$L$6))</f>
        <v>0.75226190476190469</v>
      </c>
      <c r="N234" s="1">
        <f>PRODUCT(SUM(PRODUCT(S234,overview!$J$6),PRODUCT(X234,overview!$K$6),PRODUCT(AC234,overview!$L$6)),1/SUM(overview!$J$6:$L$6))</f>
        <v>2.2477380952380952</v>
      </c>
      <c r="O234" s="1">
        <f t="shared" si="50"/>
        <v>12.3</v>
      </c>
      <c r="P234" s="1">
        <f t="shared" si="51"/>
        <v>19.7</v>
      </c>
      <c r="Q234" s="1">
        <f t="shared" si="56"/>
        <v>0.5360242993881662</v>
      </c>
      <c r="R234" s="1">
        <v>0.33300000000000002</v>
      </c>
      <c r="S234" s="1">
        <v>2.6669999999999998</v>
      </c>
      <c r="T234" s="1">
        <v>2</v>
      </c>
      <c r="U234" s="1">
        <v>0</v>
      </c>
      <c r="V234" s="1">
        <f t="shared" si="52"/>
        <v>0</v>
      </c>
      <c r="W234" s="1">
        <v>0.97899999999999998</v>
      </c>
      <c r="X234" s="1">
        <v>2.0209999999999999</v>
      </c>
      <c r="Y234" s="1">
        <v>10.3</v>
      </c>
      <c r="Z234" s="1">
        <v>18.7</v>
      </c>
      <c r="AA234" s="1">
        <f t="shared" si="53"/>
        <v>0.87946945422577505</v>
      </c>
      <c r="AB234" s="1">
        <v>0.5</v>
      </c>
      <c r="AC234" s="1">
        <v>2.5</v>
      </c>
      <c r="AD234" s="1">
        <v>0</v>
      </c>
      <c r="AE234" s="1">
        <v>1</v>
      </c>
      <c r="AF234" s="1" t="e">
        <f t="shared" si="49"/>
        <v>#DIV/0!</v>
      </c>
      <c r="AH234" s="1">
        <f t="shared" si="58"/>
        <v>1.2113942015492196</v>
      </c>
      <c r="AI234" s="1">
        <f t="shared" si="59"/>
        <v>0.19324479586666574</v>
      </c>
      <c r="AJ234" s="1">
        <f t="shared" si="64"/>
        <v>0.66556262529416887</v>
      </c>
      <c r="AK234" s="1">
        <f t="shared" si="60"/>
        <v>32.237147670150918</v>
      </c>
      <c r="AL234" s="1" t="b">
        <f t="shared" si="61"/>
        <v>1</v>
      </c>
      <c r="AM234" s="1">
        <f t="shared" si="62"/>
        <v>151.88487518657342</v>
      </c>
      <c r="AN234" s="1" t="b">
        <f t="shared" si="63"/>
        <v>1</v>
      </c>
      <c r="AO234" s="1">
        <v>9.4879999999999995</v>
      </c>
    </row>
    <row r="235" spans="1:41">
      <c r="A235" s="7">
        <v>232</v>
      </c>
      <c r="B235" s="9" t="s">
        <v>98</v>
      </c>
      <c r="C235" s="9" t="s">
        <v>50</v>
      </c>
      <c r="D235" s="9" t="s">
        <v>49</v>
      </c>
      <c r="E235" s="9" t="s">
        <v>50</v>
      </c>
      <c r="F235" s="2" t="b">
        <f t="shared" si="57"/>
        <v>0</v>
      </c>
      <c r="G235" s="2" t="b">
        <f t="shared" si="55"/>
        <v>0</v>
      </c>
      <c r="H235" s="1" t="s">
        <v>180</v>
      </c>
      <c r="J235" s="3"/>
      <c r="M235" s="1">
        <f>PRODUCT(SUM(PRODUCT(R235,overview!$J$6),PRODUCT(W235,overview!$K$6),PRODUCT(AB235,overview!$L$6)),1/SUM(overview!$J$6:$L$6))</f>
        <v>0.44999999999999996</v>
      </c>
      <c r="N235" s="1">
        <f>PRODUCT(SUM(PRODUCT(S235,overview!$J$6),PRODUCT(X235,overview!$K$6),PRODUCT(AC235,overview!$L$6)),1/SUM(overview!$J$6:$L$6))</f>
        <v>2.5499999999999998</v>
      </c>
      <c r="O235" s="1">
        <f t="shared" si="50"/>
        <v>13.3</v>
      </c>
      <c r="P235" s="1">
        <f t="shared" si="51"/>
        <v>16.8</v>
      </c>
      <c r="Q235" s="1">
        <f t="shared" si="56"/>
        <v>0.22291021671826625</v>
      </c>
      <c r="R235" s="1">
        <v>0.33300000000000002</v>
      </c>
      <c r="S235" s="1">
        <v>2.6669999999999998</v>
      </c>
      <c r="T235" s="1">
        <v>6</v>
      </c>
      <c r="U235" s="1">
        <v>0</v>
      </c>
      <c r="V235" s="1">
        <f t="shared" si="52"/>
        <v>0</v>
      </c>
      <c r="W235" s="1">
        <v>0.51500000000000001</v>
      </c>
      <c r="X235" s="1">
        <v>2.4849999999999999</v>
      </c>
      <c r="Y235" s="1">
        <v>6.3</v>
      </c>
      <c r="Z235" s="1">
        <v>16.8</v>
      </c>
      <c r="AA235" s="1">
        <f t="shared" si="53"/>
        <v>0.55264922870556676</v>
      </c>
      <c r="AB235" s="1">
        <v>0.33300000000000002</v>
      </c>
      <c r="AC235" s="1">
        <v>2.6669999999999998</v>
      </c>
      <c r="AD235" s="1">
        <v>1</v>
      </c>
      <c r="AE235" s="1">
        <v>0</v>
      </c>
      <c r="AF235" s="1">
        <f t="shared" si="49"/>
        <v>0</v>
      </c>
      <c r="AH235" s="1">
        <f t="shared" si="58"/>
        <v>1.1594083098176795</v>
      </c>
      <c r="AI235" s="1">
        <f t="shared" si="59"/>
        <v>0.18978329419089507</v>
      </c>
      <c r="AJ235" s="1">
        <f t="shared" si="64"/>
        <v>0.67329964673791542</v>
      </c>
      <c r="AK235" s="1">
        <f t="shared" si="60"/>
        <v>27.407735651322529</v>
      </c>
      <c r="AL235" s="1" t="b">
        <f t="shared" si="61"/>
        <v>1</v>
      </c>
      <c r="AM235" s="1">
        <f t="shared" si="62"/>
        <v>151.52012747951957</v>
      </c>
      <c r="AN235" s="1" t="b">
        <f t="shared" si="63"/>
        <v>1</v>
      </c>
      <c r="AO235" s="1">
        <v>9.4879999999999995</v>
      </c>
    </row>
    <row r="236" spans="1:41">
      <c r="A236" s="7">
        <v>233</v>
      </c>
      <c r="B236" s="9" t="s">
        <v>54</v>
      </c>
      <c r="C236" s="9" t="s">
        <v>55</v>
      </c>
      <c r="D236" s="9" t="s">
        <v>76</v>
      </c>
      <c r="E236" s="9" t="s">
        <v>46</v>
      </c>
      <c r="F236" s="2" t="b">
        <f t="shared" si="57"/>
        <v>0</v>
      </c>
      <c r="G236" s="2" t="b">
        <f t="shared" si="55"/>
        <v>1</v>
      </c>
      <c r="H236" s="1" t="s">
        <v>180</v>
      </c>
      <c r="J236" s="3"/>
      <c r="M236" s="1">
        <f>PRODUCT(SUM(PRODUCT(R236,overview!$J$6),PRODUCT(W236,overview!$K$6),PRODUCT(AB236,overview!$L$6)),1/SUM(overview!$J$6:$L$6))</f>
        <v>0.83542857142857141</v>
      </c>
      <c r="N236" s="1">
        <f>PRODUCT(SUM(PRODUCT(S236,overview!$J$6),PRODUCT(X236,overview!$K$6),PRODUCT(AC236,overview!$L$6)),1/SUM(overview!$J$6:$L$6))</f>
        <v>2.1645714285714281</v>
      </c>
      <c r="O236" s="1">
        <f t="shared" si="50"/>
        <v>13</v>
      </c>
      <c r="P236" s="1">
        <f t="shared" si="51"/>
        <v>31</v>
      </c>
      <c r="Q236" s="1">
        <f t="shared" si="56"/>
        <v>0.92035577938429058</v>
      </c>
      <c r="R236" s="1">
        <v>0.57799999999999996</v>
      </c>
      <c r="S236" s="1">
        <v>2.4220000000000002</v>
      </c>
      <c r="T236" s="1">
        <v>5</v>
      </c>
      <c r="U236" s="1">
        <v>13</v>
      </c>
      <c r="V236" s="1">
        <f t="shared" si="52"/>
        <v>0.62047894302229556</v>
      </c>
      <c r="W236" s="1">
        <v>0.97899999999999998</v>
      </c>
      <c r="X236" s="1">
        <v>2.0209999999999999</v>
      </c>
      <c r="Y236" s="1">
        <v>8</v>
      </c>
      <c r="Z236" s="1">
        <v>16</v>
      </c>
      <c r="AA236" s="1">
        <f t="shared" si="53"/>
        <v>0.96882731321128157</v>
      </c>
      <c r="AB236" s="1">
        <v>0.56299999999999994</v>
      </c>
      <c r="AC236" s="1">
        <v>2.4369999999999998</v>
      </c>
      <c r="AD236" s="1">
        <v>0</v>
      </c>
      <c r="AE236" s="1">
        <v>2</v>
      </c>
      <c r="AF236" s="1" t="e">
        <f t="shared" si="49"/>
        <v>#DIV/0!</v>
      </c>
      <c r="AH236" s="1">
        <f t="shared" si="58"/>
        <v>1.1960372848235614</v>
      </c>
      <c r="AI236" s="1">
        <f t="shared" si="59"/>
        <v>0.1712082262210797</v>
      </c>
      <c r="AJ236" s="1">
        <f t="shared" si="64"/>
        <v>0.52755204274741185</v>
      </c>
      <c r="AK236" s="1">
        <f t="shared" si="60"/>
        <v>26.209124325428728</v>
      </c>
      <c r="AL236" s="1" t="b">
        <f t="shared" si="61"/>
        <v>1</v>
      </c>
      <c r="AM236" s="1">
        <f t="shared" si="62"/>
        <v>152.70917695466017</v>
      </c>
      <c r="AN236" s="1" t="b">
        <f t="shared" si="63"/>
        <v>1</v>
      </c>
      <c r="AO236" s="1">
        <v>9.4879999999999995</v>
      </c>
    </row>
    <row r="237" spans="1:41">
      <c r="A237" s="7">
        <v>234</v>
      </c>
      <c r="B237" s="9" t="s">
        <v>54</v>
      </c>
      <c r="C237" s="9" t="s">
        <v>55</v>
      </c>
      <c r="D237" s="9" t="s">
        <v>32</v>
      </c>
      <c r="E237" s="9" t="s">
        <v>33</v>
      </c>
      <c r="F237" s="2" t="b">
        <f t="shared" si="57"/>
        <v>0</v>
      </c>
      <c r="G237" s="2" t="b">
        <f t="shared" si="55"/>
        <v>1</v>
      </c>
      <c r="H237" s="1" t="s">
        <v>180</v>
      </c>
      <c r="J237" s="3"/>
      <c r="M237" s="1">
        <f>PRODUCT(SUM(PRODUCT(R237,overview!$J$6),PRODUCT(W237,overview!$K$6),PRODUCT(AB237,overview!$L$6)),1/SUM(overview!$J$6:$L$6))</f>
        <v>0.60311904761904755</v>
      </c>
      <c r="N237" s="1">
        <f>PRODUCT(SUM(PRODUCT(S237,overview!$J$6),PRODUCT(X237,overview!$K$6),PRODUCT(AC237,overview!$L$6)),1/SUM(overview!$J$6:$L$6))</f>
        <v>2.3968809523809522</v>
      </c>
      <c r="O237" s="1">
        <f t="shared" si="50"/>
        <v>7.3</v>
      </c>
      <c r="P237" s="1">
        <f t="shared" si="51"/>
        <v>32.700000000000003</v>
      </c>
      <c r="Q237" s="1">
        <f t="shared" si="56"/>
        <v>1.1271493707099505</v>
      </c>
      <c r="R237" s="1">
        <v>0.375</v>
      </c>
      <c r="S237" s="1">
        <v>2.625</v>
      </c>
      <c r="T237" s="1">
        <v>1</v>
      </c>
      <c r="U237" s="1">
        <v>4</v>
      </c>
      <c r="V237" s="1">
        <f t="shared" si="52"/>
        <v>0.5714285714285714</v>
      </c>
      <c r="W237" s="1">
        <v>0.71199999999999997</v>
      </c>
      <c r="X237" s="1">
        <v>2.2879999999999998</v>
      </c>
      <c r="Y237" s="1">
        <v>5.8</v>
      </c>
      <c r="Z237" s="1">
        <v>26.2</v>
      </c>
      <c r="AA237" s="1">
        <f t="shared" si="53"/>
        <v>1.405714974680492</v>
      </c>
      <c r="AB237" s="1">
        <v>0.85699999999999998</v>
      </c>
      <c r="AC237" s="1">
        <v>2.1429999999999998</v>
      </c>
      <c r="AD237" s="1">
        <v>0.5</v>
      </c>
      <c r="AE237" s="1">
        <v>2.5</v>
      </c>
      <c r="AF237" s="1">
        <f t="shared" si="49"/>
        <v>1.9995333644423707</v>
      </c>
      <c r="AH237" s="1">
        <f t="shared" si="58"/>
        <v>1.2386473806214349</v>
      </c>
      <c r="AI237" s="1">
        <f t="shared" si="59"/>
        <v>0.15962827666492713</v>
      </c>
      <c r="AJ237" s="1">
        <f t="shared" si="64"/>
        <v>0.55793755216438934</v>
      </c>
      <c r="AK237" s="1">
        <f t="shared" si="60"/>
        <v>23.15454547128769</v>
      </c>
      <c r="AL237" s="1" t="b">
        <f t="shared" si="61"/>
        <v>1</v>
      </c>
      <c r="AM237" s="1">
        <f t="shared" si="62"/>
        <v>156.1458556127854</v>
      </c>
      <c r="AN237" s="1" t="b">
        <f t="shared" si="63"/>
        <v>1</v>
      </c>
      <c r="AO237" s="1">
        <v>9.4879999999999995</v>
      </c>
    </row>
    <row r="238" spans="1:41">
      <c r="A238" s="7">
        <v>235</v>
      </c>
      <c r="B238" s="9" t="s">
        <v>45</v>
      </c>
      <c r="C238" s="9" t="s">
        <v>46</v>
      </c>
      <c r="D238" s="9" t="s">
        <v>45</v>
      </c>
      <c r="E238" s="9" t="s">
        <v>46</v>
      </c>
      <c r="F238" s="2" t="b">
        <f t="shared" si="57"/>
        <v>0</v>
      </c>
      <c r="G238" s="2" t="b">
        <f t="shared" si="55"/>
        <v>0</v>
      </c>
      <c r="H238" s="1" t="s">
        <v>180</v>
      </c>
      <c r="J238" s="3"/>
      <c r="K238" s="2"/>
      <c r="L238" s="2"/>
      <c r="M238" s="1">
        <f>PRODUCT(SUM(PRODUCT(R238,overview!$J$6),PRODUCT(W238,overview!$K$6),PRODUCT(AB238,overview!$L$6)),1/SUM(overview!$J$6:$L$6))</f>
        <v>0.95321428571428557</v>
      </c>
      <c r="N238" s="1">
        <f>PRODUCT(SUM(PRODUCT(S238,overview!$J$6),PRODUCT(X238,overview!$K$6),PRODUCT(AC238,overview!$L$6)),1/SUM(overview!$J$6:$L$6))</f>
        <v>2.0467857142857144</v>
      </c>
      <c r="O238" s="1">
        <f t="shared" si="50"/>
        <v>13.3</v>
      </c>
      <c r="P238" s="1">
        <f t="shared" si="51"/>
        <v>24.7</v>
      </c>
      <c r="Q238" s="1">
        <f t="shared" si="56"/>
        <v>0.86489518159383771</v>
      </c>
      <c r="R238" s="1">
        <v>1.012</v>
      </c>
      <c r="S238" s="1">
        <v>1.988</v>
      </c>
      <c r="T238" s="1">
        <v>4</v>
      </c>
      <c r="U238" s="1">
        <v>0</v>
      </c>
      <c r="V238" s="1">
        <f t="shared" si="52"/>
        <v>0</v>
      </c>
      <c r="W238" s="1">
        <v>0.92100000000000004</v>
      </c>
      <c r="X238" s="1">
        <v>2.0790000000000002</v>
      </c>
      <c r="Y238" s="1">
        <v>9.3000000000000007</v>
      </c>
      <c r="Z238" s="1">
        <v>24.7</v>
      </c>
      <c r="AA238" s="1">
        <f t="shared" si="53"/>
        <v>1.1765737249608215</v>
      </c>
      <c r="AB238" s="1">
        <v>1</v>
      </c>
      <c r="AC238" s="1">
        <v>2</v>
      </c>
      <c r="AD238" s="1">
        <v>0</v>
      </c>
      <c r="AE238" s="1">
        <v>0</v>
      </c>
      <c r="AF238" s="1" t="e">
        <f t="shared" si="49"/>
        <v>#DIV/0!</v>
      </c>
      <c r="AH238" s="1">
        <f t="shared" si="58"/>
        <v>1.2930146892801158</v>
      </c>
      <c r="AI238" s="1">
        <f t="shared" si="59"/>
        <v>0.17482335601889981</v>
      </c>
      <c r="AJ238" s="1">
        <f t="shared" si="64"/>
        <v>0.62265639841592257</v>
      </c>
      <c r="AK238" s="1">
        <f t="shared" si="60"/>
        <v>22.562323996344173</v>
      </c>
      <c r="AL238" s="1" t="b">
        <f t="shared" si="61"/>
        <v>1</v>
      </c>
      <c r="AM238" s="1">
        <f t="shared" si="62"/>
        <v>160.13513423007535</v>
      </c>
      <c r="AN238" s="1" t="b">
        <f t="shared" si="63"/>
        <v>1</v>
      </c>
      <c r="AO238" s="1">
        <v>9.4879999999999995</v>
      </c>
    </row>
    <row r="239" spans="1:41">
      <c r="A239" s="7">
        <v>236</v>
      </c>
      <c r="B239" s="9" t="s">
        <v>47</v>
      </c>
      <c r="C239" s="9" t="s">
        <v>48</v>
      </c>
      <c r="D239" s="9" t="s">
        <v>118</v>
      </c>
      <c r="E239" s="9" t="s">
        <v>70</v>
      </c>
      <c r="F239" s="2" t="b">
        <f t="shared" si="57"/>
        <v>1</v>
      </c>
      <c r="G239" s="2" t="b">
        <f t="shared" si="55"/>
        <v>1</v>
      </c>
      <c r="H239" s="1" t="s">
        <v>180</v>
      </c>
      <c r="J239" s="3"/>
      <c r="M239" s="1">
        <f>PRODUCT(SUM(PRODUCT(R239,overview!$J$6),PRODUCT(W239,overview!$K$6),PRODUCT(AB239,overview!$L$6)),1/SUM(overview!$J$6:$L$6))</f>
        <v>0.94240476190476175</v>
      </c>
      <c r="N239" s="1">
        <f>PRODUCT(SUM(PRODUCT(S239,overview!$J$6),PRODUCT(X239,overview!$K$6),PRODUCT(AC239,overview!$L$6)),1/SUM(overview!$J$6:$L$6))</f>
        <v>2.0575952380952378</v>
      </c>
      <c r="O239" s="1">
        <f t="shared" si="50"/>
        <v>16.8</v>
      </c>
      <c r="P239" s="1">
        <f t="shared" si="51"/>
        <v>29.2</v>
      </c>
      <c r="Q239" s="1">
        <f t="shared" si="56"/>
        <v>0.79606970248495823</v>
      </c>
      <c r="R239" s="1">
        <v>0.94399999999999995</v>
      </c>
      <c r="S239" s="1">
        <v>2.056</v>
      </c>
      <c r="T239" s="1">
        <v>6</v>
      </c>
      <c r="U239" s="1">
        <v>4</v>
      </c>
      <c r="V239" s="1">
        <f t="shared" si="52"/>
        <v>0.30609597924773019</v>
      </c>
      <c r="W239" s="1">
        <v>0.93400000000000005</v>
      </c>
      <c r="X239" s="1">
        <v>2.0659999999999998</v>
      </c>
      <c r="Y239" s="1">
        <v>8.8000000000000007</v>
      </c>
      <c r="Z239" s="1">
        <v>24.2</v>
      </c>
      <c r="AA239" s="1">
        <f t="shared" si="53"/>
        <v>1.2432236205227494</v>
      </c>
      <c r="AB239" s="1">
        <v>1.147</v>
      </c>
      <c r="AC239" s="1">
        <v>1.853</v>
      </c>
      <c r="AD239" s="1">
        <v>2</v>
      </c>
      <c r="AE239" s="1">
        <v>1</v>
      </c>
      <c r="AF239" s="1">
        <f t="shared" si="49"/>
        <v>0.30949811117107395</v>
      </c>
      <c r="AH239" s="1">
        <f t="shared" si="58"/>
        <v>1.3342231026441553</v>
      </c>
      <c r="AI239" s="1">
        <f t="shared" si="59"/>
        <v>0.20958008909649686</v>
      </c>
      <c r="AJ239" s="1">
        <f t="shared" si="64"/>
        <v>0.5707904300423986</v>
      </c>
      <c r="AK239" s="1">
        <f t="shared" si="60"/>
        <v>25.608579231928182</v>
      </c>
      <c r="AL239" s="1" t="b">
        <f t="shared" si="61"/>
        <v>1</v>
      </c>
      <c r="AM239" s="1">
        <f t="shared" si="62"/>
        <v>176.75089697290872</v>
      </c>
      <c r="AN239" s="1" t="b">
        <f t="shared" si="63"/>
        <v>1</v>
      </c>
      <c r="AO239" s="1">
        <v>9.4879999999999995</v>
      </c>
    </row>
    <row r="240" spans="1:41">
      <c r="A240" s="7">
        <v>237</v>
      </c>
      <c r="B240" s="9" t="s">
        <v>56</v>
      </c>
      <c r="C240" s="9" t="s">
        <v>31</v>
      </c>
      <c r="D240" s="9" t="s">
        <v>47</v>
      </c>
      <c r="E240" s="9" t="s">
        <v>48</v>
      </c>
      <c r="F240" s="2" t="b">
        <f t="shared" si="57"/>
        <v>0</v>
      </c>
      <c r="G240" s="2" t="b">
        <f t="shared" si="55"/>
        <v>1</v>
      </c>
      <c r="H240" s="1" t="s">
        <v>180</v>
      </c>
      <c r="J240" s="3"/>
      <c r="M240" s="1">
        <f>PRODUCT(SUM(PRODUCT(R240,overview!$J$6),PRODUCT(W240,overview!$K$6),PRODUCT(AB240,overview!$L$6)),1/SUM(overview!$J$6:$L$6))</f>
        <v>0.86578571428571405</v>
      </c>
      <c r="N240" s="1">
        <f>PRODUCT(SUM(PRODUCT(S240,overview!$J$6),PRODUCT(X240,overview!$K$6),PRODUCT(AC240,overview!$L$6)),1/SUM(overview!$J$6:$L$6))</f>
        <v>2.1342142857142856</v>
      </c>
      <c r="O240" s="1">
        <f t="shared" si="50"/>
        <v>13.8</v>
      </c>
      <c r="P240" s="1">
        <f t="shared" si="51"/>
        <v>37.200000000000003</v>
      </c>
      <c r="Q240" s="1">
        <f t="shared" si="56"/>
        <v>1.0935439606412529</v>
      </c>
      <c r="R240" s="1">
        <v>0.98899999999999999</v>
      </c>
      <c r="S240" s="1">
        <v>2.0110000000000001</v>
      </c>
      <c r="T240" s="1">
        <v>8</v>
      </c>
      <c r="U240" s="1">
        <v>12</v>
      </c>
      <c r="V240" s="1">
        <f t="shared" si="52"/>
        <v>0.73769269020387851</v>
      </c>
      <c r="W240" s="1">
        <v>0.79800000000000004</v>
      </c>
      <c r="X240" s="1">
        <v>2.202</v>
      </c>
      <c r="Y240" s="1">
        <v>5.8</v>
      </c>
      <c r="Z240" s="1">
        <v>23.2</v>
      </c>
      <c r="AA240" s="1">
        <f t="shared" si="53"/>
        <v>1.449591280653951</v>
      </c>
      <c r="AB240" s="1">
        <v>0.97099999999999997</v>
      </c>
      <c r="AC240" s="1">
        <v>2.0289999999999999</v>
      </c>
      <c r="AD240" s="1">
        <v>0</v>
      </c>
      <c r="AE240" s="1">
        <v>2</v>
      </c>
      <c r="AF240" s="1" t="e">
        <f t="shared" si="49"/>
        <v>#DIV/0!</v>
      </c>
      <c r="AH240" s="1">
        <f t="shared" si="58"/>
        <v>1.4146677959885787</v>
      </c>
      <c r="AI240" s="1">
        <f t="shared" si="59"/>
        <v>0.23748826003511775</v>
      </c>
      <c r="AJ240" s="1">
        <f t="shared" si="64"/>
        <v>0.74723156002407187</v>
      </c>
      <c r="AK240" s="1">
        <f t="shared" si="60"/>
        <v>25.666524217003616</v>
      </c>
      <c r="AL240" s="1" t="b">
        <f t="shared" si="61"/>
        <v>1</v>
      </c>
      <c r="AM240" s="1">
        <f t="shared" si="62"/>
        <v>188.73154945454297</v>
      </c>
      <c r="AN240" s="1" t="b">
        <f t="shared" si="63"/>
        <v>1</v>
      </c>
      <c r="AO240" s="1">
        <v>9.4879999999999995</v>
      </c>
    </row>
    <row r="241" spans="1:41">
      <c r="A241" s="7">
        <v>238</v>
      </c>
      <c r="B241" s="9" t="s">
        <v>89</v>
      </c>
      <c r="C241" s="9" t="s">
        <v>70</v>
      </c>
      <c r="D241" s="9" t="s">
        <v>89</v>
      </c>
      <c r="E241" s="9" t="s">
        <v>70</v>
      </c>
      <c r="F241" s="2" t="b">
        <f t="shared" si="57"/>
        <v>0</v>
      </c>
      <c r="G241" s="2" t="b">
        <f t="shared" si="55"/>
        <v>0</v>
      </c>
      <c r="H241" s="1" t="s">
        <v>180</v>
      </c>
      <c r="J241" s="3"/>
      <c r="M241" s="1">
        <f>PRODUCT(SUM(PRODUCT(R241,overview!$J$6),PRODUCT(W241,overview!$K$6),PRODUCT(AB241,overview!$L$6)),1/SUM(overview!$J$6:$L$6))</f>
        <v>0.89071428571428557</v>
      </c>
      <c r="N241" s="1">
        <f>PRODUCT(SUM(PRODUCT(S241,overview!$J$6),PRODUCT(X241,overview!$K$6),PRODUCT(AC241,overview!$L$6)),1/SUM(overview!$J$6:$L$6))</f>
        <v>2.1092857142857144</v>
      </c>
      <c r="O241" s="1">
        <f t="shared" si="50"/>
        <v>13.2</v>
      </c>
      <c r="P241" s="1">
        <f t="shared" si="51"/>
        <v>22.8</v>
      </c>
      <c r="Q241" s="1">
        <f t="shared" si="56"/>
        <v>0.72939691530954631</v>
      </c>
      <c r="R241" s="1">
        <v>1</v>
      </c>
      <c r="S241" s="1">
        <v>2</v>
      </c>
      <c r="T241" s="1">
        <v>6</v>
      </c>
      <c r="U241" s="1">
        <v>0</v>
      </c>
      <c r="V241" s="1">
        <f t="shared" si="52"/>
        <v>0</v>
      </c>
      <c r="W241" s="1">
        <v>0.83</v>
      </c>
      <c r="X241" s="1">
        <v>2.17</v>
      </c>
      <c r="Y241" s="1">
        <v>7.2</v>
      </c>
      <c r="Z241" s="1">
        <v>22.8</v>
      </c>
      <c r="AA241" s="1">
        <f t="shared" si="53"/>
        <v>1.2112135176651306</v>
      </c>
      <c r="AB241" s="1">
        <v>1</v>
      </c>
      <c r="AC241" s="1">
        <v>2</v>
      </c>
      <c r="AD241" s="1">
        <v>0</v>
      </c>
      <c r="AE241" s="1">
        <v>0</v>
      </c>
      <c r="AF241" s="1" t="e">
        <f t="shared" si="49"/>
        <v>#DIV/0!</v>
      </c>
      <c r="AH241" s="1">
        <f t="shared" si="58"/>
        <v>1.4421286676137075</v>
      </c>
      <c r="AI241" s="1">
        <f t="shared" si="59"/>
        <v>0.16296165363500251</v>
      </c>
      <c r="AJ241" s="1">
        <f t="shared" si="64"/>
        <v>0.64526710402999055</v>
      </c>
      <c r="AK241" s="1">
        <f t="shared" si="60"/>
        <v>25.924407562975535</v>
      </c>
      <c r="AL241" s="1" t="b">
        <f t="shared" si="61"/>
        <v>1</v>
      </c>
      <c r="AM241" s="1">
        <f t="shared" si="62"/>
        <v>199.63032576857199</v>
      </c>
      <c r="AN241" s="1" t="b">
        <f t="shared" si="63"/>
        <v>1</v>
      </c>
      <c r="AO241" s="1">
        <v>9.4879999999999995</v>
      </c>
    </row>
    <row r="242" spans="1:41">
      <c r="A242" s="7">
        <v>239</v>
      </c>
      <c r="B242" s="9" t="s">
        <v>98</v>
      </c>
      <c r="C242" s="9" t="s">
        <v>50</v>
      </c>
      <c r="D242" s="9" t="s">
        <v>41</v>
      </c>
      <c r="E242" s="9" t="s">
        <v>42</v>
      </c>
      <c r="F242" s="2" t="b">
        <f t="shared" si="57"/>
        <v>0</v>
      </c>
      <c r="G242" s="2" t="b">
        <f t="shared" si="55"/>
        <v>1</v>
      </c>
      <c r="H242" s="1" t="s">
        <v>180</v>
      </c>
      <c r="J242" s="3"/>
      <c r="M242" s="1">
        <f>PRODUCT(SUM(PRODUCT(R242,overview!$J$6),PRODUCT(W242,overview!$K$6),PRODUCT(AB242,overview!$L$6)),1/SUM(overview!$J$6:$L$6))</f>
        <v>0.45497619047619048</v>
      </c>
      <c r="N242" s="1">
        <f>PRODUCT(SUM(PRODUCT(S242,overview!$J$6),PRODUCT(X242,overview!$K$6),PRODUCT(AC242,overview!$L$6)),1/SUM(overview!$J$6:$L$6))</f>
        <v>2.5450238095238094</v>
      </c>
      <c r="O242" s="1">
        <f t="shared" si="50"/>
        <v>10</v>
      </c>
      <c r="P242" s="1">
        <f t="shared" si="51"/>
        <v>37</v>
      </c>
      <c r="Q242" s="1">
        <f t="shared" si="56"/>
        <v>0.66145232058826287</v>
      </c>
      <c r="R242" s="1">
        <v>0.33300000000000002</v>
      </c>
      <c r="S242" s="1">
        <v>2.6669999999999998</v>
      </c>
      <c r="T242" s="1">
        <v>6</v>
      </c>
      <c r="U242" s="1">
        <v>0</v>
      </c>
      <c r="V242" s="1">
        <f t="shared" si="52"/>
        <v>0</v>
      </c>
      <c r="W242" s="1">
        <v>0.52200000000000002</v>
      </c>
      <c r="X242" s="1">
        <v>2.4780000000000002</v>
      </c>
      <c r="Y242" s="1">
        <v>3</v>
      </c>
      <c r="Z242" s="1">
        <v>36</v>
      </c>
      <c r="AA242" s="1">
        <f t="shared" si="53"/>
        <v>2.5278450363196128</v>
      </c>
      <c r="AB242" s="1">
        <v>0.35299999999999998</v>
      </c>
      <c r="AC242" s="1">
        <v>2.6469999999999998</v>
      </c>
      <c r="AD242" s="1">
        <v>1</v>
      </c>
      <c r="AE242" s="1">
        <v>1</v>
      </c>
      <c r="AF242" s="1">
        <f t="shared" si="49"/>
        <v>0.13335851907820173</v>
      </c>
      <c r="AH242" s="1">
        <f t="shared" si="58"/>
        <v>1.4271684308948083</v>
      </c>
      <c r="AI242" s="1">
        <f t="shared" si="59"/>
        <v>0.15864325911426475</v>
      </c>
      <c r="AJ242" s="1">
        <f t="shared" si="64"/>
        <v>0.55829094608341812</v>
      </c>
      <c r="AK242" s="1">
        <f t="shared" si="60"/>
        <v>34.981648482896183</v>
      </c>
      <c r="AL242" s="1" t="b">
        <f t="shared" si="61"/>
        <v>1</v>
      </c>
      <c r="AM242" s="1">
        <f t="shared" si="62"/>
        <v>227.23387870258168</v>
      </c>
      <c r="AN242" s="1" t="b">
        <f t="shared" si="63"/>
        <v>1</v>
      </c>
      <c r="AO242" s="1">
        <v>9.4879999999999995</v>
      </c>
    </row>
    <row r="243" spans="1:41">
      <c r="A243" s="7">
        <v>240</v>
      </c>
      <c r="B243" s="9" t="s">
        <v>98</v>
      </c>
      <c r="C243" s="9" t="s">
        <v>50</v>
      </c>
      <c r="D243" s="9" t="s">
        <v>98</v>
      </c>
      <c r="E243" s="9" t="s">
        <v>50</v>
      </c>
      <c r="F243" s="2" t="b">
        <f t="shared" si="57"/>
        <v>0</v>
      </c>
      <c r="G243" s="2" t="b">
        <f t="shared" si="55"/>
        <v>0</v>
      </c>
      <c r="H243" s="1" t="s">
        <v>180</v>
      </c>
      <c r="J243" s="2"/>
      <c r="K243" s="2"/>
      <c r="L243" s="2"/>
      <c r="M243" s="1">
        <f>PRODUCT(SUM(PRODUCT(R243,overview!$J$6),PRODUCT(W243,overview!$K$6),PRODUCT(AB243,overview!$L$6)),1/SUM(overview!$J$6:$L$6))</f>
        <v>0.44357142857142851</v>
      </c>
      <c r="N243" s="1">
        <f>PRODUCT(SUM(PRODUCT(S243,overview!$J$6),PRODUCT(X243,overview!$K$6),PRODUCT(AC243,overview!$L$6)),1/SUM(overview!$J$6:$L$6))</f>
        <v>2.5564285714285715</v>
      </c>
      <c r="O243" s="1">
        <f t="shared" si="50"/>
        <v>14</v>
      </c>
      <c r="P243" s="1">
        <f t="shared" si="51"/>
        <v>31</v>
      </c>
      <c r="Q243" s="1">
        <f t="shared" si="56"/>
        <v>0.3842054843731289</v>
      </c>
      <c r="R243" s="1">
        <v>0.33300000000000002</v>
      </c>
      <c r="S243" s="1">
        <v>2.6669999999999998</v>
      </c>
      <c r="T243" s="1">
        <v>8</v>
      </c>
      <c r="U243" s="1">
        <v>0</v>
      </c>
      <c r="V243" s="1">
        <f t="shared" si="52"/>
        <v>0</v>
      </c>
      <c r="W243" s="1">
        <v>0.505</v>
      </c>
      <c r="X243" s="1">
        <v>2.4950000000000001</v>
      </c>
      <c r="Y243" s="1">
        <v>6</v>
      </c>
      <c r="Z243" s="1">
        <v>31</v>
      </c>
      <c r="AA243" s="1">
        <f t="shared" si="53"/>
        <v>1.0457581830327318</v>
      </c>
      <c r="AB243" s="1">
        <v>0.33300000000000002</v>
      </c>
      <c r="AC243" s="1">
        <v>2.6669999999999998</v>
      </c>
      <c r="AD243" s="1">
        <v>0</v>
      </c>
      <c r="AE243" s="1">
        <v>0</v>
      </c>
      <c r="AF243" s="1" t="e">
        <f t="shared" si="49"/>
        <v>#DIV/0!</v>
      </c>
      <c r="AH243" s="1">
        <f t="shared" si="58"/>
        <v>1.4346022796911384</v>
      </c>
      <c r="AI243" s="1">
        <f t="shared" si="59"/>
        <v>0.16817657190328</v>
      </c>
      <c r="AJ243" s="1">
        <f t="shared" si="64"/>
        <v>0.61923335574983207</v>
      </c>
      <c r="AK243" s="1">
        <f t="shared" si="60"/>
        <v>41.012079395292567</v>
      </c>
      <c r="AL243" s="1" t="b">
        <f t="shared" si="61"/>
        <v>1</v>
      </c>
      <c r="AM243" s="1">
        <f t="shared" si="62"/>
        <v>287.39559290375735</v>
      </c>
      <c r="AN243" s="1" t="b">
        <f t="shared" si="63"/>
        <v>1</v>
      </c>
      <c r="AO243" s="1">
        <v>9.4879999999999995</v>
      </c>
    </row>
    <row r="244" spans="1:41">
      <c r="A244" s="7">
        <v>241</v>
      </c>
      <c r="B244" s="9" t="s">
        <v>83</v>
      </c>
      <c r="C244" s="9" t="s">
        <v>61</v>
      </c>
      <c r="D244" s="9" t="s">
        <v>74</v>
      </c>
      <c r="E244" s="9" t="s">
        <v>1</v>
      </c>
      <c r="F244" s="2" t="b">
        <f t="shared" si="57"/>
        <v>1</v>
      </c>
      <c r="G244" s="2" t="b">
        <f t="shared" si="55"/>
        <v>0</v>
      </c>
      <c r="H244" s="1" t="s">
        <v>180</v>
      </c>
      <c r="J244" s="2"/>
      <c r="M244" s="1">
        <f>PRODUCT(SUM(PRODUCT(R244,overview!$J$6),PRODUCT(W244,overview!$K$6),PRODUCT(AB244,overview!$L$6)),1/SUM(overview!$J$6:$L$6))</f>
        <v>0.83833333333333315</v>
      </c>
      <c r="N244" s="1">
        <f>PRODUCT(SUM(PRODUCT(S244,overview!$J$6),PRODUCT(X244,overview!$K$6),PRODUCT(AC244,overview!$L$6)),1/SUM(overview!$J$6:$L$6))</f>
        <v>2.1616666666666666</v>
      </c>
      <c r="O244" s="1">
        <f t="shared" si="50"/>
        <v>13.3</v>
      </c>
      <c r="P244" s="1">
        <f t="shared" si="51"/>
        <v>49.7</v>
      </c>
      <c r="Q244" s="1">
        <f t="shared" si="56"/>
        <v>1.4492147871606538</v>
      </c>
      <c r="R244" s="1">
        <v>0.96399999999999997</v>
      </c>
      <c r="S244" s="1">
        <v>2.036</v>
      </c>
      <c r="T244" s="1">
        <v>7</v>
      </c>
      <c r="U244" s="1">
        <v>4</v>
      </c>
      <c r="V244" s="1">
        <f t="shared" si="52"/>
        <v>0.27055851810272236</v>
      </c>
      <c r="W244" s="1">
        <v>0.76500000000000001</v>
      </c>
      <c r="X244" s="1">
        <v>2.2349999999999999</v>
      </c>
      <c r="Y244" s="1">
        <v>5.3</v>
      </c>
      <c r="Z244" s="1">
        <v>44.7</v>
      </c>
      <c r="AA244" s="1">
        <f t="shared" si="53"/>
        <v>2.8867924528301891</v>
      </c>
      <c r="AB244" s="1">
        <v>1.0589999999999999</v>
      </c>
      <c r="AC244" s="1">
        <v>1.9410000000000001</v>
      </c>
      <c r="AD244" s="1">
        <v>1</v>
      </c>
      <c r="AE244" s="1">
        <v>1</v>
      </c>
      <c r="AF244" s="1">
        <f t="shared" si="49"/>
        <v>0.54559505409582687</v>
      </c>
      <c r="AH244" s="1">
        <f t="shared" si="58"/>
        <v>1.4147475720198766</v>
      </c>
      <c r="AI244" s="1">
        <f t="shared" si="59"/>
        <v>0.13739065568706987</v>
      </c>
      <c r="AJ244" s="1">
        <f t="shared" si="64"/>
        <v>0.75420024860660018</v>
      </c>
      <c r="AK244" s="1">
        <f t="shared" si="60"/>
        <v>45.686270725359869</v>
      </c>
      <c r="AL244" s="1" t="b">
        <f t="shared" si="61"/>
        <v>1</v>
      </c>
      <c r="AM244" s="1">
        <f t="shared" si="62"/>
        <v>314.83089737933614</v>
      </c>
      <c r="AN244" s="1" t="b">
        <f t="shared" si="63"/>
        <v>1</v>
      </c>
      <c r="AO244" s="1">
        <v>9.4879999999999995</v>
      </c>
    </row>
    <row r="245" spans="1:41">
      <c r="A245" s="7">
        <v>242</v>
      </c>
      <c r="B245" s="9" t="s">
        <v>56</v>
      </c>
      <c r="C245" s="9" t="s">
        <v>31</v>
      </c>
      <c r="D245" s="9" t="s">
        <v>75</v>
      </c>
      <c r="E245" s="9" t="s">
        <v>1</v>
      </c>
      <c r="F245" s="2" t="b">
        <f t="shared" si="57"/>
        <v>1</v>
      </c>
      <c r="G245" s="2" t="b">
        <f t="shared" si="55"/>
        <v>0</v>
      </c>
      <c r="H245" s="1" t="s">
        <v>180</v>
      </c>
      <c r="J245" s="3"/>
      <c r="K245" s="2"/>
      <c r="L245" s="2"/>
      <c r="M245" s="1">
        <f>PRODUCT(SUM(PRODUCT(R245,overview!$J$6),PRODUCT(W245,overview!$K$6),PRODUCT(AB245,overview!$L$6)),1/SUM(overview!$J$6:$L$6))</f>
        <v>0.93904761904761891</v>
      </c>
      <c r="N245" s="1">
        <f>PRODUCT(SUM(PRODUCT(S245,overview!$J$6),PRODUCT(X245,overview!$K$6),PRODUCT(AC245,overview!$L$6)),1/SUM(overview!$J$6:$L$6))</f>
        <v>2.0609523809523811</v>
      </c>
      <c r="O245" s="1">
        <f t="shared" si="50"/>
        <v>11</v>
      </c>
      <c r="P245" s="1">
        <f t="shared" si="51"/>
        <v>19</v>
      </c>
      <c r="Q245" s="1">
        <f t="shared" si="56"/>
        <v>0.7870105864560577</v>
      </c>
      <c r="R245" s="1">
        <v>0.98299999999999998</v>
      </c>
      <c r="S245" s="1">
        <v>2.0169999999999999</v>
      </c>
      <c r="T245" s="1">
        <v>4</v>
      </c>
      <c r="U245" s="1">
        <v>4</v>
      </c>
      <c r="V245" s="1">
        <f t="shared" si="52"/>
        <v>0.48735746157659893</v>
      </c>
      <c r="W245" s="1">
        <v>0.91400000000000003</v>
      </c>
      <c r="X245" s="1">
        <v>2.0859999999999999</v>
      </c>
      <c r="Y245" s="1">
        <v>6</v>
      </c>
      <c r="Z245" s="1">
        <v>14</v>
      </c>
      <c r="AA245" s="1">
        <f t="shared" si="53"/>
        <v>1.022371364653244</v>
      </c>
      <c r="AB245" s="1">
        <v>1</v>
      </c>
      <c r="AC245" s="1">
        <v>2</v>
      </c>
      <c r="AD245" s="1">
        <v>1</v>
      </c>
      <c r="AE245" s="1">
        <v>1</v>
      </c>
      <c r="AF245" s="1">
        <f t="shared" si="49"/>
        <v>0.5</v>
      </c>
      <c r="AH245" s="1">
        <f t="shared" si="58"/>
        <v>1.3438385160779094</v>
      </c>
      <c r="AI245" s="1">
        <f t="shared" si="59"/>
        <v>7.632980046773151E-2</v>
      </c>
      <c r="AJ245" s="1">
        <f t="shared" si="64"/>
        <v>0.52867920009579683</v>
      </c>
      <c r="AK245" s="1">
        <f t="shared" si="60"/>
        <v>67.184542037323553</v>
      </c>
      <c r="AL245" s="1" t="b">
        <f t="shared" si="61"/>
        <v>1</v>
      </c>
      <c r="AM245" s="1">
        <f t="shared" si="62"/>
        <v>322.80948635972993</v>
      </c>
      <c r="AN245" s="1" t="b">
        <f t="shared" si="63"/>
        <v>1</v>
      </c>
      <c r="AO245" s="1">
        <v>9.4879999999999995</v>
      </c>
    </row>
    <row r="246" spans="1:41">
      <c r="A246" s="7">
        <v>243</v>
      </c>
      <c r="B246" s="9" t="s">
        <v>60</v>
      </c>
      <c r="C246" s="9" t="s">
        <v>61</v>
      </c>
      <c r="D246" s="9" t="s">
        <v>60</v>
      </c>
      <c r="E246" s="9" t="s">
        <v>61</v>
      </c>
      <c r="F246" s="2" t="b">
        <f t="shared" si="57"/>
        <v>0</v>
      </c>
      <c r="G246" s="2" t="b">
        <f t="shared" si="55"/>
        <v>0</v>
      </c>
      <c r="H246" s="1" t="s">
        <v>180</v>
      </c>
      <c r="J246" s="3"/>
      <c r="K246" s="4"/>
      <c r="L246" s="3"/>
      <c r="M246" s="1">
        <f>PRODUCT(SUM(PRODUCT(R246,overview!$J$6),PRODUCT(W246,overview!$K$6),PRODUCT(AB246,overview!$L$6)),1/SUM(overview!$J$6:$L$6))</f>
        <v>0.95178571428571423</v>
      </c>
      <c r="N246" s="1">
        <f>PRODUCT(SUM(PRODUCT(S246,overview!$J$6),PRODUCT(X246,overview!$K$6),PRODUCT(AC246,overview!$L$6)),1/SUM(overview!$J$6:$L$6))</f>
        <v>2.0482142857142858</v>
      </c>
      <c r="O246" s="1">
        <f t="shared" si="50"/>
        <v>10.8</v>
      </c>
      <c r="P246" s="1">
        <f t="shared" si="51"/>
        <v>13.2</v>
      </c>
      <c r="Q246" s="1">
        <f t="shared" si="56"/>
        <v>0.56795505182601946</v>
      </c>
      <c r="R246" s="1">
        <v>1</v>
      </c>
      <c r="S246" s="1">
        <v>2</v>
      </c>
      <c r="T246" s="1">
        <v>5</v>
      </c>
      <c r="U246" s="1">
        <v>0</v>
      </c>
      <c r="V246" s="1">
        <f t="shared" si="52"/>
        <v>0</v>
      </c>
      <c r="W246" s="1">
        <v>0.92500000000000004</v>
      </c>
      <c r="X246" s="1">
        <v>2.0750000000000002</v>
      </c>
      <c r="Y246" s="1">
        <v>5.8</v>
      </c>
      <c r="Z246" s="1">
        <v>13.2</v>
      </c>
      <c r="AA246" s="1">
        <f t="shared" si="53"/>
        <v>1.0145409223099295</v>
      </c>
      <c r="AB246" s="1">
        <v>1</v>
      </c>
      <c r="AC246" s="1">
        <v>2</v>
      </c>
      <c r="AD246" s="1">
        <v>0</v>
      </c>
      <c r="AE246" s="1">
        <v>0</v>
      </c>
      <c r="AF246" s="1" t="e">
        <f t="shared" si="49"/>
        <v>#DIV/0!</v>
      </c>
      <c r="AH246" s="1">
        <f t="shared" si="58"/>
        <v>1.3368723879642408</v>
      </c>
      <c r="AI246" s="1">
        <f t="shared" si="59"/>
        <v>9.4288545783674252E-2</v>
      </c>
      <c r="AJ246" s="1">
        <f t="shared" si="64"/>
        <v>0.5828669823504089</v>
      </c>
      <c r="AK246" s="1">
        <f t="shared" si="60"/>
        <v>93.392361816036569</v>
      </c>
      <c r="AL246" s="1" t="b">
        <f t="shared" si="61"/>
        <v>1</v>
      </c>
      <c r="AM246" s="1">
        <f t="shared" si="62"/>
        <v>287.51296268247779</v>
      </c>
      <c r="AN246" s="1" t="b">
        <f t="shared" si="63"/>
        <v>1</v>
      </c>
      <c r="AO246" s="1">
        <v>9.4879999999999995</v>
      </c>
    </row>
    <row r="247" spans="1:41">
      <c r="A247" s="7">
        <v>244</v>
      </c>
      <c r="B247" s="9" t="s">
        <v>45</v>
      </c>
      <c r="C247" s="9" t="s">
        <v>46</v>
      </c>
      <c r="D247" s="9" t="s">
        <v>45</v>
      </c>
      <c r="E247" s="9" t="s">
        <v>46</v>
      </c>
      <c r="F247" s="2" t="b">
        <f t="shared" si="57"/>
        <v>0</v>
      </c>
      <c r="G247" s="2" t="b">
        <f t="shared" si="55"/>
        <v>0</v>
      </c>
      <c r="H247" s="1" t="s">
        <v>180</v>
      </c>
      <c r="J247" s="2"/>
      <c r="M247" s="1">
        <f>PRODUCT(SUM(PRODUCT(R247,overview!$J$6),PRODUCT(W247,overview!$K$6),PRODUCT(AB247,overview!$L$6)),1/SUM(overview!$J$6:$L$6))</f>
        <v>0.99352380952380936</v>
      </c>
      <c r="N247" s="1">
        <f>PRODUCT(SUM(PRODUCT(S247,overview!$J$6),PRODUCT(X247,overview!$K$6),PRODUCT(AC247,overview!$L$6)),1/SUM(overview!$J$6:$L$6))</f>
        <v>2.0064761904761901</v>
      </c>
      <c r="O247" s="1">
        <f t="shared" si="50"/>
        <v>14.3</v>
      </c>
      <c r="P247" s="1">
        <f t="shared" si="51"/>
        <v>10.7</v>
      </c>
      <c r="Q247" s="1">
        <f t="shared" si="56"/>
        <v>0.37050323892928788</v>
      </c>
      <c r="R247" s="1">
        <v>1.0229999999999999</v>
      </c>
      <c r="S247" s="1">
        <v>1.9770000000000001</v>
      </c>
      <c r="T247" s="1">
        <v>9</v>
      </c>
      <c r="U247" s="1">
        <v>0</v>
      </c>
      <c r="V247" s="1">
        <f t="shared" si="52"/>
        <v>0</v>
      </c>
      <c r="W247" s="1">
        <v>0.97799999999999998</v>
      </c>
      <c r="X247" s="1">
        <v>2.0219999999999998</v>
      </c>
      <c r="Y247" s="1">
        <v>5.3</v>
      </c>
      <c r="Z247" s="1">
        <v>10.7</v>
      </c>
      <c r="AA247" s="1">
        <f t="shared" si="53"/>
        <v>0.97648507922288807</v>
      </c>
      <c r="AB247" s="1">
        <v>1</v>
      </c>
      <c r="AC247" s="1">
        <v>2</v>
      </c>
      <c r="AD247" s="1">
        <v>0</v>
      </c>
      <c r="AE247" s="1">
        <v>0</v>
      </c>
      <c r="AF247" s="1" t="e">
        <f t="shared" si="49"/>
        <v>#DIV/0!</v>
      </c>
      <c r="AH247" s="1">
        <f t="shared" si="58"/>
        <v>1.140837688397589</v>
      </c>
      <c r="AI247" s="1">
        <f t="shared" si="59"/>
        <v>9.9295017241214464E-2</v>
      </c>
      <c r="AJ247" s="1">
        <f t="shared" si="64"/>
        <v>0.8712704805849919</v>
      </c>
      <c r="AK247" s="1">
        <f t="shared" si="60"/>
        <v>165.1256711031559</v>
      </c>
      <c r="AL247" s="1" t="b">
        <f t="shared" si="61"/>
        <v>1</v>
      </c>
      <c r="AM247" s="1">
        <f t="shared" si="62"/>
        <v>230.24025382175594</v>
      </c>
      <c r="AN247" s="1" t="b">
        <f t="shared" si="63"/>
        <v>1</v>
      </c>
      <c r="AO247" s="1">
        <v>9.4879999999999995</v>
      </c>
    </row>
    <row r="248" spans="1:41">
      <c r="A248" s="7">
        <v>245</v>
      </c>
      <c r="B248" s="9" t="s">
        <v>45</v>
      </c>
      <c r="C248" s="9" t="s">
        <v>46</v>
      </c>
      <c r="D248" s="9" t="s">
        <v>77</v>
      </c>
      <c r="E248" s="9" t="s">
        <v>78</v>
      </c>
      <c r="F248" s="2" t="b">
        <f t="shared" si="57"/>
        <v>0</v>
      </c>
      <c r="G248" s="2" t="b">
        <f t="shared" si="55"/>
        <v>0</v>
      </c>
      <c r="H248" s="1" t="s">
        <v>180</v>
      </c>
      <c r="J248" s="3"/>
      <c r="M248" s="1">
        <f>PRODUCT(SUM(PRODUCT(R248,overview!$J$6),PRODUCT(W248,overview!$K$6),PRODUCT(AB248,overview!$L$6)),1/SUM(overview!$J$6:$L$6))</f>
        <v>0.72907142857142859</v>
      </c>
      <c r="N248" s="1">
        <f>PRODUCT(SUM(PRODUCT(S248,overview!$J$6),PRODUCT(X248,overview!$K$6),PRODUCT(AC248,overview!$L$6)),1/SUM(overview!$J$6:$L$6))</f>
        <v>2.2709285714285716</v>
      </c>
      <c r="O248" s="1">
        <f t="shared" si="50"/>
        <v>7.8</v>
      </c>
      <c r="P248" s="1">
        <f t="shared" si="51"/>
        <v>23.2</v>
      </c>
      <c r="Q248" s="1">
        <f t="shared" si="56"/>
        <v>0.95490460325486903</v>
      </c>
      <c r="R248" s="1">
        <v>0.995</v>
      </c>
      <c r="S248" s="1">
        <v>2.0049999999999999</v>
      </c>
      <c r="T248" s="1">
        <v>4</v>
      </c>
      <c r="U248" s="1">
        <v>2</v>
      </c>
      <c r="V248" s="1">
        <f t="shared" si="52"/>
        <v>0.24812967581047382</v>
      </c>
      <c r="W248" s="1">
        <v>0.59799999999999998</v>
      </c>
      <c r="X248" s="1">
        <v>2.4020000000000001</v>
      </c>
      <c r="Y248" s="1">
        <v>3.8</v>
      </c>
      <c r="Z248" s="1">
        <v>20.2</v>
      </c>
      <c r="AA248" s="1">
        <f t="shared" si="53"/>
        <v>1.3234146982777506</v>
      </c>
      <c r="AB248" s="1">
        <v>0.54500000000000004</v>
      </c>
      <c r="AC248" s="1">
        <v>2.4550000000000001</v>
      </c>
      <c r="AD248" s="1">
        <v>0</v>
      </c>
      <c r="AE248" s="1">
        <v>1</v>
      </c>
      <c r="AF248" s="1" t="e">
        <f t="shared" si="49"/>
        <v>#DIV/0!</v>
      </c>
      <c r="AH248" s="1">
        <f t="shared" si="58"/>
        <v>1.099490414947828</v>
      </c>
      <c r="AI248" s="1">
        <f t="shared" si="59"/>
        <v>0.16947324915007425</v>
      </c>
      <c r="AJ248" s="1">
        <f t="shared" si="64"/>
        <v>1.1220336948257235</v>
      </c>
      <c r="AK248" s="1">
        <f t="shared" si="60"/>
        <v>212.31855793219424</v>
      </c>
      <c r="AL248" s="1" t="b">
        <f t="shared" si="61"/>
        <v>1</v>
      </c>
      <c r="AM248" s="1">
        <f t="shared" si="62"/>
        <v>176.67371590632337</v>
      </c>
      <c r="AN248" s="1" t="b">
        <f t="shared" si="63"/>
        <v>1</v>
      </c>
      <c r="AO248" s="1">
        <v>9.4879999999999995</v>
      </c>
    </row>
    <row r="249" spans="1:41">
      <c r="A249" s="7">
        <v>246</v>
      </c>
      <c r="B249" s="9" t="s">
        <v>47</v>
      </c>
      <c r="C249" s="9" t="s">
        <v>48</v>
      </c>
      <c r="D249" s="9" t="s">
        <v>40</v>
      </c>
      <c r="E249" s="9" t="s">
        <v>29</v>
      </c>
      <c r="F249" s="2" t="b">
        <f t="shared" si="57"/>
        <v>1</v>
      </c>
      <c r="G249" s="2" t="b">
        <f t="shared" si="55"/>
        <v>1</v>
      </c>
      <c r="H249" s="1" t="s">
        <v>180</v>
      </c>
      <c r="J249" s="3"/>
      <c r="M249" s="1">
        <f>PRODUCT(SUM(PRODUCT(R249,overview!$J$6),PRODUCT(W249,overview!$K$6),PRODUCT(AB249,overview!$L$6)),1/SUM(overview!$J$6:$L$6))</f>
        <v>0.79276190476190467</v>
      </c>
      <c r="N249" s="1">
        <f>PRODUCT(SUM(PRODUCT(S249,overview!$J$6),PRODUCT(X249,overview!$K$6),PRODUCT(AC249,overview!$L$6)),1/SUM(overview!$J$6:$L$6))</f>
        <v>2.2072380952380954</v>
      </c>
      <c r="O249" s="1">
        <f t="shared" si="50"/>
        <v>11.5</v>
      </c>
      <c r="P249" s="1">
        <f t="shared" si="51"/>
        <v>21.5</v>
      </c>
      <c r="Q249" s="1">
        <f t="shared" si="56"/>
        <v>0.67148174273236161</v>
      </c>
      <c r="R249" s="1">
        <v>0.86699999999999999</v>
      </c>
      <c r="S249" s="1">
        <v>2.133</v>
      </c>
      <c r="T249" s="1">
        <v>6</v>
      </c>
      <c r="U249" s="1">
        <v>3</v>
      </c>
      <c r="V249" s="1">
        <f t="shared" si="52"/>
        <v>0.20323488045007032</v>
      </c>
      <c r="W249" s="1">
        <v>0.754</v>
      </c>
      <c r="X249" s="1">
        <v>2.246</v>
      </c>
      <c r="Y249" s="1">
        <v>5.5</v>
      </c>
      <c r="Z249" s="1">
        <v>17.5</v>
      </c>
      <c r="AA249" s="1">
        <f t="shared" si="53"/>
        <v>1.0681615801829518</v>
      </c>
      <c r="AB249" s="1">
        <v>0.8</v>
      </c>
      <c r="AC249" s="1">
        <v>2.2000000000000002</v>
      </c>
      <c r="AD249" s="1">
        <v>0</v>
      </c>
      <c r="AE249" s="1">
        <v>1</v>
      </c>
      <c r="AF249" s="1" t="e">
        <f t="shared" si="49"/>
        <v>#DIV/0!</v>
      </c>
      <c r="AH249" s="1">
        <f t="shared" si="58"/>
        <v>0.88758466120207424</v>
      </c>
      <c r="AI249" s="1">
        <f t="shared" si="59"/>
        <v>0.15177624562031888</v>
      </c>
      <c r="AJ249" s="1">
        <f t="shared" si="64"/>
        <v>1.90482274033855</v>
      </c>
      <c r="AK249" s="1">
        <f t="shared" si="60"/>
        <v>272.42061669229827</v>
      </c>
      <c r="AL249" s="1" t="b">
        <f t="shared" si="61"/>
        <v>1</v>
      </c>
      <c r="AM249" s="1">
        <f t="shared" si="62"/>
        <v>133.7394705424536</v>
      </c>
      <c r="AN249" s="1" t="b">
        <f t="shared" si="63"/>
        <v>1</v>
      </c>
      <c r="AO249" s="1">
        <v>9.4879999999999995</v>
      </c>
    </row>
    <row r="250" spans="1:41">
      <c r="A250" s="7">
        <v>247</v>
      </c>
      <c r="B250" s="9" t="s">
        <v>85</v>
      </c>
      <c r="C250" s="9" t="s">
        <v>86</v>
      </c>
      <c r="D250" s="9" t="s">
        <v>85</v>
      </c>
      <c r="E250" s="9" t="s">
        <v>86</v>
      </c>
      <c r="F250" s="2" t="b">
        <f t="shared" si="57"/>
        <v>0</v>
      </c>
      <c r="G250" s="2" t="b">
        <f t="shared" si="55"/>
        <v>0</v>
      </c>
      <c r="H250" s="1" t="s">
        <v>180</v>
      </c>
      <c r="J250" s="3"/>
      <c r="K250" s="4"/>
      <c r="L250" s="3"/>
      <c r="M250" s="1">
        <f>PRODUCT(SUM(PRODUCT(R250,overview!$J$6),PRODUCT(W250,overview!$K$6),PRODUCT(AB250,overview!$L$6)),1/SUM(overview!$J$6:$L$6))</f>
        <v>0.30728571428571422</v>
      </c>
      <c r="N250" s="1">
        <f>PRODUCT(SUM(PRODUCT(S250,overview!$J$6),PRODUCT(X250,overview!$K$6),PRODUCT(AC250,overview!$L$6)),1/SUM(overview!$J$6:$L$6))</f>
        <v>2.6927142857142856</v>
      </c>
      <c r="O250" s="1">
        <f t="shared" si="50"/>
        <v>4</v>
      </c>
      <c r="P250" s="1">
        <f t="shared" si="51"/>
        <v>19</v>
      </c>
      <c r="Q250" s="1">
        <f t="shared" si="56"/>
        <v>0.54205793410791014</v>
      </c>
      <c r="R250" s="1">
        <v>0</v>
      </c>
      <c r="S250" s="1">
        <v>3</v>
      </c>
      <c r="T250" s="1">
        <v>0</v>
      </c>
      <c r="U250" s="1">
        <v>0</v>
      </c>
      <c r="V250" s="1" t="e">
        <f t="shared" si="52"/>
        <v>#DIV/0!</v>
      </c>
      <c r="W250" s="1">
        <v>0.47799999999999998</v>
      </c>
      <c r="X250" s="1">
        <v>2.5219999999999998</v>
      </c>
      <c r="Y250" s="1">
        <v>4</v>
      </c>
      <c r="Z250" s="1">
        <v>19</v>
      </c>
      <c r="AA250" s="1">
        <f t="shared" si="53"/>
        <v>0.90027755749405236</v>
      </c>
      <c r="AB250" s="1">
        <v>0</v>
      </c>
      <c r="AC250" s="1">
        <v>3</v>
      </c>
      <c r="AD250" s="1">
        <v>0</v>
      </c>
      <c r="AE250" s="1">
        <v>0</v>
      </c>
      <c r="AF250" s="1" t="e">
        <f t="shared" si="49"/>
        <v>#DIV/0!</v>
      </c>
      <c r="AH250" s="1">
        <f t="shared" si="58"/>
        <v>0.83486953471269887</v>
      </c>
      <c r="AI250" s="1">
        <f t="shared" si="59"/>
        <v>0.10497960753378402</v>
      </c>
      <c r="AJ250" s="1">
        <f>(SUM(AE$245:AE$260)*SUM(AB$245:AB$260))/(SUM(AD$245:AD$260)*SUM(AC$245:AC$260))</f>
        <v>1.2690766806442135</v>
      </c>
      <c r="AK250" s="1">
        <f t="shared" si="60"/>
        <v>318.63030911138384</v>
      </c>
      <c r="AL250" s="1" t="b">
        <f t="shared" si="61"/>
        <v>1</v>
      </c>
      <c r="AM250" s="1">
        <f t="shared" si="62"/>
        <v>104.75475677392994</v>
      </c>
      <c r="AN250" s="1" t="b">
        <f t="shared" si="63"/>
        <v>1</v>
      </c>
      <c r="AO250" s="1">
        <v>9.4879999999999995</v>
      </c>
    </row>
    <row r="251" spans="1:41">
      <c r="A251" s="7">
        <v>248</v>
      </c>
      <c r="B251" s="9" t="s">
        <v>47</v>
      </c>
      <c r="C251" s="9" t="s">
        <v>48</v>
      </c>
      <c r="D251" s="9" t="s">
        <v>47</v>
      </c>
      <c r="E251" s="9" t="s">
        <v>48</v>
      </c>
      <c r="F251" s="2" t="b">
        <f t="shared" si="57"/>
        <v>0</v>
      </c>
      <c r="G251" s="2" t="b">
        <f t="shared" si="55"/>
        <v>0</v>
      </c>
      <c r="H251" s="1" t="s">
        <v>180</v>
      </c>
      <c r="J251" s="2"/>
      <c r="M251" s="1">
        <f>PRODUCT(SUM(PRODUCT(R251,overview!$J$6),PRODUCT(W251,overview!$K$6),PRODUCT(AB251,overview!$L$6)),1/SUM(overview!$J$6:$L$6))</f>
        <v>0.85926190476190467</v>
      </c>
      <c r="N251" s="1">
        <f>PRODUCT(SUM(PRODUCT(S251,overview!$J$6),PRODUCT(X251,overview!$K$6),PRODUCT(AC251,overview!$L$6)),1/SUM(overview!$J$6:$L$6))</f>
        <v>2.140738095238095</v>
      </c>
      <c r="O251" s="1">
        <f t="shared" si="50"/>
        <v>13.3</v>
      </c>
      <c r="P251" s="1">
        <f t="shared" si="51"/>
        <v>8.6999999999999993</v>
      </c>
      <c r="Q251" s="1">
        <f t="shared" si="56"/>
        <v>0.26256064581156818</v>
      </c>
      <c r="R251" s="1">
        <v>0.93899999999999995</v>
      </c>
      <c r="S251" s="1">
        <v>2.0609999999999999</v>
      </c>
      <c r="T251" s="1">
        <v>8</v>
      </c>
      <c r="U251" s="1">
        <v>1</v>
      </c>
      <c r="V251" s="1">
        <f t="shared" si="52"/>
        <v>5.6950509461426491E-2</v>
      </c>
      <c r="W251" s="1">
        <v>0.81799999999999995</v>
      </c>
      <c r="X251" s="1">
        <v>2.1819999999999999</v>
      </c>
      <c r="Y251" s="1">
        <v>5.3</v>
      </c>
      <c r="Z251" s="1">
        <v>7.7</v>
      </c>
      <c r="AA251" s="1">
        <f t="shared" si="53"/>
        <v>0.54464486450028549</v>
      </c>
      <c r="AB251" s="1">
        <v>0.85699999999999998</v>
      </c>
      <c r="AC251" s="1">
        <v>2.1429999999999998</v>
      </c>
      <c r="AD251" s="1">
        <v>0</v>
      </c>
      <c r="AE251" s="1">
        <v>0</v>
      </c>
      <c r="AF251" s="1" t="e">
        <f t="shared" si="49"/>
        <v>#DIV/0!</v>
      </c>
      <c r="AH251" s="1">
        <f t="shared" si="58"/>
        <v>0.73269765945842624</v>
      </c>
      <c r="AI251" s="1">
        <f t="shared" si="59"/>
        <v>9.5216394598564194E-2</v>
      </c>
      <c r="AJ251" s="1">
        <f>(SUM(AE$245:AE$260)*SUM(AB$245:AB$260))/(SUM(AD$245:AD$260)*SUM(AC$245:AC$260))</f>
        <v>1.2690766806442135</v>
      </c>
      <c r="AK251" s="1">
        <f t="shared" si="60"/>
        <v>403.24468863064396</v>
      </c>
      <c r="AL251" s="1" t="b">
        <f t="shared" si="61"/>
        <v>1</v>
      </c>
      <c r="AM251" s="1">
        <f t="shared" si="62"/>
        <v>92.565720993650345</v>
      </c>
      <c r="AN251" s="1" t="b">
        <f t="shared" si="63"/>
        <v>1</v>
      </c>
      <c r="AO251" s="1">
        <v>9.4879999999999995</v>
      </c>
    </row>
    <row r="252" spans="1:41">
      <c r="A252" s="7">
        <v>249</v>
      </c>
      <c r="B252" s="9" t="s">
        <v>38</v>
      </c>
      <c r="C252" s="9" t="s">
        <v>1</v>
      </c>
      <c r="D252" s="9" t="s">
        <v>45</v>
      </c>
      <c r="E252" s="9" t="s">
        <v>46</v>
      </c>
      <c r="F252" s="2" t="b">
        <f t="shared" si="57"/>
        <v>0</v>
      </c>
      <c r="G252" s="2" t="b">
        <f t="shared" si="55"/>
        <v>1</v>
      </c>
      <c r="H252" s="1" t="s">
        <v>180</v>
      </c>
      <c r="J252" s="3"/>
      <c r="M252" s="1">
        <f>PRODUCT(SUM(PRODUCT(R252,overview!$J$6),PRODUCT(W252,overview!$K$6),PRODUCT(AB252,overview!$L$6)),1/SUM(overview!$J$6:$L$6))</f>
        <v>0.75352380952380937</v>
      </c>
      <c r="N252" s="1">
        <f>PRODUCT(SUM(PRODUCT(S252,overview!$J$6),PRODUCT(X252,overview!$K$6),PRODUCT(AC252,overview!$L$6)),1/SUM(overview!$J$6:$L$6))</f>
        <v>2.2464761904761903</v>
      </c>
      <c r="O252" s="1">
        <f t="shared" si="50"/>
        <v>7</v>
      </c>
      <c r="P252" s="1">
        <f t="shared" si="51"/>
        <v>14</v>
      </c>
      <c r="Q252" s="1">
        <f t="shared" si="56"/>
        <v>0.67084958453450894</v>
      </c>
      <c r="R252" s="1">
        <v>0.57399999999999995</v>
      </c>
      <c r="S252" s="1">
        <v>2.4260000000000002</v>
      </c>
      <c r="T252" s="1">
        <v>2.5</v>
      </c>
      <c r="U252" s="1">
        <v>3.5</v>
      </c>
      <c r="V252" s="1">
        <f t="shared" si="52"/>
        <v>0.33124484748557298</v>
      </c>
      <c r="W252" s="1">
        <v>0.85599999999999998</v>
      </c>
      <c r="X252" s="1">
        <v>2.1440000000000001</v>
      </c>
      <c r="Y252" s="1">
        <v>4.5</v>
      </c>
      <c r="Z252" s="1">
        <v>9.5</v>
      </c>
      <c r="AA252" s="1">
        <f t="shared" si="53"/>
        <v>0.84286898839137647</v>
      </c>
      <c r="AB252" s="1">
        <v>0.5</v>
      </c>
      <c r="AC252" s="1">
        <v>2.5</v>
      </c>
      <c r="AD252" s="1">
        <v>0</v>
      </c>
      <c r="AE252" s="1">
        <v>1</v>
      </c>
      <c r="AF252" s="1" t="e">
        <f t="shared" si="49"/>
        <v>#DIV/0!</v>
      </c>
      <c r="AH252" s="1">
        <f t="shared" si="58"/>
        <v>0.62338248387057416</v>
      </c>
      <c r="AI252" s="1">
        <f t="shared" si="59"/>
        <v>8.6800075769106824E-2</v>
      </c>
      <c r="AJ252" s="1">
        <f>(SUM(AE$245:AE$260)*SUM(AB$245:AB$260))/(SUM(AD$245:AD$260)*SUM(AC$245:AC$260))</f>
        <v>1.2690766806442135</v>
      </c>
      <c r="AK252" s="1">
        <f t="shared" si="60"/>
        <v>418.56336748418755</v>
      </c>
      <c r="AL252" s="1" t="b">
        <f t="shared" si="61"/>
        <v>1</v>
      </c>
      <c r="AM252" s="1">
        <f t="shared" si="62"/>
        <v>88.62559212449986</v>
      </c>
      <c r="AN252" s="1" t="b">
        <f t="shared" si="63"/>
        <v>1</v>
      </c>
      <c r="AO252" s="1">
        <v>9.4879999999999995</v>
      </c>
    </row>
    <row r="253" spans="1:41">
      <c r="A253" s="7">
        <v>250</v>
      </c>
      <c r="B253" s="9" t="s">
        <v>51</v>
      </c>
      <c r="C253" s="9" t="s">
        <v>52</v>
      </c>
      <c r="D253" s="9" t="s">
        <v>72</v>
      </c>
      <c r="E253" s="9" t="s">
        <v>73</v>
      </c>
      <c r="F253" s="2" t="b">
        <f t="shared" si="57"/>
        <v>0</v>
      </c>
      <c r="G253" s="2" t="b">
        <f t="shared" si="55"/>
        <v>1</v>
      </c>
      <c r="H253" s="1" t="s">
        <v>180</v>
      </c>
      <c r="J253" s="3"/>
      <c r="M253" s="1">
        <f>PRODUCT(SUM(PRODUCT(R253,overview!$J$6),PRODUCT(W253,overview!$K$6),PRODUCT(AB253,overview!$L$6)),1/SUM(overview!$J$6:$L$6))</f>
        <v>0.40885714285714275</v>
      </c>
      <c r="N253" s="1">
        <f>PRODUCT(SUM(PRODUCT(S253,overview!$J$6),PRODUCT(X253,overview!$K$6),PRODUCT(AC253,overview!$L$6)),1/SUM(overview!$J$6:$L$6))</f>
        <v>2.5911428571428567</v>
      </c>
      <c r="O253" s="1">
        <f t="shared" si="50"/>
        <v>7</v>
      </c>
      <c r="P253" s="1">
        <f t="shared" si="51"/>
        <v>10</v>
      </c>
      <c r="Q253" s="1">
        <f t="shared" si="56"/>
        <v>0.22541467794527661</v>
      </c>
      <c r="R253" s="1">
        <v>0.33300000000000002</v>
      </c>
      <c r="S253" s="1">
        <v>2.6669999999999998</v>
      </c>
      <c r="T253" s="1">
        <v>3</v>
      </c>
      <c r="U253" s="1">
        <v>0</v>
      </c>
      <c r="V253" s="1">
        <f t="shared" si="52"/>
        <v>0</v>
      </c>
      <c r="W253" s="1">
        <v>0.45100000000000001</v>
      </c>
      <c r="X253" s="1">
        <v>2.5489999999999999</v>
      </c>
      <c r="Y253" s="1">
        <v>4</v>
      </c>
      <c r="Z253" s="1">
        <v>9</v>
      </c>
      <c r="AA253" s="1">
        <f t="shared" si="53"/>
        <v>0.39809729305610042</v>
      </c>
      <c r="AB253" s="1">
        <v>0.33300000000000002</v>
      </c>
      <c r="AC253" s="1">
        <v>2.6669999999999998</v>
      </c>
      <c r="AD253" s="1">
        <v>0</v>
      </c>
      <c r="AE253" s="1">
        <v>1</v>
      </c>
      <c r="AF253" s="1" t="e">
        <f t="shared" si="49"/>
        <v>#DIV/0!</v>
      </c>
      <c r="AH253" s="1">
        <f t="shared" si="58"/>
        <v>0.53603218888192972</v>
      </c>
      <c r="AI253" s="1">
        <f t="shared" si="59"/>
        <v>7.9183783588337192E-2</v>
      </c>
      <c r="AJ253" s="1">
        <f>(SUM(AE$245:AE$260)*SUM(AB$245:AB$260))/(SUM(AD$245:AD$260)*SUM(AC$245:AC$260))</f>
        <v>1.2690766806442135</v>
      </c>
      <c r="AK253" s="1">
        <f t="shared" si="60"/>
        <v>487.78750317365433</v>
      </c>
      <c r="AL253" s="1" t="b">
        <f t="shared" si="61"/>
        <v>1</v>
      </c>
      <c r="AM253" s="1">
        <f t="shared" si="62"/>
        <v>66.714857291555404</v>
      </c>
      <c r="AN253" s="1" t="b">
        <f t="shared" si="63"/>
        <v>1</v>
      </c>
      <c r="AO253" s="1">
        <v>9.4879999999999995</v>
      </c>
    </row>
    <row r="254" spans="1:41">
      <c r="A254" s="7">
        <v>251</v>
      </c>
      <c r="B254" s="9" t="s">
        <v>83</v>
      </c>
      <c r="C254" s="9" t="s">
        <v>61</v>
      </c>
      <c r="D254" s="9" t="s">
        <v>28</v>
      </c>
      <c r="E254" s="9" t="s">
        <v>29</v>
      </c>
      <c r="F254" s="2" t="b">
        <f t="shared" si="57"/>
        <v>0</v>
      </c>
      <c r="G254" s="2" t="b">
        <f t="shared" si="55"/>
        <v>1</v>
      </c>
      <c r="H254" s="1" t="s">
        <v>285</v>
      </c>
      <c r="J254" s="2"/>
      <c r="M254" s="1">
        <f>PRODUCT(SUM(PRODUCT(R254,overview!$J$6),PRODUCT(W254,overview!$K$6),PRODUCT(AB254,overview!$L$6)),1/SUM(overview!$J$6:$L$6))</f>
        <v>0.78861904761904755</v>
      </c>
      <c r="N254" s="1">
        <f>PRODUCT(SUM(PRODUCT(S254,overview!$J$6),PRODUCT(X254,overview!$K$6),PRODUCT(AC254,overview!$L$6)),1/SUM(overview!$J$6:$L$6))</f>
        <v>2.2113809523809524</v>
      </c>
      <c r="O254" s="1">
        <f t="shared" si="50"/>
        <v>11.1</v>
      </c>
      <c r="P254" s="1">
        <f t="shared" si="51"/>
        <v>17.899999999999999</v>
      </c>
      <c r="Q254" s="1">
        <f t="shared" si="56"/>
        <v>0.57508726452932823</v>
      </c>
      <c r="R254" s="1">
        <v>0.879</v>
      </c>
      <c r="S254" s="1">
        <v>2.121</v>
      </c>
      <c r="T254" s="1">
        <v>8.1</v>
      </c>
      <c r="U254" s="1">
        <v>9.9</v>
      </c>
      <c r="V254" s="1">
        <f t="shared" si="52"/>
        <v>0.50652208077950656</v>
      </c>
      <c r="W254" s="1">
        <v>0.73699999999999999</v>
      </c>
      <c r="X254" s="1">
        <v>2.2629999999999999</v>
      </c>
      <c r="Y254" s="1">
        <v>3</v>
      </c>
      <c r="Z254" s="1">
        <v>7</v>
      </c>
      <c r="AA254" s="1">
        <f t="shared" si="53"/>
        <v>0.75990572985712168</v>
      </c>
      <c r="AB254" s="1">
        <v>0.91700000000000004</v>
      </c>
      <c r="AC254" s="1">
        <v>2.0830000000000002</v>
      </c>
      <c r="AD254" s="1">
        <v>0</v>
      </c>
      <c r="AE254" s="1">
        <v>1</v>
      </c>
      <c r="AF254" s="1" t="e">
        <f t="shared" si="49"/>
        <v>#DIV/0!</v>
      </c>
      <c r="AH254" s="1">
        <f t="shared" si="58"/>
        <v>0.48411947285401741</v>
      </c>
      <c r="AI254" s="1">
        <f t="shared" si="59"/>
        <v>6.8661707864369037E-2</v>
      </c>
      <c r="AJ254" s="1">
        <f t="shared" ref="AJ254:AJ285" si="65">(SUM(AE250:AE260)*SUM(AB250:AB260))/(SUM(AD250:AD260)*SUM(AC250:AC260))</f>
        <v>1.3919211528410362</v>
      </c>
      <c r="AK254" s="1">
        <f t="shared" si="60"/>
        <v>607.15366572948142</v>
      </c>
      <c r="AL254" s="1" t="b">
        <f t="shared" si="61"/>
        <v>1</v>
      </c>
      <c r="AM254" s="1">
        <f t="shared" si="62"/>
        <v>49.412055693281147</v>
      </c>
      <c r="AN254" s="1" t="b">
        <f t="shared" si="63"/>
        <v>1</v>
      </c>
      <c r="AO254" s="1">
        <v>9.4879999999999995</v>
      </c>
    </row>
    <row r="255" spans="1:41">
      <c r="A255" s="7">
        <v>252</v>
      </c>
      <c r="B255" s="9" t="s">
        <v>56</v>
      </c>
      <c r="C255" s="9" t="s">
        <v>31</v>
      </c>
      <c r="D255" s="9" t="s">
        <v>56</v>
      </c>
      <c r="E255" s="9" t="s">
        <v>31</v>
      </c>
      <c r="F255" s="2" t="b">
        <f t="shared" si="57"/>
        <v>0</v>
      </c>
      <c r="G255" s="2" t="b">
        <f t="shared" si="55"/>
        <v>0</v>
      </c>
      <c r="H255" s="1" t="s">
        <v>285</v>
      </c>
      <c r="J255" s="2"/>
      <c r="M255" s="1">
        <f>PRODUCT(SUM(PRODUCT(R255,overview!$J$6),PRODUCT(W255,overview!$K$6),PRODUCT(AB255,overview!$L$6)),1/SUM(overview!$J$6:$L$6))</f>
        <v>1</v>
      </c>
      <c r="N255" s="1">
        <f>PRODUCT(SUM(PRODUCT(S255,overview!$J$6),PRODUCT(X255,overview!$K$6),PRODUCT(AC255,overview!$L$6)),1/SUM(overview!$J$6:$L$6))</f>
        <v>2</v>
      </c>
      <c r="O255" s="1">
        <f t="shared" si="50"/>
        <v>11</v>
      </c>
      <c r="P255" s="1">
        <f t="shared" si="51"/>
        <v>4</v>
      </c>
      <c r="Q255" s="1">
        <f t="shared" si="56"/>
        <v>0.18181818181818182</v>
      </c>
      <c r="R255" s="1">
        <v>1</v>
      </c>
      <c r="S255" s="1">
        <v>2</v>
      </c>
      <c r="T255" s="1">
        <v>7</v>
      </c>
      <c r="U255" s="1">
        <v>1</v>
      </c>
      <c r="V255" s="1">
        <f t="shared" si="52"/>
        <v>7.1428571428571425E-2</v>
      </c>
      <c r="W255" s="1">
        <v>1</v>
      </c>
      <c r="X255" s="1">
        <v>2</v>
      </c>
      <c r="Y255" s="1">
        <v>4</v>
      </c>
      <c r="Z255" s="1">
        <v>3</v>
      </c>
      <c r="AA255" s="1">
        <f t="shared" si="53"/>
        <v>0.375</v>
      </c>
      <c r="AB255" s="1">
        <v>1</v>
      </c>
      <c r="AC255" s="1">
        <v>2</v>
      </c>
      <c r="AD255" s="1">
        <v>0</v>
      </c>
      <c r="AE255" s="1">
        <v>0</v>
      </c>
      <c r="AF255" s="1" t="e">
        <f t="shared" si="49"/>
        <v>#DIV/0!</v>
      </c>
      <c r="AH255" s="1">
        <f t="shared" si="58"/>
        <v>0.41738259731116639</v>
      </c>
      <c r="AI255" s="1">
        <f t="shared" si="59"/>
        <v>9.1796398418818009E-2</v>
      </c>
      <c r="AJ255" s="1">
        <f t="shared" si="65"/>
        <v>1.6362374175633458</v>
      </c>
      <c r="AK255" s="1">
        <f t="shared" si="60"/>
        <v>552.53905532332772</v>
      </c>
      <c r="AL255" s="1" t="b">
        <f t="shared" si="61"/>
        <v>1</v>
      </c>
      <c r="AM255" s="1">
        <f t="shared" si="62"/>
        <v>37.172208585426041</v>
      </c>
      <c r="AN255" s="1" t="b">
        <f t="shared" si="63"/>
        <v>1</v>
      </c>
      <c r="AO255" s="1">
        <v>9.4879999999999995</v>
      </c>
    </row>
    <row r="256" spans="1:41">
      <c r="A256" s="7">
        <v>253</v>
      </c>
      <c r="B256" s="9" t="s">
        <v>72</v>
      </c>
      <c r="C256" s="9" t="s">
        <v>73</v>
      </c>
      <c r="D256" s="9" t="s">
        <v>30</v>
      </c>
      <c r="E256" s="9" t="s">
        <v>31</v>
      </c>
      <c r="F256" s="2" t="b">
        <f t="shared" si="57"/>
        <v>1</v>
      </c>
      <c r="G256" s="2" t="b">
        <f t="shared" si="55"/>
        <v>0</v>
      </c>
      <c r="H256" s="1" t="s">
        <v>285</v>
      </c>
      <c r="J256" s="2"/>
      <c r="K256" s="3" t="s">
        <v>34</v>
      </c>
      <c r="L256" s="3" t="s">
        <v>149</v>
      </c>
      <c r="M256" s="1">
        <f>PRODUCT(SUM(PRODUCT(R256,overview!$J$6),PRODUCT(W256,overview!$K$6),PRODUCT(AB256,overview!$L$6)),1/SUM(overview!$J$6:$L$6))</f>
        <v>0.61083333333333323</v>
      </c>
      <c r="N256" s="1">
        <f>PRODUCT(SUM(PRODUCT(S256,overview!$J$6),PRODUCT(X256,overview!$K$6),PRODUCT(AC256,overview!$L$6)),1/SUM(overview!$J$6:$L$6))</f>
        <v>2.3891666666666667</v>
      </c>
      <c r="O256" s="1">
        <f t="shared" si="50"/>
        <v>15.2</v>
      </c>
      <c r="P256" s="1">
        <f t="shared" si="51"/>
        <v>11.8</v>
      </c>
      <c r="Q256" s="1">
        <f t="shared" si="56"/>
        <v>0.1984790630220476</v>
      </c>
      <c r="R256" s="1">
        <v>0.33300000000000002</v>
      </c>
      <c r="S256" s="1">
        <v>2.6669999999999998</v>
      </c>
      <c r="T256" s="1">
        <v>9</v>
      </c>
      <c r="U256" s="1">
        <v>0</v>
      </c>
      <c r="V256" s="1">
        <f t="shared" si="52"/>
        <v>0</v>
      </c>
      <c r="W256" s="1">
        <v>0.75900000000000001</v>
      </c>
      <c r="X256" s="1">
        <v>2.2410000000000001</v>
      </c>
      <c r="Y256" s="1">
        <v>6.2</v>
      </c>
      <c r="Z256" s="1">
        <v>9.8000000000000007</v>
      </c>
      <c r="AA256" s="1">
        <f t="shared" si="53"/>
        <v>0.53534568381051084</v>
      </c>
      <c r="AB256" s="1">
        <v>0.5</v>
      </c>
      <c r="AC256" s="1">
        <v>2.5</v>
      </c>
      <c r="AD256" s="1">
        <v>0</v>
      </c>
      <c r="AE256" s="1">
        <v>2</v>
      </c>
      <c r="AF256" s="1" t="e">
        <f t="shared" si="49"/>
        <v>#DIV/0!</v>
      </c>
      <c r="AH256" s="1">
        <f t="shared" si="58"/>
        <v>0.38311691151012706</v>
      </c>
      <c r="AI256" s="1">
        <f t="shared" si="59"/>
        <v>8.9689862750573252E-2</v>
      </c>
      <c r="AJ256" s="1">
        <f t="shared" si="65"/>
        <v>1.9583494919723883</v>
      </c>
      <c r="AK256" s="1">
        <f t="shared" si="60"/>
        <v>440.76322908048593</v>
      </c>
      <c r="AL256" s="1" t="b">
        <f t="shared" si="61"/>
        <v>1</v>
      </c>
      <c r="AM256" s="1">
        <f t="shared" si="62"/>
        <v>27.366010537221268</v>
      </c>
      <c r="AN256" s="1" t="b">
        <f t="shared" si="63"/>
        <v>1</v>
      </c>
      <c r="AO256" s="1">
        <v>9.4879999999999995</v>
      </c>
    </row>
    <row r="257" spans="1:41">
      <c r="A257" s="7">
        <v>254</v>
      </c>
      <c r="B257" s="9" t="s">
        <v>72</v>
      </c>
      <c r="C257" s="9" t="s">
        <v>73</v>
      </c>
      <c r="D257" s="9" t="s">
        <v>72</v>
      </c>
      <c r="E257" s="9" t="s">
        <v>73</v>
      </c>
      <c r="F257" s="2" t="b">
        <f t="shared" si="57"/>
        <v>0</v>
      </c>
      <c r="G257" s="2" t="b">
        <f t="shared" si="55"/>
        <v>0</v>
      </c>
      <c r="H257" s="1" t="s">
        <v>285</v>
      </c>
      <c r="M257" s="1">
        <f>PRODUCT(SUM(PRODUCT(R257,overview!$J$6),PRODUCT(W257,overview!$K$6),PRODUCT(AB257,overview!$L$6)),1/SUM(overview!$J$6:$L$6))</f>
        <v>0.33299999999999996</v>
      </c>
      <c r="N257" s="1">
        <f>PRODUCT(SUM(PRODUCT(S257,overview!$J$6),PRODUCT(X257,overview!$K$6),PRODUCT(AC257,overview!$L$6)),1/SUM(overview!$J$6:$L$6))</f>
        <v>2.6669999999999998</v>
      </c>
      <c r="O257" s="1">
        <f t="shared" si="50"/>
        <v>6</v>
      </c>
      <c r="P257" s="1">
        <f t="shared" si="51"/>
        <v>0</v>
      </c>
      <c r="Q257" s="1">
        <f t="shared" si="56"/>
        <v>0</v>
      </c>
      <c r="R257" s="1">
        <v>0.33300000000000002</v>
      </c>
      <c r="S257" s="1">
        <v>2.6669999999999998</v>
      </c>
      <c r="T257" s="1">
        <v>4</v>
      </c>
      <c r="U257" s="1">
        <v>0</v>
      </c>
      <c r="V257" s="1">
        <f t="shared" si="52"/>
        <v>0</v>
      </c>
      <c r="W257" s="1">
        <v>0.33300000000000002</v>
      </c>
      <c r="X257" s="1">
        <v>2.6669999999999998</v>
      </c>
      <c r="Y257" s="1">
        <v>2</v>
      </c>
      <c r="Z257" s="1">
        <v>0</v>
      </c>
      <c r="AA257" s="1">
        <f t="shared" si="53"/>
        <v>0</v>
      </c>
      <c r="AB257" s="1">
        <v>0.33300000000000002</v>
      </c>
      <c r="AC257" s="1">
        <v>2.6669999999999998</v>
      </c>
      <c r="AD257" s="1">
        <v>0</v>
      </c>
      <c r="AE257" s="1">
        <v>0</v>
      </c>
      <c r="AF257" s="1" t="e">
        <f t="shared" si="49"/>
        <v>#DIV/0!</v>
      </c>
      <c r="AH257" s="1">
        <f t="shared" si="58"/>
        <v>0.34531772575250835</v>
      </c>
      <c r="AI257" s="1">
        <f t="shared" si="59"/>
        <v>8.3894525951970805E-2</v>
      </c>
      <c r="AJ257" s="1">
        <f t="shared" si="65"/>
        <v>0.9152099976271455</v>
      </c>
      <c r="AK257" s="1">
        <f t="shared" si="60"/>
        <v>362.58847078661171</v>
      </c>
      <c r="AL257" s="1" t="b">
        <f t="shared" si="61"/>
        <v>1</v>
      </c>
      <c r="AM257" s="1">
        <f t="shared" si="62"/>
        <v>22.972601378868688</v>
      </c>
      <c r="AN257" s="1" t="b">
        <f t="shared" si="63"/>
        <v>1</v>
      </c>
      <c r="AO257" s="1">
        <v>9.4879999999999995</v>
      </c>
    </row>
    <row r="258" spans="1:41">
      <c r="A258" s="7">
        <v>255</v>
      </c>
      <c r="B258" s="9" t="s">
        <v>100</v>
      </c>
      <c r="C258" s="9" t="s">
        <v>73</v>
      </c>
      <c r="D258" s="9" t="s">
        <v>100</v>
      </c>
      <c r="E258" s="9" t="s">
        <v>73</v>
      </c>
      <c r="F258" s="2" t="b">
        <f t="shared" si="57"/>
        <v>0</v>
      </c>
      <c r="G258" s="2" t="b">
        <f t="shared" si="55"/>
        <v>0</v>
      </c>
      <c r="H258" s="1" t="s">
        <v>285</v>
      </c>
      <c r="J258" s="3"/>
      <c r="M258" s="1">
        <f>PRODUCT(SUM(PRODUCT(R258,overview!$J$6),PRODUCT(W258,overview!$K$6),PRODUCT(AB258,overview!$L$6)),1/SUM(overview!$J$6:$L$6))</f>
        <v>0.33299999999999996</v>
      </c>
      <c r="N258" s="1">
        <f>PRODUCT(SUM(PRODUCT(S258,overview!$J$6),PRODUCT(X258,overview!$K$6),PRODUCT(AC258,overview!$L$6)),1/SUM(overview!$J$6:$L$6))</f>
        <v>2.6669999999999998</v>
      </c>
      <c r="O258" s="1">
        <f t="shared" si="50"/>
        <v>10</v>
      </c>
      <c r="P258" s="1">
        <f t="shared" si="51"/>
        <v>0</v>
      </c>
      <c r="Q258" s="1">
        <f t="shared" si="56"/>
        <v>0</v>
      </c>
      <c r="R258" s="1">
        <v>0.33300000000000002</v>
      </c>
      <c r="S258" s="1">
        <v>2.6669999999999998</v>
      </c>
      <c r="T258" s="1">
        <v>7</v>
      </c>
      <c r="U258" s="1">
        <v>0</v>
      </c>
      <c r="V258" s="1">
        <f t="shared" si="52"/>
        <v>0</v>
      </c>
      <c r="W258" s="1">
        <v>0.33300000000000002</v>
      </c>
      <c r="X258" s="1">
        <v>2.6669999999999998</v>
      </c>
      <c r="Y258" s="1">
        <v>3</v>
      </c>
      <c r="Z258" s="1">
        <v>0</v>
      </c>
      <c r="AA258" s="1">
        <f t="shared" si="53"/>
        <v>0</v>
      </c>
      <c r="AB258" s="1">
        <v>0.33300000000000002</v>
      </c>
      <c r="AC258" s="1">
        <v>2.6669999999999998</v>
      </c>
      <c r="AD258" s="1">
        <v>0</v>
      </c>
      <c r="AE258" s="1">
        <v>0</v>
      </c>
      <c r="AF258" s="1" t="e">
        <f t="shared" si="49"/>
        <v>#DIV/0!</v>
      </c>
      <c r="AH258" s="1">
        <f t="shared" si="58"/>
        <v>0.33166538880594004</v>
      </c>
      <c r="AI258" s="1">
        <f t="shared" si="59"/>
        <v>9.5058869546582783E-2</v>
      </c>
      <c r="AJ258" s="1">
        <f t="shared" si="65"/>
        <v>0.67770204479065244</v>
      </c>
      <c r="AK258" s="1">
        <f t="shared" si="60"/>
        <v>269.12591106566822</v>
      </c>
      <c r="AL258" s="1" t="b">
        <f t="shared" si="61"/>
        <v>1</v>
      </c>
      <c r="AM258" s="1">
        <f t="shared" si="62"/>
        <v>21.094844655410782</v>
      </c>
      <c r="AN258" s="1" t="b">
        <f t="shared" si="63"/>
        <v>1</v>
      </c>
      <c r="AO258" s="1">
        <v>9.4879999999999995</v>
      </c>
    </row>
    <row r="259" spans="1:41">
      <c r="A259" s="7">
        <v>256</v>
      </c>
      <c r="B259" s="9" t="s">
        <v>47</v>
      </c>
      <c r="C259" s="9" t="s">
        <v>48</v>
      </c>
      <c r="D259" s="9" t="s">
        <v>49</v>
      </c>
      <c r="E259" s="9" t="s">
        <v>50</v>
      </c>
      <c r="F259" s="2" t="b">
        <f t="shared" si="57"/>
        <v>1</v>
      </c>
      <c r="G259" s="2" t="b">
        <f t="shared" si="55"/>
        <v>0</v>
      </c>
      <c r="H259" s="1" t="s">
        <v>285</v>
      </c>
      <c r="J259" s="3"/>
      <c r="M259" s="1">
        <f>PRODUCT(SUM(PRODUCT(R259,overview!$J$6),PRODUCT(W259,overview!$K$6),PRODUCT(AB259,overview!$L$6)),1/SUM(overview!$J$6:$L$6))</f>
        <v>0.57302380952380938</v>
      </c>
      <c r="N259" s="1">
        <f>PRODUCT(SUM(PRODUCT(S259,overview!$J$6),PRODUCT(X259,overview!$K$6),PRODUCT(AC259,overview!$L$6)),1/SUM(overview!$J$6:$L$6))</f>
        <v>2.4269761904761902</v>
      </c>
      <c r="O259" s="1">
        <f t="shared" si="50"/>
        <v>9</v>
      </c>
      <c r="P259" s="1">
        <f t="shared" si="51"/>
        <v>11</v>
      </c>
      <c r="Q259" s="1">
        <f t="shared" si="56"/>
        <v>0.28857408515615368</v>
      </c>
      <c r="R259" s="1">
        <v>0.86599999999999999</v>
      </c>
      <c r="S259" s="1">
        <v>2.1339999999999999</v>
      </c>
      <c r="T259" s="1">
        <v>5</v>
      </c>
      <c r="U259" s="1">
        <v>1</v>
      </c>
      <c r="V259" s="1">
        <f t="shared" si="52"/>
        <v>8.1162136832239926E-2</v>
      </c>
      <c r="W259" s="1">
        <v>0.42599999999999999</v>
      </c>
      <c r="X259" s="1">
        <v>2.5739999999999998</v>
      </c>
      <c r="Y259" s="1">
        <v>4</v>
      </c>
      <c r="Z259" s="1">
        <v>9</v>
      </c>
      <c r="AA259" s="1">
        <f t="shared" si="53"/>
        <v>0.3723776223776224</v>
      </c>
      <c r="AB259" s="1">
        <v>0.441</v>
      </c>
      <c r="AC259" s="1">
        <v>2.5590000000000002</v>
      </c>
      <c r="AD259" s="1">
        <v>0</v>
      </c>
      <c r="AE259" s="1">
        <v>1</v>
      </c>
      <c r="AF259" s="1" t="e">
        <f t="shared" ref="AF259:AF322" si="66">PRODUCT(AE259,1/AD259,1/AC259,AB259)</f>
        <v>#DIV/0!</v>
      </c>
      <c r="AH259" s="1">
        <f t="shared" si="58"/>
        <v>0.29771525548962102</v>
      </c>
      <c r="AI259" s="1">
        <f t="shared" si="59"/>
        <v>4.6832581836410217E-2</v>
      </c>
      <c r="AJ259" s="1">
        <f t="shared" si="65"/>
        <v>0.65433340036195464</v>
      </c>
      <c r="AK259" s="1">
        <f t="shared" si="60"/>
        <v>110.88974101872189</v>
      </c>
      <c r="AL259" s="1" t="b">
        <f t="shared" si="61"/>
        <v>1</v>
      </c>
      <c r="AM259" s="1">
        <f t="shared" si="62"/>
        <v>18.13091734470526</v>
      </c>
      <c r="AN259" s="1" t="b">
        <f t="shared" si="63"/>
        <v>1</v>
      </c>
      <c r="AO259" s="1">
        <v>9.4879999999999995</v>
      </c>
    </row>
    <row r="260" spans="1:41">
      <c r="A260" s="7">
        <v>257</v>
      </c>
      <c r="B260" s="9" t="s">
        <v>56</v>
      </c>
      <c r="C260" s="9" t="s">
        <v>31</v>
      </c>
      <c r="D260" s="9" t="s">
        <v>30</v>
      </c>
      <c r="E260" s="9" t="s">
        <v>31</v>
      </c>
      <c r="F260" s="2" t="b">
        <f t="shared" si="57"/>
        <v>0</v>
      </c>
      <c r="G260" s="2" t="b">
        <f t="shared" si="55"/>
        <v>0</v>
      </c>
      <c r="H260" s="1" t="s">
        <v>285</v>
      </c>
      <c r="J260" s="3"/>
      <c r="M260" s="1">
        <f>PRODUCT(SUM(PRODUCT(R260,overview!$J$6),PRODUCT(W260,overview!$K$6),PRODUCT(AB260,overview!$L$6)),1/SUM(overview!$J$6:$L$6))</f>
        <v>0.7460714285714285</v>
      </c>
      <c r="N260" s="1">
        <f>PRODUCT(SUM(PRODUCT(S260,overview!$J$6),PRODUCT(X260,overview!$K$6),PRODUCT(AC260,overview!$L$6)),1/SUM(overview!$J$6:$L$6))</f>
        <v>2.2539285714285713</v>
      </c>
      <c r="O260" s="1">
        <f t="shared" ref="O260:O323" si="67">SUM(T260,Y260,AD260)</f>
        <v>12</v>
      </c>
      <c r="P260" s="1">
        <f t="shared" ref="P260:P323" si="68">SUM(U260,Z260,AE260)</f>
        <v>10</v>
      </c>
      <c r="Q260" s="1">
        <f t="shared" si="56"/>
        <v>0.27584112396345001</v>
      </c>
      <c r="R260" s="1">
        <v>1</v>
      </c>
      <c r="S260" s="1">
        <v>2</v>
      </c>
      <c r="T260" s="1">
        <v>6</v>
      </c>
      <c r="U260" s="1">
        <v>0</v>
      </c>
      <c r="V260" s="1">
        <f t="shared" ref="V260:V323" si="69">PRODUCT(U260,1/T260,1/S260,R260)</f>
        <v>0</v>
      </c>
      <c r="W260" s="1">
        <v>0.60499999999999998</v>
      </c>
      <c r="X260" s="1">
        <v>2.395</v>
      </c>
      <c r="Y260" s="1">
        <v>5</v>
      </c>
      <c r="Z260" s="1">
        <v>10</v>
      </c>
      <c r="AA260" s="1">
        <f t="shared" ref="AA260:AA323" si="70">PRODUCT(Z260,1/Y260,1/X260,W260)</f>
        <v>0.50521920668058451</v>
      </c>
      <c r="AB260" s="1">
        <v>1</v>
      </c>
      <c r="AC260" s="1">
        <v>2</v>
      </c>
      <c r="AD260" s="1">
        <v>1</v>
      </c>
      <c r="AE260" s="1">
        <v>0</v>
      </c>
      <c r="AF260" s="1">
        <f t="shared" si="66"/>
        <v>0</v>
      </c>
      <c r="AH260" s="1">
        <f t="shared" si="58"/>
        <v>0.25860697144896594</v>
      </c>
      <c r="AI260" s="1">
        <f t="shared" si="59"/>
        <v>5.3414349562947432E-2</v>
      </c>
      <c r="AJ260" s="1">
        <f t="shared" si="65"/>
        <v>0.61925549646797373</v>
      </c>
      <c r="AK260" s="1">
        <f t="shared" si="60"/>
        <v>76.918777473764123</v>
      </c>
      <c r="AL260" s="1" t="b">
        <f t="shared" si="61"/>
        <v>1</v>
      </c>
      <c r="AM260" s="1">
        <f t="shared" si="62"/>
        <v>18.542993567835801</v>
      </c>
      <c r="AN260" s="1" t="b">
        <f t="shared" si="63"/>
        <v>1</v>
      </c>
      <c r="AO260" s="1">
        <v>9.4879999999999995</v>
      </c>
    </row>
    <row r="261" spans="1:41">
      <c r="A261" s="7">
        <v>258</v>
      </c>
      <c r="B261" s="9" t="s">
        <v>47</v>
      </c>
      <c r="C261" s="9" t="s">
        <v>48</v>
      </c>
      <c r="D261" s="9" t="s">
        <v>47</v>
      </c>
      <c r="E261" s="9" t="s">
        <v>48</v>
      </c>
      <c r="F261" s="2" t="b">
        <f t="shared" si="57"/>
        <v>0</v>
      </c>
      <c r="G261" s="2" t="b">
        <f t="shared" ref="G261:G324" si="71">AND(NOT(D261=B261),OR(D261="CAT",D261="CAC",D261="ATA",D261="ATT",D261="TTA",D261="ATG",D261="CCG",D261="AGA",D261="CGG",D261="AGG",D261="CGA",D261="CGC",D261="TCC",D261="ACG",D261="ACC",D261="GTA",D261="TGG",D261="TAT",B261="GAA",B261="GAT",B261="GAG",B261="AAG",B261="AAA",B261="CTA",B261="CTT",B261="CTC",B261="AAC",B261="CCA",B261="CCT",B261="CAG",B261="CAA",B261="CGT",B261="AGT",B261="AGC",B261="TCA",B261="TCT",B261="GTC"))</f>
        <v>0</v>
      </c>
      <c r="H261" s="1" t="s">
        <v>285</v>
      </c>
      <c r="J261" s="3"/>
      <c r="M261" s="1">
        <f>PRODUCT(SUM(PRODUCT(R261,overview!$J$6),PRODUCT(W261,overview!$K$6),PRODUCT(AB261,overview!$L$6)),1/SUM(overview!$J$6:$L$6))</f>
        <v>0.98466666666666647</v>
      </c>
      <c r="N261" s="1">
        <f>PRODUCT(SUM(PRODUCT(S261,overview!$J$6),PRODUCT(X261,overview!$K$6),PRODUCT(AC261,overview!$L$6)),1/SUM(overview!$J$6:$L$6))</f>
        <v>2.0153333333333334</v>
      </c>
      <c r="O261" s="1">
        <f t="shared" si="67"/>
        <v>13.3</v>
      </c>
      <c r="P261" s="1">
        <f t="shared" si="68"/>
        <v>8.6999999999999993</v>
      </c>
      <c r="Q261" s="1">
        <f t="shared" ref="Q261:Q324" si="72">PRODUCT(P261,1/O261,1/$N261,$M261)</f>
        <v>0.31960234691923312</v>
      </c>
      <c r="R261" s="1">
        <v>0.83499999999999996</v>
      </c>
      <c r="S261" s="1">
        <v>2.165</v>
      </c>
      <c r="T261" s="1">
        <v>6.5</v>
      </c>
      <c r="U261" s="1">
        <v>4.5</v>
      </c>
      <c r="V261" s="1">
        <f t="shared" si="69"/>
        <v>0.26701012613252795</v>
      </c>
      <c r="W261" s="1">
        <v>1.0669999999999999</v>
      </c>
      <c r="X261" s="1">
        <v>1.9330000000000001</v>
      </c>
      <c r="Y261" s="1">
        <v>6.8</v>
      </c>
      <c r="Z261" s="1">
        <v>4.2</v>
      </c>
      <c r="AA261" s="1">
        <f t="shared" si="70"/>
        <v>0.34093606402726639</v>
      </c>
      <c r="AB261" s="1">
        <v>0.85699999999999998</v>
      </c>
      <c r="AC261" s="1">
        <v>2.1429999999999998</v>
      </c>
      <c r="AD261" s="1">
        <v>0</v>
      </c>
      <c r="AE261" s="1">
        <v>0</v>
      </c>
      <c r="AF261" s="1" t="e">
        <f t="shared" si="66"/>
        <v>#DIV/0!</v>
      </c>
      <c r="AH261" s="1">
        <f t="shared" si="58"/>
        <v>0.27819887327273807</v>
      </c>
      <c r="AI261" s="1">
        <f t="shared" si="59"/>
        <v>8.4265224261577718E-2</v>
      </c>
      <c r="AJ261" s="1">
        <f t="shared" si="65"/>
        <v>0.33614057818446835</v>
      </c>
      <c r="AK261" s="1">
        <f t="shared" si="60"/>
        <v>59.739458167324081</v>
      </c>
      <c r="AL261" s="1" t="b">
        <f t="shared" si="61"/>
        <v>1</v>
      </c>
      <c r="AM261" s="1">
        <f t="shared" si="62"/>
        <v>21.916521805048344</v>
      </c>
      <c r="AN261" s="1" t="b">
        <f t="shared" si="63"/>
        <v>1</v>
      </c>
      <c r="AO261" s="1">
        <v>9.4879999999999995</v>
      </c>
    </row>
    <row r="262" spans="1:41">
      <c r="A262" s="7">
        <v>259</v>
      </c>
      <c r="B262" s="9" t="s">
        <v>30</v>
      </c>
      <c r="C262" s="9" t="s">
        <v>31</v>
      </c>
      <c r="D262" s="9" t="s">
        <v>45</v>
      </c>
      <c r="E262" s="9" t="s">
        <v>46</v>
      </c>
      <c r="F262" s="2" t="b">
        <f t="shared" si="57"/>
        <v>0</v>
      </c>
      <c r="G262" s="2" t="b">
        <f t="shared" si="71"/>
        <v>0</v>
      </c>
      <c r="H262" s="1" t="s">
        <v>285</v>
      </c>
      <c r="J262" s="3"/>
      <c r="M262" s="1">
        <f>PRODUCT(SUM(PRODUCT(R262,overview!$J$6),PRODUCT(W262,overview!$K$6),PRODUCT(AB262,overview!$L$6)),1/SUM(overview!$J$6:$L$6))</f>
        <v>1.014142857142857</v>
      </c>
      <c r="N262" s="1">
        <f>PRODUCT(SUM(PRODUCT(S262,overview!$J$6),PRODUCT(X262,overview!$K$6),PRODUCT(AC262,overview!$L$6)),1/SUM(overview!$J$6:$L$6))</f>
        <v>1.985857142857143</v>
      </c>
      <c r="O262" s="1">
        <f t="shared" si="67"/>
        <v>14</v>
      </c>
      <c r="P262" s="1">
        <f t="shared" si="68"/>
        <v>3</v>
      </c>
      <c r="Q262" s="1">
        <f t="shared" si="72"/>
        <v>0.1094320038640591</v>
      </c>
      <c r="R262" s="1">
        <v>1</v>
      </c>
      <c r="S262" s="1">
        <v>2</v>
      </c>
      <c r="T262" s="1">
        <v>7</v>
      </c>
      <c r="U262" s="1">
        <v>0</v>
      </c>
      <c r="V262" s="1">
        <f t="shared" si="69"/>
        <v>0</v>
      </c>
      <c r="W262" s="1">
        <v>1.022</v>
      </c>
      <c r="X262" s="1">
        <v>1.978</v>
      </c>
      <c r="Y262" s="1">
        <v>7</v>
      </c>
      <c r="Z262" s="1">
        <v>2</v>
      </c>
      <c r="AA262" s="1">
        <f t="shared" si="70"/>
        <v>0.14762386248736098</v>
      </c>
      <c r="AB262" s="1">
        <v>1</v>
      </c>
      <c r="AC262" s="1">
        <v>2</v>
      </c>
      <c r="AD262" s="1">
        <v>0</v>
      </c>
      <c r="AE262" s="1">
        <v>1</v>
      </c>
      <c r="AF262" s="1" t="e">
        <f t="shared" si="66"/>
        <v>#DIV/0!</v>
      </c>
      <c r="AH262" s="1">
        <f t="shared" si="58"/>
        <v>0.37409925854106135</v>
      </c>
      <c r="AI262" s="1">
        <f t="shared" si="59"/>
        <v>8.999707976254355E-2</v>
      </c>
      <c r="AJ262" s="1">
        <f t="shared" si="65"/>
        <v>0.46653281178477807</v>
      </c>
      <c r="AK262" s="1">
        <f t="shared" si="60"/>
        <v>40.945402632711968</v>
      </c>
      <c r="AL262" s="1" t="b">
        <f t="shared" si="61"/>
        <v>1</v>
      </c>
      <c r="AM262" s="1">
        <f t="shared" si="62"/>
        <v>25.071884206557002</v>
      </c>
      <c r="AN262" s="1" t="b">
        <f t="shared" si="63"/>
        <v>1</v>
      </c>
      <c r="AO262" s="1">
        <v>9.4879999999999995</v>
      </c>
    </row>
    <row r="263" spans="1:41">
      <c r="A263" s="7">
        <v>260</v>
      </c>
      <c r="B263" s="9" t="s">
        <v>53</v>
      </c>
      <c r="C263" s="9" t="s">
        <v>33</v>
      </c>
      <c r="D263" s="9" t="s">
        <v>32</v>
      </c>
      <c r="E263" s="9" t="s">
        <v>33</v>
      </c>
      <c r="F263" s="2" t="b">
        <f t="shared" ref="F263:F326" si="73">AND(NOT(B263=D263),OR(B263="CAT",B263="CAC",B263="ATA",B263="ATT",B263="TTA",B263="ATG",B263="CCG",B263="AGA",B263="CGG",B263="AGG",B263="CGA",B263="CGC",B263="TCC",B263="ACG",B263="ACC",B263="GTA",B263="TGG",B263="TAT",D263="GAA",D263="GAT",D263="GAG",D263="AAG",D263="AAA",D263="CTA",D263="CTT",D263="CTC",D263="AAC",D263="CCA",D263="CCT",D263="CAG",D263="CAA",D263="CGT",D263="AGT",D263="AGC",D263="TCA",D263="TCT",D263="GTC"))</f>
        <v>1</v>
      </c>
      <c r="G263" s="2" t="b">
        <f t="shared" si="71"/>
        <v>0</v>
      </c>
      <c r="H263" s="1" t="s">
        <v>285</v>
      </c>
      <c r="J263" s="2"/>
      <c r="M263" s="1">
        <f>PRODUCT(SUM(PRODUCT(R263,overview!$J$6),PRODUCT(W263,overview!$K$6),PRODUCT(AB263,overview!$L$6)),1/SUM(overview!$J$6:$L$6))</f>
        <v>0.96978571428571414</v>
      </c>
      <c r="N263" s="1">
        <f>PRODUCT(SUM(PRODUCT(S263,overview!$J$6),PRODUCT(X263,overview!$K$6),PRODUCT(AC263,overview!$L$6)),1/SUM(overview!$J$6:$L$6))</f>
        <v>2.0302142857142855</v>
      </c>
      <c r="O263" s="1">
        <f t="shared" si="67"/>
        <v>18</v>
      </c>
      <c r="P263" s="1">
        <f t="shared" si="68"/>
        <v>8</v>
      </c>
      <c r="Q263" s="1">
        <f t="shared" si="72"/>
        <v>0.21230067980938749</v>
      </c>
      <c r="R263" s="1">
        <v>0.97299999999999998</v>
      </c>
      <c r="S263" s="1">
        <v>2.0270000000000001</v>
      </c>
      <c r="T263" s="1">
        <v>10</v>
      </c>
      <c r="U263" s="1">
        <v>3</v>
      </c>
      <c r="V263" s="1">
        <f t="shared" si="69"/>
        <v>0.14400592007893437</v>
      </c>
      <c r="W263" s="1">
        <v>0.96699999999999997</v>
      </c>
      <c r="X263" s="1">
        <v>2.0329999999999999</v>
      </c>
      <c r="Y263" s="1">
        <v>7</v>
      </c>
      <c r="Z263" s="1">
        <v>5</v>
      </c>
      <c r="AA263" s="1">
        <f t="shared" si="70"/>
        <v>0.33975124727707118</v>
      </c>
      <c r="AB263" s="1">
        <v>1</v>
      </c>
      <c r="AC263" s="1">
        <v>2</v>
      </c>
      <c r="AD263" s="1">
        <v>1</v>
      </c>
      <c r="AE263" s="1">
        <v>0</v>
      </c>
      <c r="AF263" s="1">
        <f t="shared" si="66"/>
        <v>0</v>
      </c>
      <c r="AH263" s="1">
        <f t="shared" si="58"/>
        <v>0.44632441313863552</v>
      </c>
      <c r="AI263" s="1">
        <f t="shared" si="59"/>
        <v>9.9701517804481971E-2</v>
      </c>
      <c r="AJ263" s="1">
        <f t="shared" si="65"/>
        <v>0.41242937853107342</v>
      </c>
      <c r="AK263" s="1">
        <f t="shared" si="60"/>
        <v>36.864914437451269</v>
      </c>
      <c r="AL263" s="1" t="b">
        <f t="shared" si="61"/>
        <v>1</v>
      </c>
      <c r="AM263" s="1">
        <f t="shared" si="62"/>
        <v>31.302153265194754</v>
      </c>
      <c r="AN263" s="1" t="b">
        <f t="shared" si="63"/>
        <v>1</v>
      </c>
      <c r="AO263" s="1">
        <v>9.4879999999999995</v>
      </c>
    </row>
    <row r="264" spans="1:41">
      <c r="A264" s="7">
        <v>261</v>
      </c>
      <c r="B264" s="9" t="s">
        <v>47</v>
      </c>
      <c r="C264" s="9" t="s">
        <v>48</v>
      </c>
      <c r="D264" s="9" t="s">
        <v>32</v>
      </c>
      <c r="E264" s="9" t="s">
        <v>33</v>
      </c>
      <c r="F264" s="2" t="b">
        <f t="shared" si="73"/>
        <v>1</v>
      </c>
      <c r="G264" s="2" t="b">
        <f t="shared" si="71"/>
        <v>0</v>
      </c>
      <c r="H264" s="1" t="s">
        <v>285</v>
      </c>
      <c r="J264" s="3"/>
      <c r="M264" s="1">
        <f>PRODUCT(SUM(PRODUCT(R264,overview!$J$6),PRODUCT(W264,overview!$K$6),PRODUCT(AB264,overview!$L$6)),1/SUM(overview!$J$6:$L$6))</f>
        <v>0.9760238095238094</v>
      </c>
      <c r="N264" s="1">
        <f>PRODUCT(SUM(PRODUCT(S264,overview!$J$6),PRODUCT(X264,overview!$K$6),PRODUCT(AC264,overview!$L$6)),1/SUM(overview!$J$6:$L$6))</f>
        <v>2.0239761904761902</v>
      </c>
      <c r="O264" s="1">
        <f t="shared" si="67"/>
        <v>16</v>
      </c>
      <c r="P264" s="1">
        <f t="shared" si="68"/>
        <v>7</v>
      </c>
      <c r="Q264" s="1">
        <f t="shared" si="72"/>
        <v>0.21097600785817641</v>
      </c>
      <c r="R264" s="1">
        <v>0.98799999999999999</v>
      </c>
      <c r="S264" s="1">
        <v>2.012</v>
      </c>
      <c r="T264" s="1">
        <v>9</v>
      </c>
      <c r="U264" s="1">
        <v>2</v>
      </c>
      <c r="V264" s="1">
        <f t="shared" si="69"/>
        <v>0.10912303954053457</v>
      </c>
      <c r="W264" s="1">
        <v>0.97</v>
      </c>
      <c r="X264" s="1">
        <v>2.0299999999999998</v>
      </c>
      <c r="Y264" s="1">
        <v>6</v>
      </c>
      <c r="Z264" s="1">
        <v>4</v>
      </c>
      <c r="AA264" s="1">
        <f t="shared" si="70"/>
        <v>0.31855500821018068</v>
      </c>
      <c r="AB264" s="1">
        <v>0.97099999999999997</v>
      </c>
      <c r="AC264" s="1">
        <v>2.0289999999999999</v>
      </c>
      <c r="AD264" s="1">
        <v>1</v>
      </c>
      <c r="AE264" s="1">
        <v>1</v>
      </c>
      <c r="AF264" s="1">
        <f t="shared" si="66"/>
        <v>0.47856086742237558</v>
      </c>
      <c r="AH264" s="1">
        <f t="shared" ref="AH264:AH327" si="74">(SUM(Z260:Z270)*SUM(W260:W270))/(SUM(Y260:Y270)*SUM(X260:X270))</f>
        <v>0.49341570067721946</v>
      </c>
      <c r="AI264" s="1">
        <f t="shared" ref="AI264:AI327" si="75">(SUM(U260:U270)*SUM(R260:R270))/(SUM(T260:T270)*SUM(S260:S270))</f>
        <v>8.5100438633252312E-2</v>
      </c>
      <c r="AJ264" s="1">
        <f t="shared" si="65"/>
        <v>0.4160051491096331</v>
      </c>
      <c r="AK264" s="1">
        <f t="shared" si="60"/>
        <v>56.07186450033101</v>
      </c>
      <c r="AL264" s="1" t="b">
        <f t="shared" si="61"/>
        <v>1</v>
      </c>
      <c r="AM264" s="1">
        <f t="shared" si="62"/>
        <v>44.947967747688615</v>
      </c>
      <c r="AN264" s="1" t="b">
        <f t="shared" si="63"/>
        <v>1</v>
      </c>
      <c r="AO264" s="1">
        <v>9.4879999999999995</v>
      </c>
    </row>
    <row r="265" spans="1:41">
      <c r="A265" s="7">
        <v>262</v>
      </c>
      <c r="B265" s="9" t="s">
        <v>98</v>
      </c>
      <c r="C265" s="9" t="s">
        <v>50</v>
      </c>
      <c r="D265" s="9" t="s">
        <v>47</v>
      </c>
      <c r="E265" s="9" t="s">
        <v>48</v>
      </c>
      <c r="F265" s="2" t="b">
        <f t="shared" si="73"/>
        <v>0</v>
      </c>
      <c r="G265" s="2" t="b">
        <f t="shared" si="71"/>
        <v>1</v>
      </c>
      <c r="H265" s="1" t="s">
        <v>285</v>
      </c>
      <c r="J265" s="3"/>
      <c r="M265" s="1">
        <f>PRODUCT(SUM(PRODUCT(R265,overview!$J$6),PRODUCT(W265,overview!$K$6),PRODUCT(AB265,overview!$L$6)),1/SUM(overview!$J$6:$L$6))</f>
        <v>0.62266666666666659</v>
      </c>
      <c r="N265" s="1">
        <f>PRODUCT(SUM(PRODUCT(S265,overview!$J$6),PRODUCT(X265,overview!$K$6),PRODUCT(AC265,overview!$L$6)),1/SUM(overview!$J$6:$L$6))</f>
        <v>2.3773333333333331</v>
      </c>
      <c r="O265" s="1">
        <f t="shared" si="67"/>
        <v>13</v>
      </c>
      <c r="P265" s="1">
        <f t="shared" si="68"/>
        <v>4</v>
      </c>
      <c r="Q265" s="1">
        <f t="shared" si="72"/>
        <v>8.0590189395573594E-2</v>
      </c>
      <c r="R265" s="1">
        <v>0.33300000000000002</v>
      </c>
      <c r="S265" s="1">
        <v>2.6669999999999998</v>
      </c>
      <c r="T265" s="1">
        <v>8</v>
      </c>
      <c r="U265" s="1">
        <v>0</v>
      </c>
      <c r="V265" s="1">
        <f t="shared" si="69"/>
        <v>0</v>
      </c>
      <c r="W265" s="1">
        <v>0.77</v>
      </c>
      <c r="X265" s="1">
        <v>2.23</v>
      </c>
      <c r="Y265" s="1">
        <v>5</v>
      </c>
      <c r="Z265" s="1">
        <v>3</v>
      </c>
      <c r="AA265" s="1">
        <f t="shared" si="70"/>
        <v>0.20717488789237673</v>
      </c>
      <c r="AB265" s="1">
        <v>0.7</v>
      </c>
      <c r="AC265" s="1">
        <v>2.2999999999999998</v>
      </c>
      <c r="AD265" s="1">
        <v>0</v>
      </c>
      <c r="AE265" s="1">
        <v>1</v>
      </c>
      <c r="AF265" s="1" t="e">
        <f t="shared" si="66"/>
        <v>#DIV/0!</v>
      </c>
      <c r="AH265" s="1">
        <f t="shared" si="74"/>
        <v>0.51375386728745875</v>
      </c>
      <c r="AI265" s="1">
        <f t="shared" si="75"/>
        <v>8.3049825654137793E-2</v>
      </c>
      <c r="AJ265" s="1">
        <f t="shared" si="65"/>
        <v>0.61646998460749103</v>
      </c>
      <c r="AK265" s="1">
        <f t="shared" si="60"/>
        <v>82.982560862107732</v>
      </c>
      <c r="AL265" s="1" t="b">
        <f t="shared" si="61"/>
        <v>1</v>
      </c>
      <c r="AM265" s="1">
        <f t="shared" si="62"/>
        <v>63.438045020361088</v>
      </c>
      <c r="AN265" s="1" t="b">
        <f t="shared" si="63"/>
        <v>1</v>
      </c>
      <c r="AO265" s="1">
        <v>9.4879999999999995</v>
      </c>
    </row>
    <row r="266" spans="1:41">
      <c r="A266" s="7">
        <v>263</v>
      </c>
      <c r="B266" s="9" t="s">
        <v>28</v>
      </c>
      <c r="C266" s="9" t="s">
        <v>29</v>
      </c>
      <c r="D266" s="9" t="s">
        <v>28</v>
      </c>
      <c r="E266" s="9" t="s">
        <v>29</v>
      </c>
      <c r="F266" s="2" t="b">
        <f t="shared" si="73"/>
        <v>0</v>
      </c>
      <c r="G266" s="2" t="b">
        <f t="shared" si="71"/>
        <v>0</v>
      </c>
      <c r="H266" s="1" t="s">
        <v>285</v>
      </c>
      <c r="J266" s="3"/>
      <c r="M266" s="1">
        <f>PRODUCT(SUM(PRODUCT(R266,overview!$J$6),PRODUCT(W266,overview!$K$6),PRODUCT(AB266,overview!$L$6)),1/SUM(overview!$J$6:$L$6))</f>
        <v>0.70430952380952372</v>
      </c>
      <c r="N266" s="1">
        <f>PRODUCT(SUM(PRODUCT(S266,overview!$J$6),PRODUCT(X266,overview!$K$6),PRODUCT(AC266,overview!$L$6)),1/SUM(overview!$J$6:$L$6))</f>
        <v>2.2956904761904759</v>
      </c>
      <c r="O266" s="1">
        <f t="shared" si="67"/>
        <v>16</v>
      </c>
      <c r="P266" s="1">
        <f t="shared" si="68"/>
        <v>5</v>
      </c>
      <c r="Q266" s="1">
        <f t="shared" si="72"/>
        <v>9.587386822099378E-2</v>
      </c>
      <c r="R266" s="1">
        <v>0.72299999999999998</v>
      </c>
      <c r="S266" s="1">
        <v>2.2770000000000001</v>
      </c>
      <c r="T266" s="1">
        <v>8.5</v>
      </c>
      <c r="U266" s="1">
        <v>3.5</v>
      </c>
      <c r="V266" s="1">
        <f t="shared" si="69"/>
        <v>0.13074478803379058</v>
      </c>
      <c r="W266" s="1">
        <v>0.69599999999999995</v>
      </c>
      <c r="X266" s="1">
        <v>2.3039999999999998</v>
      </c>
      <c r="Y266" s="1">
        <v>7.5</v>
      </c>
      <c r="Z266" s="1">
        <v>1.5</v>
      </c>
      <c r="AA266" s="1">
        <f t="shared" si="70"/>
        <v>6.0416666666666667E-2</v>
      </c>
      <c r="AB266" s="1">
        <v>0.66700000000000004</v>
      </c>
      <c r="AC266" s="1">
        <v>2.3330000000000002</v>
      </c>
      <c r="AD266" s="1">
        <v>0</v>
      </c>
      <c r="AE266" s="1">
        <v>0</v>
      </c>
      <c r="AF266" s="1" t="e">
        <f t="shared" si="66"/>
        <v>#DIV/0!</v>
      </c>
      <c r="AH266" s="1">
        <f t="shared" si="74"/>
        <v>0.53852457577016954</v>
      </c>
      <c r="AI266" s="1">
        <f t="shared" si="75"/>
        <v>6.3062972322636329E-2</v>
      </c>
      <c r="AJ266" s="1">
        <f t="shared" si="65"/>
        <v>0.68209096651926737</v>
      </c>
      <c r="AK266" s="1">
        <f t="shared" si="60"/>
        <v>176.67987957399751</v>
      </c>
      <c r="AL266" s="1" t="b">
        <f t="shared" si="61"/>
        <v>1</v>
      </c>
      <c r="AM266" s="1">
        <f t="shared" si="62"/>
        <v>91.968750782180564</v>
      </c>
      <c r="AN266" s="1" t="b">
        <f t="shared" si="63"/>
        <v>1</v>
      </c>
      <c r="AO266" s="1">
        <v>9.4879999999999995</v>
      </c>
    </row>
    <row r="267" spans="1:41">
      <c r="A267" s="7">
        <v>264</v>
      </c>
      <c r="B267" s="9" t="s">
        <v>32</v>
      </c>
      <c r="C267" s="9" t="s">
        <v>33</v>
      </c>
      <c r="D267" s="9" t="s">
        <v>53</v>
      </c>
      <c r="E267" s="9" t="s">
        <v>33</v>
      </c>
      <c r="F267" s="2" t="b">
        <f t="shared" si="73"/>
        <v>0</v>
      </c>
      <c r="G267" s="2" t="b">
        <f t="shared" si="71"/>
        <v>1</v>
      </c>
      <c r="H267" s="1" t="s">
        <v>285</v>
      </c>
      <c r="J267" s="3"/>
      <c r="M267" s="1">
        <f>PRODUCT(SUM(PRODUCT(R267,overview!$J$6),PRODUCT(W267,overview!$K$6),PRODUCT(AB267,overview!$L$6)),1/SUM(overview!$J$6:$L$6))</f>
        <v>0.7841904761904761</v>
      </c>
      <c r="N267" s="1">
        <f>PRODUCT(SUM(PRODUCT(S267,overview!$J$6),PRODUCT(X267,overview!$K$6),PRODUCT(AC267,overview!$L$6)),1/SUM(overview!$J$6:$L$6))</f>
        <v>2.2158095238095239</v>
      </c>
      <c r="O267" s="1">
        <f t="shared" si="67"/>
        <v>10.5</v>
      </c>
      <c r="P267" s="1">
        <f t="shared" si="68"/>
        <v>17.5</v>
      </c>
      <c r="Q267" s="1">
        <f t="shared" si="72"/>
        <v>0.58984498123155371</v>
      </c>
      <c r="R267" s="1">
        <v>0.93500000000000005</v>
      </c>
      <c r="S267" s="1">
        <v>2.0649999999999999</v>
      </c>
      <c r="T267" s="1">
        <v>5</v>
      </c>
      <c r="U267" s="1">
        <v>5</v>
      </c>
      <c r="V267" s="1">
        <f t="shared" si="69"/>
        <v>0.45278450363196127</v>
      </c>
      <c r="W267" s="1">
        <v>0.69799999999999995</v>
      </c>
      <c r="X267" s="1">
        <v>2.302</v>
      </c>
      <c r="Y267" s="1">
        <v>4.5</v>
      </c>
      <c r="Z267" s="1">
        <v>12.5</v>
      </c>
      <c r="AA267" s="1">
        <f t="shared" si="70"/>
        <v>0.84226276667632005</v>
      </c>
      <c r="AB267" s="1">
        <v>1</v>
      </c>
      <c r="AC267" s="1">
        <v>2</v>
      </c>
      <c r="AD267" s="1">
        <v>1</v>
      </c>
      <c r="AE267" s="1">
        <v>0</v>
      </c>
      <c r="AF267" s="1">
        <f t="shared" si="66"/>
        <v>0</v>
      </c>
      <c r="AH267" s="1">
        <f t="shared" si="74"/>
        <v>0.62053999495331813</v>
      </c>
      <c r="AI267" s="1">
        <f t="shared" si="75"/>
        <v>5.8594911775819256E-2</v>
      </c>
      <c r="AJ267" s="1">
        <f t="shared" si="65"/>
        <v>0.80505266622778149</v>
      </c>
      <c r="AK267" s="1">
        <f t="shared" ref="AK267:AK330" si="76">(((SUM(AJ265:AJ269))-(SUM(AI265:AI269)))^2)/(AVERAGE(AI265:AI269))</f>
        <v>396.66043190048077</v>
      </c>
      <c r="AL267" s="1" t="b">
        <f t="shared" ref="AL267:AL330" si="77">IF(AK267&gt;AO267, TRUE, FALSE)</f>
        <v>1</v>
      </c>
      <c r="AM267" s="1">
        <f t="shared" ref="AM267:AM330" si="78">(((SUM(AH265:AH269))-(SUM(AI265:AI269)))^2)/(AVERAGE(AI265:AI269))</f>
        <v>128.76586986577206</v>
      </c>
      <c r="AN267" s="1" t="b">
        <f t="shared" ref="AN267:AN330" si="79">IF(AM267&gt;AO267, TRUE, FALSE)</f>
        <v>1</v>
      </c>
      <c r="AO267" s="1">
        <v>9.4879999999999995</v>
      </c>
    </row>
    <row r="268" spans="1:41">
      <c r="A268" s="7">
        <v>265</v>
      </c>
      <c r="B268" s="9" t="s">
        <v>30</v>
      </c>
      <c r="C268" s="9" t="s">
        <v>31</v>
      </c>
      <c r="D268" s="9" t="s">
        <v>45</v>
      </c>
      <c r="E268" s="9" t="s">
        <v>46</v>
      </c>
      <c r="F268" s="2" t="b">
        <f t="shared" si="73"/>
        <v>0</v>
      </c>
      <c r="G268" s="2" t="b">
        <f t="shared" si="71"/>
        <v>0</v>
      </c>
      <c r="H268" s="1" t="s">
        <v>285</v>
      </c>
      <c r="J268" s="3"/>
      <c r="M268" s="1">
        <f>PRODUCT(SUM(PRODUCT(R268,overview!$J$6),PRODUCT(W268,overview!$K$6),PRODUCT(AB268,overview!$L$6)),1/SUM(overview!$J$6:$L$6))</f>
        <v>0.83478571428571424</v>
      </c>
      <c r="N268" s="1">
        <f>PRODUCT(SUM(PRODUCT(S268,overview!$J$6),PRODUCT(X268,overview!$K$6),PRODUCT(AC268,overview!$L$6)),1/SUM(overview!$J$6:$L$6))</f>
        <v>2.1652142857142853</v>
      </c>
      <c r="O268" s="1">
        <f t="shared" si="67"/>
        <v>12.7</v>
      </c>
      <c r="P268" s="1">
        <f t="shared" si="68"/>
        <v>18.3</v>
      </c>
      <c r="Q268" s="1">
        <f t="shared" si="72"/>
        <v>0.55554787829134933</v>
      </c>
      <c r="R268" s="1">
        <v>1</v>
      </c>
      <c r="S268" s="1">
        <v>2</v>
      </c>
      <c r="T268" s="1">
        <v>7</v>
      </c>
      <c r="U268" s="1">
        <v>0</v>
      </c>
      <c r="V268" s="1">
        <f t="shared" si="69"/>
        <v>0</v>
      </c>
      <c r="W268" s="1">
        <v>0.74299999999999999</v>
      </c>
      <c r="X268" s="1">
        <v>2.2570000000000001</v>
      </c>
      <c r="Y268" s="1">
        <v>5.7</v>
      </c>
      <c r="Z268" s="1">
        <v>17.3</v>
      </c>
      <c r="AA268" s="1">
        <f t="shared" si="70"/>
        <v>0.99914496031838551</v>
      </c>
      <c r="AB268" s="1">
        <v>1</v>
      </c>
      <c r="AC268" s="1">
        <v>2</v>
      </c>
      <c r="AD268" s="1">
        <v>0</v>
      </c>
      <c r="AE268" s="1">
        <v>1</v>
      </c>
      <c r="AF268" s="1" t="e">
        <f t="shared" si="66"/>
        <v>#DIV/0!</v>
      </c>
      <c r="AH268" s="1">
        <f t="shared" si="74"/>
        <v>0.69403060988579091</v>
      </c>
      <c r="AI268" s="1">
        <f t="shared" si="75"/>
        <v>5.4368502041303016E-2</v>
      </c>
      <c r="AJ268" s="1">
        <f t="shared" si="65"/>
        <v>1.3119376782971253</v>
      </c>
      <c r="AK268" s="1">
        <f t="shared" si="76"/>
        <v>571.14499502510648</v>
      </c>
      <c r="AL268" s="1" t="b">
        <f t="shared" si="77"/>
        <v>1</v>
      </c>
      <c r="AM268" s="1">
        <f t="shared" si="78"/>
        <v>193.22762625924943</v>
      </c>
      <c r="AN268" s="1" t="b">
        <f t="shared" si="79"/>
        <v>1</v>
      </c>
      <c r="AO268" s="1">
        <v>9.4879999999999995</v>
      </c>
    </row>
    <row r="269" spans="1:41">
      <c r="A269" s="7">
        <v>266</v>
      </c>
      <c r="B269" s="9" t="s">
        <v>120</v>
      </c>
      <c r="C269" s="9" t="s">
        <v>46</v>
      </c>
      <c r="D269" s="9" t="s">
        <v>45</v>
      </c>
      <c r="E269" s="9" t="s">
        <v>46</v>
      </c>
      <c r="F269" s="2" t="b">
        <f t="shared" si="73"/>
        <v>0</v>
      </c>
      <c r="G269" s="2" t="b">
        <f t="shared" si="71"/>
        <v>0</v>
      </c>
      <c r="H269" s="1" t="s">
        <v>285</v>
      </c>
      <c r="J269" s="3"/>
      <c r="M269" s="1">
        <f>PRODUCT(SUM(PRODUCT(R269,overview!$J$6),PRODUCT(W269,overview!$K$6),PRODUCT(AB269,overview!$L$6)),1/SUM(overview!$J$6:$L$6))</f>
        <v>1.0104999999999997</v>
      </c>
      <c r="N269" s="1">
        <f>PRODUCT(SUM(PRODUCT(S269,overview!$J$6),PRODUCT(X269,overview!$K$6),PRODUCT(AC269,overview!$L$6)),1/SUM(overview!$J$6:$L$6))</f>
        <v>1.9894999999999998</v>
      </c>
      <c r="O269" s="1">
        <f t="shared" si="67"/>
        <v>16</v>
      </c>
      <c r="P269" s="1">
        <f t="shared" si="68"/>
        <v>11</v>
      </c>
      <c r="Q269" s="1">
        <f t="shared" si="72"/>
        <v>0.34919263634078912</v>
      </c>
      <c r="R269" s="1">
        <v>1.018</v>
      </c>
      <c r="S269" s="1">
        <v>1.982</v>
      </c>
      <c r="T269" s="1">
        <v>7</v>
      </c>
      <c r="U269" s="1">
        <v>0</v>
      </c>
      <c r="V269" s="1">
        <f t="shared" si="69"/>
        <v>0</v>
      </c>
      <c r="W269" s="1">
        <v>1.0069999999999999</v>
      </c>
      <c r="X269" s="1">
        <v>1.9930000000000001</v>
      </c>
      <c r="Y269" s="1">
        <v>8</v>
      </c>
      <c r="Z269" s="1">
        <v>11</v>
      </c>
      <c r="AA269" s="1">
        <f t="shared" si="70"/>
        <v>0.69474410436527845</v>
      </c>
      <c r="AB269" s="1">
        <v>1</v>
      </c>
      <c r="AC269" s="1">
        <v>2</v>
      </c>
      <c r="AD269" s="1">
        <v>1</v>
      </c>
      <c r="AE269" s="1">
        <v>0</v>
      </c>
      <c r="AF269" s="1">
        <f t="shared" si="66"/>
        <v>0</v>
      </c>
      <c r="AH269" s="1">
        <f t="shared" si="74"/>
        <v>0.73648937971141493</v>
      </c>
      <c r="AI269" s="1">
        <f t="shared" si="75"/>
        <v>4.5157611694174447E-2</v>
      </c>
      <c r="AJ269" s="1">
        <f t="shared" si="65"/>
        <v>1.8014723630219645</v>
      </c>
      <c r="AK269" s="1">
        <f t="shared" si="76"/>
        <v>645.54438335375073</v>
      </c>
      <c r="AL269" s="1" t="b">
        <f t="shared" si="77"/>
        <v>1</v>
      </c>
      <c r="AM269" s="1">
        <f t="shared" si="78"/>
        <v>283.64948401251758</v>
      </c>
      <c r="AN269" s="1" t="b">
        <f t="shared" si="79"/>
        <v>1</v>
      </c>
      <c r="AO269" s="1">
        <v>9.4879999999999995</v>
      </c>
    </row>
    <row r="270" spans="1:41">
      <c r="A270" s="7">
        <v>267</v>
      </c>
      <c r="B270" s="9" t="s">
        <v>72</v>
      </c>
      <c r="C270" s="9" t="s">
        <v>73</v>
      </c>
      <c r="D270" s="9" t="s">
        <v>62</v>
      </c>
      <c r="E270" s="9" t="s">
        <v>48</v>
      </c>
      <c r="F270" s="2" t="b">
        <f t="shared" si="73"/>
        <v>1</v>
      </c>
      <c r="G270" s="2" t="b">
        <f t="shared" si="71"/>
        <v>0</v>
      </c>
      <c r="H270" s="1" t="s">
        <v>285</v>
      </c>
      <c r="J270" s="3"/>
      <c r="M270" s="1">
        <f>PRODUCT(SUM(PRODUCT(R270,overview!$J$6),PRODUCT(W270,overview!$K$6),PRODUCT(AB270,overview!$L$6)),1/SUM(overview!$J$6:$L$6))</f>
        <v>0.64619047619047609</v>
      </c>
      <c r="N270" s="1">
        <f>PRODUCT(SUM(PRODUCT(S270,overview!$J$6),PRODUCT(X270,overview!$K$6),PRODUCT(AC270,overview!$L$6)),1/SUM(overview!$J$6:$L$6))</f>
        <v>2.3538095238095234</v>
      </c>
      <c r="O270" s="1">
        <f t="shared" si="67"/>
        <v>13.5</v>
      </c>
      <c r="P270" s="1">
        <f t="shared" si="68"/>
        <v>16.5</v>
      </c>
      <c r="Q270" s="1">
        <f t="shared" si="72"/>
        <v>0.3355362240654573</v>
      </c>
      <c r="R270" s="1">
        <v>0.33300000000000002</v>
      </c>
      <c r="S270" s="1">
        <v>2.6669999999999998</v>
      </c>
      <c r="T270" s="1">
        <v>7</v>
      </c>
      <c r="U270" s="1">
        <v>0</v>
      </c>
      <c r="V270" s="1">
        <f t="shared" si="69"/>
        <v>0</v>
      </c>
      <c r="W270" s="1">
        <v>0.81399999999999995</v>
      </c>
      <c r="X270" s="1">
        <v>2.1859999999999999</v>
      </c>
      <c r="Y270" s="1">
        <v>6.5</v>
      </c>
      <c r="Z270" s="1">
        <v>15.5</v>
      </c>
      <c r="AA270" s="1">
        <f t="shared" si="70"/>
        <v>0.88795833626574694</v>
      </c>
      <c r="AB270" s="1">
        <v>0.5</v>
      </c>
      <c r="AC270" s="1">
        <v>2.5</v>
      </c>
      <c r="AD270" s="1">
        <v>0</v>
      </c>
      <c r="AE270" s="1">
        <v>1</v>
      </c>
      <c r="AF270" s="1" t="e">
        <f t="shared" si="66"/>
        <v>#DIV/0!</v>
      </c>
      <c r="AH270" s="1">
        <f t="shared" si="74"/>
        <v>0.93380981816749709</v>
      </c>
      <c r="AI270" s="1">
        <f t="shared" si="75"/>
        <v>5.2144607729110802E-2</v>
      </c>
      <c r="AJ270" s="1">
        <f t="shared" si="65"/>
        <v>1.2604446616173954</v>
      </c>
      <c r="AK270" s="1">
        <f t="shared" si="76"/>
        <v>869.1904574739234</v>
      </c>
      <c r="AL270" s="1" t="b">
        <f t="shared" si="77"/>
        <v>1</v>
      </c>
      <c r="AM270" s="1">
        <f t="shared" si="78"/>
        <v>440.6724418954567</v>
      </c>
      <c r="AN270" s="1" t="b">
        <f t="shared" si="79"/>
        <v>1</v>
      </c>
      <c r="AO270" s="1">
        <v>9.4879999999999995</v>
      </c>
    </row>
    <row r="271" spans="1:41">
      <c r="A271" s="7">
        <v>268</v>
      </c>
      <c r="B271" s="9" t="s">
        <v>83</v>
      </c>
      <c r="C271" s="9" t="s">
        <v>61</v>
      </c>
      <c r="D271" s="9" t="s">
        <v>28</v>
      </c>
      <c r="E271" s="9" t="s">
        <v>29</v>
      </c>
      <c r="F271" s="2" t="b">
        <f t="shared" si="73"/>
        <v>0</v>
      </c>
      <c r="G271" s="2" t="b">
        <f t="shared" si="71"/>
        <v>1</v>
      </c>
      <c r="H271" s="1" t="s">
        <v>285</v>
      </c>
      <c r="J271" s="3"/>
      <c r="M271" s="1">
        <f>PRODUCT(SUM(PRODUCT(R271,overview!$J$6),PRODUCT(W271,overview!$K$6),PRODUCT(AB271,overview!$L$6)),1/SUM(overview!$J$6:$L$6))</f>
        <v>0.83280952380952378</v>
      </c>
      <c r="N271" s="1">
        <f>PRODUCT(SUM(PRODUCT(S271,overview!$J$6),PRODUCT(X271,overview!$K$6),PRODUCT(AC271,overview!$L$6)),1/SUM(overview!$J$6:$L$6))</f>
        <v>2.1671904761904757</v>
      </c>
      <c r="O271" s="1">
        <f t="shared" si="67"/>
        <v>14</v>
      </c>
      <c r="P271" s="1">
        <f t="shared" si="68"/>
        <v>14</v>
      </c>
      <c r="Q271" s="1">
        <f t="shared" si="72"/>
        <v>0.38428072334160979</v>
      </c>
      <c r="R271" s="1">
        <v>1</v>
      </c>
      <c r="S271" s="1">
        <v>2</v>
      </c>
      <c r="T271" s="1">
        <v>8</v>
      </c>
      <c r="U271" s="1">
        <v>0</v>
      </c>
      <c r="V271" s="1">
        <f t="shared" si="69"/>
        <v>0</v>
      </c>
      <c r="W271" s="1">
        <v>0.74299999999999999</v>
      </c>
      <c r="X271" s="1">
        <v>2.2570000000000001</v>
      </c>
      <c r="Y271" s="1">
        <v>6</v>
      </c>
      <c r="Z271" s="1">
        <v>13</v>
      </c>
      <c r="AA271" s="1">
        <f t="shared" si="70"/>
        <v>0.71326244277063933</v>
      </c>
      <c r="AB271" s="1">
        <v>0.91700000000000004</v>
      </c>
      <c r="AC271" s="1">
        <v>2.0830000000000002</v>
      </c>
      <c r="AD271" s="1">
        <v>0</v>
      </c>
      <c r="AE271" s="1">
        <v>1</v>
      </c>
      <c r="AF271" s="1" t="e">
        <f t="shared" si="66"/>
        <v>#DIV/0!</v>
      </c>
      <c r="AH271" s="1">
        <f t="shared" si="74"/>
        <v>1.1300677042591643</v>
      </c>
      <c r="AI271" s="1">
        <f t="shared" si="75"/>
        <v>5.145338229829572E-2</v>
      </c>
      <c r="AJ271" s="1">
        <f t="shared" si="65"/>
        <v>0.89574963843805211</v>
      </c>
      <c r="AK271" s="1">
        <f t="shared" si="76"/>
        <v>983.31860757793709</v>
      </c>
      <c r="AL271" s="1" t="b">
        <f t="shared" si="77"/>
        <v>1</v>
      </c>
      <c r="AM271" s="1">
        <f t="shared" si="78"/>
        <v>651.40158011653216</v>
      </c>
      <c r="AN271" s="1" t="b">
        <f t="shared" si="79"/>
        <v>1</v>
      </c>
      <c r="AO271" s="1">
        <v>9.4879999999999995</v>
      </c>
    </row>
    <row r="272" spans="1:41">
      <c r="A272" s="7">
        <v>269</v>
      </c>
      <c r="B272" s="9" t="s">
        <v>38</v>
      </c>
      <c r="C272" s="9" t="s">
        <v>1</v>
      </c>
      <c r="D272" s="9" t="s">
        <v>45</v>
      </c>
      <c r="E272" s="9" t="s">
        <v>46</v>
      </c>
      <c r="F272" s="2" t="b">
        <f t="shared" si="73"/>
        <v>0</v>
      </c>
      <c r="G272" s="2" t="b">
        <f t="shared" si="71"/>
        <v>1</v>
      </c>
      <c r="H272" s="1" t="s">
        <v>285</v>
      </c>
      <c r="J272" s="3"/>
      <c r="M272" s="1">
        <f>PRODUCT(SUM(PRODUCT(R272,overview!$J$6),PRODUCT(W272,overview!$K$6),PRODUCT(AB272,overview!$L$6)),1/SUM(overview!$J$6:$L$6))</f>
        <v>0.76961904761904754</v>
      </c>
      <c r="N272" s="1">
        <f>PRODUCT(SUM(PRODUCT(S272,overview!$J$6),PRODUCT(X272,overview!$K$6),PRODUCT(AC272,overview!$L$6)),1/SUM(overview!$J$6:$L$6))</f>
        <v>2.2303809523809521</v>
      </c>
      <c r="O272" s="1">
        <f t="shared" si="67"/>
        <v>14.3</v>
      </c>
      <c r="P272" s="1">
        <f t="shared" si="68"/>
        <v>14.7</v>
      </c>
      <c r="Q272" s="1">
        <f t="shared" si="72"/>
        <v>0.35471377761825679</v>
      </c>
      <c r="R272" s="1">
        <v>0.33300000000000002</v>
      </c>
      <c r="S272" s="1">
        <v>2.6669999999999998</v>
      </c>
      <c r="T272" s="1">
        <v>5</v>
      </c>
      <c r="U272" s="1">
        <v>1</v>
      </c>
      <c r="V272" s="1">
        <f t="shared" si="69"/>
        <v>2.4971878515185605E-2</v>
      </c>
      <c r="W272" s="1">
        <v>1.006</v>
      </c>
      <c r="X272" s="1">
        <v>1.994</v>
      </c>
      <c r="Y272" s="1">
        <v>9.3000000000000007</v>
      </c>
      <c r="Z272" s="1">
        <v>12.7</v>
      </c>
      <c r="AA272" s="1">
        <f t="shared" si="70"/>
        <v>0.68895935117179485</v>
      </c>
      <c r="AB272" s="1">
        <v>0.5</v>
      </c>
      <c r="AC272" s="1">
        <v>2.5</v>
      </c>
      <c r="AD272" s="1">
        <v>0</v>
      </c>
      <c r="AE272" s="1">
        <v>1</v>
      </c>
      <c r="AF272" s="1" t="e">
        <f t="shared" si="66"/>
        <v>#DIV/0!</v>
      </c>
      <c r="AH272" s="1">
        <f t="shared" si="74"/>
        <v>1.2239036783386719</v>
      </c>
      <c r="AI272" s="1">
        <f t="shared" si="75"/>
        <v>2.5577557755775578E-2</v>
      </c>
      <c r="AJ272" s="1">
        <f t="shared" si="65"/>
        <v>1.2644173247188319</v>
      </c>
      <c r="AK272" s="1">
        <f t="shared" si="76"/>
        <v>999.69581059376833</v>
      </c>
      <c r="AL272" s="1" t="b">
        <f t="shared" si="77"/>
        <v>1</v>
      </c>
      <c r="AM272" s="1">
        <f t="shared" si="78"/>
        <v>822.13334503573969</v>
      </c>
      <c r="AN272" s="1" t="b">
        <f t="shared" si="79"/>
        <v>1</v>
      </c>
      <c r="AO272" s="1">
        <v>9.4879999999999995</v>
      </c>
    </row>
    <row r="273" spans="1:41">
      <c r="A273" s="7">
        <v>270</v>
      </c>
      <c r="B273" s="9" t="s">
        <v>85</v>
      </c>
      <c r="C273" s="9" t="s">
        <v>86</v>
      </c>
      <c r="D273" s="9" t="s">
        <v>62</v>
      </c>
      <c r="E273" s="9" t="s">
        <v>48</v>
      </c>
      <c r="F273" s="2" t="b">
        <f t="shared" si="73"/>
        <v>1</v>
      </c>
      <c r="G273" s="2" t="b">
        <f t="shared" si="71"/>
        <v>0</v>
      </c>
      <c r="H273" s="1" t="s">
        <v>125</v>
      </c>
      <c r="J273" s="3"/>
      <c r="M273" s="1">
        <f>PRODUCT(SUM(PRODUCT(R273,overview!$J$6),PRODUCT(W273,overview!$K$6),PRODUCT(AB273,overview!$L$6)),1/SUM(overview!$J$6:$L$6))</f>
        <v>0.52992857142857142</v>
      </c>
      <c r="N273" s="1">
        <f>PRODUCT(SUM(PRODUCT(S273,overview!$J$6),PRODUCT(X273,overview!$K$6),PRODUCT(AC273,overview!$L$6)),1/SUM(overview!$J$6:$L$6))</f>
        <v>2.4700714285714285</v>
      </c>
      <c r="O273" s="1">
        <f t="shared" si="67"/>
        <v>4.5</v>
      </c>
      <c r="P273" s="1">
        <f t="shared" si="68"/>
        <v>19.5</v>
      </c>
      <c r="Q273" s="1">
        <f t="shared" si="72"/>
        <v>0.92967236343656912</v>
      </c>
      <c r="R273" s="1">
        <v>0</v>
      </c>
      <c r="S273" s="1">
        <v>3</v>
      </c>
      <c r="T273" s="1">
        <v>0</v>
      </c>
      <c r="U273" s="1">
        <v>0</v>
      </c>
      <c r="V273" s="1" t="e">
        <f t="shared" si="69"/>
        <v>#DIV/0!</v>
      </c>
      <c r="W273" s="1">
        <v>0.80800000000000005</v>
      </c>
      <c r="X273" s="1">
        <v>2.1920000000000002</v>
      </c>
      <c r="Y273" s="1">
        <v>4.5</v>
      </c>
      <c r="Z273" s="1">
        <v>16.5</v>
      </c>
      <c r="AA273" s="1">
        <f t="shared" si="70"/>
        <v>1.3515815085158149</v>
      </c>
      <c r="AB273" s="1">
        <v>0.441</v>
      </c>
      <c r="AC273" s="1">
        <v>2.5590000000000002</v>
      </c>
      <c r="AD273" s="1">
        <v>0</v>
      </c>
      <c r="AE273" s="1">
        <v>3</v>
      </c>
      <c r="AF273" s="1" t="e">
        <f t="shared" si="66"/>
        <v>#DIV/0!</v>
      </c>
      <c r="AH273" s="1">
        <f t="shared" si="74"/>
        <v>1.2925528240909598</v>
      </c>
      <c r="AI273" s="1">
        <f t="shared" si="75"/>
        <v>2.6562262928471546E-2</v>
      </c>
      <c r="AJ273" s="1">
        <f t="shared" si="65"/>
        <v>1.2644173247188319</v>
      </c>
      <c r="AK273" s="1">
        <f t="shared" si="76"/>
        <v>1038.6850238772922</v>
      </c>
      <c r="AL273" s="1" t="b">
        <f t="shared" si="77"/>
        <v>1</v>
      </c>
      <c r="AM273" s="1">
        <f t="shared" si="78"/>
        <v>981.09909422915075</v>
      </c>
      <c r="AN273" s="1" t="b">
        <f t="shared" si="79"/>
        <v>1</v>
      </c>
      <c r="AO273" s="1">
        <v>9.4879999999999995</v>
      </c>
    </row>
    <row r="274" spans="1:41">
      <c r="A274" s="7">
        <v>271</v>
      </c>
      <c r="B274" s="9" t="s">
        <v>45</v>
      </c>
      <c r="C274" s="9" t="s">
        <v>46</v>
      </c>
      <c r="D274" s="9" t="s">
        <v>62</v>
      </c>
      <c r="E274" s="9" t="s">
        <v>48</v>
      </c>
      <c r="F274" s="2" t="b">
        <f t="shared" si="73"/>
        <v>1</v>
      </c>
      <c r="G274" s="2" t="b">
        <f t="shared" si="71"/>
        <v>0</v>
      </c>
      <c r="H274" s="1" t="s">
        <v>125</v>
      </c>
      <c r="J274" s="4"/>
      <c r="M274" s="1">
        <f>PRODUCT(SUM(PRODUCT(R274,overview!$J$6),PRODUCT(W274,overview!$K$6),PRODUCT(AB274,overview!$L$6)),1/SUM(overview!$J$6:$L$6))</f>
        <v>0.81578571428571423</v>
      </c>
      <c r="N274" s="1">
        <f>PRODUCT(SUM(PRODUCT(S274,overview!$J$6),PRODUCT(X274,overview!$K$6),PRODUCT(AC274,overview!$L$6)),1/SUM(overview!$J$6:$L$6))</f>
        <v>2.1842142857142859</v>
      </c>
      <c r="O274" s="1">
        <f t="shared" si="67"/>
        <v>9.5</v>
      </c>
      <c r="P274" s="1">
        <f t="shared" si="68"/>
        <v>21.5</v>
      </c>
      <c r="Q274" s="1">
        <f t="shared" si="72"/>
        <v>0.84527049006800326</v>
      </c>
      <c r="R274" s="1">
        <v>0.997</v>
      </c>
      <c r="S274" s="1">
        <v>2.0030000000000001</v>
      </c>
      <c r="T274" s="1">
        <v>5</v>
      </c>
      <c r="U274" s="1">
        <v>1</v>
      </c>
      <c r="V274" s="1">
        <f t="shared" si="69"/>
        <v>9.9550673989016472E-2</v>
      </c>
      <c r="W274" s="1">
        <v>0.71499999999999997</v>
      </c>
      <c r="X274" s="1">
        <v>2.2850000000000001</v>
      </c>
      <c r="Y274" s="1">
        <v>4.5</v>
      </c>
      <c r="Z274" s="1">
        <v>18.5</v>
      </c>
      <c r="AA274" s="1">
        <f t="shared" si="70"/>
        <v>1.286408947240457</v>
      </c>
      <c r="AB274" s="1">
        <v>1</v>
      </c>
      <c r="AC274" s="1">
        <v>2</v>
      </c>
      <c r="AD274" s="1">
        <v>0</v>
      </c>
      <c r="AE274" s="1">
        <v>2</v>
      </c>
      <c r="AF274" s="1" t="e">
        <f t="shared" si="66"/>
        <v>#DIV/0!</v>
      </c>
      <c r="AH274" s="1">
        <f t="shared" si="74"/>
        <v>1.3615970197602851</v>
      </c>
      <c r="AI274" s="1">
        <f t="shared" si="75"/>
        <v>4.4742197788030312E-2</v>
      </c>
      <c r="AJ274" s="1">
        <f t="shared" si="65"/>
        <v>1.8466282734736759</v>
      </c>
      <c r="AK274" s="1">
        <f t="shared" si="76"/>
        <v>1139.6972173663273</v>
      </c>
      <c r="AL274" s="1" t="b">
        <f t="shared" si="77"/>
        <v>1</v>
      </c>
      <c r="AM274" s="1">
        <f t="shared" si="78"/>
        <v>1120.578176115454</v>
      </c>
      <c r="AN274" s="1" t="b">
        <f t="shared" si="79"/>
        <v>1</v>
      </c>
      <c r="AO274" s="1">
        <v>9.4879999999999995</v>
      </c>
    </row>
    <row r="275" spans="1:41">
      <c r="A275" s="7">
        <v>272</v>
      </c>
      <c r="B275" s="9" t="s">
        <v>28</v>
      </c>
      <c r="C275" s="9" t="s">
        <v>29</v>
      </c>
      <c r="D275" s="9" t="s">
        <v>49</v>
      </c>
      <c r="E275" s="9" t="s">
        <v>50</v>
      </c>
      <c r="F275" s="2" t="b">
        <f t="shared" si="73"/>
        <v>1</v>
      </c>
      <c r="G275" s="2" t="b">
        <f t="shared" si="71"/>
        <v>0</v>
      </c>
      <c r="H275" s="1" t="s">
        <v>125</v>
      </c>
      <c r="J275" s="4"/>
      <c r="M275" s="1">
        <f>PRODUCT(SUM(PRODUCT(R275,overview!$J$6),PRODUCT(W275,overview!$K$6),PRODUCT(AB275,overview!$L$6)),1/SUM(overview!$J$6:$L$6))</f>
        <v>0.75361904761904763</v>
      </c>
      <c r="N275" s="1">
        <f>PRODUCT(SUM(PRODUCT(S275,overview!$J$6),PRODUCT(X275,overview!$K$6),PRODUCT(AC275,overview!$L$6)),1/SUM(overview!$J$6:$L$6))</f>
        <v>2.2463809523809526</v>
      </c>
      <c r="O275" s="1">
        <f t="shared" si="67"/>
        <v>13</v>
      </c>
      <c r="P275" s="1">
        <f t="shared" si="68"/>
        <v>18</v>
      </c>
      <c r="Q275" s="1">
        <f t="shared" si="72"/>
        <v>0.46451272050118864</v>
      </c>
      <c r="R275" s="1">
        <v>0.66700000000000004</v>
      </c>
      <c r="S275" s="1">
        <v>2.3330000000000002</v>
      </c>
      <c r="T275" s="1">
        <v>6</v>
      </c>
      <c r="U275" s="1">
        <v>0</v>
      </c>
      <c r="V275" s="1">
        <f t="shared" si="69"/>
        <v>0</v>
      </c>
      <c r="W275" s="1">
        <v>0.81100000000000005</v>
      </c>
      <c r="X275" s="1">
        <v>2.1890000000000001</v>
      </c>
      <c r="Y275" s="1">
        <v>7</v>
      </c>
      <c r="Z275" s="1">
        <v>17</v>
      </c>
      <c r="AA275" s="1">
        <f t="shared" si="70"/>
        <v>0.89975853292436203</v>
      </c>
      <c r="AB275" s="1">
        <v>0.41699999999999998</v>
      </c>
      <c r="AC275" s="1">
        <v>2.5830000000000002</v>
      </c>
      <c r="AD275" s="1">
        <v>0</v>
      </c>
      <c r="AE275" s="1">
        <v>1</v>
      </c>
      <c r="AF275" s="1" t="e">
        <f t="shared" si="66"/>
        <v>#DIV/0!</v>
      </c>
      <c r="AH275" s="1">
        <f t="shared" si="74"/>
        <v>1.4242335631617828</v>
      </c>
      <c r="AI275" s="1">
        <f t="shared" si="75"/>
        <v>4.9739617808624674E-2</v>
      </c>
      <c r="AJ275" s="1">
        <f t="shared" si="65"/>
        <v>1.3414950328716748</v>
      </c>
      <c r="AK275" s="1">
        <f t="shared" si="76"/>
        <v>888.86905538344354</v>
      </c>
      <c r="AL275" s="1" t="b">
        <f t="shared" si="77"/>
        <v>1</v>
      </c>
      <c r="AM275" s="1">
        <f t="shared" si="78"/>
        <v>984.33028000786612</v>
      </c>
      <c r="AN275" s="1" t="b">
        <f t="shared" si="79"/>
        <v>1</v>
      </c>
      <c r="AO275" s="1">
        <v>9.4879999999999995</v>
      </c>
    </row>
    <row r="276" spans="1:41">
      <c r="A276" s="7">
        <v>273</v>
      </c>
      <c r="B276" s="9" t="s">
        <v>89</v>
      </c>
      <c r="C276" s="9" t="s">
        <v>70</v>
      </c>
      <c r="D276" s="9" t="s">
        <v>75</v>
      </c>
      <c r="E276" s="9" t="s">
        <v>1</v>
      </c>
      <c r="F276" s="2" t="b">
        <f t="shared" si="73"/>
        <v>1</v>
      </c>
      <c r="G276" s="2" t="b">
        <f t="shared" si="71"/>
        <v>1</v>
      </c>
      <c r="H276" s="1" t="s">
        <v>125</v>
      </c>
      <c r="J276" s="3"/>
      <c r="M276" s="1">
        <f>PRODUCT(SUM(PRODUCT(R276,overview!$J$6),PRODUCT(W276,overview!$K$6),PRODUCT(AB276,overview!$L$6)),1/SUM(overview!$J$6:$L$6))</f>
        <v>0.6657142857142857</v>
      </c>
      <c r="N276" s="1">
        <f>PRODUCT(SUM(PRODUCT(S276,overview!$J$6),PRODUCT(X276,overview!$K$6),PRODUCT(AC276,overview!$L$6)),1/SUM(overview!$J$6:$L$6))</f>
        <v>2.3342857142857145</v>
      </c>
      <c r="O276" s="1">
        <f t="shared" si="67"/>
        <v>10.3</v>
      </c>
      <c r="P276" s="1">
        <f t="shared" si="68"/>
        <v>44.7</v>
      </c>
      <c r="Q276" s="1">
        <f t="shared" si="72"/>
        <v>1.2376680015686088</v>
      </c>
      <c r="R276" s="1">
        <v>1</v>
      </c>
      <c r="S276" s="1">
        <v>2</v>
      </c>
      <c r="T276" s="1">
        <v>6</v>
      </c>
      <c r="U276" s="1">
        <v>0</v>
      </c>
      <c r="V276" s="1">
        <f t="shared" si="69"/>
        <v>0</v>
      </c>
      <c r="W276" s="1">
        <v>0.48</v>
      </c>
      <c r="X276" s="1">
        <v>2.52</v>
      </c>
      <c r="Y276" s="1">
        <v>3.3</v>
      </c>
      <c r="Z276" s="1">
        <v>43.7</v>
      </c>
      <c r="AA276" s="1">
        <f t="shared" si="70"/>
        <v>2.5223665223665224</v>
      </c>
      <c r="AB276" s="1">
        <v>1</v>
      </c>
      <c r="AC276" s="1">
        <v>2</v>
      </c>
      <c r="AD276" s="1">
        <v>1</v>
      </c>
      <c r="AE276" s="1">
        <v>1</v>
      </c>
      <c r="AF276" s="1">
        <f t="shared" si="66"/>
        <v>0.5</v>
      </c>
      <c r="AH276" s="1">
        <f t="shared" si="74"/>
        <v>1.4783676497982474</v>
      </c>
      <c r="AI276" s="1">
        <f t="shared" si="75"/>
        <v>4.6980483931566917E-2</v>
      </c>
      <c r="AJ276" s="1">
        <f t="shared" si="65"/>
        <v>1.1196524841950124</v>
      </c>
      <c r="AK276" s="1">
        <f t="shared" si="76"/>
        <v>689.00138742348952</v>
      </c>
      <c r="AL276" s="1" t="b">
        <f t="shared" si="77"/>
        <v>1</v>
      </c>
      <c r="AM276" s="1">
        <f t="shared" si="78"/>
        <v>870.88157375148887</v>
      </c>
      <c r="AN276" s="1" t="b">
        <f t="shared" si="79"/>
        <v>1</v>
      </c>
      <c r="AO276" s="1">
        <v>9.4879999999999995</v>
      </c>
    </row>
    <row r="277" spans="1:41">
      <c r="A277" s="7">
        <v>274</v>
      </c>
      <c r="B277" s="9" t="s">
        <v>98</v>
      </c>
      <c r="C277" s="9" t="s">
        <v>50</v>
      </c>
      <c r="D277" s="9" t="s">
        <v>49</v>
      </c>
      <c r="E277" s="9" t="s">
        <v>50</v>
      </c>
      <c r="F277" s="2" t="b">
        <f t="shared" si="73"/>
        <v>0</v>
      </c>
      <c r="G277" s="2" t="b">
        <f t="shared" si="71"/>
        <v>0</v>
      </c>
      <c r="H277" s="1" t="s">
        <v>125</v>
      </c>
      <c r="J277" s="3"/>
      <c r="M277" s="1">
        <f>PRODUCT(SUM(PRODUCT(R277,overview!$J$6),PRODUCT(W277,overview!$K$6),PRODUCT(AB277,overview!$L$6)),1/SUM(overview!$J$6:$L$6))</f>
        <v>0.49807142857142855</v>
      </c>
      <c r="N277" s="1">
        <f>PRODUCT(SUM(PRODUCT(S277,overview!$J$6),PRODUCT(X277,overview!$K$6),PRODUCT(AC277,overview!$L$6)),1/SUM(overview!$J$6:$L$6))</f>
        <v>2.5019285714285715</v>
      </c>
      <c r="O277" s="1">
        <f t="shared" si="67"/>
        <v>10.199999999999999</v>
      </c>
      <c r="P277" s="1">
        <f t="shared" si="68"/>
        <v>42.8</v>
      </c>
      <c r="Q277" s="1">
        <f t="shared" si="72"/>
        <v>0.8353343107306016</v>
      </c>
      <c r="R277" s="1">
        <v>0.40200000000000002</v>
      </c>
      <c r="S277" s="1">
        <v>2.5979999999999999</v>
      </c>
      <c r="T277" s="1">
        <v>3</v>
      </c>
      <c r="U277" s="1">
        <v>3</v>
      </c>
      <c r="V277" s="1">
        <f t="shared" si="69"/>
        <v>0.15473441108545036</v>
      </c>
      <c r="W277" s="1">
        <v>0.55400000000000005</v>
      </c>
      <c r="X277" s="1">
        <v>2.4460000000000002</v>
      </c>
      <c r="Y277" s="1">
        <v>6.2</v>
      </c>
      <c r="Z277" s="1">
        <v>39.799999999999997</v>
      </c>
      <c r="AA277" s="1">
        <f t="shared" si="70"/>
        <v>1.4539340068050537</v>
      </c>
      <c r="AB277" s="1">
        <v>0.33300000000000002</v>
      </c>
      <c r="AC277" s="1">
        <v>2.6669999999999998</v>
      </c>
      <c r="AD277" s="1">
        <v>1</v>
      </c>
      <c r="AE277" s="1">
        <v>0</v>
      </c>
      <c r="AF277" s="1">
        <f t="shared" si="66"/>
        <v>0</v>
      </c>
      <c r="AH277" s="1">
        <f t="shared" si="74"/>
        <v>1.4636431357536757</v>
      </c>
      <c r="AI277" s="1">
        <f t="shared" si="75"/>
        <v>6.592073773476928E-2</v>
      </c>
      <c r="AJ277" s="1">
        <f t="shared" si="65"/>
        <v>1.110732538330494</v>
      </c>
      <c r="AK277" s="1">
        <f t="shared" si="76"/>
        <v>434.99396658136573</v>
      </c>
      <c r="AL277" s="1" t="b">
        <f t="shared" si="77"/>
        <v>1</v>
      </c>
      <c r="AM277" s="1">
        <f t="shared" si="78"/>
        <v>861.63786229460129</v>
      </c>
      <c r="AN277" s="1" t="b">
        <f t="shared" si="79"/>
        <v>1</v>
      </c>
      <c r="AO277" s="1">
        <v>9.4879999999999995</v>
      </c>
    </row>
    <row r="278" spans="1:41">
      <c r="A278" s="7">
        <v>275</v>
      </c>
      <c r="B278" s="9" t="s">
        <v>60</v>
      </c>
      <c r="C278" s="9" t="s">
        <v>61</v>
      </c>
      <c r="D278" s="9" t="s">
        <v>67</v>
      </c>
      <c r="E278" s="9" t="s">
        <v>37</v>
      </c>
      <c r="F278" s="2" t="b">
        <f t="shared" si="73"/>
        <v>0</v>
      </c>
      <c r="G278" s="2" t="b">
        <f t="shared" si="71"/>
        <v>1</v>
      </c>
      <c r="H278" s="1" t="s">
        <v>125</v>
      </c>
      <c r="J278" s="3"/>
      <c r="M278" s="1">
        <f>PRODUCT(SUM(PRODUCT(R278,overview!$J$6),PRODUCT(W278,overview!$K$6),PRODUCT(AB278,overview!$L$6)),1/SUM(overview!$J$6:$L$6))</f>
        <v>0.75716666666666665</v>
      </c>
      <c r="N278" s="1">
        <f>PRODUCT(SUM(PRODUCT(S278,overview!$J$6),PRODUCT(X278,overview!$K$6),PRODUCT(AC278,overview!$L$6)),1/SUM(overview!$J$6:$L$6))</f>
        <v>2.242833333333333</v>
      </c>
      <c r="O278" s="1">
        <f t="shared" si="67"/>
        <v>11</v>
      </c>
      <c r="P278" s="1">
        <f t="shared" si="68"/>
        <v>36</v>
      </c>
      <c r="Q278" s="1">
        <f t="shared" si="72"/>
        <v>1.104852493126254</v>
      </c>
      <c r="R278" s="1">
        <v>1</v>
      </c>
      <c r="S278" s="1">
        <v>2</v>
      </c>
      <c r="T278" s="1">
        <v>6</v>
      </c>
      <c r="U278" s="1">
        <v>0</v>
      </c>
      <c r="V278" s="1">
        <f t="shared" si="69"/>
        <v>0</v>
      </c>
      <c r="W278" s="1">
        <v>0.629</v>
      </c>
      <c r="X278" s="1">
        <v>2.371</v>
      </c>
      <c r="Y278" s="1">
        <v>5</v>
      </c>
      <c r="Z278" s="1">
        <v>35</v>
      </c>
      <c r="AA278" s="1">
        <f t="shared" si="70"/>
        <v>1.857022353437368</v>
      </c>
      <c r="AB278" s="1">
        <v>0.81799999999999995</v>
      </c>
      <c r="AC278" s="1">
        <v>2.1819999999999999</v>
      </c>
      <c r="AD278" s="1">
        <v>0</v>
      </c>
      <c r="AE278" s="1">
        <v>1</v>
      </c>
      <c r="AF278" s="1" t="e">
        <f t="shared" si="66"/>
        <v>#DIV/0!</v>
      </c>
      <c r="AH278" s="1">
        <f t="shared" si="74"/>
        <v>1.4763175642201689</v>
      </c>
      <c r="AI278" s="1">
        <f t="shared" si="75"/>
        <v>6.8227261643501597E-2</v>
      </c>
      <c r="AJ278" s="1">
        <f t="shared" si="65"/>
        <v>1.0198266650836991</v>
      </c>
      <c r="AK278" s="1">
        <f t="shared" si="76"/>
        <v>323.75613225976809</v>
      </c>
      <c r="AL278" s="1" t="b">
        <f t="shared" si="77"/>
        <v>1</v>
      </c>
      <c r="AM278" s="1">
        <f t="shared" si="78"/>
        <v>879.65579846227081</v>
      </c>
      <c r="AN278" s="1" t="b">
        <f t="shared" si="79"/>
        <v>1</v>
      </c>
      <c r="AO278" s="1">
        <v>9.4879999999999995</v>
      </c>
    </row>
    <row r="279" spans="1:41">
      <c r="A279" s="7">
        <v>276</v>
      </c>
      <c r="B279" s="9" t="s">
        <v>45</v>
      </c>
      <c r="C279" s="9" t="s">
        <v>46</v>
      </c>
      <c r="D279" s="9" t="s">
        <v>30</v>
      </c>
      <c r="E279" s="9" t="s">
        <v>31</v>
      </c>
      <c r="F279" s="2" t="b">
        <f t="shared" si="73"/>
        <v>0</v>
      </c>
      <c r="G279" s="2" t="b">
        <f t="shared" si="71"/>
        <v>0</v>
      </c>
      <c r="H279" s="1" t="s">
        <v>125</v>
      </c>
      <c r="J279" s="3"/>
      <c r="M279" s="1">
        <f>PRODUCT(SUM(PRODUCT(R279,overview!$J$6),PRODUCT(W279,overview!$K$6),PRODUCT(AB279,overview!$L$6)),1/SUM(overview!$J$6:$L$6))</f>
        <v>0.87845238095238076</v>
      </c>
      <c r="N279" s="1">
        <f>PRODUCT(SUM(PRODUCT(S279,overview!$J$6),PRODUCT(X279,overview!$K$6),PRODUCT(AC279,overview!$L$6)),1/SUM(overview!$J$6:$L$6))</f>
        <v>2.121547619047619</v>
      </c>
      <c r="O279" s="1">
        <f t="shared" si="67"/>
        <v>11.7</v>
      </c>
      <c r="P279" s="1">
        <f t="shared" si="68"/>
        <v>33.299999999999997</v>
      </c>
      <c r="Q279" s="1">
        <f t="shared" si="72"/>
        <v>1.1784843292053881</v>
      </c>
      <c r="R279" s="1">
        <v>1.0229999999999999</v>
      </c>
      <c r="S279" s="1">
        <v>1.9770000000000001</v>
      </c>
      <c r="T279" s="1">
        <v>5</v>
      </c>
      <c r="U279" s="1">
        <v>0</v>
      </c>
      <c r="V279" s="1">
        <f t="shared" si="69"/>
        <v>0</v>
      </c>
      <c r="W279" s="1">
        <v>0.79900000000000004</v>
      </c>
      <c r="X279" s="1">
        <v>2.2010000000000001</v>
      </c>
      <c r="Y279" s="1">
        <v>6.7</v>
      </c>
      <c r="Z279" s="1">
        <v>32.299999999999997</v>
      </c>
      <c r="AA279" s="1">
        <f t="shared" si="70"/>
        <v>1.7500661164870785</v>
      </c>
      <c r="AB279" s="1">
        <v>1</v>
      </c>
      <c r="AC279" s="1">
        <v>2</v>
      </c>
      <c r="AD279" s="1">
        <v>0</v>
      </c>
      <c r="AE279" s="1">
        <v>1</v>
      </c>
      <c r="AF279" s="1" t="e">
        <f t="shared" si="66"/>
        <v>#DIV/0!</v>
      </c>
      <c r="AH279" s="1">
        <f t="shared" si="74"/>
        <v>1.4851450710288421</v>
      </c>
      <c r="AI279" s="1">
        <f t="shared" si="75"/>
        <v>5.674099993128711E-2</v>
      </c>
      <c r="AJ279" s="1">
        <f t="shared" si="65"/>
        <v>0.69806638608750871</v>
      </c>
      <c r="AK279" s="1">
        <f t="shared" si="76"/>
        <v>282.14304203189511</v>
      </c>
      <c r="AL279" s="1" t="b">
        <f t="shared" si="77"/>
        <v>1</v>
      </c>
      <c r="AM279" s="1">
        <f t="shared" si="78"/>
        <v>881.39999173139665</v>
      </c>
      <c r="AN279" s="1" t="b">
        <f t="shared" si="79"/>
        <v>1</v>
      </c>
      <c r="AO279" s="1">
        <v>9.4879999999999995</v>
      </c>
    </row>
    <row r="280" spans="1:41">
      <c r="A280" s="7">
        <v>277</v>
      </c>
      <c r="B280" s="9" t="s">
        <v>58</v>
      </c>
      <c r="C280" s="9" t="s">
        <v>59</v>
      </c>
      <c r="D280" s="9" t="s">
        <v>54</v>
      </c>
      <c r="E280" s="9" t="s">
        <v>55</v>
      </c>
      <c r="F280" s="2" t="b">
        <f t="shared" si="73"/>
        <v>1</v>
      </c>
      <c r="G280" s="2" t="b">
        <f t="shared" si="71"/>
        <v>1</v>
      </c>
      <c r="H280" s="1" t="s">
        <v>125</v>
      </c>
      <c r="J280" s="3"/>
      <c r="M280" s="1">
        <f>PRODUCT(SUM(PRODUCT(R280,overview!$J$6),PRODUCT(W280,overview!$K$6),PRODUCT(AB280,overview!$L$6)),1/SUM(overview!$J$6:$L$6))</f>
        <v>0.49442857142857144</v>
      </c>
      <c r="N280" s="1">
        <f>PRODUCT(SUM(PRODUCT(S280,overview!$J$6),PRODUCT(X280,overview!$K$6),PRODUCT(AC280,overview!$L$6)),1/SUM(overview!$J$6:$L$6))</f>
        <v>2.5055714285714288</v>
      </c>
      <c r="O280" s="1">
        <f t="shared" si="67"/>
        <v>5.5</v>
      </c>
      <c r="P280" s="1">
        <f t="shared" si="68"/>
        <v>32.5</v>
      </c>
      <c r="Q280" s="1">
        <f t="shared" si="72"/>
        <v>1.1660507233230877</v>
      </c>
      <c r="R280" s="1">
        <v>0.39</v>
      </c>
      <c r="S280" s="1">
        <v>2.61</v>
      </c>
      <c r="T280" s="1">
        <v>1.5</v>
      </c>
      <c r="U280" s="1">
        <v>3.5</v>
      </c>
      <c r="V280" s="1">
        <f t="shared" si="69"/>
        <v>0.34865900383141762</v>
      </c>
      <c r="W280" s="1">
        <v>0.55300000000000005</v>
      </c>
      <c r="X280" s="1">
        <v>2.4470000000000001</v>
      </c>
      <c r="Y280" s="1">
        <v>4</v>
      </c>
      <c r="Z280" s="1">
        <v>28</v>
      </c>
      <c r="AA280" s="1">
        <f t="shared" si="70"/>
        <v>1.5819370657948508</v>
      </c>
      <c r="AB280" s="1">
        <v>0.375</v>
      </c>
      <c r="AC280" s="1">
        <v>2.625</v>
      </c>
      <c r="AD280" s="1">
        <v>0</v>
      </c>
      <c r="AE280" s="1">
        <v>1</v>
      </c>
      <c r="AF280" s="1" t="e">
        <f t="shared" si="66"/>
        <v>#DIV/0!</v>
      </c>
      <c r="AH280" s="1">
        <f t="shared" si="74"/>
        <v>1.5994143095399203</v>
      </c>
      <c r="AI280" s="1">
        <f t="shared" si="75"/>
        <v>5.7413965001547079E-2</v>
      </c>
      <c r="AJ280" s="1">
        <f t="shared" si="65"/>
        <v>0.71964364276286841</v>
      </c>
      <c r="AK280" s="1">
        <f t="shared" si="76"/>
        <v>281.97974355271583</v>
      </c>
      <c r="AL280" s="1" t="b">
        <f t="shared" si="77"/>
        <v>1</v>
      </c>
      <c r="AM280" s="1">
        <f t="shared" si="78"/>
        <v>960.58031380737191</v>
      </c>
      <c r="AN280" s="1" t="b">
        <f t="shared" si="79"/>
        <v>1</v>
      </c>
      <c r="AO280" s="1">
        <v>9.4879999999999995</v>
      </c>
    </row>
    <row r="281" spans="1:41">
      <c r="A281" s="7">
        <v>278</v>
      </c>
      <c r="B281" s="9" t="s">
        <v>120</v>
      </c>
      <c r="C281" s="9" t="s">
        <v>46</v>
      </c>
      <c r="D281" s="9" t="s">
        <v>32</v>
      </c>
      <c r="E281" s="9" t="s">
        <v>33</v>
      </c>
      <c r="F281" s="2" t="b">
        <f t="shared" si="73"/>
        <v>0</v>
      </c>
      <c r="G281" s="2" t="b">
        <f t="shared" si="71"/>
        <v>0</v>
      </c>
      <c r="H281" s="1" t="s">
        <v>125</v>
      </c>
      <c r="J281" s="4"/>
      <c r="M281" s="1">
        <f>PRODUCT(SUM(PRODUCT(R281,overview!$J$6),PRODUCT(W281,overview!$K$6),PRODUCT(AB281,overview!$L$6)),1/SUM(overview!$J$6:$L$6))</f>
        <v>0.85795238095238091</v>
      </c>
      <c r="N281" s="1">
        <f>PRODUCT(SUM(PRODUCT(S281,overview!$J$6),PRODUCT(X281,overview!$K$6),PRODUCT(AC281,overview!$L$6)),1/SUM(overview!$J$6:$L$6))</f>
        <v>2.1420476190476192</v>
      </c>
      <c r="O281" s="1">
        <f t="shared" si="67"/>
        <v>14.5</v>
      </c>
      <c r="P281" s="1">
        <f t="shared" si="68"/>
        <v>27.5</v>
      </c>
      <c r="Q281" s="1">
        <f t="shared" si="72"/>
        <v>0.75962413386819694</v>
      </c>
      <c r="R281" s="1">
        <v>1.056</v>
      </c>
      <c r="S281" s="1">
        <v>1.944</v>
      </c>
      <c r="T281" s="1">
        <v>8</v>
      </c>
      <c r="U281" s="1">
        <v>0</v>
      </c>
      <c r="V281" s="1">
        <f t="shared" si="69"/>
        <v>0</v>
      </c>
      <c r="W281" s="1">
        <v>0.75</v>
      </c>
      <c r="X281" s="1">
        <v>2.25</v>
      </c>
      <c r="Y281" s="1">
        <v>5.5</v>
      </c>
      <c r="Z281" s="1">
        <v>26.5</v>
      </c>
      <c r="AA281" s="1">
        <f t="shared" si="70"/>
        <v>1.606060606060606</v>
      </c>
      <c r="AB281" s="1">
        <v>1</v>
      </c>
      <c r="AC281" s="1">
        <v>2</v>
      </c>
      <c r="AD281" s="1">
        <v>1</v>
      </c>
      <c r="AE281" s="1">
        <v>1</v>
      </c>
      <c r="AF281" s="1">
        <f t="shared" si="66"/>
        <v>0.5</v>
      </c>
      <c r="AH281" s="1">
        <f t="shared" si="74"/>
        <v>1.585336741592023</v>
      </c>
      <c r="AI281" s="1">
        <f t="shared" si="75"/>
        <v>5.4578211106401008E-2</v>
      </c>
      <c r="AJ281" s="1">
        <f t="shared" si="65"/>
        <v>0.88875795427763382</v>
      </c>
      <c r="AK281" s="1">
        <f t="shared" si="76"/>
        <v>272.96840159801803</v>
      </c>
      <c r="AL281" s="1" t="b">
        <f t="shared" si="77"/>
        <v>1</v>
      </c>
      <c r="AM281" s="1">
        <f t="shared" si="78"/>
        <v>984.41504621416527</v>
      </c>
      <c r="AN281" s="1" t="b">
        <f t="shared" si="79"/>
        <v>1</v>
      </c>
      <c r="AO281" s="1">
        <v>9.4879999999999995</v>
      </c>
    </row>
    <row r="282" spans="1:41">
      <c r="A282" s="7">
        <v>279</v>
      </c>
      <c r="B282" s="9" t="s">
        <v>72</v>
      </c>
      <c r="C282" s="9" t="s">
        <v>73</v>
      </c>
      <c r="D282" s="9" t="s">
        <v>72</v>
      </c>
      <c r="E282" s="9" t="s">
        <v>73</v>
      </c>
      <c r="F282" s="2" t="b">
        <f t="shared" si="73"/>
        <v>0</v>
      </c>
      <c r="G282" s="2" t="b">
        <f t="shared" si="71"/>
        <v>0</v>
      </c>
      <c r="H282" s="1" t="s">
        <v>125</v>
      </c>
      <c r="J282" s="3"/>
      <c r="M282" s="1">
        <f>PRODUCT(SUM(PRODUCT(R282,overview!$J$6),PRODUCT(W282,overview!$K$6),PRODUCT(AB282,overview!$L$6)),1/SUM(overview!$J$6:$L$6))</f>
        <v>0.61971428571428566</v>
      </c>
      <c r="N282" s="1">
        <f>PRODUCT(SUM(PRODUCT(S282,overview!$J$6),PRODUCT(X282,overview!$K$6),PRODUCT(AC282,overview!$L$6)),1/SUM(overview!$J$6:$L$6))</f>
        <v>2.3802857142857139</v>
      </c>
      <c r="O282" s="1">
        <f t="shared" si="67"/>
        <v>10.3</v>
      </c>
      <c r="P282" s="1">
        <f t="shared" si="68"/>
        <v>18.7</v>
      </c>
      <c r="Q282" s="1">
        <f t="shared" si="72"/>
        <v>0.47267953473574542</v>
      </c>
      <c r="R282" s="1">
        <v>0.33300000000000002</v>
      </c>
      <c r="S282" s="1">
        <v>2.6669999999999998</v>
      </c>
      <c r="T282" s="1">
        <v>5</v>
      </c>
      <c r="U282" s="1">
        <v>0</v>
      </c>
      <c r="V282" s="1">
        <f t="shared" si="69"/>
        <v>0</v>
      </c>
      <c r="W282" s="1">
        <v>0.77900000000000003</v>
      </c>
      <c r="X282" s="1">
        <v>2.2210000000000001</v>
      </c>
      <c r="Y282" s="1">
        <v>5.3</v>
      </c>
      <c r="Z282" s="1">
        <v>18.7</v>
      </c>
      <c r="AA282" s="1">
        <f t="shared" si="70"/>
        <v>1.2375268661914998</v>
      </c>
      <c r="AB282" s="1">
        <v>0.33300000000000002</v>
      </c>
      <c r="AC282" s="1">
        <v>2.6669999999999998</v>
      </c>
      <c r="AD282" s="1">
        <v>0</v>
      </c>
      <c r="AE282" s="1">
        <v>0</v>
      </c>
      <c r="AF282" s="1" t="e">
        <f t="shared" si="66"/>
        <v>#DIV/0!</v>
      </c>
      <c r="AH282" s="1">
        <f t="shared" si="74"/>
        <v>1.4907187770623893</v>
      </c>
      <c r="AI282" s="1">
        <f t="shared" si="75"/>
        <v>4.4644553810329834E-2</v>
      </c>
      <c r="AJ282" s="1">
        <f t="shared" si="65"/>
        <v>0.94045534150612975</v>
      </c>
      <c r="AK282" s="1">
        <f t="shared" si="76"/>
        <v>291.15875706653912</v>
      </c>
      <c r="AL282" s="1" t="b">
        <f t="shared" si="77"/>
        <v>1</v>
      </c>
      <c r="AM282" s="1">
        <f t="shared" si="78"/>
        <v>940.78219142383034</v>
      </c>
      <c r="AN282" s="1" t="b">
        <f t="shared" si="79"/>
        <v>1</v>
      </c>
      <c r="AO282" s="1">
        <v>9.4879999999999995</v>
      </c>
    </row>
    <row r="283" spans="1:41">
      <c r="A283" s="7">
        <v>280</v>
      </c>
      <c r="B283" s="9" t="s">
        <v>54</v>
      </c>
      <c r="C283" s="9" t="s">
        <v>55</v>
      </c>
      <c r="D283" s="9" t="s">
        <v>40</v>
      </c>
      <c r="E283" s="9" t="s">
        <v>29</v>
      </c>
      <c r="F283" s="2" t="b">
        <f t="shared" si="73"/>
        <v>0</v>
      </c>
      <c r="G283" s="2" t="b">
        <f t="shared" si="71"/>
        <v>1</v>
      </c>
      <c r="H283" s="1" t="s">
        <v>125</v>
      </c>
      <c r="J283" s="3"/>
      <c r="M283" s="1">
        <f>PRODUCT(SUM(PRODUCT(R283,overview!$J$6),PRODUCT(W283,overview!$K$6),PRODUCT(AB283,overview!$L$6)),1/SUM(overview!$J$6:$L$6))</f>
        <v>0.62047619047619051</v>
      </c>
      <c r="N283" s="1">
        <f>PRODUCT(SUM(PRODUCT(S283,overview!$J$6),PRODUCT(X283,overview!$K$6),PRODUCT(AC283,overview!$L$6)),1/SUM(overview!$J$6:$L$6))</f>
        <v>2.3795238095238096</v>
      </c>
      <c r="O283" s="1">
        <f t="shared" si="67"/>
        <v>11.3</v>
      </c>
      <c r="P283" s="1">
        <f t="shared" si="68"/>
        <v>27.7</v>
      </c>
      <c r="Q283" s="1">
        <f t="shared" si="72"/>
        <v>0.63919944887286362</v>
      </c>
      <c r="R283" s="1">
        <v>0.504</v>
      </c>
      <c r="S283" s="1">
        <v>2.496</v>
      </c>
      <c r="T283" s="1">
        <v>2.5</v>
      </c>
      <c r="U283" s="1">
        <v>3.5</v>
      </c>
      <c r="V283" s="1">
        <f t="shared" si="69"/>
        <v>0.28269230769230774</v>
      </c>
      <c r="W283" s="1">
        <v>0.68700000000000006</v>
      </c>
      <c r="X283" s="1">
        <v>2.3130000000000002</v>
      </c>
      <c r="Y283" s="1">
        <v>8.8000000000000007</v>
      </c>
      <c r="Z283" s="1">
        <v>23.2</v>
      </c>
      <c r="AA283" s="1">
        <f t="shared" si="70"/>
        <v>0.78304445230515263</v>
      </c>
      <c r="AB283" s="1">
        <v>0.45500000000000002</v>
      </c>
      <c r="AC283" s="1">
        <v>2.5449999999999999</v>
      </c>
      <c r="AD283" s="1">
        <v>0</v>
      </c>
      <c r="AE283" s="1">
        <v>1</v>
      </c>
      <c r="AF283" s="1" t="e">
        <f t="shared" si="66"/>
        <v>#DIV/0!</v>
      </c>
      <c r="AH283" s="1">
        <f t="shared" si="74"/>
        <v>1.3628461948085151</v>
      </c>
      <c r="AI283" s="1">
        <f t="shared" si="75"/>
        <v>5.404074706190292E-2</v>
      </c>
      <c r="AJ283" s="1">
        <f t="shared" si="65"/>
        <v>0.84140588665204974</v>
      </c>
      <c r="AK283" s="1">
        <f t="shared" si="76"/>
        <v>286.71465834515982</v>
      </c>
      <c r="AL283" s="1" t="b">
        <f t="shared" si="77"/>
        <v>1</v>
      </c>
      <c r="AM283" s="1">
        <f t="shared" si="78"/>
        <v>886.43983886690046</v>
      </c>
      <c r="AN283" s="1" t="b">
        <f t="shared" si="79"/>
        <v>1</v>
      </c>
      <c r="AO283" s="1">
        <v>9.4879999999999995</v>
      </c>
    </row>
    <row r="284" spans="1:41">
      <c r="A284" s="7">
        <v>281</v>
      </c>
      <c r="B284" s="9" t="s">
        <v>45</v>
      </c>
      <c r="C284" s="9" t="s">
        <v>46</v>
      </c>
      <c r="D284" s="9" t="s">
        <v>32</v>
      </c>
      <c r="E284" s="9" t="s">
        <v>33</v>
      </c>
      <c r="F284" s="2" t="b">
        <f t="shared" si="73"/>
        <v>0</v>
      </c>
      <c r="G284" s="2" t="b">
        <f t="shared" si="71"/>
        <v>0</v>
      </c>
      <c r="H284" s="1" t="s">
        <v>125</v>
      </c>
      <c r="J284" s="3"/>
      <c r="M284" s="1">
        <f>PRODUCT(SUM(PRODUCT(R284,overview!$J$6),PRODUCT(W284,overview!$K$6),PRODUCT(AB284,overview!$L$6)),1/SUM(overview!$J$6:$L$6))</f>
        <v>0.74890476190476185</v>
      </c>
      <c r="N284" s="1">
        <f>PRODUCT(SUM(PRODUCT(S284,overview!$J$6),PRODUCT(X284,overview!$K$6),PRODUCT(AC284,overview!$L$6)),1/SUM(overview!$J$6:$L$6))</f>
        <v>2.2510952380952376</v>
      </c>
      <c r="O284" s="1">
        <f t="shared" si="67"/>
        <v>11.7</v>
      </c>
      <c r="P284" s="1">
        <f t="shared" si="68"/>
        <v>32.299999999999997</v>
      </c>
      <c r="Q284" s="1">
        <f t="shared" si="72"/>
        <v>0.91843702545371586</v>
      </c>
      <c r="R284" s="1">
        <v>1.022</v>
      </c>
      <c r="S284" s="1">
        <v>1.978</v>
      </c>
      <c r="T284" s="1">
        <v>7</v>
      </c>
      <c r="U284" s="1">
        <v>0</v>
      </c>
      <c r="V284" s="1">
        <f t="shared" si="69"/>
        <v>0</v>
      </c>
      <c r="W284" s="1">
        <v>0.59799999999999998</v>
      </c>
      <c r="X284" s="1">
        <v>2.4020000000000001</v>
      </c>
      <c r="Y284" s="1">
        <v>4.7</v>
      </c>
      <c r="Z284" s="1">
        <v>31.3</v>
      </c>
      <c r="AA284" s="1">
        <f t="shared" si="70"/>
        <v>1.6579623363509133</v>
      </c>
      <c r="AB284" s="1">
        <v>1</v>
      </c>
      <c r="AC284" s="1">
        <v>2</v>
      </c>
      <c r="AD284" s="1">
        <v>0</v>
      </c>
      <c r="AE284" s="1">
        <v>1</v>
      </c>
      <c r="AF284" s="1" t="e">
        <f t="shared" si="66"/>
        <v>#DIV/0!</v>
      </c>
      <c r="AH284" s="1">
        <f t="shared" si="74"/>
        <v>1.3532937960872014</v>
      </c>
      <c r="AI284" s="1">
        <f t="shared" si="75"/>
        <v>5.8902997876362495E-2</v>
      </c>
      <c r="AJ284" s="1">
        <f t="shared" si="65"/>
        <v>0.84140588665204963</v>
      </c>
      <c r="AK284" s="1">
        <f t="shared" si="76"/>
        <v>264.16841066051575</v>
      </c>
      <c r="AL284" s="1" t="b">
        <f t="shared" si="77"/>
        <v>1</v>
      </c>
      <c r="AM284" s="1">
        <f t="shared" si="78"/>
        <v>796.10142029543636</v>
      </c>
      <c r="AN284" s="1" t="b">
        <f t="shared" si="79"/>
        <v>1</v>
      </c>
      <c r="AO284" s="1">
        <v>9.4879999999999995</v>
      </c>
    </row>
    <row r="285" spans="1:41">
      <c r="A285" s="7">
        <v>282</v>
      </c>
      <c r="B285" s="9" t="s">
        <v>79</v>
      </c>
      <c r="C285" s="9" t="s">
        <v>48</v>
      </c>
      <c r="D285" s="9" t="s">
        <v>32</v>
      </c>
      <c r="E285" s="9" t="s">
        <v>33</v>
      </c>
      <c r="F285" s="2" t="b">
        <f t="shared" si="73"/>
        <v>0</v>
      </c>
      <c r="G285" s="2" t="b">
        <f t="shared" si="71"/>
        <v>1</v>
      </c>
      <c r="H285" s="1" t="s">
        <v>125</v>
      </c>
      <c r="M285" s="1">
        <f>PRODUCT(SUM(PRODUCT(R285,overview!$J$6),PRODUCT(W285,overview!$K$6),PRODUCT(AB285,overview!$L$6)),1/SUM(overview!$J$6:$L$6))</f>
        <v>0.9415714285714285</v>
      </c>
      <c r="N285" s="1">
        <f>PRODUCT(SUM(PRODUCT(S285,overview!$J$6),PRODUCT(X285,overview!$K$6),PRODUCT(AC285,overview!$L$6)),1/SUM(overview!$J$6:$L$6))</f>
        <v>2.0584285714285717</v>
      </c>
      <c r="O285" s="1">
        <f t="shared" si="67"/>
        <v>19</v>
      </c>
      <c r="P285" s="1">
        <f t="shared" si="68"/>
        <v>24</v>
      </c>
      <c r="Q285" s="1">
        <f t="shared" si="72"/>
        <v>0.57779677175449529</v>
      </c>
      <c r="R285" s="1">
        <v>1.1910000000000001</v>
      </c>
      <c r="S285" s="1">
        <v>1.8089999999999999</v>
      </c>
      <c r="T285" s="1">
        <v>12</v>
      </c>
      <c r="U285" s="1">
        <v>0</v>
      </c>
      <c r="V285" s="1">
        <f t="shared" si="69"/>
        <v>0</v>
      </c>
      <c r="W285" s="1">
        <v>0.80700000000000005</v>
      </c>
      <c r="X285" s="1">
        <v>2.1930000000000001</v>
      </c>
      <c r="Y285" s="1">
        <v>6</v>
      </c>
      <c r="Z285" s="1">
        <v>23</v>
      </c>
      <c r="AA285" s="1">
        <f t="shared" si="70"/>
        <v>1.4106247150022799</v>
      </c>
      <c r="AB285" s="1">
        <v>1.083</v>
      </c>
      <c r="AC285" s="1">
        <v>1.917</v>
      </c>
      <c r="AD285" s="1">
        <v>1</v>
      </c>
      <c r="AE285" s="1">
        <v>1</v>
      </c>
      <c r="AF285" s="1">
        <f t="shared" si="66"/>
        <v>0.56494522691705795</v>
      </c>
      <c r="AH285" s="1">
        <f t="shared" si="74"/>
        <v>1.2601014650798918</v>
      </c>
      <c r="AI285" s="1">
        <f t="shared" si="75"/>
        <v>4.8045289132680462E-2</v>
      </c>
      <c r="AJ285" s="1">
        <f t="shared" si="65"/>
        <v>0.61099754701553544</v>
      </c>
      <c r="AK285" s="1">
        <f t="shared" si="76"/>
        <v>218.62724190618394</v>
      </c>
      <c r="AL285" s="1" t="b">
        <f t="shared" si="77"/>
        <v>1</v>
      </c>
      <c r="AM285" s="1">
        <f t="shared" si="78"/>
        <v>678.8316844314611</v>
      </c>
      <c r="AN285" s="1" t="b">
        <f t="shared" si="79"/>
        <v>1</v>
      </c>
      <c r="AO285" s="1">
        <v>9.4879999999999995</v>
      </c>
    </row>
    <row r="286" spans="1:41">
      <c r="A286" s="7">
        <v>283</v>
      </c>
      <c r="B286" s="9" t="s">
        <v>41</v>
      </c>
      <c r="C286" s="9" t="s">
        <v>42</v>
      </c>
      <c r="D286" s="9" t="s">
        <v>75</v>
      </c>
      <c r="E286" s="9" t="s">
        <v>1</v>
      </c>
      <c r="F286" s="2" t="b">
        <f t="shared" si="73"/>
        <v>1</v>
      </c>
      <c r="G286" s="2" t="b">
        <f t="shared" si="71"/>
        <v>0</v>
      </c>
      <c r="H286" s="1" t="s">
        <v>125</v>
      </c>
      <c r="K286" s="3" t="s">
        <v>34</v>
      </c>
      <c r="L286" s="3" t="s">
        <v>150</v>
      </c>
      <c r="M286" s="1">
        <f>PRODUCT(SUM(PRODUCT(R286,overview!$J$6),PRODUCT(W286,overview!$K$6),PRODUCT(AB286,overview!$L$6)),1/SUM(overview!$J$6:$L$6))</f>
        <v>0.80785714285714283</v>
      </c>
      <c r="N286" s="1">
        <f>PRODUCT(SUM(PRODUCT(S286,overview!$J$6),PRODUCT(X286,overview!$K$6),PRODUCT(AC286,overview!$L$6)),1/SUM(overview!$J$6:$L$6))</f>
        <v>2.1921428571428572</v>
      </c>
      <c r="O286" s="1">
        <f t="shared" si="67"/>
        <v>7.8</v>
      </c>
      <c r="P286" s="1">
        <f t="shared" si="68"/>
        <v>19.2</v>
      </c>
      <c r="Q286" s="1">
        <f t="shared" si="72"/>
        <v>0.90713587487781056</v>
      </c>
      <c r="R286" s="1">
        <v>0.42899999999999999</v>
      </c>
      <c r="S286" s="1">
        <v>2.5710000000000002</v>
      </c>
      <c r="T286" s="1">
        <v>3</v>
      </c>
      <c r="U286" s="1">
        <v>0</v>
      </c>
      <c r="V286" s="1">
        <f t="shared" si="69"/>
        <v>0</v>
      </c>
      <c r="W286" s="1">
        <v>1.012</v>
      </c>
      <c r="X286" s="1">
        <v>1.988</v>
      </c>
      <c r="Y286" s="1">
        <v>4.8</v>
      </c>
      <c r="Z286" s="1">
        <v>18.2</v>
      </c>
      <c r="AA286" s="1">
        <f t="shared" si="70"/>
        <v>1.930164319248826</v>
      </c>
      <c r="AB286" s="1">
        <v>0.6</v>
      </c>
      <c r="AC286" s="1">
        <v>2.4</v>
      </c>
      <c r="AD286" s="1">
        <v>0</v>
      </c>
      <c r="AE286" s="1">
        <v>1</v>
      </c>
      <c r="AF286" s="1" t="e">
        <f t="shared" si="66"/>
        <v>#DIV/0!</v>
      </c>
      <c r="AH286" s="1">
        <f t="shared" si="74"/>
        <v>1.1715416864721262</v>
      </c>
      <c r="AI286" s="1">
        <f t="shared" si="75"/>
        <v>5.0226505111002635E-2</v>
      </c>
      <c r="AJ286" s="1">
        <f t="shared" ref="AJ286:AJ317" si="80">(SUM(AE282:AE292)*SUM(AB282:AB292))/(SUM(AD282:AD292)*SUM(AC282:AC292))</f>
        <v>0.6982829108748978</v>
      </c>
      <c r="AK286" s="1">
        <f t="shared" si="76"/>
        <v>202.99819202125929</v>
      </c>
      <c r="AL286" s="1" t="b">
        <f t="shared" si="77"/>
        <v>1</v>
      </c>
      <c r="AM286" s="1">
        <f t="shared" si="78"/>
        <v>667.57596699153305</v>
      </c>
      <c r="AN286" s="1" t="b">
        <f t="shared" si="79"/>
        <v>1</v>
      </c>
      <c r="AO286" s="1">
        <v>9.4879999999999995</v>
      </c>
    </row>
    <row r="287" spans="1:41">
      <c r="A287" s="7">
        <v>284</v>
      </c>
      <c r="B287" s="9" t="s">
        <v>58</v>
      </c>
      <c r="C287" s="9" t="s">
        <v>59</v>
      </c>
      <c r="D287" s="9" t="s">
        <v>56</v>
      </c>
      <c r="E287" s="9" t="s">
        <v>31</v>
      </c>
      <c r="F287" s="2" t="b">
        <f t="shared" si="73"/>
        <v>0</v>
      </c>
      <c r="G287" s="2" t="b">
        <f t="shared" si="71"/>
        <v>1</v>
      </c>
      <c r="H287" s="1" t="s">
        <v>125</v>
      </c>
      <c r="J287" s="3"/>
      <c r="M287" s="1">
        <f>PRODUCT(SUM(PRODUCT(R287,overview!$J$6),PRODUCT(W287,overview!$K$6),PRODUCT(AB287,overview!$L$6)),1/SUM(overview!$J$6:$L$6))</f>
        <v>0.78083333333333338</v>
      </c>
      <c r="N287" s="1">
        <f>PRODUCT(SUM(PRODUCT(S287,overview!$J$6),PRODUCT(X287,overview!$K$6),PRODUCT(AC287,overview!$L$6)),1/SUM(overview!$J$6:$L$6))</f>
        <v>2.2191666666666663</v>
      </c>
      <c r="O287" s="1">
        <f t="shared" si="67"/>
        <v>7</v>
      </c>
      <c r="P287" s="1">
        <f t="shared" si="68"/>
        <v>19</v>
      </c>
      <c r="Q287" s="1">
        <f t="shared" si="72"/>
        <v>0.9550453301861489</v>
      </c>
      <c r="R287" s="1">
        <v>0.375</v>
      </c>
      <c r="S287" s="1">
        <v>2.625</v>
      </c>
      <c r="T287" s="1">
        <v>3</v>
      </c>
      <c r="U287" s="1">
        <v>0</v>
      </c>
      <c r="V287" s="1">
        <f t="shared" si="69"/>
        <v>0</v>
      </c>
      <c r="W287" s="1">
        <v>1</v>
      </c>
      <c r="X287" s="1">
        <v>2</v>
      </c>
      <c r="Y287" s="1">
        <v>4</v>
      </c>
      <c r="Z287" s="1">
        <v>18</v>
      </c>
      <c r="AA287" s="1">
        <f t="shared" si="70"/>
        <v>2.25</v>
      </c>
      <c r="AB287" s="1">
        <v>0.54500000000000004</v>
      </c>
      <c r="AC287" s="1">
        <v>2.4550000000000001</v>
      </c>
      <c r="AD287" s="1">
        <v>0</v>
      </c>
      <c r="AE287" s="1">
        <v>1</v>
      </c>
      <c r="AF287" s="1" t="e">
        <f t="shared" si="66"/>
        <v>#DIV/0!</v>
      </c>
      <c r="AH287" s="1">
        <f t="shared" si="74"/>
        <v>1.090711499994413</v>
      </c>
      <c r="AI287" s="1">
        <f t="shared" si="75"/>
        <v>5.1784390553849403E-2</v>
      </c>
      <c r="AJ287" s="1">
        <f t="shared" si="80"/>
        <v>0.66204170532005013</v>
      </c>
      <c r="AK287" s="1">
        <f t="shared" si="76"/>
        <v>172.41467853241579</v>
      </c>
      <c r="AL287" s="1" t="b">
        <f t="shared" si="77"/>
        <v>1</v>
      </c>
      <c r="AM287" s="1">
        <f t="shared" si="78"/>
        <v>640.62873890831338</v>
      </c>
      <c r="AN287" s="1" t="b">
        <f t="shared" si="79"/>
        <v>1</v>
      </c>
      <c r="AO287" s="1">
        <v>9.4879999999999995</v>
      </c>
    </row>
    <row r="288" spans="1:41">
      <c r="A288" s="7">
        <v>285</v>
      </c>
      <c r="B288" s="9" t="s">
        <v>101</v>
      </c>
      <c r="C288" s="9" t="s">
        <v>29</v>
      </c>
      <c r="D288" s="9" t="s">
        <v>28</v>
      </c>
      <c r="E288" s="9" t="s">
        <v>29</v>
      </c>
      <c r="F288" s="2" t="b">
        <f t="shared" si="73"/>
        <v>0</v>
      </c>
      <c r="G288" s="2" t="b">
        <f t="shared" si="71"/>
        <v>1</v>
      </c>
      <c r="H288" s="1" t="s">
        <v>125</v>
      </c>
      <c r="J288" s="3"/>
      <c r="M288" s="1">
        <f>PRODUCT(SUM(PRODUCT(R288,overview!$J$6),PRODUCT(W288,overview!$K$6),PRODUCT(AB288,overview!$L$6)),1/SUM(overview!$J$6:$L$6))</f>
        <v>0.8198333333333333</v>
      </c>
      <c r="N288" s="1">
        <f>PRODUCT(SUM(PRODUCT(S288,overview!$J$6),PRODUCT(X288,overview!$K$6),PRODUCT(AC288,overview!$L$6)),1/SUM(overview!$J$6:$L$6))</f>
        <v>2.1801666666666666</v>
      </c>
      <c r="O288" s="1">
        <f t="shared" si="67"/>
        <v>19.7</v>
      </c>
      <c r="P288" s="1">
        <f t="shared" si="68"/>
        <v>27.3</v>
      </c>
      <c r="Q288" s="1">
        <f t="shared" si="72"/>
        <v>0.5211134683271782</v>
      </c>
      <c r="R288" s="1">
        <v>0.73399999999999999</v>
      </c>
      <c r="S288" s="1">
        <v>2.266</v>
      </c>
      <c r="T288" s="1">
        <v>8.5</v>
      </c>
      <c r="U288" s="1">
        <v>1.5</v>
      </c>
      <c r="V288" s="1">
        <f t="shared" si="69"/>
        <v>5.7162141114168515E-2</v>
      </c>
      <c r="W288" s="1">
        <v>0.87</v>
      </c>
      <c r="X288" s="1">
        <v>2.13</v>
      </c>
      <c r="Y288" s="1">
        <v>10.199999999999999</v>
      </c>
      <c r="Z288" s="1">
        <v>25.8</v>
      </c>
      <c r="AA288" s="1">
        <f t="shared" si="70"/>
        <v>1.0331400165700084</v>
      </c>
      <c r="AB288" s="1">
        <v>0.66700000000000004</v>
      </c>
      <c r="AC288" s="1">
        <v>2.3330000000000002</v>
      </c>
      <c r="AD288" s="1">
        <v>1</v>
      </c>
      <c r="AE288" s="1">
        <v>0</v>
      </c>
      <c r="AF288" s="1">
        <f t="shared" si="66"/>
        <v>0</v>
      </c>
      <c r="AH288" s="1">
        <f t="shared" si="74"/>
        <v>1.0114940860780679</v>
      </c>
      <c r="AI288" s="1">
        <f t="shared" si="75"/>
        <v>2.9981311424898814E-2</v>
      </c>
      <c r="AJ288" s="1">
        <f t="shared" si="80"/>
        <v>0.54083885209713023</v>
      </c>
      <c r="AK288" s="1">
        <f t="shared" si="76"/>
        <v>150.24836672949613</v>
      </c>
      <c r="AL288" s="1" t="b">
        <f t="shared" si="77"/>
        <v>1</v>
      </c>
      <c r="AM288" s="1">
        <f t="shared" si="78"/>
        <v>546.50774614584668</v>
      </c>
      <c r="AN288" s="1" t="b">
        <f t="shared" si="79"/>
        <v>1</v>
      </c>
      <c r="AO288" s="1">
        <v>9.4879999999999995</v>
      </c>
    </row>
    <row r="289" spans="1:41">
      <c r="A289" s="7">
        <v>286</v>
      </c>
      <c r="B289" s="9" t="s">
        <v>47</v>
      </c>
      <c r="C289" s="9" t="s">
        <v>48</v>
      </c>
      <c r="D289" s="9" t="s">
        <v>47</v>
      </c>
      <c r="E289" s="9" t="s">
        <v>48</v>
      </c>
      <c r="F289" s="2" t="b">
        <f t="shared" si="73"/>
        <v>0</v>
      </c>
      <c r="G289" s="2" t="b">
        <f t="shared" si="71"/>
        <v>0</v>
      </c>
      <c r="H289" s="1" t="s">
        <v>125</v>
      </c>
      <c r="J289" s="3"/>
      <c r="M289" s="1">
        <f>PRODUCT(SUM(PRODUCT(R289,overview!$J$6),PRODUCT(W289,overview!$K$6),PRODUCT(AB289,overview!$L$6)),1/SUM(overview!$J$6:$L$6))</f>
        <v>0.88745238095238099</v>
      </c>
      <c r="N289" s="1">
        <f>PRODUCT(SUM(PRODUCT(S289,overview!$J$6),PRODUCT(X289,overview!$K$6),PRODUCT(AC289,overview!$L$6)),1/SUM(overview!$J$6:$L$6))</f>
        <v>2.1125476190476191</v>
      </c>
      <c r="O289" s="1">
        <f t="shared" si="67"/>
        <v>15.7</v>
      </c>
      <c r="P289" s="1">
        <f t="shared" si="68"/>
        <v>20.3</v>
      </c>
      <c r="Q289" s="1">
        <f t="shared" si="72"/>
        <v>0.54316895186760161</v>
      </c>
      <c r="R289" s="1">
        <v>0.877</v>
      </c>
      <c r="S289" s="1">
        <v>2.1230000000000002</v>
      </c>
      <c r="T289" s="1">
        <v>6</v>
      </c>
      <c r="U289" s="1">
        <v>2</v>
      </c>
      <c r="V289" s="1">
        <f t="shared" si="69"/>
        <v>0.13769822578112731</v>
      </c>
      <c r="W289" s="1">
        <v>0.89400000000000002</v>
      </c>
      <c r="X289" s="1">
        <v>2.1059999999999999</v>
      </c>
      <c r="Y289" s="1">
        <v>9.6999999999999993</v>
      </c>
      <c r="Z289" s="1">
        <v>18.3</v>
      </c>
      <c r="AA289" s="1">
        <f t="shared" si="70"/>
        <v>0.80086351220371854</v>
      </c>
      <c r="AB289" s="1">
        <v>0.85699999999999998</v>
      </c>
      <c r="AC289" s="1">
        <v>2.1429999999999998</v>
      </c>
      <c r="AD289" s="1">
        <v>0</v>
      </c>
      <c r="AE289" s="1">
        <v>0</v>
      </c>
      <c r="AF289" s="1" t="e">
        <f t="shared" si="66"/>
        <v>#DIV/0!</v>
      </c>
      <c r="AH289" s="1">
        <f t="shared" si="74"/>
        <v>0.94227955251679973</v>
      </c>
      <c r="AI289" s="1">
        <f t="shared" si="75"/>
        <v>3.5917699817184012E-2</v>
      </c>
      <c r="AJ289" s="1">
        <f t="shared" si="80"/>
        <v>0.43267108167770424</v>
      </c>
      <c r="AK289" s="1">
        <f t="shared" si="76"/>
        <v>94.273996187332727</v>
      </c>
      <c r="AL289" s="1" t="b">
        <f t="shared" si="77"/>
        <v>1</v>
      </c>
      <c r="AM289" s="1">
        <f t="shared" si="78"/>
        <v>441.8264334503375</v>
      </c>
      <c r="AN289" s="1" t="b">
        <f t="shared" si="79"/>
        <v>1</v>
      </c>
      <c r="AO289" s="1">
        <v>9.4879999999999995</v>
      </c>
    </row>
    <row r="290" spans="1:41">
      <c r="A290" s="7">
        <v>287</v>
      </c>
      <c r="B290" s="9" t="s">
        <v>60</v>
      </c>
      <c r="C290" s="9" t="s">
        <v>61</v>
      </c>
      <c r="D290" s="9" t="s">
        <v>89</v>
      </c>
      <c r="E290" s="9" t="s">
        <v>70</v>
      </c>
      <c r="F290" s="2" t="b">
        <f t="shared" si="73"/>
        <v>1</v>
      </c>
      <c r="G290" s="2" t="b">
        <f t="shared" si="71"/>
        <v>0</v>
      </c>
      <c r="H290" s="1" t="s">
        <v>125</v>
      </c>
      <c r="J290" s="3"/>
      <c r="K290" s="3" t="s">
        <v>34</v>
      </c>
      <c r="L290" s="3" t="s">
        <v>151</v>
      </c>
      <c r="M290" s="1">
        <f>PRODUCT(SUM(PRODUCT(R290,overview!$J$6),PRODUCT(W290,overview!$K$6),PRODUCT(AB290,overview!$L$6)),1/SUM(overview!$J$6:$L$6))</f>
        <v>0.935642857142857</v>
      </c>
      <c r="N290" s="1">
        <f>PRODUCT(SUM(PRODUCT(S290,overview!$J$6),PRODUCT(X290,overview!$K$6),PRODUCT(AC290,overview!$L$6)),1/SUM(overview!$J$6:$L$6))</f>
        <v>2.0643571428571428</v>
      </c>
      <c r="O290" s="1">
        <f t="shared" si="67"/>
        <v>10</v>
      </c>
      <c r="P290" s="1">
        <f t="shared" si="68"/>
        <v>22</v>
      </c>
      <c r="Q290" s="1">
        <f t="shared" si="72"/>
        <v>0.99712120687865458</v>
      </c>
      <c r="R290" s="1">
        <v>0.99399999999999999</v>
      </c>
      <c r="S290" s="1">
        <v>2.0059999999999998</v>
      </c>
      <c r="T290" s="1">
        <v>5</v>
      </c>
      <c r="U290" s="1">
        <v>1</v>
      </c>
      <c r="V290" s="1">
        <f t="shared" si="69"/>
        <v>9.910269192422734E-2</v>
      </c>
      <c r="W290" s="1">
        <v>0.90300000000000002</v>
      </c>
      <c r="X290" s="1">
        <v>2.097</v>
      </c>
      <c r="Y290" s="1">
        <v>5</v>
      </c>
      <c r="Z290" s="1">
        <v>20</v>
      </c>
      <c r="AA290" s="1">
        <f t="shared" si="70"/>
        <v>1.7224606580829758</v>
      </c>
      <c r="AB290" s="1">
        <v>1</v>
      </c>
      <c r="AC290" s="1">
        <v>2</v>
      </c>
      <c r="AD290" s="1">
        <v>0</v>
      </c>
      <c r="AE290" s="1">
        <v>1</v>
      </c>
      <c r="AF290" s="1" t="e">
        <f t="shared" si="66"/>
        <v>#DIV/0!</v>
      </c>
      <c r="AH290" s="1">
        <f t="shared" si="74"/>
        <v>0.8624505388572461</v>
      </c>
      <c r="AI290" s="1">
        <f t="shared" si="75"/>
        <v>4.8380377729152317E-2</v>
      </c>
      <c r="AJ290" s="1">
        <f t="shared" si="80"/>
        <v>0.43185809624165794</v>
      </c>
      <c r="AK290" s="1">
        <f t="shared" si="76"/>
        <v>44.212633666542708</v>
      </c>
      <c r="AL290" s="1" t="b">
        <f t="shared" si="77"/>
        <v>1</v>
      </c>
      <c r="AM290" s="1">
        <f t="shared" si="78"/>
        <v>332.44101495423592</v>
      </c>
      <c r="AN290" s="1" t="b">
        <f t="shared" si="79"/>
        <v>1</v>
      </c>
      <c r="AO290" s="1">
        <v>9.4879999999999995</v>
      </c>
    </row>
    <row r="291" spans="1:41">
      <c r="A291" s="7">
        <v>288</v>
      </c>
      <c r="B291" s="9" t="s">
        <v>60</v>
      </c>
      <c r="C291" s="9" t="s">
        <v>61</v>
      </c>
      <c r="D291" s="9" t="s">
        <v>83</v>
      </c>
      <c r="E291" s="9" t="s">
        <v>61</v>
      </c>
      <c r="F291" s="2" t="b">
        <f t="shared" si="73"/>
        <v>0</v>
      </c>
      <c r="G291" s="2" t="b">
        <f t="shared" si="71"/>
        <v>0</v>
      </c>
      <c r="H291" s="1" t="s">
        <v>125</v>
      </c>
      <c r="J291" s="3"/>
      <c r="M291" s="1">
        <f>PRODUCT(SUM(PRODUCT(R291,overview!$J$6),PRODUCT(W291,overview!$K$6),PRODUCT(AB291,overview!$L$6)),1/SUM(overview!$J$6:$L$6))</f>
        <v>0.73561904761904762</v>
      </c>
      <c r="N291" s="1">
        <f>PRODUCT(SUM(PRODUCT(S291,overview!$J$6),PRODUCT(X291,overview!$K$6),PRODUCT(AC291,overview!$L$6)),1/SUM(overview!$J$6:$L$6))</f>
        <v>2.2643809523809524</v>
      </c>
      <c r="O291" s="1">
        <f t="shared" si="67"/>
        <v>12</v>
      </c>
      <c r="P291" s="1">
        <f t="shared" si="68"/>
        <v>17</v>
      </c>
      <c r="Q291" s="1">
        <f t="shared" si="72"/>
        <v>0.46022599820547322</v>
      </c>
      <c r="R291" s="1">
        <v>0.98599999999999999</v>
      </c>
      <c r="S291" s="1">
        <v>2.0139999999999998</v>
      </c>
      <c r="T291" s="1">
        <v>5</v>
      </c>
      <c r="U291" s="1">
        <v>1</v>
      </c>
      <c r="V291" s="1">
        <f t="shared" si="69"/>
        <v>9.7914597815292964E-2</v>
      </c>
      <c r="W291" s="1">
        <v>0.59599999999999997</v>
      </c>
      <c r="X291" s="1">
        <v>2.4039999999999999</v>
      </c>
      <c r="Y291" s="1">
        <v>6</v>
      </c>
      <c r="Z291" s="1">
        <v>16</v>
      </c>
      <c r="AA291" s="1">
        <f t="shared" si="70"/>
        <v>0.66112035496394894</v>
      </c>
      <c r="AB291" s="1">
        <v>1</v>
      </c>
      <c r="AC291" s="1">
        <v>2</v>
      </c>
      <c r="AD291" s="1">
        <v>1</v>
      </c>
      <c r="AE291" s="1">
        <v>0</v>
      </c>
      <c r="AF291" s="1">
        <f t="shared" si="66"/>
        <v>0</v>
      </c>
      <c r="AH291" s="1">
        <f t="shared" si="74"/>
        <v>0.75406300223255451</v>
      </c>
      <c r="AI291" s="1">
        <f t="shared" si="75"/>
        <v>5.6837223003364155E-2</v>
      </c>
      <c r="AJ291" s="1">
        <f t="shared" si="80"/>
        <v>0.20555313272277947</v>
      </c>
      <c r="AK291" s="1">
        <f t="shared" si="76"/>
        <v>16.560302430417465</v>
      </c>
      <c r="AL291" s="1" t="b">
        <f t="shared" si="77"/>
        <v>1</v>
      </c>
      <c r="AM291" s="1">
        <f t="shared" si="78"/>
        <v>217.41153179023397</v>
      </c>
      <c r="AN291" s="1" t="b">
        <f t="shared" si="79"/>
        <v>1</v>
      </c>
      <c r="AO291" s="1">
        <v>9.4879999999999995</v>
      </c>
    </row>
    <row r="292" spans="1:41">
      <c r="A292" s="7">
        <v>289</v>
      </c>
      <c r="B292" s="9" t="s">
        <v>75</v>
      </c>
      <c r="C292" s="9" t="s">
        <v>1</v>
      </c>
      <c r="D292" s="9" t="s">
        <v>75</v>
      </c>
      <c r="E292" s="9" t="s">
        <v>1</v>
      </c>
      <c r="F292" s="2" t="b">
        <f t="shared" si="73"/>
        <v>0</v>
      </c>
      <c r="G292" s="2" t="b">
        <f t="shared" si="71"/>
        <v>0</v>
      </c>
      <c r="H292" s="1" t="s">
        <v>125</v>
      </c>
      <c r="J292" s="3"/>
      <c r="M292" s="1">
        <f>PRODUCT(SUM(PRODUCT(R292,overview!$J$6),PRODUCT(W292,overview!$K$6),PRODUCT(AB292,overview!$L$6)),1/SUM(overview!$J$6:$L$6))</f>
        <v>0.89502380952380933</v>
      </c>
      <c r="N292" s="1">
        <f>PRODUCT(SUM(PRODUCT(S292,overview!$J$6),PRODUCT(X292,overview!$K$6),PRODUCT(AC292,overview!$L$6)),1/SUM(overview!$J$6:$L$6))</f>
        <v>2.1049761904761901</v>
      </c>
      <c r="O292" s="1">
        <f t="shared" si="67"/>
        <v>11</v>
      </c>
      <c r="P292" s="1">
        <f t="shared" si="68"/>
        <v>9</v>
      </c>
      <c r="Q292" s="1">
        <f t="shared" si="72"/>
        <v>0.34788621890613769</v>
      </c>
      <c r="R292" s="1">
        <v>1.038</v>
      </c>
      <c r="S292" s="1">
        <v>1.962</v>
      </c>
      <c r="T292" s="1">
        <v>5</v>
      </c>
      <c r="U292" s="1">
        <v>0</v>
      </c>
      <c r="V292" s="1">
        <f t="shared" si="69"/>
        <v>0</v>
      </c>
      <c r="W292" s="1">
        <v>0.81699999999999995</v>
      </c>
      <c r="X292" s="1">
        <v>2.1829999999999998</v>
      </c>
      <c r="Y292" s="1">
        <v>6</v>
      </c>
      <c r="Z292" s="1">
        <v>9</v>
      </c>
      <c r="AA292" s="1">
        <f t="shared" si="70"/>
        <v>0.56138341731562069</v>
      </c>
      <c r="AB292" s="1">
        <v>1</v>
      </c>
      <c r="AC292" s="1">
        <v>2</v>
      </c>
      <c r="AD292" s="1">
        <v>0</v>
      </c>
      <c r="AE292" s="1">
        <v>0</v>
      </c>
      <c r="AF292" s="1" t="e">
        <f t="shared" si="66"/>
        <v>#DIV/0!</v>
      </c>
      <c r="AH292" s="1">
        <f t="shared" si="74"/>
        <v>0.65796142937220725</v>
      </c>
      <c r="AI292" s="1">
        <f t="shared" si="75"/>
        <v>6.8197945390375117E-2</v>
      </c>
      <c r="AJ292" s="1">
        <f t="shared" si="80"/>
        <v>8.3091085271317824E-2</v>
      </c>
      <c r="AK292" s="1">
        <f t="shared" si="76"/>
        <v>5.7849366009758265</v>
      </c>
      <c r="AL292" s="1" t="b">
        <f t="shared" si="77"/>
        <v>0</v>
      </c>
      <c r="AM292" s="1">
        <f t="shared" si="78"/>
        <v>159.73561466622351</v>
      </c>
      <c r="AN292" s="1" t="b">
        <f t="shared" si="79"/>
        <v>1</v>
      </c>
      <c r="AO292" s="1">
        <v>9.4879999999999995</v>
      </c>
    </row>
    <row r="293" spans="1:41">
      <c r="A293" s="7">
        <v>290</v>
      </c>
      <c r="B293" s="9" t="s">
        <v>85</v>
      </c>
      <c r="C293" s="9" t="s">
        <v>86</v>
      </c>
      <c r="D293" s="9" t="s">
        <v>85</v>
      </c>
      <c r="E293" s="9" t="s">
        <v>86</v>
      </c>
      <c r="F293" s="2" t="b">
        <f t="shared" si="73"/>
        <v>0</v>
      </c>
      <c r="G293" s="2" t="b">
        <f t="shared" si="71"/>
        <v>0</v>
      </c>
      <c r="H293" s="1" t="s">
        <v>285</v>
      </c>
      <c r="J293" s="3"/>
      <c r="M293" s="1">
        <f>PRODUCT(SUM(PRODUCT(R293,overview!$J$6),PRODUCT(W293,overview!$K$6),PRODUCT(AB293,overview!$L$6)),1/SUM(overview!$J$6:$L$6))</f>
        <v>7.1357142857142855E-2</v>
      </c>
      <c r="N293" s="1">
        <f>PRODUCT(SUM(PRODUCT(S293,overview!$J$6),PRODUCT(X293,overview!$K$6),PRODUCT(AC293,overview!$L$6)),1/SUM(overview!$J$6:$L$6))</f>
        <v>2.9286428571428571</v>
      </c>
      <c r="O293" s="1">
        <f t="shared" si="67"/>
        <v>0</v>
      </c>
      <c r="P293" s="1">
        <f t="shared" si="68"/>
        <v>9</v>
      </c>
      <c r="Q293" s="1" t="e">
        <f t="shared" si="72"/>
        <v>#DIV/0!</v>
      </c>
      <c r="R293" s="1">
        <v>0</v>
      </c>
      <c r="S293" s="1">
        <v>3</v>
      </c>
      <c r="T293" s="1">
        <v>0</v>
      </c>
      <c r="U293" s="1">
        <v>0</v>
      </c>
      <c r="V293" s="1" t="e">
        <f t="shared" si="69"/>
        <v>#DIV/0!</v>
      </c>
      <c r="W293" s="1">
        <v>0.111</v>
      </c>
      <c r="X293" s="1">
        <v>2.8889999999999998</v>
      </c>
      <c r="Y293" s="1">
        <v>0</v>
      </c>
      <c r="Z293" s="1">
        <v>9</v>
      </c>
      <c r="AA293" s="1" t="e">
        <f t="shared" si="70"/>
        <v>#DIV/0!</v>
      </c>
      <c r="AB293" s="1">
        <v>0</v>
      </c>
      <c r="AC293" s="1">
        <v>3</v>
      </c>
      <c r="AD293" s="1">
        <v>0</v>
      </c>
      <c r="AE293" s="1">
        <v>0</v>
      </c>
      <c r="AF293" s="1" t="e">
        <f t="shared" si="66"/>
        <v>#DIV/0!</v>
      </c>
      <c r="AH293" s="1">
        <f t="shared" si="74"/>
        <v>0.6081541008906608</v>
      </c>
      <c r="AI293" s="1">
        <f t="shared" si="75"/>
        <v>7.8406023042701264E-2</v>
      </c>
      <c r="AJ293" s="1">
        <f t="shared" si="80"/>
        <v>0.11078811369509045</v>
      </c>
      <c r="AK293" s="1">
        <f t="shared" si="76"/>
        <v>0.40015584758505818</v>
      </c>
      <c r="AL293" s="1" t="b">
        <f t="shared" si="77"/>
        <v>0</v>
      </c>
      <c r="AM293" s="1">
        <f t="shared" si="78"/>
        <v>118.45589036800017</v>
      </c>
      <c r="AN293" s="1" t="b">
        <f t="shared" si="79"/>
        <v>1</v>
      </c>
      <c r="AO293" s="1">
        <v>9.4879999999999995</v>
      </c>
    </row>
    <row r="294" spans="1:41">
      <c r="A294" s="7">
        <v>291</v>
      </c>
      <c r="B294" s="9" t="s">
        <v>72</v>
      </c>
      <c r="C294" s="9" t="s">
        <v>73</v>
      </c>
      <c r="D294" s="9" t="s">
        <v>72</v>
      </c>
      <c r="E294" s="9" t="s">
        <v>73</v>
      </c>
      <c r="F294" s="2" t="b">
        <f t="shared" si="73"/>
        <v>0</v>
      </c>
      <c r="G294" s="2" t="b">
        <f t="shared" si="71"/>
        <v>0</v>
      </c>
      <c r="H294" s="1" t="s">
        <v>285</v>
      </c>
      <c r="J294" s="3"/>
      <c r="M294" s="1">
        <f>PRODUCT(SUM(PRODUCT(R294,overview!$J$6),PRODUCT(W294,overview!$K$6),PRODUCT(AB294,overview!$L$6)),1/SUM(overview!$J$6:$L$6))</f>
        <v>0.33299999999999996</v>
      </c>
      <c r="N294" s="1">
        <f>PRODUCT(SUM(PRODUCT(S294,overview!$J$6),PRODUCT(X294,overview!$K$6),PRODUCT(AC294,overview!$L$6)),1/SUM(overview!$J$6:$L$6))</f>
        <v>2.6669999999999998</v>
      </c>
      <c r="O294" s="1">
        <f t="shared" si="67"/>
        <v>7</v>
      </c>
      <c r="P294" s="1">
        <f t="shared" si="68"/>
        <v>1</v>
      </c>
      <c r="Q294" s="1">
        <f t="shared" si="72"/>
        <v>1.7837056082275426E-2</v>
      </c>
      <c r="R294" s="1">
        <v>0.33300000000000002</v>
      </c>
      <c r="S294" s="1">
        <v>2.6669999999999998</v>
      </c>
      <c r="T294" s="1">
        <v>4</v>
      </c>
      <c r="U294" s="1">
        <v>0</v>
      </c>
      <c r="V294" s="1">
        <f t="shared" si="69"/>
        <v>0</v>
      </c>
      <c r="W294" s="1">
        <v>0.33300000000000002</v>
      </c>
      <c r="X294" s="1">
        <v>2.6669999999999998</v>
      </c>
      <c r="Y294" s="1">
        <v>3</v>
      </c>
      <c r="Z294" s="1">
        <v>1</v>
      </c>
      <c r="AA294" s="1">
        <f t="shared" si="70"/>
        <v>4.1619797525309338E-2</v>
      </c>
      <c r="AB294" s="1">
        <v>0.33300000000000002</v>
      </c>
      <c r="AC294" s="1">
        <v>2.6669999999999998</v>
      </c>
      <c r="AD294" s="1">
        <v>0</v>
      </c>
      <c r="AE294" s="1">
        <v>0</v>
      </c>
      <c r="AF294" s="1" t="e">
        <f t="shared" si="66"/>
        <v>#DIV/0!</v>
      </c>
      <c r="AH294" s="1">
        <f t="shared" si="74"/>
        <v>0.57002207662726123</v>
      </c>
      <c r="AI294" s="1">
        <f t="shared" si="75"/>
        <v>5.7463033904980143E-2</v>
      </c>
      <c r="AJ294" s="1">
        <f t="shared" si="80"/>
        <v>7.6190099636248607E-2</v>
      </c>
      <c r="AK294" s="1">
        <f t="shared" si="76"/>
        <v>2.333391463322965E-2</v>
      </c>
      <c r="AL294" s="1" t="b">
        <f t="shared" si="77"/>
        <v>0</v>
      </c>
      <c r="AM294" s="1">
        <f t="shared" si="78"/>
        <v>95.823443494999282</v>
      </c>
      <c r="AN294" s="1" t="b">
        <f t="shared" si="79"/>
        <v>1</v>
      </c>
      <c r="AO294" s="1">
        <v>9.4879999999999995</v>
      </c>
    </row>
    <row r="295" spans="1:41">
      <c r="A295" s="7">
        <v>292</v>
      </c>
      <c r="B295" s="9" t="s">
        <v>30</v>
      </c>
      <c r="C295" s="9" t="s">
        <v>31</v>
      </c>
      <c r="D295" s="9" t="s">
        <v>30</v>
      </c>
      <c r="E295" s="9" t="s">
        <v>31</v>
      </c>
      <c r="F295" s="2" t="b">
        <f t="shared" si="73"/>
        <v>0</v>
      </c>
      <c r="G295" s="2" t="b">
        <f t="shared" si="71"/>
        <v>0</v>
      </c>
      <c r="H295" s="1" t="s">
        <v>285</v>
      </c>
      <c r="J295" s="3"/>
      <c r="M295" s="1">
        <f>PRODUCT(SUM(PRODUCT(R295,overview!$J$6),PRODUCT(W295,overview!$K$6),PRODUCT(AB295,overview!$L$6)),1/SUM(overview!$J$6:$L$6))</f>
        <v>1.0096428571428571</v>
      </c>
      <c r="N295" s="1">
        <f>PRODUCT(SUM(PRODUCT(S295,overview!$J$6),PRODUCT(X295,overview!$K$6),PRODUCT(AC295,overview!$L$6)),1/SUM(overview!$J$6:$L$6))</f>
        <v>1.9903571428571427</v>
      </c>
      <c r="O295" s="1">
        <f t="shared" si="67"/>
        <v>13.5</v>
      </c>
      <c r="P295" s="1">
        <f t="shared" si="68"/>
        <v>15.5</v>
      </c>
      <c r="Q295" s="1">
        <f t="shared" si="72"/>
        <v>0.58241787454060912</v>
      </c>
      <c r="R295" s="1">
        <v>1</v>
      </c>
      <c r="S295" s="1">
        <v>2</v>
      </c>
      <c r="T295" s="1">
        <v>6</v>
      </c>
      <c r="U295" s="1">
        <v>1</v>
      </c>
      <c r="V295" s="1">
        <f t="shared" si="69"/>
        <v>8.3333333333333329E-2</v>
      </c>
      <c r="W295" s="1">
        <v>1.0149999999999999</v>
      </c>
      <c r="X295" s="1">
        <v>1.9850000000000001</v>
      </c>
      <c r="Y295" s="1">
        <v>7.5</v>
      </c>
      <c r="Z295" s="1">
        <v>14.5</v>
      </c>
      <c r="AA295" s="1">
        <f t="shared" si="70"/>
        <v>0.9885810243492863</v>
      </c>
      <c r="AB295" s="1">
        <v>1</v>
      </c>
      <c r="AC295" s="1">
        <v>2</v>
      </c>
      <c r="AD295" s="1">
        <v>0</v>
      </c>
      <c r="AE295" s="1">
        <v>0</v>
      </c>
      <c r="AF295" s="1" t="e">
        <f t="shared" si="66"/>
        <v>#DIV/0!</v>
      </c>
      <c r="AH295" s="1">
        <f t="shared" si="74"/>
        <v>0.46446148241605373</v>
      </c>
      <c r="AI295" s="1">
        <f t="shared" si="75"/>
        <v>5.5570876395837993E-2</v>
      </c>
      <c r="AJ295" s="1">
        <f t="shared" si="80"/>
        <v>0</v>
      </c>
      <c r="AK295" s="1">
        <f t="shared" si="76"/>
        <v>6.7042129510460749E-2</v>
      </c>
      <c r="AL295" s="1" t="b">
        <f t="shared" si="77"/>
        <v>0</v>
      </c>
      <c r="AM295" s="1">
        <f t="shared" si="78"/>
        <v>80.882907131081055</v>
      </c>
      <c r="AN295" s="1" t="b">
        <f t="shared" si="79"/>
        <v>1</v>
      </c>
      <c r="AO295" s="1">
        <v>9.4879999999999995</v>
      </c>
    </row>
    <row r="296" spans="1:41">
      <c r="A296" s="7">
        <v>293</v>
      </c>
      <c r="B296" s="9" t="s">
        <v>43</v>
      </c>
      <c r="C296" s="9" t="s">
        <v>44</v>
      </c>
      <c r="D296" s="9" t="s">
        <v>43</v>
      </c>
      <c r="E296" s="9" t="s">
        <v>44</v>
      </c>
      <c r="F296" s="2" t="b">
        <f t="shared" si="73"/>
        <v>0</v>
      </c>
      <c r="G296" s="2" t="b">
        <f t="shared" si="71"/>
        <v>0</v>
      </c>
      <c r="H296" s="1" t="s">
        <v>285</v>
      </c>
      <c r="J296" s="3"/>
      <c r="M296" s="1">
        <f>PRODUCT(SUM(PRODUCT(R296,overview!$J$6),PRODUCT(W296,overview!$K$6),PRODUCT(AB296,overview!$L$6)),1/SUM(overview!$J$6:$L$6))</f>
        <v>0.50161904761904752</v>
      </c>
      <c r="N296" s="1">
        <f>PRODUCT(SUM(PRODUCT(S296,overview!$J$6),PRODUCT(X296,overview!$K$6),PRODUCT(AC296,overview!$L$6)),1/SUM(overview!$J$6:$L$6))</f>
        <v>2.4983809523809519</v>
      </c>
      <c r="O296" s="1">
        <f t="shared" si="67"/>
        <v>7.5</v>
      </c>
      <c r="P296" s="1">
        <f t="shared" si="68"/>
        <v>12.5</v>
      </c>
      <c r="Q296" s="1">
        <f t="shared" si="72"/>
        <v>0.3346294107930215</v>
      </c>
      <c r="R296" s="1">
        <v>0.373</v>
      </c>
      <c r="S296" s="1">
        <v>2.6269999999999998</v>
      </c>
      <c r="T296" s="1">
        <v>3</v>
      </c>
      <c r="U296" s="1">
        <v>2</v>
      </c>
      <c r="V296" s="1">
        <f t="shared" si="69"/>
        <v>9.4658038320010143E-2</v>
      </c>
      <c r="W296" s="1">
        <v>0.57299999999999995</v>
      </c>
      <c r="X296" s="1">
        <v>2.427</v>
      </c>
      <c r="Y296" s="1">
        <v>4.5</v>
      </c>
      <c r="Z296" s="1">
        <v>10.5</v>
      </c>
      <c r="AA296" s="1">
        <f t="shared" si="70"/>
        <v>0.5508858673259166</v>
      </c>
      <c r="AB296" s="1">
        <v>0.375</v>
      </c>
      <c r="AC296" s="1">
        <v>2.625</v>
      </c>
      <c r="AD296" s="1">
        <v>0</v>
      </c>
      <c r="AE296" s="1">
        <v>0</v>
      </c>
      <c r="AF296" s="1" t="e">
        <f t="shared" si="66"/>
        <v>#DIV/0!</v>
      </c>
      <c r="AH296" s="1">
        <f t="shared" si="74"/>
        <v>0.43685806318492371</v>
      </c>
      <c r="AI296" s="1">
        <f t="shared" si="75"/>
        <v>4.8342887551173247E-2</v>
      </c>
      <c r="AJ296" s="1">
        <f t="shared" si="80"/>
        <v>0</v>
      </c>
      <c r="AK296" s="1">
        <f t="shared" si="76"/>
        <v>0.20803432869504077</v>
      </c>
      <c r="AL296" s="1" t="b">
        <f t="shared" si="77"/>
        <v>0</v>
      </c>
      <c r="AM296" s="1">
        <f t="shared" si="78"/>
        <v>60.196434142148867</v>
      </c>
      <c r="AN296" s="1" t="b">
        <f t="shared" si="79"/>
        <v>1</v>
      </c>
      <c r="AO296" s="1">
        <v>9.4879999999999995</v>
      </c>
    </row>
    <row r="297" spans="1:41">
      <c r="A297" s="7">
        <v>294</v>
      </c>
      <c r="B297" s="9" t="s">
        <v>47</v>
      </c>
      <c r="C297" s="9" t="s">
        <v>48</v>
      </c>
      <c r="D297" s="9" t="s">
        <v>79</v>
      </c>
      <c r="E297" s="9" t="s">
        <v>48</v>
      </c>
      <c r="F297" s="2" t="b">
        <f t="shared" si="73"/>
        <v>1</v>
      </c>
      <c r="G297" s="2" t="b">
        <f t="shared" si="71"/>
        <v>0</v>
      </c>
      <c r="H297" s="1" t="s">
        <v>285</v>
      </c>
      <c r="J297" s="2"/>
      <c r="M297" s="1">
        <f>PRODUCT(SUM(PRODUCT(R297,overview!$J$6),PRODUCT(W297,overview!$K$6),PRODUCT(AB297,overview!$L$6)),1/SUM(overview!$J$6:$L$6))</f>
        <v>1.0485476190476191</v>
      </c>
      <c r="N297" s="1">
        <f>PRODUCT(SUM(PRODUCT(S297,overview!$J$6),PRODUCT(X297,overview!$K$6),PRODUCT(AC297,overview!$L$6)),1/SUM(overview!$J$6:$L$6))</f>
        <v>1.9514523809523807</v>
      </c>
      <c r="O297" s="1">
        <f t="shared" si="67"/>
        <v>13</v>
      </c>
      <c r="P297" s="1">
        <f t="shared" si="68"/>
        <v>2</v>
      </c>
      <c r="Q297" s="1">
        <f t="shared" si="72"/>
        <v>8.266408132197961E-2</v>
      </c>
      <c r="R297" s="1">
        <v>0.94699999999999995</v>
      </c>
      <c r="S297" s="1">
        <v>2.0529999999999999</v>
      </c>
      <c r="T297" s="1">
        <v>5</v>
      </c>
      <c r="U297" s="1">
        <v>1</v>
      </c>
      <c r="V297" s="1">
        <f t="shared" si="69"/>
        <v>9.2255236239649305E-2</v>
      </c>
      <c r="W297" s="1">
        <v>1.103</v>
      </c>
      <c r="X297" s="1">
        <v>1.897</v>
      </c>
      <c r="Y297" s="1">
        <v>7</v>
      </c>
      <c r="Z297" s="1">
        <v>1</v>
      </c>
      <c r="AA297" s="1">
        <f t="shared" si="70"/>
        <v>8.3063483696061452E-2</v>
      </c>
      <c r="AB297" s="1">
        <v>1</v>
      </c>
      <c r="AC297" s="1">
        <v>2</v>
      </c>
      <c r="AD297" s="1">
        <v>1</v>
      </c>
      <c r="AE297" s="1">
        <v>0</v>
      </c>
      <c r="AF297" s="1">
        <f t="shared" si="66"/>
        <v>0</v>
      </c>
      <c r="AH297" s="1">
        <f t="shared" si="74"/>
        <v>0.39960439584726148</v>
      </c>
      <c r="AI297" s="1">
        <f t="shared" si="75"/>
        <v>5.5129654037650765E-2</v>
      </c>
      <c r="AJ297" s="1">
        <f t="shared" si="80"/>
        <v>4.5050940539430803E-2</v>
      </c>
      <c r="AK297" s="1">
        <f t="shared" si="76"/>
        <v>0.28998934922361641</v>
      </c>
      <c r="AL297" s="1" t="b">
        <f t="shared" si="77"/>
        <v>0</v>
      </c>
      <c r="AM297" s="1">
        <f t="shared" si="78"/>
        <v>44.885340119269699</v>
      </c>
      <c r="AN297" s="1" t="b">
        <f t="shared" si="79"/>
        <v>1</v>
      </c>
      <c r="AO297" s="1">
        <v>9.4879999999999995</v>
      </c>
    </row>
    <row r="298" spans="1:41">
      <c r="A298" s="7">
        <v>295</v>
      </c>
      <c r="B298" s="9" t="s">
        <v>56</v>
      </c>
      <c r="C298" s="9" t="s">
        <v>31</v>
      </c>
      <c r="D298" s="9" t="s">
        <v>30</v>
      </c>
      <c r="E298" s="9" t="s">
        <v>31</v>
      </c>
      <c r="F298" s="2" t="b">
        <f t="shared" si="73"/>
        <v>0</v>
      </c>
      <c r="G298" s="2" t="b">
        <f t="shared" si="71"/>
        <v>0</v>
      </c>
      <c r="H298" s="1" t="s">
        <v>285</v>
      </c>
      <c r="J298" s="2"/>
      <c r="M298" s="1">
        <f>PRODUCT(SUM(PRODUCT(R298,overview!$J$6),PRODUCT(W298,overview!$K$6),PRODUCT(AB298,overview!$L$6)),1/SUM(overview!$J$6:$L$6))</f>
        <v>1.0218571428571428</v>
      </c>
      <c r="N298" s="1">
        <f>PRODUCT(SUM(PRODUCT(S298,overview!$J$6),PRODUCT(X298,overview!$K$6),PRODUCT(AC298,overview!$L$6)),1/SUM(overview!$J$6:$L$6))</f>
        <v>1.978142857142857</v>
      </c>
      <c r="O298" s="1">
        <f t="shared" si="67"/>
        <v>17</v>
      </c>
      <c r="P298" s="1">
        <f t="shared" si="68"/>
        <v>7</v>
      </c>
      <c r="Q298" s="1">
        <f t="shared" si="72"/>
        <v>0.21270693588333003</v>
      </c>
      <c r="R298" s="1">
        <v>1</v>
      </c>
      <c r="S298" s="1">
        <v>2</v>
      </c>
      <c r="T298" s="1">
        <v>9</v>
      </c>
      <c r="U298" s="1">
        <v>2</v>
      </c>
      <c r="V298" s="1">
        <f t="shared" si="69"/>
        <v>0.1111111111111111</v>
      </c>
      <c r="W298" s="1">
        <v>1.034</v>
      </c>
      <c r="X298" s="1">
        <v>1.966</v>
      </c>
      <c r="Y298" s="1">
        <v>7</v>
      </c>
      <c r="Z298" s="1">
        <v>5</v>
      </c>
      <c r="AA298" s="1">
        <f t="shared" si="70"/>
        <v>0.37567214067722715</v>
      </c>
      <c r="AB298" s="1">
        <v>1</v>
      </c>
      <c r="AC298" s="1">
        <v>2</v>
      </c>
      <c r="AD298" s="1">
        <v>1</v>
      </c>
      <c r="AE298" s="1">
        <v>0</v>
      </c>
      <c r="AF298" s="1">
        <f t="shared" si="66"/>
        <v>0</v>
      </c>
      <c r="AH298" s="1">
        <f t="shared" si="74"/>
        <v>0.45842965324830609</v>
      </c>
      <c r="AI298" s="1">
        <f t="shared" si="75"/>
        <v>0.11502370802314009</v>
      </c>
      <c r="AJ298" s="1">
        <f t="shared" si="80"/>
        <v>9.2841553342889988E-2</v>
      </c>
      <c r="AK298" s="1">
        <f t="shared" si="76"/>
        <v>0.12267442830669358</v>
      </c>
      <c r="AL298" s="1" t="b">
        <f t="shared" si="77"/>
        <v>0</v>
      </c>
      <c r="AM298" s="1">
        <f t="shared" si="78"/>
        <v>36.875241874445358</v>
      </c>
      <c r="AN298" s="1" t="b">
        <f t="shared" si="79"/>
        <v>1</v>
      </c>
      <c r="AO298" s="1">
        <v>9.4879999999999995</v>
      </c>
    </row>
    <row r="299" spans="1:41">
      <c r="A299" s="7">
        <v>296</v>
      </c>
      <c r="B299" s="9" t="s">
        <v>28</v>
      </c>
      <c r="C299" s="9" t="s">
        <v>29</v>
      </c>
      <c r="D299" s="9" t="s">
        <v>28</v>
      </c>
      <c r="E299" s="9" t="s">
        <v>29</v>
      </c>
      <c r="F299" s="2" t="b">
        <f t="shared" si="73"/>
        <v>0</v>
      </c>
      <c r="G299" s="2" t="b">
        <f t="shared" si="71"/>
        <v>0</v>
      </c>
      <c r="H299" s="1" t="s">
        <v>285</v>
      </c>
      <c r="J299" s="2"/>
      <c r="K299" s="4"/>
      <c r="L299" s="3"/>
      <c r="M299" s="1">
        <f>PRODUCT(SUM(PRODUCT(R299,overview!$J$6),PRODUCT(W299,overview!$K$6),PRODUCT(AB299,overview!$L$6)),1/SUM(overview!$J$6:$L$6))</f>
        <v>0.72364285714285714</v>
      </c>
      <c r="N299" s="1">
        <f>PRODUCT(SUM(PRODUCT(S299,overview!$J$6),PRODUCT(X299,overview!$K$6),PRODUCT(AC299,overview!$L$6)),1/SUM(overview!$J$6:$L$6))</f>
        <v>2.2763571428571425</v>
      </c>
      <c r="O299" s="1">
        <f t="shared" si="67"/>
        <v>7</v>
      </c>
      <c r="P299" s="1">
        <f t="shared" si="68"/>
        <v>9</v>
      </c>
      <c r="Q299" s="1">
        <f t="shared" si="72"/>
        <v>0.40872231411627069</v>
      </c>
      <c r="R299" s="1">
        <v>0.7</v>
      </c>
      <c r="S299" s="1">
        <v>2.2999999999999998</v>
      </c>
      <c r="T299" s="1">
        <v>3</v>
      </c>
      <c r="U299" s="1">
        <v>2</v>
      </c>
      <c r="V299" s="1">
        <f t="shared" si="69"/>
        <v>0.20289855072463767</v>
      </c>
      <c r="W299" s="1">
        <v>0.73799999999999999</v>
      </c>
      <c r="X299" s="1">
        <v>2.262</v>
      </c>
      <c r="Y299" s="1">
        <v>4</v>
      </c>
      <c r="Z299" s="1">
        <v>7</v>
      </c>
      <c r="AA299" s="1">
        <f t="shared" si="70"/>
        <v>0.57095490716180375</v>
      </c>
      <c r="AB299" s="1">
        <v>0.66700000000000004</v>
      </c>
      <c r="AC299" s="1">
        <v>2.3330000000000002</v>
      </c>
      <c r="AD299" s="1">
        <v>0</v>
      </c>
      <c r="AE299" s="1">
        <v>0</v>
      </c>
      <c r="AF299" s="1" t="e">
        <f t="shared" si="66"/>
        <v>#DIV/0!</v>
      </c>
      <c r="AH299" s="1">
        <f t="shared" si="74"/>
        <v>0.51199613394735344</v>
      </c>
      <c r="AI299" s="1">
        <f t="shared" si="75"/>
        <v>0.11894936322008852</v>
      </c>
      <c r="AJ299" s="1">
        <f t="shared" si="80"/>
        <v>0.10414678120691485</v>
      </c>
      <c r="AK299" s="1">
        <f t="shared" si="76"/>
        <v>3.8545299286338743E-2</v>
      </c>
      <c r="AL299" s="1" t="b">
        <f t="shared" si="77"/>
        <v>0</v>
      </c>
      <c r="AM299" s="1">
        <f t="shared" si="78"/>
        <v>31.826423912997136</v>
      </c>
      <c r="AN299" s="1" t="b">
        <f t="shared" si="79"/>
        <v>1</v>
      </c>
      <c r="AO299" s="1">
        <v>9.4879999999999995</v>
      </c>
    </row>
    <row r="300" spans="1:41">
      <c r="A300" s="7">
        <v>297</v>
      </c>
      <c r="B300" s="9" t="s">
        <v>64</v>
      </c>
      <c r="C300" s="9" t="s">
        <v>2</v>
      </c>
      <c r="D300" s="9" t="s">
        <v>65</v>
      </c>
      <c r="E300" s="9" t="s">
        <v>2</v>
      </c>
      <c r="F300" s="2" t="b">
        <f t="shared" si="73"/>
        <v>0</v>
      </c>
      <c r="G300" s="2" t="b">
        <f t="shared" si="71"/>
        <v>1</v>
      </c>
      <c r="H300" s="1" t="s">
        <v>285</v>
      </c>
      <c r="J300" s="2"/>
      <c r="M300" s="1">
        <f>PRODUCT(SUM(PRODUCT(R300,overview!$J$6),PRODUCT(W300,overview!$K$6),PRODUCT(AB300,overview!$L$6)),1/SUM(overview!$J$6:$L$6))</f>
        <v>0.57021428571428567</v>
      </c>
      <c r="N300" s="1">
        <f>PRODUCT(SUM(PRODUCT(S300,overview!$J$6),PRODUCT(X300,overview!$K$6),PRODUCT(AC300,overview!$L$6)),1/SUM(overview!$J$6:$L$6))</f>
        <v>2.429785714285714</v>
      </c>
      <c r="O300" s="1">
        <f t="shared" si="67"/>
        <v>15</v>
      </c>
      <c r="P300" s="1">
        <f t="shared" si="68"/>
        <v>8</v>
      </c>
      <c r="Q300" s="1">
        <f t="shared" si="72"/>
        <v>0.12516094893729607</v>
      </c>
      <c r="R300" s="1">
        <v>0.33300000000000002</v>
      </c>
      <c r="S300" s="1">
        <v>2.6669999999999998</v>
      </c>
      <c r="T300" s="1">
        <v>8</v>
      </c>
      <c r="U300" s="1">
        <v>0</v>
      </c>
      <c r="V300" s="1">
        <f t="shared" si="69"/>
        <v>0</v>
      </c>
      <c r="W300" s="1">
        <v>0.70199999999999996</v>
      </c>
      <c r="X300" s="1">
        <v>2.298</v>
      </c>
      <c r="Y300" s="1">
        <v>6</v>
      </c>
      <c r="Z300" s="1">
        <v>8</v>
      </c>
      <c r="AA300" s="1">
        <f t="shared" si="70"/>
        <v>0.40731070496083549</v>
      </c>
      <c r="AB300" s="1">
        <v>0.33300000000000002</v>
      </c>
      <c r="AC300" s="1">
        <v>2.6669999999999998</v>
      </c>
      <c r="AD300" s="1">
        <v>1</v>
      </c>
      <c r="AE300" s="1">
        <v>0</v>
      </c>
      <c r="AF300" s="1">
        <f t="shared" si="66"/>
        <v>0</v>
      </c>
      <c r="AH300" s="1">
        <f t="shared" si="74"/>
        <v>0.48634419023847947</v>
      </c>
      <c r="AI300" s="1">
        <f t="shared" si="75"/>
        <v>0.11967681004844273</v>
      </c>
      <c r="AJ300" s="1">
        <f t="shared" si="80"/>
        <v>0.10918014321345243</v>
      </c>
      <c r="AK300" s="1">
        <f t="shared" si="76"/>
        <v>3.2895107072073264E-2</v>
      </c>
      <c r="AL300" s="1" t="b">
        <f t="shared" si="77"/>
        <v>0</v>
      </c>
      <c r="AM300" s="1">
        <f t="shared" si="78"/>
        <v>30.342428437225436</v>
      </c>
      <c r="AN300" s="1" t="b">
        <f t="shared" si="79"/>
        <v>1</v>
      </c>
      <c r="AO300" s="1">
        <v>9.4879999999999995</v>
      </c>
    </row>
    <row r="301" spans="1:41">
      <c r="A301" s="7">
        <v>298</v>
      </c>
      <c r="B301" s="9" t="s">
        <v>47</v>
      </c>
      <c r="C301" s="9" t="s">
        <v>48</v>
      </c>
      <c r="D301" s="9" t="s">
        <v>62</v>
      </c>
      <c r="E301" s="9" t="s">
        <v>48</v>
      </c>
      <c r="F301" s="2" t="b">
        <f t="shared" si="73"/>
        <v>1</v>
      </c>
      <c r="G301" s="2" t="b">
        <f t="shared" si="71"/>
        <v>0</v>
      </c>
      <c r="H301" s="1" t="s">
        <v>285</v>
      </c>
      <c r="J301" s="2"/>
      <c r="M301" s="1">
        <f>PRODUCT(SUM(PRODUCT(R301,overview!$J$6),PRODUCT(W301,overview!$K$6),PRODUCT(AB301,overview!$L$6)),1/SUM(overview!$J$6:$L$6))</f>
        <v>0.99307142857142838</v>
      </c>
      <c r="N301" s="1">
        <f>PRODUCT(SUM(PRODUCT(S301,overview!$J$6),PRODUCT(X301,overview!$K$6),PRODUCT(AC301,overview!$L$6)),1/SUM(overview!$J$6:$L$6))</f>
        <v>2.006928571428571</v>
      </c>
      <c r="O301" s="1">
        <f t="shared" si="67"/>
        <v>14</v>
      </c>
      <c r="P301" s="1">
        <f t="shared" si="68"/>
        <v>2</v>
      </c>
      <c r="Q301" s="1">
        <f t="shared" si="72"/>
        <v>7.068878731333797E-2</v>
      </c>
      <c r="R301" s="1">
        <v>0.90700000000000003</v>
      </c>
      <c r="S301" s="1">
        <v>2.093</v>
      </c>
      <c r="T301" s="1">
        <v>6</v>
      </c>
      <c r="U301" s="1">
        <v>1</v>
      </c>
      <c r="V301" s="1">
        <f t="shared" si="69"/>
        <v>7.2224876572702656E-2</v>
      </c>
      <c r="W301" s="1">
        <v>1.032</v>
      </c>
      <c r="X301" s="1">
        <v>1.968</v>
      </c>
      <c r="Y301" s="1">
        <v>6</v>
      </c>
      <c r="Z301" s="1">
        <v>1</v>
      </c>
      <c r="AA301" s="1">
        <f t="shared" si="70"/>
        <v>8.7398373983739841E-2</v>
      </c>
      <c r="AB301" s="1">
        <v>1.147</v>
      </c>
      <c r="AC301" s="1">
        <v>1.853</v>
      </c>
      <c r="AD301" s="1">
        <v>2</v>
      </c>
      <c r="AE301" s="1">
        <v>0</v>
      </c>
      <c r="AF301" s="1">
        <f t="shared" si="66"/>
        <v>0</v>
      </c>
      <c r="AH301" s="1">
        <f t="shared" si="74"/>
        <v>0.5192802303394598</v>
      </c>
      <c r="AI301" s="1">
        <f t="shared" si="75"/>
        <v>0.12448704296310023</v>
      </c>
      <c r="AJ301" s="1">
        <f t="shared" si="80"/>
        <v>0.11793020457280386</v>
      </c>
      <c r="AK301" s="1">
        <f t="shared" si="76"/>
        <v>3.5030936618146405E-3</v>
      </c>
      <c r="AL301" s="1" t="b">
        <f t="shared" si="77"/>
        <v>0</v>
      </c>
      <c r="AM301" s="1">
        <f t="shared" si="78"/>
        <v>32.288605001607316</v>
      </c>
      <c r="AN301" s="1" t="b">
        <f t="shared" si="79"/>
        <v>1</v>
      </c>
      <c r="AO301" s="1">
        <v>9.4879999999999995</v>
      </c>
    </row>
    <row r="302" spans="1:41">
      <c r="A302" s="7">
        <v>299</v>
      </c>
      <c r="B302" s="9" t="s">
        <v>30</v>
      </c>
      <c r="C302" s="9" t="s">
        <v>31</v>
      </c>
      <c r="D302" s="9" t="s">
        <v>56</v>
      </c>
      <c r="E302" s="9" t="s">
        <v>31</v>
      </c>
      <c r="F302" s="2" t="b">
        <f t="shared" si="73"/>
        <v>0</v>
      </c>
      <c r="G302" s="2" t="b">
        <f t="shared" si="71"/>
        <v>0</v>
      </c>
      <c r="H302" s="1" t="s">
        <v>285</v>
      </c>
      <c r="J302" s="3"/>
      <c r="K302" s="2"/>
      <c r="L302" s="2"/>
      <c r="M302" s="1">
        <f>PRODUCT(SUM(PRODUCT(R302,overview!$J$6),PRODUCT(W302,overview!$K$6),PRODUCT(AB302,overview!$L$6)),1/SUM(overview!$J$6:$L$6))</f>
        <v>0.8958571428571428</v>
      </c>
      <c r="N302" s="1">
        <f>PRODUCT(SUM(PRODUCT(S302,overview!$J$6),PRODUCT(X302,overview!$K$6),PRODUCT(AC302,overview!$L$6)),1/SUM(overview!$J$6:$L$6))</f>
        <v>2.1041428571428571</v>
      </c>
      <c r="O302" s="1">
        <f t="shared" si="67"/>
        <v>13.5</v>
      </c>
      <c r="P302" s="1">
        <f t="shared" si="68"/>
        <v>7.5</v>
      </c>
      <c r="Q302" s="1">
        <f t="shared" si="72"/>
        <v>0.23653261517339189</v>
      </c>
      <c r="R302" s="1">
        <v>1</v>
      </c>
      <c r="S302" s="1">
        <v>2</v>
      </c>
      <c r="T302" s="1">
        <v>7</v>
      </c>
      <c r="U302" s="1">
        <v>0</v>
      </c>
      <c r="V302" s="1">
        <f t="shared" si="69"/>
        <v>0</v>
      </c>
      <c r="W302" s="1">
        <v>0.83799999999999997</v>
      </c>
      <c r="X302" s="1">
        <v>2.1619999999999999</v>
      </c>
      <c r="Y302" s="1">
        <v>5.5</v>
      </c>
      <c r="Z302" s="1">
        <v>7.5</v>
      </c>
      <c r="AA302" s="1">
        <f t="shared" si="70"/>
        <v>0.52855100496173579</v>
      </c>
      <c r="AB302" s="1">
        <v>1</v>
      </c>
      <c r="AC302" s="1">
        <v>2</v>
      </c>
      <c r="AD302" s="1">
        <v>1</v>
      </c>
      <c r="AE302" s="1">
        <v>0</v>
      </c>
      <c r="AF302" s="1">
        <f t="shared" si="66"/>
        <v>0</v>
      </c>
      <c r="AH302" s="1">
        <f t="shared" si="74"/>
        <v>0.57027961183051012</v>
      </c>
      <c r="AI302" s="1">
        <f t="shared" si="75"/>
        <v>0.13665325285043597</v>
      </c>
      <c r="AJ302" s="1">
        <f t="shared" si="80"/>
        <v>0.12709339935311265</v>
      </c>
      <c r="AK302" s="1">
        <f t="shared" si="76"/>
        <v>8.7267671195355043E-2</v>
      </c>
      <c r="AL302" s="1" t="b">
        <f t="shared" si="77"/>
        <v>0</v>
      </c>
      <c r="AM302" s="1">
        <f t="shared" si="78"/>
        <v>33.070324255607005</v>
      </c>
      <c r="AN302" s="1" t="b">
        <f t="shared" si="79"/>
        <v>1</v>
      </c>
      <c r="AO302" s="1">
        <v>9.4879999999999995</v>
      </c>
    </row>
    <row r="303" spans="1:41">
      <c r="A303" s="7">
        <v>300</v>
      </c>
      <c r="B303" s="9" t="s">
        <v>90</v>
      </c>
      <c r="C303" s="9" t="s">
        <v>91</v>
      </c>
      <c r="D303" s="9" t="s">
        <v>28</v>
      </c>
      <c r="E303" s="9" t="s">
        <v>29</v>
      </c>
      <c r="F303" s="2" t="b">
        <f t="shared" si="73"/>
        <v>1</v>
      </c>
      <c r="G303" s="2" t="b">
        <f t="shared" si="71"/>
        <v>1</v>
      </c>
      <c r="H303" s="1" t="s">
        <v>285</v>
      </c>
      <c r="J303" s="2"/>
      <c r="M303" s="1">
        <f>PRODUCT(SUM(PRODUCT(R303,overview!$J$6),PRODUCT(W303,overview!$K$6),PRODUCT(AB303,overview!$L$6)),1/SUM(overview!$J$6:$L$6))</f>
        <v>0.40971428571428575</v>
      </c>
      <c r="N303" s="1">
        <f>PRODUCT(SUM(PRODUCT(S303,overview!$J$6),PRODUCT(X303,overview!$K$6),PRODUCT(AC303,overview!$L$6)),1/SUM(overview!$J$6:$L$6))</f>
        <v>2.5902857142857143</v>
      </c>
      <c r="O303" s="1">
        <f t="shared" si="67"/>
        <v>10</v>
      </c>
      <c r="P303" s="1">
        <f t="shared" si="68"/>
        <v>11</v>
      </c>
      <c r="Q303" s="1">
        <f t="shared" si="72"/>
        <v>0.1739907346128392</v>
      </c>
      <c r="R303" s="1">
        <v>0.14299999999999999</v>
      </c>
      <c r="S303" s="1">
        <v>2.8570000000000002</v>
      </c>
      <c r="T303" s="1">
        <v>2.5</v>
      </c>
      <c r="U303" s="1">
        <v>2.5</v>
      </c>
      <c r="V303" s="1">
        <f t="shared" si="69"/>
        <v>5.0052502625131251E-2</v>
      </c>
      <c r="W303" s="1">
        <v>0.55700000000000005</v>
      </c>
      <c r="X303" s="1">
        <v>2.4430000000000001</v>
      </c>
      <c r="Y303" s="1">
        <v>7.5</v>
      </c>
      <c r="Z303" s="1">
        <v>7.5</v>
      </c>
      <c r="AA303" s="1">
        <f t="shared" si="70"/>
        <v>0.22799836266884979</v>
      </c>
      <c r="AB303" s="1">
        <v>0.16700000000000001</v>
      </c>
      <c r="AC303" s="1">
        <v>2.8330000000000002</v>
      </c>
      <c r="AD303" s="1">
        <v>0</v>
      </c>
      <c r="AE303" s="1">
        <v>1</v>
      </c>
      <c r="AF303" s="1" t="e">
        <f t="shared" si="66"/>
        <v>#DIV/0!</v>
      </c>
      <c r="AH303" s="1">
        <f t="shared" si="74"/>
        <v>0.55800879299839701</v>
      </c>
      <c r="AI303" s="1">
        <f t="shared" si="75"/>
        <v>0.12980690436910902</v>
      </c>
      <c r="AJ303" s="1">
        <f t="shared" si="80"/>
        <v>0.15022068095838589</v>
      </c>
      <c r="AK303" s="1">
        <f t="shared" si="76"/>
        <v>1.2227905350633241</v>
      </c>
      <c r="AL303" s="1" t="b">
        <f t="shared" si="77"/>
        <v>0</v>
      </c>
      <c r="AM303" s="1">
        <f t="shared" si="78"/>
        <v>33.860638921618623</v>
      </c>
      <c r="AN303" s="1" t="b">
        <f t="shared" si="79"/>
        <v>1</v>
      </c>
      <c r="AO303" s="1">
        <v>9.4879999999999995</v>
      </c>
    </row>
    <row r="304" spans="1:41">
      <c r="A304" s="7">
        <v>301</v>
      </c>
      <c r="B304" s="9" t="s">
        <v>90</v>
      </c>
      <c r="C304" s="9" t="s">
        <v>91</v>
      </c>
      <c r="D304" s="9" t="s">
        <v>28</v>
      </c>
      <c r="E304" s="9" t="s">
        <v>29</v>
      </c>
      <c r="F304" s="2" t="b">
        <f t="shared" si="73"/>
        <v>1</v>
      </c>
      <c r="G304" s="2" t="b">
        <f t="shared" si="71"/>
        <v>1</v>
      </c>
      <c r="H304" s="1" t="s">
        <v>285</v>
      </c>
      <c r="J304" s="2"/>
      <c r="K304" s="2"/>
      <c r="L304" s="2"/>
      <c r="M304" s="1">
        <f>PRODUCT(SUM(PRODUCT(R304,overview!$J$6),PRODUCT(W304,overview!$K$6),PRODUCT(AB304,overview!$L$6)),1/SUM(overview!$J$6:$L$6))</f>
        <v>0.75235714285714284</v>
      </c>
      <c r="N304" s="1">
        <f>PRODUCT(SUM(PRODUCT(S304,overview!$J$6),PRODUCT(X304,overview!$K$6),PRODUCT(AC304,overview!$L$6)),1/SUM(overview!$J$6:$L$6))</f>
        <v>2.2476428571428571</v>
      </c>
      <c r="O304" s="1">
        <f t="shared" si="67"/>
        <v>10</v>
      </c>
      <c r="P304" s="1">
        <f t="shared" si="68"/>
        <v>31</v>
      </c>
      <c r="Q304" s="1">
        <f t="shared" si="72"/>
        <v>1.0376680331776147</v>
      </c>
      <c r="R304" s="1">
        <v>0.41299999999999998</v>
      </c>
      <c r="S304" s="1">
        <v>2.5870000000000002</v>
      </c>
      <c r="T304" s="1">
        <v>3</v>
      </c>
      <c r="U304" s="1">
        <v>12</v>
      </c>
      <c r="V304" s="1">
        <f t="shared" si="69"/>
        <v>0.63857750289911086</v>
      </c>
      <c r="W304" s="1">
        <v>0.95</v>
      </c>
      <c r="X304" s="1">
        <v>2.0499999999999998</v>
      </c>
      <c r="Y304" s="1">
        <v>7</v>
      </c>
      <c r="Z304" s="1">
        <v>18</v>
      </c>
      <c r="AA304" s="1">
        <f t="shared" si="70"/>
        <v>1.1916376306620207</v>
      </c>
      <c r="AB304" s="1">
        <v>0.16700000000000001</v>
      </c>
      <c r="AC304" s="1">
        <v>2.8330000000000002</v>
      </c>
      <c r="AD304" s="1">
        <v>0</v>
      </c>
      <c r="AE304" s="1">
        <v>1</v>
      </c>
      <c r="AF304" s="1" t="e">
        <f t="shared" si="66"/>
        <v>#DIV/0!</v>
      </c>
      <c r="AH304" s="1">
        <f t="shared" si="74"/>
        <v>0.548490836790129</v>
      </c>
      <c r="AI304" s="1">
        <f t="shared" si="75"/>
        <v>0.12362251576817804</v>
      </c>
      <c r="AJ304" s="1">
        <f t="shared" si="80"/>
        <v>0.23503542147576217</v>
      </c>
      <c r="AK304" s="1">
        <f t="shared" si="76"/>
        <v>17.096972233345639</v>
      </c>
      <c r="AL304" s="1" t="b">
        <f t="shared" si="77"/>
        <v>1</v>
      </c>
      <c r="AM304" s="1">
        <f t="shared" si="78"/>
        <v>33.548103429984117</v>
      </c>
      <c r="AN304" s="1" t="b">
        <f t="shared" si="79"/>
        <v>1</v>
      </c>
      <c r="AO304" s="1">
        <v>9.4879999999999995</v>
      </c>
    </row>
    <row r="305" spans="1:41">
      <c r="A305" s="7">
        <v>302</v>
      </c>
      <c r="B305" s="9" t="s">
        <v>45</v>
      </c>
      <c r="C305" s="9" t="s">
        <v>46</v>
      </c>
      <c r="D305" s="9" t="s">
        <v>45</v>
      </c>
      <c r="E305" s="9" t="s">
        <v>46</v>
      </c>
      <c r="F305" s="2" t="b">
        <f t="shared" si="73"/>
        <v>0</v>
      </c>
      <c r="G305" s="2" t="b">
        <f t="shared" si="71"/>
        <v>0</v>
      </c>
      <c r="H305" s="1" t="s">
        <v>285</v>
      </c>
      <c r="J305" s="2"/>
      <c r="K305" s="2"/>
      <c r="M305" s="1">
        <f>PRODUCT(SUM(PRODUCT(R305,overview!$J$6),PRODUCT(W305,overview!$K$6),PRODUCT(AB305,overview!$L$6)),1/SUM(overview!$J$6:$L$6))</f>
        <v>1.0098571428571428</v>
      </c>
      <c r="N305" s="1">
        <f>PRODUCT(SUM(PRODUCT(S305,overview!$J$6),PRODUCT(X305,overview!$K$6),PRODUCT(AC305,overview!$L$6)),1/SUM(overview!$J$6:$L$6))</f>
        <v>1.990142857142857</v>
      </c>
      <c r="O305" s="1">
        <f t="shared" si="67"/>
        <v>13</v>
      </c>
      <c r="P305" s="1">
        <f t="shared" si="68"/>
        <v>3</v>
      </c>
      <c r="Q305" s="1">
        <f t="shared" si="72"/>
        <v>0.11709910934661492</v>
      </c>
      <c r="R305" s="1">
        <v>1.018</v>
      </c>
      <c r="S305" s="1">
        <v>1.982</v>
      </c>
      <c r="T305" s="1">
        <v>9</v>
      </c>
      <c r="U305" s="1">
        <v>0</v>
      </c>
      <c r="V305" s="1">
        <f t="shared" si="69"/>
        <v>0</v>
      </c>
      <c r="W305" s="1">
        <v>1.006</v>
      </c>
      <c r="X305" s="1">
        <v>1.994</v>
      </c>
      <c r="Y305" s="1">
        <v>4</v>
      </c>
      <c r="Z305" s="1">
        <v>3</v>
      </c>
      <c r="AA305" s="1">
        <f t="shared" si="70"/>
        <v>0.37838515546639923</v>
      </c>
      <c r="AB305" s="1">
        <v>1</v>
      </c>
      <c r="AC305" s="1">
        <v>2</v>
      </c>
      <c r="AD305" s="1">
        <v>0</v>
      </c>
      <c r="AE305" s="1">
        <v>0</v>
      </c>
      <c r="AF305" s="1" t="e">
        <f t="shared" si="66"/>
        <v>#DIV/0!</v>
      </c>
      <c r="AH305" s="1">
        <f t="shared" si="74"/>
        <v>0.57425589940942845</v>
      </c>
      <c r="AI305" s="1">
        <f t="shared" si="75"/>
        <v>0.14395920589248221</v>
      </c>
      <c r="AJ305" s="1">
        <f t="shared" si="80"/>
        <v>0.42955780813868089</v>
      </c>
      <c r="AK305" s="1">
        <f t="shared" si="76"/>
        <v>46.80176064495582</v>
      </c>
      <c r="AL305" s="1" t="b">
        <f t="shared" si="77"/>
        <v>1</v>
      </c>
      <c r="AM305" s="1">
        <f t="shared" si="78"/>
        <v>32.447983405498142</v>
      </c>
      <c r="AN305" s="1" t="b">
        <f t="shared" si="79"/>
        <v>1</v>
      </c>
      <c r="AO305" s="1">
        <v>9.4879999999999995</v>
      </c>
    </row>
    <row r="306" spans="1:41">
      <c r="A306" s="7">
        <v>303</v>
      </c>
      <c r="B306" s="9" t="s">
        <v>74</v>
      </c>
      <c r="C306" s="9" t="s">
        <v>1</v>
      </c>
      <c r="D306" s="9" t="s">
        <v>74</v>
      </c>
      <c r="E306" s="9" t="s">
        <v>1</v>
      </c>
      <c r="F306" s="2" t="b">
        <f t="shared" si="73"/>
        <v>0</v>
      </c>
      <c r="G306" s="2" t="b">
        <f t="shared" si="71"/>
        <v>0</v>
      </c>
      <c r="H306" s="1" t="s">
        <v>285</v>
      </c>
      <c r="J306" s="2"/>
      <c r="M306" s="1">
        <f>PRODUCT(SUM(PRODUCT(R306,overview!$J$6),PRODUCT(W306,overview!$K$6),PRODUCT(AB306,overview!$L$6)),1/SUM(overview!$J$6:$L$6))</f>
        <v>1.0824761904761904</v>
      </c>
      <c r="N306" s="1">
        <f>PRODUCT(SUM(PRODUCT(S306,overview!$J$6),PRODUCT(X306,overview!$K$6),PRODUCT(AC306,overview!$L$6)),1/SUM(overview!$J$6:$L$6))</f>
        <v>1.9175238095238094</v>
      </c>
      <c r="O306" s="1">
        <f t="shared" si="67"/>
        <v>11.2</v>
      </c>
      <c r="P306" s="1">
        <f t="shared" si="68"/>
        <v>8.8000000000000007</v>
      </c>
      <c r="Q306" s="1">
        <f t="shared" si="72"/>
        <v>0.44354964594360646</v>
      </c>
      <c r="R306" s="1">
        <v>1.2</v>
      </c>
      <c r="S306" s="1">
        <v>1.8</v>
      </c>
      <c r="T306" s="1">
        <v>5</v>
      </c>
      <c r="U306" s="1">
        <v>0</v>
      </c>
      <c r="V306" s="1">
        <f t="shared" si="69"/>
        <v>0</v>
      </c>
      <c r="W306" s="1">
        <v>1.014</v>
      </c>
      <c r="X306" s="1">
        <v>1.986</v>
      </c>
      <c r="Y306" s="1">
        <v>6.2</v>
      </c>
      <c r="Z306" s="1">
        <v>8.8000000000000007</v>
      </c>
      <c r="AA306" s="1">
        <f t="shared" si="70"/>
        <v>0.72468570314784131</v>
      </c>
      <c r="AB306" s="1">
        <v>1.286</v>
      </c>
      <c r="AC306" s="1">
        <v>1.714</v>
      </c>
      <c r="AD306" s="1">
        <v>0</v>
      </c>
      <c r="AE306" s="1">
        <v>0</v>
      </c>
      <c r="AF306" s="1" t="e">
        <f t="shared" si="66"/>
        <v>#DIV/0!</v>
      </c>
      <c r="AH306" s="1">
        <f t="shared" si="74"/>
        <v>0.55862246348364053</v>
      </c>
      <c r="AI306" s="1">
        <f t="shared" si="75"/>
        <v>0.14348801345857282</v>
      </c>
      <c r="AJ306" s="1">
        <f t="shared" si="80"/>
        <v>1.2577073209591336</v>
      </c>
      <c r="AK306" s="1">
        <f t="shared" si="76"/>
        <v>79.935005799550851</v>
      </c>
      <c r="AL306" s="1" t="b">
        <f t="shared" si="77"/>
        <v>1</v>
      </c>
      <c r="AM306" s="1">
        <f t="shared" si="78"/>
        <v>35.839623538800325</v>
      </c>
      <c r="AN306" s="1" t="b">
        <f t="shared" si="79"/>
        <v>1</v>
      </c>
      <c r="AO306" s="1">
        <v>9.4879999999999995</v>
      </c>
    </row>
    <row r="307" spans="1:41">
      <c r="A307" s="7">
        <v>304</v>
      </c>
      <c r="B307" s="9" t="s">
        <v>47</v>
      </c>
      <c r="C307" s="9" t="s">
        <v>48</v>
      </c>
      <c r="D307" s="9" t="s">
        <v>47</v>
      </c>
      <c r="E307" s="9" t="s">
        <v>48</v>
      </c>
      <c r="F307" s="2" t="b">
        <f t="shared" si="73"/>
        <v>0</v>
      </c>
      <c r="G307" s="2" t="b">
        <f t="shared" si="71"/>
        <v>0</v>
      </c>
      <c r="H307" s="1" t="s">
        <v>285</v>
      </c>
      <c r="J307" s="3"/>
      <c r="M307" s="1">
        <f>PRODUCT(SUM(PRODUCT(R307,overview!$J$6),PRODUCT(W307,overview!$K$6),PRODUCT(AB307,overview!$L$6)),1/SUM(overview!$J$6:$L$6))</f>
        <v>0.86426190476190468</v>
      </c>
      <c r="N307" s="1">
        <f>PRODUCT(SUM(PRODUCT(S307,overview!$J$6),PRODUCT(X307,overview!$K$6),PRODUCT(AC307,overview!$L$6)),1/SUM(overview!$J$6:$L$6))</f>
        <v>2.1357380952380951</v>
      </c>
      <c r="O307" s="1">
        <f t="shared" si="67"/>
        <v>5.7</v>
      </c>
      <c r="P307" s="1">
        <f t="shared" si="68"/>
        <v>11.3</v>
      </c>
      <c r="Q307" s="1">
        <f t="shared" si="72"/>
        <v>0.80223381499198998</v>
      </c>
      <c r="R307" s="1">
        <v>0.9</v>
      </c>
      <c r="S307" s="1">
        <v>2.1</v>
      </c>
      <c r="T307" s="1">
        <v>3</v>
      </c>
      <c r="U307" s="1">
        <v>1</v>
      </c>
      <c r="V307" s="1">
        <f t="shared" si="69"/>
        <v>0.14285714285714285</v>
      </c>
      <c r="W307" s="1">
        <v>0.84599999999999997</v>
      </c>
      <c r="X307" s="1">
        <v>2.1539999999999999</v>
      </c>
      <c r="Y307" s="1">
        <v>2.7</v>
      </c>
      <c r="Z307" s="1">
        <v>10.3</v>
      </c>
      <c r="AA307" s="1">
        <f t="shared" si="70"/>
        <v>1.4982977406375735</v>
      </c>
      <c r="AB307" s="1">
        <v>0.85699999999999998</v>
      </c>
      <c r="AC307" s="1">
        <v>2.1429999999999998</v>
      </c>
      <c r="AD307" s="1">
        <v>0</v>
      </c>
      <c r="AE307" s="1">
        <v>0</v>
      </c>
      <c r="AF307" s="1" t="e">
        <f t="shared" si="66"/>
        <v>#DIV/0!</v>
      </c>
      <c r="AH307" s="1">
        <f t="shared" si="74"/>
        <v>0.53352669705239408</v>
      </c>
      <c r="AI307" s="1">
        <f t="shared" si="75"/>
        <v>0.13606339826919481</v>
      </c>
      <c r="AJ307" s="1">
        <f t="shared" si="80"/>
        <v>1.1216389244558258</v>
      </c>
      <c r="AK307" s="1">
        <f t="shared" si="76"/>
        <v>134.32427999601774</v>
      </c>
      <c r="AL307" s="1" t="b">
        <f t="shared" si="77"/>
        <v>1</v>
      </c>
      <c r="AM307" s="1">
        <f t="shared" si="78"/>
        <v>43.247356127421043</v>
      </c>
      <c r="AN307" s="1" t="b">
        <f t="shared" si="79"/>
        <v>1</v>
      </c>
      <c r="AO307" s="1">
        <v>9.4879999999999995</v>
      </c>
    </row>
    <row r="308" spans="1:41">
      <c r="A308" s="7">
        <v>305</v>
      </c>
      <c r="B308" s="9" t="s">
        <v>38</v>
      </c>
      <c r="C308" s="9" t="s">
        <v>1</v>
      </c>
      <c r="D308" s="9" t="s">
        <v>38</v>
      </c>
      <c r="E308" s="9" t="s">
        <v>1</v>
      </c>
      <c r="F308" s="2" t="b">
        <f t="shared" si="73"/>
        <v>0</v>
      </c>
      <c r="G308" s="2" t="b">
        <f t="shared" si="71"/>
        <v>0</v>
      </c>
      <c r="H308" s="1" t="s">
        <v>285</v>
      </c>
      <c r="J308" s="3"/>
      <c r="M308" s="1">
        <f>PRODUCT(SUM(PRODUCT(R308,overview!$J$6),PRODUCT(W308,overview!$K$6),PRODUCT(AB308,overview!$L$6)),1/SUM(overview!$J$6:$L$6))</f>
        <v>0.51188095238095233</v>
      </c>
      <c r="N308" s="1">
        <f>PRODUCT(SUM(PRODUCT(S308,overview!$J$6),PRODUCT(X308,overview!$K$6),PRODUCT(AC308,overview!$L$6)),1/SUM(overview!$J$6:$L$6))</f>
        <v>2.4881190476190476</v>
      </c>
      <c r="O308" s="1">
        <f t="shared" si="67"/>
        <v>7.3</v>
      </c>
      <c r="P308" s="1">
        <f t="shared" si="68"/>
        <v>14.7</v>
      </c>
      <c r="Q308" s="1">
        <f t="shared" si="72"/>
        <v>0.41427839780782055</v>
      </c>
      <c r="R308" s="1">
        <v>0.53600000000000003</v>
      </c>
      <c r="S308" s="1">
        <v>2.464</v>
      </c>
      <c r="T308" s="1">
        <v>4.5</v>
      </c>
      <c r="U308" s="1">
        <v>4.5</v>
      </c>
      <c r="V308" s="1">
        <f t="shared" si="69"/>
        <v>0.21753246753246755</v>
      </c>
      <c r="W308" s="1">
        <v>0.50600000000000001</v>
      </c>
      <c r="X308" s="1">
        <v>2.4940000000000002</v>
      </c>
      <c r="Y308" s="1">
        <v>2.8</v>
      </c>
      <c r="Z308" s="1">
        <v>10.199999999999999</v>
      </c>
      <c r="AA308" s="1">
        <f t="shared" si="70"/>
        <v>0.73908809714743939</v>
      </c>
      <c r="AB308" s="1">
        <v>0.33300000000000002</v>
      </c>
      <c r="AC308" s="1">
        <v>2.6669999999999998</v>
      </c>
      <c r="AD308" s="1">
        <v>0</v>
      </c>
      <c r="AE308" s="1">
        <v>0</v>
      </c>
      <c r="AF308" s="1" t="e">
        <f t="shared" si="66"/>
        <v>#DIV/0!</v>
      </c>
      <c r="AH308" s="1">
        <f t="shared" si="74"/>
        <v>0.62150914305749161</v>
      </c>
      <c r="AI308" s="1">
        <f t="shared" si="75"/>
        <v>0.11337975517977925</v>
      </c>
      <c r="AJ308" s="1">
        <f t="shared" si="80"/>
        <v>0.86613035498105972</v>
      </c>
      <c r="AK308" s="1">
        <f t="shared" si="76"/>
        <v>202.04288480305999</v>
      </c>
      <c r="AL308" s="1" t="b">
        <f t="shared" si="77"/>
        <v>1</v>
      </c>
      <c r="AM308" s="1">
        <f t="shared" si="78"/>
        <v>55.54056442354274</v>
      </c>
      <c r="AN308" s="1" t="b">
        <f t="shared" si="79"/>
        <v>1</v>
      </c>
      <c r="AO308" s="1">
        <v>9.4879999999999995</v>
      </c>
    </row>
    <row r="309" spans="1:41">
      <c r="A309" s="7">
        <v>306</v>
      </c>
      <c r="B309" s="9" t="s">
        <v>28</v>
      </c>
      <c r="C309" s="9" t="s">
        <v>29</v>
      </c>
      <c r="D309" s="9" t="s">
        <v>28</v>
      </c>
      <c r="E309" s="9" t="s">
        <v>29</v>
      </c>
      <c r="F309" s="2" t="b">
        <f t="shared" si="73"/>
        <v>0</v>
      </c>
      <c r="G309" s="2" t="b">
        <f t="shared" si="71"/>
        <v>0</v>
      </c>
      <c r="H309" s="1" t="s">
        <v>285</v>
      </c>
      <c r="J309" s="3"/>
      <c r="M309" s="1">
        <f>PRODUCT(SUM(PRODUCT(R309,overview!$J$6),PRODUCT(W309,overview!$K$6),PRODUCT(AB309,overview!$L$6)),1/SUM(overview!$J$6:$L$6))</f>
        <v>0.59114285714285719</v>
      </c>
      <c r="N309" s="1">
        <f>PRODUCT(SUM(PRODUCT(S309,overview!$J$6),PRODUCT(X309,overview!$K$6),PRODUCT(AC309,overview!$L$6)),1/SUM(overview!$J$6:$L$6))</f>
        <v>2.4088571428571428</v>
      </c>
      <c r="O309" s="1">
        <f t="shared" si="67"/>
        <v>8</v>
      </c>
      <c r="P309" s="1">
        <f t="shared" si="68"/>
        <v>5</v>
      </c>
      <c r="Q309" s="1">
        <f t="shared" si="72"/>
        <v>0.15337741667655083</v>
      </c>
      <c r="R309" s="1">
        <v>0.66700000000000004</v>
      </c>
      <c r="S309" s="1">
        <v>2.3330000000000002</v>
      </c>
      <c r="T309" s="1">
        <v>4</v>
      </c>
      <c r="U309" s="1">
        <v>0</v>
      </c>
      <c r="V309" s="1">
        <f t="shared" si="69"/>
        <v>0</v>
      </c>
      <c r="W309" s="1">
        <v>0.54900000000000004</v>
      </c>
      <c r="X309" s="1">
        <v>2.4510000000000001</v>
      </c>
      <c r="Y309" s="1">
        <v>4</v>
      </c>
      <c r="Z309" s="1">
        <v>5</v>
      </c>
      <c r="AA309" s="1">
        <f t="shared" si="70"/>
        <v>0.2799877600979192</v>
      </c>
      <c r="AB309" s="1">
        <v>0.66700000000000004</v>
      </c>
      <c r="AC309" s="1">
        <v>2.3330000000000002</v>
      </c>
      <c r="AD309" s="1">
        <v>0</v>
      </c>
      <c r="AE309" s="1">
        <v>0</v>
      </c>
      <c r="AF309" s="1" t="e">
        <f t="shared" si="66"/>
        <v>#DIV/0!</v>
      </c>
      <c r="AH309" s="1">
        <f t="shared" si="74"/>
        <v>0.54107710088677818</v>
      </c>
      <c r="AI309" s="1">
        <f t="shared" si="75"/>
        <v>4.6249279343258669E-2</v>
      </c>
      <c r="AJ309" s="1">
        <f t="shared" si="80"/>
        <v>0.86613035498105984</v>
      </c>
      <c r="AK309" s="1">
        <f t="shared" si="76"/>
        <v>199.41696879457749</v>
      </c>
      <c r="AL309" s="1" t="b">
        <f t="shared" si="77"/>
        <v>1</v>
      </c>
      <c r="AM309" s="1">
        <f t="shared" si="78"/>
        <v>72.266629224580768</v>
      </c>
      <c r="AN309" s="1" t="b">
        <f t="shared" si="79"/>
        <v>1</v>
      </c>
      <c r="AO309" s="1">
        <v>9.4879999999999995</v>
      </c>
    </row>
    <row r="310" spans="1:41">
      <c r="A310" s="7">
        <v>307</v>
      </c>
      <c r="B310" s="9" t="s">
        <v>28</v>
      </c>
      <c r="C310" s="9" t="s">
        <v>29</v>
      </c>
      <c r="D310" s="9" t="s">
        <v>62</v>
      </c>
      <c r="E310" s="9" t="s">
        <v>48</v>
      </c>
      <c r="F310" s="2" t="b">
        <f t="shared" si="73"/>
        <v>1</v>
      </c>
      <c r="G310" s="2" t="b">
        <f t="shared" si="71"/>
        <v>0</v>
      </c>
      <c r="H310" s="1" t="s">
        <v>285</v>
      </c>
      <c r="J310" s="3"/>
      <c r="K310" s="2"/>
      <c r="L310" s="2"/>
      <c r="M310" s="1">
        <f>PRODUCT(SUM(PRODUCT(R310,overview!$J$6),PRODUCT(W310,overview!$K$6),PRODUCT(AB310,overview!$L$6)),1/SUM(overview!$J$6:$L$6))</f>
        <v>0.86492857142857138</v>
      </c>
      <c r="N310" s="1">
        <f>PRODUCT(SUM(PRODUCT(S310,overview!$J$6),PRODUCT(X310,overview!$K$6),PRODUCT(AC310,overview!$L$6)),1/SUM(overview!$J$6:$L$6))</f>
        <v>2.1350714285714285</v>
      </c>
      <c r="O310" s="1">
        <f t="shared" si="67"/>
        <v>12</v>
      </c>
      <c r="P310" s="1">
        <f t="shared" si="68"/>
        <v>12</v>
      </c>
      <c r="Q310" s="1">
        <f t="shared" si="72"/>
        <v>0.40510521561674079</v>
      </c>
      <c r="R310" s="1">
        <v>0.67400000000000004</v>
      </c>
      <c r="S310" s="1">
        <v>2.3260000000000001</v>
      </c>
      <c r="T310" s="1">
        <v>3</v>
      </c>
      <c r="U310" s="1">
        <v>1</v>
      </c>
      <c r="V310" s="1">
        <f t="shared" si="69"/>
        <v>9.6589280596159344E-2</v>
      </c>
      <c r="W310" s="1">
        <v>0.96199999999999997</v>
      </c>
      <c r="X310" s="1">
        <v>2.0379999999999998</v>
      </c>
      <c r="Y310" s="1">
        <v>9</v>
      </c>
      <c r="Z310" s="1">
        <v>10</v>
      </c>
      <c r="AA310" s="1">
        <f t="shared" si="70"/>
        <v>0.52447933704067173</v>
      </c>
      <c r="AB310" s="1">
        <v>0.91700000000000004</v>
      </c>
      <c r="AC310" s="1">
        <v>2.0830000000000002</v>
      </c>
      <c r="AD310" s="1">
        <v>0</v>
      </c>
      <c r="AE310" s="1">
        <v>1</v>
      </c>
      <c r="AF310" s="1" t="e">
        <f t="shared" si="66"/>
        <v>#DIV/0!</v>
      </c>
      <c r="AH310" s="1">
        <f t="shared" si="74"/>
        <v>0.54002617478064141</v>
      </c>
      <c r="AI310" s="1">
        <f t="shared" si="75"/>
        <v>4.2486243838247693E-2</v>
      </c>
      <c r="AJ310" s="1">
        <f t="shared" si="80"/>
        <v>0.78180151272060505</v>
      </c>
      <c r="AK310" s="1">
        <f t="shared" si="76"/>
        <v>206.09444731088152</v>
      </c>
      <c r="AL310" s="1" t="b">
        <f t="shared" si="77"/>
        <v>1</v>
      </c>
      <c r="AM310" s="1">
        <f t="shared" si="78"/>
        <v>98.760638255572303</v>
      </c>
      <c r="AN310" s="1" t="b">
        <f t="shared" si="79"/>
        <v>1</v>
      </c>
      <c r="AO310" s="1">
        <v>9.4879999999999995</v>
      </c>
    </row>
    <row r="311" spans="1:41">
      <c r="A311" s="7">
        <v>308</v>
      </c>
      <c r="B311" s="9" t="s">
        <v>32</v>
      </c>
      <c r="C311" s="9" t="s">
        <v>33</v>
      </c>
      <c r="D311" s="9" t="s">
        <v>49</v>
      </c>
      <c r="E311" s="9" t="s">
        <v>50</v>
      </c>
      <c r="F311" s="2" t="b">
        <f t="shared" si="73"/>
        <v>0</v>
      </c>
      <c r="G311" s="2" t="b">
        <f t="shared" si="71"/>
        <v>0</v>
      </c>
      <c r="H311" s="1" t="s">
        <v>285</v>
      </c>
      <c r="J311" s="3"/>
      <c r="K311" s="2"/>
      <c r="L311" s="2"/>
      <c r="M311" s="1">
        <f>PRODUCT(SUM(PRODUCT(R311,overview!$J$6),PRODUCT(W311,overview!$K$6),PRODUCT(AB311,overview!$L$6)),1/SUM(overview!$J$6:$L$6))</f>
        <v>0.69776190476190469</v>
      </c>
      <c r="N311" s="1">
        <f>PRODUCT(SUM(PRODUCT(S311,overview!$J$6),PRODUCT(X311,overview!$K$6),PRODUCT(AC311,overview!$L$6)),1/SUM(overview!$J$6:$L$6))</f>
        <v>2.3022380952380952</v>
      </c>
      <c r="O311" s="1">
        <f t="shared" si="67"/>
        <v>12.3</v>
      </c>
      <c r="P311" s="1">
        <f t="shared" si="68"/>
        <v>13.7</v>
      </c>
      <c r="Q311" s="1">
        <f t="shared" si="72"/>
        <v>0.33757670875569074</v>
      </c>
      <c r="R311" s="1">
        <v>0.99299999999999999</v>
      </c>
      <c r="S311" s="1">
        <v>2.0070000000000001</v>
      </c>
      <c r="T311" s="1">
        <v>8</v>
      </c>
      <c r="U311" s="1">
        <v>1</v>
      </c>
      <c r="V311" s="1">
        <f t="shared" si="69"/>
        <v>6.1846038863976077E-2</v>
      </c>
      <c r="W311" s="1">
        <v>0.55200000000000005</v>
      </c>
      <c r="X311" s="1">
        <v>2.448</v>
      </c>
      <c r="Y311" s="1">
        <v>4.3</v>
      </c>
      <c r="Z311" s="1">
        <v>11.7</v>
      </c>
      <c r="AA311" s="1">
        <f t="shared" si="70"/>
        <v>0.61354309165526677</v>
      </c>
      <c r="AB311" s="1">
        <v>0.5</v>
      </c>
      <c r="AC311" s="1">
        <v>2.5</v>
      </c>
      <c r="AD311" s="1">
        <v>0</v>
      </c>
      <c r="AE311" s="1">
        <v>1</v>
      </c>
      <c r="AF311" s="1" t="e">
        <f t="shared" si="66"/>
        <v>#DIV/0!</v>
      </c>
      <c r="AH311" s="1">
        <f t="shared" si="74"/>
        <v>0.55658310470479755</v>
      </c>
      <c r="AI311" s="1">
        <f t="shared" si="75"/>
        <v>5.8900025450734569E-2</v>
      </c>
      <c r="AJ311" s="1">
        <f t="shared" si="80"/>
        <v>0.74093107617896004</v>
      </c>
      <c r="AK311" s="1">
        <f t="shared" si="76"/>
        <v>269.8489570293055</v>
      </c>
      <c r="AL311" s="1" t="b">
        <f t="shared" si="77"/>
        <v>1</v>
      </c>
      <c r="AM311" s="1">
        <f t="shared" si="78"/>
        <v>129.80606480444055</v>
      </c>
      <c r="AN311" s="1" t="b">
        <f t="shared" si="79"/>
        <v>1</v>
      </c>
      <c r="AO311" s="1">
        <v>9.4879999999999995</v>
      </c>
    </row>
    <row r="312" spans="1:41">
      <c r="A312" s="7">
        <v>309</v>
      </c>
      <c r="B312" s="9" t="s">
        <v>30</v>
      </c>
      <c r="C312" s="9" t="s">
        <v>31</v>
      </c>
      <c r="D312" s="9" t="s">
        <v>30</v>
      </c>
      <c r="E312" s="9" t="s">
        <v>31</v>
      </c>
      <c r="F312" s="2" t="b">
        <f t="shared" si="73"/>
        <v>0</v>
      </c>
      <c r="G312" s="2" t="b">
        <f t="shared" si="71"/>
        <v>0</v>
      </c>
      <c r="H312" s="1" t="s">
        <v>285</v>
      </c>
      <c r="J312" s="3"/>
      <c r="M312" s="1">
        <f>PRODUCT(SUM(PRODUCT(R312,overview!$J$6),PRODUCT(W312,overview!$K$6),PRODUCT(AB312,overview!$L$6)),1/SUM(overview!$J$6:$L$6))</f>
        <v>1</v>
      </c>
      <c r="N312" s="1">
        <f>PRODUCT(SUM(PRODUCT(S312,overview!$J$6),PRODUCT(X312,overview!$K$6),PRODUCT(AC312,overview!$L$6)),1/SUM(overview!$J$6:$L$6))</f>
        <v>2</v>
      </c>
      <c r="O312" s="1">
        <f t="shared" si="67"/>
        <v>15</v>
      </c>
      <c r="P312" s="1">
        <f t="shared" si="68"/>
        <v>3</v>
      </c>
      <c r="Q312" s="1">
        <f t="shared" si="72"/>
        <v>0.1</v>
      </c>
      <c r="R312" s="1">
        <v>1</v>
      </c>
      <c r="S312" s="1">
        <v>2</v>
      </c>
      <c r="T312" s="1">
        <v>7</v>
      </c>
      <c r="U312" s="1">
        <v>1</v>
      </c>
      <c r="V312" s="1">
        <f t="shared" si="69"/>
        <v>7.1428571428571425E-2</v>
      </c>
      <c r="W312" s="1">
        <v>1</v>
      </c>
      <c r="X312" s="1">
        <v>2</v>
      </c>
      <c r="Y312" s="1">
        <v>8</v>
      </c>
      <c r="Z312" s="1">
        <v>2</v>
      </c>
      <c r="AA312" s="1">
        <f t="shared" si="70"/>
        <v>0.125</v>
      </c>
      <c r="AB312" s="1">
        <v>1</v>
      </c>
      <c r="AC312" s="1">
        <v>2</v>
      </c>
      <c r="AD312" s="1">
        <v>0</v>
      </c>
      <c r="AE312" s="1">
        <v>0</v>
      </c>
      <c r="AF312" s="1" t="e">
        <f t="shared" si="66"/>
        <v>#DIV/0!</v>
      </c>
      <c r="AH312" s="1">
        <f t="shared" si="74"/>
        <v>0.5208557016067038</v>
      </c>
      <c r="AI312" s="1">
        <f t="shared" si="75"/>
        <v>4.8093495870575591E-2</v>
      </c>
      <c r="AJ312" s="1">
        <f t="shared" si="80"/>
        <v>0.62358625233336984</v>
      </c>
      <c r="AK312" s="1">
        <f t="shared" si="76"/>
        <v>247.95840566924423</v>
      </c>
      <c r="AL312" s="1" t="b">
        <f t="shared" si="77"/>
        <v>1</v>
      </c>
      <c r="AM312" s="1">
        <f t="shared" si="78"/>
        <v>131.00154900787467</v>
      </c>
      <c r="AN312" s="1" t="b">
        <f t="shared" si="79"/>
        <v>1</v>
      </c>
      <c r="AO312" s="1">
        <v>9.4879999999999995</v>
      </c>
    </row>
    <row r="313" spans="1:41">
      <c r="A313" s="7">
        <v>310</v>
      </c>
      <c r="B313" s="9" t="s">
        <v>100</v>
      </c>
      <c r="C313" s="9" t="s">
        <v>73</v>
      </c>
      <c r="D313" s="9" t="s">
        <v>72</v>
      </c>
      <c r="E313" s="9" t="s">
        <v>73</v>
      </c>
      <c r="F313" s="2" t="b">
        <f t="shared" si="73"/>
        <v>1</v>
      </c>
      <c r="G313" s="2" t="b">
        <f t="shared" si="71"/>
        <v>1</v>
      </c>
      <c r="H313" s="1" t="s">
        <v>285</v>
      </c>
      <c r="J313" s="3"/>
      <c r="M313" s="1">
        <f>PRODUCT(SUM(PRODUCT(R313,overview!$J$6),PRODUCT(W313,overview!$K$6),PRODUCT(AB313,overview!$L$6)),1/SUM(overview!$J$6:$L$6))</f>
        <v>0.34778571428571431</v>
      </c>
      <c r="N313" s="1">
        <f>PRODUCT(SUM(PRODUCT(S313,overview!$J$6),PRODUCT(X313,overview!$K$6),PRODUCT(AC313,overview!$L$6)),1/SUM(overview!$J$6:$L$6))</f>
        <v>2.6522142857142854</v>
      </c>
      <c r="O313" s="1">
        <f t="shared" si="67"/>
        <v>9</v>
      </c>
      <c r="P313" s="1">
        <f t="shared" si="68"/>
        <v>8</v>
      </c>
      <c r="Q313" s="1">
        <f t="shared" si="72"/>
        <v>0.11656028655301501</v>
      </c>
      <c r="R313" s="1">
        <v>0.33300000000000002</v>
      </c>
      <c r="S313" s="1">
        <v>2.6669999999999998</v>
      </c>
      <c r="T313" s="1">
        <v>4</v>
      </c>
      <c r="U313" s="1">
        <v>0</v>
      </c>
      <c r="V313" s="1">
        <f t="shared" si="69"/>
        <v>0</v>
      </c>
      <c r="W313" s="1">
        <v>0.35599999999999998</v>
      </c>
      <c r="X313" s="1">
        <v>2.6440000000000001</v>
      </c>
      <c r="Y313" s="1">
        <v>4</v>
      </c>
      <c r="Z313" s="1">
        <v>8</v>
      </c>
      <c r="AA313" s="1">
        <f t="shared" si="70"/>
        <v>0.26928895612708015</v>
      </c>
      <c r="AB313" s="1">
        <v>0.33300000000000002</v>
      </c>
      <c r="AC313" s="1">
        <v>2.6669999999999998</v>
      </c>
      <c r="AD313" s="1">
        <v>1</v>
      </c>
      <c r="AE313" s="1">
        <v>0</v>
      </c>
      <c r="AF313" s="1">
        <f t="shared" si="66"/>
        <v>0</v>
      </c>
      <c r="AH313" s="1">
        <f t="shared" si="74"/>
        <v>0.49572059640862742</v>
      </c>
      <c r="AI313" s="1">
        <f t="shared" si="75"/>
        <v>3.1219318585364832E-2</v>
      </c>
      <c r="AJ313" s="1">
        <f t="shared" si="80"/>
        <v>0.71426427553087712</v>
      </c>
      <c r="AK313" s="1">
        <f t="shared" si="76"/>
        <v>195.29004428114669</v>
      </c>
      <c r="AL313" s="1" t="b">
        <f t="shared" si="77"/>
        <v>1</v>
      </c>
      <c r="AM313" s="1">
        <f t="shared" si="78"/>
        <v>131.18056592105197</v>
      </c>
      <c r="AN313" s="1" t="b">
        <f t="shared" si="79"/>
        <v>1</v>
      </c>
      <c r="AO313" s="1">
        <v>9.4879999999999995</v>
      </c>
    </row>
    <row r="314" spans="1:41">
      <c r="A314" s="7">
        <v>311</v>
      </c>
      <c r="B314" s="9" t="s">
        <v>100</v>
      </c>
      <c r="C314" s="9" t="s">
        <v>73</v>
      </c>
      <c r="D314" s="9" t="s">
        <v>100</v>
      </c>
      <c r="E314" s="9" t="s">
        <v>73</v>
      </c>
      <c r="F314" s="2" t="b">
        <f t="shared" si="73"/>
        <v>0</v>
      </c>
      <c r="G314" s="2" t="b">
        <f t="shared" si="71"/>
        <v>0</v>
      </c>
      <c r="H314" s="1" t="s">
        <v>285</v>
      </c>
      <c r="J314" s="3"/>
      <c r="M314" s="1">
        <f>PRODUCT(SUM(PRODUCT(R314,overview!$J$6),PRODUCT(W314,overview!$K$6),PRODUCT(AB314,overview!$L$6)),1/SUM(overview!$J$6:$L$6))</f>
        <v>0.47249999999999992</v>
      </c>
      <c r="N314" s="1">
        <f>PRODUCT(SUM(PRODUCT(S314,overview!$J$6),PRODUCT(X314,overview!$K$6),PRODUCT(AC314,overview!$L$6)),1/SUM(overview!$J$6:$L$6))</f>
        <v>2.5274999999999999</v>
      </c>
      <c r="O314" s="1">
        <f t="shared" si="67"/>
        <v>14.2</v>
      </c>
      <c r="P314" s="1">
        <f t="shared" si="68"/>
        <v>20.8</v>
      </c>
      <c r="Q314" s="1">
        <f t="shared" si="72"/>
        <v>0.27383290842980729</v>
      </c>
      <c r="R314" s="1">
        <v>0.33300000000000002</v>
      </c>
      <c r="S314" s="1">
        <v>2.6669999999999998</v>
      </c>
      <c r="T314" s="1">
        <v>8</v>
      </c>
      <c r="U314" s="1">
        <v>0</v>
      </c>
      <c r="V314" s="1">
        <f t="shared" si="69"/>
        <v>0</v>
      </c>
      <c r="W314" s="1">
        <v>0.55000000000000004</v>
      </c>
      <c r="X314" s="1">
        <v>2.4500000000000002</v>
      </c>
      <c r="Y314" s="1">
        <v>6.2</v>
      </c>
      <c r="Z314" s="1">
        <v>20.8</v>
      </c>
      <c r="AA314" s="1">
        <f t="shared" si="70"/>
        <v>0.75312705727452267</v>
      </c>
      <c r="AB314" s="1">
        <v>0.33300000000000002</v>
      </c>
      <c r="AC314" s="1">
        <v>2.6669999999999998</v>
      </c>
      <c r="AD314" s="1">
        <v>0</v>
      </c>
      <c r="AE314" s="1">
        <v>0</v>
      </c>
      <c r="AF314" s="1" t="e">
        <f t="shared" si="66"/>
        <v>#DIV/0!</v>
      </c>
      <c r="AH314" s="1">
        <f t="shared" si="74"/>
        <v>0.48634386391966689</v>
      </c>
      <c r="AI314" s="1">
        <f t="shared" si="75"/>
        <v>3.6009603629819351E-2</v>
      </c>
      <c r="AJ314" s="1">
        <f t="shared" si="80"/>
        <v>0.63437939288020972</v>
      </c>
      <c r="AK314" s="1">
        <f t="shared" si="76"/>
        <v>155.49296155176776</v>
      </c>
      <c r="AL314" s="1" t="b">
        <f t="shared" si="77"/>
        <v>1</v>
      </c>
      <c r="AM314" s="1">
        <f t="shared" si="78"/>
        <v>147.51546755360945</v>
      </c>
      <c r="AN314" s="1" t="b">
        <f t="shared" si="79"/>
        <v>1</v>
      </c>
      <c r="AO314" s="1">
        <v>9.4879999999999995</v>
      </c>
    </row>
    <row r="315" spans="1:41">
      <c r="A315" s="7">
        <v>312</v>
      </c>
      <c r="B315" s="9" t="s">
        <v>90</v>
      </c>
      <c r="C315" s="9" t="s">
        <v>91</v>
      </c>
      <c r="D315" s="9" t="s">
        <v>28</v>
      </c>
      <c r="E315" s="9" t="s">
        <v>29</v>
      </c>
      <c r="F315" s="2" t="b">
        <f t="shared" si="73"/>
        <v>1</v>
      </c>
      <c r="G315" s="2" t="b">
        <f t="shared" si="71"/>
        <v>1</v>
      </c>
      <c r="H315" s="1" t="s">
        <v>285</v>
      </c>
      <c r="J315" s="3"/>
      <c r="K315" s="3" t="s">
        <v>34</v>
      </c>
      <c r="L315" s="3" t="s">
        <v>152</v>
      </c>
      <c r="M315" s="1">
        <f>PRODUCT(SUM(PRODUCT(R315,overview!$J$6),PRODUCT(W315,overview!$K$6),PRODUCT(AB315,overview!$L$6)),1/SUM(overview!$J$6:$L$6))</f>
        <v>0.53176190476190477</v>
      </c>
      <c r="N315" s="1">
        <f>PRODUCT(SUM(PRODUCT(S315,overview!$J$6),PRODUCT(X315,overview!$K$6),PRODUCT(AC315,overview!$L$6)),1/SUM(overview!$J$6:$L$6))</f>
        <v>2.4682380952380951</v>
      </c>
      <c r="O315" s="1">
        <f t="shared" si="67"/>
        <v>8.5</v>
      </c>
      <c r="P315" s="1">
        <f t="shared" si="68"/>
        <v>9.5</v>
      </c>
      <c r="Q315" s="1">
        <f t="shared" si="72"/>
        <v>0.24078800582413432</v>
      </c>
      <c r="R315" s="1">
        <v>0</v>
      </c>
      <c r="S315" s="1">
        <v>3</v>
      </c>
      <c r="T315" s="1">
        <v>0</v>
      </c>
      <c r="U315" s="1">
        <v>0</v>
      </c>
      <c r="V315" s="1" t="e">
        <f t="shared" si="69"/>
        <v>#DIV/0!</v>
      </c>
      <c r="W315" s="1">
        <v>0.82099999999999995</v>
      </c>
      <c r="X315" s="1">
        <v>2.1789999999999998</v>
      </c>
      <c r="Y315" s="1">
        <v>8.5</v>
      </c>
      <c r="Z315" s="1">
        <v>8.5</v>
      </c>
      <c r="AA315" s="1">
        <f t="shared" si="70"/>
        <v>0.37677833868747129</v>
      </c>
      <c r="AB315" s="1">
        <v>0.16700000000000001</v>
      </c>
      <c r="AC315" s="1">
        <v>2.8330000000000002</v>
      </c>
      <c r="AD315" s="1">
        <v>0</v>
      </c>
      <c r="AE315" s="1">
        <v>1</v>
      </c>
      <c r="AF315" s="1" t="e">
        <f t="shared" si="66"/>
        <v>#DIV/0!</v>
      </c>
      <c r="AH315" s="1">
        <f t="shared" si="74"/>
        <v>0.45319771044090634</v>
      </c>
      <c r="AI315" s="1">
        <f t="shared" si="75"/>
        <v>2.9062358328116718E-2</v>
      </c>
      <c r="AJ315" s="1">
        <f t="shared" si="80"/>
        <v>0.30790654879580237</v>
      </c>
      <c r="AK315" s="1">
        <f t="shared" si="76"/>
        <v>120.03069409979612</v>
      </c>
      <c r="AL315" s="1" t="b">
        <f t="shared" si="77"/>
        <v>1</v>
      </c>
      <c r="AM315" s="1">
        <f t="shared" si="78"/>
        <v>163.40026636985834</v>
      </c>
      <c r="AN315" s="1" t="b">
        <f t="shared" si="79"/>
        <v>1</v>
      </c>
      <c r="AO315" s="1">
        <v>9.4879999999999995</v>
      </c>
    </row>
    <row r="316" spans="1:41">
      <c r="A316" s="7">
        <v>313</v>
      </c>
      <c r="B316" s="9" t="s">
        <v>41</v>
      </c>
      <c r="C316" s="9" t="s">
        <v>42</v>
      </c>
      <c r="D316" s="9" t="s">
        <v>41</v>
      </c>
      <c r="E316" s="9" t="s">
        <v>42</v>
      </c>
      <c r="F316" s="2" t="b">
        <f t="shared" si="73"/>
        <v>0</v>
      </c>
      <c r="G316" s="2" t="b">
        <f t="shared" si="71"/>
        <v>0</v>
      </c>
      <c r="H316" s="1" t="s">
        <v>285</v>
      </c>
      <c r="J316" s="3"/>
      <c r="M316" s="1">
        <f>PRODUCT(SUM(PRODUCT(R316,overview!$J$6),PRODUCT(W316,overview!$K$6),PRODUCT(AB316,overview!$L$6)),1/SUM(overview!$J$6:$L$6))</f>
        <v>0.53314285714285714</v>
      </c>
      <c r="N316" s="1">
        <f>PRODUCT(SUM(PRODUCT(S316,overview!$J$6),PRODUCT(X316,overview!$K$6),PRODUCT(AC316,overview!$L$6)),1/SUM(overview!$J$6:$L$6))</f>
        <v>2.4668571428571426</v>
      </c>
      <c r="O316" s="1">
        <f t="shared" si="67"/>
        <v>12.8</v>
      </c>
      <c r="P316" s="1">
        <f t="shared" si="68"/>
        <v>11.2</v>
      </c>
      <c r="Q316" s="1">
        <f t="shared" si="72"/>
        <v>0.1891070187630299</v>
      </c>
      <c r="R316" s="1">
        <v>0.42899999999999999</v>
      </c>
      <c r="S316" s="1">
        <v>2.5710000000000002</v>
      </c>
      <c r="T316" s="1">
        <v>8</v>
      </c>
      <c r="U316" s="1">
        <v>0</v>
      </c>
      <c r="V316" s="1">
        <f t="shared" si="69"/>
        <v>0</v>
      </c>
      <c r="W316" s="1">
        <v>0.59099999999999997</v>
      </c>
      <c r="X316" s="1">
        <v>2.4089999999999998</v>
      </c>
      <c r="Y316" s="1">
        <v>4.8</v>
      </c>
      <c r="Z316" s="1">
        <v>11.2</v>
      </c>
      <c r="AA316" s="1">
        <f t="shared" si="70"/>
        <v>0.57243669572436695</v>
      </c>
      <c r="AB316" s="1">
        <v>0.42899999999999999</v>
      </c>
      <c r="AC316" s="1">
        <v>2.5710000000000002</v>
      </c>
      <c r="AD316" s="1">
        <v>0</v>
      </c>
      <c r="AE316" s="1">
        <v>0</v>
      </c>
      <c r="AF316" s="1" t="e">
        <f t="shared" si="66"/>
        <v>#DIV/0!</v>
      </c>
      <c r="AH316" s="1">
        <f t="shared" si="74"/>
        <v>0.45496674475590376</v>
      </c>
      <c r="AI316" s="1">
        <f t="shared" si="75"/>
        <v>2.5819265143992055E-2</v>
      </c>
      <c r="AJ316" s="1">
        <f t="shared" si="80"/>
        <v>0.19074271161959785</v>
      </c>
      <c r="AK316" s="1">
        <f t="shared" si="76"/>
        <v>70.349592113270788</v>
      </c>
      <c r="AL316" s="1" t="b">
        <f t="shared" si="77"/>
        <v>1</v>
      </c>
      <c r="AM316" s="1">
        <f t="shared" si="78"/>
        <v>152.6093662845615</v>
      </c>
      <c r="AN316" s="1" t="b">
        <f t="shared" si="79"/>
        <v>1</v>
      </c>
      <c r="AO316" s="1">
        <v>9.4879999999999995</v>
      </c>
    </row>
    <row r="317" spans="1:41">
      <c r="A317" s="7">
        <v>314</v>
      </c>
      <c r="B317" s="9" t="s">
        <v>30</v>
      </c>
      <c r="C317" s="9" t="s">
        <v>31</v>
      </c>
      <c r="D317" s="9" t="s">
        <v>30</v>
      </c>
      <c r="E317" s="9" t="s">
        <v>31</v>
      </c>
      <c r="F317" s="2" t="b">
        <f t="shared" si="73"/>
        <v>0</v>
      </c>
      <c r="G317" s="2" t="b">
        <f t="shared" si="71"/>
        <v>0</v>
      </c>
      <c r="H317" s="1" t="s">
        <v>180</v>
      </c>
      <c r="J317" s="3"/>
      <c r="M317" s="1">
        <f>PRODUCT(SUM(PRODUCT(R317,overview!$J$6),PRODUCT(W317,overview!$K$6),PRODUCT(AB317,overview!$L$6)),1/SUM(overview!$J$6:$L$6))</f>
        <v>0.97399999999999998</v>
      </c>
      <c r="N317" s="1">
        <f>PRODUCT(SUM(PRODUCT(S317,overview!$J$6),PRODUCT(X317,overview!$K$6),PRODUCT(AC317,overview!$L$6)),1/SUM(overview!$J$6:$L$6))</f>
        <v>2.0259999999999998</v>
      </c>
      <c r="O317" s="1">
        <f t="shared" si="67"/>
        <v>9</v>
      </c>
      <c r="P317" s="1">
        <f t="shared" si="68"/>
        <v>11</v>
      </c>
      <c r="Q317" s="1">
        <f t="shared" si="72"/>
        <v>0.58758363496764288</v>
      </c>
      <c r="R317" s="1">
        <v>0.97599999999999998</v>
      </c>
      <c r="S317" s="1">
        <v>2.024</v>
      </c>
      <c r="T317" s="1">
        <v>6</v>
      </c>
      <c r="U317" s="1">
        <v>4</v>
      </c>
      <c r="V317" s="1">
        <f t="shared" si="69"/>
        <v>0.32147562582345185</v>
      </c>
      <c r="W317" s="1">
        <v>0.97199999999999998</v>
      </c>
      <c r="X317" s="1">
        <v>2.028</v>
      </c>
      <c r="Y317" s="1">
        <v>3</v>
      </c>
      <c r="Z317" s="1">
        <v>7</v>
      </c>
      <c r="AA317" s="1">
        <f t="shared" si="70"/>
        <v>1.1183431952662719</v>
      </c>
      <c r="AB317" s="1">
        <v>1</v>
      </c>
      <c r="AC317" s="1">
        <v>2</v>
      </c>
      <c r="AD317" s="1">
        <v>0</v>
      </c>
      <c r="AE317" s="1">
        <v>0</v>
      </c>
      <c r="AF317" s="1" t="e">
        <f t="shared" si="66"/>
        <v>#DIV/0!</v>
      </c>
      <c r="AH317" s="1">
        <f t="shared" si="74"/>
        <v>0.44000163039047852</v>
      </c>
      <c r="AI317" s="1">
        <f t="shared" si="75"/>
        <v>2.3877990960801038E-2</v>
      </c>
      <c r="AJ317" s="1">
        <f t="shared" si="80"/>
        <v>0.17075892857142858</v>
      </c>
      <c r="AK317" s="1">
        <f t="shared" si="76"/>
        <v>43.295334595504215</v>
      </c>
      <c r="AL317" s="1" t="b">
        <f t="shared" si="77"/>
        <v>1</v>
      </c>
      <c r="AM317" s="1">
        <f t="shared" si="78"/>
        <v>141.71749612056774</v>
      </c>
      <c r="AN317" s="1" t="b">
        <f t="shared" si="79"/>
        <v>1</v>
      </c>
      <c r="AO317" s="1">
        <v>9.4879999999999995</v>
      </c>
    </row>
    <row r="318" spans="1:41">
      <c r="A318" s="7">
        <v>315</v>
      </c>
      <c r="B318" s="9" t="s">
        <v>90</v>
      </c>
      <c r="C318" s="9" t="s">
        <v>91</v>
      </c>
      <c r="D318" s="9" t="s">
        <v>90</v>
      </c>
      <c r="E318" s="9" t="s">
        <v>91</v>
      </c>
      <c r="F318" s="2" t="b">
        <f t="shared" si="73"/>
        <v>0</v>
      </c>
      <c r="G318" s="2" t="b">
        <f t="shared" si="71"/>
        <v>0</v>
      </c>
      <c r="H318" s="1" t="s">
        <v>180</v>
      </c>
      <c r="J318" s="3"/>
      <c r="M318" s="1">
        <f>PRODUCT(SUM(PRODUCT(R318,overview!$J$6),PRODUCT(W318,overview!$K$6),PRODUCT(AB318,overview!$L$6)),1/SUM(overview!$J$6:$L$6))</f>
        <v>0.36835714285714277</v>
      </c>
      <c r="N318" s="1">
        <f>PRODUCT(SUM(PRODUCT(S318,overview!$J$6),PRODUCT(X318,overview!$K$6),PRODUCT(AC318,overview!$L$6)),1/SUM(overview!$J$6:$L$6))</f>
        <v>2.631642857142857</v>
      </c>
      <c r="O318" s="1">
        <f t="shared" si="67"/>
        <v>4.5</v>
      </c>
      <c r="P318" s="1">
        <f t="shared" si="68"/>
        <v>11.5</v>
      </c>
      <c r="Q318" s="1">
        <f t="shared" si="72"/>
        <v>0.3577070271150557</v>
      </c>
      <c r="R318" s="1">
        <v>0</v>
      </c>
      <c r="S318" s="1">
        <v>3</v>
      </c>
      <c r="T318" s="1">
        <v>0</v>
      </c>
      <c r="U318" s="1">
        <v>0</v>
      </c>
      <c r="V318" s="1" t="e">
        <f t="shared" si="69"/>
        <v>#DIV/0!</v>
      </c>
      <c r="W318" s="1">
        <v>0.57299999999999995</v>
      </c>
      <c r="X318" s="1">
        <v>2.427</v>
      </c>
      <c r="Y318" s="1">
        <v>4.5</v>
      </c>
      <c r="Z318" s="1">
        <v>11.5</v>
      </c>
      <c r="AA318" s="1">
        <f t="shared" si="70"/>
        <v>0.60335118802362298</v>
      </c>
      <c r="AB318" s="1">
        <v>0</v>
      </c>
      <c r="AC318" s="1">
        <v>3</v>
      </c>
      <c r="AD318" s="1">
        <v>0</v>
      </c>
      <c r="AE318" s="1">
        <v>0</v>
      </c>
      <c r="AF318" s="1" t="e">
        <f t="shared" si="66"/>
        <v>#DIV/0!</v>
      </c>
      <c r="AH318" s="1">
        <f t="shared" si="74"/>
        <v>0.46873537228767509</v>
      </c>
      <c r="AI318" s="1">
        <f t="shared" si="75"/>
        <v>3.6901466745996842E-2</v>
      </c>
      <c r="AJ318" s="1">
        <f t="shared" ref="AJ318:AJ326" si="81">(SUM(AE314:AE324)*SUM(AB314:AB324))/(SUM(AD314:AD324)*SUM(AC314:AC324))</f>
        <v>0.30870279146141216</v>
      </c>
      <c r="AK318" s="1">
        <f t="shared" si="76"/>
        <v>33.389758963243807</v>
      </c>
      <c r="AL318" s="1" t="b">
        <f t="shared" si="77"/>
        <v>1</v>
      </c>
      <c r="AM318" s="1">
        <f t="shared" si="78"/>
        <v>115.42705811039237</v>
      </c>
      <c r="AN318" s="1" t="b">
        <f t="shared" si="79"/>
        <v>1</v>
      </c>
      <c r="AO318" s="1">
        <v>9.4879999999999995</v>
      </c>
    </row>
    <row r="319" spans="1:41">
      <c r="A319" s="7">
        <v>316</v>
      </c>
      <c r="B319" s="9" t="s">
        <v>69</v>
      </c>
      <c r="C319" s="9" t="s">
        <v>70</v>
      </c>
      <c r="D319" s="9" t="s">
        <v>69</v>
      </c>
      <c r="E319" s="9" t="s">
        <v>70</v>
      </c>
      <c r="F319" s="2" t="b">
        <f t="shared" si="73"/>
        <v>0</v>
      </c>
      <c r="G319" s="2" t="b">
        <f t="shared" si="71"/>
        <v>0</v>
      </c>
      <c r="H319" s="1" t="s">
        <v>180</v>
      </c>
      <c r="J319" s="3"/>
      <c r="M319" s="1">
        <f>PRODUCT(SUM(PRODUCT(R319,overview!$J$6),PRODUCT(W319,overview!$K$6),PRODUCT(AB319,overview!$L$6)),1/SUM(overview!$J$6:$L$6))</f>
        <v>1</v>
      </c>
      <c r="N319" s="1">
        <f>PRODUCT(SUM(PRODUCT(S319,overview!$J$6),PRODUCT(X319,overview!$K$6),PRODUCT(AC319,overview!$L$6)),1/SUM(overview!$J$6:$L$6))</f>
        <v>2</v>
      </c>
      <c r="O319" s="1">
        <f t="shared" si="67"/>
        <v>12</v>
      </c>
      <c r="P319" s="1">
        <f t="shared" si="68"/>
        <v>2</v>
      </c>
      <c r="Q319" s="1">
        <f t="shared" si="72"/>
        <v>8.3333333333333329E-2</v>
      </c>
      <c r="R319" s="1">
        <v>1</v>
      </c>
      <c r="S319" s="1">
        <v>2</v>
      </c>
      <c r="T319" s="1">
        <v>6</v>
      </c>
      <c r="U319" s="1">
        <v>0</v>
      </c>
      <c r="V319" s="1">
        <f t="shared" si="69"/>
        <v>0</v>
      </c>
      <c r="W319" s="1">
        <v>1</v>
      </c>
      <c r="X319" s="1">
        <v>2</v>
      </c>
      <c r="Y319" s="1">
        <v>6</v>
      </c>
      <c r="Z319" s="1">
        <v>2</v>
      </c>
      <c r="AA319" s="1">
        <f t="shared" si="70"/>
        <v>0.16666666666666666</v>
      </c>
      <c r="AB319" s="1">
        <v>1</v>
      </c>
      <c r="AC319" s="1">
        <v>2</v>
      </c>
      <c r="AD319" s="1">
        <v>0</v>
      </c>
      <c r="AE319" s="1">
        <v>0</v>
      </c>
      <c r="AF319" s="1" t="e">
        <f t="shared" si="66"/>
        <v>#DIV/0!</v>
      </c>
      <c r="AH319" s="1">
        <f t="shared" si="74"/>
        <v>0.45902412973398093</v>
      </c>
      <c r="AI319" s="1">
        <f t="shared" si="75"/>
        <v>4.2564091141947119E-2</v>
      </c>
      <c r="AJ319" s="1">
        <f t="shared" si="81"/>
        <v>0.35061936290456319</v>
      </c>
      <c r="AK319" s="1">
        <f t="shared" si="76"/>
        <v>30.847338948005536</v>
      </c>
      <c r="AL319" s="1" t="b">
        <f t="shared" si="77"/>
        <v>1</v>
      </c>
      <c r="AM319" s="1">
        <f t="shared" si="78"/>
        <v>87.619482400149934</v>
      </c>
      <c r="AN319" s="1" t="b">
        <f t="shared" si="79"/>
        <v>1</v>
      </c>
      <c r="AO319" s="1">
        <v>9.4879999999999995</v>
      </c>
    </row>
    <row r="320" spans="1:41">
      <c r="A320" s="7">
        <v>317</v>
      </c>
      <c r="B320" s="9" t="s">
        <v>89</v>
      </c>
      <c r="C320" s="9" t="s">
        <v>70</v>
      </c>
      <c r="D320" s="9" t="s">
        <v>32</v>
      </c>
      <c r="E320" s="9" t="s">
        <v>33</v>
      </c>
      <c r="F320" s="2" t="b">
        <f t="shared" si="73"/>
        <v>0</v>
      </c>
      <c r="G320" s="2" t="b">
        <f t="shared" si="71"/>
        <v>1</v>
      </c>
      <c r="H320" s="1" t="s">
        <v>180</v>
      </c>
      <c r="J320" s="3"/>
      <c r="M320" s="1">
        <f>PRODUCT(SUM(PRODUCT(R320,overview!$J$6),PRODUCT(W320,overview!$K$6),PRODUCT(AB320,overview!$L$6)),1/SUM(overview!$J$6:$L$6))</f>
        <v>0.99742857142857133</v>
      </c>
      <c r="N320" s="1">
        <f>PRODUCT(SUM(PRODUCT(S320,overview!$J$6),PRODUCT(X320,overview!$K$6),PRODUCT(AC320,overview!$L$6)),1/SUM(overview!$J$6:$L$6))</f>
        <v>2.0025714285714287</v>
      </c>
      <c r="O320" s="1">
        <f t="shared" si="67"/>
        <v>18</v>
      </c>
      <c r="P320" s="1">
        <f t="shared" si="68"/>
        <v>8</v>
      </c>
      <c r="Q320" s="1">
        <f t="shared" si="72"/>
        <v>0.22136617999080543</v>
      </c>
      <c r="R320" s="1">
        <v>1</v>
      </c>
      <c r="S320" s="1">
        <v>2</v>
      </c>
      <c r="T320" s="1">
        <v>7</v>
      </c>
      <c r="U320" s="1">
        <v>1</v>
      </c>
      <c r="V320" s="1">
        <f t="shared" si="69"/>
        <v>7.1428571428571425E-2</v>
      </c>
      <c r="W320" s="1">
        <v>0.996</v>
      </c>
      <c r="X320" s="1">
        <v>2.004</v>
      </c>
      <c r="Y320" s="1">
        <v>10</v>
      </c>
      <c r="Z320" s="1">
        <v>5</v>
      </c>
      <c r="AA320" s="1">
        <f t="shared" si="70"/>
        <v>0.24850299401197604</v>
      </c>
      <c r="AB320" s="1">
        <v>1</v>
      </c>
      <c r="AC320" s="1">
        <v>2</v>
      </c>
      <c r="AD320" s="1">
        <v>1</v>
      </c>
      <c r="AE320" s="1">
        <v>2</v>
      </c>
      <c r="AF320" s="1">
        <f t="shared" si="66"/>
        <v>1</v>
      </c>
      <c r="AH320" s="1">
        <f t="shared" si="74"/>
        <v>0.47632193764601916</v>
      </c>
      <c r="AI320" s="1">
        <f t="shared" si="75"/>
        <v>6.3103123420012133E-2</v>
      </c>
      <c r="AJ320" s="1">
        <f t="shared" si="81"/>
        <v>0.3045540796963947</v>
      </c>
      <c r="AK320" s="1">
        <f t="shared" si="76"/>
        <v>32.610104871699654</v>
      </c>
      <c r="AL320" s="1" t="b">
        <f t="shared" si="77"/>
        <v>1</v>
      </c>
      <c r="AM320" s="1">
        <f t="shared" si="78"/>
        <v>72.780943720033633</v>
      </c>
      <c r="AN320" s="1" t="b">
        <f t="shared" si="79"/>
        <v>1</v>
      </c>
      <c r="AO320" s="1">
        <v>9.4879999999999995</v>
      </c>
    </row>
    <row r="321" spans="1:41">
      <c r="A321" s="7">
        <v>318</v>
      </c>
      <c r="B321" s="9" t="s">
        <v>97</v>
      </c>
      <c r="C321" s="9" t="s">
        <v>42</v>
      </c>
      <c r="D321" s="9" t="s">
        <v>41</v>
      </c>
      <c r="E321" s="9" t="s">
        <v>42</v>
      </c>
      <c r="F321" s="2" t="b">
        <f t="shared" si="73"/>
        <v>0</v>
      </c>
      <c r="G321" s="2" t="b">
        <f t="shared" si="71"/>
        <v>1</v>
      </c>
      <c r="H321" s="1" t="s">
        <v>180</v>
      </c>
      <c r="J321" s="3"/>
      <c r="M321" s="1">
        <f>PRODUCT(SUM(PRODUCT(R321,overview!$J$6),PRODUCT(W321,overview!$K$6),PRODUCT(AB321,overview!$L$6)),1/SUM(overview!$J$6:$L$6))</f>
        <v>0.42899999999999988</v>
      </c>
      <c r="N321" s="1">
        <f>PRODUCT(SUM(PRODUCT(S321,overview!$J$6),PRODUCT(X321,overview!$K$6),PRODUCT(AC321,overview!$L$6)),1/SUM(overview!$J$6:$L$6))</f>
        <v>2.5709999999999997</v>
      </c>
      <c r="O321" s="1">
        <f t="shared" si="67"/>
        <v>7</v>
      </c>
      <c r="P321" s="1">
        <f t="shared" si="68"/>
        <v>0</v>
      </c>
      <c r="Q321" s="1">
        <f t="shared" si="72"/>
        <v>0</v>
      </c>
      <c r="R321" s="1">
        <v>0.42899999999999999</v>
      </c>
      <c r="S321" s="1">
        <v>2.5710000000000002</v>
      </c>
      <c r="T321" s="1">
        <v>5</v>
      </c>
      <c r="U321" s="1">
        <v>0</v>
      </c>
      <c r="V321" s="1">
        <f t="shared" si="69"/>
        <v>0</v>
      </c>
      <c r="W321" s="1">
        <v>0.42899999999999999</v>
      </c>
      <c r="X321" s="1">
        <v>2.5710000000000002</v>
      </c>
      <c r="Y321" s="1">
        <v>1</v>
      </c>
      <c r="Z321" s="1">
        <v>0</v>
      </c>
      <c r="AA321" s="1">
        <f t="shared" si="70"/>
        <v>0</v>
      </c>
      <c r="AB321" s="1">
        <v>0.42899999999999999</v>
      </c>
      <c r="AC321" s="1">
        <v>2.5710000000000002</v>
      </c>
      <c r="AD321" s="1">
        <v>1</v>
      </c>
      <c r="AE321" s="1">
        <v>0</v>
      </c>
      <c r="AF321" s="1">
        <f t="shared" si="66"/>
        <v>0</v>
      </c>
      <c r="AH321" s="1">
        <f t="shared" si="74"/>
        <v>0.41301963620458393</v>
      </c>
      <c r="AI321" s="1">
        <f t="shared" si="75"/>
        <v>6.7198805040939502E-2</v>
      </c>
      <c r="AJ321" s="1">
        <f t="shared" si="81"/>
        <v>0.29962192816635158</v>
      </c>
      <c r="AK321" s="1">
        <f t="shared" si="76"/>
        <v>33.402533643603853</v>
      </c>
      <c r="AL321" s="1" t="b">
        <f t="shared" si="77"/>
        <v>1</v>
      </c>
      <c r="AM321" s="1">
        <f t="shared" si="78"/>
        <v>54.982047497555016</v>
      </c>
      <c r="AN321" s="1" t="b">
        <f t="shared" si="79"/>
        <v>1</v>
      </c>
      <c r="AO321" s="1">
        <v>9.4879999999999995</v>
      </c>
    </row>
    <row r="322" spans="1:41">
      <c r="A322" s="7">
        <v>319</v>
      </c>
      <c r="B322" s="9" t="s">
        <v>69</v>
      </c>
      <c r="C322" s="9" t="s">
        <v>70</v>
      </c>
      <c r="D322" s="9" t="s">
        <v>89</v>
      </c>
      <c r="E322" s="9" t="s">
        <v>70</v>
      </c>
      <c r="F322" s="2" t="b">
        <f t="shared" si="73"/>
        <v>1</v>
      </c>
      <c r="G322" s="2" t="b">
        <f t="shared" si="71"/>
        <v>1</v>
      </c>
      <c r="H322" s="1" t="s">
        <v>180</v>
      </c>
      <c r="J322" s="3"/>
      <c r="M322" s="1">
        <f>PRODUCT(SUM(PRODUCT(R322,overview!$J$6),PRODUCT(W322,overview!$K$6),PRODUCT(AB322,overview!$L$6)),1/SUM(overview!$J$6:$L$6))</f>
        <v>0.97042857142857131</v>
      </c>
      <c r="N322" s="1">
        <f>PRODUCT(SUM(PRODUCT(S322,overview!$J$6),PRODUCT(X322,overview!$K$6),PRODUCT(AC322,overview!$L$6)),1/SUM(overview!$J$6:$L$6))</f>
        <v>2.0295714285714284</v>
      </c>
      <c r="O322" s="1">
        <f t="shared" si="67"/>
        <v>11</v>
      </c>
      <c r="P322" s="1">
        <f t="shared" si="68"/>
        <v>6</v>
      </c>
      <c r="Q322" s="1">
        <f t="shared" si="72"/>
        <v>0.26080613270026937</v>
      </c>
      <c r="R322" s="1">
        <v>1</v>
      </c>
      <c r="S322" s="1">
        <v>2</v>
      </c>
      <c r="T322" s="1">
        <v>6</v>
      </c>
      <c r="U322" s="1">
        <v>0</v>
      </c>
      <c r="V322" s="1">
        <f t="shared" si="69"/>
        <v>0</v>
      </c>
      <c r="W322" s="1">
        <v>0.95399999999999996</v>
      </c>
      <c r="X322" s="1">
        <v>2.0459999999999998</v>
      </c>
      <c r="Y322" s="1">
        <v>4</v>
      </c>
      <c r="Z322" s="1">
        <v>6</v>
      </c>
      <c r="AA322" s="1">
        <f t="shared" si="70"/>
        <v>0.69941348973607043</v>
      </c>
      <c r="AB322" s="1">
        <v>1</v>
      </c>
      <c r="AC322" s="1">
        <v>2</v>
      </c>
      <c r="AD322" s="1">
        <v>1</v>
      </c>
      <c r="AE322" s="1">
        <v>0</v>
      </c>
      <c r="AF322" s="1">
        <f t="shared" si="66"/>
        <v>0</v>
      </c>
      <c r="AH322" s="1">
        <f t="shared" si="74"/>
        <v>0.3508579218529303</v>
      </c>
      <c r="AI322" s="1">
        <f t="shared" si="75"/>
        <v>4.238148709934033E-2</v>
      </c>
      <c r="AJ322" s="1">
        <f t="shared" si="81"/>
        <v>0.27103955629164578</v>
      </c>
      <c r="AK322" s="1">
        <f t="shared" si="76"/>
        <v>33.229485590150276</v>
      </c>
      <c r="AL322" s="1" t="b">
        <f t="shared" si="77"/>
        <v>1</v>
      </c>
      <c r="AM322" s="1">
        <f t="shared" si="78"/>
        <v>42.296540087578393</v>
      </c>
      <c r="AN322" s="1" t="b">
        <f t="shared" si="79"/>
        <v>1</v>
      </c>
      <c r="AO322" s="1">
        <v>9.4879999999999995</v>
      </c>
    </row>
    <row r="323" spans="1:41">
      <c r="A323" s="7">
        <v>320</v>
      </c>
      <c r="B323" s="9" t="s">
        <v>41</v>
      </c>
      <c r="C323" s="9" t="s">
        <v>42</v>
      </c>
      <c r="D323" s="9" t="s">
        <v>41</v>
      </c>
      <c r="E323" s="9" t="s">
        <v>42</v>
      </c>
      <c r="F323" s="2" t="b">
        <f t="shared" si="73"/>
        <v>0</v>
      </c>
      <c r="G323" s="2" t="b">
        <f t="shared" si="71"/>
        <v>0</v>
      </c>
      <c r="H323" s="1" t="s">
        <v>180</v>
      </c>
      <c r="J323" s="3"/>
      <c r="M323" s="1">
        <f>PRODUCT(SUM(PRODUCT(R323,overview!$J$6),PRODUCT(W323,overview!$K$6),PRODUCT(AB323,overview!$L$6)),1/SUM(overview!$J$6:$L$6))</f>
        <v>0.39521428571428563</v>
      </c>
      <c r="N323" s="1">
        <f>PRODUCT(SUM(PRODUCT(S323,overview!$J$6),PRODUCT(X323,overview!$K$6),PRODUCT(AC323,overview!$L$6)),1/SUM(overview!$J$6:$L$6))</f>
        <v>2.6047857142857143</v>
      </c>
      <c r="O323" s="1">
        <f t="shared" si="67"/>
        <v>11</v>
      </c>
      <c r="P323" s="1">
        <f t="shared" si="68"/>
        <v>6</v>
      </c>
      <c r="Q323" s="1">
        <f t="shared" si="72"/>
        <v>8.2759755395288875E-2</v>
      </c>
      <c r="R323" s="1">
        <v>0.42599999999999999</v>
      </c>
      <c r="S323" s="1">
        <v>2.5739999999999998</v>
      </c>
      <c r="T323" s="1">
        <v>5</v>
      </c>
      <c r="U323" s="1">
        <v>1</v>
      </c>
      <c r="V323" s="1">
        <f t="shared" si="69"/>
        <v>3.3100233100233106E-2</v>
      </c>
      <c r="W323" s="1">
        <v>0.378</v>
      </c>
      <c r="X323" s="1">
        <v>2.6219999999999999</v>
      </c>
      <c r="Y323" s="1">
        <v>6</v>
      </c>
      <c r="Z323" s="1">
        <v>5</v>
      </c>
      <c r="AA323" s="1">
        <f t="shared" si="70"/>
        <v>0.12013729977116702</v>
      </c>
      <c r="AB323" s="1">
        <v>0.42899999999999999</v>
      </c>
      <c r="AC323" s="1">
        <v>2.5710000000000002</v>
      </c>
      <c r="AD323" s="1">
        <v>0</v>
      </c>
      <c r="AE323" s="1">
        <v>0</v>
      </c>
      <c r="AF323" s="1" t="e">
        <f t="shared" ref="AF323:AF386" si="82">PRODUCT(AE323,1/AD323,1/AC323,AB323)</f>
        <v>#DIV/0!</v>
      </c>
      <c r="AH323" s="1">
        <f t="shared" si="74"/>
        <v>0.34440697309202195</v>
      </c>
      <c r="AI323" s="1">
        <f t="shared" si="75"/>
        <v>6.6914681075122787E-2</v>
      </c>
      <c r="AJ323" s="1">
        <f t="shared" si="81"/>
        <v>0.42927532748467723</v>
      </c>
      <c r="AK323" s="1">
        <f t="shared" si="76"/>
        <v>46.764962319849957</v>
      </c>
      <c r="AL323" s="1" t="b">
        <f t="shared" si="77"/>
        <v>1</v>
      </c>
      <c r="AM323" s="1">
        <f t="shared" si="78"/>
        <v>35.400155119543989</v>
      </c>
      <c r="AN323" s="1" t="b">
        <f t="shared" si="79"/>
        <v>1</v>
      </c>
      <c r="AO323" s="1">
        <v>9.4879999999999995</v>
      </c>
    </row>
    <row r="324" spans="1:41">
      <c r="A324" s="7">
        <v>321</v>
      </c>
      <c r="B324" s="9" t="s">
        <v>28</v>
      </c>
      <c r="C324" s="9" t="s">
        <v>29</v>
      </c>
      <c r="D324" s="9" t="s">
        <v>49</v>
      </c>
      <c r="E324" s="9" t="s">
        <v>50</v>
      </c>
      <c r="F324" s="2" t="b">
        <f t="shared" si="73"/>
        <v>1</v>
      </c>
      <c r="G324" s="2" t="b">
        <f t="shared" si="71"/>
        <v>0</v>
      </c>
      <c r="H324" s="1" t="s">
        <v>180</v>
      </c>
      <c r="J324" s="4"/>
      <c r="M324" s="1">
        <f>PRODUCT(SUM(PRODUCT(R324,overview!$J$6),PRODUCT(W324,overview!$K$6),PRODUCT(AB324,overview!$L$6)),1/SUM(overview!$J$6:$L$6))</f>
        <v>0.59771428571428575</v>
      </c>
      <c r="N324" s="1">
        <f>PRODUCT(SUM(PRODUCT(S324,overview!$J$6),PRODUCT(X324,overview!$K$6),PRODUCT(AC324,overview!$L$6)),1/SUM(overview!$J$6:$L$6))</f>
        <v>2.4022857142857141</v>
      </c>
      <c r="O324" s="1">
        <f t="shared" ref="O324:O387" si="83">SUM(T324,Y324,AD324)</f>
        <v>13</v>
      </c>
      <c r="P324" s="1">
        <f t="shared" ref="P324:P387" si="84">SUM(U324,Z324,AE324)</f>
        <v>18</v>
      </c>
      <c r="Q324" s="1">
        <f t="shared" si="72"/>
        <v>0.34450706287052624</v>
      </c>
      <c r="R324" s="1">
        <v>0.747</v>
      </c>
      <c r="S324" s="1">
        <v>2.2530000000000001</v>
      </c>
      <c r="T324" s="1">
        <v>7</v>
      </c>
      <c r="U324" s="1">
        <v>3</v>
      </c>
      <c r="V324" s="1">
        <f t="shared" ref="V324:V387" si="85">PRODUCT(U324,1/T324,1/S324,R324)</f>
        <v>0.14209625261556019</v>
      </c>
      <c r="W324" s="1">
        <v>0.52700000000000002</v>
      </c>
      <c r="X324" s="1">
        <v>2.4729999999999999</v>
      </c>
      <c r="Y324" s="1">
        <v>6</v>
      </c>
      <c r="Z324" s="1">
        <v>14</v>
      </c>
      <c r="AA324" s="1">
        <f t="shared" ref="AA324:AA387" si="86">PRODUCT(Z324,1/Y324,1/X324,W324)</f>
        <v>0.49723682436986116</v>
      </c>
      <c r="AB324" s="1">
        <v>0.41699999999999998</v>
      </c>
      <c r="AC324" s="1">
        <v>2.5830000000000002</v>
      </c>
      <c r="AD324" s="1">
        <v>0</v>
      </c>
      <c r="AE324" s="1">
        <v>1</v>
      </c>
      <c r="AF324" s="1" t="e">
        <f t="shared" si="82"/>
        <v>#DIV/0!</v>
      </c>
      <c r="AH324" s="1">
        <f t="shared" si="74"/>
        <v>0.33215038915802153</v>
      </c>
      <c r="AI324" s="1">
        <f t="shared" si="75"/>
        <v>6.6914681075122787E-2</v>
      </c>
      <c r="AJ324" s="1">
        <f t="shared" si="81"/>
        <v>0.42927532748467728</v>
      </c>
      <c r="AK324" s="1">
        <f t="shared" si="76"/>
        <v>115.18413413621357</v>
      </c>
      <c r="AL324" s="1" t="b">
        <f t="shared" si="77"/>
        <v>1</v>
      </c>
      <c r="AM324" s="1">
        <f t="shared" si="78"/>
        <v>33.427513649887779</v>
      </c>
      <c r="AN324" s="1" t="b">
        <f t="shared" si="79"/>
        <v>1</v>
      </c>
      <c r="AO324" s="1">
        <v>9.4879999999999995</v>
      </c>
    </row>
    <row r="325" spans="1:41">
      <c r="A325" s="7">
        <v>322</v>
      </c>
      <c r="B325" s="9" t="s">
        <v>56</v>
      </c>
      <c r="C325" s="9" t="s">
        <v>31</v>
      </c>
      <c r="D325" s="9" t="s">
        <v>56</v>
      </c>
      <c r="E325" s="9" t="s">
        <v>31</v>
      </c>
      <c r="F325" s="2" t="b">
        <f t="shared" si="73"/>
        <v>0</v>
      </c>
      <c r="G325" s="2" t="b">
        <f t="shared" ref="G325:G388" si="87">AND(NOT(D325=B325),OR(D325="CAT",D325="CAC",D325="ATA",D325="ATT",D325="TTA",D325="ATG",D325="CCG",D325="AGA",D325="CGG",D325="AGG",D325="CGA",D325="CGC",D325="TCC",D325="ACG",D325="ACC",D325="GTA",D325="TGG",D325="TAT",B325="GAA",B325="GAT",B325="GAG",B325="AAG",B325="AAA",B325="CTA",B325="CTT",B325="CTC",B325="AAC",B325="CCA",B325="CCT",B325="CAG",B325="CAA",B325="CGT",B325="AGT",B325="AGC",B325="TCA",B325="TCT",B325="GTC"))</f>
        <v>0</v>
      </c>
      <c r="H325" s="1" t="s">
        <v>180</v>
      </c>
      <c r="J325" s="4"/>
      <c r="M325" s="1">
        <f>PRODUCT(SUM(PRODUCT(R325,overview!$J$6),PRODUCT(W325,overview!$K$6),PRODUCT(AB325,overview!$L$6)),1/SUM(overview!$J$6:$L$6))</f>
        <v>1.0038571428571428</v>
      </c>
      <c r="N325" s="1">
        <f>PRODUCT(SUM(PRODUCT(S325,overview!$J$6),PRODUCT(X325,overview!$K$6),PRODUCT(AC325,overview!$L$6)),1/SUM(overview!$J$6:$L$6))</f>
        <v>1.996142857142857</v>
      </c>
      <c r="O325" s="1">
        <f t="shared" si="83"/>
        <v>12.5</v>
      </c>
      <c r="P325" s="1">
        <f t="shared" si="84"/>
        <v>11.5</v>
      </c>
      <c r="Q325" s="1">
        <f t="shared" ref="Q325:Q388" si="88">PRODUCT(P325,1/O325,1/$N325,$M325)</f>
        <v>0.46266657124454308</v>
      </c>
      <c r="R325" s="1">
        <v>1</v>
      </c>
      <c r="S325" s="1">
        <v>2</v>
      </c>
      <c r="T325" s="1">
        <v>7</v>
      </c>
      <c r="U325" s="1">
        <v>0</v>
      </c>
      <c r="V325" s="1">
        <f t="shared" si="85"/>
        <v>0</v>
      </c>
      <c r="W325" s="1">
        <v>1.006</v>
      </c>
      <c r="X325" s="1">
        <v>1.994</v>
      </c>
      <c r="Y325" s="1">
        <v>5.5</v>
      </c>
      <c r="Z325" s="1">
        <v>11.5</v>
      </c>
      <c r="AA325" s="1">
        <f t="shared" si="86"/>
        <v>1.0548919485729915</v>
      </c>
      <c r="AB325" s="1">
        <v>1</v>
      </c>
      <c r="AC325" s="1">
        <v>2</v>
      </c>
      <c r="AD325" s="1">
        <v>0</v>
      </c>
      <c r="AE325" s="1">
        <v>0</v>
      </c>
      <c r="AF325" s="1" t="e">
        <f t="shared" si="82"/>
        <v>#DIV/0!</v>
      </c>
      <c r="AH325" s="1">
        <f t="shared" si="74"/>
        <v>0.3628406457259668</v>
      </c>
      <c r="AI325" s="1">
        <f t="shared" si="75"/>
        <v>7.0074590721422123E-2</v>
      </c>
      <c r="AJ325" s="1">
        <f t="shared" si="81"/>
        <v>0.59658509717523023</v>
      </c>
      <c r="AK325" s="1">
        <f t="shared" si="76"/>
        <v>138.64063913661474</v>
      </c>
      <c r="AL325" s="1" t="b">
        <f t="shared" si="77"/>
        <v>1</v>
      </c>
      <c r="AM325" s="1">
        <f t="shared" si="78"/>
        <v>28.564036813409555</v>
      </c>
      <c r="AN325" s="1" t="b">
        <f t="shared" si="79"/>
        <v>1</v>
      </c>
      <c r="AO325" s="1">
        <v>9.4879999999999995</v>
      </c>
    </row>
    <row r="326" spans="1:41">
      <c r="A326" s="7">
        <v>323</v>
      </c>
      <c r="B326" s="9" t="s">
        <v>83</v>
      </c>
      <c r="C326" s="9" t="s">
        <v>61</v>
      </c>
      <c r="D326" s="9" t="s">
        <v>83</v>
      </c>
      <c r="E326" s="9" t="s">
        <v>61</v>
      </c>
      <c r="F326" s="2" t="b">
        <f t="shared" si="73"/>
        <v>0</v>
      </c>
      <c r="G326" s="2" t="b">
        <f t="shared" si="87"/>
        <v>0</v>
      </c>
      <c r="H326" s="1" t="s">
        <v>180</v>
      </c>
      <c r="J326" s="3"/>
      <c r="M326" s="1">
        <f>PRODUCT(SUM(PRODUCT(R326,overview!$J$6),PRODUCT(W326,overview!$K$6),PRODUCT(AB326,overview!$L$6)),1/SUM(overview!$J$6:$L$6))</f>
        <v>1.0192857142857144</v>
      </c>
      <c r="N326" s="1">
        <f>PRODUCT(SUM(PRODUCT(S326,overview!$J$6),PRODUCT(X326,overview!$K$6),PRODUCT(AC326,overview!$L$6)),1/SUM(overview!$J$6:$L$6))</f>
        <v>1.9807142857142856</v>
      </c>
      <c r="O326" s="1">
        <f t="shared" si="83"/>
        <v>17.8</v>
      </c>
      <c r="P326" s="1">
        <f t="shared" si="84"/>
        <v>13.2</v>
      </c>
      <c r="Q326" s="1">
        <f t="shared" si="88"/>
        <v>0.38161728059903482</v>
      </c>
      <c r="R326" s="1">
        <v>1</v>
      </c>
      <c r="S326" s="1">
        <v>2</v>
      </c>
      <c r="T326" s="1">
        <v>9</v>
      </c>
      <c r="U326" s="1">
        <v>4</v>
      </c>
      <c r="V326" s="1">
        <f t="shared" si="85"/>
        <v>0.22222222222222221</v>
      </c>
      <c r="W326" s="1">
        <v>1.03</v>
      </c>
      <c r="X326" s="1">
        <v>1.97</v>
      </c>
      <c r="Y326" s="1">
        <v>8.8000000000000007</v>
      </c>
      <c r="Z326" s="1">
        <v>9.1999999999999993</v>
      </c>
      <c r="AA326" s="1">
        <f t="shared" si="86"/>
        <v>0.54660821412090443</v>
      </c>
      <c r="AB326" s="1">
        <v>1</v>
      </c>
      <c r="AC326" s="1">
        <v>2</v>
      </c>
      <c r="AD326" s="1">
        <v>0</v>
      </c>
      <c r="AE326" s="1">
        <v>0</v>
      </c>
      <c r="AF326" s="1" t="e">
        <f t="shared" si="82"/>
        <v>#DIV/0!</v>
      </c>
      <c r="AH326" s="1">
        <f t="shared" si="74"/>
        <v>0.39464625320411006</v>
      </c>
      <c r="AI326" s="1">
        <f t="shared" si="75"/>
        <v>7.4398677573370792E-2</v>
      </c>
      <c r="AJ326" s="1">
        <f t="shared" si="81"/>
        <v>1.3125125769710628</v>
      </c>
      <c r="AK326" s="1">
        <f t="shared" si="76"/>
        <v>150.61993821054472</v>
      </c>
      <c r="AL326" s="1" t="b">
        <f t="shared" si="77"/>
        <v>1</v>
      </c>
      <c r="AM326" s="1">
        <f t="shared" si="78"/>
        <v>26.675644912799594</v>
      </c>
      <c r="AN326" s="1" t="b">
        <f t="shared" si="79"/>
        <v>1</v>
      </c>
      <c r="AO326" s="1">
        <v>9.4879999999999995</v>
      </c>
    </row>
    <row r="327" spans="1:41">
      <c r="A327" s="7">
        <v>324</v>
      </c>
      <c r="B327" s="9" t="s">
        <v>51</v>
      </c>
      <c r="C327" s="9" t="s">
        <v>52</v>
      </c>
      <c r="D327" s="9" t="s">
        <v>51</v>
      </c>
      <c r="E327" s="9" t="s">
        <v>52</v>
      </c>
      <c r="F327" s="2" t="b">
        <f t="shared" ref="F327:F390" si="89">AND(NOT(B327=D327),OR(B327="CAT",B327="CAC",B327="ATA",B327="ATT",B327="TTA",B327="ATG",B327="CCG",B327="AGA",B327="CGG",B327="AGG",B327="CGA",B327="CGC",B327="TCC",B327="ACG",B327="ACC",B327="GTA",B327="TGG",B327="TAT",D327="GAA",D327="GAT",D327="GAG",D327="AAG",D327="AAA",D327="CTA",D327="CTT",D327="CTC",D327="AAC",D327="CCA",D327="CCT",D327="CAG",D327="CAA",D327="CGT",D327="AGT",D327="AGC",D327="TCA",D327="TCT",D327="GTC"))</f>
        <v>0</v>
      </c>
      <c r="G327" s="2" t="b">
        <f t="shared" si="87"/>
        <v>0</v>
      </c>
      <c r="H327" s="1" t="s">
        <v>180</v>
      </c>
      <c r="J327" s="3"/>
      <c r="M327" s="1">
        <f>PRODUCT(SUM(PRODUCT(R327,overview!$J$6),PRODUCT(W327,overview!$K$6),PRODUCT(AB327,overview!$L$6)),1/SUM(overview!$J$6:$L$6))</f>
        <v>0.33685714285714285</v>
      </c>
      <c r="N327" s="1">
        <f>PRODUCT(SUM(PRODUCT(S327,overview!$J$6),PRODUCT(X327,overview!$K$6),PRODUCT(AC327,overview!$L$6)),1/SUM(overview!$J$6:$L$6))</f>
        <v>2.6631428571428568</v>
      </c>
      <c r="O327" s="1">
        <f t="shared" si="83"/>
        <v>7.8</v>
      </c>
      <c r="P327" s="1">
        <f t="shared" si="84"/>
        <v>3.2</v>
      </c>
      <c r="Q327" s="1">
        <f t="shared" si="88"/>
        <v>5.1892748384541131E-2</v>
      </c>
      <c r="R327" s="1">
        <v>0.33300000000000002</v>
      </c>
      <c r="S327" s="1">
        <v>2.6669999999999998</v>
      </c>
      <c r="T327" s="1">
        <v>3</v>
      </c>
      <c r="U327" s="1">
        <v>0</v>
      </c>
      <c r="V327" s="1">
        <f t="shared" si="85"/>
        <v>0</v>
      </c>
      <c r="W327" s="1">
        <v>0.33900000000000002</v>
      </c>
      <c r="X327" s="1">
        <v>2.661</v>
      </c>
      <c r="Y327" s="1">
        <v>4.8</v>
      </c>
      <c r="Z327" s="1">
        <v>3.2</v>
      </c>
      <c r="AA327" s="1">
        <f t="shared" si="86"/>
        <v>8.4930477264186413E-2</v>
      </c>
      <c r="AB327" s="1">
        <v>0.33300000000000002</v>
      </c>
      <c r="AC327" s="1">
        <v>2.6669999999999998</v>
      </c>
      <c r="AD327" s="1">
        <v>0</v>
      </c>
      <c r="AE327" s="1">
        <v>0</v>
      </c>
      <c r="AF327" s="1" t="e">
        <f t="shared" si="82"/>
        <v>#DIV/0!</v>
      </c>
      <c r="AH327" s="1">
        <f t="shared" si="74"/>
        <v>0.3700446585294429</v>
      </c>
      <c r="AI327" s="1">
        <f t="shared" si="75"/>
        <v>8.5045051682241232E-2</v>
      </c>
      <c r="AJ327" s="1">
        <f>(SUM(AE322:AE335)*SUM(AB322:AB335))/(SUM(AD322:AD335)*SUM(AC322:AC335))</f>
        <v>0.76980568011958139</v>
      </c>
      <c r="AK327" s="1">
        <f t="shared" si="76"/>
        <v>224.14456985641081</v>
      </c>
      <c r="AL327" s="1" t="b">
        <f t="shared" si="77"/>
        <v>1</v>
      </c>
      <c r="AM327" s="1">
        <f t="shared" si="78"/>
        <v>25.409638098834623</v>
      </c>
      <c r="AN327" s="1" t="b">
        <f t="shared" si="79"/>
        <v>1</v>
      </c>
      <c r="AO327" s="1">
        <v>9.4879999999999995</v>
      </c>
    </row>
    <row r="328" spans="1:41">
      <c r="A328" s="7">
        <v>325</v>
      </c>
      <c r="B328" s="9" t="s">
        <v>41</v>
      </c>
      <c r="C328" s="9" t="s">
        <v>42</v>
      </c>
      <c r="D328" s="9" t="s">
        <v>41</v>
      </c>
      <c r="E328" s="9" t="s">
        <v>42</v>
      </c>
      <c r="F328" s="2" t="b">
        <f t="shared" si="89"/>
        <v>0</v>
      </c>
      <c r="G328" s="2" t="b">
        <f t="shared" si="87"/>
        <v>0</v>
      </c>
      <c r="H328" s="1" t="s">
        <v>180</v>
      </c>
      <c r="J328" s="3"/>
      <c r="M328" s="1">
        <f>PRODUCT(SUM(PRODUCT(R328,overview!$J$6),PRODUCT(W328,overview!$K$6),PRODUCT(AB328,overview!$L$6)),1/SUM(overview!$J$6:$L$6))</f>
        <v>0.41614285714285709</v>
      </c>
      <c r="N328" s="1">
        <f>PRODUCT(SUM(PRODUCT(S328,overview!$J$6),PRODUCT(X328,overview!$K$6),PRODUCT(AC328,overview!$L$6)),1/SUM(overview!$J$6:$L$6))</f>
        <v>2.5838571428571426</v>
      </c>
      <c r="O328" s="1">
        <f t="shared" si="83"/>
        <v>9</v>
      </c>
      <c r="P328" s="1">
        <f t="shared" si="84"/>
        <v>2</v>
      </c>
      <c r="Q328" s="1">
        <f t="shared" si="88"/>
        <v>3.5789978068962974E-2</v>
      </c>
      <c r="R328" s="1">
        <v>0.42899999999999999</v>
      </c>
      <c r="S328" s="1">
        <v>2.5710000000000002</v>
      </c>
      <c r="T328" s="1">
        <v>6</v>
      </c>
      <c r="U328" s="1">
        <v>0</v>
      </c>
      <c r="V328" s="1">
        <f t="shared" si="85"/>
        <v>0</v>
      </c>
      <c r="W328" s="1">
        <v>0.40899999999999997</v>
      </c>
      <c r="X328" s="1">
        <v>2.5910000000000002</v>
      </c>
      <c r="Y328" s="1">
        <v>3</v>
      </c>
      <c r="Z328" s="1">
        <v>2</v>
      </c>
      <c r="AA328" s="1">
        <f t="shared" si="86"/>
        <v>0.10523607358806121</v>
      </c>
      <c r="AB328" s="1">
        <v>0.42899999999999999</v>
      </c>
      <c r="AC328" s="1">
        <v>2.5710000000000002</v>
      </c>
      <c r="AD328" s="1">
        <v>0</v>
      </c>
      <c r="AE328" s="1">
        <v>0</v>
      </c>
      <c r="AF328" s="1" t="e">
        <f t="shared" si="82"/>
        <v>#DIV/0!</v>
      </c>
      <c r="AH328" s="1">
        <f t="shared" ref="AH328:AH391" si="90">(SUM(Z324:Z334)*SUM(W324:W334))/(SUM(Y324:Y334)*SUM(X324:X334))</f>
        <v>0.40472105693938959</v>
      </c>
      <c r="AI328" s="1">
        <f t="shared" ref="AI328:AI391" si="91">(SUM(U324:U334)*SUM(R324:R334))/(SUM(T324:T334)*SUM(S324:S334))</f>
        <v>0.104828644346159</v>
      </c>
      <c r="AJ328" s="1">
        <f>(SUM(AE322:AE335)*SUM(AB322:AB335))/(SUM(AD322:AD335)*SUM(AC322:AC335))</f>
        <v>0.76980568011958139</v>
      </c>
      <c r="AK328" s="1">
        <f t="shared" si="76"/>
        <v>252.53856338609714</v>
      </c>
      <c r="AL328" s="1" t="b">
        <f t="shared" si="77"/>
        <v>1</v>
      </c>
      <c r="AM328" s="1">
        <f t="shared" si="78"/>
        <v>23.975544081173076</v>
      </c>
      <c r="AN328" s="1" t="b">
        <f t="shared" si="79"/>
        <v>1</v>
      </c>
      <c r="AO328" s="1">
        <v>9.4879999999999995</v>
      </c>
    </row>
    <row r="329" spans="1:41">
      <c r="A329" s="7">
        <v>326</v>
      </c>
      <c r="B329" s="9" t="s">
        <v>56</v>
      </c>
      <c r="C329" s="9" t="s">
        <v>31</v>
      </c>
      <c r="D329" s="9" t="s">
        <v>89</v>
      </c>
      <c r="E329" s="9" t="s">
        <v>70</v>
      </c>
      <c r="F329" s="2" t="b">
        <f t="shared" si="89"/>
        <v>1</v>
      </c>
      <c r="G329" s="2" t="b">
        <f t="shared" si="87"/>
        <v>0</v>
      </c>
      <c r="H329" s="1" t="s">
        <v>180</v>
      </c>
      <c r="J329" s="4"/>
      <c r="M329" s="1">
        <f>PRODUCT(SUM(PRODUCT(R329,overview!$J$6),PRODUCT(W329,overview!$K$6),PRODUCT(AB329,overview!$L$6)),1/SUM(overview!$J$6:$L$6))</f>
        <v>1.0013333333333332</v>
      </c>
      <c r="N329" s="1">
        <f>PRODUCT(SUM(PRODUCT(S329,overview!$J$6),PRODUCT(X329,overview!$K$6),PRODUCT(AC329,overview!$L$6)),1/SUM(overview!$J$6:$L$6))</f>
        <v>1.9986666666666666</v>
      </c>
      <c r="O329" s="1">
        <f t="shared" si="83"/>
        <v>9</v>
      </c>
      <c r="P329" s="1">
        <f t="shared" si="84"/>
        <v>10</v>
      </c>
      <c r="Q329" s="1">
        <f t="shared" si="88"/>
        <v>0.55666740790156399</v>
      </c>
      <c r="R329" s="1">
        <v>1.004</v>
      </c>
      <c r="S329" s="1">
        <v>1.996</v>
      </c>
      <c r="T329" s="1">
        <v>5</v>
      </c>
      <c r="U329" s="1">
        <v>4</v>
      </c>
      <c r="V329" s="1">
        <f t="shared" si="85"/>
        <v>0.40240480961923841</v>
      </c>
      <c r="W329" s="1">
        <v>1</v>
      </c>
      <c r="X329" s="1">
        <v>2</v>
      </c>
      <c r="Y329" s="1">
        <v>4</v>
      </c>
      <c r="Z329" s="1">
        <v>5</v>
      </c>
      <c r="AA329" s="1">
        <f t="shared" si="86"/>
        <v>0.625</v>
      </c>
      <c r="AB329" s="1">
        <v>1</v>
      </c>
      <c r="AC329" s="1">
        <v>2</v>
      </c>
      <c r="AD329" s="1">
        <v>0</v>
      </c>
      <c r="AE329" s="1">
        <v>1</v>
      </c>
      <c r="AF329" s="1" t="e">
        <f t="shared" si="82"/>
        <v>#DIV/0!</v>
      </c>
      <c r="AH329" s="1">
        <f t="shared" si="90"/>
        <v>0.33914071271404422</v>
      </c>
      <c r="AI329" s="1">
        <f t="shared" si="91"/>
        <v>8.216451503824361E-2</v>
      </c>
      <c r="AJ329" s="1">
        <f t="shared" ref="AJ329:AJ360" si="92">(SUM(AE325:AE335)*SUM(AB325:AB335))/(SUM(AD325:AD335)*SUM(AC325:AC335))</f>
        <v>1.2888853273499479</v>
      </c>
      <c r="AK329" s="1">
        <f t="shared" si="76"/>
        <v>210.88882387035966</v>
      </c>
      <c r="AL329" s="1" t="b">
        <f t="shared" si="77"/>
        <v>1</v>
      </c>
      <c r="AM329" s="1">
        <f t="shared" si="78"/>
        <v>21.855662416345258</v>
      </c>
      <c r="AN329" s="1" t="b">
        <f t="shared" si="79"/>
        <v>1</v>
      </c>
      <c r="AO329" s="1">
        <v>9.4879999999999995</v>
      </c>
    </row>
    <row r="330" spans="1:41">
      <c r="A330" s="7">
        <v>327</v>
      </c>
      <c r="B330" s="9" t="s">
        <v>60</v>
      </c>
      <c r="C330" s="9" t="s">
        <v>61</v>
      </c>
      <c r="D330" s="9" t="s">
        <v>60</v>
      </c>
      <c r="E330" s="9" t="s">
        <v>61</v>
      </c>
      <c r="F330" s="2" t="b">
        <f t="shared" si="89"/>
        <v>0</v>
      </c>
      <c r="G330" s="2" t="b">
        <f t="shared" si="87"/>
        <v>0</v>
      </c>
      <c r="H330" s="1" t="s">
        <v>180</v>
      </c>
      <c r="J330" s="4"/>
      <c r="M330" s="1">
        <f>PRODUCT(SUM(PRODUCT(R330,overview!$J$6),PRODUCT(W330,overview!$K$6),PRODUCT(AB330,overview!$L$6)),1/SUM(overview!$J$6:$L$6))</f>
        <v>0.98842857142857132</v>
      </c>
      <c r="N330" s="1">
        <f>PRODUCT(SUM(PRODUCT(S330,overview!$J$6),PRODUCT(X330,overview!$K$6),PRODUCT(AC330,overview!$L$6)),1/SUM(overview!$J$6:$L$6))</f>
        <v>2.0115714285714281</v>
      </c>
      <c r="O330" s="1">
        <f t="shared" si="83"/>
        <v>14</v>
      </c>
      <c r="P330" s="1">
        <f t="shared" si="84"/>
        <v>2</v>
      </c>
      <c r="Q330" s="1">
        <f t="shared" si="88"/>
        <v>7.019590735235931E-2</v>
      </c>
      <c r="R330" s="1">
        <v>1</v>
      </c>
      <c r="S330" s="1">
        <v>2</v>
      </c>
      <c r="T330" s="1">
        <v>6</v>
      </c>
      <c r="U330" s="1">
        <v>0</v>
      </c>
      <c r="V330" s="1">
        <f t="shared" si="85"/>
        <v>0</v>
      </c>
      <c r="W330" s="1">
        <v>0.98199999999999998</v>
      </c>
      <c r="X330" s="1">
        <v>2.0179999999999998</v>
      </c>
      <c r="Y330" s="1">
        <v>8</v>
      </c>
      <c r="Z330" s="1">
        <v>2</v>
      </c>
      <c r="AA330" s="1">
        <f t="shared" si="86"/>
        <v>0.12165510406342915</v>
      </c>
      <c r="AB330" s="1">
        <v>1</v>
      </c>
      <c r="AC330" s="1">
        <v>2</v>
      </c>
      <c r="AD330" s="1">
        <v>0</v>
      </c>
      <c r="AE330" s="1">
        <v>0</v>
      </c>
      <c r="AF330" s="1" t="e">
        <f t="shared" si="82"/>
        <v>#DIV/0!</v>
      </c>
      <c r="AH330" s="1">
        <f t="shared" si="90"/>
        <v>0.35364223839970732</v>
      </c>
      <c r="AI330" s="1">
        <f t="shared" si="91"/>
        <v>8.2164515038243624E-2</v>
      </c>
      <c r="AJ330" s="1">
        <f t="shared" si="92"/>
        <v>0.94029850746268673</v>
      </c>
      <c r="AK330" s="1">
        <f t="shared" si="76"/>
        <v>204.150788176638</v>
      </c>
      <c r="AL330" s="1" t="b">
        <f t="shared" si="77"/>
        <v>1</v>
      </c>
      <c r="AM330" s="1">
        <f t="shared" si="78"/>
        <v>20.775725224417418</v>
      </c>
      <c r="AN330" s="1" t="b">
        <f t="shared" si="79"/>
        <v>1</v>
      </c>
      <c r="AO330" s="1">
        <v>9.4879999999999995</v>
      </c>
    </row>
    <row r="331" spans="1:41">
      <c r="A331" s="7">
        <v>328</v>
      </c>
      <c r="B331" s="9" t="s">
        <v>43</v>
      </c>
      <c r="C331" s="9" t="s">
        <v>44</v>
      </c>
      <c r="D331" s="9" t="s">
        <v>53</v>
      </c>
      <c r="E331" s="9" t="s">
        <v>33</v>
      </c>
      <c r="F331" s="2" t="b">
        <f t="shared" si="89"/>
        <v>0</v>
      </c>
      <c r="G331" s="2" t="b">
        <f t="shared" si="87"/>
        <v>1</v>
      </c>
      <c r="H331" s="1" t="s">
        <v>180</v>
      </c>
      <c r="J331" s="4"/>
      <c r="M331" s="1">
        <f>PRODUCT(SUM(PRODUCT(R331,overview!$J$6),PRODUCT(W331,overview!$K$6),PRODUCT(AB331,overview!$L$6)),1/SUM(overview!$J$6:$L$6))</f>
        <v>0.74450000000000005</v>
      </c>
      <c r="N331" s="1">
        <f>PRODUCT(SUM(PRODUCT(S331,overview!$J$6),PRODUCT(X331,overview!$K$6),PRODUCT(AC331,overview!$L$6)),1/SUM(overview!$J$6:$L$6))</f>
        <v>2.2554999999999996</v>
      </c>
      <c r="O331" s="1">
        <f t="shared" si="83"/>
        <v>12.3</v>
      </c>
      <c r="P331" s="1">
        <f t="shared" si="84"/>
        <v>12.7</v>
      </c>
      <c r="Q331" s="1">
        <f t="shared" si="88"/>
        <v>0.34081639641490635</v>
      </c>
      <c r="R331" s="1">
        <v>0.374</v>
      </c>
      <c r="S331" s="1">
        <v>2.6259999999999999</v>
      </c>
      <c r="T331" s="1">
        <v>5.3</v>
      </c>
      <c r="U331" s="1">
        <v>2.7</v>
      </c>
      <c r="V331" s="1">
        <f t="shared" si="85"/>
        <v>7.2554570406242386E-2</v>
      </c>
      <c r="W331" s="1">
        <v>0.94399999999999995</v>
      </c>
      <c r="X331" s="1">
        <v>2.056</v>
      </c>
      <c r="Y331" s="1">
        <v>7</v>
      </c>
      <c r="Z331" s="1">
        <v>8</v>
      </c>
      <c r="AA331" s="1">
        <f t="shared" si="86"/>
        <v>0.52473596442468029</v>
      </c>
      <c r="AB331" s="1">
        <v>0.54500000000000004</v>
      </c>
      <c r="AC331" s="1">
        <v>2.4550000000000001</v>
      </c>
      <c r="AD331" s="1">
        <v>0</v>
      </c>
      <c r="AE331" s="1">
        <v>2</v>
      </c>
      <c r="AF331" s="1" t="e">
        <f t="shared" si="82"/>
        <v>#DIV/0!</v>
      </c>
      <c r="AH331" s="1">
        <f t="shared" si="90"/>
        <v>0.29797365202517995</v>
      </c>
      <c r="AI331" s="1">
        <f t="shared" si="91"/>
        <v>6.2196066509222596E-2</v>
      </c>
      <c r="AJ331" s="1">
        <f t="shared" si="92"/>
        <v>0.83839950372208438</v>
      </c>
      <c r="AK331" s="1">
        <f t="shared" ref="AK331:AK394" si="93">(((SUM(AJ329:AJ333))-(SUM(AI329:AI333)))^2)/(AVERAGE(AI329:AI333))</f>
        <v>195.18911494885504</v>
      </c>
      <c r="AL331" s="1" t="b">
        <f t="shared" ref="AL331:AL394" si="94">IF(AK331&gt;AO331, TRUE, FALSE)</f>
        <v>1</v>
      </c>
      <c r="AM331" s="1">
        <f t="shared" ref="AM331:AM394" si="95">(((SUM(AH329:AH333))-(SUM(AI329:AI333)))^2)/(AVERAGE(AI329:AI333))</f>
        <v>19.560370031429397</v>
      </c>
      <c r="AN331" s="1" t="b">
        <f t="shared" ref="AN331:AN394" si="96">IF(AM331&gt;AO331, TRUE, FALSE)</f>
        <v>1</v>
      </c>
      <c r="AO331" s="1">
        <v>9.4879999999999995</v>
      </c>
    </row>
    <row r="332" spans="1:41">
      <c r="A332" s="7">
        <v>329</v>
      </c>
      <c r="B332" s="9" t="s">
        <v>62</v>
      </c>
      <c r="C332" s="9" t="s">
        <v>48</v>
      </c>
      <c r="D332" s="9" t="s">
        <v>62</v>
      </c>
      <c r="E332" s="9" t="s">
        <v>48</v>
      </c>
      <c r="F332" s="2" t="b">
        <f t="shared" si="89"/>
        <v>0</v>
      </c>
      <c r="G332" s="2" t="b">
        <f t="shared" si="87"/>
        <v>0</v>
      </c>
      <c r="H332" s="1" t="s">
        <v>285</v>
      </c>
      <c r="J332" s="4"/>
      <c r="M332" s="1">
        <f>PRODUCT(SUM(PRODUCT(R332,overview!$J$6),PRODUCT(W332,overview!$K$6),PRODUCT(AB332,overview!$L$6)),1/SUM(overview!$J$6:$L$6))</f>
        <v>1.0456666666666665</v>
      </c>
      <c r="N332" s="1">
        <f>PRODUCT(SUM(PRODUCT(S332,overview!$J$6),PRODUCT(X332,overview!$K$6),PRODUCT(AC332,overview!$L$6)),1/SUM(overview!$J$6:$L$6))</f>
        <v>1.954333333333333</v>
      </c>
      <c r="O332" s="1">
        <f t="shared" si="83"/>
        <v>13</v>
      </c>
      <c r="P332" s="1">
        <f t="shared" si="84"/>
        <v>3</v>
      </c>
      <c r="Q332" s="1">
        <f t="shared" si="88"/>
        <v>0.12347314973956627</v>
      </c>
      <c r="R332" s="1">
        <v>1.1639999999999999</v>
      </c>
      <c r="S332" s="1">
        <v>1.8360000000000001</v>
      </c>
      <c r="T332" s="1">
        <v>9</v>
      </c>
      <c r="U332" s="1">
        <v>0</v>
      </c>
      <c r="V332" s="1">
        <f t="shared" si="85"/>
        <v>0</v>
      </c>
      <c r="W332" s="1">
        <v>0.98599999999999999</v>
      </c>
      <c r="X332" s="1">
        <v>2.0139999999999998</v>
      </c>
      <c r="Y332" s="1">
        <v>4</v>
      </c>
      <c r="Z332" s="1">
        <v>3</v>
      </c>
      <c r="AA332" s="1">
        <f t="shared" si="86"/>
        <v>0.36717974180734864</v>
      </c>
      <c r="AB332" s="1">
        <v>1</v>
      </c>
      <c r="AC332" s="1">
        <v>2</v>
      </c>
      <c r="AD332" s="1">
        <v>0</v>
      </c>
      <c r="AE332" s="1">
        <v>0</v>
      </c>
      <c r="AF332" s="1" t="e">
        <f t="shared" si="82"/>
        <v>#DIV/0!</v>
      </c>
      <c r="AH332" s="1">
        <f t="shared" si="90"/>
        <v>0.27434279975340559</v>
      </c>
      <c r="AI332" s="1">
        <f t="shared" si="91"/>
        <v>6.1243599947059919E-2</v>
      </c>
      <c r="AJ332" s="1">
        <f t="shared" si="92"/>
        <v>0.55893300248138955</v>
      </c>
      <c r="AK332" s="1">
        <f t="shared" si="93"/>
        <v>122.66808840736174</v>
      </c>
      <c r="AL332" s="1" t="b">
        <f t="shared" si="94"/>
        <v>1</v>
      </c>
      <c r="AM332" s="1">
        <f t="shared" si="95"/>
        <v>19.704089275814674</v>
      </c>
      <c r="AN332" s="1" t="b">
        <f t="shared" si="96"/>
        <v>1</v>
      </c>
      <c r="AO332" s="1">
        <v>9.4879999999999995</v>
      </c>
    </row>
    <row r="333" spans="1:41">
      <c r="A333" s="7">
        <v>330</v>
      </c>
      <c r="B333" s="9" t="s">
        <v>75</v>
      </c>
      <c r="C333" s="9" t="s">
        <v>1</v>
      </c>
      <c r="D333" s="9" t="s">
        <v>77</v>
      </c>
      <c r="E333" s="9" t="s">
        <v>78</v>
      </c>
      <c r="F333" s="2" t="b">
        <f t="shared" si="89"/>
        <v>0</v>
      </c>
      <c r="G333" s="2" t="b">
        <f t="shared" si="87"/>
        <v>1</v>
      </c>
      <c r="H333" s="1" t="s">
        <v>285</v>
      </c>
      <c r="J333" s="3"/>
      <c r="M333" s="1">
        <f>PRODUCT(SUM(PRODUCT(R333,overview!$J$6),PRODUCT(W333,overview!$K$6),PRODUCT(AB333,overview!$L$6)),1/SUM(overview!$J$6:$L$6))</f>
        <v>0.65373809523809523</v>
      </c>
      <c r="N333" s="1">
        <f>PRODUCT(SUM(PRODUCT(S333,overview!$J$6),PRODUCT(X333,overview!$K$6),PRODUCT(AC333,overview!$L$6)),1/SUM(overview!$J$6:$L$6))</f>
        <v>2.3462619047619047</v>
      </c>
      <c r="O333" s="1">
        <f t="shared" si="83"/>
        <v>9.5</v>
      </c>
      <c r="P333" s="1">
        <f t="shared" si="84"/>
        <v>9.5</v>
      </c>
      <c r="Q333" s="1">
        <f t="shared" si="88"/>
        <v>0.27862963376394062</v>
      </c>
      <c r="R333" s="1">
        <v>1.0389999999999999</v>
      </c>
      <c r="S333" s="1">
        <v>1.9610000000000001</v>
      </c>
      <c r="T333" s="1">
        <v>6</v>
      </c>
      <c r="U333" s="1">
        <v>2</v>
      </c>
      <c r="V333" s="1">
        <f t="shared" si="85"/>
        <v>0.17661057283698792</v>
      </c>
      <c r="W333" s="1">
        <v>0.45800000000000002</v>
      </c>
      <c r="X333" s="1">
        <v>2.5419999999999998</v>
      </c>
      <c r="Y333" s="1">
        <v>3.5</v>
      </c>
      <c r="Z333" s="1">
        <v>6.5</v>
      </c>
      <c r="AA333" s="1">
        <f t="shared" si="86"/>
        <v>0.33460717095650222</v>
      </c>
      <c r="AB333" s="1">
        <v>0.54500000000000004</v>
      </c>
      <c r="AC333" s="1">
        <v>2.4550000000000001</v>
      </c>
      <c r="AD333" s="1">
        <v>0</v>
      </c>
      <c r="AE333" s="1">
        <v>1</v>
      </c>
      <c r="AF333" s="1" t="e">
        <f t="shared" si="82"/>
        <v>#DIV/0!</v>
      </c>
      <c r="AH333" s="1">
        <f t="shared" si="90"/>
        <v>0.29648535893935019</v>
      </c>
      <c r="AI333" s="1">
        <f t="shared" si="91"/>
        <v>7.7851178683812861E-2</v>
      </c>
      <c r="AJ333" s="1">
        <f t="shared" si="92"/>
        <v>0.51706647343732126</v>
      </c>
      <c r="AK333" s="1">
        <f t="shared" si="93"/>
        <v>85.285584498155274</v>
      </c>
      <c r="AL333" s="1" t="b">
        <f t="shared" si="94"/>
        <v>1</v>
      </c>
      <c r="AM333" s="1">
        <f t="shared" si="95"/>
        <v>19.11392783699943</v>
      </c>
      <c r="AN333" s="1" t="b">
        <f t="shared" si="96"/>
        <v>1</v>
      </c>
      <c r="AO333" s="1">
        <v>9.4879999999999995</v>
      </c>
    </row>
    <row r="334" spans="1:41">
      <c r="A334" s="7">
        <v>331</v>
      </c>
      <c r="B334" s="9" t="s">
        <v>47</v>
      </c>
      <c r="C334" s="9" t="s">
        <v>48</v>
      </c>
      <c r="D334" s="9" t="s">
        <v>47</v>
      </c>
      <c r="E334" s="9" t="s">
        <v>48</v>
      </c>
      <c r="F334" s="2" t="b">
        <f t="shared" si="89"/>
        <v>0</v>
      </c>
      <c r="G334" s="2" t="b">
        <f t="shared" si="87"/>
        <v>0</v>
      </c>
      <c r="H334" s="1" t="s">
        <v>285</v>
      </c>
      <c r="M334" s="1">
        <f>PRODUCT(SUM(PRODUCT(R334,overview!$J$6),PRODUCT(W334,overview!$K$6),PRODUCT(AB334,overview!$L$6)),1/SUM(overview!$J$6:$L$6))</f>
        <v>0.92011904761904761</v>
      </c>
      <c r="N334" s="1">
        <f>PRODUCT(SUM(PRODUCT(S334,overview!$J$6),PRODUCT(X334,overview!$K$6),PRODUCT(AC334,overview!$L$6)),1/SUM(overview!$J$6:$L$6))</f>
        <v>2.0798809523809525</v>
      </c>
      <c r="O334" s="1">
        <f t="shared" si="83"/>
        <v>13</v>
      </c>
      <c r="P334" s="1">
        <f t="shared" si="84"/>
        <v>9</v>
      </c>
      <c r="Q334" s="1">
        <f t="shared" si="88"/>
        <v>0.30627017078851543</v>
      </c>
      <c r="R334" s="1">
        <v>0.89400000000000002</v>
      </c>
      <c r="S334" s="1">
        <v>2.1059999999999999</v>
      </c>
      <c r="T334" s="1">
        <v>7</v>
      </c>
      <c r="U334" s="1">
        <v>4</v>
      </c>
      <c r="V334" s="1">
        <f t="shared" si="85"/>
        <v>0.24257224257224258</v>
      </c>
      <c r="W334" s="1">
        <v>0.93600000000000005</v>
      </c>
      <c r="X334" s="1">
        <v>2.0640000000000001</v>
      </c>
      <c r="Y334" s="1">
        <v>6</v>
      </c>
      <c r="Z334" s="1">
        <v>5</v>
      </c>
      <c r="AA334" s="1">
        <f t="shared" si="86"/>
        <v>0.37790697674418605</v>
      </c>
      <c r="AB334" s="1">
        <v>0.85699999999999998</v>
      </c>
      <c r="AC334" s="1">
        <v>2.1429999999999998</v>
      </c>
      <c r="AD334" s="1">
        <v>0</v>
      </c>
      <c r="AE334" s="1">
        <v>0</v>
      </c>
      <c r="AF334" s="1" t="e">
        <f t="shared" si="82"/>
        <v>#DIV/0!</v>
      </c>
      <c r="AH334" s="1">
        <f t="shared" si="90"/>
        <v>0.26498614041678886</v>
      </c>
      <c r="AI334" s="1">
        <f t="shared" si="91"/>
        <v>5.2813192122722417E-2</v>
      </c>
      <c r="AJ334" s="1">
        <f t="shared" si="92"/>
        <v>0.35383221287486377</v>
      </c>
      <c r="AK334" s="1">
        <f t="shared" si="93"/>
        <v>48.831606776370215</v>
      </c>
      <c r="AL334" s="1" t="b">
        <f t="shared" si="94"/>
        <v>1</v>
      </c>
      <c r="AM334" s="1">
        <f t="shared" si="95"/>
        <v>19.327899442505458</v>
      </c>
      <c r="AN334" s="1" t="b">
        <f t="shared" si="96"/>
        <v>1</v>
      </c>
      <c r="AO334" s="1">
        <v>9.4879999999999995</v>
      </c>
    </row>
    <row r="335" spans="1:41">
      <c r="A335" s="7">
        <v>332</v>
      </c>
      <c r="B335" s="9" t="s">
        <v>98</v>
      </c>
      <c r="C335" s="9" t="s">
        <v>50</v>
      </c>
      <c r="D335" s="9" t="s">
        <v>49</v>
      </c>
      <c r="E335" s="9" t="s">
        <v>50</v>
      </c>
      <c r="F335" s="2" t="b">
        <f t="shared" si="89"/>
        <v>0</v>
      </c>
      <c r="G335" s="2" t="b">
        <f t="shared" si="87"/>
        <v>0</v>
      </c>
      <c r="H335" s="1" t="s">
        <v>285</v>
      </c>
      <c r="M335" s="1">
        <f>PRODUCT(SUM(PRODUCT(R335,overview!$J$6),PRODUCT(W335,overview!$K$6),PRODUCT(AB335,overview!$L$6)),1/SUM(overview!$J$6:$L$6))</f>
        <v>0.37349999999999994</v>
      </c>
      <c r="N335" s="1">
        <f>PRODUCT(SUM(PRODUCT(S335,overview!$J$6),PRODUCT(X335,overview!$K$6),PRODUCT(AC335,overview!$L$6)),1/SUM(overview!$J$6:$L$6))</f>
        <v>2.6265000000000001</v>
      </c>
      <c r="O335" s="1">
        <f t="shared" si="83"/>
        <v>13.5</v>
      </c>
      <c r="P335" s="1">
        <f t="shared" si="84"/>
        <v>2.5</v>
      </c>
      <c r="Q335" s="1">
        <f t="shared" si="88"/>
        <v>2.633415825877276E-2</v>
      </c>
      <c r="R335" s="1">
        <v>0.33300000000000002</v>
      </c>
      <c r="S335" s="1">
        <v>2.6669999999999998</v>
      </c>
      <c r="T335" s="1">
        <v>8</v>
      </c>
      <c r="U335" s="1">
        <v>0</v>
      </c>
      <c r="V335" s="1">
        <f t="shared" si="85"/>
        <v>0</v>
      </c>
      <c r="W335" s="1">
        <v>0.39600000000000002</v>
      </c>
      <c r="X335" s="1">
        <v>2.6040000000000001</v>
      </c>
      <c r="Y335" s="1">
        <v>4.5</v>
      </c>
      <c r="Z335" s="1">
        <v>2.5</v>
      </c>
      <c r="AA335" s="1">
        <f t="shared" si="86"/>
        <v>8.4485407066052232E-2</v>
      </c>
      <c r="AB335" s="1">
        <v>0.33300000000000002</v>
      </c>
      <c r="AC335" s="1">
        <v>2.6669999999999998</v>
      </c>
      <c r="AD335" s="1">
        <v>1</v>
      </c>
      <c r="AE335" s="1">
        <v>0</v>
      </c>
      <c r="AF335" s="1">
        <f t="shared" si="82"/>
        <v>0</v>
      </c>
      <c r="AH335" s="1">
        <f t="shared" si="90"/>
        <v>0.25788160138893135</v>
      </c>
      <c r="AI335" s="1">
        <f t="shared" si="91"/>
        <v>5.338211839759828E-2</v>
      </c>
      <c r="AJ335" s="1">
        <f t="shared" si="92"/>
        <v>0.32941375722823063</v>
      </c>
      <c r="AK335" s="1">
        <f t="shared" si="93"/>
        <v>32.535095388349191</v>
      </c>
      <c r="AL335" s="1" t="b">
        <f t="shared" si="94"/>
        <v>1</v>
      </c>
      <c r="AM335" s="1">
        <f t="shared" si="95"/>
        <v>19.92244644578409</v>
      </c>
      <c r="AN335" s="1" t="b">
        <f t="shared" si="96"/>
        <v>1</v>
      </c>
      <c r="AO335" s="1">
        <v>9.4879999999999995</v>
      </c>
    </row>
    <row r="336" spans="1:41">
      <c r="A336" s="7">
        <v>333</v>
      </c>
      <c r="B336" s="9" t="s">
        <v>60</v>
      </c>
      <c r="C336" s="9" t="s">
        <v>61</v>
      </c>
      <c r="D336" s="9" t="s">
        <v>32</v>
      </c>
      <c r="E336" s="9" t="s">
        <v>33</v>
      </c>
      <c r="F336" s="2" t="b">
        <f t="shared" si="89"/>
        <v>0</v>
      </c>
      <c r="G336" s="2" t="b">
        <f t="shared" si="87"/>
        <v>0</v>
      </c>
      <c r="H336" s="1" t="s">
        <v>285</v>
      </c>
      <c r="J336" s="2"/>
      <c r="K336" s="2"/>
      <c r="L336" s="2"/>
      <c r="M336" s="1">
        <f>PRODUCT(SUM(PRODUCT(R336,overview!$J$6),PRODUCT(W336,overview!$K$6),PRODUCT(AB336,overview!$L$6)),1/SUM(overview!$J$6:$L$6))</f>
        <v>0.87645238095238076</v>
      </c>
      <c r="N336" s="1">
        <f>PRODUCT(SUM(PRODUCT(S336,overview!$J$6),PRODUCT(X336,overview!$K$6),PRODUCT(AC336,overview!$L$6)),1/SUM(overview!$J$6:$L$6))</f>
        <v>2.1235476190476188</v>
      </c>
      <c r="O336" s="1">
        <f t="shared" si="83"/>
        <v>14.3</v>
      </c>
      <c r="P336" s="1">
        <f t="shared" si="84"/>
        <v>18.7</v>
      </c>
      <c r="Q336" s="1">
        <f t="shared" si="88"/>
        <v>0.53972419848256536</v>
      </c>
      <c r="R336" s="1">
        <v>1</v>
      </c>
      <c r="S336" s="1">
        <v>2</v>
      </c>
      <c r="T336" s="1">
        <v>7</v>
      </c>
      <c r="U336" s="1">
        <v>0</v>
      </c>
      <c r="V336" s="1">
        <f t="shared" si="85"/>
        <v>0</v>
      </c>
      <c r="W336" s="1">
        <v>0.81399999999999995</v>
      </c>
      <c r="X336" s="1">
        <v>2.1859999999999999</v>
      </c>
      <c r="Y336" s="1">
        <v>6.3</v>
      </c>
      <c r="Z336" s="1">
        <v>16.7</v>
      </c>
      <c r="AA336" s="1">
        <f t="shared" si="86"/>
        <v>0.98707503739525693</v>
      </c>
      <c r="AB336" s="1">
        <v>0.83299999999999996</v>
      </c>
      <c r="AC336" s="1">
        <v>2.1669999999999998</v>
      </c>
      <c r="AD336" s="1">
        <v>1</v>
      </c>
      <c r="AE336" s="1">
        <v>2</v>
      </c>
      <c r="AF336" s="1">
        <f t="shared" si="82"/>
        <v>0.76880479926165202</v>
      </c>
      <c r="AH336" s="1">
        <f t="shared" si="90"/>
        <v>0.2580394543113424</v>
      </c>
      <c r="AI336" s="1">
        <f t="shared" si="91"/>
        <v>4.5755968169761269E-2</v>
      </c>
      <c r="AJ336" s="1">
        <f t="shared" si="92"/>
        <v>0.21775711280859078</v>
      </c>
      <c r="AK336" s="1">
        <f t="shared" si="93"/>
        <v>21.349600476172807</v>
      </c>
      <c r="AL336" s="1" t="b">
        <f t="shared" si="94"/>
        <v>1</v>
      </c>
      <c r="AM336" s="1">
        <f t="shared" si="95"/>
        <v>23.444340832823467</v>
      </c>
      <c r="AN336" s="1" t="b">
        <f t="shared" si="96"/>
        <v>1</v>
      </c>
      <c r="AO336" s="1">
        <v>9.4879999999999995</v>
      </c>
    </row>
    <row r="337" spans="1:41">
      <c r="A337" s="7">
        <v>334</v>
      </c>
      <c r="B337" s="9" t="s">
        <v>72</v>
      </c>
      <c r="C337" s="9" t="s">
        <v>73</v>
      </c>
      <c r="D337" s="9" t="s">
        <v>72</v>
      </c>
      <c r="E337" s="9" t="s">
        <v>73</v>
      </c>
      <c r="F337" s="2" t="b">
        <f t="shared" si="89"/>
        <v>0</v>
      </c>
      <c r="G337" s="2" t="b">
        <f t="shared" si="87"/>
        <v>0</v>
      </c>
      <c r="H337" s="1" t="s">
        <v>285</v>
      </c>
      <c r="K337" s="2"/>
      <c r="L337" s="2"/>
      <c r="M337" s="1">
        <f>PRODUCT(SUM(PRODUCT(R337,overview!$J$6),PRODUCT(W337,overview!$K$6),PRODUCT(AB337,overview!$L$6)),1/SUM(overview!$J$6:$L$6))</f>
        <v>0.33299999999999996</v>
      </c>
      <c r="N337" s="1">
        <f>PRODUCT(SUM(PRODUCT(S337,overview!$J$6),PRODUCT(X337,overview!$K$6),PRODUCT(AC337,overview!$L$6)),1/SUM(overview!$J$6:$L$6))</f>
        <v>2.6669999999999998</v>
      </c>
      <c r="O337" s="1">
        <f t="shared" si="83"/>
        <v>6</v>
      </c>
      <c r="P337" s="1">
        <f t="shared" si="84"/>
        <v>1</v>
      </c>
      <c r="Q337" s="1">
        <f t="shared" si="88"/>
        <v>2.0809898762654665E-2</v>
      </c>
      <c r="R337" s="1">
        <v>0.33300000000000002</v>
      </c>
      <c r="S337" s="1">
        <v>2.6669999999999998</v>
      </c>
      <c r="T337" s="1">
        <v>2</v>
      </c>
      <c r="U337" s="1">
        <v>0</v>
      </c>
      <c r="V337" s="1">
        <f t="shared" si="85"/>
        <v>0</v>
      </c>
      <c r="W337" s="1">
        <v>0.33300000000000002</v>
      </c>
      <c r="X337" s="1">
        <v>2.6669999999999998</v>
      </c>
      <c r="Y337" s="1">
        <v>4</v>
      </c>
      <c r="Z337" s="1">
        <v>1</v>
      </c>
      <c r="AA337" s="1">
        <f t="shared" si="86"/>
        <v>3.1214848143982003E-2</v>
      </c>
      <c r="AB337" s="1">
        <v>0.33300000000000002</v>
      </c>
      <c r="AC337" s="1">
        <v>2.6669999999999998</v>
      </c>
      <c r="AD337" s="1">
        <v>0</v>
      </c>
      <c r="AE337" s="1">
        <v>0</v>
      </c>
      <c r="AF337" s="1" t="e">
        <f t="shared" si="82"/>
        <v>#DIV/0!</v>
      </c>
      <c r="AH337" s="1">
        <f t="shared" si="90"/>
        <v>0.26395317903697796</v>
      </c>
      <c r="AI337" s="1">
        <f t="shared" si="91"/>
        <v>5.1966099106665657E-2</v>
      </c>
      <c r="AJ337" s="1">
        <f t="shared" si="92"/>
        <v>0.21775711280859078</v>
      </c>
      <c r="AK337" s="1">
        <f t="shared" si="93"/>
        <v>15.896704185088181</v>
      </c>
      <c r="AL337" s="1" t="b">
        <f t="shared" si="94"/>
        <v>1</v>
      </c>
      <c r="AM337" s="1">
        <f t="shared" si="95"/>
        <v>23.795925427862702</v>
      </c>
      <c r="AN337" s="1" t="b">
        <f t="shared" si="96"/>
        <v>1</v>
      </c>
      <c r="AO337" s="1">
        <v>9.4879999999999995</v>
      </c>
    </row>
    <row r="338" spans="1:41">
      <c r="A338" s="7">
        <v>335</v>
      </c>
      <c r="B338" s="9" t="s">
        <v>72</v>
      </c>
      <c r="C338" s="9" t="s">
        <v>73</v>
      </c>
      <c r="D338" s="9" t="s">
        <v>100</v>
      </c>
      <c r="E338" s="9" t="s">
        <v>73</v>
      </c>
      <c r="F338" s="2" t="b">
        <f t="shared" si="89"/>
        <v>1</v>
      </c>
      <c r="G338" s="2" t="b">
        <f t="shared" si="87"/>
        <v>1</v>
      </c>
      <c r="H338" s="1" t="s">
        <v>285</v>
      </c>
      <c r="M338" s="1">
        <f>PRODUCT(SUM(PRODUCT(R338,overview!$J$6),PRODUCT(W338,overview!$K$6),PRODUCT(AB338,overview!$L$6)),1/SUM(overview!$J$6:$L$6))</f>
        <v>0.33299999999999996</v>
      </c>
      <c r="N338" s="1">
        <f>PRODUCT(SUM(PRODUCT(S338,overview!$J$6),PRODUCT(X338,overview!$K$6),PRODUCT(AC338,overview!$L$6)),1/SUM(overview!$J$6:$L$6))</f>
        <v>2.6669999999999998</v>
      </c>
      <c r="O338" s="1">
        <f t="shared" si="83"/>
        <v>11</v>
      </c>
      <c r="P338" s="1">
        <f t="shared" si="84"/>
        <v>0</v>
      </c>
      <c r="Q338" s="1">
        <f t="shared" si="88"/>
        <v>0</v>
      </c>
      <c r="R338" s="1">
        <v>0.33300000000000002</v>
      </c>
      <c r="S338" s="1">
        <v>2.6669999999999998</v>
      </c>
      <c r="T338" s="1">
        <v>4</v>
      </c>
      <c r="U338" s="1">
        <v>0</v>
      </c>
      <c r="V338" s="1">
        <f t="shared" si="85"/>
        <v>0</v>
      </c>
      <c r="W338" s="1">
        <v>0.33300000000000002</v>
      </c>
      <c r="X338" s="1">
        <v>2.6669999999999998</v>
      </c>
      <c r="Y338" s="1">
        <v>6</v>
      </c>
      <c r="Z338" s="1">
        <v>0</v>
      </c>
      <c r="AA338" s="1">
        <f t="shared" si="86"/>
        <v>0</v>
      </c>
      <c r="AB338" s="1">
        <v>0.33300000000000002</v>
      </c>
      <c r="AC338" s="1">
        <v>2.6669999999999998</v>
      </c>
      <c r="AD338" s="1">
        <v>1</v>
      </c>
      <c r="AE338" s="1">
        <v>0</v>
      </c>
      <c r="AF338" s="1">
        <f t="shared" si="82"/>
        <v>0</v>
      </c>
      <c r="AH338" s="1">
        <f t="shared" si="90"/>
        <v>0.26144239346737114</v>
      </c>
      <c r="AI338" s="1">
        <f t="shared" si="91"/>
        <v>3.7794299876084271E-2</v>
      </c>
      <c r="AJ338" s="1">
        <f t="shared" si="92"/>
        <v>0.13886956415607876</v>
      </c>
      <c r="AK338" s="1">
        <f t="shared" si="93"/>
        <v>10.429381436316227</v>
      </c>
      <c r="AL338" s="1" t="b">
        <f t="shared" si="94"/>
        <v>1</v>
      </c>
      <c r="AM338" s="1">
        <f t="shared" si="95"/>
        <v>22.368719865292896</v>
      </c>
      <c r="AN338" s="1" t="b">
        <f t="shared" si="96"/>
        <v>1</v>
      </c>
      <c r="AO338" s="1">
        <v>9.4879999999999995</v>
      </c>
    </row>
    <row r="339" spans="1:41">
      <c r="A339" s="7">
        <v>336</v>
      </c>
      <c r="B339" s="9" t="s">
        <v>90</v>
      </c>
      <c r="C339" s="9" t="s">
        <v>91</v>
      </c>
      <c r="D339" s="9" t="s">
        <v>90</v>
      </c>
      <c r="E339" s="9" t="s">
        <v>91</v>
      </c>
      <c r="F339" s="2" t="b">
        <f t="shared" si="89"/>
        <v>0</v>
      </c>
      <c r="G339" s="2" t="b">
        <f t="shared" si="87"/>
        <v>0</v>
      </c>
      <c r="H339" s="1" t="s">
        <v>285</v>
      </c>
      <c r="M339" s="1">
        <f>PRODUCT(SUM(PRODUCT(R339,overview!$J$6),PRODUCT(W339,overview!$K$6),PRODUCT(AB339,overview!$L$6)),1/SUM(overview!$J$6:$L$6))</f>
        <v>0.14609523809523808</v>
      </c>
      <c r="N339" s="1">
        <f>PRODUCT(SUM(PRODUCT(S339,overview!$J$6),PRODUCT(X339,overview!$K$6),PRODUCT(AC339,overview!$L$6)),1/SUM(overview!$J$6:$L$6))</f>
        <v>2.8539047619047619</v>
      </c>
      <c r="O339" s="1">
        <f t="shared" si="83"/>
        <v>4.2</v>
      </c>
      <c r="P339" s="1">
        <f t="shared" si="84"/>
        <v>11.8</v>
      </c>
      <c r="Q339" s="1">
        <f t="shared" si="88"/>
        <v>0.1438233172198333</v>
      </c>
      <c r="R339" s="1">
        <v>0.122</v>
      </c>
      <c r="S339" s="1">
        <v>2.8780000000000001</v>
      </c>
      <c r="T339" s="1">
        <v>1</v>
      </c>
      <c r="U339" s="1">
        <v>3</v>
      </c>
      <c r="V339" s="1">
        <f t="shared" si="85"/>
        <v>0.1271716469770674</v>
      </c>
      <c r="W339" s="1">
        <v>0.16400000000000001</v>
      </c>
      <c r="X339" s="1">
        <v>2.8359999999999999</v>
      </c>
      <c r="Y339" s="1">
        <v>3.2</v>
      </c>
      <c r="Z339" s="1">
        <v>8.8000000000000007</v>
      </c>
      <c r="AA339" s="1">
        <f t="shared" si="86"/>
        <v>0.15902679830747532</v>
      </c>
      <c r="AB339" s="1">
        <v>0</v>
      </c>
      <c r="AC339" s="1">
        <v>3</v>
      </c>
      <c r="AD339" s="1">
        <v>0</v>
      </c>
      <c r="AE339" s="1">
        <v>0</v>
      </c>
      <c r="AF339" s="1" t="e">
        <f t="shared" si="82"/>
        <v>#DIV/0!</v>
      </c>
      <c r="AH339" s="1">
        <f t="shared" si="90"/>
        <v>0.24127260490431324</v>
      </c>
      <c r="AI339" s="1">
        <f t="shared" si="91"/>
        <v>4.3044199725902406E-2</v>
      </c>
      <c r="AJ339" s="1">
        <f t="shared" si="92"/>
        <v>0.18687958567112647</v>
      </c>
      <c r="AK339" s="1">
        <f t="shared" si="93"/>
        <v>3.6765498146906079</v>
      </c>
      <c r="AL339" s="1" t="b">
        <f t="shared" si="94"/>
        <v>0</v>
      </c>
      <c r="AM339" s="1">
        <f t="shared" si="95"/>
        <v>12.500136448058271</v>
      </c>
      <c r="AN339" s="1" t="b">
        <f t="shared" si="96"/>
        <v>1</v>
      </c>
      <c r="AO339" s="1">
        <v>9.4879999999999995</v>
      </c>
    </row>
    <row r="340" spans="1:41">
      <c r="A340" s="7">
        <v>337</v>
      </c>
      <c r="B340" s="9" t="s">
        <v>85</v>
      </c>
      <c r="C340" s="9" t="s">
        <v>86</v>
      </c>
      <c r="D340" s="9" t="s">
        <v>85</v>
      </c>
      <c r="E340" s="9" t="s">
        <v>86</v>
      </c>
      <c r="F340" s="2" t="b">
        <f t="shared" si="89"/>
        <v>0</v>
      </c>
      <c r="G340" s="2" t="b">
        <f t="shared" si="87"/>
        <v>0</v>
      </c>
      <c r="H340" s="1" t="s">
        <v>285</v>
      </c>
      <c r="M340" s="1">
        <f>PRODUCT(SUM(PRODUCT(R340,overview!$J$6),PRODUCT(W340,overview!$K$6),PRODUCT(AB340,overview!$L$6)),1/SUM(overview!$J$6:$L$6))</f>
        <v>5.5928571428571418E-2</v>
      </c>
      <c r="N340" s="1">
        <f>PRODUCT(SUM(PRODUCT(S340,overview!$J$6),PRODUCT(X340,overview!$K$6),PRODUCT(AC340,overview!$L$6)),1/SUM(overview!$J$6:$L$6))</f>
        <v>2.9440714285714282</v>
      </c>
      <c r="O340" s="1">
        <f t="shared" si="83"/>
        <v>0.5</v>
      </c>
      <c r="P340" s="1">
        <f t="shared" si="84"/>
        <v>4.5</v>
      </c>
      <c r="Q340" s="1">
        <f t="shared" si="88"/>
        <v>0.17097314215008369</v>
      </c>
      <c r="R340" s="1">
        <v>0</v>
      </c>
      <c r="S340" s="1">
        <v>3</v>
      </c>
      <c r="T340" s="1">
        <v>0</v>
      </c>
      <c r="U340" s="1">
        <v>0</v>
      </c>
      <c r="V340" s="1" t="e">
        <f t="shared" si="85"/>
        <v>#DIV/0!</v>
      </c>
      <c r="W340" s="1">
        <v>8.6999999999999994E-2</v>
      </c>
      <c r="X340" s="1">
        <v>2.9129999999999998</v>
      </c>
      <c r="Y340" s="1">
        <v>0.5</v>
      </c>
      <c r="Z340" s="1">
        <v>4.5</v>
      </c>
      <c r="AA340" s="1">
        <f t="shared" si="86"/>
        <v>0.26879505664263648</v>
      </c>
      <c r="AB340" s="1">
        <v>0</v>
      </c>
      <c r="AC340" s="1">
        <v>3</v>
      </c>
      <c r="AD340" s="1">
        <v>0</v>
      </c>
      <c r="AE340" s="1">
        <v>0</v>
      </c>
      <c r="AF340" s="1" t="e">
        <f t="shared" si="82"/>
        <v>#DIV/0!</v>
      </c>
      <c r="AH340" s="1">
        <f t="shared" si="90"/>
        <v>0.27067292149139299</v>
      </c>
      <c r="AI340" s="1">
        <f t="shared" si="91"/>
        <v>6.7539629031229023E-2</v>
      </c>
      <c r="AJ340" s="1">
        <f t="shared" si="92"/>
        <v>0.20131052056789225</v>
      </c>
      <c r="AK340" s="1">
        <f t="shared" si="93"/>
        <v>0.96440307575023621</v>
      </c>
      <c r="AL340" s="1" t="b">
        <f t="shared" si="94"/>
        <v>0</v>
      </c>
      <c r="AM340" s="1">
        <f t="shared" si="95"/>
        <v>7.3819025558611306</v>
      </c>
      <c r="AN340" s="1" t="b">
        <f t="shared" si="96"/>
        <v>0</v>
      </c>
      <c r="AO340" s="1">
        <v>9.4879999999999995</v>
      </c>
    </row>
    <row r="341" spans="1:41">
      <c r="A341" s="7">
        <v>338</v>
      </c>
      <c r="B341" s="9" t="s">
        <v>28</v>
      </c>
      <c r="C341" s="9" t="s">
        <v>29</v>
      </c>
      <c r="D341" s="9" t="s">
        <v>28</v>
      </c>
      <c r="E341" s="9" t="s">
        <v>29</v>
      </c>
      <c r="F341" s="2" t="b">
        <f t="shared" si="89"/>
        <v>0</v>
      </c>
      <c r="G341" s="2" t="b">
        <f t="shared" si="87"/>
        <v>0</v>
      </c>
      <c r="H341" s="1" t="s">
        <v>285</v>
      </c>
      <c r="M341" s="1">
        <f>PRODUCT(SUM(PRODUCT(R341,overview!$J$6),PRODUCT(W341,overview!$K$6),PRODUCT(AB341,overview!$L$6)),1/SUM(overview!$J$6:$L$6))</f>
        <v>0.67342857142857149</v>
      </c>
      <c r="N341" s="1">
        <f>PRODUCT(SUM(PRODUCT(S341,overview!$J$6),PRODUCT(X341,overview!$K$6),PRODUCT(AC341,overview!$L$6)),1/SUM(overview!$J$6:$L$6))</f>
        <v>2.3265714285714285</v>
      </c>
      <c r="O341" s="1">
        <f t="shared" si="83"/>
        <v>10.5</v>
      </c>
      <c r="P341" s="1">
        <f t="shared" si="84"/>
        <v>4.5</v>
      </c>
      <c r="Q341" s="1">
        <f t="shared" si="88"/>
        <v>0.12405045525517097</v>
      </c>
      <c r="R341" s="1">
        <v>0.66700000000000004</v>
      </c>
      <c r="S341" s="1">
        <v>2.3330000000000002</v>
      </c>
      <c r="T341" s="1">
        <v>2</v>
      </c>
      <c r="U341" s="1">
        <v>0</v>
      </c>
      <c r="V341" s="1">
        <f t="shared" si="85"/>
        <v>0</v>
      </c>
      <c r="W341" s="1">
        <v>0.67700000000000005</v>
      </c>
      <c r="X341" s="1">
        <v>2.323</v>
      </c>
      <c r="Y341" s="1">
        <v>8.5</v>
      </c>
      <c r="Z341" s="1">
        <v>4.5</v>
      </c>
      <c r="AA341" s="1">
        <f t="shared" si="86"/>
        <v>0.15428831885746119</v>
      </c>
      <c r="AB341" s="1">
        <v>0.66700000000000004</v>
      </c>
      <c r="AC341" s="1">
        <v>2.3330000000000002</v>
      </c>
      <c r="AD341" s="1">
        <v>0</v>
      </c>
      <c r="AE341" s="1">
        <v>0</v>
      </c>
      <c r="AF341" s="1" t="e">
        <f t="shared" si="82"/>
        <v>#DIV/0!</v>
      </c>
      <c r="AH341" s="1">
        <f t="shared" si="90"/>
        <v>0.23702025879190999</v>
      </c>
      <c r="AI341" s="1">
        <f t="shared" si="91"/>
        <v>0.14493181343072514</v>
      </c>
      <c r="AJ341" s="1">
        <f t="shared" si="92"/>
        <v>0.10432919459400064</v>
      </c>
      <c r="AK341" s="1">
        <f t="shared" si="93"/>
        <v>0.64285000181828733</v>
      </c>
      <c r="AL341" s="1" t="b">
        <f t="shared" si="94"/>
        <v>0</v>
      </c>
      <c r="AM341" s="1">
        <f t="shared" si="95"/>
        <v>4.2372285255006057</v>
      </c>
      <c r="AN341" s="1" t="b">
        <f t="shared" si="96"/>
        <v>0</v>
      </c>
      <c r="AO341" s="1">
        <v>9.4879999999999995</v>
      </c>
    </row>
    <row r="342" spans="1:41">
      <c r="A342" s="7">
        <v>339</v>
      </c>
      <c r="B342" s="9" t="s">
        <v>45</v>
      </c>
      <c r="C342" s="9" t="s">
        <v>46</v>
      </c>
      <c r="D342" s="9" t="s">
        <v>45</v>
      </c>
      <c r="E342" s="9" t="s">
        <v>46</v>
      </c>
      <c r="F342" s="2" t="b">
        <f t="shared" si="89"/>
        <v>0</v>
      </c>
      <c r="G342" s="2" t="b">
        <f t="shared" si="87"/>
        <v>0</v>
      </c>
      <c r="H342" s="1" t="s">
        <v>285</v>
      </c>
      <c r="M342" s="1">
        <f>PRODUCT(SUM(PRODUCT(R342,overview!$J$6),PRODUCT(W342,overview!$K$6),PRODUCT(AB342,overview!$L$6)),1/SUM(overview!$J$6:$L$6))</f>
        <v>1.0120714285714285</v>
      </c>
      <c r="N342" s="1">
        <f>PRODUCT(SUM(PRODUCT(S342,overview!$J$6),PRODUCT(X342,overview!$K$6),PRODUCT(AC342,overview!$L$6)),1/SUM(overview!$J$6:$L$6))</f>
        <v>1.9879285714285715</v>
      </c>
      <c r="O342" s="1">
        <f t="shared" si="83"/>
        <v>11</v>
      </c>
      <c r="P342" s="1">
        <f t="shared" si="84"/>
        <v>5</v>
      </c>
      <c r="Q342" s="1">
        <f t="shared" si="88"/>
        <v>0.23141297637363176</v>
      </c>
      <c r="R342" s="1">
        <v>1.0149999999999999</v>
      </c>
      <c r="S342" s="1">
        <v>1.9850000000000001</v>
      </c>
      <c r="T342" s="1">
        <v>6</v>
      </c>
      <c r="U342" s="1">
        <v>0</v>
      </c>
      <c r="V342" s="1">
        <f t="shared" si="85"/>
        <v>0</v>
      </c>
      <c r="W342" s="1">
        <v>1.0109999999999999</v>
      </c>
      <c r="X342" s="1">
        <v>1.9890000000000001</v>
      </c>
      <c r="Y342" s="1">
        <v>5</v>
      </c>
      <c r="Z342" s="1">
        <v>5</v>
      </c>
      <c r="AA342" s="1">
        <f t="shared" si="86"/>
        <v>0.50829562594268474</v>
      </c>
      <c r="AB342" s="1">
        <v>1</v>
      </c>
      <c r="AC342" s="1">
        <v>2</v>
      </c>
      <c r="AD342" s="1">
        <v>0</v>
      </c>
      <c r="AE342" s="1">
        <v>0</v>
      </c>
      <c r="AF342" s="1" t="e">
        <f t="shared" si="82"/>
        <v>#DIV/0!</v>
      </c>
      <c r="AH342" s="1">
        <f t="shared" si="90"/>
        <v>0.26363369726883495</v>
      </c>
      <c r="AI342" s="1">
        <f t="shared" si="91"/>
        <v>0.16139355424421245</v>
      </c>
      <c r="AJ342" s="1">
        <f t="shared" si="92"/>
        <v>0.11946238173899984</v>
      </c>
      <c r="AK342" s="1">
        <f t="shared" si="93"/>
        <v>0.3676703071390508</v>
      </c>
      <c r="AL342" s="1" t="b">
        <f t="shared" si="94"/>
        <v>0</v>
      </c>
      <c r="AM342" s="1">
        <f t="shared" si="95"/>
        <v>2.3677832753270871</v>
      </c>
      <c r="AN342" s="1" t="b">
        <f t="shared" si="96"/>
        <v>0</v>
      </c>
      <c r="AO342" s="1">
        <v>9.4879999999999995</v>
      </c>
    </row>
    <row r="343" spans="1:41">
      <c r="A343" s="7">
        <v>340</v>
      </c>
      <c r="B343" s="9" t="s">
        <v>45</v>
      </c>
      <c r="C343" s="9" t="s">
        <v>46</v>
      </c>
      <c r="D343" s="9" t="s">
        <v>45</v>
      </c>
      <c r="E343" s="9" t="s">
        <v>46</v>
      </c>
      <c r="F343" s="2" t="b">
        <f t="shared" si="89"/>
        <v>0</v>
      </c>
      <c r="G343" s="2" t="b">
        <f t="shared" si="87"/>
        <v>0</v>
      </c>
      <c r="H343" s="1" t="s">
        <v>285</v>
      </c>
      <c r="M343" s="1">
        <f>PRODUCT(SUM(PRODUCT(R343,overview!$J$6),PRODUCT(W343,overview!$K$6),PRODUCT(AB343,overview!$L$6)),1/SUM(overview!$J$6:$L$6))</f>
        <v>0.98540476190476189</v>
      </c>
      <c r="N343" s="1">
        <f>PRODUCT(SUM(PRODUCT(S343,overview!$J$6),PRODUCT(X343,overview!$K$6),PRODUCT(AC343,overview!$L$6)),1/SUM(overview!$J$6:$L$6))</f>
        <v>2.0145952380952381</v>
      </c>
      <c r="O343" s="1">
        <f t="shared" si="83"/>
        <v>12</v>
      </c>
      <c r="P343" s="1">
        <f t="shared" si="84"/>
        <v>7</v>
      </c>
      <c r="Q343" s="1">
        <f t="shared" si="88"/>
        <v>0.28532751074499973</v>
      </c>
      <c r="R343" s="1">
        <v>1.07</v>
      </c>
      <c r="S343" s="1">
        <v>1.93</v>
      </c>
      <c r="T343" s="1">
        <v>7</v>
      </c>
      <c r="U343" s="1">
        <v>1</v>
      </c>
      <c r="V343" s="1">
        <f t="shared" si="85"/>
        <v>7.9200592153960039E-2</v>
      </c>
      <c r="W343" s="1">
        <v>0.94099999999999995</v>
      </c>
      <c r="X343" s="1">
        <v>2.0590000000000002</v>
      </c>
      <c r="Y343" s="1">
        <v>5</v>
      </c>
      <c r="Z343" s="1">
        <v>6</v>
      </c>
      <c r="AA343" s="1">
        <f t="shared" si="86"/>
        <v>0.54842156386595431</v>
      </c>
      <c r="AB343" s="1">
        <v>1</v>
      </c>
      <c r="AC343" s="1">
        <v>2</v>
      </c>
      <c r="AD343" s="1">
        <v>0</v>
      </c>
      <c r="AE343" s="1">
        <v>0</v>
      </c>
      <c r="AF343" s="1" t="e">
        <f t="shared" si="82"/>
        <v>#DIV/0!</v>
      </c>
      <c r="AH343" s="1">
        <f t="shared" si="90"/>
        <v>0.3069185675057951</v>
      </c>
      <c r="AI343" s="1">
        <f t="shared" si="91"/>
        <v>0.18713858811658324</v>
      </c>
      <c r="AJ343" s="1">
        <f t="shared" si="92"/>
        <v>0.27074588932958527</v>
      </c>
      <c r="AK343" s="1">
        <f t="shared" si="93"/>
        <v>0.38281517041493063</v>
      </c>
      <c r="AL343" s="1" t="b">
        <f t="shared" si="94"/>
        <v>0</v>
      </c>
      <c r="AM343" s="1">
        <f t="shared" si="95"/>
        <v>1.3856096148288928</v>
      </c>
      <c r="AN343" s="1" t="b">
        <f t="shared" si="96"/>
        <v>0</v>
      </c>
      <c r="AO343" s="1">
        <v>9.4879999999999995</v>
      </c>
    </row>
    <row r="344" spans="1:41">
      <c r="A344" s="7">
        <v>341</v>
      </c>
      <c r="B344" s="9" t="s">
        <v>98</v>
      </c>
      <c r="C344" s="9" t="s">
        <v>50</v>
      </c>
      <c r="D344" s="9" t="s">
        <v>98</v>
      </c>
      <c r="E344" s="9" t="s">
        <v>50</v>
      </c>
      <c r="F344" s="2" t="b">
        <f t="shared" si="89"/>
        <v>0</v>
      </c>
      <c r="G344" s="2" t="b">
        <f t="shared" si="87"/>
        <v>0</v>
      </c>
      <c r="H344" s="1" t="s">
        <v>285</v>
      </c>
      <c r="M344" s="1">
        <f>PRODUCT(SUM(PRODUCT(R344,overview!$J$6),PRODUCT(W344,overview!$K$6),PRODUCT(AB344,overview!$L$6)),1/SUM(overview!$J$6:$L$6))</f>
        <v>0.37864285714285711</v>
      </c>
      <c r="N344" s="1">
        <f>PRODUCT(SUM(PRODUCT(S344,overview!$J$6),PRODUCT(X344,overview!$K$6),PRODUCT(AC344,overview!$L$6)),1/SUM(overview!$J$6:$L$6))</f>
        <v>2.6213571428571427</v>
      </c>
      <c r="O344" s="1">
        <f t="shared" si="83"/>
        <v>7</v>
      </c>
      <c r="P344" s="1">
        <f t="shared" si="84"/>
        <v>6</v>
      </c>
      <c r="Q344" s="1">
        <f t="shared" si="88"/>
        <v>0.12381030234377736</v>
      </c>
      <c r="R344" s="1">
        <v>0.33300000000000002</v>
      </c>
      <c r="S344" s="1">
        <v>2.6669999999999998</v>
      </c>
      <c r="T344" s="1">
        <v>4</v>
      </c>
      <c r="U344" s="1">
        <v>0</v>
      </c>
      <c r="V344" s="1">
        <f t="shared" si="85"/>
        <v>0</v>
      </c>
      <c r="W344" s="1">
        <v>0.40400000000000003</v>
      </c>
      <c r="X344" s="1">
        <v>2.5960000000000001</v>
      </c>
      <c r="Y344" s="1">
        <v>3</v>
      </c>
      <c r="Z344" s="1">
        <v>6</v>
      </c>
      <c r="AA344" s="1">
        <f t="shared" si="86"/>
        <v>0.31124807395993837</v>
      </c>
      <c r="AB344" s="1">
        <v>0.33300000000000002</v>
      </c>
      <c r="AC344" s="1">
        <v>2.6669999999999998</v>
      </c>
      <c r="AD344" s="1">
        <v>0</v>
      </c>
      <c r="AE344" s="1">
        <v>0</v>
      </c>
      <c r="AF344" s="1" t="e">
        <f t="shared" si="82"/>
        <v>#DIV/0!</v>
      </c>
      <c r="AH344" s="1">
        <f t="shared" si="90"/>
        <v>0.30710005745711239</v>
      </c>
      <c r="AI344" s="1">
        <f t="shared" si="91"/>
        <v>0.21725795866982739</v>
      </c>
      <c r="AJ344" s="1">
        <f t="shared" si="92"/>
        <v>0.32163883215186823</v>
      </c>
      <c r="AK344" s="1">
        <f t="shared" si="93"/>
        <v>1.0708473085699672</v>
      </c>
      <c r="AL344" s="1" t="b">
        <f t="shared" si="94"/>
        <v>0</v>
      </c>
      <c r="AM344" s="1">
        <f t="shared" si="95"/>
        <v>1.3502761729594983</v>
      </c>
      <c r="AN344" s="1" t="b">
        <f t="shared" si="96"/>
        <v>0</v>
      </c>
      <c r="AO344" s="1">
        <v>9.4879999999999995</v>
      </c>
    </row>
    <row r="345" spans="1:41">
      <c r="A345" s="7">
        <v>342</v>
      </c>
      <c r="B345" s="9" t="s">
        <v>77</v>
      </c>
      <c r="C345" s="9" t="s">
        <v>78</v>
      </c>
      <c r="D345" s="9" t="s">
        <v>49</v>
      </c>
      <c r="E345" s="9" t="s">
        <v>50</v>
      </c>
      <c r="F345" s="2" t="b">
        <f t="shared" si="89"/>
        <v>0</v>
      </c>
      <c r="G345" s="2" t="b">
        <f t="shared" si="87"/>
        <v>0</v>
      </c>
      <c r="H345" s="1" t="s">
        <v>285</v>
      </c>
      <c r="J345" s="3"/>
      <c r="M345" s="1">
        <f>PRODUCT(SUM(PRODUCT(R345,overview!$J$6),PRODUCT(W345,overview!$K$6),PRODUCT(AB345,overview!$L$6)),1/SUM(overview!$J$6:$L$6))</f>
        <v>0.78545238095238079</v>
      </c>
      <c r="N345" s="1">
        <f>PRODUCT(SUM(PRODUCT(S345,overview!$J$6),PRODUCT(X345,overview!$K$6),PRODUCT(AC345,overview!$L$6)),1/SUM(overview!$J$6:$L$6))</f>
        <v>2.214547619047619</v>
      </c>
      <c r="O345" s="1">
        <f t="shared" si="83"/>
        <v>12</v>
      </c>
      <c r="P345" s="1">
        <f t="shared" si="84"/>
        <v>10</v>
      </c>
      <c r="Q345" s="1">
        <f t="shared" si="88"/>
        <v>0.29556539907466134</v>
      </c>
      <c r="R345" s="1">
        <v>0.42299999999999999</v>
      </c>
      <c r="S345" s="1">
        <v>2.577</v>
      </c>
      <c r="T345" s="1">
        <v>2</v>
      </c>
      <c r="U345" s="1">
        <v>5</v>
      </c>
      <c r="V345" s="1">
        <f t="shared" si="85"/>
        <v>0.410360884749709</v>
      </c>
      <c r="W345" s="1">
        <v>0.98899999999999999</v>
      </c>
      <c r="X345" s="1">
        <v>2.0110000000000001</v>
      </c>
      <c r="Y345" s="1">
        <v>10</v>
      </c>
      <c r="Z345" s="1">
        <v>4</v>
      </c>
      <c r="AA345" s="1">
        <f t="shared" si="86"/>
        <v>0.19671805072103429</v>
      </c>
      <c r="AB345" s="1">
        <v>0.36399999999999999</v>
      </c>
      <c r="AC345" s="1">
        <v>2.6360000000000001</v>
      </c>
      <c r="AD345" s="1">
        <v>0</v>
      </c>
      <c r="AE345" s="1">
        <v>1</v>
      </c>
      <c r="AF345" s="1" t="e">
        <f t="shared" si="82"/>
        <v>#DIV/0!</v>
      </c>
      <c r="AH345" s="1">
        <f t="shared" si="90"/>
        <v>0.31866632557346292</v>
      </c>
      <c r="AI345" s="1">
        <f t="shared" si="91"/>
        <v>0.21588052289006471</v>
      </c>
      <c r="AJ345" s="1">
        <f t="shared" si="92"/>
        <v>0.37677833868747124</v>
      </c>
      <c r="AK345" s="1">
        <f t="shared" si="93"/>
        <v>1.0520306680021421</v>
      </c>
      <c r="AL345" s="1" t="b">
        <f t="shared" si="94"/>
        <v>0</v>
      </c>
      <c r="AM345" s="1">
        <f t="shared" si="95"/>
        <v>1.2975247331386646</v>
      </c>
      <c r="AN345" s="1" t="b">
        <f t="shared" si="96"/>
        <v>0</v>
      </c>
      <c r="AO345" s="1">
        <v>9.4879999999999995</v>
      </c>
    </row>
    <row r="346" spans="1:41">
      <c r="A346" s="7">
        <v>343</v>
      </c>
      <c r="B346" s="9" t="s">
        <v>28</v>
      </c>
      <c r="C346" s="9" t="s">
        <v>29</v>
      </c>
      <c r="D346" s="9" t="s">
        <v>40</v>
      </c>
      <c r="E346" s="9" t="s">
        <v>29</v>
      </c>
      <c r="F346" s="2" t="b">
        <f t="shared" si="89"/>
        <v>1</v>
      </c>
      <c r="G346" s="2" t="b">
        <f t="shared" si="87"/>
        <v>1</v>
      </c>
      <c r="H346" s="1" t="s">
        <v>285</v>
      </c>
      <c r="J346" s="3"/>
      <c r="M346" s="1">
        <f>PRODUCT(SUM(PRODUCT(R346,overview!$J$6),PRODUCT(W346,overview!$K$6),PRODUCT(AB346,overview!$L$6)),1/SUM(overview!$J$6:$L$6))</f>
        <v>0.68157142857142861</v>
      </c>
      <c r="N346" s="1">
        <f>PRODUCT(SUM(PRODUCT(S346,overview!$J$6),PRODUCT(X346,overview!$K$6),PRODUCT(AC346,overview!$L$6)),1/SUM(overview!$J$6:$L$6))</f>
        <v>2.3184285714285711</v>
      </c>
      <c r="O346" s="1">
        <f t="shared" si="83"/>
        <v>14.5</v>
      </c>
      <c r="P346" s="1">
        <f t="shared" si="84"/>
        <v>11.5</v>
      </c>
      <c r="Q346" s="1">
        <f t="shared" si="88"/>
        <v>0.23315648232941885</v>
      </c>
      <c r="R346" s="1">
        <v>0.73</v>
      </c>
      <c r="S346" s="1">
        <v>2.27</v>
      </c>
      <c r="T346" s="1">
        <v>8</v>
      </c>
      <c r="U346" s="1">
        <v>4</v>
      </c>
      <c r="V346" s="1">
        <f t="shared" si="85"/>
        <v>0.16079295154185022</v>
      </c>
      <c r="W346" s="1">
        <v>0.65700000000000003</v>
      </c>
      <c r="X346" s="1">
        <v>2.343</v>
      </c>
      <c r="Y346" s="1">
        <v>5.5</v>
      </c>
      <c r="Z346" s="1">
        <v>7.5</v>
      </c>
      <c r="AA346" s="1">
        <f t="shared" si="86"/>
        <v>0.38237690606448616</v>
      </c>
      <c r="AB346" s="1">
        <v>0.66700000000000004</v>
      </c>
      <c r="AC346" s="1">
        <v>2.3330000000000002</v>
      </c>
      <c r="AD346" s="1">
        <v>1</v>
      </c>
      <c r="AE346" s="1">
        <v>0</v>
      </c>
      <c r="AF346" s="1">
        <f t="shared" si="82"/>
        <v>0</v>
      </c>
      <c r="AH346" s="1">
        <f t="shared" si="90"/>
        <v>0.30667022149064971</v>
      </c>
      <c r="AI346" s="1">
        <f t="shared" si="91"/>
        <v>0.20509900538938902</v>
      </c>
      <c r="AJ346" s="1">
        <f t="shared" si="92"/>
        <v>0.35785705468460682</v>
      </c>
      <c r="AK346" s="1">
        <f t="shared" si="93"/>
        <v>0.72894299776166049</v>
      </c>
      <c r="AL346" s="1" t="b">
        <f t="shared" si="94"/>
        <v>0</v>
      </c>
      <c r="AM346" s="1">
        <f t="shared" si="95"/>
        <v>1.0415430475765997</v>
      </c>
      <c r="AN346" s="1" t="b">
        <f t="shared" si="96"/>
        <v>0</v>
      </c>
      <c r="AO346" s="1">
        <v>9.4879999999999995</v>
      </c>
    </row>
    <row r="347" spans="1:41">
      <c r="A347" s="7">
        <v>344</v>
      </c>
      <c r="B347" s="9" t="s">
        <v>32</v>
      </c>
      <c r="C347" s="9" t="s">
        <v>33</v>
      </c>
      <c r="D347" s="9" t="s">
        <v>32</v>
      </c>
      <c r="E347" s="9" t="s">
        <v>33</v>
      </c>
      <c r="F347" s="2" t="b">
        <f t="shared" si="89"/>
        <v>0</v>
      </c>
      <c r="G347" s="2" t="b">
        <f t="shared" si="87"/>
        <v>0</v>
      </c>
      <c r="H347" s="1" t="s">
        <v>285</v>
      </c>
      <c r="J347" s="3"/>
      <c r="K347" s="2"/>
      <c r="L347" s="2"/>
      <c r="M347" s="1">
        <f>PRODUCT(SUM(PRODUCT(R347,overview!$J$6),PRODUCT(W347,overview!$K$6),PRODUCT(AB347,overview!$L$6)),1/SUM(overview!$J$6:$L$6))</f>
        <v>0.93252380952380942</v>
      </c>
      <c r="N347" s="1">
        <f>PRODUCT(SUM(PRODUCT(S347,overview!$J$6),PRODUCT(X347,overview!$K$6),PRODUCT(AC347,overview!$L$6)),1/SUM(overview!$J$6:$L$6))</f>
        <v>2.0674761904761905</v>
      </c>
      <c r="O347" s="1">
        <f t="shared" si="83"/>
        <v>6</v>
      </c>
      <c r="P347" s="1">
        <f t="shared" si="84"/>
        <v>17</v>
      </c>
      <c r="Q347" s="1">
        <f t="shared" si="88"/>
        <v>1.2779594782381707</v>
      </c>
      <c r="R347" s="1">
        <v>0.86699999999999999</v>
      </c>
      <c r="S347" s="1">
        <v>2.133</v>
      </c>
      <c r="T347" s="1">
        <v>3</v>
      </c>
      <c r="U347" s="1">
        <v>13</v>
      </c>
      <c r="V347" s="1">
        <f t="shared" si="85"/>
        <v>1.7613689639006094</v>
      </c>
      <c r="W347" s="1">
        <v>0.96399999999999997</v>
      </c>
      <c r="X347" s="1">
        <v>2.036</v>
      </c>
      <c r="Y347" s="1">
        <v>3</v>
      </c>
      <c r="Z347" s="1">
        <v>4</v>
      </c>
      <c r="AA347" s="1">
        <f t="shared" si="86"/>
        <v>0.63130320890635228</v>
      </c>
      <c r="AB347" s="1">
        <v>1</v>
      </c>
      <c r="AC347" s="1">
        <v>2</v>
      </c>
      <c r="AD347" s="1">
        <v>0</v>
      </c>
      <c r="AE347" s="1">
        <v>0</v>
      </c>
      <c r="AF347" s="1" t="e">
        <f t="shared" si="82"/>
        <v>#DIV/0!</v>
      </c>
      <c r="AH347" s="1">
        <f t="shared" si="90"/>
        <v>0.31827635776365837</v>
      </c>
      <c r="AI347" s="1">
        <f t="shared" si="91"/>
        <v>0.21312520262901941</v>
      </c>
      <c r="AJ347" s="1">
        <f t="shared" si="92"/>
        <v>0.17892852734230341</v>
      </c>
      <c r="AK347" s="1">
        <f t="shared" si="93"/>
        <v>0.29793129818380715</v>
      </c>
      <c r="AL347" s="1" t="b">
        <f t="shared" si="94"/>
        <v>0</v>
      </c>
      <c r="AM347" s="1">
        <f t="shared" si="95"/>
        <v>0.80499676722633151</v>
      </c>
      <c r="AN347" s="1" t="b">
        <f t="shared" si="96"/>
        <v>0</v>
      </c>
      <c r="AO347" s="1">
        <v>9.4879999999999995</v>
      </c>
    </row>
    <row r="348" spans="1:41">
      <c r="A348" s="7">
        <v>345</v>
      </c>
      <c r="B348" s="9" t="s">
        <v>45</v>
      </c>
      <c r="C348" s="9" t="s">
        <v>46</v>
      </c>
      <c r="D348" s="9" t="s">
        <v>45</v>
      </c>
      <c r="E348" s="9" t="s">
        <v>46</v>
      </c>
      <c r="F348" s="2" t="b">
        <f t="shared" si="89"/>
        <v>0</v>
      </c>
      <c r="G348" s="2" t="b">
        <f t="shared" si="87"/>
        <v>0</v>
      </c>
      <c r="H348" s="1" t="s">
        <v>285</v>
      </c>
      <c r="J348" s="3"/>
      <c r="K348" s="2"/>
      <c r="L348" s="2"/>
      <c r="M348" s="1">
        <f>PRODUCT(SUM(PRODUCT(R348,overview!$J$6),PRODUCT(W348,overview!$K$6),PRODUCT(AB348,overview!$L$6)),1/SUM(overview!$J$6:$L$6))</f>
        <v>1.0148333333333333</v>
      </c>
      <c r="N348" s="1">
        <f>PRODUCT(SUM(PRODUCT(S348,overview!$J$6),PRODUCT(X348,overview!$K$6),PRODUCT(AC348,overview!$L$6)),1/SUM(overview!$J$6:$L$6))</f>
        <v>1.9851666666666665</v>
      </c>
      <c r="O348" s="1">
        <f t="shared" si="83"/>
        <v>7</v>
      </c>
      <c r="P348" s="1">
        <f t="shared" si="84"/>
        <v>0</v>
      </c>
      <c r="Q348" s="1">
        <f t="shared" si="88"/>
        <v>0</v>
      </c>
      <c r="R348" s="1">
        <v>1.004</v>
      </c>
      <c r="S348" s="1">
        <v>1.996</v>
      </c>
      <c r="T348" s="1">
        <v>3</v>
      </c>
      <c r="U348" s="1">
        <v>0</v>
      </c>
      <c r="V348" s="1">
        <f t="shared" si="85"/>
        <v>0</v>
      </c>
      <c r="W348" s="1">
        <v>1.0209999999999999</v>
      </c>
      <c r="X348" s="1">
        <v>1.9790000000000001</v>
      </c>
      <c r="Y348" s="1">
        <v>4</v>
      </c>
      <c r="Z348" s="1">
        <v>0</v>
      </c>
      <c r="AA348" s="1">
        <f t="shared" si="86"/>
        <v>0</v>
      </c>
      <c r="AB348" s="1">
        <v>1</v>
      </c>
      <c r="AC348" s="1">
        <v>2</v>
      </c>
      <c r="AD348" s="1">
        <v>0</v>
      </c>
      <c r="AE348" s="1">
        <v>0</v>
      </c>
      <c r="AF348" s="1" t="e">
        <f t="shared" si="82"/>
        <v>#DIV/0!</v>
      </c>
      <c r="AH348" s="1">
        <f t="shared" si="90"/>
        <v>0.30275081280977745</v>
      </c>
      <c r="AI348" s="1">
        <f t="shared" si="91"/>
        <v>0.22794059872711556</v>
      </c>
      <c r="AJ348" s="1">
        <f t="shared" si="92"/>
        <v>0.24077434966727168</v>
      </c>
      <c r="AK348" s="1">
        <f t="shared" si="93"/>
        <v>4.7482537426344219E-4</v>
      </c>
      <c r="AL348" s="1" t="b">
        <f t="shared" si="94"/>
        <v>0</v>
      </c>
      <c r="AM348" s="1">
        <f t="shared" si="95"/>
        <v>0.81658181122511064</v>
      </c>
      <c r="AN348" s="1" t="b">
        <f t="shared" si="96"/>
        <v>0</v>
      </c>
      <c r="AO348" s="1">
        <v>9.4879999999999995</v>
      </c>
    </row>
    <row r="349" spans="1:41">
      <c r="A349" s="7">
        <v>346</v>
      </c>
      <c r="B349" s="9" t="s">
        <v>30</v>
      </c>
      <c r="C349" s="9" t="s">
        <v>31</v>
      </c>
      <c r="D349" s="9" t="s">
        <v>30</v>
      </c>
      <c r="E349" s="9" t="s">
        <v>31</v>
      </c>
      <c r="F349" s="2" t="b">
        <f t="shared" si="89"/>
        <v>0</v>
      </c>
      <c r="G349" s="2" t="b">
        <f t="shared" si="87"/>
        <v>0</v>
      </c>
      <c r="H349" s="1" t="s">
        <v>285</v>
      </c>
      <c r="J349" s="3"/>
      <c r="M349" s="1">
        <f>PRODUCT(SUM(PRODUCT(R349,overview!$J$6),PRODUCT(W349,overview!$K$6),PRODUCT(AB349,overview!$L$6)),1/SUM(overview!$J$6:$L$6))</f>
        <v>0.99038095238095225</v>
      </c>
      <c r="N349" s="1">
        <f>PRODUCT(SUM(PRODUCT(S349,overview!$J$6),PRODUCT(X349,overview!$K$6),PRODUCT(AC349,overview!$L$6)),1/SUM(overview!$J$6:$L$6))</f>
        <v>2.0096190476190476</v>
      </c>
      <c r="O349" s="1">
        <f t="shared" si="83"/>
        <v>15</v>
      </c>
      <c r="P349" s="1">
        <f t="shared" si="84"/>
        <v>7</v>
      </c>
      <c r="Q349" s="1">
        <f t="shared" si="88"/>
        <v>0.22998278122679808</v>
      </c>
      <c r="R349" s="1">
        <v>1.002</v>
      </c>
      <c r="S349" s="1">
        <v>1.998</v>
      </c>
      <c r="T349" s="1">
        <v>6</v>
      </c>
      <c r="U349" s="1">
        <v>2</v>
      </c>
      <c r="V349" s="1">
        <f t="shared" si="85"/>
        <v>0.16716716716716717</v>
      </c>
      <c r="W349" s="1">
        <v>0.98399999999999999</v>
      </c>
      <c r="X349" s="1">
        <v>2.016</v>
      </c>
      <c r="Y349" s="1">
        <v>9</v>
      </c>
      <c r="Z349" s="1">
        <v>5</v>
      </c>
      <c r="AA349" s="1">
        <f t="shared" si="86"/>
        <v>0.27116402116402116</v>
      </c>
      <c r="AB349" s="1">
        <v>1</v>
      </c>
      <c r="AC349" s="1">
        <v>2</v>
      </c>
      <c r="AD349" s="1">
        <v>0</v>
      </c>
      <c r="AE349" s="1">
        <v>0</v>
      </c>
      <c r="AF349" s="1" t="e">
        <f t="shared" si="82"/>
        <v>#DIV/0!</v>
      </c>
      <c r="AH349" s="1">
        <f t="shared" si="90"/>
        <v>0.26209719353210792</v>
      </c>
      <c r="AI349" s="1">
        <f t="shared" si="91"/>
        <v>0.22757426319599036</v>
      </c>
      <c r="AJ349" s="1">
        <f t="shared" si="92"/>
        <v>0.19008782936010035</v>
      </c>
      <c r="AK349" s="1">
        <f t="shared" si="93"/>
        <v>0.28153096615771894</v>
      </c>
      <c r="AL349" s="1" t="b">
        <f t="shared" si="94"/>
        <v>0</v>
      </c>
      <c r="AM349" s="1">
        <f t="shared" si="95"/>
        <v>1.0106229168034089</v>
      </c>
      <c r="AN349" s="1" t="b">
        <f t="shared" si="96"/>
        <v>0</v>
      </c>
      <c r="AO349" s="1">
        <v>9.4879999999999995</v>
      </c>
    </row>
    <row r="350" spans="1:41">
      <c r="A350" s="7">
        <v>347</v>
      </c>
      <c r="B350" s="9" t="s">
        <v>45</v>
      </c>
      <c r="C350" s="9" t="s">
        <v>46</v>
      </c>
      <c r="D350" s="9" t="s">
        <v>45</v>
      </c>
      <c r="E350" s="9" t="s">
        <v>46</v>
      </c>
      <c r="F350" s="2" t="b">
        <f t="shared" si="89"/>
        <v>0</v>
      </c>
      <c r="G350" s="2" t="b">
        <f t="shared" si="87"/>
        <v>0</v>
      </c>
      <c r="H350" s="1" t="s">
        <v>285</v>
      </c>
      <c r="K350" s="2"/>
      <c r="L350" s="2"/>
      <c r="M350" s="1">
        <f>PRODUCT(SUM(PRODUCT(R350,overview!$J$6),PRODUCT(W350,overview!$K$6),PRODUCT(AB350,overview!$L$6)),1/SUM(overview!$J$6:$L$6))</f>
        <v>0.93507142857142844</v>
      </c>
      <c r="N350" s="1">
        <f>PRODUCT(SUM(PRODUCT(S350,overview!$J$6),PRODUCT(X350,overview!$K$6),PRODUCT(AC350,overview!$L$6)),1/SUM(overview!$J$6:$L$6))</f>
        <v>2.0649285714285712</v>
      </c>
      <c r="O350" s="1">
        <f t="shared" si="83"/>
        <v>10.5</v>
      </c>
      <c r="P350" s="1">
        <f t="shared" si="84"/>
        <v>10.5</v>
      </c>
      <c r="Q350" s="1">
        <f t="shared" si="88"/>
        <v>0.45283475734200423</v>
      </c>
      <c r="R350" s="1">
        <v>1</v>
      </c>
      <c r="S350" s="1">
        <v>2</v>
      </c>
      <c r="T350" s="1">
        <v>4</v>
      </c>
      <c r="U350" s="1">
        <v>5</v>
      </c>
      <c r="V350" s="1">
        <f t="shared" si="85"/>
        <v>0.625</v>
      </c>
      <c r="W350" s="1">
        <v>0.89900000000000002</v>
      </c>
      <c r="X350" s="1">
        <v>2.101</v>
      </c>
      <c r="Y350" s="1">
        <v>6.5</v>
      </c>
      <c r="Z350" s="1">
        <v>5.5</v>
      </c>
      <c r="AA350" s="1">
        <f t="shared" si="86"/>
        <v>0.36206202174788565</v>
      </c>
      <c r="AB350" s="1">
        <v>1</v>
      </c>
      <c r="AC350" s="1">
        <v>2</v>
      </c>
      <c r="AD350" s="1">
        <v>0</v>
      </c>
      <c r="AE350" s="1">
        <v>0</v>
      </c>
      <c r="AF350" s="1" t="e">
        <f t="shared" si="82"/>
        <v>#DIV/0!</v>
      </c>
      <c r="AH350" s="1">
        <f t="shared" si="90"/>
        <v>0.30102703888407112</v>
      </c>
      <c r="AI350" s="1">
        <f t="shared" si="91"/>
        <v>0.1985971332723391</v>
      </c>
      <c r="AJ350" s="1">
        <f t="shared" si="92"/>
        <v>9.4597134622613904E-2</v>
      </c>
      <c r="AK350" s="1">
        <f t="shared" si="93"/>
        <v>0.24313296737086124</v>
      </c>
      <c r="AL350" s="1" t="b">
        <f t="shared" si="94"/>
        <v>0</v>
      </c>
      <c r="AM350" s="1">
        <f t="shared" si="95"/>
        <v>1.513136052302293</v>
      </c>
      <c r="AN350" s="1" t="b">
        <f t="shared" si="96"/>
        <v>0</v>
      </c>
      <c r="AO350" s="1">
        <v>9.4879999999999995</v>
      </c>
    </row>
    <row r="351" spans="1:41">
      <c r="A351" s="7">
        <v>348</v>
      </c>
      <c r="B351" s="9" t="s">
        <v>30</v>
      </c>
      <c r="C351" s="9" t="s">
        <v>31</v>
      </c>
      <c r="D351" s="9" t="s">
        <v>30</v>
      </c>
      <c r="E351" s="9" t="s">
        <v>31</v>
      </c>
      <c r="F351" s="2" t="b">
        <f t="shared" si="89"/>
        <v>0</v>
      </c>
      <c r="G351" s="2" t="b">
        <f t="shared" si="87"/>
        <v>0</v>
      </c>
      <c r="H351" s="1" t="s">
        <v>285</v>
      </c>
      <c r="J351" s="2"/>
      <c r="M351" s="1">
        <f>PRODUCT(SUM(PRODUCT(R351,overview!$J$6),PRODUCT(W351,overview!$K$6),PRODUCT(AB351,overview!$L$6)),1/SUM(overview!$J$6:$L$6))</f>
        <v>0.99935714285714283</v>
      </c>
      <c r="N351" s="1">
        <f>PRODUCT(SUM(PRODUCT(S351,overview!$J$6),PRODUCT(X351,overview!$K$6),PRODUCT(AC351,overview!$L$6)),1/SUM(overview!$J$6:$L$6))</f>
        <v>2.0006428571428567</v>
      </c>
      <c r="O351" s="1">
        <f t="shared" si="83"/>
        <v>13</v>
      </c>
      <c r="P351" s="1">
        <f t="shared" si="84"/>
        <v>3</v>
      </c>
      <c r="Q351" s="1">
        <f t="shared" si="88"/>
        <v>0.11527338740020381</v>
      </c>
      <c r="R351" s="1">
        <v>1</v>
      </c>
      <c r="S351" s="1">
        <v>2</v>
      </c>
      <c r="T351" s="1">
        <v>8</v>
      </c>
      <c r="U351" s="1">
        <v>0</v>
      </c>
      <c r="V351" s="1">
        <f t="shared" si="85"/>
        <v>0</v>
      </c>
      <c r="W351" s="1">
        <v>0.999</v>
      </c>
      <c r="X351" s="1">
        <v>2.0009999999999999</v>
      </c>
      <c r="Y351" s="1">
        <v>5</v>
      </c>
      <c r="Z351" s="1">
        <v>3</v>
      </c>
      <c r="AA351" s="1">
        <f t="shared" si="86"/>
        <v>0.29955022488755628</v>
      </c>
      <c r="AB351" s="1">
        <v>1</v>
      </c>
      <c r="AC351" s="1">
        <v>2</v>
      </c>
      <c r="AD351" s="1">
        <v>0</v>
      </c>
      <c r="AE351" s="1">
        <v>0</v>
      </c>
      <c r="AF351" s="1" t="e">
        <f t="shared" si="82"/>
        <v>#DIV/0!</v>
      </c>
      <c r="AH351" s="1">
        <f t="shared" si="90"/>
        <v>0.34198224709642133</v>
      </c>
      <c r="AI351" s="1">
        <f t="shared" si="91"/>
        <v>0.1954388461738723</v>
      </c>
      <c r="AJ351" s="1">
        <f t="shared" si="92"/>
        <v>0.11367576939748592</v>
      </c>
      <c r="AK351" s="1">
        <f t="shared" si="93"/>
        <v>0.28789002925356116</v>
      </c>
      <c r="AL351" s="1" t="b">
        <f t="shared" si="94"/>
        <v>0</v>
      </c>
      <c r="AM351" s="1">
        <f t="shared" si="95"/>
        <v>2.9984432413712057</v>
      </c>
      <c r="AN351" s="1" t="b">
        <f t="shared" si="96"/>
        <v>0</v>
      </c>
      <c r="AO351" s="1">
        <v>9.4879999999999995</v>
      </c>
    </row>
    <row r="352" spans="1:41">
      <c r="A352" s="7">
        <v>349</v>
      </c>
      <c r="B352" s="9" t="s">
        <v>72</v>
      </c>
      <c r="C352" s="9" t="s">
        <v>73</v>
      </c>
      <c r="D352" s="9" t="s">
        <v>72</v>
      </c>
      <c r="E352" s="9" t="s">
        <v>73</v>
      </c>
      <c r="F352" s="2" t="b">
        <f t="shared" si="89"/>
        <v>0</v>
      </c>
      <c r="G352" s="2" t="b">
        <f t="shared" si="87"/>
        <v>0</v>
      </c>
      <c r="H352" s="1" t="s">
        <v>285</v>
      </c>
      <c r="K352" s="2"/>
      <c r="L352" s="2"/>
      <c r="M352" s="1">
        <f>PRODUCT(SUM(PRODUCT(R352,overview!$J$6),PRODUCT(W352,overview!$K$6),PRODUCT(AB352,overview!$L$6)),1/SUM(overview!$J$6:$L$6))</f>
        <v>0.33299999999999996</v>
      </c>
      <c r="N352" s="1">
        <f>PRODUCT(SUM(PRODUCT(S352,overview!$J$6),PRODUCT(X352,overview!$K$6),PRODUCT(AC352,overview!$L$6)),1/SUM(overview!$J$6:$L$6))</f>
        <v>2.6669999999999998</v>
      </c>
      <c r="O352" s="1">
        <f t="shared" si="83"/>
        <v>4</v>
      </c>
      <c r="P352" s="1">
        <f t="shared" si="84"/>
        <v>0</v>
      </c>
      <c r="Q352" s="1">
        <f t="shared" si="88"/>
        <v>0</v>
      </c>
      <c r="R352" s="1">
        <v>0.33300000000000002</v>
      </c>
      <c r="S352" s="1">
        <v>2.6669999999999998</v>
      </c>
      <c r="T352" s="1">
        <v>2</v>
      </c>
      <c r="U352" s="1">
        <v>0</v>
      </c>
      <c r="V352" s="1">
        <f t="shared" si="85"/>
        <v>0</v>
      </c>
      <c r="W352" s="1">
        <v>0.33300000000000002</v>
      </c>
      <c r="X352" s="1">
        <v>2.6669999999999998</v>
      </c>
      <c r="Y352" s="1">
        <v>2</v>
      </c>
      <c r="Z352" s="1">
        <v>0</v>
      </c>
      <c r="AA352" s="1">
        <f t="shared" si="86"/>
        <v>0</v>
      </c>
      <c r="AB352" s="1">
        <v>0.33300000000000002</v>
      </c>
      <c r="AC352" s="1">
        <v>2.6669999999999998</v>
      </c>
      <c r="AD352" s="1">
        <v>0</v>
      </c>
      <c r="AE352" s="1">
        <v>0</v>
      </c>
      <c r="AF352" s="1" t="e">
        <f t="shared" si="82"/>
        <v>#DIV/0!</v>
      </c>
      <c r="AH352" s="1">
        <f t="shared" si="90"/>
        <v>0.3039327286747695</v>
      </c>
      <c r="AI352" s="1">
        <f t="shared" si="91"/>
        <v>0.12044052556372639</v>
      </c>
      <c r="AJ352" s="1">
        <f t="shared" si="92"/>
        <v>0.11367576939748589</v>
      </c>
      <c r="AK352" s="1">
        <f t="shared" si="93"/>
        <v>0.19948632755574081</v>
      </c>
      <c r="AL352" s="1" t="b">
        <f t="shared" si="94"/>
        <v>0</v>
      </c>
      <c r="AM352" s="1">
        <f t="shared" si="95"/>
        <v>6.4767199684097223</v>
      </c>
      <c r="AN352" s="1" t="b">
        <f t="shared" si="96"/>
        <v>0</v>
      </c>
      <c r="AO352" s="1">
        <v>9.4879999999999995</v>
      </c>
    </row>
    <row r="353" spans="1:41">
      <c r="A353" s="7">
        <v>350</v>
      </c>
      <c r="B353" s="9" t="s">
        <v>30</v>
      </c>
      <c r="C353" s="9" t="s">
        <v>31</v>
      </c>
      <c r="D353" s="9" t="s">
        <v>56</v>
      </c>
      <c r="E353" s="9" t="s">
        <v>31</v>
      </c>
      <c r="F353" s="2" t="b">
        <f t="shared" si="89"/>
        <v>0</v>
      </c>
      <c r="G353" s="2" t="b">
        <f t="shared" si="87"/>
        <v>0</v>
      </c>
      <c r="H353" s="1" t="s">
        <v>285</v>
      </c>
      <c r="M353" s="1">
        <f>PRODUCT(SUM(PRODUCT(R353,overview!$J$6),PRODUCT(W353,overview!$K$6),PRODUCT(AB353,overview!$L$6)),1/SUM(overview!$J$6:$L$6))</f>
        <v>0.96628571428571419</v>
      </c>
      <c r="N353" s="1">
        <f>PRODUCT(SUM(PRODUCT(S353,overview!$J$6),PRODUCT(X353,overview!$K$6),PRODUCT(AC353,overview!$L$6)),1/SUM(overview!$J$6:$L$6))</f>
        <v>2.0337142857142854</v>
      </c>
      <c r="O353" s="1">
        <f t="shared" si="83"/>
        <v>12.7</v>
      </c>
      <c r="P353" s="1">
        <f t="shared" si="84"/>
        <v>8.3000000000000007</v>
      </c>
      <c r="Q353" s="1">
        <f t="shared" si="88"/>
        <v>0.31052029566829581</v>
      </c>
      <c r="R353" s="1">
        <v>1.0029999999999999</v>
      </c>
      <c r="S353" s="1">
        <v>1.9970000000000001</v>
      </c>
      <c r="T353" s="1">
        <v>9</v>
      </c>
      <c r="U353" s="1">
        <v>3</v>
      </c>
      <c r="V353" s="1">
        <f t="shared" si="85"/>
        <v>0.16741779335670171</v>
      </c>
      <c r="W353" s="1">
        <v>0.94599999999999995</v>
      </c>
      <c r="X353" s="1">
        <v>2.0539999999999998</v>
      </c>
      <c r="Y353" s="1">
        <v>2.7</v>
      </c>
      <c r="Z353" s="1">
        <v>5.3</v>
      </c>
      <c r="AA353" s="1">
        <f t="shared" si="86"/>
        <v>0.90407154964116987</v>
      </c>
      <c r="AB353" s="1">
        <v>1</v>
      </c>
      <c r="AC353" s="1">
        <v>2</v>
      </c>
      <c r="AD353" s="1">
        <v>1</v>
      </c>
      <c r="AE353" s="1">
        <v>0</v>
      </c>
      <c r="AF353" s="1">
        <f t="shared" si="82"/>
        <v>0</v>
      </c>
      <c r="AH353" s="1">
        <f t="shared" si="90"/>
        <v>0.34991936444025934</v>
      </c>
      <c r="AI353" s="1">
        <f t="shared" si="91"/>
        <v>0.10442985879891457</v>
      </c>
      <c r="AJ353" s="1">
        <f t="shared" si="92"/>
        <v>0.1136757693974859</v>
      </c>
      <c r="AK353" s="1">
        <f t="shared" si="93"/>
        <v>0.20773945527406659</v>
      </c>
      <c r="AL353" s="1" t="b">
        <f t="shared" si="94"/>
        <v>0</v>
      </c>
      <c r="AM353" s="1">
        <f t="shared" si="95"/>
        <v>15.31646761298437</v>
      </c>
      <c r="AN353" s="1" t="b">
        <f t="shared" si="96"/>
        <v>1</v>
      </c>
      <c r="AO353" s="1">
        <v>9.4879999999999995</v>
      </c>
    </row>
    <row r="354" spans="1:41">
      <c r="A354" s="7">
        <v>351</v>
      </c>
      <c r="B354" s="9" t="s">
        <v>30</v>
      </c>
      <c r="C354" s="9" t="s">
        <v>31</v>
      </c>
      <c r="D354" s="9" t="s">
        <v>74</v>
      </c>
      <c r="E354" s="9" t="s">
        <v>1</v>
      </c>
      <c r="F354" s="2" t="b">
        <f t="shared" si="89"/>
        <v>1</v>
      </c>
      <c r="G354" s="2" t="b">
        <f t="shared" si="87"/>
        <v>0</v>
      </c>
      <c r="H354" s="1" t="s">
        <v>285</v>
      </c>
      <c r="M354" s="1">
        <f>PRODUCT(SUM(PRODUCT(R354,overview!$J$6),PRODUCT(W354,overview!$K$6),PRODUCT(AB354,overview!$L$6)),1/SUM(overview!$J$6:$L$6))</f>
        <v>1.0799285714285713</v>
      </c>
      <c r="N354" s="1">
        <f>PRODUCT(SUM(PRODUCT(S354,overview!$J$6),PRODUCT(X354,overview!$K$6),PRODUCT(AC354,overview!$L$6)),1/SUM(overview!$J$6:$L$6))</f>
        <v>1.9200714285714284</v>
      </c>
      <c r="O354" s="1">
        <f t="shared" si="83"/>
        <v>12.8</v>
      </c>
      <c r="P354" s="1">
        <f t="shared" si="84"/>
        <v>7.2</v>
      </c>
      <c r="Q354" s="1">
        <f t="shared" si="88"/>
        <v>0.31637355381124216</v>
      </c>
      <c r="R354" s="1">
        <v>1.008</v>
      </c>
      <c r="S354" s="1">
        <v>1.992</v>
      </c>
      <c r="T354" s="1">
        <v>6</v>
      </c>
      <c r="U354" s="1">
        <v>3</v>
      </c>
      <c r="V354" s="1">
        <f t="shared" si="85"/>
        <v>0.25301204819277112</v>
      </c>
      <c r="W354" s="1">
        <v>1.1180000000000001</v>
      </c>
      <c r="X354" s="1">
        <v>1.8819999999999999</v>
      </c>
      <c r="Y354" s="1">
        <v>5.8</v>
      </c>
      <c r="Z354" s="1">
        <v>3.2</v>
      </c>
      <c r="AA354" s="1">
        <f t="shared" si="86"/>
        <v>0.32775110850525868</v>
      </c>
      <c r="AB354" s="1">
        <v>1.0589999999999999</v>
      </c>
      <c r="AC354" s="1">
        <v>1.9410000000000001</v>
      </c>
      <c r="AD354" s="1">
        <v>1</v>
      </c>
      <c r="AE354" s="1">
        <v>1</v>
      </c>
      <c r="AF354" s="1">
        <f t="shared" si="82"/>
        <v>0.54559505409582687</v>
      </c>
      <c r="AH354" s="1">
        <f t="shared" si="90"/>
        <v>0.36417509186201896</v>
      </c>
      <c r="AI354" s="1">
        <f t="shared" si="91"/>
        <v>8.6339403633497916E-2</v>
      </c>
      <c r="AJ354" s="1">
        <f t="shared" si="92"/>
        <v>0.10187932739861526</v>
      </c>
      <c r="AK354" s="1">
        <f t="shared" si="93"/>
        <v>1.5957812897990409</v>
      </c>
      <c r="AL354" s="1" t="b">
        <f t="shared" si="94"/>
        <v>0</v>
      </c>
      <c r="AM354" s="1">
        <f t="shared" si="95"/>
        <v>33.030029393944673</v>
      </c>
      <c r="AN354" s="1" t="b">
        <f t="shared" si="96"/>
        <v>1</v>
      </c>
      <c r="AO354" s="1">
        <v>9.4879999999999995</v>
      </c>
    </row>
    <row r="355" spans="1:41">
      <c r="A355" s="7">
        <v>352</v>
      </c>
      <c r="B355" s="9" t="s">
        <v>40</v>
      </c>
      <c r="C355" s="9" t="s">
        <v>29</v>
      </c>
      <c r="D355" s="9" t="s">
        <v>28</v>
      </c>
      <c r="E355" s="9" t="s">
        <v>29</v>
      </c>
      <c r="F355" s="2" t="b">
        <f t="shared" si="89"/>
        <v>1</v>
      </c>
      <c r="G355" s="2" t="b">
        <f t="shared" si="87"/>
        <v>1</v>
      </c>
      <c r="H355" s="1" t="s">
        <v>285</v>
      </c>
      <c r="M355" s="1">
        <f>PRODUCT(SUM(PRODUCT(R355,overview!$J$6),PRODUCT(W355,overview!$K$6),PRODUCT(AB355,overview!$L$6)),1/SUM(overview!$J$6:$L$6))</f>
        <v>0.66700000000000004</v>
      </c>
      <c r="N355" s="1">
        <f>PRODUCT(SUM(PRODUCT(S355,overview!$J$6),PRODUCT(X355,overview!$K$6),PRODUCT(AC355,overview!$L$6)),1/SUM(overview!$J$6:$L$6))</f>
        <v>2.3330000000000002</v>
      </c>
      <c r="O355" s="1">
        <f t="shared" si="83"/>
        <v>13</v>
      </c>
      <c r="P355" s="1">
        <f t="shared" si="84"/>
        <v>0</v>
      </c>
      <c r="Q355" s="1">
        <f t="shared" si="88"/>
        <v>0</v>
      </c>
      <c r="R355" s="1">
        <v>0.66700000000000004</v>
      </c>
      <c r="S355" s="1">
        <v>2.3330000000000002</v>
      </c>
      <c r="T355" s="1">
        <v>7</v>
      </c>
      <c r="U355" s="1">
        <v>0</v>
      </c>
      <c r="V355" s="1">
        <f t="shared" si="85"/>
        <v>0</v>
      </c>
      <c r="W355" s="1">
        <v>0.66700000000000004</v>
      </c>
      <c r="X355" s="1">
        <v>2.3330000000000002</v>
      </c>
      <c r="Y355" s="1">
        <v>5</v>
      </c>
      <c r="Z355" s="1">
        <v>0</v>
      </c>
      <c r="AA355" s="1">
        <f t="shared" si="86"/>
        <v>0</v>
      </c>
      <c r="AB355" s="1">
        <v>0.66700000000000004</v>
      </c>
      <c r="AC355" s="1">
        <v>2.3330000000000002</v>
      </c>
      <c r="AD355" s="1">
        <v>1</v>
      </c>
      <c r="AE355" s="1">
        <v>0</v>
      </c>
      <c r="AF355" s="1">
        <f t="shared" si="82"/>
        <v>0</v>
      </c>
      <c r="AH355" s="1">
        <f t="shared" si="90"/>
        <v>0.5245351512108184</v>
      </c>
      <c r="AI355" s="1">
        <f t="shared" si="91"/>
        <v>6.0182252973926126E-2</v>
      </c>
      <c r="AJ355" s="1">
        <f t="shared" si="92"/>
        <v>0.27738639002864446</v>
      </c>
      <c r="AK355" s="1">
        <f t="shared" si="93"/>
        <v>3.7597569184821555</v>
      </c>
      <c r="AL355" s="1" t="b">
        <f t="shared" si="94"/>
        <v>0</v>
      </c>
      <c r="AM355" s="1">
        <f t="shared" si="95"/>
        <v>57.281712085503088</v>
      </c>
      <c r="AN355" s="1" t="b">
        <f t="shared" si="96"/>
        <v>1</v>
      </c>
      <c r="AO355" s="1">
        <v>9.4879999999999995</v>
      </c>
    </row>
    <row r="356" spans="1:41">
      <c r="A356" s="7">
        <v>353</v>
      </c>
      <c r="B356" s="9" t="s">
        <v>49</v>
      </c>
      <c r="C356" s="9" t="s">
        <v>50</v>
      </c>
      <c r="D356" s="9" t="s">
        <v>49</v>
      </c>
      <c r="E356" s="9" t="s">
        <v>50</v>
      </c>
      <c r="F356" s="2" t="b">
        <f t="shared" si="89"/>
        <v>0</v>
      </c>
      <c r="G356" s="2" t="b">
        <f t="shared" si="87"/>
        <v>0</v>
      </c>
      <c r="H356" s="1" t="s">
        <v>285</v>
      </c>
      <c r="M356" s="1">
        <f>PRODUCT(SUM(PRODUCT(R356,overview!$J$6),PRODUCT(W356,overview!$K$6),PRODUCT(AB356,overview!$L$6)),1/SUM(overview!$J$6:$L$6))</f>
        <v>0.53140476190476182</v>
      </c>
      <c r="N356" s="1">
        <f>PRODUCT(SUM(PRODUCT(S356,overview!$J$6),PRODUCT(X356,overview!$K$6),PRODUCT(AC356,overview!$L$6)),1/SUM(overview!$J$6:$L$6))</f>
        <v>2.4685952380952383</v>
      </c>
      <c r="O356" s="1">
        <f t="shared" si="83"/>
        <v>9</v>
      </c>
      <c r="P356" s="1">
        <f t="shared" si="84"/>
        <v>10</v>
      </c>
      <c r="Q356" s="1">
        <f t="shared" si="88"/>
        <v>0.23918450717960749</v>
      </c>
      <c r="R356" s="1">
        <v>0.34</v>
      </c>
      <c r="S356" s="1">
        <v>2.66</v>
      </c>
      <c r="T356" s="1">
        <v>4</v>
      </c>
      <c r="U356" s="1">
        <v>2</v>
      </c>
      <c r="V356" s="1">
        <f t="shared" si="85"/>
        <v>6.3909774436090222E-2</v>
      </c>
      <c r="W356" s="1">
        <v>0.63800000000000001</v>
      </c>
      <c r="X356" s="1">
        <v>2.3620000000000001</v>
      </c>
      <c r="Y356" s="1">
        <v>5</v>
      </c>
      <c r="Z356" s="1">
        <v>8</v>
      </c>
      <c r="AA356" s="1">
        <f t="shared" si="86"/>
        <v>0.43217612193056737</v>
      </c>
      <c r="AB356" s="1">
        <v>0.33300000000000002</v>
      </c>
      <c r="AC356" s="1">
        <v>2.6669999999999998</v>
      </c>
      <c r="AD356" s="1">
        <v>0</v>
      </c>
      <c r="AE356" s="1">
        <v>0</v>
      </c>
      <c r="AF356" s="1" t="e">
        <f t="shared" si="82"/>
        <v>#DIV/0!</v>
      </c>
      <c r="AH356" s="1">
        <f t="shared" si="90"/>
        <v>0.67838638115647831</v>
      </c>
      <c r="AI356" s="1">
        <f t="shared" si="91"/>
        <v>9.4750930091324584E-2</v>
      </c>
      <c r="AJ356" s="1">
        <f t="shared" si="92"/>
        <v>0.24523602882910084</v>
      </c>
      <c r="AK356" s="1">
        <f t="shared" si="93"/>
        <v>5.6417921566894247</v>
      </c>
      <c r="AL356" s="1" t="b">
        <f t="shared" si="94"/>
        <v>0</v>
      </c>
      <c r="AM356" s="1">
        <f t="shared" si="95"/>
        <v>78.502077558821867</v>
      </c>
      <c r="AN356" s="1" t="b">
        <f t="shared" si="96"/>
        <v>1</v>
      </c>
      <c r="AO356" s="1">
        <v>9.4879999999999995</v>
      </c>
    </row>
    <row r="357" spans="1:41">
      <c r="A357" s="7">
        <v>354</v>
      </c>
      <c r="B357" s="9" t="s">
        <v>90</v>
      </c>
      <c r="C357" s="9" t="s">
        <v>91</v>
      </c>
      <c r="D357" s="9" t="s">
        <v>90</v>
      </c>
      <c r="E357" s="9" t="s">
        <v>91</v>
      </c>
      <c r="F357" s="2" t="b">
        <f t="shared" si="89"/>
        <v>0</v>
      </c>
      <c r="G357" s="2" t="b">
        <f t="shared" si="87"/>
        <v>0</v>
      </c>
      <c r="H357" s="1" t="s">
        <v>285</v>
      </c>
      <c r="M357" s="1">
        <f>PRODUCT(SUM(PRODUCT(R357,overview!$J$6),PRODUCT(W357,overview!$K$6),PRODUCT(AB357,overview!$L$6)),1/SUM(overview!$J$6:$L$6))</f>
        <v>0.26423809523809522</v>
      </c>
      <c r="N357" s="1">
        <f>PRODUCT(SUM(PRODUCT(S357,overview!$J$6),PRODUCT(X357,overview!$K$6),PRODUCT(AC357,overview!$L$6)),1/SUM(overview!$J$6:$L$6))</f>
        <v>2.7357619047619046</v>
      </c>
      <c r="O357" s="1">
        <f t="shared" si="83"/>
        <v>3</v>
      </c>
      <c r="P357" s="1">
        <f t="shared" si="84"/>
        <v>15</v>
      </c>
      <c r="Q357" s="1">
        <f t="shared" si="88"/>
        <v>0.48293328227533028</v>
      </c>
      <c r="R357" s="1">
        <v>8.3000000000000004E-2</v>
      </c>
      <c r="S357" s="1">
        <v>2.9169999999999998</v>
      </c>
      <c r="T357" s="1">
        <v>0.5</v>
      </c>
      <c r="U357" s="1">
        <v>2.5</v>
      </c>
      <c r="V357" s="1">
        <f t="shared" si="85"/>
        <v>0.14226945491943779</v>
      </c>
      <c r="W357" s="1">
        <v>0.36799999999999999</v>
      </c>
      <c r="X357" s="1">
        <v>2.6320000000000001</v>
      </c>
      <c r="Y357" s="1">
        <v>2.5</v>
      </c>
      <c r="Z357" s="1">
        <v>12.5</v>
      </c>
      <c r="AA357" s="1">
        <f t="shared" si="86"/>
        <v>0.69908814589665647</v>
      </c>
      <c r="AB357" s="1">
        <v>0</v>
      </c>
      <c r="AC357" s="1">
        <v>3</v>
      </c>
      <c r="AD357" s="1">
        <v>0</v>
      </c>
      <c r="AE357" s="1">
        <v>0</v>
      </c>
      <c r="AF357" s="1" t="e">
        <f t="shared" si="82"/>
        <v>#DIV/0!</v>
      </c>
      <c r="AH357" s="1">
        <f t="shared" si="90"/>
        <v>0.76892935582222144</v>
      </c>
      <c r="AI357" s="1">
        <f t="shared" si="91"/>
        <v>9.4515752625437585E-2</v>
      </c>
      <c r="AJ357" s="1">
        <f t="shared" si="92"/>
        <v>0.27738639002864451</v>
      </c>
      <c r="AK357" s="1">
        <f t="shared" si="93"/>
        <v>5.8813073993084926</v>
      </c>
      <c r="AL357" s="1" t="b">
        <f t="shared" si="94"/>
        <v>0</v>
      </c>
      <c r="AM357" s="1">
        <f t="shared" si="95"/>
        <v>90.371403602789783</v>
      </c>
      <c r="AN357" s="1" t="b">
        <f t="shared" si="96"/>
        <v>1</v>
      </c>
      <c r="AO357" s="1">
        <v>9.4879999999999995</v>
      </c>
    </row>
    <row r="358" spans="1:41">
      <c r="A358" s="7">
        <v>355</v>
      </c>
      <c r="B358" s="9" t="s">
        <v>32</v>
      </c>
      <c r="C358" s="9" t="s">
        <v>33</v>
      </c>
      <c r="D358" s="9" t="s">
        <v>32</v>
      </c>
      <c r="E358" s="9" t="s">
        <v>33</v>
      </c>
      <c r="F358" s="2" t="b">
        <f t="shared" si="89"/>
        <v>0</v>
      </c>
      <c r="G358" s="2" t="b">
        <f t="shared" si="87"/>
        <v>0</v>
      </c>
      <c r="H358" s="1" t="s">
        <v>285</v>
      </c>
      <c r="M358" s="1">
        <f>PRODUCT(SUM(PRODUCT(R358,overview!$J$6),PRODUCT(W358,overview!$K$6),PRODUCT(AB358,overview!$L$6)),1/SUM(overview!$J$6:$L$6))</f>
        <v>0.94173809523809515</v>
      </c>
      <c r="N358" s="1">
        <f>PRODUCT(SUM(PRODUCT(S358,overview!$J$6),PRODUCT(X358,overview!$K$6),PRODUCT(AC358,overview!$L$6)),1/SUM(overview!$J$6:$L$6))</f>
        <v>2.0582619047619048</v>
      </c>
      <c r="O358" s="1">
        <f t="shared" si="83"/>
        <v>12</v>
      </c>
      <c r="P358" s="1">
        <f t="shared" si="84"/>
        <v>5</v>
      </c>
      <c r="Q358" s="1">
        <f t="shared" si="88"/>
        <v>0.19064185763145816</v>
      </c>
      <c r="R358" s="1">
        <v>0.96599999999999997</v>
      </c>
      <c r="S358" s="1">
        <v>2.0339999999999998</v>
      </c>
      <c r="T358" s="1">
        <v>3</v>
      </c>
      <c r="U358" s="1">
        <v>1</v>
      </c>
      <c r="V358" s="1">
        <f t="shared" si="85"/>
        <v>0.1583087512291052</v>
      </c>
      <c r="W358" s="1">
        <v>0.92700000000000005</v>
      </c>
      <c r="X358" s="1">
        <v>2.073</v>
      </c>
      <c r="Y358" s="1">
        <v>9</v>
      </c>
      <c r="Z358" s="1">
        <v>4</v>
      </c>
      <c r="AA358" s="1">
        <f t="shared" si="86"/>
        <v>0.19874577906415825</v>
      </c>
      <c r="AB358" s="1">
        <v>1</v>
      </c>
      <c r="AC358" s="1">
        <v>2</v>
      </c>
      <c r="AD358" s="1">
        <v>0</v>
      </c>
      <c r="AE358" s="1">
        <v>0</v>
      </c>
      <c r="AF358" s="1" t="e">
        <f t="shared" si="82"/>
        <v>#DIV/0!</v>
      </c>
      <c r="AH358" s="1">
        <f t="shared" si="90"/>
        <v>0.80880736042403345</v>
      </c>
      <c r="AI358" s="1">
        <f t="shared" si="91"/>
        <v>0.12355382572249947</v>
      </c>
      <c r="AJ358" s="1">
        <f t="shared" si="92"/>
        <v>0.27738639002864451</v>
      </c>
      <c r="AK358" s="1">
        <f t="shared" si="93"/>
        <v>9.1082835477865789</v>
      </c>
      <c r="AL358" s="1" t="b">
        <f t="shared" si="94"/>
        <v>0</v>
      </c>
      <c r="AM358" s="1">
        <f t="shared" si="95"/>
        <v>91.950632566316727</v>
      </c>
      <c r="AN358" s="1" t="b">
        <f t="shared" si="96"/>
        <v>1</v>
      </c>
      <c r="AO358" s="1">
        <v>9.4879999999999995</v>
      </c>
    </row>
    <row r="359" spans="1:41">
      <c r="A359" s="7">
        <v>356</v>
      </c>
      <c r="B359" s="9" t="s">
        <v>36</v>
      </c>
      <c r="C359" s="9" t="s">
        <v>37</v>
      </c>
      <c r="D359" s="9" t="s">
        <v>36</v>
      </c>
      <c r="E359" s="9" t="s">
        <v>37</v>
      </c>
      <c r="F359" s="2" t="b">
        <f t="shared" si="89"/>
        <v>0</v>
      </c>
      <c r="G359" s="2" t="b">
        <f t="shared" si="87"/>
        <v>0</v>
      </c>
      <c r="H359" s="1" t="s">
        <v>125</v>
      </c>
      <c r="M359" s="1">
        <f>PRODUCT(SUM(PRODUCT(R359,overview!$J$6),PRODUCT(W359,overview!$K$6),PRODUCT(AB359,overview!$L$6)),1/SUM(overview!$J$6:$L$6))</f>
        <v>1.0462142857142858</v>
      </c>
      <c r="N359" s="1">
        <f>PRODUCT(SUM(PRODUCT(S359,overview!$J$6),PRODUCT(X359,overview!$K$6),PRODUCT(AC359,overview!$L$6)),1/SUM(overview!$J$6:$L$6))</f>
        <v>1.953785714285714</v>
      </c>
      <c r="O359" s="1">
        <f t="shared" si="83"/>
        <v>17</v>
      </c>
      <c r="P359" s="1">
        <f t="shared" si="84"/>
        <v>8</v>
      </c>
      <c r="Q359" s="1">
        <f t="shared" si="88"/>
        <v>0.25199085593364318</v>
      </c>
      <c r="R359" s="1">
        <v>1.1020000000000001</v>
      </c>
      <c r="S359" s="1">
        <v>1.8979999999999999</v>
      </c>
      <c r="T359" s="1">
        <v>12</v>
      </c>
      <c r="U359" s="1">
        <v>0</v>
      </c>
      <c r="V359" s="1">
        <f t="shared" si="85"/>
        <v>0</v>
      </c>
      <c r="W359" s="1">
        <v>1.0189999999999999</v>
      </c>
      <c r="X359" s="1">
        <v>1.9810000000000001</v>
      </c>
      <c r="Y359" s="1">
        <v>5</v>
      </c>
      <c r="Z359" s="1">
        <v>8</v>
      </c>
      <c r="AA359" s="1">
        <f t="shared" si="86"/>
        <v>0.8230186774356385</v>
      </c>
      <c r="AB359" s="1">
        <v>1</v>
      </c>
      <c r="AC359" s="1">
        <v>2</v>
      </c>
      <c r="AD359" s="1">
        <v>0</v>
      </c>
      <c r="AE359" s="1">
        <v>0</v>
      </c>
      <c r="AF359" s="1" t="e">
        <f t="shared" si="82"/>
        <v>#DIV/0!</v>
      </c>
      <c r="AH359" s="1">
        <f t="shared" si="90"/>
        <v>0.84948312301269502</v>
      </c>
      <c r="AI359" s="1">
        <f t="shared" si="91"/>
        <v>0.15829528158295283</v>
      </c>
      <c r="AJ359" s="1">
        <f t="shared" si="92"/>
        <v>0.2444377404027453</v>
      </c>
      <c r="AK359" s="1">
        <f t="shared" si="93"/>
        <v>8.6945824411487358</v>
      </c>
      <c r="AL359" s="1" t="b">
        <f t="shared" si="94"/>
        <v>0</v>
      </c>
      <c r="AM359" s="1">
        <f t="shared" si="95"/>
        <v>97.848193743866247</v>
      </c>
      <c r="AN359" s="1" t="b">
        <f t="shared" si="96"/>
        <v>1</v>
      </c>
      <c r="AO359" s="1">
        <v>9.4879999999999995</v>
      </c>
    </row>
    <row r="360" spans="1:41">
      <c r="A360" s="7">
        <v>357</v>
      </c>
      <c r="B360" s="9" t="s">
        <v>51</v>
      </c>
      <c r="C360" s="9" t="s">
        <v>52</v>
      </c>
      <c r="D360" s="9" t="s">
        <v>51</v>
      </c>
      <c r="E360" s="9" t="s">
        <v>52</v>
      </c>
      <c r="F360" s="2" t="b">
        <f t="shared" si="89"/>
        <v>0</v>
      </c>
      <c r="G360" s="2" t="b">
        <f t="shared" si="87"/>
        <v>0</v>
      </c>
      <c r="H360" s="1" t="s">
        <v>125</v>
      </c>
      <c r="M360" s="1">
        <f>PRODUCT(SUM(PRODUCT(R360,overview!$J$6),PRODUCT(W360,overview!$K$6),PRODUCT(AB360,overview!$L$6)),1/SUM(overview!$J$6:$L$6))</f>
        <v>0.38957142857142851</v>
      </c>
      <c r="N360" s="1">
        <f>PRODUCT(SUM(PRODUCT(S360,overview!$J$6),PRODUCT(X360,overview!$K$6),PRODUCT(AC360,overview!$L$6)),1/SUM(overview!$J$6:$L$6))</f>
        <v>2.6104285714285713</v>
      </c>
      <c r="O360" s="1">
        <f t="shared" si="83"/>
        <v>7</v>
      </c>
      <c r="P360" s="1">
        <f t="shared" si="84"/>
        <v>6</v>
      </c>
      <c r="Q360" s="1">
        <f t="shared" si="88"/>
        <v>0.12791706733588196</v>
      </c>
      <c r="R360" s="1">
        <v>0.33300000000000002</v>
      </c>
      <c r="S360" s="1">
        <v>2.6669999999999998</v>
      </c>
      <c r="T360" s="1">
        <v>4</v>
      </c>
      <c r="U360" s="1">
        <v>0</v>
      </c>
      <c r="V360" s="1">
        <f t="shared" si="85"/>
        <v>0</v>
      </c>
      <c r="W360" s="1">
        <v>0.42099999999999999</v>
      </c>
      <c r="X360" s="1">
        <v>2.5790000000000002</v>
      </c>
      <c r="Y360" s="1">
        <v>3</v>
      </c>
      <c r="Z360" s="1">
        <v>6</v>
      </c>
      <c r="AA360" s="1">
        <f t="shared" si="86"/>
        <v>0.32648313299728576</v>
      </c>
      <c r="AB360" s="1">
        <v>0.33300000000000002</v>
      </c>
      <c r="AC360" s="1">
        <v>2.6669999999999998</v>
      </c>
      <c r="AD360" s="1">
        <v>0</v>
      </c>
      <c r="AE360" s="1">
        <v>0</v>
      </c>
      <c r="AF360" s="1" t="e">
        <f t="shared" si="82"/>
        <v>#DIV/0!</v>
      </c>
      <c r="AH360" s="1">
        <f t="shared" si="90"/>
        <v>0.98817747987507709</v>
      </c>
      <c r="AI360" s="1">
        <f t="shared" si="91"/>
        <v>0.1751685920207863</v>
      </c>
      <c r="AJ360" s="1">
        <f t="shared" si="92"/>
        <v>0.68687621033814983</v>
      </c>
      <c r="AK360" s="1">
        <f t="shared" si="93"/>
        <v>8.0612250542352371</v>
      </c>
      <c r="AL360" s="1" t="b">
        <f t="shared" si="94"/>
        <v>0</v>
      </c>
      <c r="AM360" s="1">
        <f t="shared" si="95"/>
        <v>107.6781366256488</v>
      </c>
      <c r="AN360" s="1" t="b">
        <f t="shared" si="96"/>
        <v>1</v>
      </c>
      <c r="AO360" s="1">
        <v>9.4879999999999995</v>
      </c>
    </row>
    <row r="361" spans="1:41">
      <c r="A361" s="7">
        <v>358</v>
      </c>
      <c r="B361" s="9" t="s">
        <v>41</v>
      </c>
      <c r="C361" s="9" t="s">
        <v>42</v>
      </c>
      <c r="D361" s="9" t="s">
        <v>28</v>
      </c>
      <c r="E361" s="9" t="s">
        <v>29</v>
      </c>
      <c r="F361" s="2" t="b">
        <f t="shared" si="89"/>
        <v>1</v>
      </c>
      <c r="G361" s="2" t="b">
        <f t="shared" si="87"/>
        <v>1</v>
      </c>
      <c r="H361" s="1" t="s">
        <v>125</v>
      </c>
      <c r="M361" s="1">
        <f>PRODUCT(SUM(PRODUCT(R361,overview!$J$6),PRODUCT(W361,overview!$K$6),PRODUCT(AB361,overview!$L$6)),1/SUM(overview!$J$6:$L$6))</f>
        <v>0.58342857142857141</v>
      </c>
      <c r="N361" s="1">
        <f>PRODUCT(SUM(PRODUCT(S361,overview!$J$6),PRODUCT(X361,overview!$K$6),PRODUCT(AC361,overview!$L$6)),1/SUM(overview!$J$6:$L$6))</f>
        <v>2.4165714285714288</v>
      </c>
      <c r="O361" s="1">
        <f t="shared" si="83"/>
        <v>8.1999999999999993</v>
      </c>
      <c r="P361" s="1">
        <f t="shared" si="84"/>
        <v>33.799999999999997</v>
      </c>
      <c r="Q361" s="1">
        <f t="shared" si="88"/>
        <v>0.99515540201512187</v>
      </c>
      <c r="R361" s="1">
        <v>0.41699999999999998</v>
      </c>
      <c r="S361" s="1">
        <v>2.5830000000000002</v>
      </c>
      <c r="T361" s="1">
        <v>3</v>
      </c>
      <c r="U361" s="1">
        <v>1</v>
      </c>
      <c r="V361" s="1">
        <f t="shared" si="85"/>
        <v>5.3813395276809894E-2</v>
      </c>
      <c r="W361" s="1">
        <v>0.67500000000000004</v>
      </c>
      <c r="X361" s="1">
        <v>2.3250000000000002</v>
      </c>
      <c r="Y361" s="1">
        <v>5.2</v>
      </c>
      <c r="Z361" s="1">
        <v>30.8</v>
      </c>
      <c r="AA361" s="1">
        <f t="shared" si="86"/>
        <v>1.7196029776674937</v>
      </c>
      <c r="AB361" s="1">
        <v>0.441</v>
      </c>
      <c r="AC361" s="1">
        <v>2.5590000000000002</v>
      </c>
      <c r="AD361" s="1">
        <v>0</v>
      </c>
      <c r="AE361" s="1">
        <v>2</v>
      </c>
      <c r="AF361" s="1" t="e">
        <f t="shared" si="82"/>
        <v>#DIV/0!</v>
      </c>
      <c r="AH361" s="1">
        <f t="shared" si="90"/>
        <v>1.0526066511045706</v>
      </c>
      <c r="AI361" s="1">
        <f t="shared" si="91"/>
        <v>0.16689246186688933</v>
      </c>
      <c r="AJ361" s="1">
        <f t="shared" ref="AJ361:AJ392" si="97">(SUM(AE357:AE367)*SUM(AB357:AB367))/(SUM(AD357:AD367)*SUM(AC357:AC367))</f>
        <v>0.35005232471221409</v>
      </c>
      <c r="AK361" s="1">
        <f t="shared" si="93"/>
        <v>8.8896314995982788</v>
      </c>
      <c r="AL361" s="1" t="b">
        <f t="shared" si="94"/>
        <v>0</v>
      </c>
      <c r="AM361" s="1">
        <f t="shared" si="95"/>
        <v>133.57341958785685</v>
      </c>
      <c r="AN361" s="1" t="b">
        <f t="shared" si="96"/>
        <v>1</v>
      </c>
      <c r="AO361" s="1">
        <v>9.4879999999999995</v>
      </c>
    </row>
    <row r="362" spans="1:41">
      <c r="A362" s="7">
        <v>359</v>
      </c>
      <c r="B362" s="9" t="s">
        <v>65</v>
      </c>
      <c r="C362" s="9" t="s">
        <v>2</v>
      </c>
      <c r="D362" s="9" t="s">
        <v>65</v>
      </c>
      <c r="E362" s="9" t="s">
        <v>2</v>
      </c>
      <c r="F362" s="2" t="b">
        <f t="shared" si="89"/>
        <v>0</v>
      </c>
      <c r="G362" s="2" t="b">
        <f t="shared" si="87"/>
        <v>0</v>
      </c>
      <c r="H362" s="1" t="s">
        <v>125</v>
      </c>
      <c r="M362" s="1">
        <f>PRODUCT(SUM(PRODUCT(R362,overview!$J$6),PRODUCT(W362,overview!$K$6),PRODUCT(AB362,overview!$L$6)),1/SUM(overview!$J$6:$L$6))</f>
        <v>0.43502380952380942</v>
      </c>
      <c r="N362" s="1">
        <f>PRODUCT(SUM(PRODUCT(S362,overview!$J$6),PRODUCT(X362,overview!$K$6),PRODUCT(AC362,overview!$L$6)),1/SUM(overview!$J$6:$L$6))</f>
        <v>2.5649761904761905</v>
      </c>
      <c r="O362" s="1">
        <f t="shared" si="83"/>
        <v>7.4</v>
      </c>
      <c r="P362" s="1">
        <f t="shared" si="84"/>
        <v>43.6</v>
      </c>
      <c r="Q362" s="1">
        <f t="shared" si="88"/>
        <v>0.99927370305819896</v>
      </c>
      <c r="R362" s="1">
        <v>0.371</v>
      </c>
      <c r="S362" s="1">
        <v>2.629</v>
      </c>
      <c r="T362" s="1">
        <v>2.5</v>
      </c>
      <c r="U362" s="1">
        <v>7.5</v>
      </c>
      <c r="V362" s="1">
        <f t="shared" si="85"/>
        <v>0.42335488779003427</v>
      </c>
      <c r="W362" s="1">
        <v>0.47199999999999998</v>
      </c>
      <c r="X362" s="1">
        <v>2.528</v>
      </c>
      <c r="Y362" s="1">
        <v>4.9000000000000004</v>
      </c>
      <c r="Z362" s="1">
        <v>36.1</v>
      </c>
      <c r="AA362" s="1">
        <f t="shared" si="86"/>
        <v>1.3755489537587184</v>
      </c>
      <c r="AB362" s="1">
        <v>0.33300000000000002</v>
      </c>
      <c r="AC362" s="1">
        <v>2.6669999999999998</v>
      </c>
      <c r="AD362" s="1">
        <v>0</v>
      </c>
      <c r="AE362" s="1">
        <v>0</v>
      </c>
      <c r="AF362" s="1" t="e">
        <f t="shared" si="82"/>
        <v>#DIV/0!</v>
      </c>
      <c r="AH362" s="1">
        <f t="shared" si="90"/>
        <v>1.1566930038073981</v>
      </c>
      <c r="AI362" s="1">
        <f t="shared" si="91"/>
        <v>0.14982893608330355</v>
      </c>
      <c r="AJ362" s="1">
        <f t="shared" si="97"/>
        <v>0.33188257704777407</v>
      </c>
      <c r="AK362" s="1">
        <f t="shared" si="93"/>
        <v>12.496108959099544</v>
      </c>
      <c r="AL362" s="1" t="b">
        <f t="shared" si="94"/>
        <v>1</v>
      </c>
      <c r="AM362" s="1">
        <f t="shared" si="95"/>
        <v>171.36567025887845</v>
      </c>
      <c r="AN362" s="1" t="b">
        <f t="shared" si="96"/>
        <v>1</v>
      </c>
      <c r="AO362" s="1">
        <v>9.4879999999999995</v>
      </c>
    </row>
    <row r="363" spans="1:41">
      <c r="A363" s="7">
        <v>360</v>
      </c>
      <c r="B363" s="9" t="s">
        <v>118</v>
      </c>
      <c r="C363" s="9" t="s">
        <v>70</v>
      </c>
      <c r="D363" s="9" t="s">
        <v>118</v>
      </c>
      <c r="E363" s="9" t="s">
        <v>70</v>
      </c>
      <c r="F363" s="2" t="b">
        <f t="shared" si="89"/>
        <v>0</v>
      </c>
      <c r="G363" s="2" t="b">
        <f t="shared" si="87"/>
        <v>0</v>
      </c>
      <c r="H363" s="1" t="s">
        <v>125</v>
      </c>
      <c r="M363" s="1">
        <f>PRODUCT(SUM(PRODUCT(R363,overview!$J$6),PRODUCT(W363,overview!$K$6),PRODUCT(AB363,overview!$L$6)),1/SUM(overview!$J$6:$L$6))</f>
        <v>0.84442857142857142</v>
      </c>
      <c r="N363" s="1">
        <f>PRODUCT(SUM(PRODUCT(S363,overview!$J$6),PRODUCT(X363,overview!$K$6),PRODUCT(AC363,overview!$L$6)),1/SUM(overview!$J$6:$L$6))</f>
        <v>2.1555714285714282</v>
      </c>
      <c r="O363" s="1">
        <f t="shared" si="83"/>
        <v>21.5</v>
      </c>
      <c r="P363" s="1">
        <f t="shared" si="84"/>
        <v>31.5</v>
      </c>
      <c r="Q363" s="1">
        <f t="shared" si="88"/>
        <v>0.57394806319712344</v>
      </c>
      <c r="R363" s="1">
        <v>1</v>
      </c>
      <c r="S363" s="1">
        <v>2</v>
      </c>
      <c r="T363" s="1">
        <v>9</v>
      </c>
      <c r="U363" s="1">
        <v>0</v>
      </c>
      <c r="V363" s="1">
        <f t="shared" si="85"/>
        <v>0</v>
      </c>
      <c r="W363" s="1">
        <v>0.75800000000000001</v>
      </c>
      <c r="X363" s="1">
        <v>2.242</v>
      </c>
      <c r="Y363" s="1">
        <v>12.5</v>
      </c>
      <c r="Z363" s="1">
        <v>31.5</v>
      </c>
      <c r="AA363" s="1">
        <f t="shared" si="86"/>
        <v>0.85198929527207845</v>
      </c>
      <c r="AB363" s="1">
        <v>1</v>
      </c>
      <c r="AC363" s="1">
        <v>2</v>
      </c>
      <c r="AD363" s="1">
        <v>0</v>
      </c>
      <c r="AE363" s="1">
        <v>0</v>
      </c>
      <c r="AF363" s="1" t="e">
        <f t="shared" si="82"/>
        <v>#DIV/0!</v>
      </c>
      <c r="AH363" s="1">
        <f t="shared" si="90"/>
        <v>1.2848835898191002</v>
      </c>
      <c r="AI363" s="1">
        <f t="shared" si="91"/>
        <v>0.12651585820895525</v>
      </c>
      <c r="AJ363" s="1">
        <f t="shared" si="97"/>
        <v>0.33857668164766186</v>
      </c>
      <c r="AK363" s="1">
        <f t="shared" si="93"/>
        <v>9.4111252124595133</v>
      </c>
      <c r="AL363" s="1" t="b">
        <f t="shared" si="94"/>
        <v>0</v>
      </c>
      <c r="AM363" s="1">
        <f t="shared" si="95"/>
        <v>213.03317712065706</v>
      </c>
      <c r="AN363" s="1" t="b">
        <f t="shared" si="96"/>
        <v>1</v>
      </c>
      <c r="AO363" s="1">
        <v>9.4879999999999995</v>
      </c>
    </row>
    <row r="364" spans="1:41">
      <c r="A364" s="7">
        <v>361</v>
      </c>
      <c r="B364" s="9" t="s">
        <v>56</v>
      </c>
      <c r="C364" s="9" t="s">
        <v>31</v>
      </c>
      <c r="D364" s="9" t="s">
        <v>30</v>
      </c>
      <c r="E364" s="9" t="s">
        <v>31</v>
      </c>
      <c r="F364" s="2" t="b">
        <f t="shared" si="89"/>
        <v>0</v>
      </c>
      <c r="G364" s="2" t="b">
        <f t="shared" si="87"/>
        <v>0</v>
      </c>
      <c r="H364" s="1" t="s">
        <v>125</v>
      </c>
      <c r="M364" s="1">
        <f>PRODUCT(SUM(PRODUCT(R364,overview!$J$6),PRODUCT(W364,overview!$K$6),PRODUCT(AB364,overview!$L$6)),1/SUM(overview!$J$6:$L$6))</f>
        <v>0.71159523809523806</v>
      </c>
      <c r="N364" s="1">
        <f>PRODUCT(SUM(PRODUCT(S364,overview!$J$6),PRODUCT(X364,overview!$K$6),PRODUCT(AC364,overview!$L$6)),1/SUM(overview!$J$6:$L$6))</f>
        <v>2.2884047619047618</v>
      </c>
      <c r="O364" s="1">
        <f t="shared" si="83"/>
        <v>12</v>
      </c>
      <c r="P364" s="1">
        <f t="shared" si="84"/>
        <v>37</v>
      </c>
      <c r="Q364" s="1">
        <f t="shared" si="88"/>
        <v>0.95878375800706805</v>
      </c>
      <c r="R364" s="1">
        <v>0.96599999999999997</v>
      </c>
      <c r="S364" s="1">
        <v>2.0339999999999998</v>
      </c>
      <c r="T364" s="1">
        <v>6</v>
      </c>
      <c r="U364" s="1">
        <v>8</v>
      </c>
      <c r="V364" s="1">
        <f t="shared" si="85"/>
        <v>0.63323500491642082</v>
      </c>
      <c r="W364" s="1">
        <v>0.56899999999999995</v>
      </c>
      <c r="X364" s="1">
        <v>2.431</v>
      </c>
      <c r="Y364" s="1">
        <v>5</v>
      </c>
      <c r="Z364" s="1">
        <v>29</v>
      </c>
      <c r="AA364" s="1">
        <f t="shared" si="86"/>
        <v>1.3575483340189223</v>
      </c>
      <c r="AB364" s="1">
        <v>1</v>
      </c>
      <c r="AC364" s="1">
        <v>2</v>
      </c>
      <c r="AD364" s="1">
        <v>1</v>
      </c>
      <c r="AE364" s="1">
        <v>0</v>
      </c>
      <c r="AF364" s="1">
        <f t="shared" si="82"/>
        <v>0</v>
      </c>
      <c r="AH364" s="1">
        <f t="shared" si="90"/>
        <v>1.3458891231915098</v>
      </c>
      <c r="AI364" s="1">
        <f t="shared" si="91"/>
        <v>0.13347970715955906</v>
      </c>
      <c r="AJ364" s="1">
        <f t="shared" si="97"/>
        <v>0.41531093809116076</v>
      </c>
      <c r="AK364" s="1">
        <f t="shared" si="93"/>
        <v>12.071059244617649</v>
      </c>
      <c r="AL364" s="1" t="b">
        <f t="shared" si="94"/>
        <v>1</v>
      </c>
      <c r="AM364" s="1">
        <f t="shared" si="95"/>
        <v>260.04986491576921</v>
      </c>
      <c r="AN364" s="1" t="b">
        <f t="shared" si="96"/>
        <v>1</v>
      </c>
      <c r="AO364" s="1">
        <v>9.4879999999999995</v>
      </c>
    </row>
    <row r="365" spans="1:41">
      <c r="A365" s="7">
        <v>362</v>
      </c>
      <c r="B365" s="9" t="s">
        <v>54</v>
      </c>
      <c r="C365" s="9" t="s">
        <v>55</v>
      </c>
      <c r="D365" s="9" t="s">
        <v>54</v>
      </c>
      <c r="E365" s="9" t="s">
        <v>55</v>
      </c>
      <c r="F365" s="2" t="b">
        <f t="shared" si="89"/>
        <v>0</v>
      </c>
      <c r="G365" s="2" t="b">
        <f t="shared" si="87"/>
        <v>0</v>
      </c>
      <c r="H365" s="1" t="s">
        <v>125</v>
      </c>
      <c r="M365" s="1">
        <f>PRODUCT(SUM(PRODUCT(R365,overview!$J$6),PRODUCT(W365,overview!$K$6),PRODUCT(AB365,overview!$L$6)),1/SUM(overview!$J$6:$L$6))</f>
        <v>0.65004761904761899</v>
      </c>
      <c r="N365" s="1">
        <f>PRODUCT(SUM(PRODUCT(S365,overview!$J$6),PRODUCT(X365,overview!$K$6),PRODUCT(AC365,overview!$L$6)),1/SUM(overview!$J$6:$L$6))</f>
        <v>2.3499523809523808</v>
      </c>
      <c r="O365" s="1">
        <f t="shared" si="83"/>
        <v>10</v>
      </c>
      <c r="P365" s="1">
        <f t="shared" si="84"/>
        <v>42</v>
      </c>
      <c r="Q365" s="1">
        <f t="shared" si="88"/>
        <v>1.1618107763075241</v>
      </c>
      <c r="R365" s="1">
        <v>0.47499999999999998</v>
      </c>
      <c r="S365" s="1">
        <v>2.5249999999999999</v>
      </c>
      <c r="T365" s="1">
        <v>1.5</v>
      </c>
      <c r="U365" s="1">
        <v>10.5</v>
      </c>
      <c r="V365" s="1">
        <f t="shared" si="85"/>
        <v>1.3168316831683169</v>
      </c>
      <c r="W365" s="1">
        <v>0.751</v>
      </c>
      <c r="X365" s="1">
        <v>2.2490000000000001</v>
      </c>
      <c r="Y365" s="1">
        <v>8.5</v>
      </c>
      <c r="Z365" s="1">
        <v>31.5</v>
      </c>
      <c r="AA365" s="1">
        <f t="shared" si="86"/>
        <v>1.2374911725472759</v>
      </c>
      <c r="AB365" s="1">
        <v>0.375</v>
      </c>
      <c r="AC365" s="1">
        <v>2.625</v>
      </c>
      <c r="AD365" s="1">
        <v>0</v>
      </c>
      <c r="AE365" s="1">
        <v>0</v>
      </c>
      <c r="AF365" s="1" t="e">
        <f t="shared" si="82"/>
        <v>#DIV/0!</v>
      </c>
      <c r="AH365" s="1">
        <f t="shared" si="90"/>
        <v>1.4708976324820542</v>
      </c>
      <c r="AI365" s="1">
        <f t="shared" si="91"/>
        <v>0.15410848103811614</v>
      </c>
      <c r="AJ365" s="1">
        <f t="shared" si="97"/>
        <v>0.4678532769350725</v>
      </c>
      <c r="AK365" s="1">
        <f t="shared" si="93"/>
        <v>21.152108050941752</v>
      </c>
      <c r="AL365" s="1" t="b">
        <f t="shared" si="94"/>
        <v>1</v>
      </c>
      <c r="AM365" s="1">
        <f t="shared" si="95"/>
        <v>302.57633088827595</v>
      </c>
      <c r="AN365" s="1" t="b">
        <f t="shared" si="96"/>
        <v>1</v>
      </c>
      <c r="AO365" s="1">
        <v>9.4879999999999995</v>
      </c>
    </row>
    <row r="366" spans="1:41">
      <c r="A366" s="7">
        <v>363</v>
      </c>
      <c r="B366" s="9" t="s">
        <v>64</v>
      </c>
      <c r="C366" s="9" t="s">
        <v>2</v>
      </c>
      <c r="D366" s="9" t="s">
        <v>93</v>
      </c>
      <c r="E366" s="9" t="s">
        <v>52</v>
      </c>
      <c r="F366" s="2" t="b">
        <f t="shared" si="89"/>
        <v>0</v>
      </c>
      <c r="G366" s="2" t="b">
        <f t="shared" si="87"/>
        <v>1</v>
      </c>
      <c r="H366" s="1" t="s">
        <v>125</v>
      </c>
      <c r="M366" s="1">
        <f>PRODUCT(SUM(PRODUCT(R366,overview!$J$6),PRODUCT(W366,overview!$K$6),PRODUCT(AB366,overview!$L$6)),1/SUM(overview!$J$6:$L$6))</f>
        <v>0.6753809523809523</v>
      </c>
      <c r="N366" s="1">
        <f>PRODUCT(SUM(PRODUCT(S366,overview!$J$6),PRODUCT(X366,overview!$K$6),PRODUCT(AC366,overview!$L$6)),1/SUM(overview!$J$6:$L$6))</f>
        <v>2.3246190476190476</v>
      </c>
      <c r="O366" s="1">
        <f t="shared" si="83"/>
        <v>15.7</v>
      </c>
      <c r="P366" s="1">
        <f t="shared" si="84"/>
        <v>45.3</v>
      </c>
      <c r="Q366" s="1">
        <f t="shared" si="88"/>
        <v>0.83829247120632111</v>
      </c>
      <c r="R366" s="1">
        <v>0.44600000000000001</v>
      </c>
      <c r="S366" s="1">
        <v>2.5539999999999998</v>
      </c>
      <c r="T366" s="1">
        <v>7</v>
      </c>
      <c r="U366" s="1">
        <v>5</v>
      </c>
      <c r="V366" s="1">
        <f t="shared" si="85"/>
        <v>0.12473431032553976</v>
      </c>
      <c r="W366" s="1">
        <v>0.80700000000000005</v>
      </c>
      <c r="X366" s="1">
        <v>2.1930000000000001</v>
      </c>
      <c r="Y366" s="1">
        <v>8.6999999999999993</v>
      </c>
      <c r="Z366" s="1">
        <v>39.299999999999997</v>
      </c>
      <c r="AA366" s="1">
        <f t="shared" si="86"/>
        <v>1.6622953912920424</v>
      </c>
      <c r="AB366" s="1">
        <v>0.33300000000000002</v>
      </c>
      <c r="AC366" s="1">
        <v>2.6669999999999998</v>
      </c>
      <c r="AD366" s="1">
        <v>0</v>
      </c>
      <c r="AE366" s="1">
        <v>1</v>
      </c>
      <c r="AF366" s="1" t="e">
        <f t="shared" si="82"/>
        <v>#DIV/0!</v>
      </c>
      <c r="AH366" s="1">
        <f t="shared" si="90"/>
        <v>1.5146346809876359</v>
      </c>
      <c r="AI366" s="1">
        <f t="shared" si="91"/>
        <v>0.14346116443279353</v>
      </c>
      <c r="AJ366" s="1">
        <f t="shared" si="97"/>
        <v>0.46059863868083051</v>
      </c>
      <c r="AK366" s="1">
        <f t="shared" si="93"/>
        <v>29.043566860138338</v>
      </c>
      <c r="AL366" s="1" t="b">
        <f t="shared" si="94"/>
        <v>1</v>
      </c>
      <c r="AM366" s="1">
        <f t="shared" si="95"/>
        <v>315.78649170388218</v>
      </c>
      <c r="AN366" s="1" t="b">
        <f t="shared" si="96"/>
        <v>1</v>
      </c>
      <c r="AO366" s="1">
        <v>9.4879999999999995</v>
      </c>
    </row>
    <row r="367" spans="1:41">
      <c r="A367" s="7">
        <v>364</v>
      </c>
      <c r="B367" s="9" t="s">
        <v>97</v>
      </c>
      <c r="C367" s="9" t="s">
        <v>42</v>
      </c>
      <c r="D367" s="9" t="s">
        <v>41</v>
      </c>
      <c r="E367" s="9" t="s">
        <v>42</v>
      </c>
      <c r="F367" s="2" t="b">
        <f t="shared" si="89"/>
        <v>0</v>
      </c>
      <c r="G367" s="2" t="b">
        <f t="shared" si="87"/>
        <v>1</v>
      </c>
      <c r="H367" s="1" t="s">
        <v>125</v>
      </c>
      <c r="M367" s="1">
        <f>PRODUCT(SUM(PRODUCT(R367,overview!$J$6),PRODUCT(W367,overview!$K$6),PRODUCT(AB367,overview!$L$6)),1/SUM(overview!$J$6:$L$6))</f>
        <v>0.48261904761904756</v>
      </c>
      <c r="N367" s="1">
        <f>PRODUCT(SUM(PRODUCT(S367,overview!$J$6),PRODUCT(X367,overview!$K$6),PRODUCT(AC367,overview!$L$6)),1/SUM(overview!$J$6:$L$6))</f>
        <v>2.5173809523809521</v>
      </c>
      <c r="O367" s="1">
        <f t="shared" si="83"/>
        <v>13.5</v>
      </c>
      <c r="P367" s="1">
        <f t="shared" si="84"/>
        <v>35.5</v>
      </c>
      <c r="Q367" s="1">
        <f t="shared" si="88"/>
        <v>0.50413877416620245</v>
      </c>
      <c r="R367" s="1">
        <v>0.42399999999999999</v>
      </c>
      <c r="S367" s="1">
        <v>2.5760000000000001</v>
      </c>
      <c r="T367" s="1">
        <v>6</v>
      </c>
      <c r="U367" s="1">
        <v>1</v>
      </c>
      <c r="V367" s="1">
        <f t="shared" si="85"/>
        <v>2.7432712215320912E-2</v>
      </c>
      <c r="W367" s="1">
        <v>0.51500000000000001</v>
      </c>
      <c r="X367" s="1">
        <v>2.4849999999999999</v>
      </c>
      <c r="Y367" s="1">
        <v>6.5</v>
      </c>
      <c r="Z367" s="1">
        <v>34.5</v>
      </c>
      <c r="AA367" s="1">
        <f t="shared" si="86"/>
        <v>1.099984522519734</v>
      </c>
      <c r="AB367" s="1">
        <v>0.42899999999999999</v>
      </c>
      <c r="AC367" s="1">
        <v>2.5710000000000002</v>
      </c>
      <c r="AD367" s="1">
        <v>1</v>
      </c>
      <c r="AE367" s="1">
        <v>0</v>
      </c>
      <c r="AF367" s="1">
        <f t="shared" si="82"/>
        <v>0</v>
      </c>
      <c r="AH367" s="1">
        <f t="shared" si="90"/>
        <v>1.4769405505195858</v>
      </c>
      <c r="AI367" s="1">
        <f t="shared" si="91"/>
        <v>0.12215306574296818</v>
      </c>
      <c r="AJ367" s="1">
        <f t="shared" si="97"/>
        <v>0.69310716467705069</v>
      </c>
      <c r="AK367" s="1">
        <f t="shared" si="93"/>
        <v>47.989377529007669</v>
      </c>
      <c r="AL367" s="1" t="b">
        <f t="shared" si="94"/>
        <v>1</v>
      </c>
      <c r="AM367" s="1">
        <f t="shared" si="95"/>
        <v>344.8458085095034</v>
      </c>
      <c r="AN367" s="1" t="b">
        <f t="shared" si="96"/>
        <v>1</v>
      </c>
      <c r="AO367" s="1">
        <v>9.4879999999999995</v>
      </c>
    </row>
    <row r="368" spans="1:41">
      <c r="A368" s="7">
        <v>365</v>
      </c>
      <c r="B368" s="9" t="s">
        <v>64</v>
      </c>
      <c r="C368" s="9" t="s">
        <v>2</v>
      </c>
      <c r="D368" s="9" t="s">
        <v>51</v>
      </c>
      <c r="E368" s="9" t="s">
        <v>52</v>
      </c>
      <c r="F368" s="2" t="b">
        <f t="shared" si="89"/>
        <v>1</v>
      </c>
      <c r="G368" s="2" t="b">
        <f t="shared" si="87"/>
        <v>1</v>
      </c>
      <c r="H368" s="1" t="s">
        <v>125</v>
      </c>
      <c r="M368" s="1">
        <f>PRODUCT(SUM(PRODUCT(R368,overview!$J$6),PRODUCT(W368,overview!$K$6),PRODUCT(AB368,overview!$L$6)),1/SUM(overview!$J$6:$L$6))</f>
        <v>0.69299999999999995</v>
      </c>
      <c r="N368" s="1">
        <f>PRODUCT(SUM(PRODUCT(S368,overview!$J$6),PRODUCT(X368,overview!$K$6),PRODUCT(AC368,overview!$L$6)),1/SUM(overview!$J$6:$L$6))</f>
        <v>2.3069999999999999</v>
      </c>
      <c r="O368" s="1">
        <f t="shared" si="83"/>
        <v>14.5</v>
      </c>
      <c r="P368" s="1">
        <f t="shared" si="84"/>
        <v>30.5</v>
      </c>
      <c r="Q368" s="1">
        <f t="shared" si="88"/>
        <v>0.63185507376350836</v>
      </c>
      <c r="R368" s="1">
        <v>0.33300000000000002</v>
      </c>
      <c r="S368" s="1">
        <v>2.6669999999999998</v>
      </c>
      <c r="T368" s="1">
        <v>7</v>
      </c>
      <c r="U368" s="1">
        <v>1</v>
      </c>
      <c r="V368" s="1">
        <f t="shared" si="85"/>
        <v>1.783705608227543E-2</v>
      </c>
      <c r="W368" s="1">
        <v>0.89300000000000002</v>
      </c>
      <c r="X368" s="1">
        <v>2.1070000000000002</v>
      </c>
      <c r="Y368" s="1">
        <v>6.5</v>
      </c>
      <c r="Z368" s="1">
        <v>28.5</v>
      </c>
      <c r="AA368" s="1">
        <f t="shared" si="86"/>
        <v>1.8583111240918548</v>
      </c>
      <c r="AB368" s="1">
        <v>0.33300000000000002</v>
      </c>
      <c r="AC368" s="1">
        <v>2.6669999999999998</v>
      </c>
      <c r="AD368" s="1">
        <v>1</v>
      </c>
      <c r="AE368" s="1">
        <v>1</v>
      </c>
      <c r="AF368" s="1">
        <f t="shared" si="82"/>
        <v>0.12485939257592801</v>
      </c>
      <c r="AH368" s="1">
        <f t="shared" si="90"/>
        <v>1.5281328209037883</v>
      </c>
      <c r="AI368" s="1">
        <f t="shared" si="91"/>
        <v>0.14461205114209633</v>
      </c>
      <c r="AJ368" s="1">
        <f t="shared" si="97"/>
        <v>0.6742512435178325</v>
      </c>
      <c r="AK368" s="1">
        <f t="shared" si="93"/>
        <v>73.377385088714078</v>
      </c>
      <c r="AL368" s="1" t="b">
        <f t="shared" si="94"/>
        <v>1</v>
      </c>
      <c r="AM368" s="1">
        <f t="shared" si="95"/>
        <v>400.42950589295037</v>
      </c>
      <c r="AN368" s="1" t="b">
        <f t="shared" si="96"/>
        <v>1</v>
      </c>
      <c r="AO368" s="1">
        <v>9.4879999999999995</v>
      </c>
    </row>
    <row r="369" spans="1:41">
      <c r="A369" s="7">
        <v>366</v>
      </c>
      <c r="B369" s="9" t="s">
        <v>64</v>
      </c>
      <c r="C369" s="9" t="s">
        <v>2</v>
      </c>
      <c r="D369" s="9" t="s">
        <v>49</v>
      </c>
      <c r="E369" s="9" t="s">
        <v>50</v>
      </c>
      <c r="F369" s="2" t="b">
        <f t="shared" si="89"/>
        <v>0</v>
      </c>
      <c r="G369" s="2" t="b">
        <f t="shared" si="87"/>
        <v>1</v>
      </c>
      <c r="H369" s="1" t="s">
        <v>125</v>
      </c>
      <c r="M369" s="1">
        <f>PRODUCT(SUM(PRODUCT(R369,overview!$J$6),PRODUCT(W369,overview!$K$6),PRODUCT(AB369,overview!$L$6)),1/SUM(overview!$J$6:$L$6))</f>
        <v>0.48676190476190473</v>
      </c>
      <c r="N369" s="1">
        <f>PRODUCT(SUM(PRODUCT(S369,overview!$J$6),PRODUCT(X369,overview!$K$6),PRODUCT(AC369,overview!$L$6)),1/SUM(overview!$J$6:$L$6))</f>
        <v>2.513238095238095</v>
      </c>
      <c r="O369" s="1">
        <f t="shared" si="83"/>
        <v>12</v>
      </c>
      <c r="P369" s="1">
        <f t="shared" si="84"/>
        <v>40</v>
      </c>
      <c r="Q369" s="1">
        <f t="shared" si="88"/>
        <v>0.645597281695656</v>
      </c>
      <c r="R369" s="1">
        <v>0.33300000000000002</v>
      </c>
      <c r="S369" s="1">
        <v>2.6669999999999998</v>
      </c>
      <c r="T369" s="1">
        <v>6</v>
      </c>
      <c r="U369" s="1">
        <v>1</v>
      </c>
      <c r="V369" s="1">
        <f t="shared" si="85"/>
        <v>2.0809898762654669E-2</v>
      </c>
      <c r="W369" s="1">
        <v>0.56599999999999995</v>
      </c>
      <c r="X369" s="1">
        <v>2.4340000000000002</v>
      </c>
      <c r="Y369" s="1">
        <v>5</v>
      </c>
      <c r="Z369" s="1">
        <v>37</v>
      </c>
      <c r="AA369" s="1">
        <f t="shared" si="86"/>
        <v>1.7207888249794576</v>
      </c>
      <c r="AB369" s="1">
        <v>0.5</v>
      </c>
      <c r="AC369" s="1">
        <v>2.5</v>
      </c>
      <c r="AD369" s="1">
        <v>1</v>
      </c>
      <c r="AE369" s="1">
        <v>2</v>
      </c>
      <c r="AF369" s="1">
        <f t="shared" si="82"/>
        <v>0.4</v>
      </c>
      <c r="AH369" s="1">
        <f t="shared" si="90"/>
        <v>1.5201115074430493</v>
      </c>
      <c r="AI369" s="1">
        <f t="shared" si="91"/>
        <v>0.11275682177732134</v>
      </c>
      <c r="AJ369" s="1">
        <f t="shared" si="97"/>
        <v>0.9305244285073957</v>
      </c>
      <c r="AK369" s="1">
        <f t="shared" si="93"/>
        <v>121.8369744757438</v>
      </c>
      <c r="AL369" s="1" t="b">
        <f t="shared" si="94"/>
        <v>1</v>
      </c>
      <c r="AM369" s="1">
        <f t="shared" si="95"/>
        <v>468.36000043971046</v>
      </c>
      <c r="AN369" s="1" t="b">
        <f t="shared" si="96"/>
        <v>1</v>
      </c>
      <c r="AO369" s="1">
        <v>9.4879999999999995</v>
      </c>
    </row>
    <row r="370" spans="1:41">
      <c r="A370" s="7">
        <v>367</v>
      </c>
      <c r="B370" s="9" t="s">
        <v>102</v>
      </c>
      <c r="C370" s="9" t="s">
        <v>48</v>
      </c>
      <c r="D370" s="9" t="s">
        <v>67</v>
      </c>
      <c r="E370" s="9" t="s">
        <v>37</v>
      </c>
      <c r="F370" s="2" t="b">
        <f t="shared" si="89"/>
        <v>0</v>
      </c>
      <c r="G370" s="2" t="b">
        <f t="shared" si="87"/>
        <v>1</v>
      </c>
      <c r="H370" s="1" t="s">
        <v>125</v>
      </c>
      <c r="M370" s="1">
        <f>PRODUCT(SUM(PRODUCT(R370,overview!$J$6),PRODUCT(W370,overview!$K$6),PRODUCT(AB370,overview!$L$6)),1/SUM(overview!$J$6:$L$6))</f>
        <v>0.72445238095238096</v>
      </c>
      <c r="N370" s="1">
        <f>PRODUCT(SUM(PRODUCT(S370,overview!$J$6),PRODUCT(X370,overview!$K$6),PRODUCT(AC370,overview!$L$6)),1/SUM(overview!$J$6:$L$6))</f>
        <v>2.2755476190476189</v>
      </c>
      <c r="O370" s="1">
        <f t="shared" si="83"/>
        <v>18</v>
      </c>
      <c r="P370" s="1">
        <f t="shared" si="84"/>
        <v>54</v>
      </c>
      <c r="Q370" s="1">
        <f t="shared" si="88"/>
        <v>0.95509191926590153</v>
      </c>
      <c r="R370" s="1">
        <v>0.95899999999999996</v>
      </c>
      <c r="S370" s="1">
        <v>2.0409999999999999</v>
      </c>
      <c r="T370" s="1">
        <v>12</v>
      </c>
      <c r="U370" s="1">
        <v>3</v>
      </c>
      <c r="V370" s="1">
        <f t="shared" si="85"/>
        <v>0.11746692797648212</v>
      </c>
      <c r="W370" s="1">
        <v>0.59699999999999998</v>
      </c>
      <c r="X370" s="1">
        <v>2.403</v>
      </c>
      <c r="Y370" s="1">
        <v>4.8</v>
      </c>
      <c r="Z370" s="1">
        <v>47.2</v>
      </c>
      <c r="AA370" s="1">
        <f t="shared" si="86"/>
        <v>2.4429879317519765</v>
      </c>
      <c r="AB370" s="1">
        <v>0.88200000000000001</v>
      </c>
      <c r="AC370" s="1">
        <v>2.1179999999999999</v>
      </c>
      <c r="AD370" s="1">
        <v>1.2</v>
      </c>
      <c r="AE370" s="1">
        <v>3.8</v>
      </c>
      <c r="AF370" s="1">
        <f t="shared" si="82"/>
        <v>1.3186968838526911</v>
      </c>
      <c r="AH370" s="1">
        <f t="shared" si="90"/>
        <v>1.4142161050831557</v>
      </c>
      <c r="AI370" s="1">
        <f t="shared" si="91"/>
        <v>6.5570481300708805E-2</v>
      </c>
      <c r="AJ370" s="1">
        <f t="shared" si="97"/>
        <v>0.76900126799433122</v>
      </c>
      <c r="AK370" s="1">
        <f t="shared" si="93"/>
        <v>179.98123351025708</v>
      </c>
      <c r="AL370" s="1" t="b">
        <f t="shared" si="94"/>
        <v>1</v>
      </c>
      <c r="AM370" s="1">
        <f t="shared" si="95"/>
        <v>512.22830456386305</v>
      </c>
      <c r="AN370" s="1" t="b">
        <f t="shared" si="96"/>
        <v>1</v>
      </c>
      <c r="AO370" s="1">
        <v>9.4879999999999995</v>
      </c>
    </row>
    <row r="371" spans="1:41">
      <c r="A371" s="7">
        <v>368</v>
      </c>
      <c r="B371" s="9" t="s">
        <v>47</v>
      </c>
      <c r="C371" s="9" t="s">
        <v>48</v>
      </c>
      <c r="D371" s="9" t="s">
        <v>49</v>
      </c>
      <c r="E371" s="9" t="s">
        <v>50</v>
      </c>
      <c r="F371" s="2" t="b">
        <f t="shared" si="89"/>
        <v>1</v>
      </c>
      <c r="G371" s="2" t="b">
        <f t="shared" si="87"/>
        <v>0</v>
      </c>
      <c r="H371" s="1" t="s">
        <v>125</v>
      </c>
      <c r="M371" s="1">
        <f>PRODUCT(SUM(PRODUCT(R371,overview!$J$6),PRODUCT(W371,overview!$K$6),PRODUCT(AB371,overview!$L$6)),1/SUM(overview!$J$6:$L$6))</f>
        <v>0.66871428571428559</v>
      </c>
      <c r="N371" s="1">
        <f>PRODUCT(SUM(PRODUCT(S371,overview!$J$6),PRODUCT(X371,overview!$K$6),PRODUCT(AC371,overview!$L$6)),1/SUM(overview!$J$6:$L$6))</f>
        <v>2.3312857142857144</v>
      </c>
      <c r="O371" s="1">
        <f t="shared" si="83"/>
        <v>11.2</v>
      </c>
      <c r="P371" s="1">
        <f t="shared" si="84"/>
        <v>48.8</v>
      </c>
      <c r="Q371" s="1">
        <f t="shared" si="88"/>
        <v>1.2498183537156509</v>
      </c>
      <c r="R371" s="1">
        <v>0.88500000000000001</v>
      </c>
      <c r="S371" s="1">
        <v>2.1150000000000002</v>
      </c>
      <c r="T371" s="1">
        <v>5</v>
      </c>
      <c r="U371" s="1">
        <v>2</v>
      </c>
      <c r="V371" s="1">
        <f t="shared" si="85"/>
        <v>0.16737588652482269</v>
      </c>
      <c r="W371" s="1">
        <v>0.56499999999999995</v>
      </c>
      <c r="X371" s="1">
        <v>2.4350000000000001</v>
      </c>
      <c r="Y371" s="1">
        <v>6.2</v>
      </c>
      <c r="Z371" s="1">
        <v>45.8</v>
      </c>
      <c r="AA371" s="1">
        <f t="shared" si="86"/>
        <v>1.7140491488375171</v>
      </c>
      <c r="AB371" s="1">
        <v>0.441</v>
      </c>
      <c r="AC371" s="1">
        <v>2.5590000000000002</v>
      </c>
      <c r="AD371" s="1">
        <v>0</v>
      </c>
      <c r="AE371" s="1">
        <v>1</v>
      </c>
      <c r="AF371" s="1" t="e">
        <f t="shared" si="82"/>
        <v>#DIV/0!</v>
      </c>
      <c r="AH371" s="1">
        <f t="shared" si="90"/>
        <v>1.3767715045464055</v>
      </c>
      <c r="AI371" s="1">
        <f t="shared" si="91"/>
        <v>5.1405574719479812E-2</v>
      </c>
      <c r="AJ371" s="1">
        <f t="shared" si="97"/>
        <v>0.90788396303661256</v>
      </c>
      <c r="AK371" s="1">
        <f t="shared" si="93"/>
        <v>282.65726900794658</v>
      </c>
      <c r="AL371" s="1" t="b">
        <f t="shared" si="94"/>
        <v>1</v>
      </c>
      <c r="AM371" s="1">
        <f t="shared" si="95"/>
        <v>558.05956729440663</v>
      </c>
      <c r="AN371" s="1" t="b">
        <f t="shared" si="96"/>
        <v>1</v>
      </c>
      <c r="AO371" s="1">
        <v>9.4879999999999995</v>
      </c>
    </row>
    <row r="372" spans="1:41">
      <c r="A372" s="7">
        <v>369</v>
      </c>
      <c r="B372" s="9" t="s">
        <v>93</v>
      </c>
      <c r="C372" s="9" t="s">
        <v>52</v>
      </c>
      <c r="D372" s="9" t="s">
        <v>54</v>
      </c>
      <c r="E372" s="9" t="s">
        <v>55</v>
      </c>
      <c r="F372" s="2" t="b">
        <f t="shared" si="89"/>
        <v>1</v>
      </c>
      <c r="G372" s="2" t="b">
        <f t="shared" si="87"/>
        <v>0</v>
      </c>
      <c r="H372" s="1" t="s">
        <v>125</v>
      </c>
      <c r="K372" s="3" t="s">
        <v>34</v>
      </c>
      <c r="L372" s="3" t="s">
        <v>153</v>
      </c>
      <c r="M372" s="1">
        <f>PRODUCT(SUM(PRODUCT(R372,overview!$J$6),PRODUCT(W372,overview!$K$6),PRODUCT(AB372,overview!$L$6)),1/SUM(overview!$J$6:$L$6))</f>
        <v>0.5413809523809523</v>
      </c>
      <c r="N372" s="1">
        <f>PRODUCT(SUM(PRODUCT(S372,overview!$J$6),PRODUCT(X372,overview!$K$6),PRODUCT(AC372,overview!$L$6)),1/SUM(overview!$J$6:$L$6))</f>
        <v>2.458619047619047</v>
      </c>
      <c r="O372" s="1">
        <f t="shared" si="83"/>
        <v>10.199999999999999</v>
      </c>
      <c r="P372" s="1">
        <f t="shared" si="84"/>
        <v>45.8</v>
      </c>
      <c r="Q372" s="1">
        <f t="shared" si="88"/>
        <v>0.9887284618869725</v>
      </c>
      <c r="R372" s="1">
        <v>0.33300000000000002</v>
      </c>
      <c r="S372" s="1">
        <v>2.6669999999999998</v>
      </c>
      <c r="T372" s="1">
        <v>5</v>
      </c>
      <c r="U372" s="1">
        <v>0</v>
      </c>
      <c r="V372" s="1">
        <f t="shared" si="85"/>
        <v>0</v>
      </c>
      <c r="W372" s="1">
        <v>0.65600000000000003</v>
      </c>
      <c r="X372" s="1">
        <v>2.3439999999999999</v>
      </c>
      <c r="Y372" s="1">
        <v>5.2</v>
      </c>
      <c r="Z372" s="1">
        <v>43.8</v>
      </c>
      <c r="AA372" s="1">
        <f t="shared" si="86"/>
        <v>2.357311630349173</v>
      </c>
      <c r="AB372" s="1">
        <v>0.36399999999999999</v>
      </c>
      <c r="AC372" s="1">
        <v>2.6360000000000001</v>
      </c>
      <c r="AD372" s="1">
        <v>0</v>
      </c>
      <c r="AE372" s="1">
        <v>2</v>
      </c>
      <c r="AF372" s="1" t="e">
        <f t="shared" si="82"/>
        <v>#DIV/0!</v>
      </c>
      <c r="AH372" s="1">
        <f t="shared" si="90"/>
        <v>1.210127127228525</v>
      </c>
      <c r="AI372" s="1">
        <f t="shared" si="91"/>
        <v>5.3617495990889448E-2</v>
      </c>
      <c r="AJ372" s="1">
        <f t="shared" si="97"/>
        <v>1.0712271297051625</v>
      </c>
      <c r="AK372" s="1">
        <f t="shared" si="93"/>
        <v>380.7090421986095</v>
      </c>
      <c r="AL372" s="1" t="b">
        <f t="shared" si="94"/>
        <v>1</v>
      </c>
      <c r="AM372" s="1">
        <f t="shared" si="95"/>
        <v>533.25335130334861</v>
      </c>
      <c r="AN372" s="1" t="b">
        <f t="shared" si="96"/>
        <v>1</v>
      </c>
      <c r="AO372" s="1">
        <v>9.4879999999999995</v>
      </c>
    </row>
    <row r="373" spans="1:41">
      <c r="A373" s="7">
        <v>370</v>
      </c>
      <c r="B373" s="9" t="s">
        <v>36</v>
      </c>
      <c r="C373" s="9" t="s">
        <v>37</v>
      </c>
      <c r="D373" s="9" t="s">
        <v>94</v>
      </c>
      <c r="E373" s="9" t="s">
        <v>55</v>
      </c>
      <c r="F373" s="2" t="b">
        <f t="shared" si="89"/>
        <v>1</v>
      </c>
      <c r="G373" s="2" t="b">
        <f t="shared" si="87"/>
        <v>1</v>
      </c>
      <c r="H373" s="1" t="s">
        <v>125</v>
      </c>
      <c r="K373" s="2"/>
      <c r="L373" s="2"/>
      <c r="M373" s="1">
        <f>PRODUCT(SUM(PRODUCT(R373,overview!$J$6),PRODUCT(W373,overview!$K$6),PRODUCT(AB373,overview!$L$6)),1/SUM(overview!$J$6:$L$6))</f>
        <v>0.79197619047619061</v>
      </c>
      <c r="N373" s="1">
        <f>PRODUCT(SUM(PRODUCT(S373,overview!$J$6),PRODUCT(X373,overview!$K$6),PRODUCT(AC373,overview!$L$6)),1/SUM(overview!$J$6:$L$6))</f>
        <v>2.2080238095238092</v>
      </c>
      <c r="O373" s="1">
        <f t="shared" si="83"/>
        <v>18.3</v>
      </c>
      <c r="P373" s="1">
        <f t="shared" si="84"/>
        <v>35.700000000000003</v>
      </c>
      <c r="Q373" s="1">
        <f t="shared" si="88"/>
        <v>0.69972195298638507</v>
      </c>
      <c r="R373" s="1">
        <v>1.0649999999999999</v>
      </c>
      <c r="S373" s="1">
        <v>1.9350000000000001</v>
      </c>
      <c r="T373" s="1">
        <v>10</v>
      </c>
      <c r="U373" s="1">
        <v>1</v>
      </c>
      <c r="V373" s="1">
        <f t="shared" si="85"/>
        <v>5.5038759689922473E-2</v>
      </c>
      <c r="W373" s="1">
        <v>0.64800000000000002</v>
      </c>
      <c r="X373" s="1">
        <v>2.3519999999999999</v>
      </c>
      <c r="Y373" s="1">
        <v>8</v>
      </c>
      <c r="Z373" s="1">
        <v>30</v>
      </c>
      <c r="AA373" s="1">
        <f t="shared" si="86"/>
        <v>1.0331632653061225</v>
      </c>
      <c r="AB373" s="1">
        <v>0.85699999999999998</v>
      </c>
      <c r="AC373" s="1">
        <v>2.1429999999999998</v>
      </c>
      <c r="AD373" s="1">
        <v>0.3</v>
      </c>
      <c r="AE373" s="1">
        <v>4.7</v>
      </c>
      <c r="AF373" s="1">
        <f t="shared" si="82"/>
        <v>6.2652045419194291</v>
      </c>
      <c r="AH373" s="1">
        <f t="shared" si="90"/>
        <v>1.1220000890511599</v>
      </c>
      <c r="AI373" s="1">
        <f t="shared" si="91"/>
        <v>7.1001913052834043E-2</v>
      </c>
      <c r="AJ373" s="1">
        <f t="shared" si="97"/>
        <v>1.1514333096422651</v>
      </c>
      <c r="AK373" s="1">
        <f t="shared" si="93"/>
        <v>483.38336710433714</v>
      </c>
      <c r="AL373" s="1" t="b">
        <f t="shared" si="94"/>
        <v>1</v>
      </c>
      <c r="AM373" s="1">
        <f t="shared" si="95"/>
        <v>427.82918906082995</v>
      </c>
      <c r="AN373" s="1" t="b">
        <f t="shared" si="96"/>
        <v>1</v>
      </c>
      <c r="AO373" s="1">
        <v>9.4879999999999995</v>
      </c>
    </row>
    <row r="374" spans="1:41">
      <c r="A374" s="7">
        <v>371</v>
      </c>
      <c r="B374" s="9" t="s">
        <v>47</v>
      </c>
      <c r="C374" s="9" t="s">
        <v>48</v>
      </c>
      <c r="D374" s="9" t="s">
        <v>47</v>
      </c>
      <c r="E374" s="9" t="s">
        <v>48</v>
      </c>
      <c r="F374" s="2" t="b">
        <f t="shared" si="89"/>
        <v>0</v>
      </c>
      <c r="G374" s="2" t="b">
        <f t="shared" si="87"/>
        <v>0</v>
      </c>
      <c r="H374" s="1" t="s">
        <v>125</v>
      </c>
      <c r="M374" s="1">
        <f>PRODUCT(SUM(PRODUCT(R374,overview!$J$6),PRODUCT(W374,overview!$K$6),PRODUCT(AB374,overview!$L$6)),1/SUM(overview!$J$6:$L$6))</f>
        <v>0.9558333333333332</v>
      </c>
      <c r="N374" s="1">
        <f>PRODUCT(SUM(PRODUCT(S374,overview!$J$6),PRODUCT(X374,overview!$K$6),PRODUCT(AC374,overview!$L$6)),1/SUM(overview!$J$6:$L$6))</f>
        <v>2.0441666666666665</v>
      </c>
      <c r="O374" s="1">
        <f t="shared" si="83"/>
        <v>12.5</v>
      </c>
      <c r="P374" s="1">
        <f t="shared" si="84"/>
        <v>9.5</v>
      </c>
      <c r="Q374" s="1">
        <f t="shared" si="88"/>
        <v>0.35536893599673869</v>
      </c>
      <c r="R374" s="1">
        <v>0.87</v>
      </c>
      <c r="S374" s="1">
        <v>2.13</v>
      </c>
      <c r="T374" s="1">
        <v>4.5</v>
      </c>
      <c r="U374" s="1">
        <v>4.5</v>
      </c>
      <c r="V374" s="1">
        <f t="shared" si="85"/>
        <v>0.40845070422535212</v>
      </c>
      <c r="W374" s="1">
        <v>1.004</v>
      </c>
      <c r="X374" s="1">
        <v>1.996</v>
      </c>
      <c r="Y374" s="1">
        <v>8</v>
      </c>
      <c r="Z374" s="1">
        <v>5</v>
      </c>
      <c r="AA374" s="1">
        <f t="shared" si="86"/>
        <v>0.31437875751503003</v>
      </c>
      <c r="AB374" s="1">
        <v>0.85699999999999998</v>
      </c>
      <c r="AC374" s="1">
        <v>2.1429999999999998</v>
      </c>
      <c r="AD374" s="1">
        <v>0</v>
      </c>
      <c r="AE374" s="1">
        <v>0</v>
      </c>
      <c r="AF374" s="1" t="e">
        <f t="shared" si="82"/>
        <v>#DIV/0!</v>
      </c>
      <c r="AH374" s="1">
        <f t="shared" si="90"/>
        <v>1.0015765100009855</v>
      </c>
      <c r="AI374" s="1">
        <f t="shared" si="91"/>
        <v>7.4736690094306682E-2</v>
      </c>
      <c r="AJ374" s="1">
        <f t="shared" si="97"/>
        <v>1.3245458881513574</v>
      </c>
      <c r="AK374" s="1">
        <f t="shared" si="93"/>
        <v>597.90890155151499</v>
      </c>
      <c r="AL374" s="1" t="b">
        <f t="shared" si="94"/>
        <v>1</v>
      </c>
      <c r="AM374" s="1">
        <f t="shared" si="95"/>
        <v>310.95349039218644</v>
      </c>
      <c r="AN374" s="1" t="b">
        <f t="shared" si="96"/>
        <v>1</v>
      </c>
      <c r="AO374" s="1">
        <v>9.4879999999999995</v>
      </c>
    </row>
    <row r="375" spans="1:41">
      <c r="A375" s="7">
        <v>372</v>
      </c>
      <c r="B375" s="9" t="s">
        <v>36</v>
      </c>
      <c r="C375" s="9" t="s">
        <v>37</v>
      </c>
      <c r="D375" s="9" t="s">
        <v>54</v>
      </c>
      <c r="E375" s="9" t="s">
        <v>55</v>
      </c>
      <c r="F375" s="2" t="b">
        <f t="shared" si="89"/>
        <v>1</v>
      </c>
      <c r="G375" s="2" t="b">
        <f t="shared" si="87"/>
        <v>1</v>
      </c>
      <c r="H375" s="1" t="s">
        <v>125</v>
      </c>
      <c r="M375" s="1">
        <f>PRODUCT(SUM(PRODUCT(R375,overview!$J$6),PRODUCT(W375,overview!$K$6),PRODUCT(AB375,overview!$L$6)),1/SUM(overview!$J$6:$L$6))</f>
        <v>0.84966666666666657</v>
      </c>
      <c r="N375" s="1">
        <f>PRODUCT(SUM(PRODUCT(S375,overview!$J$6),PRODUCT(X375,overview!$K$6),PRODUCT(AC375,overview!$L$6)),1/SUM(overview!$J$6:$L$6))</f>
        <v>2.1503333333333332</v>
      </c>
      <c r="O375" s="1">
        <f t="shared" si="83"/>
        <v>17</v>
      </c>
      <c r="P375" s="1">
        <f t="shared" si="84"/>
        <v>23</v>
      </c>
      <c r="Q375" s="1">
        <f t="shared" si="88"/>
        <v>0.53459108027027269</v>
      </c>
      <c r="R375" s="1">
        <v>1.0780000000000001</v>
      </c>
      <c r="S375" s="1">
        <v>1.9219999999999999</v>
      </c>
      <c r="T375" s="1">
        <v>11.5</v>
      </c>
      <c r="U375" s="1">
        <v>1.5</v>
      </c>
      <c r="V375" s="1">
        <f t="shared" si="85"/>
        <v>7.3157489933493192E-2</v>
      </c>
      <c r="W375" s="1">
        <v>0.73099999999999998</v>
      </c>
      <c r="X375" s="1">
        <v>2.2690000000000001</v>
      </c>
      <c r="Y375" s="1">
        <v>5</v>
      </c>
      <c r="Z375" s="1">
        <v>17</v>
      </c>
      <c r="AA375" s="1">
        <f t="shared" si="86"/>
        <v>1.095372410753636</v>
      </c>
      <c r="AB375" s="1">
        <v>0.85699999999999998</v>
      </c>
      <c r="AC375" s="1">
        <v>2.1429999999999998</v>
      </c>
      <c r="AD375" s="1">
        <v>0.5</v>
      </c>
      <c r="AE375" s="1">
        <v>4.5</v>
      </c>
      <c r="AF375" s="1">
        <f t="shared" si="82"/>
        <v>3.5991600559962675</v>
      </c>
      <c r="AH375" s="1">
        <f t="shared" si="90"/>
        <v>0.8326323848426731</v>
      </c>
      <c r="AI375" s="1">
        <f t="shared" si="91"/>
        <v>6.8194562964768973E-2</v>
      </c>
      <c r="AJ375" s="1">
        <f t="shared" si="97"/>
        <v>1.4168496436172016</v>
      </c>
      <c r="AK375" s="1">
        <f t="shared" si="93"/>
        <v>645.67175796939227</v>
      </c>
      <c r="AL375" s="1" t="b">
        <f t="shared" si="94"/>
        <v>1</v>
      </c>
      <c r="AM375" s="1">
        <f t="shared" si="95"/>
        <v>208.79517945707298</v>
      </c>
      <c r="AN375" s="1" t="b">
        <f t="shared" si="96"/>
        <v>1</v>
      </c>
      <c r="AO375" s="1">
        <v>9.4879999999999995</v>
      </c>
    </row>
    <row r="376" spans="1:41">
      <c r="A376" s="7">
        <v>373</v>
      </c>
      <c r="B376" s="9" t="s">
        <v>100</v>
      </c>
      <c r="C376" s="9" t="s">
        <v>73</v>
      </c>
      <c r="D376" s="9" t="s">
        <v>72</v>
      </c>
      <c r="E376" s="9" t="s">
        <v>73</v>
      </c>
      <c r="F376" s="2" t="b">
        <f t="shared" si="89"/>
        <v>1</v>
      </c>
      <c r="G376" s="2" t="b">
        <f t="shared" si="87"/>
        <v>1</v>
      </c>
      <c r="H376" s="1" t="s">
        <v>125</v>
      </c>
      <c r="M376" s="1">
        <f>PRODUCT(SUM(PRODUCT(R376,overview!$J$6),PRODUCT(W376,overview!$K$6),PRODUCT(AB376,overview!$L$6)),1/SUM(overview!$J$6:$L$6))</f>
        <v>0.3452142857142857</v>
      </c>
      <c r="N376" s="1">
        <f>PRODUCT(SUM(PRODUCT(S376,overview!$J$6),PRODUCT(X376,overview!$K$6),PRODUCT(AC376,overview!$L$6)),1/SUM(overview!$J$6:$L$6))</f>
        <v>2.6547857142857141</v>
      </c>
      <c r="O376" s="1">
        <f t="shared" si="83"/>
        <v>13</v>
      </c>
      <c r="P376" s="1">
        <f t="shared" si="84"/>
        <v>3</v>
      </c>
      <c r="Q376" s="1">
        <f t="shared" si="88"/>
        <v>3.0008009586668077E-2</v>
      </c>
      <c r="R376" s="1">
        <v>0.33300000000000002</v>
      </c>
      <c r="S376" s="1">
        <v>2.6669999999999998</v>
      </c>
      <c r="T376" s="1">
        <v>9</v>
      </c>
      <c r="U376" s="1">
        <v>0</v>
      </c>
      <c r="V376" s="1">
        <f t="shared" si="85"/>
        <v>0</v>
      </c>
      <c r="W376" s="1">
        <v>0.35199999999999998</v>
      </c>
      <c r="X376" s="1">
        <v>2.6480000000000001</v>
      </c>
      <c r="Y376" s="1">
        <v>3</v>
      </c>
      <c r="Z376" s="1">
        <v>3</v>
      </c>
      <c r="AA376" s="1">
        <f t="shared" si="86"/>
        <v>0.13293051359516614</v>
      </c>
      <c r="AB376" s="1">
        <v>0.33300000000000002</v>
      </c>
      <c r="AC376" s="1">
        <v>2.6669999999999998</v>
      </c>
      <c r="AD376" s="1">
        <v>1</v>
      </c>
      <c r="AE376" s="1">
        <v>0</v>
      </c>
      <c r="AF376" s="1">
        <f t="shared" si="82"/>
        <v>0</v>
      </c>
      <c r="AH376" s="1">
        <f t="shared" si="90"/>
        <v>0.71253773610109272</v>
      </c>
      <c r="AI376" s="1">
        <f t="shared" si="91"/>
        <v>6.4824597339313048E-2</v>
      </c>
      <c r="AJ376" s="1">
        <f t="shared" si="97"/>
        <v>1.6727641691373309</v>
      </c>
      <c r="AK376" s="1">
        <f t="shared" si="93"/>
        <v>569.44534838213451</v>
      </c>
      <c r="AL376" s="1" t="b">
        <f t="shared" si="94"/>
        <v>1</v>
      </c>
      <c r="AM376" s="1">
        <f t="shared" si="95"/>
        <v>131.46099883098177</v>
      </c>
      <c r="AN376" s="1" t="b">
        <f t="shared" si="96"/>
        <v>1</v>
      </c>
      <c r="AO376" s="1">
        <v>9.4879999999999995</v>
      </c>
    </row>
    <row r="377" spans="1:41">
      <c r="A377" s="7">
        <v>374</v>
      </c>
      <c r="B377" s="9" t="s">
        <v>84</v>
      </c>
      <c r="C377" s="9" t="s">
        <v>37</v>
      </c>
      <c r="D377" s="9" t="s">
        <v>84</v>
      </c>
      <c r="E377" s="9" t="s">
        <v>37</v>
      </c>
      <c r="F377" s="2" t="b">
        <f t="shared" si="89"/>
        <v>0</v>
      </c>
      <c r="G377" s="2" t="b">
        <f t="shared" si="87"/>
        <v>0</v>
      </c>
      <c r="H377" s="1" t="s">
        <v>125</v>
      </c>
      <c r="M377" s="1">
        <f>PRODUCT(SUM(PRODUCT(R377,overview!$J$6),PRODUCT(W377,overview!$K$6),PRODUCT(AB377,overview!$L$6)),1/SUM(overview!$J$6:$L$6))</f>
        <v>1.1013095238095236</v>
      </c>
      <c r="N377" s="1">
        <f>PRODUCT(SUM(PRODUCT(S377,overview!$J$6),PRODUCT(X377,overview!$K$6),PRODUCT(AC377,overview!$L$6)),1/SUM(overview!$J$6:$L$6))</f>
        <v>1.8986904761904762</v>
      </c>
      <c r="O377" s="1">
        <f t="shared" si="83"/>
        <v>19</v>
      </c>
      <c r="P377" s="1">
        <f t="shared" si="84"/>
        <v>0</v>
      </c>
      <c r="Q377" s="1">
        <f t="shared" si="88"/>
        <v>0</v>
      </c>
      <c r="R377" s="1">
        <v>1.1659999999999999</v>
      </c>
      <c r="S377" s="1">
        <v>1.8340000000000001</v>
      </c>
      <c r="T377" s="1">
        <v>14</v>
      </c>
      <c r="U377" s="1">
        <v>0</v>
      </c>
      <c r="V377" s="1">
        <f t="shared" si="85"/>
        <v>0</v>
      </c>
      <c r="W377" s="1">
        <v>1.0529999999999999</v>
      </c>
      <c r="X377" s="1">
        <v>1.9470000000000001</v>
      </c>
      <c r="Y377" s="1">
        <v>5</v>
      </c>
      <c r="Z377" s="1">
        <v>0</v>
      </c>
      <c r="AA377" s="1">
        <f t="shared" si="86"/>
        <v>0</v>
      </c>
      <c r="AB377" s="1">
        <v>1.5</v>
      </c>
      <c r="AC377" s="1">
        <v>1.5</v>
      </c>
      <c r="AD377" s="1">
        <v>0</v>
      </c>
      <c r="AE377" s="1">
        <v>0</v>
      </c>
      <c r="AF377" s="1" t="e">
        <f t="shared" si="82"/>
        <v>#DIV/0!</v>
      </c>
      <c r="AH377" s="1">
        <f t="shared" si="90"/>
        <v>0.45718185325995242</v>
      </c>
      <c r="AI377" s="1">
        <f t="shared" si="91"/>
        <v>6.3982719451789516E-2</v>
      </c>
      <c r="AJ377" s="1">
        <f t="shared" si="97"/>
        <v>1.4299341083934174</v>
      </c>
      <c r="AK377" s="1">
        <f t="shared" si="93"/>
        <v>526.43116327823748</v>
      </c>
      <c r="AL377" s="1" t="b">
        <f t="shared" si="94"/>
        <v>1</v>
      </c>
      <c r="AM377" s="1">
        <f t="shared" si="95"/>
        <v>88.134390520475918</v>
      </c>
      <c r="AN377" s="1" t="b">
        <f t="shared" si="96"/>
        <v>1</v>
      </c>
      <c r="AO377" s="1">
        <v>9.4879999999999995</v>
      </c>
    </row>
    <row r="378" spans="1:41">
      <c r="A378" s="7">
        <v>375</v>
      </c>
      <c r="B378" s="9" t="s">
        <v>51</v>
      </c>
      <c r="C378" s="9" t="s">
        <v>52</v>
      </c>
      <c r="D378" s="9" t="s">
        <v>51</v>
      </c>
      <c r="E378" s="9" t="s">
        <v>52</v>
      </c>
      <c r="F378" s="2" t="b">
        <f t="shared" si="89"/>
        <v>0</v>
      </c>
      <c r="G378" s="2" t="b">
        <f t="shared" si="87"/>
        <v>0</v>
      </c>
      <c r="H378" s="1" t="s">
        <v>125</v>
      </c>
      <c r="M378" s="1">
        <f>PRODUCT(SUM(PRODUCT(R378,overview!$J$6),PRODUCT(W378,overview!$K$6),PRODUCT(AB378,overview!$L$6)),1/SUM(overview!$J$6:$L$6))</f>
        <v>0.33495238095238095</v>
      </c>
      <c r="N378" s="1">
        <f>PRODUCT(SUM(PRODUCT(S378,overview!$J$6),PRODUCT(X378,overview!$K$6),PRODUCT(AC378,overview!$L$6)),1/SUM(overview!$J$6:$L$6))</f>
        <v>2.6650476190476189</v>
      </c>
      <c r="O378" s="1">
        <f t="shared" si="83"/>
        <v>6</v>
      </c>
      <c r="P378" s="1">
        <f t="shared" si="84"/>
        <v>2</v>
      </c>
      <c r="Q378" s="1">
        <f t="shared" si="88"/>
        <v>4.1894483555492024E-2</v>
      </c>
      <c r="R378" s="1">
        <v>0.33500000000000002</v>
      </c>
      <c r="S378" s="1">
        <v>2.665</v>
      </c>
      <c r="T378" s="1">
        <v>1</v>
      </c>
      <c r="U378" s="1">
        <v>1</v>
      </c>
      <c r="V378" s="1">
        <f t="shared" si="85"/>
        <v>0.12570356472795496</v>
      </c>
      <c r="W378" s="1">
        <v>0.33500000000000002</v>
      </c>
      <c r="X378" s="1">
        <v>2.665</v>
      </c>
      <c r="Y378" s="1">
        <v>5</v>
      </c>
      <c r="Z378" s="1">
        <v>1</v>
      </c>
      <c r="AA378" s="1">
        <f t="shared" si="86"/>
        <v>2.5140712945590997E-2</v>
      </c>
      <c r="AB378" s="1">
        <v>0.33300000000000002</v>
      </c>
      <c r="AC378" s="1">
        <v>2.6669999999999998</v>
      </c>
      <c r="AD378" s="1">
        <v>0</v>
      </c>
      <c r="AE378" s="1">
        <v>0</v>
      </c>
      <c r="AF378" s="1" t="e">
        <f t="shared" si="82"/>
        <v>#DIV/0!</v>
      </c>
      <c r="AH378" s="1">
        <f t="shared" si="90"/>
        <v>0.32652651043132219</v>
      </c>
      <c r="AI378" s="1">
        <f t="shared" si="91"/>
        <v>6.8369048103118779E-2</v>
      </c>
      <c r="AJ378" s="1">
        <f t="shared" si="97"/>
        <v>0.71972172263634837</v>
      </c>
      <c r="AK378" s="1">
        <f t="shared" si="93"/>
        <v>396.50723435527698</v>
      </c>
      <c r="AL378" s="1" t="b">
        <f t="shared" si="94"/>
        <v>1</v>
      </c>
      <c r="AM378" s="1">
        <f t="shared" si="95"/>
        <v>54.896618828604524</v>
      </c>
      <c r="AN378" s="1" t="b">
        <f t="shared" si="96"/>
        <v>1</v>
      </c>
      <c r="AO378" s="1">
        <v>9.4879999999999995</v>
      </c>
    </row>
    <row r="379" spans="1:41">
      <c r="A379" s="7">
        <v>376</v>
      </c>
      <c r="B379" s="9" t="s">
        <v>83</v>
      </c>
      <c r="C379" s="9" t="s">
        <v>61</v>
      </c>
      <c r="D379" s="9" t="s">
        <v>40</v>
      </c>
      <c r="E379" s="9" t="s">
        <v>29</v>
      </c>
      <c r="F379" s="2" t="b">
        <f t="shared" si="89"/>
        <v>0</v>
      </c>
      <c r="G379" s="2" t="b">
        <f t="shared" si="87"/>
        <v>1</v>
      </c>
      <c r="H379" s="1" t="s">
        <v>285</v>
      </c>
      <c r="M379" s="1">
        <f>PRODUCT(SUM(PRODUCT(R379,overview!$J$6),PRODUCT(W379,overview!$K$6),PRODUCT(AB379,overview!$L$6)),1/SUM(overview!$J$6:$L$6))</f>
        <v>0.89957142857142847</v>
      </c>
      <c r="N379" s="1">
        <f>PRODUCT(SUM(PRODUCT(S379,overview!$J$6),PRODUCT(X379,overview!$K$6),PRODUCT(AC379,overview!$L$6)),1/SUM(overview!$J$6:$L$6))</f>
        <v>2.1004285714285715</v>
      </c>
      <c r="O379" s="1">
        <f t="shared" si="83"/>
        <v>14.5</v>
      </c>
      <c r="P379" s="1">
        <f t="shared" si="84"/>
        <v>12.5</v>
      </c>
      <c r="Q379" s="1">
        <f t="shared" si="88"/>
        <v>0.36920684730069153</v>
      </c>
      <c r="R379" s="1">
        <v>1.002</v>
      </c>
      <c r="S379" s="1">
        <v>1.998</v>
      </c>
      <c r="T379" s="1">
        <v>8</v>
      </c>
      <c r="U379" s="1">
        <v>4</v>
      </c>
      <c r="V379" s="1">
        <f t="shared" si="85"/>
        <v>0.25075075075075076</v>
      </c>
      <c r="W379" s="1">
        <v>0.85199999999999998</v>
      </c>
      <c r="X379" s="1">
        <v>2.1480000000000001</v>
      </c>
      <c r="Y379" s="1">
        <v>5.5</v>
      </c>
      <c r="Z379" s="1">
        <v>7.5</v>
      </c>
      <c r="AA379" s="1">
        <f t="shared" si="86"/>
        <v>0.54088369730827823</v>
      </c>
      <c r="AB379" s="1">
        <v>0.75</v>
      </c>
      <c r="AC379" s="1">
        <v>2.25</v>
      </c>
      <c r="AD379" s="1">
        <v>1</v>
      </c>
      <c r="AE379" s="1">
        <v>1</v>
      </c>
      <c r="AF379" s="1">
        <f t="shared" si="82"/>
        <v>0.33333333333333331</v>
      </c>
      <c r="AH379" s="1">
        <f t="shared" si="90"/>
        <v>0.30710918504632817</v>
      </c>
      <c r="AI379" s="1">
        <f t="shared" si="91"/>
        <v>4.2200415992865468E-2</v>
      </c>
      <c r="AJ379" s="1">
        <f t="shared" si="97"/>
        <v>0.75891046073601864</v>
      </c>
      <c r="AK379" s="1">
        <f t="shared" si="93"/>
        <v>250.25377650660417</v>
      </c>
      <c r="AL379" s="1" t="b">
        <f t="shared" si="94"/>
        <v>1</v>
      </c>
      <c r="AM379" s="1">
        <f t="shared" si="95"/>
        <v>29.584306943660103</v>
      </c>
      <c r="AN379" s="1" t="b">
        <f t="shared" si="96"/>
        <v>1</v>
      </c>
      <c r="AO379" s="1">
        <v>9.4879999999999995</v>
      </c>
    </row>
    <row r="380" spans="1:41">
      <c r="A380" s="7">
        <v>377</v>
      </c>
      <c r="B380" s="9" t="s">
        <v>28</v>
      </c>
      <c r="C380" s="9" t="s">
        <v>29</v>
      </c>
      <c r="D380" s="9" t="s">
        <v>28</v>
      </c>
      <c r="E380" s="9" t="s">
        <v>29</v>
      </c>
      <c r="F380" s="2" t="b">
        <f t="shared" si="89"/>
        <v>0</v>
      </c>
      <c r="G380" s="2" t="b">
        <f t="shared" si="87"/>
        <v>0</v>
      </c>
      <c r="H380" s="1" t="s">
        <v>285</v>
      </c>
      <c r="M380" s="1">
        <f>PRODUCT(SUM(PRODUCT(R380,overview!$J$6),PRODUCT(W380,overview!$K$6),PRODUCT(AB380,overview!$L$6)),1/SUM(overview!$J$6:$L$6))</f>
        <v>0.68938095238095232</v>
      </c>
      <c r="N380" s="1">
        <f>PRODUCT(SUM(PRODUCT(S380,overview!$J$6),PRODUCT(X380,overview!$K$6),PRODUCT(AC380,overview!$L$6)),1/SUM(overview!$J$6:$L$6))</f>
        <v>2.3106190476190474</v>
      </c>
      <c r="O380" s="1">
        <f t="shared" si="83"/>
        <v>10</v>
      </c>
      <c r="P380" s="1">
        <f t="shared" si="84"/>
        <v>4</v>
      </c>
      <c r="Q380" s="1">
        <f t="shared" si="88"/>
        <v>0.11934134328050615</v>
      </c>
      <c r="R380" s="1">
        <v>0.65700000000000003</v>
      </c>
      <c r="S380" s="1">
        <v>2.343</v>
      </c>
      <c r="T380" s="1">
        <v>6</v>
      </c>
      <c r="U380" s="1">
        <v>1</v>
      </c>
      <c r="V380" s="1">
        <f t="shared" si="85"/>
        <v>4.6734955185659413E-2</v>
      </c>
      <c r="W380" s="1">
        <v>0.70699999999999996</v>
      </c>
      <c r="X380" s="1">
        <v>2.2930000000000001</v>
      </c>
      <c r="Y380" s="1">
        <v>4</v>
      </c>
      <c r="Z380" s="1">
        <v>3</v>
      </c>
      <c r="AA380" s="1">
        <f t="shared" si="86"/>
        <v>0.23124727431312686</v>
      </c>
      <c r="AB380" s="1">
        <v>0.66700000000000004</v>
      </c>
      <c r="AC380" s="1">
        <v>2.3330000000000002</v>
      </c>
      <c r="AD380" s="1">
        <v>0</v>
      </c>
      <c r="AE380" s="1">
        <v>0</v>
      </c>
      <c r="AF380" s="1" t="e">
        <f t="shared" si="82"/>
        <v>#DIV/0!</v>
      </c>
      <c r="AH380" s="1">
        <f t="shared" si="90"/>
        <v>0.20725153819112774</v>
      </c>
      <c r="AI380" s="1">
        <f t="shared" si="91"/>
        <v>3.514000124169616E-2</v>
      </c>
      <c r="AJ380" s="1">
        <f t="shared" si="97"/>
        <v>0.35897435897435898</v>
      </c>
      <c r="AK380" s="1">
        <f t="shared" si="93"/>
        <v>178.25060801348644</v>
      </c>
      <c r="AL380" s="1" t="b">
        <f t="shared" si="94"/>
        <v>1</v>
      </c>
      <c r="AM380" s="1">
        <f t="shared" si="95"/>
        <v>22.730050823986627</v>
      </c>
      <c r="AN380" s="1" t="b">
        <f t="shared" si="96"/>
        <v>1</v>
      </c>
      <c r="AO380" s="1">
        <v>9.4879999999999995</v>
      </c>
    </row>
    <row r="381" spans="1:41">
      <c r="A381" s="7">
        <v>378</v>
      </c>
      <c r="B381" s="9" t="s">
        <v>28</v>
      </c>
      <c r="C381" s="9" t="s">
        <v>29</v>
      </c>
      <c r="D381" s="9" t="s">
        <v>28</v>
      </c>
      <c r="E381" s="9" t="s">
        <v>29</v>
      </c>
      <c r="F381" s="2" t="b">
        <f t="shared" si="89"/>
        <v>0</v>
      </c>
      <c r="G381" s="2" t="b">
        <f t="shared" si="87"/>
        <v>0</v>
      </c>
      <c r="H381" s="1" t="s">
        <v>285</v>
      </c>
      <c r="M381" s="1">
        <f>PRODUCT(SUM(PRODUCT(R381,overview!$J$6),PRODUCT(W381,overview!$K$6),PRODUCT(AB381,overview!$L$6)),1/SUM(overview!$J$6:$L$6))</f>
        <v>0.68178571428571433</v>
      </c>
      <c r="N381" s="1">
        <f>PRODUCT(SUM(PRODUCT(S381,overview!$J$6),PRODUCT(X381,overview!$K$6),PRODUCT(AC381,overview!$L$6)),1/SUM(overview!$J$6:$L$6))</f>
        <v>2.3182142857142858</v>
      </c>
      <c r="O381" s="1">
        <f t="shared" si="83"/>
        <v>5</v>
      </c>
      <c r="P381" s="1">
        <f t="shared" si="84"/>
        <v>8</v>
      </c>
      <c r="Q381" s="1">
        <f t="shared" si="88"/>
        <v>0.470559235865044</v>
      </c>
      <c r="R381" s="1">
        <v>0.66700000000000004</v>
      </c>
      <c r="S381" s="1">
        <v>2.3330000000000002</v>
      </c>
      <c r="T381" s="1">
        <v>1</v>
      </c>
      <c r="U381" s="1">
        <v>0</v>
      </c>
      <c r="V381" s="1">
        <f t="shared" si="85"/>
        <v>0</v>
      </c>
      <c r="W381" s="1">
        <v>0.69</v>
      </c>
      <c r="X381" s="1">
        <v>2.31</v>
      </c>
      <c r="Y381" s="1">
        <v>4</v>
      </c>
      <c r="Z381" s="1">
        <v>8</v>
      </c>
      <c r="AA381" s="1">
        <f t="shared" si="86"/>
        <v>0.59740259740259738</v>
      </c>
      <c r="AB381" s="1">
        <v>0.66700000000000004</v>
      </c>
      <c r="AC381" s="1">
        <v>2.3330000000000002</v>
      </c>
      <c r="AD381" s="1">
        <v>0</v>
      </c>
      <c r="AE381" s="1">
        <v>0</v>
      </c>
      <c r="AF381" s="1" t="e">
        <f t="shared" si="82"/>
        <v>#DIV/0!</v>
      </c>
      <c r="AH381" s="1">
        <f t="shared" si="90"/>
        <v>0.20457475639597605</v>
      </c>
      <c r="AI381" s="1">
        <f t="shared" si="91"/>
        <v>5.0995762246667978E-2</v>
      </c>
      <c r="AJ381" s="1">
        <f t="shared" si="97"/>
        <v>0.6052974381241859</v>
      </c>
      <c r="AK381" s="1">
        <f t="shared" si="93"/>
        <v>215.06616308654637</v>
      </c>
      <c r="AL381" s="1" t="b">
        <f t="shared" si="94"/>
        <v>1</v>
      </c>
      <c r="AM381" s="1">
        <f t="shared" si="95"/>
        <v>25.262872331732289</v>
      </c>
      <c r="AN381" s="1" t="b">
        <f t="shared" si="96"/>
        <v>1</v>
      </c>
      <c r="AO381" s="1">
        <v>9.4879999999999995</v>
      </c>
    </row>
    <row r="382" spans="1:41">
      <c r="A382" s="7">
        <v>379</v>
      </c>
      <c r="B382" s="9" t="s">
        <v>75</v>
      </c>
      <c r="C382" s="9" t="s">
        <v>1</v>
      </c>
      <c r="D382" s="9" t="s">
        <v>45</v>
      </c>
      <c r="E382" s="9" t="s">
        <v>46</v>
      </c>
      <c r="F382" s="2" t="b">
        <f t="shared" si="89"/>
        <v>0</v>
      </c>
      <c r="G382" s="2" t="b">
        <f t="shared" si="87"/>
        <v>1</v>
      </c>
      <c r="H382" s="1" t="s">
        <v>285</v>
      </c>
      <c r="M382" s="1">
        <f>PRODUCT(SUM(PRODUCT(R382,overview!$J$6),PRODUCT(W382,overview!$K$6),PRODUCT(AB382,overview!$L$6)),1/SUM(overview!$J$6:$L$6))</f>
        <v>1.0395714285714286</v>
      </c>
      <c r="N382" s="1">
        <f>PRODUCT(SUM(PRODUCT(S382,overview!$J$6),PRODUCT(X382,overview!$K$6),PRODUCT(AC382,overview!$L$6)),1/SUM(overview!$J$6:$L$6))</f>
        <v>1.9604285714285712</v>
      </c>
      <c r="O382" s="1">
        <f t="shared" si="83"/>
        <v>10</v>
      </c>
      <c r="P382" s="1">
        <f t="shared" si="84"/>
        <v>10</v>
      </c>
      <c r="Q382" s="1">
        <f t="shared" si="88"/>
        <v>0.53027763608540412</v>
      </c>
      <c r="R382" s="1">
        <v>1.0840000000000001</v>
      </c>
      <c r="S382" s="1">
        <v>1.9159999999999999</v>
      </c>
      <c r="T382" s="1">
        <v>6</v>
      </c>
      <c r="U382" s="1">
        <v>1</v>
      </c>
      <c r="V382" s="1">
        <f t="shared" si="85"/>
        <v>9.429366736256091E-2</v>
      </c>
      <c r="W382" s="1">
        <v>1.018</v>
      </c>
      <c r="X382" s="1">
        <v>1.982</v>
      </c>
      <c r="Y382" s="1">
        <v>4</v>
      </c>
      <c r="Z382" s="1">
        <v>7</v>
      </c>
      <c r="AA382" s="1">
        <f t="shared" si="86"/>
        <v>0.89883955600403631</v>
      </c>
      <c r="AB382" s="1">
        <v>1</v>
      </c>
      <c r="AC382" s="1">
        <v>2</v>
      </c>
      <c r="AD382" s="1">
        <v>0</v>
      </c>
      <c r="AE382" s="1">
        <v>2</v>
      </c>
      <c r="AF382" s="1" t="e">
        <f t="shared" si="82"/>
        <v>#DIV/0!</v>
      </c>
      <c r="AH382" s="1">
        <f t="shared" si="90"/>
        <v>0.27902574443901157</v>
      </c>
      <c r="AI382" s="1">
        <f t="shared" si="91"/>
        <v>5.5987623877149277E-2</v>
      </c>
      <c r="AJ382" s="1">
        <f t="shared" si="97"/>
        <v>0.81121034801355096</v>
      </c>
      <c r="AK382" s="1">
        <f t="shared" si="93"/>
        <v>218.39746917597139</v>
      </c>
      <c r="AL382" s="1" t="b">
        <f t="shared" si="94"/>
        <v>1</v>
      </c>
      <c r="AM382" s="1">
        <f t="shared" si="95"/>
        <v>26.620627601290924</v>
      </c>
      <c r="AN382" s="1" t="b">
        <f t="shared" si="96"/>
        <v>1</v>
      </c>
      <c r="AO382" s="1">
        <v>9.4879999999999995</v>
      </c>
    </row>
    <row r="383" spans="1:41">
      <c r="A383" s="7">
        <v>380</v>
      </c>
      <c r="B383" s="9" t="s">
        <v>72</v>
      </c>
      <c r="C383" s="9" t="s">
        <v>73</v>
      </c>
      <c r="D383" s="9" t="s">
        <v>72</v>
      </c>
      <c r="E383" s="9" t="s">
        <v>73</v>
      </c>
      <c r="F383" s="2" t="b">
        <f t="shared" si="89"/>
        <v>0</v>
      </c>
      <c r="G383" s="2" t="b">
        <f t="shared" si="87"/>
        <v>0</v>
      </c>
      <c r="H383" s="1" t="s">
        <v>285</v>
      </c>
      <c r="M383" s="1">
        <f>PRODUCT(SUM(PRODUCT(R383,overview!$J$6),PRODUCT(W383,overview!$K$6),PRODUCT(AB383,overview!$L$6)),1/SUM(overview!$J$6:$L$6))</f>
        <v>0.33492857142857146</v>
      </c>
      <c r="N383" s="1">
        <f>PRODUCT(SUM(PRODUCT(S383,overview!$J$6),PRODUCT(X383,overview!$K$6),PRODUCT(AC383,overview!$L$6)),1/SUM(overview!$J$6:$L$6))</f>
        <v>2.6650714285714283</v>
      </c>
      <c r="O383" s="1">
        <f t="shared" si="83"/>
        <v>11</v>
      </c>
      <c r="P383" s="1">
        <f t="shared" si="84"/>
        <v>3</v>
      </c>
      <c r="Q383" s="1">
        <f t="shared" si="88"/>
        <v>3.4274561974167991E-2</v>
      </c>
      <c r="R383" s="1">
        <v>0.33300000000000002</v>
      </c>
      <c r="S383" s="1">
        <v>2.6669999999999998</v>
      </c>
      <c r="T383" s="1">
        <v>6</v>
      </c>
      <c r="U383" s="1">
        <v>0</v>
      </c>
      <c r="V383" s="1">
        <f t="shared" si="85"/>
        <v>0</v>
      </c>
      <c r="W383" s="1">
        <v>0.33600000000000002</v>
      </c>
      <c r="X383" s="1">
        <v>2.6640000000000001</v>
      </c>
      <c r="Y383" s="1">
        <v>5</v>
      </c>
      <c r="Z383" s="1">
        <v>3</v>
      </c>
      <c r="AA383" s="1">
        <f t="shared" si="86"/>
        <v>7.5675675675675694E-2</v>
      </c>
      <c r="AB383" s="1">
        <v>0.33300000000000002</v>
      </c>
      <c r="AC383" s="1">
        <v>2.6669999999999998</v>
      </c>
      <c r="AD383" s="1">
        <v>0</v>
      </c>
      <c r="AE383" s="1">
        <v>0</v>
      </c>
      <c r="AF383" s="1" t="e">
        <f t="shared" si="82"/>
        <v>#DIV/0!</v>
      </c>
      <c r="AH383" s="1">
        <f t="shared" si="90"/>
        <v>0.31854643281465078</v>
      </c>
      <c r="AI383" s="1">
        <f t="shared" si="91"/>
        <v>4.8224536058708259E-2</v>
      </c>
      <c r="AJ383" s="1">
        <f t="shared" si="97"/>
        <v>0.86085328757507196</v>
      </c>
      <c r="AK383" s="1">
        <f t="shared" si="93"/>
        <v>268.94562681683959</v>
      </c>
      <c r="AL383" s="1" t="b">
        <f t="shared" si="94"/>
        <v>1</v>
      </c>
      <c r="AM383" s="1">
        <f t="shared" si="95"/>
        <v>32.302333496944271</v>
      </c>
      <c r="AN383" s="1" t="b">
        <f t="shared" si="96"/>
        <v>1</v>
      </c>
      <c r="AO383" s="1">
        <v>9.4879999999999995</v>
      </c>
    </row>
    <row r="384" spans="1:41">
      <c r="A384" s="7">
        <v>381</v>
      </c>
      <c r="B384" s="9" t="s">
        <v>47</v>
      </c>
      <c r="C384" s="9" t="s">
        <v>48</v>
      </c>
      <c r="D384" s="9" t="s">
        <v>79</v>
      </c>
      <c r="E384" s="9" t="s">
        <v>48</v>
      </c>
      <c r="F384" s="2" t="b">
        <f t="shared" si="89"/>
        <v>1</v>
      </c>
      <c r="G384" s="2" t="b">
        <f t="shared" si="87"/>
        <v>0</v>
      </c>
      <c r="H384" s="1" t="s">
        <v>285</v>
      </c>
      <c r="M384" s="1">
        <f>PRODUCT(SUM(PRODUCT(R384,overview!$J$6),PRODUCT(W384,overview!$K$6),PRODUCT(AB384,overview!$L$6)),1/SUM(overview!$J$6:$L$6))</f>
        <v>0.98959523809523797</v>
      </c>
      <c r="N384" s="1">
        <f>PRODUCT(SUM(PRODUCT(S384,overview!$J$6),PRODUCT(X384,overview!$K$6),PRODUCT(AC384,overview!$L$6)),1/SUM(overview!$J$6:$L$6))</f>
        <v>2.0104047619047618</v>
      </c>
      <c r="O384" s="1">
        <f t="shared" si="83"/>
        <v>14</v>
      </c>
      <c r="P384" s="1">
        <f t="shared" si="84"/>
        <v>5</v>
      </c>
      <c r="Q384" s="1">
        <f t="shared" si="88"/>
        <v>0.17579886271928857</v>
      </c>
      <c r="R384" s="1">
        <v>0.88200000000000001</v>
      </c>
      <c r="S384" s="1">
        <v>2.1179999999999999</v>
      </c>
      <c r="T384" s="1">
        <v>3</v>
      </c>
      <c r="U384" s="1">
        <v>1</v>
      </c>
      <c r="V384" s="1">
        <f t="shared" si="85"/>
        <v>0.13881019830028329</v>
      </c>
      <c r="W384" s="1">
        <v>1.0449999999999999</v>
      </c>
      <c r="X384" s="1">
        <v>1.9550000000000001</v>
      </c>
      <c r="Y384" s="1">
        <v>10</v>
      </c>
      <c r="Z384" s="1">
        <v>4</v>
      </c>
      <c r="AA384" s="1">
        <f t="shared" si="86"/>
        <v>0.21381074168797956</v>
      </c>
      <c r="AB384" s="1">
        <v>1</v>
      </c>
      <c r="AC384" s="1">
        <v>2</v>
      </c>
      <c r="AD384" s="1">
        <v>1</v>
      </c>
      <c r="AE384" s="1">
        <v>0</v>
      </c>
      <c r="AF384" s="1">
        <f t="shared" si="82"/>
        <v>0</v>
      </c>
      <c r="AH384" s="1">
        <f t="shared" si="90"/>
        <v>0.28526739254731454</v>
      </c>
      <c r="AI384" s="1">
        <f t="shared" si="91"/>
        <v>2.7458168108104343E-2</v>
      </c>
      <c r="AJ384" s="1">
        <f t="shared" si="97"/>
        <v>0.66589278176445754</v>
      </c>
      <c r="AK384" s="1">
        <f t="shared" si="93"/>
        <v>325.12894073157287</v>
      </c>
      <c r="AL384" s="1" t="b">
        <f t="shared" si="94"/>
        <v>1</v>
      </c>
      <c r="AM384" s="1">
        <f t="shared" si="95"/>
        <v>41.342379525766695</v>
      </c>
      <c r="AN384" s="1" t="b">
        <f t="shared" si="96"/>
        <v>1</v>
      </c>
      <c r="AO384" s="1">
        <v>9.4879999999999995</v>
      </c>
    </row>
    <row r="385" spans="1:41">
      <c r="A385" s="7">
        <v>382</v>
      </c>
      <c r="B385" s="9" t="s">
        <v>65</v>
      </c>
      <c r="C385" s="9" t="s">
        <v>2</v>
      </c>
      <c r="D385" s="9" t="s">
        <v>28</v>
      </c>
      <c r="E385" s="9" t="s">
        <v>29</v>
      </c>
      <c r="F385" s="2" t="b">
        <f t="shared" si="89"/>
        <v>0</v>
      </c>
      <c r="G385" s="2" t="b">
        <f t="shared" si="87"/>
        <v>1</v>
      </c>
      <c r="H385" s="1" t="s">
        <v>285</v>
      </c>
      <c r="M385" s="1">
        <f>PRODUCT(SUM(PRODUCT(R385,overview!$J$6),PRODUCT(W385,overview!$K$6),PRODUCT(AB385,overview!$L$6)),1/SUM(overview!$J$6:$L$6))</f>
        <v>0.59599999999999997</v>
      </c>
      <c r="N385" s="1">
        <f>PRODUCT(SUM(PRODUCT(S385,overview!$J$6),PRODUCT(X385,overview!$K$6),PRODUCT(AC385,overview!$L$6)),1/SUM(overview!$J$6:$L$6))</f>
        <v>2.4039999999999995</v>
      </c>
      <c r="O385" s="1">
        <f t="shared" si="83"/>
        <v>12</v>
      </c>
      <c r="P385" s="1">
        <f t="shared" si="84"/>
        <v>4</v>
      </c>
      <c r="Q385" s="1">
        <f t="shared" si="88"/>
        <v>8.2640044370493632E-2</v>
      </c>
      <c r="R385" s="1">
        <v>0.33300000000000002</v>
      </c>
      <c r="S385" s="1">
        <v>2.6669999999999998</v>
      </c>
      <c r="T385" s="1">
        <v>5</v>
      </c>
      <c r="U385" s="1">
        <v>0</v>
      </c>
      <c r="V385" s="1">
        <f t="shared" si="85"/>
        <v>0</v>
      </c>
      <c r="W385" s="1">
        <v>0.73899999999999999</v>
      </c>
      <c r="X385" s="1">
        <v>2.2610000000000001</v>
      </c>
      <c r="Y385" s="1">
        <v>7</v>
      </c>
      <c r="Z385" s="1">
        <v>3</v>
      </c>
      <c r="AA385" s="1">
        <f t="shared" si="86"/>
        <v>0.14007708346496492</v>
      </c>
      <c r="AB385" s="1">
        <v>0.41699999999999998</v>
      </c>
      <c r="AC385" s="1">
        <v>2.5830000000000002</v>
      </c>
      <c r="AD385" s="1">
        <v>0</v>
      </c>
      <c r="AE385" s="1">
        <v>1</v>
      </c>
      <c r="AF385" s="1" t="e">
        <f t="shared" si="82"/>
        <v>#DIV/0!</v>
      </c>
      <c r="AH385" s="1">
        <f t="shared" si="90"/>
        <v>0.31316492981635685</v>
      </c>
      <c r="AI385" s="1">
        <f t="shared" si="91"/>
        <v>3.4213673063602935E-2</v>
      </c>
      <c r="AJ385" s="1">
        <f t="shared" si="97"/>
        <v>0.68914530905717275</v>
      </c>
      <c r="AK385" s="1">
        <f t="shared" si="93"/>
        <v>297.48896929801413</v>
      </c>
      <c r="AL385" s="1" t="b">
        <f t="shared" si="94"/>
        <v>1</v>
      </c>
      <c r="AM385" s="1">
        <f t="shared" si="95"/>
        <v>39.614986114547762</v>
      </c>
      <c r="AN385" s="1" t="b">
        <f t="shared" si="96"/>
        <v>1</v>
      </c>
      <c r="AO385" s="1">
        <v>9.4879999999999995</v>
      </c>
    </row>
    <row r="386" spans="1:41">
      <c r="A386" s="7">
        <v>383</v>
      </c>
      <c r="B386" s="9" t="s">
        <v>85</v>
      </c>
      <c r="C386" s="9" t="s">
        <v>86</v>
      </c>
      <c r="D386" s="9" t="s">
        <v>85</v>
      </c>
      <c r="E386" s="9" t="s">
        <v>86</v>
      </c>
      <c r="F386" s="2" t="b">
        <f t="shared" si="89"/>
        <v>0</v>
      </c>
      <c r="G386" s="2" t="b">
        <f t="shared" si="87"/>
        <v>0</v>
      </c>
      <c r="H386" s="1" t="s">
        <v>285</v>
      </c>
      <c r="M386" s="1">
        <f>PRODUCT(SUM(PRODUCT(R386,overview!$J$6),PRODUCT(W386,overview!$K$6),PRODUCT(AB386,overview!$L$6)),1/SUM(overview!$J$6:$L$6))</f>
        <v>0</v>
      </c>
      <c r="N386" s="1">
        <f>PRODUCT(SUM(PRODUCT(S386,overview!$J$6),PRODUCT(X386,overview!$K$6),PRODUCT(AC386,overview!$L$6)),1/SUM(overview!$J$6:$L$6))</f>
        <v>3</v>
      </c>
      <c r="O386" s="1">
        <f t="shared" si="83"/>
        <v>0</v>
      </c>
      <c r="P386" s="1">
        <f t="shared" si="84"/>
        <v>0</v>
      </c>
      <c r="Q386" s="1" t="e">
        <f t="shared" si="88"/>
        <v>#DIV/0!</v>
      </c>
      <c r="R386" s="1">
        <v>0</v>
      </c>
      <c r="S386" s="1">
        <v>3</v>
      </c>
      <c r="T386" s="1">
        <v>0</v>
      </c>
      <c r="U386" s="1">
        <v>0</v>
      </c>
      <c r="V386" s="1" t="e">
        <f t="shared" si="85"/>
        <v>#DIV/0!</v>
      </c>
      <c r="W386" s="1">
        <v>0</v>
      </c>
      <c r="X386" s="1">
        <v>3</v>
      </c>
      <c r="Y386" s="1">
        <v>0</v>
      </c>
      <c r="Z386" s="1">
        <v>0</v>
      </c>
      <c r="AA386" s="1" t="e">
        <f t="shared" si="86"/>
        <v>#DIV/0!</v>
      </c>
      <c r="AB386" s="1">
        <v>0</v>
      </c>
      <c r="AC386" s="1">
        <v>3</v>
      </c>
      <c r="AD386" s="1">
        <v>0</v>
      </c>
      <c r="AE386" s="1">
        <v>0</v>
      </c>
      <c r="AF386" s="1" t="e">
        <f t="shared" si="82"/>
        <v>#DIV/0!</v>
      </c>
      <c r="AH386" s="1">
        <f t="shared" si="90"/>
        <v>0.26959172241632506</v>
      </c>
      <c r="AI386" s="1">
        <f t="shared" si="91"/>
        <v>2.930675352634448E-2</v>
      </c>
      <c r="AJ386" s="1">
        <f t="shared" si="97"/>
        <v>0.73073308270676685</v>
      </c>
      <c r="AK386" s="1">
        <f t="shared" si="93"/>
        <v>250.17760364408446</v>
      </c>
      <c r="AL386" s="1" t="b">
        <f t="shared" si="94"/>
        <v>1</v>
      </c>
      <c r="AM386" s="1">
        <f t="shared" si="95"/>
        <v>32.772616850105081</v>
      </c>
      <c r="AN386" s="1" t="b">
        <f t="shared" si="96"/>
        <v>1</v>
      </c>
      <c r="AO386" s="1">
        <v>9.4879999999999995</v>
      </c>
    </row>
    <row r="387" spans="1:41">
      <c r="A387" s="7">
        <v>384</v>
      </c>
      <c r="B387" s="9" t="s">
        <v>32</v>
      </c>
      <c r="C387" s="9" t="s">
        <v>33</v>
      </c>
      <c r="D387" s="9" t="s">
        <v>32</v>
      </c>
      <c r="E387" s="9" t="s">
        <v>33</v>
      </c>
      <c r="F387" s="2" t="b">
        <f t="shared" si="89"/>
        <v>0</v>
      </c>
      <c r="G387" s="2" t="b">
        <f t="shared" si="87"/>
        <v>0</v>
      </c>
      <c r="H387" s="1" t="s">
        <v>285</v>
      </c>
      <c r="M387" s="1">
        <f>PRODUCT(SUM(PRODUCT(R387,overview!$J$6),PRODUCT(W387,overview!$K$6),PRODUCT(AB387,overview!$L$6)),1/SUM(overview!$J$6:$L$6))</f>
        <v>0.99099999999999999</v>
      </c>
      <c r="N387" s="1">
        <f>PRODUCT(SUM(PRODUCT(S387,overview!$J$6),PRODUCT(X387,overview!$K$6),PRODUCT(AC387,overview!$L$6)),1/SUM(overview!$J$6:$L$6))</f>
        <v>2.0089999999999999</v>
      </c>
      <c r="O387" s="1">
        <f t="shared" si="83"/>
        <v>14</v>
      </c>
      <c r="P387" s="1">
        <f t="shared" si="84"/>
        <v>3</v>
      </c>
      <c r="Q387" s="1">
        <f t="shared" si="88"/>
        <v>0.10570290834103675</v>
      </c>
      <c r="R387" s="1">
        <v>0.97299999999999998</v>
      </c>
      <c r="S387" s="1">
        <v>2.0270000000000001</v>
      </c>
      <c r="T387" s="1">
        <v>7</v>
      </c>
      <c r="U387" s="1">
        <v>2</v>
      </c>
      <c r="V387" s="1">
        <f t="shared" si="85"/>
        <v>0.13714849531327081</v>
      </c>
      <c r="W387" s="1">
        <v>1</v>
      </c>
      <c r="X387" s="1">
        <v>2</v>
      </c>
      <c r="Y387" s="1">
        <v>7</v>
      </c>
      <c r="Z387" s="1">
        <v>1</v>
      </c>
      <c r="AA387" s="1">
        <f t="shared" si="86"/>
        <v>7.1428571428571425E-2</v>
      </c>
      <c r="AB387" s="1">
        <v>1</v>
      </c>
      <c r="AC387" s="1">
        <v>2</v>
      </c>
      <c r="AD387" s="1">
        <v>0</v>
      </c>
      <c r="AE387" s="1">
        <v>0</v>
      </c>
      <c r="AF387" s="1" t="e">
        <f t="shared" ref="AF387:AF450" si="98">PRODUCT(AE387,1/AD387,1/AC387,AB387)</f>
        <v>#DIV/0!</v>
      </c>
      <c r="AH387" s="1">
        <f t="shared" si="90"/>
        <v>0.25315165437319542</v>
      </c>
      <c r="AI387" s="1">
        <f t="shared" si="91"/>
        <v>5.6214533226457128E-2</v>
      </c>
      <c r="AJ387" s="1">
        <f t="shared" si="97"/>
        <v>0.65862016156820713</v>
      </c>
      <c r="AK387" s="1">
        <f t="shared" si="93"/>
        <v>373.8612657045864</v>
      </c>
      <c r="AL387" s="1" t="b">
        <f t="shared" si="94"/>
        <v>1</v>
      </c>
      <c r="AM387" s="1">
        <f t="shared" si="95"/>
        <v>26.462633889505728</v>
      </c>
      <c r="AN387" s="1" t="b">
        <f t="shared" si="96"/>
        <v>1</v>
      </c>
      <c r="AO387" s="1">
        <v>9.4879999999999995</v>
      </c>
    </row>
    <row r="388" spans="1:41">
      <c r="A388" s="7">
        <v>385</v>
      </c>
      <c r="B388" s="9" t="s">
        <v>77</v>
      </c>
      <c r="C388" s="9" t="s">
        <v>78</v>
      </c>
      <c r="D388" s="9" t="s">
        <v>83</v>
      </c>
      <c r="E388" s="9" t="s">
        <v>61</v>
      </c>
      <c r="F388" s="2" t="b">
        <f t="shared" si="89"/>
        <v>0</v>
      </c>
      <c r="G388" s="2" t="b">
        <f t="shared" si="87"/>
        <v>0</v>
      </c>
      <c r="H388" s="1" t="s">
        <v>285</v>
      </c>
      <c r="M388" s="1">
        <f>PRODUCT(SUM(PRODUCT(R388,overview!$J$6),PRODUCT(W388,overview!$K$6),PRODUCT(AB388,overview!$L$6)),1/SUM(overview!$J$6:$L$6))</f>
        <v>0.72847619047619039</v>
      </c>
      <c r="N388" s="1">
        <f>PRODUCT(SUM(PRODUCT(S388,overview!$J$6),PRODUCT(X388,overview!$K$6),PRODUCT(AC388,overview!$L$6)),1/SUM(overview!$J$6:$L$6))</f>
        <v>2.2715238095238095</v>
      </c>
      <c r="O388" s="1">
        <f t="shared" ref="O388:O451" si="99">SUM(T388,Y388,AD388)</f>
        <v>6</v>
      </c>
      <c r="P388" s="1">
        <f t="shared" ref="P388:P451" si="100">SUM(U388,Z388,AE388)</f>
        <v>16</v>
      </c>
      <c r="Q388" s="1">
        <f t="shared" si="88"/>
        <v>0.85519824465780592</v>
      </c>
      <c r="R388" s="1">
        <v>0.375</v>
      </c>
      <c r="S388" s="1">
        <v>2.625</v>
      </c>
      <c r="T388" s="1">
        <v>2</v>
      </c>
      <c r="U388" s="1">
        <v>0</v>
      </c>
      <c r="V388" s="1">
        <f t="shared" ref="V388:V451" si="101">PRODUCT(U388,1/T388,1/S388,R388)</f>
        <v>0</v>
      </c>
      <c r="W388" s="1">
        <v>0.90700000000000003</v>
      </c>
      <c r="X388" s="1">
        <v>2.093</v>
      </c>
      <c r="Y388" s="1">
        <v>4</v>
      </c>
      <c r="Z388" s="1">
        <v>14</v>
      </c>
      <c r="AA388" s="1">
        <f t="shared" ref="AA388:AA451" si="102">PRODUCT(Z388,1/Y388,1/X388,W388)</f>
        <v>1.5167224080267561</v>
      </c>
      <c r="AB388" s="1">
        <v>0.85699999999999998</v>
      </c>
      <c r="AC388" s="1">
        <v>2.1429999999999998</v>
      </c>
      <c r="AD388" s="1">
        <v>0</v>
      </c>
      <c r="AE388" s="1">
        <v>2</v>
      </c>
      <c r="AF388" s="1" t="e">
        <f t="shared" si="98"/>
        <v>#DIV/0!</v>
      </c>
      <c r="AH388" s="1">
        <f t="shared" si="90"/>
        <v>0.24095937657044902</v>
      </c>
      <c r="AI388" s="1">
        <f t="shared" si="91"/>
        <v>5.7275184796767631E-2</v>
      </c>
      <c r="AJ388" s="1">
        <f t="shared" si="97"/>
        <v>0.65862016156820713</v>
      </c>
      <c r="AK388" s="1">
        <f t="shared" si="93"/>
        <v>460.76134012414479</v>
      </c>
      <c r="AL388" s="1" t="b">
        <f t="shared" si="94"/>
        <v>1</v>
      </c>
      <c r="AM388" s="1">
        <f t="shared" si="95"/>
        <v>20.283306463245623</v>
      </c>
      <c r="AN388" s="1" t="b">
        <f t="shared" si="96"/>
        <v>1</v>
      </c>
      <c r="AO388" s="1">
        <v>9.4879999999999995</v>
      </c>
    </row>
    <row r="389" spans="1:41">
      <c r="A389" s="7">
        <v>386</v>
      </c>
      <c r="B389" s="9" t="s">
        <v>28</v>
      </c>
      <c r="C389" s="9" t="s">
        <v>29</v>
      </c>
      <c r="D389" s="9" t="s">
        <v>28</v>
      </c>
      <c r="E389" s="9" t="s">
        <v>29</v>
      </c>
      <c r="F389" s="2" t="b">
        <f t="shared" si="89"/>
        <v>0</v>
      </c>
      <c r="G389" s="2" t="b">
        <f t="shared" ref="G389:G428" si="103">AND(NOT(D389=B389),OR(D389="CAT",D389="CAC",D389="ATA",D389="ATT",D389="TTA",D389="ATG",D389="CCG",D389="AGA",D389="CGG",D389="AGG",D389="CGA",D389="CGC",D389="TCC",D389="ACG",D389="ACC",D389="GTA",D389="TGG",D389="TAT",B389="GAA",B389="GAT",B389="GAG",B389="AAG",B389="AAA",B389="CTA",B389="CTT",B389="CTC",B389="AAC",B389="CCA",B389="CCT",B389="CAG",B389="CAA",B389="CGT",B389="AGT",B389="AGC",B389="TCA",B389="TCT",B389="GTC"))</f>
        <v>0</v>
      </c>
      <c r="H389" s="1" t="s">
        <v>285</v>
      </c>
      <c r="M389" s="1">
        <f>PRODUCT(SUM(PRODUCT(R389,overview!$J$6),PRODUCT(W389,overview!$K$6),PRODUCT(AB389,overview!$L$6)),1/SUM(overview!$J$6:$L$6))</f>
        <v>0.74285714285714288</v>
      </c>
      <c r="N389" s="1">
        <f>PRODUCT(SUM(PRODUCT(S389,overview!$J$6),PRODUCT(X389,overview!$K$6),PRODUCT(AC389,overview!$L$6)),1/SUM(overview!$J$6:$L$6))</f>
        <v>2.2571428571428571</v>
      </c>
      <c r="O389" s="1">
        <f t="shared" si="99"/>
        <v>13</v>
      </c>
      <c r="P389" s="1">
        <f t="shared" si="100"/>
        <v>6</v>
      </c>
      <c r="Q389" s="1">
        <f t="shared" ref="Q389:Q452" si="104">PRODUCT(P389,1/O389,1/$N389,$M389)</f>
        <v>0.15189873417721522</v>
      </c>
      <c r="R389" s="1">
        <v>0.66700000000000004</v>
      </c>
      <c r="S389" s="1">
        <v>2.3330000000000002</v>
      </c>
      <c r="T389" s="1">
        <v>6</v>
      </c>
      <c r="U389" s="1">
        <v>0</v>
      </c>
      <c r="V389" s="1">
        <f t="shared" si="101"/>
        <v>0</v>
      </c>
      <c r="W389" s="1">
        <v>0.78500000000000003</v>
      </c>
      <c r="X389" s="1">
        <v>2.2149999999999999</v>
      </c>
      <c r="Y389" s="1">
        <v>7</v>
      </c>
      <c r="Z389" s="1">
        <v>6</v>
      </c>
      <c r="AA389" s="1">
        <f t="shared" si="102"/>
        <v>0.3037729764592067</v>
      </c>
      <c r="AB389" s="1">
        <v>0.66700000000000004</v>
      </c>
      <c r="AC389" s="1">
        <v>2.3330000000000002</v>
      </c>
      <c r="AD389" s="1">
        <v>0</v>
      </c>
      <c r="AE389" s="1">
        <v>0</v>
      </c>
      <c r="AF389" s="1" t="e">
        <f t="shared" si="98"/>
        <v>#DIV/0!</v>
      </c>
      <c r="AH389" s="1">
        <f t="shared" si="90"/>
        <v>0.26938596140785431</v>
      </c>
      <c r="AI389" s="1">
        <f t="shared" si="91"/>
        <v>5.6811185953734182E-2</v>
      </c>
      <c r="AJ389" s="1">
        <f t="shared" si="97"/>
        <v>1.6780119463541081</v>
      </c>
      <c r="AK389" s="1">
        <f t="shared" si="93"/>
        <v>420.14017675864267</v>
      </c>
      <c r="AL389" s="1" t="b">
        <f t="shared" si="94"/>
        <v>1</v>
      </c>
      <c r="AM389" s="1">
        <f t="shared" si="95"/>
        <v>17.170102790314047</v>
      </c>
      <c r="AN389" s="1" t="b">
        <f t="shared" si="96"/>
        <v>1</v>
      </c>
      <c r="AO389" s="1">
        <v>9.4879999999999995</v>
      </c>
    </row>
    <row r="390" spans="1:41">
      <c r="A390" s="7">
        <v>387</v>
      </c>
      <c r="B390" s="9" t="s">
        <v>98</v>
      </c>
      <c r="C390" s="9" t="s">
        <v>50</v>
      </c>
      <c r="D390" s="9" t="s">
        <v>49</v>
      </c>
      <c r="E390" s="9" t="s">
        <v>50</v>
      </c>
      <c r="F390" s="2" t="b">
        <f t="shared" si="89"/>
        <v>0</v>
      </c>
      <c r="G390" s="2" t="b">
        <f t="shared" si="103"/>
        <v>0</v>
      </c>
      <c r="H390" s="1" t="s">
        <v>285</v>
      </c>
      <c r="M390" s="1">
        <f>PRODUCT(SUM(PRODUCT(R390,overview!$J$6),PRODUCT(W390,overview!$K$6),PRODUCT(AB390,overview!$L$6)),1/SUM(overview!$J$6:$L$6))</f>
        <v>0.52007142857142841</v>
      </c>
      <c r="N390" s="1">
        <f>PRODUCT(SUM(PRODUCT(S390,overview!$J$6),PRODUCT(X390,overview!$K$6),PRODUCT(AC390,overview!$L$6)),1/SUM(overview!$J$6:$L$6))</f>
        <v>2.4799285714285713</v>
      </c>
      <c r="O390" s="1">
        <f t="shared" si="99"/>
        <v>8</v>
      </c>
      <c r="P390" s="1">
        <f t="shared" si="100"/>
        <v>4</v>
      </c>
      <c r="Q390" s="1">
        <f t="shared" si="104"/>
        <v>0.1048561306489242</v>
      </c>
      <c r="R390" s="1">
        <v>0.33300000000000002</v>
      </c>
      <c r="S390" s="1">
        <v>2.6669999999999998</v>
      </c>
      <c r="T390" s="1">
        <v>1</v>
      </c>
      <c r="U390" s="1">
        <v>0</v>
      </c>
      <c r="V390" s="1">
        <f t="shared" si="101"/>
        <v>0</v>
      </c>
      <c r="W390" s="1">
        <v>0.624</v>
      </c>
      <c r="X390" s="1">
        <v>2.3759999999999999</v>
      </c>
      <c r="Y390" s="1">
        <v>6</v>
      </c>
      <c r="Z390" s="1">
        <v>4</v>
      </c>
      <c r="AA390" s="1">
        <f t="shared" si="102"/>
        <v>0.17508417508417509</v>
      </c>
      <c r="AB390" s="1">
        <v>0.33300000000000002</v>
      </c>
      <c r="AC390" s="1">
        <v>2.6669999999999998</v>
      </c>
      <c r="AD390" s="1">
        <v>1</v>
      </c>
      <c r="AE390" s="1">
        <v>0</v>
      </c>
      <c r="AF390" s="1">
        <f t="shared" si="98"/>
        <v>0</v>
      </c>
      <c r="AH390" s="1">
        <f t="shared" si="90"/>
        <v>0.24992254157983723</v>
      </c>
      <c r="AI390" s="1">
        <f t="shared" si="91"/>
        <v>5.9052258377944609E-2</v>
      </c>
      <c r="AJ390" s="1">
        <f t="shared" si="97"/>
        <v>1.4148972025615099</v>
      </c>
      <c r="AK390" s="1">
        <f t="shared" si="93"/>
        <v>392.92724892292017</v>
      </c>
      <c r="AL390" s="1" t="b">
        <f t="shared" si="94"/>
        <v>1</v>
      </c>
      <c r="AM390" s="1">
        <f t="shared" si="95"/>
        <v>18.283087640730425</v>
      </c>
      <c r="AN390" s="1" t="b">
        <f t="shared" si="96"/>
        <v>1</v>
      </c>
      <c r="AO390" s="1">
        <v>9.4879999999999995</v>
      </c>
    </row>
    <row r="391" spans="1:41">
      <c r="A391" s="7">
        <v>388</v>
      </c>
      <c r="B391" s="9" t="s">
        <v>47</v>
      </c>
      <c r="C391" s="9" t="s">
        <v>48</v>
      </c>
      <c r="D391" s="9" t="s">
        <v>47</v>
      </c>
      <c r="E391" s="9" t="s">
        <v>48</v>
      </c>
      <c r="F391" s="2" t="b">
        <f t="shared" ref="F391:F428" si="105">AND(NOT(B391=D391),OR(B391="CAT",B391="CAC",B391="ATA",B391="ATT",B391="TTA",B391="ATG",B391="CCG",B391="AGA",B391="CGG",B391="AGG",B391="CGA",B391="CGC",B391="TCC",B391="ACG",B391="ACC",B391="GTA",B391="TGG",B391="TAT",D391="GAA",D391="GAT",D391="GAG",D391="AAG",D391="AAA",D391="CTA",D391="CTT",D391="CTC",D391="AAC",D391="CCA",D391="CCT",D391="CAG",D391="CAA",D391="CGT",D391="AGT",D391="AGC",D391="TCA",D391="TCT",D391="GTC"))</f>
        <v>0</v>
      </c>
      <c r="G391" s="2" t="b">
        <f t="shared" si="103"/>
        <v>0</v>
      </c>
      <c r="H391" s="1" t="s">
        <v>285</v>
      </c>
      <c r="M391" s="1">
        <f>PRODUCT(SUM(PRODUCT(R391,overview!$J$6),PRODUCT(W391,overview!$K$6),PRODUCT(AB391,overview!$L$6)),1/SUM(overview!$J$6:$L$6))</f>
        <v>0.94869047619047608</v>
      </c>
      <c r="N391" s="1">
        <f>PRODUCT(SUM(PRODUCT(S391,overview!$J$6),PRODUCT(X391,overview!$K$6),PRODUCT(AC391,overview!$L$6)),1/SUM(overview!$J$6:$L$6))</f>
        <v>2.0513095238095236</v>
      </c>
      <c r="O391" s="1">
        <f t="shared" si="99"/>
        <v>10.5</v>
      </c>
      <c r="P391" s="1">
        <f t="shared" si="100"/>
        <v>7.5</v>
      </c>
      <c r="Q391" s="1">
        <f t="shared" si="104"/>
        <v>0.33034315229196543</v>
      </c>
      <c r="R391" s="1">
        <v>0.97199999999999998</v>
      </c>
      <c r="S391" s="1">
        <v>2.028</v>
      </c>
      <c r="T391" s="1">
        <v>7</v>
      </c>
      <c r="U391" s="1">
        <v>2</v>
      </c>
      <c r="V391" s="1">
        <f t="shared" si="101"/>
        <v>0.13693998309382927</v>
      </c>
      <c r="W391" s="1">
        <v>0.94</v>
      </c>
      <c r="X391" s="1">
        <v>2.06</v>
      </c>
      <c r="Y391" s="1">
        <v>3.5</v>
      </c>
      <c r="Z391" s="1">
        <v>5.5</v>
      </c>
      <c r="AA391" s="1">
        <f t="shared" si="102"/>
        <v>0.71705963938973638</v>
      </c>
      <c r="AB391" s="1">
        <v>0.85699999999999998</v>
      </c>
      <c r="AC391" s="1">
        <v>2.1429999999999998</v>
      </c>
      <c r="AD391" s="1">
        <v>0</v>
      </c>
      <c r="AE391" s="1">
        <v>0</v>
      </c>
      <c r="AF391" s="1" t="e">
        <f t="shared" si="98"/>
        <v>#DIV/0!</v>
      </c>
      <c r="AH391" s="1">
        <f t="shared" si="90"/>
        <v>0.28465472138357062</v>
      </c>
      <c r="AI391" s="1">
        <f t="shared" si="91"/>
        <v>6.4382813474332432E-2</v>
      </c>
      <c r="AJ391" s="1">
        <f t="shared" si="97"/>
        <v>0.85169046414815386</v>
      </c>
      <c r="AK391" s="1">
        <f t="shared" si="93"/>
        <v>335.22334894878384</v>
      </c>
      <c r="AL391" s="1" t="b">
        <f t="shared" si="94"/>
        <v>1</v>
      </c>
      <c r="AM391" s="1">
        <f t="shared" si="95"/>
        <v>16.651126069474888</v>
      </c>
      <c r="AN391" s="1" t="b">
        <f t="shared" si="96"/>
        <v>1</v>
      </c>
      <c r="AO391" s="1">
        <v>9.4879999999999995</v>
      </c>
    </row>
    <row r="392" spans="1:41">
      <c r="A392" s="7">
        <v>389</v>
      </c>
      <c r="B392" s="9" t="s">
        <v>45</v>
      </c>
      <c r="C392" s="9" t="s">
        <v>46</v>
      </c>
      <c r="D392" s="9" t="s">
        <v>45</v>
      </c>
      <c r="E392" s="9" t="s">
        <v>46</v>
      </c>
      <c r="F392" s="2" t="b">
        <f t="shared" si="105"/>
        <v>0</v>
      </c>
      <c r="G392" s="2" t="b">
        <f t="shared" si="103"/>
        <v>0</v>
      </c>
      <c r="H392" s="1" t="s">
        <v>285</v>
      </c>
      <c r="M392" s="1">
        <f>PRODUCT(SUM(PRODUCT(R392,overview!$J$6),PRODUCT(W392,overview!$K$6),PRODUCT(AB392,overview!$L$6)),1/SUM(overview!$J$6:$L$6))</f>
        <v>1.038357142857143</v>
      </c>
      <c r="N392" s="1">
        <f>PRODUCT(SUM(PRODUCT(S392,overview!$J$6),PRODUCT(X392,overview!$K$6),PRODUCT(AC392,overview!$L$6)),1/SUM(overview!$J$6:$L$6))</f>
        <v>1.961642857142857</v>
      </c>
      <c r="O392" s="1">
        <f t="shared" si="99"/>
        <v>19</v>
      </c>
      <c r="P392" s="1">
        <f t="shared" si="100"/>
        <v>0</v>
      </c>
      <c r="Q392" s="1">
        <f t="shared" si="104"/>
        <v>0</v>
      </c>
      <c r="R392" s="1">
        <v>1.036</v>
      </c>
      <c r="S392" s="1">
        <v>1.964</v>
      </c>
      <c r="T392" s="1">
        <v>12</v>
      </c>
      <c r="U392" s="1">
        <v>0</v>
      </c>
      <c r="V392" s="1">
        <f t="shared" si="101"/>
        <v>0</v>
      </c>
      <c r="W392" s="1">
        <v>1.0409999999999999</v>
      </c>
      <c r="X392" s="1">
        <v>1.9590000000000001</v>
      </c>
      <c r="Y392" s="1">
        <v>7</v>
      </c>
      <c r="Z392" s="1">
        <v>0</v>
      </c>
      <c r="AA392" s="1">
        <f t="shared" si="102"/>
        <v>0</v>
      </c>
      <c r="AB392" s="1">
        <v>1</v>
      </c>
      <c r="AC392" s="1">
        <v>2</v>
      </c>
      <c r="AD392" s="1">
        <v>0</v>
      </c>
      <c r="AE392" s="1">
        <v>0</v>
      </c>
      <c r="AF392" s="1" t="e">
        <f t="shared" si="98"/>
        <v>#DIV/0!</v>
      </c>
      <c r="AH392" s="1">
        <f t="shared" ref="AH392:AH455" si="106">(SUM(Z388:Z398)*SUM(W388:W398))/(SUM(Y388:Y398)*SUM(X388:X398))</f>
        <v>0.30714189841902395</v>
      </c>
      <c r="AI392" s="1">
        <f t="shared" ref="AI392:AI455" si="107">(SUM(U388:U398)*SUM(R388:R398))/(SUM(T388:T398)*SUM(S388:S398))</f>
        <v>6.418968637811695E-2</v>
      </c>
      <c r="AJ392" s="1">
        <f t="shared" si="97"/>
        <v>0.56779364276543587</v>
      </c>
      <c r="AK392" s="1">
        <f t="shared" si="93"/>
        <v>163.87901619947456</v>
      </c>
      <c r="AL392" s="1" t="b">
        <f t="shared" si="94"/>
        <v>1</v>
      </c>
      <c r="AM392" s="1">
        <f t="shared" si="95"/>
        <v>14.267812600964682</v>
      </c>
      <c r="AN392" s="1" t="b">
        <f t="shared" si="96"/>
        <v>1</v>
      </c>
      <c r="AO392" s="1">
        <v>9.4879999999999995</v>
      </c>
    </row>
    <row r="393" spans="1:41">
      <c r="A393" s="7">
        <v>390</v>
      </c>
      <c r="B393" s="9" t="s">
        <v>49</v>
      </c>
      <c r="C393" s="9" t="s">
        <v>50</v>
      </c>
      <c r="D393" s="9" t="s">
        <v>90</v>
      </c>
      <c r="E393" s="9" t="s">
        <v>91</v>
      </c>
      <c r="F393" s="2" t="b">
        <f t="shared" si="105"/>
        <v>0</v>
      </c>
      <c r="G393" s="2" t="b">
        <f t="shared" si="103"/>
        <v>1</v>
      </c>
      <c r="H393" s="1" t="s">
        <v>285</v>
      </c>
      <c r="M393" s="1">
        <f>PRODUCT(SUM(PRODUCT(R393,overview!$J$6),PRODUCT(W393,overview!$K$6),PRODUCT(AB393,overview!$L$6)),1/SUM(overview!$J$6:$L$6))</f>
        <v>0.4720476190476191</v>
      </c>
      <c r="N393" s="1">
        <f>PRODUCT(SUM(PRODUCT(S393,overview!$J$6),PRODUCT(X393,overview!$K$6),PRODUCT(AC393,overview!$L$6)),1/SUM(overview!$J$6:$L$6))</f>
        <v>2.5279523809523812</v>
      </c>
      <c r="O393" s="1">
        <f t="shared" si="99"/>
        <v>7.5</v>
      </c>
      <c r="P393" s="1">
        <f t="shared" si="100"/>
        <v>16.5</v>
      </c>
      <c r="Q393" s="1">
        <f t="shared" si="104"/>
        <v>0.41080867255636982</v>
      </c>
      <c r="R393" s="1">
        <v>0.34300000000000003</v>
      </c>
      <c r="S393" s="1">
        <v>2.657</v>
      </c>
      <c r="T393" s="1">
        <v>5</v>
      </c>
      <c r="U393" s="1">
        <v>8</v>
      </c>
      <c r="V393" s="1">
        <f t="shared" si="101"/>
        <v>0.20654873917952579</v>
      </c>
      <c r="W393" s="1">
        <v>0.54100000000000004</v>
      </c>
      <c r="X393" s="1">
        <v>2.4590000000000001</v>
      </c>
      <c r="Y393" s="1">
        <v>2.5</v>
      </c>
      <c r="Z393" s="1">
        <v>6.5</v>
      </c>
      <c r="AA393" s="1">
        <f t="shared" si="102"/>
        <v>0.57202114680764538</v>
      </c>
      <c r="AB393" s="1">
        <v>0.41699999999999998</v>
      </c>
      <c r="AC393" s="1">
        <v>2.5830000000000002</v>
      </c>
      <c r="AD393" s="1">
        <v>0</v>
      </c>
      <c r="AE393" s="1">
        <v>2</v>
      </c>
      <c r="AF393" s="1" t="e">
        <f t="shared" si="98"/>
        <v>#DIV/0!</v>
      </c>
      <c r="AH393" s="1">
        <f t="shared" si="106"/>
        <v>0.21304095450732499</v>
      </c>
      <c r="AI393" s="1">
        <f t="shared" si="107"/>
        <v>6.4840529800594821E-2</v>
      </c>
      <c r="AJ393" s="1">
        <f t="shared" ref="AJ393:AJ423" si="108">(SUM(AE389:AE399)*SUM(AB389:AB399))/(SUM(AD389:AD399)*SUM(AC389:AC399))</f>
        <v>0.35049047746610024</v>
      </c>
      <c r="AK393" s="1">
        <f t="shared" si="93"/>
        <v>85.996230735770197</v>
      </c>
      <c r="AL393" s="1" t="b">
        <f t="shared" si="94"/>
        <v>1</v>
      </c>
      <c r="AM393" s="1">
        <f t="shared" si="95"/>
        <v>12.52278164423382</v>
      </c>
      <c r="AN393" s="1" t="b">
        <f t="shared" si="96"/>
        <v>1</v>
      </c>
      <c r="AO393" s="1">
        <v>9.4879999999999995</v>
      </c>
    </row>
    <row r="394" spans="1:41">
      <c r="A394" s="7">
        <v>391</v>
      </c>
      <c r="B394" s="9" t="s">
        <v>72</v>
      </c>
      <c r="C394" s="9" t="s">
        <v>73</v>
      </c>
      <c r="D394" s="9" t="s">
        <v>72</v>
      </c>
      <c r="E394" s="9" t="s">
        <v>73</v>
      </c>
      <c r="F394" s="2" t="b">
        <f t="shared" si="105"/>
        <v>0</v>
      </c>
      <c r="G394" s="2" t="b">
        <f t="shared" si="103"/>
        <v>0</v>
      </c>
      <c r="H394" s="1" t="s">
        <v>285</v>
      </c>
      <c r="M394" s="1">
        <f>PRODUCT(SUM(PRODUCT(R394,overview!$J$6),PRODUCT(W394,overview!$K$6),PRODUCT(AB394,overview!$L$6)),1/SUM(overview!$J$6:$L$6))</f>
        <v>0.33299999999999996</v>
      </c>
      <c r="N394" s="1">
        <f>PRODUCT(SUM(PRODUCT(S394,overview!$J$6),PRODUCT(X394,overview!$K$6),PRODUCT(AC394,overview!$L$6)),1/SUM(overview!$J$6:$L$6))</f>
        <v>2.6669999999999998</v>
      </c>
      <c r="O394" s="1">
        <f t="shared" si="99"/>
        <v>9</v>
      </c>
      <c r="P394" s="1">
        <f t="shared" si="100"/>
        <v>0</v>
      </c>
      <c r="Q394" s="1">
        <f t="shared" si="104"/>
        <v>0</v>
      </c>
      <c r="R394" s="1">
        <v>0.33300000000000002</v>
      </c>
      <c r="S394" s="1">
        <v>2.6669999999999998</v>
      </c>
      <c r="T394" s="1">
        <v>5</v>
      </c>
      <c r="U394" s="1">
        <v>0</v>
      </c>
      <c r="V394" s="1">
        <f t="shared" si="101"/>
        <v>0</v>
      </c>
      <c r="W394" s="1">
        <v>0.33300000000000002</v>
      </c>
      <c r="X394" s="1">
        <v>2.6669999999999998</v>
      </c>
      <c r="Y394" s="1">
        <v>4</v>
      </c>
      <c r="Z394" s="1">
        <v>0</v>
      </c>
      <c r="AA394" s="1">
        <f t="shared" si="102"/>
        <v>0</v>
      </c>
      <c r="AB394" s="1">
        <v>0.33300000000000002</v>
      </c>
      <c r="AC394" s="1">
        <v>2.6669999999999998</v>
      </c>
      <c r="AD394" s="1">
        <v>0</v>
      </c>
      <c r="AE394" s="1">
        <v>0</v>
      </c>
      <c r="AF394" s="1" t="e">
        <f t="shared" si="98"/>
        <v>#DIV/0!</v>
      </c>
      <c r="AH394" s="1">
        <f t="shared" si="106"/>
        <v>0.21128788225458384</v>
      </c>
      <c r="AI394" s="1">
        <f t="shared" si="107"/>
        <v>6.3716777117742221E-2</v>
      </c>
      <c r="AJ394" s="1">
        <f t="shared" si="108"/>
        <v>0.35049047746610029</v>
      </c>
      <c r="AK394" s="1">
        <f t="shared" si="93"/>
        <v>65.874161713525766</v>
      </c>
      <c r="AL394" s="1" t="b">
        <f t="shared" si="94"/>
        <v>1</v>
      </c>
      <c r="AM394" s="1">
        <f t="shared" si="95"/>
        <v>9.8533550454719023</v>
      </c>
      <c r="AN394" s="1" t="b">
        <f t="shared" si="96"/>
        <v>1</v>
      </c>
      <c r="AO394" s="1">
        <v>9.4879999999999995</v>
      </c>
    </row>
    <row r="395" spans="1:41">
      <c r="A395" s="7">
        <v>392</v>
      </c>
      <c r="B395" s="9" t="s">
        <v>38</v>
      </c>
      <c r="C395" s="9" t="s">
        <v>1</v>
      </c>
      <c r="D395" s="9" t="s">
        <v>75</v>
      </c>
      <c r="E395" s="9" t="s">
        <v>1</v>
      </c>
      <c r="F395" s="2" t="b">
        <f t="shared" si="105"/>
        <v>1</v>
      </c>
      <c r="G395" s="2" t="b">
        <f t="shared" si="103"/>
        <v>1</v>
      </c>
      <c r="H395" s="1" t="s">
        <v>285</v>
      </c>
      <c r="M395" s="1">
        <f>PRODUCT(SUM(PRODUCT(R395,overview!$J$6),PRODUCT(W395,overview!$K$6),PRODUCT(AB395,overview!$L$6)),1/SUM(overview!$J$6:$L$6))</f>
        <v>0.80869047619047618</v>
      </c>
      <c r="N395" s="1">
        <f>PRODUCT(SUM(PRODUCT(S395,overview!$J$6),PRODUCT(X395,overview!$K$6),PRODUCT(AC395,overview!$L$6)),1/SUM(overview!$J$6:$L$6))</f>
        <v>2.1913095238095237</v>
      </c>
      <c r="O395" s="1">
        <f t="shared" si="99"/>
        <v>6.7</v>
      </c>
      <c r="P395" s="1">
        <f t="shared" si="100"/>
        <v>8.3000000000000007</v>
      </c>
      <c r="Q395" s="1">
        <f t="shared" si="104"/>
        <v>0.45717438774509056</v>
      </c>
      <c r="R395" s="1">
        <v>0.34799999999999998</v>
      </c>
      <c r="S395" s="1">
        <v>2.6520000000000001</v>
      </c>
      <c r="T395" s="1">
        <v>2.7</v>
      </c>
      <c r="U395" s="1">
        <v>2.2999999999999998</v>
      </c>
      <c r="V395" s="1">
        <f t="shared" si="101"/>
        <v>0.11178146472264117</v>
      </c>
      <c r="W395" s="1">
        <v>1.0589999999999999</v>
      </c>
      <c r="X395" s="1">
        <v>1.9410000000000001</v>
      </c>
      <c r="Y395" s="1">
        <v>4</v>
      </c>
      <c r="Z395" s="1">
        <v>4</v>
      </c>
      <c r="AA395" s="1">
        <f t="shared" si="102"/>
        <v>0.54559505409582687</v>
      </c>
      <c r="AB395" s="1">
        <v>0.5</v>
      </c>
      <c r="AC395" s="1">
        <v>2.5</v>
      </c>
      <c r="AD395" s="1">
        <v>0</v>
      </c>
      <c r="AE395" s="1">
        <v>2</v>
      </c>
      <c r="AF395" s="1" t="e">
        <f t="shared" si="98"/>
        <v>#DIV/0!</v>
      </c>
      <c r="AH395" s="1">
        <f t="shared" si="106"/>
        <v>0.18893891700203208</v>
      </c>
      <c r="AI395" s="1">
        <f t="shared" si="107"/>
        <v>5.8635694412978077E-2</v>
      </c>
      <c r="AJ395" s="1">
        <f t="shared" si="108"/>
        <v>0.52573571619915038</v>
      </c>
      <c r="AK395" s="1">
        <f t="shared" ref="AK395:AK458" si="109">(((SUM(AJ393:AJ397))-(SUM(AI393:AI397)))^2)/(AVERAGE(AI393:AI397))</f>
        <v>51.997854618799984</v>
      </c>
      <c r="AL395" s="1" t="b">
        <f t="shared" ref="AL395:AL458" si="110">IF(AK395&gt;AO395, TRUE, FALSE)</f>
        <v>1</v>
      </c>
      <c r="AM395" s="1">
        <f t="shared" ref="AM395:AM458" si="111">(((SUM(AH393:AH397))-(SUM(AI393:AI397)))^2)/(AVERAGE(AI393:AI397))</f>
        <v>6.6061651220008564</v>
      </c>
      <c r="AN395" s="1" t="b">
        <f t="shared" ref="AN395:AN458" si="112">IF(AM395&gt;AO395, TRUE, FALSE)</f>
        <v>0</v>
      </c>
      <c r="AO395" s="1">
        <v>9.4879999999999995</v>
      </c>
    </row>
    <row r="396" spans="1:41">
      <c r="A396" s="7">
        <v>393</v>
      </c>
      <c r="B396" s="9" t="s">
        <v>49</v>
      </c>
      <c r="C396" s="9" t="s">
        <v>50</v>
      </c>
      <c r="D396" s="9" t="s">
        <v>49</v>
      </c>
      <c r="E396" s="9" t="s">
        <v>50</v>
      </c>
      <c r="F396" s="2" t="b">
        <f t="shared" si="105"/>
        <v>0</v>
      </c>
      <c r="G396" s="2" t="b">
        <f t="shared" si="103"/>
        <v>0</v>
      </c>
      <c r="H396" s="1" t="s">
        <v>285</v>
      </c>
      <c r="M396" s="1">
        <f>PRODUCT(SUM(PRODUCT(R396,overview!$J$6),PRODUCT(W396,overview!$K$6),PRODUCT(AB396,overview!$L$6)),1/SUM(overview!$J$6:$L$6))</f>
        <v>0.33557142857142852</v>
      </c>
      <c r="N396" s="1">
        <f>PRODUCT(SUM(PRODUCT(S396,overview!$J$6),PRODUCT(X396,overview!$K$6),PRODUCT(AC396,overview!$L$6)),1/SUM(overview!$J$6:$L$6))</f>
        <v>2.6644285714285711</v>
      </c>
      <c r="O396" s="1">
        <f t="shared" si="99"/>
        <v>8</v>
      </c>
      <c r="P396" s="1">
        <f t="shared" si="100"/>
        <v>1</v>
      </c>
      <c r="Q396" s="1">
        <f t="shared" si="104"/>
        <v>1.5743123693099565E-2</v>
      </c>
      <c r="R396" s="1">
        <v>0.33300000000000002</v>
      </c>
      <c r="S396" s="1">
        <v>2.6669999999999998</v>
      </c>
      <c r="T396" s="1">
        <v>3</v>
      </c>
      <c r="U396" s="1">
        <v>0</v>
      </c>
      <c r="V396" s="1">
        <f t="shared" si="101"/>
        <v>0</v>
      </c>
      <c r="W396" s="1">
        <v>0.33700000000000002</v>
      </c>
      <c r="X396" s="1">
        <v>2.6629999999999998</v>
      </c>
      <c r="Y396" s="1">
        <v>5</v>
      </c>
      <c r="Z396" s="1">
        <v>1</v>
      </c>
      <c r="AA396" s="1">
        <f t="shared" si="102"/>
        <v>2.5309800976342476E-2</v>
      </c>
      <c r="AB396" s="1">
        <v>0.33300000000000002</v>
      </c>
      <c r="AC396" s="1">
        <v>2.6669999999999998</v>
      </c>
      <c r="AD396" s="1">
        <v>0</v>
      </c>
      <c r="AE396" s="1">
        <v>0</v>
      </c>
      <c r="AF396" s="1" t="e">
        <f t="shared" si="98"/>
        <v>#DIV/0!</v>
      </c>
      <c r="AH396" s="1">
        <f t="shared" si="106"/>
        <v>0.13924563536106263</v>
      </c>
      <c r="AI396" s="1">
        <f t="shared" si="107"/>
        <v>4.4574653781754833E-2</v>
      </c>
      <c r="AJ396" s="1">
        <f t="shared" si="108"/>
        <v>0.47608328643781644</v>
      </c>
      <c r="AK396" s="1">
        <f t="shared" si="109"/>
        <v>49.642871494030167</v>
      </c>
      <c r="AL396" s="1" t="b">
        <f t="shared" si="110"/>
        <v>1</v>
      </c>
      <c r="AM396" s="1">
        <f t="shared" si="111"/>
        <v>6.4593068575884542</v>
      </c>
      <c r="AN396" s="1" t="b">
        <f t="shared" si="112"/>
        <v>0</v>
      </c>
      <c r="AO396" s="1">
        <v>9.4879999999999995</v>
      </c>
    </row>
    <row r="397" spans="1:41">
      <c r="A397" s="7">
        <v>394</v>
      </c>
      <c r="B397" s="9" t="s">
        <v>120</v>
      </c>
      <c r="C397" s="9" t="s">
        <v>46</v>
      </c>
      <c r="D397" s="9" t="s">
        <v>45</v>
      </c>
      <c r="E397" s="9" t="s">
        <v>46</v>
      </c>
      <c r="F397" s="2" t="b">
        <f t="shared" si="105"/>
        <v>0</v>
      </c>
      <c r="G397" s="2" t="b">
        <f t="shared" si="103"/>
        <v>0</v>
      </c>
      <c r="H397" s="1" t="s">
        <v>285</v>
      </c>
      <c r="M397" s="1">
        <f>PRODUCT(SUM(PRODUCT(R397,overview!$J$6),PRODUCT(W397,overview!$K$6),PRODUCT(AB397,overview!$L$6)),1/SUM(overview!$J$6:$L$6))</f>
        <v>1.0332380952380953</v>
      </c>
      <c r="N397" s="1">
        <f>PRODUCT(SUM(PRODUCT(S397,overview!$J$6),PRODUCT(X397,overview!$K$6),PRODUCT(AC397,overview!$L$6)),1/SUM(overview!$J$6:$L$6))</f>
        <v>1.9667619047619047</v>
      </c>
      <c r="O397" s="1">
        <f t="shared" si="99"/>
        <v>11</v>
      </c>
      <c r="P397" s="1">
        <f t="shared" si="100"/>
        <v>1</v>
      </c>
      <c r="Q397" s="1">
        <f t="shared" si="104"/>
        <v>4.7759078362923216E-2</v>
      </c>
      <c r="R397" s="1">
        <v>1.0920000000000001</v>
      </c>
      <c r="S397" s="1">
        <v>1.9079999999999999</v>
      </c>
      <c r="T397" s="1">
        <v>7</v>
      </c>
      <c r="U397" s="1">
        <v>0</v>
      </c>
      <c r="V397" s="1">
        <f t="shared" si="101"/>
        <v>0</v>
      </c>
      <c r="W397" s="1">
        <v>1.004</v>
      </c>
      <c r="X397" s="1">
        <v>1.996</v>
      </c>
      <c r="Y397" s="1">
        <v>3</v>
      </c>
      <c r="Z397" s="1">
        <v>1</v>
      </c>
      <c r="AA397" s="1">
        <f t="shared" si="102"/>
        <v>0.16766867067468269</v>
      </c>
      <c r="AB397" s="1">
        <v>1</v>
      </c>
      <c r="AC397" s="1">
        <v>2</v>
      </c>
      <c r="AD397" s="1">
        <v>1</v>
      </c>
      <c r="AE397" s="1">
        <v>0</v>
      </c>
      <c r="AF397" s="1">
        <f t="shared" si="98"/>
        <v>0</v>
      </c>
      <c r="AH397" s="1">
        <f t="shared" si="106"/>
        <v>0.13235171397045867</v>
      </c>
      <c r="AI397" s="1">
        <f t="shared" si="107"/>
        <v>4.6619972926444424E-2</v>
      </c>
      <c r="AJ397" s="1">
        <f t="shared" si="108"/>
        <v>0.2770905009394139</v>
      </c>
      <c r="AK397" s="1">
        <f t="shared" si="109"/>
        <v>46.894592764539944</v>
      </c>
      <c r="AL397" s="1" t="b">
        <f t="shared" si="110"/>
        <v>1</v>
      </c>
      <c r="AM397" s="1">
        <f t="shared" si="111"/>
        <v>7.3296616654526119</v>
      </c>
      <c r="AN397" s="1" t="b">
        <f t="shared" si="112"/>
        <v>0</v>
      </c>
      <c r="AO397" s="1">
        <v>9.4879999999999995</v>
      </c>
    </row>
    <row r="398" spans="1:41">
      <c r="A398" s="7">
        <v>395</v>
      </c>
      <c r="B398" s="9" t="s">
        <v>47</v>
      </c>
      <c r="C398" s="9" t="s">
        <v>48</v>
      </c>
      <c r="D398" s="9" t="s">
        <v>79</v>
      </c>
      <c r="E398" s="9" t="s">
        <v>48</v>
      </c>
      <c r="F398" s="2" t="b">
        <f t="shared" si="105"/>
        <v>1</v>
      </c>
      <c r="G398" s="2" t="b">
        <f t="shared" si="103"/>
        <v>0</v>
      </c>
      <c r="H398" s="1" t="s">
        <v>285</v>
      </c>
      <c r="M398" s="1">
        <f>PRODUCT(SUM(PRODUCT(R398,overview!$J$6),PRODUCT(W398,overview!$K$6),PRODUCT(AB398,overview!$L$6)),1/SUM(overview!$J$6:$L$6))</f>
        <v>1.0597619047619047</v>
      </c>
      <c r="N398" s="1">
        <f>PRODUCT(SUM(PRODUCT(S398,overview!$J$6),PRODUCT(X398,overview!$K$6),PRODUCT(AC398,overview!$L$6)),1/SUM(overview!$J$6:$L$6))</f>
        <v>1.9402380952380953</v>
      </c>
      <c r="O398" s="1">
        <f t="shared" si="99"/>
        <v>15.5</v>
      </c>
      <c r="P398" s="1">
        <f t="shared" si="100"/>
        <v>6.5</v>
      </c>
      <c r="Q398" s="1">
        <f t="shared" si="104"/>
        <v>0.22905244656973536</v>
      </c>
      <c r="R398" s="1">
        <v>0.86299999999999999</v>
      </c>
      <c r="S398" s="1">
        <v>2.137</v>
      </c>
      <c r="T398" s="1">
        <v>6</v>
      </c>
      <c r="U398" s="1">
        <v>2</v>
      </c>
      <c r="V398" s="1">
        <f t="shared" si="101"/>
        <v>0.13461238496334424</v>
      </c>
      <c r="W398" s="1">
        <v>1.1639999999999999</v>
      </c>
      <c r="X398" s="1">
        <v>1.8360000000000001</v>
      </c>
      <c r="Y398" s="1">
        <v>8.5</v>
      </c>
      <c r="Z398" s="1">
        <v>4.5</v>
      </c>
      <c r="AA398" s="1">
        <f t="shared" si="102"/>
        <v>0.33564013840830448</v>
      </c>
      <c r="AB398" s="1">
        <v>1</v>
      </c>
      <c r="AC398" s="1">
        <v>2</v>
      </c>
      <c r="AD398" s="1">
        <v>1</v>
      </c>
      <c r="AE398" s="1">
        <v>0</v>
      </c>
      <c r="AF398" s="1">
        <f t="shared" si="98"/>
        <v>0</v>
      </c>
      <c r="AH398" s="1">
        <f t="shared" si="106"/>
        <v>0.10598746915448898</v>
      </c>
      <c r="AI398" s="1">
        <f t="shared" si="107"/>
        <v>1.7697308373725185E-2</v>
      </c>
      <c r="AJ398" s="1">
        <f t="shared" si="108"/>
        <v>0.11707618085941882</v>
      </c>
      <c r="AK398" s="1">
        <f t="shared" si="109"/>
        <v>25.880588239371594</v>
      </c>
      <c r="AL398" s="1" t="b">
        <f t="shared" si="110"/>
        <v>1</v>
      </c>
      <c r="AM398" s="1">
        <f t="shared" si="111"/>
        <v>7.8261547668259501</v>
      </c>
      <c r="AN398" s="1" t="b">
        <f t="shared" si="112"/>
        <v>0</v>
      </c>
      <c r="AO398" s="1">
        <v>9.4879999999999995</v>
      </c>
    </row>
    <row r="399" spans="1:41">
      <c r="A399" s="7">
        <v>396</v>
      </c>
      <c r="B399" s="9" t="s">
        <v>41</v>
      </c>
      <c r="C399" s="9" t="s">
        <v>42</v>
      </c>
      <c r="D399" s="9" t="s">
        <v>41</v>
      </c>
      <c r="E399" s="9" t="s">
        <v>42</v>
      </c>
      <c r="F399" s="2" t="b">
        <f t="shared" si="105"/>
        <v>0</v>
      </c>
      <c r="G399" s="2" t="b">
        <f t="shared" si="103"/>
        <v>0</v>
      </c>
      <c r="H399" s="1" t="s">
        <v>285</v>
      </c>
      <c r="M399" s="1">
        <f>PRODUCT(SUM(PRODUCT(R399,overview!$J$6),PRODUCT(W399,overview!$K$6),PRODUCT(AB399,overview!$L$6)),1/SUM(overview!$J$6:$L$6))</f>
        <v>0.42128571428571426</v>
      </c>
      <c r="N399" s="1">
        <f>PRODUCT(SUM(PRODUCT(S399,overview!$J$6),PRODUCT(X399,overview!$K$6),PRODUCT(AC399,overview!$L$6)),1/SUM(overview!$J$6:$L$6))</f>
        <v>2.5787142857142853</v>
      </c>
      <c r="O399" s="1">
        <f t="shared" si="99"/>
        <v>7</v>
      </c>
      <c r="P399" s="1">
        <f t="shared" si="100"/>
        <v>3</v>
      </c>
      <c r="Q399" s="1">
        <f t="shared" si="104"/>
        <v>7.001590731024003E-2</v>
      </c>
      <c r="R399" s="1">
        <v>0.42899999999999999</v>
      </c>
      <c r="S399" s="1">
        <v>2.5710000000000002</v>
      </c>
      <c r="T399" s="1">
        <v>2</v>
      </c>
      <c r="U399" s="1">
        <v>0</v>
      </c>
      <c r="V399" s="1">
        <f t="shared" si="101"/>
        <v>0</v>
      </c>
      <c r="W399" s="1">
        <v>0.41699999999999998</v>
      </c>
      <c r="X399" s="1">
        <v>2.5830000000000002</v>
      </c>
      <c r="Y399" s="1">
        <v>5</v>
      </c>
      <c r="Z399" s="1">
        <v>3</v>
      </c>
      <c r="AA399" s="1">
        <f t="shared" si="102"/>
        <v>9.6864111498257841E-2</v>
      </c>
      <c r="AB399" s="1">
        <v>0.42899999999999999</v>
      </c>
      <c r="AC399" s="1">
        <v>2.5710000000000002</v>
      </c>
      <c r="AD399" s="1">
        <v>0</v>
      </c>
      <c r="AE399" s="1">
        <v>0</v>
      </c>
      <c r="AF399" s="1" t="e">
        <f t="shared" si="98"/>
        <v>#DIV/0!</v>
      </c>
      <c r="AH399" s="1">
        <f t="shared" si="106"/>
        <v>0.14095315200027858</v>
      </c>
      <c r="AI399" s="1">
        <f t="shared" si="107"/>
        <v>1.818332341771484E-2</v>
      </c>
      <c r="AJ399" s="1">
        <f t="shared" si="108"/>
        <v>0.10948581560283688</v>
      </c>
      <c r="AK399" s="1">
        <f t="shared" si="109"/>
        <v>8.6712409307923153</v>
      </c>
      <c r="AL399" s="1" t="b">
        <f t="shared" si="110"/>
        <v>0</v>
      </c>
      <c r="AM399" s="1">
        <f t="shared" si="111"/>
        <v>9.4941387873400682</v>
      </c>
      <c r="AN399" s="1" t="b">
        <f t="shared" si="112"/>
        <v>1</v>
      </c>
      <c r="AO399" s="1">
        <v>9.4879999999999995</v>
      </c>
    </row>
    <row r="400" spans="1:41">
      <c r="A400" s="7">
        <v>397</v>
      </c>
      <c r="B400" s="9" t="s">
        <v>28</v>
      </c>
      <c r="C400" s="9" t="s">
        <v>29</v>
      </c>
      <c r="D400" s="9" t="s">
        <v>28</v>
      </c>
      <c r="E400" s="9" t="s">
        <v>29</v>
      </c>
      <c r="F400" s="2" t="b">
        <f t="shared" si="105"/>
        <v>0</v>
      </c>
      <c r="G400" s="2" t="b">
        <f t="shared" si="103"/>
        <v>0</v>
      </c>
      <c r="H400" s="1" t="s">
        <v>285</v>
      </c>
      <c r="M400" s="1">
        <f>PRODUCT(SUM(PRODUCT(R400,overview!$J$6),PRODUCT(W400,overview!$K$6),PRODUCT(AB400,overview!$L$6)),1/SUM(overview!$J$6:$L$6))</f>
        <v>0.71007142857142858</v>
      </c>
      <c r="N400" s="1">
        <f>PRODUCT(SUM(PRODUCT(S400,overview!$J$6),PRODUCT(X400,overview!$K$6),PRODUCT(AC400,overview!$L$6)),1/SUM(overview!$J$6:$L$6))</f>
        <v>2.2899285714285713</v>
      </c>
      <c r="O400" s="1">
        <f t="shared" si="99"/>
        <v>14</v>
      </c>
      <c r="P400" s="1">
        <f t="shared" si="100"/>
        <v>6</v>
      </c>
      <c r="Q400" s="1">
        <f t="shared" si="104"/>
        <v>0.1328933707049057</v>
      </c>
      <c r="R400" s="1">
        <v>0.66700000000000004</v>
      </c>
      <c r="S400" s="1">
        <v>2.3330000000000002</v>
      </c>
      <c r="T400" s="1">
        <v>7</v>
      </c>
      <c r="U400" s="1">
        <v>0</v>
      </c>
      <c r="V400" s="1">
        <f t="shared" si="101"/>
        <v>0</v>
      </c>
      <c r="W400" s="1">
        <v>0.73399999999999999</v>
      </c>
      <c r="X400" s="1">
        <v>2.266</v>
      </c>
      <c r="Y400" s="1">
        <v>7</v>
      </c>
      <c r="Z400" s="1">
        <v>6</v>
      </c>
      <c r="AA400" s="1">
        <f t="shared" si="102"/>
        <v>0.2776446854116757</v>
      </c>
      <c r="AB400" s="1">
        <v>0.66700000000000004</v>
      </c>
      <c r="AC400" s="1">
        <v>2.3330000000000002</v>
      </c>
      <c r="AD400" s="1">
        <v>0</v>
      </c>
      <c r="AE400" s="1">
        <v>0</v>
      </c>
      <c r="AF400" s="1" t="e">
        <f t="shared" si="98"/>
        <v>#DIV/0!</v>
      </c>
      <c r="AH400" s="1">
        <f t="shared" si="106"/>
        <v>0.11456361539341969</v>
      </c>
      <c r="AI400" s="1">
        <f t="shared" si="107"/>
        <v>2.2372802946931673E-2</v>
      </c>
      <c r="AJ400" s="1">
        <f t="shared" si="108"/>
        <v>4.923530078169254E-2</v>
      </c>
      <c r="AK400" s="1">
        <f t="shared" si="109"/>
        <v>2.4500706790316356</v>
      </c>
      <c r="AL400" s="1" t="b">
        <f t="shared" si="110"/>
        <v>0</v>
      </c>
      <c r="AM400" s="1">
        <f t="shared" si="111"/>
        <v>9.7778800152414362</v>
      </c>
      <c r="AN400" s="1" t="b">
        <f t="shared" si="112"/>
        <v>1</v>
      </c>
      <c r="AO400" s="1">
        <v>9.4879999999999995</v>
      </c>
    </row>
    <row r="401" spans="1:41">
      <c r="A401" s="7">
        <v>398</v>
      </c>
      <c r="B401" s="9" t="s">
        <v>100</v>
      </c>
      <c r="C401" s="9" t="s">
        <v>73</v>
      </c>
      <c r="D401" s="9" t="s">
        <v>100</v>
      </c>
      <c r="E401" s="9" t="s">
        <v>73</v>
      </c>
      <c r="F401" s="2" t="b">
        <f t="shared" si="105"/>
        <v>0</v>
      </c>
      <c r="G401" s="2" t="b">
        <f t="shared" si="103"/>
        <v>0</v>
      </c>
      <c r="H401" s="1" t="s">
        <v>285</v>
      </c>
      <c r="M401" s="1">
        <f>PRODUCT(SUM(PRODUCT(R401,overview!$J$6),PRODUCT(W401,overview!$K$6),PRODUCT(AB401,overview!$L$6)),1/SUM(overview!$J$6:$L$6))</f>
        <v>0.33299999999999996</v>
      </c>
      <c r="N401" s="1">
        <f>PRODUCT(SUM(PRODUCT(S401,overview!$J$6),PRODUCT(X401,overview!$K$6),PRODUCT(AC401,overview!$L$6)),1/SUM(overview!$J$6:$L$6))</f>
        <v>2.6669999999999998</v>
      </c>
      <c r="O401" s="1">
        <f t="shared" si="99"/>
        <v>9</v>
      </c>
      <c r="P401" s="1">
        <f t="shared" si="100"/>
        <v>0</v>
      </c>
      <c r="Q401" s="1">
        <f t="shared" si="104"/>
        <v>0</v>
      </c>
      <c r="R401" s="1">
        <v>0.33300000000000002</v>
      </c>
      <c r="S401" s="1">
        <v>2.6669999999999998</v>
      </c>
      <c r="T401" s="1">
        <v>6</v>
      </c>
      <c r="U401" s="1">
        <v>0</v>
      </c>
      <c r="V401" s="1">
        <f t="shared" si="101"/>
        <v>0</v>
      </c>
      <c r="W401" s="1">
        <v>0.33300000000000002</v>
      </c>
      <c r="X401" s="1">
        <v>2.6669999999999998</v>
      </c>
      <c r="Y401" s="1">
        <v>3</v>
      </c>
      <c r="Z401" s="1">
        <v>0</v>
      </c>
      <c r="AA401" s="1">
        <f t="shared" si="102"/>
        <v>0</v>
      </c>
      <c r="AB401" s="1">
        <v>0.33300000000000002</v>
      </c>
      <c r="AC401" s="1">
        <v>2.6669999999999998</v>
      </c>
      <c r="AD401" s="1">
        <v>0</v>
      </c>
      <c r="AE401" s="1">
        <v>0</v>
      </c>
      <c r="AF401" s="1" t="e">
        <f t="shared" si="98"/>
        <v>#DIV/0!</v>
      </c>
      <c r="AH401" s="1">
        <f t="shared" si="106"/>
        <v>0.12728126734702591</v>
      </c>
      <c r="AI401" s="1">
        <f t="shared" si="107"/>
        <v>2.3173164292895898E-2</v>
      </c>
      <c r="AJ401" s="1">
        <f t="shared" si="108"/>
        <v>4.6396012499677182E-2</v>
      </c>
      <c r="AK401" s="1">
        <f t="shared" si="109"/>
        <v>1.0363079245742242</v>
      </c>
      <c r="AL401" s="1" t="b">
        <f t="shared" si="110"/>
        <v>0</v>
      </c>
      <c r="AM401" s="1">
        <f t="shared" si="111"/>
        <v>8.5988296945961533</v>
      </c>
      <c r="AN401" s="1" t="b">
        <f t="shared" si="112"/>
        <v>0</v>
      </c>
      <c r="AO401" s="1">
        <v>9.4879999999999995</v>
      </c>
    </row>
    <row r="402" spans="1:41">
      <c r="A402" s="7">
        <v>399</v>
      </c>
      <c r="B402" s="9" t="s">
        <v>64</v>
      </c>
      <c r="C402" s="9" t="s">
        <v>2</v>
      </c>
      <c r="D402" s="9" t="s">
        <v>64</v>
      </c>
      <c r="E402" s="9" t="s">
        <v>2</v>
      </c>
      <c r="F402" s="2" t="b">
        <f t="shared" si="105"/>
        <v>0</v>
      </c>
      <c r="G402" s="2" t="b">
        <f t="shared" si="103"/>
        <v>0</v>
      </c>
      <c r="H402" s="1" t="s">
        <v>180</v>
      </c>
      <c r="M402" s="1">
        <f>PRODUCT(SUM(PRODUCT(R402,overview!$J$6),PRODUCT(W402,overview!$K$6),PRODUCT(AB402,overview!$L$6)),1/SUM(overview!$J$6:$L$6))</f>
        <v>0.33299999999999996</v>
      </c>
      <c r="N402" s="1">
        <f>PRODUCT(SUM(PRODUCT(S402,overview!$J$6),PRODUCT(X402,overview!$K$6),PRODUCT(AC402,overview!$L$6)),1/SUM(overview!$J$6:$L$6))</f>
        <v>2.6669999999999998</v>
      </c>
      <c r="O402" s="1">
        <f t="shared" si="99"/>
        <v>11</v>
      </c>
      <c r="P402" s="1">
        <f t="shared" si="100"/>
        <v>0</v>
      </c>
      <c r="Q402" s="1">
        <f t="shared" si="104"/>
        <v>0</v>
      </c>
      <c r="R402" s="1">
        <v>0.33300000000000002</v>
      </c>
      <c r="S402" s="1">
        <v>2.6669999999999998</v>
      </c>
      <c r="T402" s="1">
        <v>7</v>
      </c>
      <c r="U402" s="1">
        <v>0</v>
      </c>
      <c r="V402" s="1">
        <f t="shared" si="101"/>
        <v>0</v>
      </c>
      <c r="W402" s="1">
        <v>0.33300000000000002</v>
      </c>
      <c r="X402" s="1">
        <v>2.6669999999999998</v>
      </c>
      <c r="Y402" s="1">
        <v>4</v>
      </c>
      <c r="Z402" s="1">
        <v>0</v>
      </c>
      <c r="AA402" s="1">
        <f t="shared" si="102"/>
        <v>0</v>
      </c>
      <c r="AB402" s="1">
        <v>0.33300000000000002</v>
      </c>
      <c r="AC402" s="1">
        <v>2.6669999999999998</v>
      </c>
      <c r="AD402" s="1">
        <v>0</v>
      </c>
      <c r="AE402" s="1">
        <v>0</v>
      </c>
      <c r="AF402" s="1" t="e">
        <f t="shared" si="98"/>
        <v>#DIV/0!</v>
      </c>
      <c r="AH402" s="1">
        <f t="shared" si="106"/>
        <v>0.12478832901401817</v>
      </c>
      <c r="AI402" s="1">
        <f t="shared" si="107"/>
        <v>4.1616591626094081E-2</v>
      </c>
      <c r="AJ402" s="1">
        <f t="shared" si="108"/>
        <v>4.6396012499677182E-2</v>
      </c>
      <c r="AK402" s="1">
        <f t="shared" si="109"/>
        <v>0.26474229722380416</v>
      </c>
      <c r="AL402" s="1" t="b">
        <f t="shared" si="110"/>
        <v>0</v>
      </c>
      <c r="AM402" s="1">
        <f t="shared" si="111"/>
        <v>5.7741520854297299</v>
      </c>
      <c r="AN402" s="1" t="b">
        <f t="shared" si="112"/>
        <v>0</v>
      </c>
      <c r="AO402" s="1">
        <v>9.4879999999999995</v>
      </c>
    </row>
    <row r="403" spans="1:41">
      <c r="A403" s="7">
        <v>400</v>
      </c>
      <c r="B403" s="9" t="s">
        <v>51</v>
      </c>
      <c r="C403" s="9" t="s">
        <v>52</v>
      </c>
      <c r="D403" s="9" t="s">
        <v>93</v>
      </c>
      <c r="E403" s="9" t="s">
        <v>52</v>
      </c>
      <c r="F403" s="2" t="b">
        <f t="shared" si="105"/>
        <v>0</v>
      </c>
      <c r="G403" s="2" t="b">
        <f t="shared" si="103"/>
        <v>1</v>
      </c>
      <c r="H403" s="1" t="s">
        <v>180</v>
      </c>
      <c r="M403" s="1">
        <f>PRODUCT(SUM(PRODUCT(R403,overview!$J$6),PRODUCT(W403,overview!$K$6),PRODUCT(AB403,overview!$L$6)),1/SUM(overview!$J$6:$L$6))</f>
        <v>0.33299999999999996</v>
      </c>
      <c r="N403" s="1">
        <f>PRODUCT(SUM(PRODUCT(S403,overview!$J$6),PRODUCT(X403,overview!$K$6),PRODUCT(AC403,overview!$L$6)),1/SUM(overview!$J$6:$L$6))</f>
        <v>2.6669999999999998</v>
      </c>
      <c r="O403" s="1">
        <f t="shared" si="99"/>
        <v>5</v>
      </c>
      <c r="P403" s="1">
        <f t="shared" si="100"/>
        <v>0</v>
      </c>
      <c r="Q403" s="1">
        <f t="shared" si="104"/>
        <v>0</v>
      </c>
      <c r="R403" s="1">
        <v>0.33300000000000002</v>
      </c>
      <c r="S403" s="1">
        <v>2.6669999999999998</v>
      </c>
      <c r="T403" s="1">
        <v>1</v>
      </c>
      <c r="U403" s="1">
        <v>0</v>
      </c>
      <c r="V403" s="1">
        <f t="shared" si="101"/>
        <v>0</v>
      </c>
      <c r="W403" s="1">
        <v>0.33300000000000002</v>
      </c>
      <c r="X403" s="1">
        <v>2.6669999999999998</v>
      </c>
      <c r="Y403" s="1">
        <v>3</v>
      </c>
      <c r="Z403" s="1">
        <v>0</v>
      </c>
      <c r="AA403" s="1">
        <f t="shared" si="102"/>
        <v>0</v>
      </c>
      <c r="AB403" s="1">
        <v>0.33300000000000002</v>
      </c>
      <c r="AC403" s="1">
        <v>2.6669999999999998</v>
      </c>
      <c r="AD403" s="1">
        <v>1</v>
      </c>
      <c r="AE403" s="1">
        <v>0</v>
      </c>
      <c r="AF403" s="1">
        <f t="shared" si="98"/>
        <v>0</v>
      </c>
      <c r="AH403" s="1">
        <f t="shared" si="106"/>
        <v>0.11769108230516943</v>
      </c>
      <c r="AI403" s="1">
        <f t="shared" si="107"/>
        <v>3.2695542472666116E-2</v>
      </c>
      <c r="AJ403" s="1">
        <f t="shared" si="108"/>
        <v>5.5675214999612616E-2</v>
      </c>
      <c r="AK403" s="1">
        <f t="shared" si="109"/>
        <v>3.8683747453766418E-2</v>
      </c>
      <c r="AL403" s="1" t="b">
        <f t="shared" si="110"/>
        <v>0</v>
      </c>
      <c r="AM403" s="1">
        <f t="shared" si="111"/>
        <v>3.0400470522541516</v>
      </c>
      <c r="AN403" s="1" t="b">
        <f t="shared" si="112"/>
        <v>0</v>
      </c>
      <c r="AO403" s="1">
        <v>9.4879999999999995</v>
      </c>
    </row>
    <row r="404" spans="1:41">
      <c r="A404" s="7">
        <v>401</v>
      </c>
      <c r="B404" s="9" t="s">
        <v>60</v>
      </c>
      <c r="C404" s="9" t="s">
        <v>61</v>
      </c>
      <c r="D404" s="9" t="s">
        <v>123</v>
      </c>
      <c r="E404" s="9" t="s">
        <v>61</v>
      </c>
      <c r="F404" s="2" t="b">
        <f t="shared" si="105"/>
        <v>0</v>
      </c>
      <c r="G404" s="2" t="b">
        <f t="shared" si="103"/>
        <v>1</v>
      </c>
      <c r="H404" s="1" t="s">
        <v>180</v>
      </c>
      <c r="M404" s="1">
        <f>PRODUCT(SUM(PRODUCT(R404,overview!$J$6),PRODUCT(W404,overview!$K$6),PRODUCT(AB404,overview!$L$6)),1/SUM(overview!$J$6:$L$6))</f>
        <v>0.99871428571428567</v>
      </c>
      <c r="N404" s="1">
        <f>PRODUCT(SUM(PRODUCT(S404,overview!$J$6),PRODUCT(X404,overview!$K$6),PRODUCT(AC404,overview!$L$6)),1/SUM(overview!$J$6:$L$6))</f>
        <v>2.0012857142857143</v>
      </c>
      <c r="O404" s="1">
        <f t="shared" si="99"/>
        <v>15</v>
      </c>
      <c r="P404" s="1">
        <f t="shared" si="100"/>
        <v>1</v>
      </c>
      <c r="Q404" s="1">
        <f t="shared" si="104"/>
        <v>3.3269088919028238E-2</v>
      </c>
      <c r="R404" s="1">
        <v>1</v>
      </c>
      <c r="S404" s="1">
        <v>2</v>
      </c>
      <c r="T404" s="1">
        <v>8</v>
      </c>
      <c r="U404" s="1">
        <v>0</v>
      </c>
      <c r="V404" s="1">
        <f t="shared" si="101"/>
        <v>0</v>
      </c>
      <c r="W404" s="1">
        <v>0.998</v>
      </c>
      <c r="X404" s="1">
        <v>2.0019999999999998</v>
      </c>
      <c r="Y404" s="1">
        <v>6</v>
      </c>
      <c r="Z404" s="1">
        <v>1</v>
      </c>
      <c r="AA404" s="1">
        <f t="shared" si="102"/>
        <v>8.3083583083583101E-2</v>
      </c>
      <c r="AB404" s="1">
        <v>1</v>
      </c>
      <c r="AC404" s="1">
        <v>2</v>
      </c>
      <c r="AD404" s="1">
        <v>1</v>
      </c>
      <c r="AE404" s="1">
        <v>0</v>
      </c>
      <c r="AF404" s="1">
        <f t="shared" si="98"/>
        <v>0</v>
      </c>
      <c r="AH404" s="1">
        <f t="shared" si="106"/>
        <v>0.11844473778951158</v>
      </c>
      <c r="AI404" s="1">
        <f t="shared" si="107"/>
        <v>4.5681208295205694E-2</v>
      </c>
      <c r="AJ404" s="1">
        <f t="shared" si="108"/>
        <v>6.1458622192290938E-2</v>
      </c>
      <c r="AK404" s="1">
        <f t="shared" si="109"/>
        <v>8.9634304637777051E-3</v>
      </c>
      <c r="AL404" s="1" t="b">
        <f t="shared" si="110"/>
        <v>0</v>
      </c>
      <c r="AM404" s="1">
        <f t="shared" si="111"/>
        <v>1.3818501342976719</v>
      </c>
      <c r="AN404" s="1" t="b">
        <f t="shared" si="112"/>
        <v>0</v>
      </c>
      <c r="AO404" s="1">
        <v>9.4879999999999995</v>
      </c>
    </row>
    <row r="405" spans="1:41">
      <c r="A405" s="7">
        <v>402</v>
      </c>
      <c r="B405" s="9" t="s">
        <v>90</v>
      </c>
      <c r="C405" s="9" t="s">
        <v>91</v>
      </c>
      <c r="D405" s="9" t="s">
        <v>90</v>
      </c>
      <c r="E405" s="9" t="s">
        <v>91</v>
      </c>
      <c r="F405" s="2" t="b">
        <f t="shared" si="105"/>
        <v>0</v>
      </c>
      <c r="G405" s="2" t="b">
        <f t="shared" si="103"/>
        <v>0</v>
      </c>
      <c r="H405" s="1" t="s">
        <v>180</v>
      </c>
      <c r="M405" s="1">
        <f>PRODUCT(SUM(PRODUCT(R405,overview!$J$6),PRODUCT(W405,overview!$K$6),PRODUCT(AB405,overview!$L$6)),1/SUM(overview!$J$6:$L$6))</f>
        <v>0.48921428571428571</v>
      </c>
      <c r="N405" s="1">
        <f>PRODUCT(SUM(PRODUCT(S405,overview!$J$6),PRODUCT(X405,overview!$K$6),PRODUCT(AC405,overview!$L$6)),1/SUM(overview!$J$6:$L$6))</f>
        <v>2.5107857142857144</v>
      </c>
      <c r="O405" s="1">
        <f t="shared" si="99"/>
        <v>5.5</v>
      </c>
      <c r="P405" s="1">
        <f t="shared" si="100"/>
        <v>5.5</v>
      </c>
      <c r="Q405" s="1">
        <f t="shared" si="104"/>
        <v>0.19484509686779891</v>
      </c>
      <c r="R405" s="1">
        <v>0</v>
      </c>
      <c r="S405" s="1">
        <v>3</v>
      </c>
      <c r="T405" s="1">
        <v>0</v>
      </c>
      <c r="U405" s="1">
        <v>0</v>
      </c>
      <c r="V405" s="1" t="e">
        <f t="shared" si="101"/>
        <v>#DIV/0!</v>
      </c>
      <c r="W405" s="1">
        <v>0.76100000000000001</v>
      </c>
      <c r="X405" s="1">
        <v>2.2389999999999999</v>
      </c>
      <c r="Y405" s="1">
        <v>5.5</v>
      </c>
      <c r="Z405" s="1">
        <v>5.5</v>
      </c>
      <c r="AA405" s="1">
        <f t="shared" si="102"/>
        <v>0.33988387673068338</v>
      </c>
      <c r="AB405" s="1">
        <v>0</v>
      </c>
      <c r="AC405" s="1">
        <v>3</v>
      </c>
      <c r="AD405" s="1">
        <v>0</v>
      </c>
      <c r="AE405" s="1">
        <v>0</v>
      </c>
      <c r="AF405" s="1" t="e">
        <f t="shared" si="98"/>
        <v>#DIV/0!</v>
      </c>
      <c r="AH405" s="1">
        <f t="shared" si="106"/>
        <v>0.10220861277785591</v>
      </c>
      <c r="AI405" s="1">
        <f t="shared" si="107"/>
        <v>7.9392014159659435E-2</v>
      </c>
      <c r="AJ405" s="1">
        <f t="shared" si="108"/>
        <v>5.4128194834738387E-2</v>
      </c>
      <c r="AK405" s="1">
        <f t="shared" si="109"/>
        <v>6.4239778686626496E-3</v>
      </c>
      <c r="AL405" s="1" t="b">
        <f t="shared" si="110"/>
        <v>0</v>
      </c>
      <c r="AM405" s="1">
        <f t="shared" si="111"/>
        <v>0.70863355948748652</v>
      </c>
      <c r="AN405" s="1" t="b">
        <f t="shared" si="112"/>
        <v>0</v>
      </c>
      <c r="AO405" s="1">
        <v>9.4879999999999995</v>
      </c>
    </row>
    <row r="406" spans="1:41">
      <c r="A406" s="7">
        <v>403</v>
      </c>
      <c r="B406" s="9" t="s">
        <v>36</v>
      </c>
      <c r="C406" s="9" t="s">
        <v>37</v>
      </c>
      <c r="D406" s="9" t="s">
        <v>43</v>
      </c>
      <c r="E406" s="9" t="s">
        <v>44</v>
      </c>
      <c r="F406" s="2" t="b">
        <f t="shared" si="105"/>
        <v>1</v>
      </c>
      <c r="G406" s="2" t="b">
        <f t="shared" si="103"/>
        <v>1</v>
      </c>
      <c r="H406" s="1" t="s">
        <v>180</v>
      </c>
      <c r="M406" s="1">
        <f>PRODUCT(SUM(PRODUCT(R406,overview!$J$6),PRODUCT(W406,overview!$K$6),PRODUCT(AB406,overview!$L$6)),1/SUM(overview!$J$6:$L$6))</f>
        <v>0.54904761904761912</v>
      </c>
      <c r="N406" s="1">
        <f>PRODUCT(SUM(PRODUCT(S406,overview!$J$6),PRODUCT(X406,overview!$K$6),PRODUCT(AC406,overview!$L$6)),1/SUM(overview!$J$6:$L$6))</f>
        <v>2.4509523809523812</v>
      </c>
      <c r="O406" s="1">
        <f t="shared" si="99"/>
        <v>8</v>
      </c>
      <c r="P406" s="1">
        <f t="shared" si="100"/>
        <v>5</v>
      </c>
      <c r="Q406" s="1">
        <f t="shared" si="104"/>
        <v>0.14000874295706234</v>
      </c>
      <c r="R406" s="1">
        <v>0.84599999999999997</v>
      </c>
      <c r="S406" s="1">
        <v>2.1539999999999999</v>
      </c>
      <c r="T406" s="1">
        <v>5</v>
      </c>
      <c r="U406" s="1">
        <v>3</v>
      </c>
      <c r="V406" s="1">
        <f t="shared" si="101"/>
        <v>0.23565459610027861</v>
      </c>
      <c r="W406" s="1">
        <v>0.375</v>
      </c>
      <c r="X406" s="1">
        <v>2.625</v>
      </c>
      <c r="Y406" s="1">
        <v>2</v>
      </c>
      <c r="Z406" s="1">
        <v>1</v>
      </c>
      <c r="AA406" s="1">
        <f t="shared" si="102"/>
        <v>7.1428571428571425E-2</v>
      </c>
      <c r="AB406" s="1">
        <v>1.091</v>
      </c>
      <c r="AC406" s="1">
        <v>1.909</v>
      </c>
      <c r="AD406" s="1">
        <v>1</v>
      </c>
      <c r="AE406" s="1">
        <v>1</v>
      </c>
      <c r="AF406" s="1">
        <f t="shared" si="98"/>
        <v>0.57150340492404395</v>
      </c>
      <c r="AH406" s="1">
        <f t="shared" si="106"/>
        <v>0.12974962913826421</v>
      </c>
      <c r="AI406" s="1">
        <f t="shared" si="107"/>
        <v>0.10395547604849931</v>
      </c>
      <c r="AJ406" s="1">
        <f t="shared" si="108"/>
        <v>0.109002198273551</v>
      </c>
      <c r="AK406" s="1">
        <f t="shared" si="109"/>
        <v>4.9182049361934221E-3</v>
      </c>
      <c r="AL406" s="1" t="b">
        <f t="shared" si="110"/>
        <v>0</v>
      </c>
      <c r="AM406" s="1">
        <f t="shared" si="111"/>
        <v>0.60543485229574168</v>
      </c>
      <c r="AN406" s="1" t="b">
        <f t="shared" si="112"/>
        <v>0</v>
      </c>
      <c r="AO406" s="1">
        <v>9.4879999999999995</v>
      </c>
    </row>
    <row r="407" spans="1:41">
      <c r="A407" s="7">
        <v>404</v>
      </c>
      <c r="B407" s="9" t="s">
        <v>56</v>
      </c>
      <c r="C407" s="9" t="s">
        <v>31</v>
      </c>
      <c r="D407" s="9" t="s">
        <v>30</v>
      </c>
      <c r="E407" s="9" t="s">
        <v>31</v>
      </c>
      <c r="F407" s="2" t="b">
        <f t="shared" si="105"/>
        <v>0</v>
      </c>
      <c r="G407" s="2" t="b">
        <f t="shared" si="103"/>
        <v>0</v>
      </c>
      <c r="H407" s="1" t="s">
        <v>180</v>
      </c>
      <c r="M407" s="1">
        <f>PRODUCT(SUM(PRODUCT(R407,overview!$J$6),PRODUCT(W407,overview!$K$6),PRODUCT(AB407,overview!$L$6)),1/SUM(overview!$J$6:$L$6))</f>
        <v>1</v>
      </c>
      <c r="N407" s="1">
        <f>PRODUCT(SUM(PRODUCT(S407,overview!$J$6),PRODUCT(X407,overview!$K$6),PRODUCT(AC407,overview!$L$6)),1/SUM(overview!$J$6:$L$6))</f>
        <v>2</v>
      </c>
      <c r="O407" s="1">
        <f t="shared" si="99"/>
        <v>17</v>
      </c>
      <c r="P407" s="1">
        <f t="shared" si="100"/>
        <v>2</v>
      </c>
      <c r="Q407" s="1">
        <f t="shared" si="104"/>
        <v>5.8823529411764705E-2</v>
      </c>
      <c r="R407" s="1">
        <v>1</v>
      </c>
      <c r="S407" s="1">
        <v>2</v>
      </c>
      <c r="T407" s="1">
        <v>8</v>
      </c>
      <c r="U407" s="1">
        <v>0</v>
      </c>
      <c r="V407" s="1">
        <f t="shared" si="101"/>
        <v>0</v>
      </c>
      <c r="W407" s="1">
        <v>1</v>
      </c>
      <c r="X407" s="1">
        <v>2</v>
      </c>
      <c r="Y407" s="1">
        <v>8</v>
      </c>
      <c r="Z407" s="1">
        <v>2</v>
      </c>
      <c r="AA407" s="1">
        <f t="shared" si="102"/>
        <v>0.125</v>
      </c>
      <c r="AB407" s="1">
        <v>1</v>
      </c>
      <c r="AC407" s="1">
        <v>2</v>
      </c>
      <c r="AD407" s="1">
        <v>1</v>
      </c>
      <c r="AE407" s="1">
        <v>0</v>
      </c>
      <c r="AF407" s="1">
        <f t="shared" si="98"/>
        <v>0</v>
      </c>
      <c r="AH407" s="1">
        <f t="shared" si="106"/>
        <v>0.12767363507205198</v>
      </c>
      <c r="AI407" s="1">
        <f t="shared" si="107"/>
        <v>0.10581182383507964</v>
      </c>
      <c r="AJ407" s="1">
        <f t="shared" si="108"/>
        <v>0.109002198273551</v>
      </c>
      <c r="AK407" s="1">
        <f t="shared" si="109"/>
        <v>2.2869201562677556E-2</v>
      </c>
      <c r="AL407" s="1" t="b">
        <f t="shared" si="110"/>
        <v>0</v>
      </c>
      <c r="AM407" s="1">
        <f t="shared" si="111"/>
        <v>0.61541531996268117</v>
      </c>
      <c r="AN407" s="1" t="b">
        <f t="shared" si="112"/>
        <v>0</v>
      </c>
      <c r="AO407" s="1">
        <v>9.4879999999999995</v>
      </c>
    </row>
    <row r="408" spans="1:41">
      <c r="A408" s="7">
        <v>405</v>
      </c>
      <c r="B408" s="9" t="s">
        <v>47</v>
      </c>
      <c r="C408" s="9" t="s">
        <v>48</v>
      </c>
      <c r="D408" s="9" t="s">
        <v>79</v>
      </c>
      <c r="E408" s="9" t="s">
        <v>48</v>
      </c>
      <c r="F408" s="2" t="b">
        <f t="shared" si="105"/>
        <v>1</v>
      </c>
      <c r="G408" s="2" t="b">
        <f t="shared" si="103"/>
        <v>0</v>
      </c>
      <c r="H408" s="1" t="s">
        <v>180</v>
      </c>
      <c r="M408" s="1">
        <f>PRODUCT(SUM(PRODUCT(R408,overview!$J$6),PRODUCT(W408,overview!$K$6),PRODUCT(AB408,overview!$L$6)),1/SUM(overview!$J$6:$L$6))</f>
        <v>1.0169761904761903</v>
      </c>
      <c r="N408" s="1">
        <f>PRODUCT(SUM(PRODUCT(S408,overview!$J$6),PRODUCT(X408,overview!$K$6),PRODUCT(AC408,overview!$L$6)),1/SUM(overview!$J$6:$L$6))</f>
        <v>1.9830238095238095</v>
      </c>
      <c r="O408" s="1">
        <f t="shared" si="99"/>
        <v>18</v>
      </c>
      <c r="P408" s="1">
        <f t="shared" si="100"/>
        <v>8</v>
      </c>
      <c r="Q408" s="1">
        <f t="shared" si="104"/>
        <v>0.22792939541051485</v>
      </c>
      <c r="R408" s="1">
        <v>0.88700000000000001</v>
      </c>
      <c r="S408" s="1">
        <v>2.113</v>
      </c>
      <c r="T408" s="1">
        <v>5</v>
      </c>
      <c r="U408" s="1">
        <v>4</v>
      </c>
      <c r="V408" s="1">
        <f t="shared" si="101"/>
        <v>0.33582584003786087</v>
      </c>
      <c r="W408" s="1">
        <v>1.085</v>
      </c>
      <c r="X408" s="1">
        <v>1.915</v>
      </c>
      <c r="Y408" s="1">
        <v>12</v>
      </c>
      <c r="Z408" s="1">
        <v>4</v>
      </c>
      <c r="AA408" s="1">
        <f t="shared" si="102"/>
        <v>0.18885987815491728</v>
      </c>
      <c r="AB408" s="1">
        <v>1</v>
      </c>
      <c r="AC408" s="1">
        <v>2</v>
      </c>
      <c r="AD408" s="1">
        <v>1</v>
      </c>
      <c r="AE408" s="1">
        <v>0</v>
      </c>
      <c r="AF408" s="1">
        <f t="shared" si="98"/>
        <v>0</v>
      </c>
      <c r="AH408" s="1">
        <f t="shared" si="106"/>
        <v>0.1885205383985803</v>
      </c>
      <c r="AI408" s="1">
        <f t="shared" si="107"/>
        <v>0.10181475774696112</v>
      </c>
      <c r="AJ408" s="1">
        <f t="shared" si="108"/>
        <v>0.12378873854212136</v>
      </c>
      <c r="AK408" s="1">
        <f t="shared" si="109"/>
        <v>0.17717565913399949</v>
      </c>
      <c r="AL408" s="1" t="b">
        <f t="shared" si="110"/>
        <v>0</v>
      </c>
      <c r="AM408" s="1">
        <f t="shared" si="111"/>
        <v>1.1681765542356439</v>
      </c>
      <c r="AN408" s="1" t="b">
        <f t="shared" si="112"/>
        <v>0</v>
      </c>
      <c r="AO408" s="1">
        <v>9.4879999999999995</v>
      </c>
    </row>
    <row r="409" spans="1:41">
      <c r="A409" s="7">
        <v>406</v>
      </c>
      <c r="B409" s="9" t="s">
        <v>45</v>
      </c>
      <c r="C409" s="9" t="s">
        <v>46</v>
      </c>
      <c r="D409" s="9" t="s">
        <v>45</v>
      </c>
      <c r="E409" s="9" t="s">
        <v>46</v>
      </c>
      <c r="F409" s="2" t="b">
        <f t="shared" si="105"/>
        <v>0</v>
      </c>
      <c r="G409" s="2" t="b">
        <f t="shared" si="103"/>
        <v>0</v>
      </c>
      <c r="H409" s="1" t="s">
        <v>180</v>
      </c>
      <c r="M409" s="1">
        <f>PRODUCT(SUM(PRODUCT(R409,overview!$J$6),PRODUCT(W409,overview!$K$6),PRODUCT(AB409,overview!$L$6)),1/SUM(overview!$J$6:$L$6))</f>
        <v>1.0168809523809523</v>
      </c>
      <c r="N409" s="1">
        <f>PRODUCT(SUM(PRODUCT(S409,overview!$J$6),PRODUCT(X409,overview!$K$6),PRODUCT(AC409,overview!$L$6)),1/SUM(overview!$J$6:$L$6))</f>
        <v>1.9831190476190474</v>
      </c>
      <c r="O409" s="1">
        <f t="shared" si="99"/>
        <v>14</v>
      </c>
      <c r="P409" s="1">
        <f t="shared" si="100"/>
        <v>3</v>
      </c>
      <c r="Q409" s="1">
        <f t="shared" si="104"/>
        <v>0.10987896136951857</v>
      </c>
      <c r="R409" s="1">
        <v>1.014</v>
      </c>
      <c r="S409" s="1">
        <v>1.986</v>
      </c>
      <c r="T409" s="1">
        <v>7</v>
      </c>
      <c r="U409" s="1">
        <v>0</v>
      </c>
      <c r="V409" s="1">
        <f t="shared" si="101"/>
        <v>0</v>
      </c>
      <c r="W409" s="1">
        <v>1.0189999999999999</v>
      </c>
      <c r="X409" s="1">
        <v>1.9810000000000001</v>
      </c>
      <c r="Y409" s="1">
        <v>7</v>
      </c>
      <c r="Z409" s="1">
        <v>3</v>
      </c>
      <c r="AA409" s="1">
        <f t="shared" si="102"/>
        <v>0.22045143145597459</v>
      </c>
      <c r="AB409" s="1">
        <v>1</v>
      </c>
      <c r="AC409" s="1">
        <v>2</v>
      </c>
      <c r="AD409" s="1">
        <v>0</v>
      </c>
      <c r="AE409" s="1">
        <v>0</v>
      </c>
      <c r="AF409" s="1" t="e">
        <f t="shared" si="98"/>
        <v>#DIV/0!</v>
      </c>
      <c r="AH409" s="1">
        <f t="shared" si="106"/>
        <v>0.183174612589384</v>
      </c>
      <c r="AI409" s="1">
        <f t="shared" si="107"/>
        <v>9.5624457744511282E-2</v>
      </c>
      <c r="AJ409" s="1">
        <f t="shared" si="108"/>
        <v>0.13785371888047007</v>
      </c>
      <c r="AK409" s="1">
        <f t="shared" si="109"/>
        <v>0.22260035308075088</v>
      </c>
      <c r="AL409" s="1" t="b">
        <f t="shared" si="110"/>
        <v>0</v>
      </c>
      <c r="AM409" s="1">
        <f t="shared" si="111"/>
        <v>2.0899791453005565</v>
      </c>
      <c r="AN409" s="1" t="b">
        <f t="shared" si="112"/>
        <v>0</v>
      </c>
      <c r="AO409" s="1">
        <v>9.4879999999999995</v>
      </c>
    </row>
    <row r="410" spans="1:41">
      <c r="A410" s="7">
        <v>407</v>
      </c>
      <c r="B410" s="9" t="s">
        <v>36</v>
      </c>
      <c r="C410" s="9" t="s">
        <v>37</v>
      </c>
      <c r="D410" s="9" t="s">
        <v>36</v>
      </c>
      <c r="E410" s="9" t="s">
        <v>37</v>
      </c>
      <c r="F410" s="2" t="b">
        <f t="shared" si="105"/>
        <v>0</v>
      </c>
      <c r="G410" s="2" t="b">
        <f t="shared" si="103"/>
        <v>0</v>
      </c>
      <c r="H410" s="1" t="s">
        <v>180</v>
      </c>
      <c r="M410" s="1">
        <f>PRODUCT(SUM(PRODUCT(R410,overview!$J$6),PRODUCT(W410,overview!$K$6),PRODUCT(AB410,overview!$L$6)),1/SUM(overview!$J$6:$L$6))</f>
        <v>1.0166190476190475</v>
      </c>
      <c r="N410" s="1">
        <f>PRODUCT(SUM(PRODUCT(S410,overview!$J$6),PRODUCT(X410,overview!$K$6),PRODUCT(AC410,overview!$L$6)),1/SUM(overview!$J$6:$L$6))</f>
        <v>1.983380952380952</v>
      </c>
      <c r="O410" s="1">
        <f t="shared" si="99"/>
        <v>9</v>
      </c>
      <c r="P410" s="1">
        <f t="shared" si="100"/>
        <v>3</v>
      </c>
      <c r="Q410" s="1">
        <f t="shared" si="104"/>
        <v>0.17085624194697208</v>
      </c>
      <c r="R410" s="1">
        <v>0.99199999999999999</v>
      </c>
      <c r="S410" s="1">
        <v>2.008</v>
      </c>
      <c r="T410" s="1">
        <v>3</v>
      </c>
      <c r="U410" s="1">
        <v>2</v>
      </c>
      <c r="V410" s="1">
        <f t="shared" si="101"/>
        <v>0.3293492695883134</v>
      </c>
      <c r="W410" s="1">
        <v>1.03</v>
      </c>
      <c r="X410" s="1">
        <v>1.97</v>
      </c>
      <c r="Y410" s="1">
        <v>6</v>
      </c>
      <c r="Z410" s="1">
        <v>1</v>
      </c>
      <c r="AA410" s="1">
        <f t="shared" si="102"/>
        <v>8.7140439932318098E-2</v>
      </c>
      <c r="AB410" s="1">
        <v>1</v>
      </c>
      <c r="AC410" s="1">
        <v>2</v>
      </c>
      <c r="AD410" s="1">
        <v>0</v>
      </c>
      <c r="AE410" s="1">
        <v>0</v>
      </c>
      <c r="AF410" s="1" t="e">
        <f t="shared" si="98"/>
        <v>#DIV/0!</v>
      </c>
      <c r="AH410" s="1">
        <f t="shared" si="106"/>
        <v>0.22455272269149221</v>
      </c>
      <c r="AI410" s="1">
        <f t="shared" si="107"/>
        <v>0.10166112777209396</v>
      </c>
      <c r="AJ410" s="1">
        <f t="shared" si="108"/>
        <v>0.16350329741032654</v>
      </c>
      <c r="AK410" s="1">
        <f t="shared" si="109"/>
        <v>0.4652967960236038</v>
      </c>
      <c r="AL410" s="1" t="b">
        <f t="shared" si="110"/>
        <v>0</v>
      </c>
      <c r="AM410" s="1">
        <f t="shared" si="111"/>
        <v>2.8861250418142586</v>
      </c>
      <c r="AN410" s="1" t="b">
        <f t="shared" si="112"/>
        <v>0</v>
      </c>
      <c r="AO410" s="1">
        <v>9.4879999999999995</v>
      </c>
    </row>
    <row r="411" spans="1:41">
      <c r="A411" s="7">
        <v>408</v>
      </c>
      <c r="B411" s="9" t="s">
        <v>69</v>
      </c>
      <c r="C411" s="9" t="s">
        <v>70</v>
      </c>
      <c r="D411" s="9" t="s">
        <v>89</v>
      </c>
      <c r="E411" s="9" t="s">
        <v>70</v>
      </c>
      <c r="F411" s="2" t="b">
        <f t="shared" si="105"/>
        <v>1</v>
      </c>
      <c r="G411" s="2" t="b">
        <f t="shared" si="103"/>
        <v>1</v>
      </c>
      <c r="H411" s="1" t="s">
        <v>180</v>
      </c>
      <c r="M411" s="1">
        <f>PRODUCT(SUM(PRODUCT(R411,overview!$J$6),PRODUCT(W411,overview!$K$6),PRODUCT(AB411,overview!$L$6)),1/SUM(overview!$J$6:$L$6))</f>
        <v>1.0043333333333333</v>
      </c>
      <c r="N411" s="1">
        <f>PRODUCT(SUM(PRODUCT(S411,overview!$J$6),PRODUCT(X411,overview!$K$6),PRODUCT(AC411,overview!$L$6)),1/SUM(overview!$J$6:$L$6))</f>
        <v>1.9956666666666665</v>
      </c>
      <c r="O411" s="1">
        <f t="shared" si="99"/>
        <v>13</v>
      </c>
      <c r="P411" s="1">
        <f t="shared" si="100"/>
        <v>7</v>
      </c>
      <c r="Q411" s="1">
        <f t="shared" si="104"/>
        <v>0.27098456913055213</v>
      </c>
      <c r="R411" s="1">
        <v>1.0129999999999999</v>
      </c>
      <c r="S411" s="1">
        <v>1.9870000000000001</v>
      </c>
      <c r="T411" s="1">
        <v>8</v>
      </c>
      <c r="U411" s="1">
        <v>6</v>
      </c>
      <c r="V411" s="1">
        <f t="shared" si="101"/>
        <v>0.38236034222445897</v>
      </c>
      <c r="W411" s="1">
        <v>1</v>
      </c>
      <c r="X411" s="1">
        <v>2</v>
      </c>
      <c r="Y411" s="1">
        <v>4</v>
      </c>
      <c r="Z411" s="1">
        <v>1</v>
      </c>
      <c r="AA411" s="1">
        <f t="shared" si="102"/>
        <v>0.125</v>
      </c>
      <c r="AB411" s="1">
        <v>1</v>
      </c>
      <c r="AC411" s="1">
        <v>2</v>
      </c>
      <c r="AD411" s="1">
        <v>1</v>
      </c>
      <c r="AE411" s="1">
        <v>0</v>
      </c>
      <c r="AF411" s="1">
        <f t="shared" si="98"/>
        <v>0</v>
      </c>
      <c r="AH411" s="1">
        <f t="shared" si="106"/>
        <v>0.2089449012525936</v>
      </c>
      <c r="AI411" s="1">
        <f t="shared" si="107"/>
        <v>7.8458120461822184E-2</v>
      </c>
      <c r="AJ411" s="1">
        <f t="shared" si="108"/>
        <v>9.591820806992897E-2</v>
      </c>
      <c r="AK411" s="1">
        <f t="shared" si="109"/>
        <v>0.80233945056511569</v>
      </c>
      <c r="AL411" s="1" t="b">
        <f t="shared" si="110"/>
        <v>0</v>
      </c>
      <c r="AM411" s="1">
        <f t="shared" si="111"/>
        <v>3.4951721567577687</v>
      </c>
      <c r="AN411" s="1" t="b">
        <f t="shared" si="112"/>
        <v>0</v>
      </c>
      <c r="AO411" s="1">
        <v>9.4879999999999995</v>
      </c>
    </row>
    <row r="412" spans="1:41">
      <c r="A412" s="7">
        <v>409</v>
      </c>
      <c r="B412" s="9" t="s">
        <v>43</v>
      </c>
      <c r="C412" s="9" t="s">
        <v>44</v>
      </c>
      <c r="D412" s="9" t="s">
        <v>58</v>
      </c>
      <c r="E412" s="9" t="s">
        <v>59</v>
      </c>
      <c r="F412" s="2" t="b">
        <f t="shared" si="105"/>
        <v>1</v>
      </c>
      <c r="G412" s="2" t="b">
        <f t="shared" si="103"/>
        <v>1</v>
      </c>
      <c r="H412" s="1" t="s">
        <v>180</v>
      </c>
      <c r="K412" s="2"/>
      <c r="L412" s="2"/>
      <c r="M412" s="1">
        <f>PRODUCT(SUM(PRODUCT(R412,overview!$J$6),PRODUCT(W412,overview!$K$6),PRODUCT(AB412,overview!$L$6)),1/SUM(overview!$J$6:$L$6))</f>
        <v>0.42833333333333334</v>
      </c>
      <c r="N412" s="1">
        <f>PRODUCT(SUM(PRODUCT(S412,overview!$J$6),PRODUCT(X412,overview!$K$6),PRODUCT(AC412,overview!$L$6)),1/SUM(overview!$J$6:$L$6))</f>
        <v>2.5716666666666663</v>
      </c>
      <c r="O412" s="1">
        <f t="shared" si="99"/>
        <v>9</v>
      </c>
      <c r="P412" s="1">
        <f t="shared" si="100"/>
        <v>10</v>
      </c>
      <c r="Q412" s="1">
        <f t="shared" si="104"/>
        <v>0.1850651688629654</v>
      </c>
      <c r="R412" s="1">
        <v>0.42699999999999999</v>
      </c>
      <c r="S412" s="1">
        <v>2.573</v>
      </c>
      <c r="T412" s="1">
        <v>5</v>
      </c>
      <c r="U412" s="1">
        <v>4</v>
      </c>
      <c r="V412" s="1">
        <f t="shared" si="101"/>
        <v>0.13276331130975516</v>
      </c>
      <c r="W412" s="1">
        <v>0.43099999999999999</v>
      </c>
      <c r="X412" s="1">
        <v>2.569</v>
      </c>
      <c r="Y412" s="1">
        <v>4</v>
      </c>
      <c r="Z412" s="1">
        <v>5</v>
      </c>
      <c r="AA412" s="1">
        <f t="shared" si="102"/>
        <v>0.20971195017516545</v>
      </c>
      <c r="AB412" s="1">
        <v>0.375</v>
      </c>
      <c r="AC412" s="1">
        <v>2.625</v>
      </c>
      <c r="AD412" s="1">
        <v>0</v>
      </c>
      <c r="AE412" s="1">
        <v>1</v>
      </c>
      <c r="AF412" s="1" t="e">
        <f t="shared" si="98"/>
        <v>#DIV/0!</v>
      </c>
      <c r="AH412" s="1">
        <f t="shared" si="106"/>
        <v>0.22144967498194998</v>
      </c>
      <c r="AI412" s="1">
        <f t="shared" si="107"/>
        <v>0.11556458227551455</v>
      </c>
      <c r="AJ412" s="1">
        <f t="shared" si="108"/>
        <v>0.18627793070471313</v>
      </c>
      <c r="AK412" s="1">
        <f t="shared" si="109"/>
        <v>1.0150166663053728</v>
      </c>
      <c r="AL412" s="1" t="b">
        <f t="shared" si="110"/>
        <v>0</v>
      </c>
      <c r="AM412" s="1">
        <f t="shared" si="111"/>
        <v>3.9152217399229525</v>
      </c>
      <c r="AN412" s="1" t="b">
        <f t="shared" si="112"/>
        <v>0</v>
      </c>
      <c r="AO412" s="1">
        <v>9.4879999999999995</v>
      </c>
    </row>
    <row r="413" spans="1:41">
      <c r="A413" s="7">
        <v>410</v>
      </c>
      <c r="B413" s="9" t="s">
        <v>51</v>
      </c>
      <c r="C413" s="9" t="s">
        <v>52</v>
      </c>
      <c r="D413" s="9" t="s">
        <v>51</v>
      </c>
      <c r="E413" s="9" t="s">
        <v>52</v>
      </c>
      <c r="F413" s="2" t="b">
        <f t="shared" si="105"/>
        <v>0</v>
      </c>
      <c r="G413" s="2" t="b">
        <f t="shared" si="103"/>
        <v>0</v>
      </c>
      <c r="H413" s="1" t="s">
        <v>180</v>
      </c>
      <c r="M413" s="1">
        <f>PRODUCT(SUM(PRODUCT(R413,overview!$J$6),PRODUCT(W413,overview!$K$6),PRODUCT(AB413,overview!$L$6)),1/SUM(overview!$J$6:$L$6))</f>
        <v>0.33299999999999996</v>
      </c>
      <c r="N413" s="1">
        <f>PRODUCT(SUM(PRODUCT(S413,overview!$J$6),PRODUCT(X413,overview!$K$6),PRODUCT(AC413,overview!$L$6)),1/SUM(overview!$J$6:$L$6))</f>
        <v>2.6669999999999998</v>
      </c>
      <c r="O413" s="1">
        <f t="shared" si="99"/>
        <v>11</v>
      </c>
      <c r="P413" s="1">
        <f t="shared" si="100"/>
        <v>0</v>
      </c>
      <c r="Q413" s="1">
        <f t="shared" si="104"/>
        <v>0</v>
      </c>
      <c r="R413" s="1">
        <v>0.33300000000000002</v>
      </c>
      <c r="S413" s="1">
        <v>2.6669999999999998</v>
      </c>
      <c r="T413" s="1">
        <v>6</v>
      </c>
      <c r="U413" s="1">
        <v>0</v>
      </c>
      <c r="V413" s="1">
        <f t="shared" si="101"/>
        <v>0</v>
      </c>
      <c r="W413" s="1">
        <v>0.33300000000000002</v>
      </c>
      <c r="X413" s="1">
        <v>2.6669999999999998</v>
      </c>
      <c r="Y413" s="1">
        <v>5</v>
      </c>
      <c r="Z413" s="1">
        <v>0</v>
      </c>
      <c r="AA413" s="1">
        <f t="shared" si="102"/>
        <v>0</v>
      </c>
      <c r="AB413" s="1">
        <v>0.33300000000000002</v>
      </c>
      <c r="AC413" s="1">
        <v>2.6669999999999998</v>
      </c>
      <c r="AD413" s="1">
        <v>0</v>
      </c>
      <c r="AE413" s="1">
        <v>0</v>
      </c>
      <c r="AF413" s="1" t="e">
        <f t="shared" si="98"/>
        <v>#DIV/0!</v>
      </c>
      <c r="AH413" s="1">
        <f t="shared" si="106"/>
        <v>0.23641819456555388</v>
      </c>
      <c r="AI413" s="1">
        <f t="shared" si="107"/>
        <v>9.8242310106716885E-2</v>
      </c>
      <c r="AJ413" s="1">
        <f t="shared" si="108"/>
        <v>0.18627793070471321</v>
      </c>
      <c r="AK413" s="1">
        <f t="shared" si="109"/>
        <v>0.96861851013680322</v>
      </c>
      <c r="AL413" s="1" t="b">
        <f t="shared" si="110"/>
        <v>0</v>
      </c>
      <c r="AM413" s="1">
        <f t="shared" si="111"/>
        <v>4.1272213436573102</v>
      </c>
      <c r="AN413" s="1" t="b">
        <f t="shared" si="112"/>
        <v>0</v>
      </c>
      <c r="AO413" s="1">
        <v>9.4879999999999995</v>
      </c>
    </row>
    <row r="414" spans="1:41">
      <c r="A414" s="7">
        <v>411</v>
      </c>
      <c r="B414" s="9" t="s">
        <v>90</v>
      </c>
      <c r="C414" s="9" t="s">
        <v>91</v>
      </c>
      <c r="D414" s="9" t="s">
        <v>90</v>
      </c>
      <c r="E414" s="9" t="s">
        <v>91</v>
      </c>
      <c r="F414" s="2" t="b">
        <f t="shared" si="105"/>
        <v>0</v>
      </c>
      <c r="G414" s="2" t="b">
        <f t="shared" si="103"/>
        <v>0</v>
      </c>
      <c r="H414" s="1" t="s">
        <v>180</v>
      </c>
      <c r="J414" s="4"/>
      <c r="M414" s="1">
        <f>PRODUCT(SUM(PRODUCT(R414,overview!$J$6),PRODUCT(W414,overview!$K$6),PRODUCT(AB414,overview!$L$6)),1/SUM(overview!$J$6:$L$6))</f>
        <v>0.44485714285714278</v>
      </c>
      <c r="N414" s="1">
        <f>PRODUCT(SUM(PRODUCT(S414,overview!$J$6),PRODUCT(X414,overview!$K$6),PRODUCT(AC414,overview!$L$6)),1/SUM(overview!$J$6:$L$6))</f>
        <v>2.5551428571428572</v>
      </c>
      <c r="O414" s="1">
        <f t="shared" si="99"/>
        <v>1.5</v>
      </c>
      <c r="P414" s="1">
        <f t="shared" si="100"/>
        <v>8.5</v>
      </c>
      <c r="Q414" s="1">
        <f t="shared" si="104"/>
        <v>0.98658168399865798</v>
      </c>
      <c r="R414" s="1">
        <v>0</v>
      </c>
      <c r="S414" s="1">
        <v>3</v>
      </c>
      <c r="T414" s="1">
        <v>0</v>
      </c>
      <c r="U414" s="1">
        <v>0</v>
      </c>
      <c r="V414" s="1" t="e">
        <f t="shared" si="101"/>
        <v>#DIV/0!</v>
      </c>
      <c r="W414" s="1">
        <v>0.69199999999999995</v>
      </c>
      <c r="X414" s="1">
        <v>2.3079999999999998</v>
      </c>
      <c r="Y414" s="1">
        <v>1.5</v>
      </c>
      <c r="Z414" s="1">
        <v>8.5</v>
      </c>
      <c r="AA414" s="1">
        <f t="shared" si="102"/>
        <v>1.6990179087232811</v>
      </c>
      <c r="AB414" s="1">
        <v>0</v>
      </c>
      <c r="AC414" s="1">
        <v>3</v>
      </c>
      <c r="AD414" s="1">
        <v>0</v>
      </c>
      <c r="AE414" s="1">
        <v>0</v>
      </c>
      <c r="AF414" s="1" t="e">
        <f t="shared" si="98"/>
        <v>#DIV/0!</v>
      </c>
      <c r="AH414" s="1">
        <f t="shared" si="106"/>
        <v>0.22052293058070144</v>
      </c>
      <c r="AI414" s="1">
        <f t="shared" si="107"/>
        <v>9.7581518038262746E-2</v>
      </c>
      <c r="AJ414" s="1">
        <f t="shared" si="108"/>
        <v>0.17540636403072296</v>
      </c>
      <c r="AK414" s="1">
        <f t="shared" si="109"/>
        <v>1.7976220517403638</v>
      </c>
      <c r="AL414" s="1" t="b">
        <f t="shared" si="110"/>
        <v>0</v>
      </c>
      <c r="AM414" s="1">
        <f t="shared" si="111"/>
        <v>4.0249384969428794</v>
      </c>
      <c r="AN414" s="1" t="b">
        <f t="shared" si="112"/>
        <v>0</v>
      </c>
      <c r="AO414" s="1">
        <v>9.4879999999999995</v>
      </c>
    </row>
    <row r="415" spans="1:41">
      <c r="A415" s="7">
        <v>412</v>
      </c>
      <c r="B415" s="9" t="s">
        <v>98</v>
      </c>
      <c r="C415" s="9" t="s">
        <v>50</v>
      </c>
      <c r="D415" s="9" t="s">
        <v>98</v>
      </c>
      <c r="E415" s="9" t="s">
        <v>50</v>
      </c>
      <c r="F415" s="2" t="b">
        <f t="shared" si="105"/>
        <v>0</v>
      </c>
      <c r="G415" s="2" t="b">
        <f t="shared" si="103"/>
        <v>0</v>
      </c>
      <c r="H415" s="1" t="s">
        <v>180</v>
      </c>
      <c r="K415" s="2"/>
      <c r="L415" s="2"/>
      <c r="M415" s="1">
        <f>PRODUCT(SUM(PRODUCT(R415,overview!$J$6),PRODUCT(W415,overview!$K$6),PRODUCT(AB415,overview!$L$6)),1/SUM(overview!$J$6:$L$6))</f>
        <v>0.34457142857142853</v>
      </c>
      <c r="N415" s="1">
        <f>PRODUCT(SUM(PRODUCT(S415,overview!$J$6),PRODUCT(X415,overview!$K$6),PRODUCT(AC415,overview!$L$6)),1/SUM(overview!$J$6:$L$6))</f>
        <v>2.6554285714285712</v>
      </c>
      <c r="O415" s="1">
        <f t="shared" si="99"/>
        <v>7.5</v>
      </c>
      <c r="P415" s="1">
        <f t="shared" si="100"/>
        <v>1.5</v>
      </c>
      <c r="Q415" s="1">
        <f t="shared" si="104"/>
        <v>2.5952227243382829E-2</v>
      </c>
      <c r="R415" s="1">
        <v>0.33300000000000002</v>
      </c>
      <c r="S415" s="1">
        <v>2.6669999999999998</v>
      </c>
      <c r="T415" s="1">
        <v>5</v>
      </c>
      <c r="U415" s="1">
        <v>0</v>
      </c>
      <c r="V415" s="1">
        <f t="shared" si="101"/>
        <v>0</v>
      </c>
      <c r="W415" s="1">
        <v>0.35099999999999998</v>
      </c>
      <c r="X415" s="1">
        <v>2.649</v>
      </c>
      <c r="Y415" s="1">
        <v>2.5</v>
      </c>
      <c r="Z415" s="1">
        <v>1.5</v>
      </c>
      <c r="AA415" s="1">
        <f t="shared" si="102"/>
        <v>7.9501698754246883E-2</v>
      </c>
      <c r="AB415" s="1">
        <v>0.33300000000000002</v>
      </c>
      <c r="AC415" s="1">
        <v>2.6669999999999998</v>
      </c>
      <c r="AD415" s="1">
        <v>0</v>
      </c>
      <c r="AE415" s="1">
        <v>0</v>
      </c>
      <c r="AF415" s="1" t="e">
        <f t="shared" si="98"/>
        <v>#DIV/0!</v>
      </c>
      <c r="AH415" s="1">
        <f t="shared" si="106"/>
        <v>0.24054193734094817</v>
      </c>
      <c r="AI415" s="1">
        <f t="shared" si="107"/>
        <v>0.1013059148424945</v>
      </c>
      <c r="AJ415" s="1">
        <f t="shared" si="108"/>
        <v>0.15573249598145866</v>
      </c>
      <c r="AK415" s="1">
        <f t="shared" si="109"/>
        <v>1.5549152942263245</v>
      </c>
      <c r="AL415" s="1" t="b">
        <f t="shared" si="110"/>
        <v>0</v>
      </c>
      <c r="AM415" s="1">
        <f t="shared" si="111"/>
        <v>4.5705086787738001</v>
      </c>
      <c r="AN415" s="1" t="b">
        <f t="shared" si="112"/>
        <v>0</v>
      </c>
      <c r="AO415" s="1">
        <v>9.4879999999999995</v>
      </c>
    </row>
    <row r="416" spans="1:41">
      <c r="A416" s="7">
        <v>413</v>
      </c>
      <c r="B416" s="9" t="s">
        <v>75</v>
      </c>
      <c r="C416" s="9" t="s">
        <v>1</v>
      </c>
      <c r="D416" s="9" t="s">
        <v>75</v>
      </c>
      <c r="E416" s="9" t="s">
        <v>1</v>
      </c>
      <c r="F416" s="2" t="b">
        <f t="shared" si="105"/>
        <v>0</v>
      </c>
      <c r="G416" s="2" t="b">
        <f t="shared" si="103"/>
        <v>0</v>
      </c>
      <c r="H416" s="1" t="s">
        <v>180</v>
      </c>
      <c r="M416" s="1">
        <f>PRODUCT(SUM(PRODUCT(R416,overview!$J$6),PRODUCT(W416,overview!$K$6),PRODUCT(AB416,overview!$L$6)),1/SUM(overview!$J$6:$L$6))</f>
        <v>0.94911904761904753</v>
      </c>
      <c r="N416" s="1">
        <f>PRODUCT(SUM(PRODUCT(S416,overview!$J$6),PRODUCT(X416,overview!$K$6),PRODUCT(AC416,overview!$L$6)),1/SUM(overview!$J$6:$L$6))</f>
        <v>2.0508809523809521</v>
      </c>
      <c r="O416" s="1">
        <f t="shared" si="99"/>
        <v>8</v>
      </c>
      <c r="P416" s="1">
        <f t="shared" si="100"/>
        <v>9</v>
      </c>
      <c r="Q416" s="1">
        <f t="shared" si="104"/>
        <v>0.52063428027444658</v>
      </c>
      <c r="R416" s="1">
        <v>1.073</v>
      </c>
      <c r="S416" s="1">
        <v>1.927</v>
      </c>
      <c r="T416" s="1">
        <v>7</v>
      </c>
      <c r="U416" s="1">
        <v>0</v>
      </c>
      <c r="V416" s="1">
        <f t="shared" si="101"/>
        <v>0</v>
      </c>
      <c r="W416" s="1">
        <v>0.88300000000000001</v>
      </c>
      <c r="X416" s="1">
        <v>2.117</v>
      </c>
      <c r="Y416" s="1">
        <v>1</v>
      </c>
      <c r="Z416" s="1">
        <v>9</v>
      </c>
      <c r="AA416" s="1">
        <f t="shared" si="102"/>
        <v>3.753897024090695</v>
      </c>
      <c r="AB416" s="1">
        <v>1</v>
      </c>
      <c r="AC416" s="1">
        <v>2</v>
      </c>
      <c r="AD416" s="1">
        <v>0</v>
      </c>
      <c r="AE416" s="1">
        <v>0</v>
      </c>
      <c r="AF416" s="1" t="e">
        <f t="shared" si="98"/>
        <v>#DIV/0!</v>
      </c>
      <c r="AH416" s="1">
        <f t="shared" si="106"/>
        <v>0.22323771939786244</v>
      </c>
      <c r="AI416" s="1">
        <f t="shared" si="107"/>
        <v>9.2049567312366978E-2</v>
      </c>
      <c r="AJ416" s="1">
        <f t="shared" si="108"/>
        <v>0.22703948836171639</v>
      </c>
      <c r="AK416" s="1">
        <f t="shared" si="109"/>
        <v>1.1805609028384592</v>
      </c>
      <c r="AL416" s="1" t="b">
        <f t="shared" si="110"/>
        <v>0</v>
      </c>
      <c r="AM416" s="1">
        <f t="shared" si="111"/>
        <v>4.6168195739214202</v>
      </c>
      <c r="AN416" s="1" t="b">
        <f t="shared" si="112"/>
        <v>0</v>
      </c>
      <c r="AO416" s="1">
        <v>9.4879999999999995</v>
      </c>
    </row>
    <row r="417" spans="1:41">
      <c r="A417" s="7">
        <v>414</v>
      </c>
      <c r="B417" s="9" t="s">
        <v>51</v>
      </c>
      <c r="C417" s="9" t="s">
        <v>52</v>
      </c>
      <c r="D417" s="9" t="s">
        <v>51</v>
      </c>
      <c r="E417" s="9" t="s">
        <v>52</v>
      </c>
      <c r="F417" s="2" t="b">
        <f t="shared" si="105"/>
        <v>0</v>
      </c>
      <c r="G417" s="2" t="b">
        <f t="shared" si="103"/>
        <v>0</v>
      </c>
      <c r="H417" s="1" t="s">
        <v>180</v>
      </c>
      <c r="M417" s="1">
        <f>PRODUCT(SUM(PRODUCT(R417,overview!$J$6),PRODUCT(W417,overview!$K$6),PRODUCT(AB417,overview!$L$6)),1/SUM(overview!$J$6:$L$6))</f>
        <v>0.33299999999999996</v>
      </c>
      <c r="N417" s="1">
        <f>PRODUCT(SUM(PRODUCT(S417,overview!$J$6),PRODUCT(X417,overview!$K$6),PRODUCT(AC417,overview!$L$6)),1/SUM(overview!$J$6:$L$6))</f>
        <v>2.6669999999999998</v>
      </c>
      <c r="O417" s="1">
        <f t="shared" si="99"/>
        <v>9</v>
      </c>
      <c r="P417" s="1">
        <f t="shared" si="100"/>
        <v>0</v>
      </c>
      <c r="Q417" s="1">
        <f t="shared" si="104"/>
        <v>0</v>
      </c>
      <c r="R417" s="1">
        <v>0.33300000000000002</v>
      </c>
      <c r="S417" s="1">
        <v>2.6669999999999998</v>
      </c>
      <c r="T417" s="1">
        <v>5</v>
      </c>
      <c r="U417" s="1">
        <v>0</v>
      </c>
      <c r="V417" s="1">
        <f t="shared" si="101"/>
        <v>0</v>
      </c>
      <c r="W417" s="1">
        <v>0.33300000000000002</v>
      </c>
      <c r="X417" s="1">
        <v>2.6669999999999998</v>
      </c>
      <c r="Y417" s="1">
        <v>4</v>
      </c>
      <c r="Z417" s="1">
        <v>0</v>
      </c>
      <c r="AA417" s="1">
        <f t="shared" si="102"/>
        <v>0</v>
      </c>
      <c r="AB417" s="1">
        <v>0.33300000000000002</v>
      </c>
      <c r="AC417" s="1">
        <v>2.6669999999999998</v>
      </c>
      <c r="AD417" s="1">
        <v>0</v>
      </c>
      <c r="AE417" s="1">
        <v>0</v>
      </c>
      <c r="AF417" s="1" t="e">
        <f t="shared" si="98"/>
        <v>#DIV/0!</v>
      </c>
      <c r="AH417" s="1">
        <f t="shared" si="106"/>
        <v>0.21157215485215175</v>
      </c>
      <c r="AI417" s="1">
        <f t="shared" si="107"/>
        <v>8.4849993968862378E-2</v>
      </c>
      <c r="AJ417" s="1">
        <f t="shared" si="108"/>
        <v>0.1135197441808582</v>
      </c>
      <c r="AK417" s="1">
        <f t="shared" si="109"/>
        <v>0.82188903697115201</v>
      </c>
      <c r="AL417" s="1" t="b">
        <f t="shared" si="110"/>
        <v>0</v>
      </c>
      <c r="AM417" s="1">
        <f t="shared" si="111"/>
        <v>3.9734535542054235</v>
      </c>
      <c r="AN417" s="1" t="b">
        <f t="shared" si="112"/>
        <v>0</v>
      </c>
      <c r="AO417" s="1">
        <v>9.4879999999999995</v>
      </c>
    </row>
    <row r="418" spans="1:41">
      <c r="A418" s="7">
        <v>415</v>
      </c>
      <c r="B418" s="9" t="s">
        <v>60</v>
      </c>
      <c r="C418" s="9" t="s">
        <v>61</v>
      </c>
      <c r="D418" s="9" t="s">
        <v>65</v>
      </c>
      <c r="E418" s="9" t="s">
        <v>2</v>
      </c>
      <c r="F418" s="2" t="b">
        <f t="shared" si="105"/>
        <v>0</v>
      </c>
      <c r="G418" s="2" t="b">
        <f t="shared" si="103"/>
        <v>0</v>
      </c>
      <c r="H418" s="1" t="s">
        <v>180</v>
      </c>
      <c r="K418" s="2"/>
      <c r="L418" s="2"/>
      <c r="M418" s="1">
        <f>PRODUCT(SUM(PRODUCT(R418,overview!$J$6),PRODUCT(W418,overview!$K$6),PRODUCT(AB418,overview!$L$6)),1/SUM(overview!$J$6:$L$6))</f>
        <v>0.65778571428571408</v>
      </c>
      <c r="N418" s="1">
        <f>PRODUCT(SUM(PRODUCT(S418,overview!$J$6),PRODUCT(X418,overview!$K$6),PRODUCT(AC418,overview!$L$6)),1/SUM(overview!$J$6:$L$6))</f>
        <v>2.3422142857142854</v>
      </c>
      <c r="O418" s="1">
        <f t="shared" si="99"/>
        <v>8.6999999999999993</v>
      </c>
      <c r="P418" s="1">
        <f t="shared" si="100"/>
        <v>11.3</v>
      </c>
      <c r="Q418" s="1">
        <f t="shared" si="104"/>
        <v>0.36476822733459602</v>
      </c>
      <c r="R418" s="1">
        <v>0.99199999999999999</v>
      </c>
      <c r="S418" s="1">
        <v>2.008</v>
      </c>
      <c r="T418" s="1">
        <v>4</v>
      </c>
      <c r="U418" s="1">
        <v>6</v>
      </c>
      <c r="V418" s="1">
        <f t="shared" si="101"/>
        <v>0.74103585657370519</v>
      </c>
      <c r="W418" s="1">
        <v>0.47799999999999998</v>
      </c>
      <c r="X418" s="1">
        <v>2.5219999999999998</v>
      </c>
      <c r="Y418" s="1">
        <v>3.7</v>
      </c>
      <c r="Z418" s="1">
        <v>4.3</v>
      </c>
      <c r="AA418" s="1">
        <f t="shared" si="102"/>
        <v>0.22026705531860166</v>
      </c>
      <c r="AB418" s="1">
        <v>0.83299999999999996</v>
      </c>
      <c r="AC418" s="1">
        <v>2.1669999999999998</v>
      </c>
      <c r="AD418" s="1">
        <v>1</v>
      </c>
      <c r="AE418" s="1">
        <v>1</v>
      </c>
      <c r="AF418" s="1">
        <f t="shared" si="98"/>
        <v>0.38440239963082601</v>
      </c>
      <c r="AH418" s="1">
        <f t="shared" si="106"/>
        <v>0.23000273106784752</v>
      </c>
      <c r="AI418" s="1">
        <f t="shared" si="107"/>
        <v>9.2511581691249539E-2</v>
      </c>
      <c r="AJ418" s="1">
        <f t="shared" si="108"/>
        <v>0.12912265985434856</v>
      </c>
      <c r="AK418" s="1">
        <f t="shared" si="109"/>
        <v>0.60612347771254582</v>
      </c>
      <c r="AL418" s="1" t="b">
        <f t="shared" si="110"/>
        <v>0</v>
      </c>
      <c r="AM418" s="1">
        <f t="shared" si="111"/>
        <v>3.0540541042674278</v>
      </c>
      <c r="AN418" s="1" t="b">
        <f t="shared" si="112"/>
        <v>0</v>
      </c>
      <c r="AO418" s="1">
        <v>9.4879999999999995</v>
      </c>
    </row>
    <row r="419" spans="1:41">
      <c r="A419" s="7">
        <v>416</v>
      </c>
      <c r="B419" s="9" t="s">
        <v>130</v>
      </c>
      <c r="C419" s="9" t="s">
        <v>31</v>
      </c>
      <c r="D419" s="9" t="s">
        <v>30</v>
      </c>
      <c r="E419" s="9" t="s">
        <v>31</v>
      </c>
      <c r="F419" s="2" t="b">
        <f t="shared" si="105"/>
        <v>0</v>
      </c>
      <c r="G419" s="2" t="b">
        <f t="shared" si="103"/>
        <v>0</v>
      </c>
      <c r="H419" s="1" t="s">
        <v>180</v>
      </c>
      <c r="M419" s="1">
        <f>PRODUCT(SUM(PRODUCT(R419,overview!$J$6),PRODUCT(W419,overview!$K$6),PRODUCT(AB419,overview!$L$6)),1/SUM(overview!$J$6:$L$6))</f>
        <v>0.99230952380952375</v>
      </c>
      <c r="N419" s="1">
        <f>PRODUCT(SUM(PRODUCT(S419,overview!$J$6),PRODUCT(X419,overview!$K$6),PRODUCT(AC419,overview!$L$6)),1/SUM(overview!$J$6:$L$6))</f>
        <v>2.0076904761904761</v>
      </c>
      <c r="O419" s="1">
        <f t="shared" si="99"/>
        <v>16</v>
      </c>
      <c r="P419" s="1">
        <f t="shared" si="100"/>
        <v>5</v>
      </c>
      <c r="Q419" s="1">
        <f t="shared" si="104"/>
        <v>0.15445444896410232</v>
      </c>
      <c r="R419" s="1">
        <v>1.002</v>
      </c>
      <c r="S419" s="1">
        <v>1.998</v>
      </c>
      <c r="T419" s="1">
        <v>7</v>
      </c>
      <c r="U419" s="1">
        <v>1</v>
      </c>
      <c r="V419" s="1">
        <f t="shared" si="101"/>
        <v>7.164307164307164E-2</v>
      </c>
      <c r="W419" s="1">
        <v>0.98699999999999999</v>
      </c>
      <c r="X419" s="1">
        <v>2.0129999999999999</v>
      </c>
      <c r="Y419" s="1">
        <v>8</v>
      </c>
      <c r="Z419" s="1">
        <v>4</v>
      </c>
      <c r="AA419" s="1">
        <f t="shared" si="102"/>
        <v>0.2451564828614009</v>
      </c>
      <c r="AB419" s="1">
        <v>1</v>
      </c>
      <c r="AC419" s="1">
        <v>2</v>
      </c>
      <c r="AD419" s="1">
        <v>1</v>
      </c>
      <c r="AE419" s="1">
        <v>0</v>
      </c>
      <c r="AF419" s="1">
        <f t="shared" si="98"/>
        <v>0</v>
      </c>
      <c r="AH419" s="1">
        <f t="shared" si="106"/>
        <v>0.20504500437346576</v>
      </c>
      <c r="AI419" s="1">
        <f t="shared" si="107"/>
        <v>0.11707317073170734</v>
      </c>
      <c r="AJ419" s="1">
        <f t="shared" si="108"/>
        <v>0.14553990610328638</v>
      </c>
      <c r="AK419" s="1">
        <f t="shared" si="109"/>
        <v>0.16384695797807794</v>
      </c>
      <c r="AL419" s="1" t="b">
        <f t="shared" si="110"/>
        <v>0</v>
      </c>
      <c r="AM419" s="1">
        <f t="shared" si="111"/>
        <v>1.938335123310311</v>
      </c>
      <c r="AN419" s="1" t="b">
        <f t="shared" si="112"/>
        <v>0</v>
      </c>
      <c r="AO419" s="1">
        <v>9.4879999999999995</v>
      </c>
    </row>
    <row r="420" spans="1:41">
      <c r="A420" s="7">
        <v>417</v>
      </c>
      <c r="B420" s="9" t="s">
        <v>28</v>
      </c>
      <c r="C420" s="9" t="s">
        <v>29</v>
      </c>
      <c r="D420" s="9" t="s">
        <v>28</v>
      </c>
      <c r="E420" s="9" t="s">
        <v>29</v>
      </c>
      <c r="F420" s="2" t="b">
        <f>AND(NOT(B420=D420),OR(B420="CAT",B420="CAC",B420="ATA",B420="ATT",B420="TTA",B420="ATG",B420="CCG",B420="AGA",B420="CGG",B420="AGG",B420="CGA",B420="CGC",B420="TCC",B420="ACG",B420="ACC",B420="GTA",B420="TGG",B420="TAT",D420="GAA",D420="GAT",D420="GAG",D420="AAG",D420="AAA",D420="CTA",D420="CTT",D420="CTC",D420="AAC",D420="CCA",D420="CCT",D420="CAG",D420="CAA",D420="CGT",D420="AGT",D420="AGC",D420="TCA",D420="TCT",D420="GTC"))</f>
        <v>0</v>
      </c>
      <c r="G420" s="2" t="b">
        <f t="shared" si="103"/>
        <v>0</v>
      </c>
      <c r="H420" s="1" t="s">
        <v>180</v>
      </c>
      <c r="M420" s="1">
        <f>PRODUCT(SUM(PRODUCT(R420,overview!$J$6),PRODUCT(W420,overview!$K$6),PRODUCT(AB420,overview!$L$6)),1/SUM(overview!$J$6:$L$6))</f>
        <v>0.66828571428571437</v>
      </c>
      <c r="N420" s="1">
        <f>PRODUCT(SUM(PRODUCT(S420,overview!$J$6),PRODUCT(X420,overview!$K$6),PRODUCT(AC420,overview!$L$6)),1/SUM(overview!$J$6:$L$6))</f>
        <v>2.3317142857142859</v>
      </c>
      <c r="O420" s="1">
        <f t="shared" si="99"/>
        <v>9.5</v>
      </c>
      <c r="P420" s="1">
        <f t="shared" si="100"/>
        <v>1.5</v>
      </c>
      <c r="Q420" s="1">
        <f t="shared" si="104"/>
        <v>4.5253742123965719E-2</v>
      </c>
      <c r="R420" s="1">
        <v>0.66700000000000004</v>
      </c>
      <c r="S420" s="1">
        <v>2.3330000000000002</v>
      </c>
      <c r="T420" s="1">
        <v>4</v>
      </c>
      <c r="U420" s="1">
        <v>0</v>
      </c>
      <c r="V420" s="1">
        <f t="shared" si="101"/>
        <v>0</v>
      </c>
      <c r="W420" s="1">
        <v>0.66900000000000004</v>
      </c>
      <c r="X420" s="1">
        <v>2.331</v>
      </c>
      <c r="Y420" s="1">
        <v>5.5</v>
      </c>
      <c r="Z420" s="1">
        <v>1.5</v>
      </c>
      <c r="AA420" s="1">
        <f t="shared" si="102"/>
        <v>7.8273078273078264E-2</v>
      </c>
      <c r="AB420" s="1">
        <v>0.66700000000000004</v>
      </c>
      <c r="AC420" s="1">
        <v>2.3330000000000002</v>
      </c>
      <c r="AD420" s="1">
        <v>0</v>
      </c>
      <c r="AE420" s="1">
        <v>0</v>
      </c>
      <c r="AF420" s="1" t="e">
        <f t="shared" si="98"/>
        <v>#DIV/0!</v>
      </c>
      <c r="AH420" s="1">
        <f t="shared" si="106"/>
        <v>0.2009084372926101</v>
      </c>
      <c r="AI420" s="1">
        <f t="shared" si="107"/>
        <v>0.12521739130434784</v>
      </c>
      <c r="AJ420" s="1">
        <f t="shared" si="108"/>
        <v>0.14553990610328638</v>
      </c>
      <c r="AK420" s="1">
        <f t="shared" si="109"/>
        <v>0.5802318282832476</v>
      </c>
      <c r="AL420" s="1" t="b">
        <f t="shared" si="110"/>
        <v>0</v>
      </c>
      <c r="AM420" s="1">
        <f t="shared" si="111"/>
        <v>1.8662224523296802</v>
      </c>
      <c r="AN420" s="1" t="b">
        <f t="shared" si="112"/>
        <v>0</v>
      </c>
      <c r="AO420" s="1">
        <v>9.4879999999999995</v>
      </c>
    </row>
    <row r="421" spans="1:41">
      <c r="A421" s="7">
        <v>418</v>
      </c>
      <c r="B421" s="9" t="s">
        <v>43</v>
      </c>
      <c r="C421" s="9" t="s">
        <v>44</v>
      </c>
      <c r="D421" s="9" t="s">
        <v>43</v>
      </c>
      <c r="E421" s="9" t="s">
        <v>44</v>
      </c>
      <c r="F421" s="2" t="b">
        <f t="shared" si="105"/>
        <v>0</v>
      </c>
      <c r="G421" s="2" t="b">
        <f t="shared" si="103"/>
        <v>0</v>
      </c>
      <c r="H421" s="1" t="s">
        <v>180</v>
      </c>
      <c r="M421" s="1">
        <f>PRODUCT(SUM(PRODUCT(R421,overview!$J$6),PRODUCT(W421,overview!$K$6),PRODUCT(AB421,overview!$L$6)),1/SUM(overview!$J$6:$L$6))</f>
        <v>0.47964285714285709</v>
      </c>
      <c r="N421" s="1">
        <f>PRODUCT(SUM(PRODUCT(S421,overview!$J$6),PRODUCT(X421,overview!$K$6),PRODUCT(AC421,overview!$L$6)),1/SUM(overview!$J$6:$L$6))</f>
        <v>2.5203571428571423</v>
      </c>
      <c r="O421" s="1">
        <f t="shared" si="99"/>
        <v>6.8</v>
      </c>
      <c r="P421" s="1">
        <f t="shared" si="100"/>
        <v>11.2</v>
      </c>
      <c r="Q421" s="1">
        <f t="shared" si="104"/>
        <v>0.31344764064049885</v>
      </c>
      <c r="R421" s="1">
        <v>0.47099999999999997</v>
      </c>
      <c r="S421" s="1">
        <v>2.5289999999999999</v>
      </c>
      <c r="T421" s="1">
        <v>2.5</v>
      </c>
      <c r="U421" s="1">
        <v>4.5</v>
      </c>
      <c r="V421" s="1">
        <f t="shared" si="101"/>
        <v>0.33523131672597867</v>
      </c>
      <c r="W421" s="1">
        <v>0.48799999999999999</v>
      </c>
      <c r="X421" s="1">
        <v>2.512</v>
      </c>
      <c r="Y421" s="1">
        <v>4.3</v>
      </c>
      <c r="Z421" s="1">
        <v>6.7</v>
      </c>
      <c r="AA421" s="1">
        <f t="shared" si="102"/>
        <v>0.30269589690416238</v>
      </c>
      <c r="AB421" s="1">
        <v>0.375</v>
      </c>
      <c r="AC421" s="1">
        <v>2.625</v>
      </c>
      <c r="AD421" s="1">
        <v>0</v>
      </c>
      <c r="AE421" s="1">
        <v>0</v>
      </c>
      <c r="AF421" s="1" t="e">
        <f t="shared" si="98"/>
        <v>#DIV/0!</v>
      </c>
      <c r="AH421" s="1">
        <f t="shared" si="106"/>
        <v>0.15791151871613593</v>
      </c>
      <c r="AI421" s="1">
        <f t="shared" si="107"/>
        <v>0.12590315923521014</v>
      </c>
      <c r="AJ421" s="1">
        <f t="shared" si="108"/>
        <v>0.14553990610328638</v>
      </c>
      <c r="AK421" s="1">
        <f t="shared" si="109"/>
        <v>1.1000776702503499</v>
      </c>
      <c r="AL421" s="1" t="b">
        <f t="shared" si="110"/>
        <v>0</v>
      </c>
      <c r="AM421" s="1">
        <f t="shared" si="111"/>
        <v>2.368705011350404</v>
      </c>
      <c r="AN421" s="1" t="b">
        <f t="shared" si="112"/>
        <v>0</v>
      </c>
      <c r="AO421" s="1">
        <v>9.4879999999999995</v>
      </c>
    </row>
    <row r="422" spans="1:41">
      <c r="A422" s="7">
        <v>419</v>
      </c>
      <c r="B422" s="9" t="s">
        <v>47</v>
      </c>
      <c r="C422" s="9" t="s">
        <v>48</v>
      </c>
      <c r="D422" s="9" t="s">
        <v>47</v>
      </c>
      <c r="E422" s="9" t="s">
        <v>48</v>
      </c>
      <c r="F422" s="2" t="b">
        <f t="shared" si="105"/>
        <v>0</v>
      </c>
      <c r="G422" s="2" t="b">
        <f t="shared" si="103"/>
        <v>0</v>
      </c>
      <c r="H422" s="1" t="s">
        <v>180</v>
      </c>
      <c r="K422" s="4"/>
      <c r="L422" s="3"/>
      <c r="M422" s="1">
        <f>PRODUCT(SUM(PRODUCT(R422,overview!$J$6),PRODUCT(W422,overview!$K$6),PRODUCT(AB422,overview!$L$6)),1/SUM(overview!$J$6:$L$6))</f>
        <v>0.93107142857142844</v>
      </c>
      <c r="N422" s="1">
        <f>PRODUCT(SUM(PRODUCT(S422,overview!$J$6),PRODUCT(X422,overview!$K$6),PRODUCT(AC422,overview!$L$6)),1/SUM(overview!$J$6:$L$6))</f>
        <v>2.0689285714285712</v>
      </c>
      <c r="O422" s="1">
        <f t="shared" si="99"/>
        <v>15.5</v>
      </c>
      <c r="P422" s="1">
        <f t="shared" si="100"/>
        <v>6.5</v>
      </c>
      <c r="Q422" s="1">
        <f t="shared" si="104"/>
        <v>0.18872053590818727</v>
      </c>
      <c r="R422" s="1">
        <v>0.92300000000000004</v>
      </c>
      <c r="S422" s="1">
        <v>2.077</v>
      </c>
      <c r="T422" s="1">
        <v>7</v>
      </c>
      <c r="U422" s="1">
        <v>4</v>
      </c>
      <c r="V422" s="1">
        <f t="shared" si="101"/>
        <v>0.25393768484765111</v>
      </c>
      <c r="W422" s="1">
        <v>0.93799999999999994</v>
      </c>
      <c r="X422" s="1">
        <v>2.0619999999999998</v>
      </c>
      <c r="Y422" s="1">
        <v>8.5</v>
      </c>
      <c r="Z422" s="1">
        <v>2.5</v>
      </c>
      <c r="AA422" s="1">
        <f t="shared" si="102"/>
        <v>0.13379357562617678</v>
      </c>
      <c r="AB422" s="1">
        <v>0.85699999999999998</v>
      </c>
      <c r="AC422" s="1">
        <v>2.1429999999999998</v>
      </c>
      <c r="AD422" s="1">
        <v>0</v>
      </c>
      <c r="AE422" s="1">
        <v>0</v>
      </c>
      <c r="AF422" s="1" t="e">
        <f t="shared" si="98"/>
        <v>#DIV/0!</v>
      </c>
      <c r="AH422" s="1">
        <f t="shared" si="106"/>
        <v>0.2730964212531567</v>
      </c>
      <c r="AI422" s="1">
        <f t="shared" si="107"/>
        <v>0.13480329436543731</v>
      </c>
      <c r="AJ422" s="1">
        <f t="shared" si="108"/>
        <v>0.29264757726507112</v>
      </c>
      <c r="AK422" s="1">
        <f t="shared" si="109"/>
        <v>5.2464496568768251</v>
      </c>
      <c r="AL422" s="1" t="b">
        <f t="shared" si="110"/>
        <v>0</v>
      </c>
      <c r="AM422" s="1">
        <f t="shared" si="111"/>
        <v>3.5356074750263637</v>
      </c>
      <c r="AN422" s="1" t="b">
        <f t="shared" si="112"/>
        <v>0</v>
      </c>
      <c r="AO422" s="1">
        <v>9.4879999999999995</v>
      </c>
    </row>
    <row r="423" spans="1:41">
      <c r="A423" s="7">
        <v>420</v>
      </c>
      <c r="B423" s="9" t="s">
        <v>43</v>
      </c>
      <c r="C423" s="9" t="s">
        <v>44</v>
      </c>
      <c r="D423" s="9" t="s">
        <v>43</v>
      </c>
      <c r="E423" s="9" t="s">
        <v>44</v>
      </c>
      <c r="F423" s="2" t="b">
        <f t="shared" si="105"/>
        <v>0</v>
      </c>
      <c r="G423" s="2" t="b">
        <f t="shared" si="103"/>
        <v>0</v>
      </c>
      <c r="H423" s="1" t="s">
        <v>180</v>
      </c>
      <c r="M423" s="1">
        <f>PRODUCT(SUM(PRODUCT(R423,overview!$J$6),PRODUCT(W423,overview!$K$6),PRODUCT(AB423,overview!$L$6)),1/SUM(overview!$J$6:$L$6))</f>
        <v>0.48749999999999999</v>
      </c>
      <c r="N423" s="1">
        <f>PRODUCT(SUM(PRODUCT(S423,overview!$J$6),PRODUCT(X423,overview!$K$6),PRODUCT(AC423,overview!$L$6)),1/SUM(overview!$J$6:$L$6))</f>
        <v>2.5125000000000002</v>
      </c>
      <c r="O423" s="1">
        <f t="shared" si="99"/>
        <v>15</v>
      </c>
      <c r="P423" s="1">
        <f t="shared" si="100"/>
        <v>9</v>
      </c>
      <c r="Q423" s="1">
        <f t="shared" si="104"/>
        <v>0.11641791044776117</v>
      </c>
      <c r="R423" s="1">
        <v>0.375</v>
      </c>
      <c r="S423" s="1">
        <v>2.625</v>
      </c>
      <c r="T423" s="1">
        <v>6</v>
      </c>
      <c r="U423" s="1">
        <v>3</v>
      </c>
      <c r="V423" s="1">
        <f t="shared" si="101"/>
        <v>7.1428571428571425E-2</v>
      </c>
      <c r="W423" s="1">
        <v>0.55000000000000004</v>
      </c>
      <c r="X423" s="1">
        <v>2.4500000000000002</v>
      </c>
      <c r="Y423" s="1">
        <v>9</v>
      </c>
      <c r="Z423" s="1">
        <v>6</v>
      </c>
      <c r="AA423" s="1">
        <f t="shared" si="102"/>
        <v>0.14965986394557823</v>
      </c>
      <c r="AB423" s="1">
        <v>0.375</v>
      </c>
      <c r="AC423" s="1">
        <v>2.625</v>
      </c>
      <c r="AD423" s="1">
        <v>0</v>
      </c>
      <c r="AE423" s="1">
        <v>0</v>
      </c>
      <c r="AF423" s="1" t="e">
        <f t="shared" si="98"/>
        <v>#DIV/0!</v>
      </c>
      <c r="AH423" s="1">
        <f t="shared" si="106"/>
        <v>0.31584130902076812</v>
      </c>
      <c r="AI423" s="1">
        <f t="shared" si="107"/>
        <v>0.11063652742571953</v>
      </c>
      <c r="AJ423" s="1">
        <f t="shared" si="108"/>
        <v>0.25180183597602612</v>
      </c>
      <c r="AK423" s="1">
        <f t="shared" si="109"/>
        <v>12.655395251597923</v>
      </c>
      <c r="AL423" s="1" t="b">
        <f t="shared" si="110"/>
        <v>1</v>
      </c>
      <c r="AM423" s="1">
        <f t="shared" si="111"/>
        <v>6.4502316718239525</v>
      </c>
      <c r="AN423" s="1" t="b">
        <f t="shared" si="112"/>
        <v>0</v>
      </c>
      <c r="AO423" s="1">
        <v>9.4879999999999995</v>
      </c>
    </row>
    <row r="424" spans="1:41">
      <c r="A424" s="7">
        <v>421</v>
      </c>
      <c r="B424" s="9" t="s">
        <v>69</v>
      </c>
      <c r="C424" s="9" t="s">
        <v>70</v>
      </c>
      <c r="D424" s="9" t="s">
        <v>69</v>
      </c>
      <c r="E424" s="9" t="s">
        <v>70</v>
      </c>
      <c r="F424" s="2" t="b">
        <f t="shared" si="105"/>
        <v>0</v>
      </c>
      <c r="G424" s="2" t="b">
        <f t="shared" si="103"/>
        <v>0</v>
      </c>
      <c r="H424" s="1" t="s">
        <v>180</v>
      </c>
      <c r="M424" s="1">
        <f>PRODUCT(SUM(PRODUCT(R424,overview!$J$6),PRODUCT(W424,overview!$K$6),PRODUCT(AB424,overview!$L$6)),1/SUM(overview!$J$6:$L$6))</f>
        <v>1</v>
      </c>
      <c r="N424" s="1">
        <f>PRODUCT(SUM(PRODUCT(S424,overview!$J$6),PRODUCT(X424,overview!$K$6),PRODUCT(AC424,overview!$L$6)),1/SUM(overview!$J$6:$L$6))</f>
        <v>2</v>
      </c>
      <c r="O424" s="1">
        <f t="shared" si="99"/>
        <v>15</v>
      </c>
      <c r="P424" s="1">
        <f t="shared" si="100"/>
        <v>0</v>
      </c>
      <c r="Q424" s="1">
        <f t="shared" si="104"/>
        <v>0</v>
      </c>
      <c r="R424" s="1">
        <v>1</v>
      </c>
      <c r="S424" s="1">
        <v>2</v>
      </c>
      <c r="T424" s="1">
        <v>8</v>
      </c>
      <c r="U424" s="1">
        <v>0</v>
      </c>
      <c r="V424" s="1">
        <f t="shared" si="101"/>
        <v>0</v>
      </c>
      <c r="W424" s="1">
        <v>1</v>
      </c>
      <c r="X424" s="1">
        <v>2</v>
      </c>
      <c r="Y424" s="1">
        <v>7</v>
      </c>
      <c r="Z424" s="1">
        <v>0</v>
      </c>
      <c r="AA424" s="1">
        <f t="shared" si="102"/>
        <v>0</v>
      </c>
      <c r="AB424" s="1">
        <v>1</v>
      </c>
      <c r="AC424" s="1">
        <v>2</v>
      </c>
      <c r="AD424" s="1">
        <v>0</v>
      </c>
      <c r="AE424" s="1">
        <v>0</v>
      </c>
      <c r="AF424" s="1" t="e">
        <f t="shared" si="98"/>
        <v>#DIV/0!</v>
      </c>
      <c r="AH424" s="1">
        <f t="shared" si="106"/>
        <v>0.35028690483988761</v>
      </c>
      <c r="AI424" s="1">
        <f t="shared" si="107"/>
        <v>0.13382979110723553</v>
      </c>
      <c r="AJ424" s="1">
        <f t="shared" ref="AJ424:AJ429" si="113">(SUM(AE$419:AE$436)*SUM(AB$419:AB$436))/(SUM(AD$419:AD$436)*SUM(AC$419:AC$436))</f>
        <v>0.60816411106506429</v>
      </c>
      <c r="AK424" s="1">
        <f t="shared" si="109"/>
        <v>21.248443172274929</v>
      </c>
      <c r="AL424" s="1" t="b">
        <f t="shared" si="110"/>
        <v>1</v>
      </c>
      <c r="AM424" s="1">
        <f t="shared" si="111"/>
        <v>11.260154582067504</v>
      </c>
      <c r="AN424" s="1" t="b">
        <f t="shared" si="112"/>
        <v>1</v>
      </c>
      <c r="AO424" s="1">
        <v>9.4879999999999995</v>
      </c>
    </row>
    <row r="425" spans="1:41">
      <c r="A425" s="7">
        <v>422</v>
      </c>
      <c r="B425" s="9" t="s">
        <v>28</v>
      </c>
      <c r="C425" s="9" t="s">
        <v>29</v>
      </c>
      <c r="D425" s="9" t="s">
        <v>28</v>
      </c>
      <c r="E425" s="9" t="s">
        <v>29</v>
      </c>
      <c r="F425" s="2" t="b">
        <f t="shared" si="105"/>
        <v>0</v>
      </c>
      <c r="G425" s="2" t="b">
        <f t="shared" si="103"/>
        <v>0</v>
      </c>
      <c r="H425" s="1" t="s">
        <v>180</v>
      </c>
      <c r="J425" s="4"/>
      <c r="K425" s="2"/>
      <c r="L425" s="2"/>
      <c r="M425" s="1">
        <f>PRODUCT(SUM(PRODUCT(R425,overview!$J$6),PRODUCT(W425,overview!$K$6),PRODUCT(AB425,overview!$L$6)),1/SUM(overview!$J$6:$L$6))</f>
        <v>0.78080952380952373</v>
      </c>
      <c r="N425" s="1">
        <f>PRODUCT(SUM(PRODUCT(S425,overview!$J$6),PRODUCT(X425,overview!$K$6),PRODUCT(AC425,overview!$L$6)),1/SUM(overview!$J$6:$L$6))</f>
        <v>2.2191904761904762</v>
      </c>
      <c r="O425" s="1">
        <f t="shared" si="99"/>
        <v>13.5</v>
      </c>
      <c r="P425" s="1">
        <f t="shared" si="100"/>
        <v>11.5</v>
      </c>
      <c r="Q425" s="1">
        <f t="shared" si="104"/>
        <v>0.2997192201106112</v>
      </c>
      <c r="R425" s="1">
        <v>0.83099999999999996</v>
      </c>
      <c r="S425" s="1">
        <v>2.169</v>
      </c>
      <c r="T425" s="1">
        <v>6</v>
      </c>
      <c r="U425" s="1">
        <v>4</v>
      </c>
      <c r="V425" s="1">
        <f t="shared" si="101"/>
        <v>0.25541724296911011</v>
      </c>
      <c r="W425" s="1">
        <v>0.75900000000000001</v>
      </c>
      <c r="X425" s="1">
        <v>2.2410000000000001</v>
      </c>
      <c r="Y425" s="1">
        <v>7.5</v>
      </c>
      <c r="Z425" s="1">
        <v>7.5</v>
      </c>
      <c r="AA425" s="1">
        <f t="shared" si="102"/>
        <v>0.33868808567603748</v>
      </c>
      <c r="AB425" s="1">
        <v>0.66700000000000004</v>
      </c>
      <c r="AC425" s="1">
        <v>2.3330000000000002</v>
      </c>
      <c r="AD425" s="1">
        <v>0</v>
      </c>
      <c r="AE425" s="1">
        <v>0</v>
      </c>
      <c r="AF425" s="1" t="e">
        <f t="shared" si="98"/>
        <v>#DIV/0!</v>
      </c>
      <c r="AH425" s="1">
        <f t="shared" si="106"/>
        <v>0.44599176882941943</v>
      </c>
      <c r="AI425" s="1">
        <f t="shared" si="107"/>
        <v>0.13160427954564205</v>
      </c>
      <c r="AJ425" s="1">
        <f t="shared" si="113"/>
        <v>0.60816411106506429</v>
      </c>
      <c r="AK425" s="1">
        <f t="shared" si="109"/>
        <v>29.29899097472218</v>
      </c>
      <c r="AL425" s="1" t="b">
        <f t="shared" si="110"/>
        <v>1</v>
      </c>
      <c r="AM425" s="1">
        <f t="shared" si="111"/>
        <v>19.39522924519293</v>
      </c>
      <c r="AN425" s="1" t="b">
        <f t="shared" si="112"/>
        <v>1</v>
      </c>
      <c r="AO425" s="1">
        <v>9.4879999999999995</v>
      </c>
    </row>
    <row r="426" spans="1:41">
      <c r="A426" s="7">
        <v>423</v>
      </c>
      <c r="B426" s="9" t="s">
        <v>49</v>
      </c>
      <c r="C426" s="9" t="s">
        <v>50</v>
      </c>
      <c r="D426" s="9" t="s">
        <v>49</v>
      </c>
      <c r="E426" s="9" t="s">
        <v>50</v>
      </c>
      <c r="F426" s="2" t="b">
        <f t="shared" si="105"/>
        <v>0</v>
      </c>
      <c r="G426" s="2" t="b">
        <f t="shared" si="103"/>
        <v>0</v>
      </c>
      <c r="H426" s="1" t="s">
        <v>180</v>
      </c>
      <c r="M426" s="1">
        <f>PRODUCT(SUM(PRODUCT(R426,overview!$J$6),PRODUCT(W426,overview!$K$6),PRODUCT(AB426,overview!$L$6)),1/SUM(overview!$J$6:$L$6))</f>
        <v>0.34264285714285714</v>
      </c>
      <c r="N426" s="1">
        <f>PRODUCT(SUM(PRODUCT(S426,overview!$J$6),PRODUCT(X426,overview!$K$6),PRODUCT(AC426,overview!$L$6)),1/SUM(overview!$J$6:$L$6))</f>
        <v>2.6573571428571428</v>
      </c>
      <c r="O426" s="1">
        <f t="shared" si="99"/>
        <v>4</v>
      </c>
      <c r="P426" s="1">
        <f t="shared" si="100"/>
        <v>1</v>
      </c>
      <c r="Q426" s="1">
        <f t="shared" si="104"/>
        <v>3.2235303604548023E-2</v>
      </c>
      <c r="R426" s="1">
        <v>0.33300000000000002</v>
      </c>
      <c r="S426" s="1">
        <v>2.6669999999999998</v>
      </c>
      <c r="T426" s="1">
        <v>1</v>
      </c>
      <c r="U426" s="1">
        <v>0</v>
      </c>
      <c r="V426" s="1">
        <f t="shared" si="101"/>
        <v>0</v>
      </c>
      <c r="W426" s="1">
        <v>0.34799999999999998</v>
      </c>
      <c r="X426" s="1">
        <v>2.6520000000000001</v>
      </c>
      <c r="Y426" s="1">
        <v>3</v>
      </c>
      <c r="Z426" s="1">
        <v>1</v>
      </c>
      <c r="AA426" s="1">
        <f t="shared" si="102"/>
        <v>4.3740573152337855E-2</v>
      </c>
      <c r="AB426" s="1">
        <v>0.33300000000000002</v>
      </c>
      <c r="AC426" s="1">
        <v>2.6669999999999998</v>
      </c>
      <c r="AD426" s="1">
        <v>0</v>
      </c>
      <c r="AE426" s="1">
        <v>0</v>
      </c>
      <c r="AF426" s="1" t="e">
        <f t="shared" si="98"/>
        <v>#DIV/0!</v>
      </c>
      <c r="AH426" s="1">
        <f t="shared" si="106"/>
        <v>0.52294057392137738</v>
      </c>
      <c r="AI426" s="1">
        <f t="shared" si="107"/>
        <v>0.16424379232505643</v>
      </c>
      <c r="AJ426" s="1">
        <f t="shared" si="113"/>
        <v>0.60816411106506429</v>
      </c>
      <c r="AK426" s="1">
        <f t="shared" si="109"/>
        <v>35.275028755704021</v>
      </c>
      <c r="AL426" s="1" t="b">
        <f t="shared" si="110"/>
        <v>1</v>
      </c>
      <c r="AM426" s="1">
        <f t="shared" si="111"/>
        <v>30.474859447923066</v>
      </c>
      <c r="AN426" s="1" t="b">
        <f t="shared" si="112"/>
        <v>1</v>
      </c>
      <c r="AO426" s="1">
        <v>9.4879999999999995</v>
      </c>
    </row>
    <row r="427" spans="1:41">
      <c r="A427" s="7">
        <v>424</v>
      </c>
      <c r="B427" s="9" t="s">
        <v>56</v>
      </c>
      <c r="C427" s="9" t="s">
        <v>31</v>
      </c>
      <c r="D427" s="9" t="s">
        <v>56</v>
      </c>
      <c r="E427" s="9" t="s">
        <v>31</v>
      </c>
      <c r="F427" s="2" t="b">
        <f t="shared" si="105"/>
        <v>0</v>
      </c>
      <c r="G427" s="2" t="b">
        <f t="shared" si="103"/>
        <v>0</v>
      </c>
      <c r="H427" s="1" t="s">
        <v>180</v>
      </c>
      <c r="M427" s="1">
        <f>PRODUCT(SUM(PRODUCT(R427,overview!$J$6),PRODUCT(W427,overview!$K$6),PRODUCT(AB427,overview!$L$6)),1/SUM(overview!$J$6:$L$6))</f>
        <v>0.99614285714285711</v>
      </c>
      <c r="N427" s="1">
        <f>PRODUCT(SUM(PRODUCT(S427,overview!$J$6),PRODUCT(X427,overview!$K$6),PRODUCT(AC427,overview!$L$6)),1/SUM(overview!$J$6:$L$6))</f>
        <v>2.0038571428571426</v>
      </c>
      <c r="O427" s="1">
        <f t="shared" si="99"/>
        <v>14</v>
      </c>
      <c r="P427" s="1">
        <f t="shared" si="100"/>
        <v>3</v>
      </c>
      <c r="Q427" s="1">
        <f t="shared" si="104"/>
        <v>0.10652415239996335</v>
      </c>
      <c r="R427" s="1">
        <v>1</v>
      </c>
      <c r="S427" s="1">
        <v>2</v>
      </c>
      <c r="T427" s="1">
        <v>6</v>
      </c>
      <c r="U427" s="1">
        <v>0</v>
      </c>
      <c r="V427" s="1">
        <f t="shared" si="101"/>
        <v>0</v>
      </c>
      <c r="W427" s="1">
        <v>0.99399999999999999</v>
      </c>
      <c r="X427" s="1">
        <v>2.0059999999999998</v>
      </c>
      <c r="Y427" s="1">
        <v>8</v>
      </c>
      <c r="Z427" s="1">
        <v>3</v>
      </c>
      <c r="AA427" s="1">
        <f t="shared" si="102"/>
        <v>0.18581754735792624</v>
      </c>
      <c r="AB427" s="1">
        <v>1</v>
      </c>
      <c r="AC427" s="1">
        <v>2</v>
      </c>
      <c r="AD427" s="1">
        <v>0</v>
      </c>
      <c r="AE427" s="1">
        <v>0</v>
      </c>
      <c r="AF427" s="1" t="e">
        <f t="shared" si="98"/>
        <v>#DIV/0!</v>
      </c>
      <c r="AH427" s="1">
        <f t="shared" si="106"/>
        <v>0.67643199843762813</v>
      </c>
      <c r="AI427" s="1">
        <f t="shared" si="107"/>
        <v>0.14304993252361672</v>
      </c>
      <c r="AJ427" s="1">
        <f t="shared" si="113"/>
        <v>0.60816411106506429</v>
      </c>
      <c r="AK427" s="1">
        <f t="shared" si="109"/>
        <v>31.083713605221494</v>
      </c>
      <c r="AL427" s="1" t="b">
        <f t="shared" si="110"/>
        <v>1</v>
      </c>
      <c r="AM427" s="1">
        <f t="shared" si="111"/>
        <v>45.759220569682071</v>
      </c>
      <c r="AN427" s="1" t="b">
        <f t="shared" si="112"/>
        <v>1</v>
      </c>
      <c r="AO427" s="1">
        <v>9.4879999999999995</v>
      </c>
    </row>
    <row r="428" spans="1:41">
      <c r="A428" s="7">
        <v>425</v>
      </c>
      <c r="B428" s="9" t="s">
        <v>95</v>
      </c>
      <c r="C428" s="9" t="s">
        <v>44</v>
      </c>
      <c r="D428" s="9" t="s">
        <v>72</v>
      </c>
      <c r="E428" s="9" t="s">
        <v>73</v>
      </c>
      <c r="F428" s="2" t="b">
        <f t="shared" si="105"/>
        <v>0</v>
      </c>
      <c r="G428" s="2" t="b">
        <f t="shared" si="103"/>
        <v>1</v>
      </c>
      <c r="H428" s="1" t="s">
        <v>180</v>
      </c>
      <c r="J428" s="4"/>
      <c r="K428" s="3" t="s">
        <v>34</v>
      </c>
      <c r="L428" s="3" t="s">
        <v>154</v>
      </c>
      <c r="M428" s="1">
        <f>PRODUCT(SUM(PRODUCT(R428,overview!$J$6),PRODUCT(W428,overview!$K$6),PRODUCT(AB428,overview!$L$6)),1/SUM(overview!$J$6:$L$6))</f>
        <v>0.66016666666666668</v>
      </c>
      <c r="N428" s="1">
        <f>PRODUCT(SUM(PRODUCT(S428,overview!$J$6),PRODUCT(X428,overview!$K$6),PRODUCT(AC428,overview!$L$6)),1/SUM(overview!$J$6:$L$6))</f>
        <v>2.339833333333333</v>
      </c>
      <c r="O428" s="1">
        <f t="shared" si="99"/>
        <v>9.8000000000000007</v>
      </c>
      <c r="P428" s="1">
        <f t="shared" si="100"/>
        <v>25.2</v>
      </c>
      <c r="Q428" s="1">
        <f t="shared" si="104"/>
        <v>0.72550954992724348</v>
      </c>
      <c r="R428" s="1">
        <v>0.375</v>
      </c>
      <c r="S428" s="1">
        <v>2.625</v>
      </c>
      <c r="T428" s="1">
        <v>4</v>
      </c>
      <c r="U428" s="1">
        <v>1</v>
      </c>
      <c r="V428" s="1">
        <f t="shared" si="101"/>
        <v>3.5714285714285712E-2</v>
      </c>
      <c r="W428" s="1">
        <v>0.81899999999999995</v>
      </c>
      <c r="X428" s="1">
        <v>2.181</v>
      </c>
      <c r="Y428" s="1">
        <v>5.8</v>
      </c>
      <c r="Z428" s="1">
        <v>23.2</v>
      </c>
      <c r="AA428" s="1">
        <f t="shared" si="102"/>
        <v>1.5020632737276478</v>
      </c>
      <c r="AB428" s="1">
        <v>0.36399999999999999</v>
      </c>
      <c r="AC428" s="1">
        <v>2.6360000000000001</v>
      </c>
      <c r="AD428" s="1">
        <v>0</v>
      </c>
      <c r="AE428" s="1">
        <v>1</v>
      </c>
      <c r="AF428" s="1" t="e">
        <f t="shared" si="98"/>
        <v>#DIV/0!</v>
      </c>
      <c r="AH428" s="1">
        <f t="shared" si="106"/>
        <v>0.88334359169968124</v>
      </c>
      <c r="AI428" s="1">
        <f t="shared" si="107"/>
        <v>0.17354418911127584</v>
      </c>
      <c r="AJ428" s="1">
        <f t="shared" si="113"/>
        <v>0.60816411106506429</v>
      </c>
      <c r="AK428" s="1">
        <f t="shared" si="109"/>
        <v>41.030742857577941</v>
      </c>
      <c r="AL428" s="1" t="b">
        <f t="shared" si="110"/>
        <v>1</v>
      </c>
      <c r="AM428" s="1">
        <f t="shared" si="111"/>
        <v>64.900179534569816</v>
      </c>
      <c r="AN428" s="1" t="b">
        <f t="shared" si="112"/>
        <v>1</v>
      </c>
      <c r="AO428" s="1">
        <v>9.4879999999999995</v>
      </c>
    </row>
    <row r="429" spans="1:41">
      <c r="A429" s="7">
        <v>426</v>
      </c>
      <c r="B429" s="9" t="s">
        <v>85</v>
      </c>
      <c r="C429" s="9" t="s">
        <v>86</v>
      </c>
      <c r="D429" s="9" t="s">
        <v>85</v>
      </c>
      <c r="E429" s="9" t="s">
        <v>86</v>
      </c>
      <c r="F429" s="2"/>
      <c r="G429" s="2"/>
      <c r="H429" s="1" t="s">
        <v>180</v>
      </c>
      <c r="M429" s="1">
        <f>PRODUCT(SUM(PRODUCT(R429,overview!$J$6),PRODUCT(W429,overview!$K$6),PRODUCT(AB429,overview!$L$6)),1/SUM(overview!$J$6:$L$6))</f>
        <v>0.10014285714285714</v>
      </c>
      <c r="N429" s="1">
        <f>PRODUCT(SUM(PRODUCT(S429,overview!$J$6),PRODUCT(X429,overview!$K$6),PRODUCT(AC429,overview!$L$6)),1/SUM(overview!$J$6:$L$6))</f>
        <v>2.8998571428571429</v>
      </c>
      <c r="O429" s="1">
        <f t="shared" si="99"/>
        <v>4</v>
      </c>
      <c r="P429" s="1">
        <f t="shared" si="100"/>
        <v>21</v>
      </c>
      <c r="Q429" s="1">
        <f t="shared" si="104"/>
        <v>0.18130203458298441</v>
      </c>
      <c r="R429" s="1">
        <v>4.2000000000000003E-2</v>
      </c>
      <c r="S429" s="1">
        <v>2.9580000000000002</v>
      </c>
      <c r="T429" s="1">
        <v>1</v>
      </c>
      <c r="U429" s="1">
        <v>4</v>
      </c>
      <c r="V429" s="1">
        <f t="shared" si="101"/>
        <v>5.6795131845841791E-2</v>
      </c>
      <c r="W429" s="1">
        <v>0.13400000000000001</v>
      </c>
      <c r="X429" s="1">
        <v>2.8660000000000001</v>
      </c>
      <c r="Y429" s="1">
        <v>3</v>
      </c>
      <c r="Z429" s="1">
        <v>17</v>
      </c>
      <c r="AA429" s="1">
        <f t="shared" si="102"/>
        <v>0.26494533612468013</v>
      </c>
      <c r="AB429" s="1">
        <v>0</v>
      </c>
      <c r="AC429" s="1">
        <v>3</v>
      </c>
      <c r="AD429" s="1">
        <v>0</v>
      </c>
      <c r="AE429" s="1">
        <v>0</v>
      </c>
      <c r="AF429" s="1" t="e">
        <f t="shared" si="98"/>
        <v>#DIV/0!</v>
      </c>
      <c r="AH429" s="1">
        <f t="shared" si="106"/>
        <v>0.98915371186887313</v>
      </c>
      <c r="AI429" s="1">
        <f t="shared" si="107"/>
        <v>0.19203536437709784</v>
      </c>
      <c r="AJ429" s="1">
        <f t="shared" si="113"/>
        <v>0.60816411106506429</v>
      </c>
      <c r="AK429" s="1">
        <f t="shared" si="109"/>
        <v>39.397663019819838</v>
      </c>
      <c r="AL429" s="1" t="b">
        <f t="shared" si="110"/>
        <v>1</v>
      </c>
      <c r="AM429" s="1">
        <f t="shared" si="111"/>
        <v>89.724384296484772</v>
      </c>
      <c r="AN429" s="1" t="b">
        <f t="shared" si="112"/>
        <v>1</v>
      </c>
      <c r="AO429" s="1">
        <v>9.4879999999999995</v>
      </c>
    </row>
    <row r="430" spans="1:41">
      <c r="A430" s="7">
        <v>427</v>
      </c>
      <c r="B430" s="9" t="s">
        <v>32</v>
      </c>
      <c r="C430" s="9" t="s">
        <v>33</v>
      </c>
      <c r="D430" s="9" t="s">
        <v>32</v>
      </c>
      <c r="E430" s="9" t="s">
        <v>33</v>
      </c>
      <c r="F430" s="2"/>
      <c r="G430" s="2"/>
      <c r="H430" s="1" t="s">
        <v>180</v>
      </c>
      <c r="K430" s="2"/>
      <c r="L430" s="2"/>
      <c r="M430" s="1">
        <f>PRODUCT(SUM(PRODUCT(R430,overview!$J$6),PRODUCT(W430,overview!$K$6),PRODUCT(AB430,overview!$L$6)),1/SUM(overview!$J$6:$L$6))</f>
        <v>0.89604761904761898</v>
      </c>
      <c r="N430" s="1">
        <f>PRODUCT(SUM(PRODUCT(S430,overview!$J$6),PRODUCT(X430,overview!$K$6),PRODUCT(AC430,overview!$L$6)),1/SUM(overview!$J$6:$L$6))</f>
        <v>2.1039523809523808</v>
      </c>
      <c r="O430" s="1">
        <f t="shared" si="99"/>
        <v>19</v>
      </c>
      <c r="P430" s="1">
        <f t="shared" si="100"/>
        <v>23</v>
      </c>
      <c r="Q430" s="1">
        <f t="shared" si="104"/>
        <v>0.5155483711882517</v>
      </c>
      <c r="R430" s="1">
        <v>0.8</v>
      </c>
      <c r="S430" s="1">
        <v>2.2000000000000002</v>
      </c>
      <c r="T430" s="1">
        <v>8</v>
      </c>
      <c r="U430" s="1">
        <v>7</v>
      </c>
      <c r="V430" s="1">
        <f t="shared" si="101"/>
        <v>0.31818181818181818</v>
      </c>
      <c r="W430" s="1">
        <v>0.94199999999999995</v>
      </c>
      <c r="X430" s="1">
        <v>2.0579999999999998</v>
      </c>
      <c r="Y430" s="1">
        <v>11</v>
      </c>
      <c r="Z430" s="1">
        <v>16</v>
      </c>
      <c r="AA430" s="1">
        <f t="shared" si="102"/>
        <v>0.66578319639544137</v>
      </c>
      <c r="AB430" s="1">
        <v>1</v>
      </c>
      <c r="AC430" s="1">
        <v>2</v>
      </c>
      <c r="AD430" s="1">
        <v>0</v>
      </c>
      <c r="AE430" s="1">
        <v>0</v>
      </c>
      <c r="AF430" s="1" t="e">
        <f t="shared" si="98"/>
        <v>#DIV/0!</v>
      </c>
      <c r="AH430" s="1">
        <f t="shared" si="106"/>
        <v>1.063850634320433</v>
      </c>
      <c r="AI430" s="1">
        <f t="shared" si="107"/>
        <v>0.16500874178573582</v>
      </c>
      <c r="AJ430" s="1">
        <f t="shared" ref="AJ430:AJ461" si="114">(SUM(AE426:AE436)*SUM(AB426:AB436))/(SUM(AD426:AD436)*SUM(AC426:AC436))</f>
        <v>1.0273972602739727</v>
      </c>
      <c r="AK430" s="1">
        <f t="shared" si="109"/>
        <v>38.048563310176966</v>
      </c>
      <c r="AL430" s="1" t="b">
        <f t="shared" si="110"/>
        <v>1</v>
      </c>
      <c r="AM430" s="1">
        <f t="shared" si="111"/>
        <v>108.80200493519409</v>
      </c>
      <c r="AN430" s="1" t="b">
        <f t="shared" si="112"/>
        <v>1</v>
      </c>
      <c r="AO430" s="1">
        <v>9.4879999999999995</v>
      </c>
    </row>
    <row r="431" spans="1:41">
      <c r="A431" s="7">
        <v>428</v>
      </c>
      <c r="B431" s="9" t="s">
        <v>43</v>
      </c>
      <c r="C431" s="9" t="s">
        <v>44</v>
      </c>
      <c r="D431" s="9" t="s">
        <v>43</v>
      </c>
      <c r="E431" s="9" t="s">
        <v>44</v>
      </c>
      <c r="F431" s="2"/>
      <c r="G431" s="2"/>
      <c r="H431" s="1" t="s">
        <v>180</v>
      </c>
      <c r="M431" s="1">
        <f>PRODUCT(SUM(PRODUCT(R431,overview!$J$6),PRODUCT(W431,overview!$K$6),PRODUCT(AB431,overview!$L$6)),1/SUM(overview!$J$6:$L$6))</f>
        <v>0.49714285714285711</v>
      </c>
      <c r="N431" s="1">
        <f>PRODUCT(SUM(PRODUCT(S431,overview!$J$6),PRODUCT(X431,overview!$K$6),PRODUCT(AC431,overview!$L$6)),1/SUM(overview!$J$6:$L$6))</f>
        <v>2.5028571428571427</v>
      </c>
      <c r="O431" s="1">
        <f t="shared" si="99"/>
        <v>9.1</v>
      </c>
      <c r="P431" s="1">
        <f t="shared" si="100"/>
        <v>28.9</v>
      </c>
      <c r="Q431" s="1">
        <f t="shared" si="104"/>
        <v>0.63081439108836357</v>
      </c>
      <c r="R431" s="1">
        <v>0.375</v>
      </c>
      <c r="S431" s="1">
        <v>2.625</v>
      </c>
      <c r="T431" s="1">
        <v>2</v>
      </c>
      <c r="U431" s="1">
        <v>0</v>
      </c>
      <c r="V431" s="1">
        <f t="shared" si="101"/>
        <v>0</v>
      </c>
      <c r="W431" s="1">
        <v>0.56499999999999995</v>
      </c>
      <c r="X431" s="1">
        <v>2.4350000000000001</v>
      </c>
      <c r="Y431" s="1">
        <v>7.1</v>
      </c>
      <c r="Z431" s="1">
        <v>28.9</v>
      </c>
      <c r="AA431" s="1">
        <f t="shared" si="102"/>
        <v>0.94447175868351785</v>
      </c>
      <c r="AB431" s="1">
        <v>0.375</v>
      </c>
      <c r="AC431" s="1">
        <v>2.625</v>
      </c>
      <c r="AD431" s="1">
        <v>0</v>
      </c>
      <c r="AE431" s="1">
        <v>0</v>
      </c>
      <c r="AF431" s="1" t="e">
        <f t="shared" si="98"/>
        <v>#DIV/0!</v>
      </c>
      <c r="AH431" s="1">
        <f t="shared" si="106"/>
        <v>1.1465111031776443</v>
      </c>
      <c r="AI431" s="1">
        <f t="shared" si="107"/>
        <v>0.17750340479676718</v>
      </c>
      <c r="AJ431" s="1">
        <f t="shared" si="114"/>
        <v>0.58896210873146626</v>
      </c>
      <c r="AK431" s="1">
        <f t="shared" si="109"/>
        <v>36.014693765731153</v>
      </c>
      <c r="AL431" s="1" t="b">
        <f t="shared" si="110"/>
        <v>1</v>
      </c>
      <c r="AM431" s="1">
        <f t="shared" si="111"/>
        <v>120.37037254275573</v>
      </c>
      <c r="AN431" s="1" t="b">
        <f t="shared" si="112"/>
        <v>1</v>
      </c>
      <c r="AO431" s="1">
        <v>9.4879999999999995</v>
      </c>
    </row>
    <row r="432" spans="1:41">
      <c r="A432" s="7">
        <v>429</v>
      </c>
      <c r="B432" s="9" t="s">
        <v>65</v>
      </c>
      <c r="C432" s="9" t="s">
        <v>2</v>
      </c>
      <c r="D432" s="9" t="s">
        <v>38</v>
      </c>
      <c r="E432" s="9" t="s">
        <v>1</v>
      </c>
      <c r="F432" s="2"/>
      <c r="G432" s="2"/>
      <c r="H432" s="1" t="s">
        <v>180</v>
      </c>
      <c r="M432" s="1">
        <f>PRODUCT(SUM(PRODUCT(R432,overview!$J$6),PRODUCT(W432,overview!$K$6),PRODUCT(AB432,overview!$L$6)),1/SUM(overview!$J$6:$L$6))</f>
        <v>0.52078571428571419</v>
      </c>
      <c r="N432" s="1">
        <f>PRODUCT(SUM(PRODUCT(S432,overview!$J$6),PRODUCT(X432,overview!$K$6),PRODUCT(AC432,overview!$L$6)),1/SUM(overview!$J$6:$L$6))</f>
        <v>2.4792142857142858</v>
      </c>
      <c r="O432" s="1">
        <f t="shared" si="99"/>
        <v>8</v>
      </c>
      <c r="P432" s="1">
        <f t="shared" si="100"/>
        <v>40</v>
      </c>
      <c r="Q432" s="1">
        <f t="shared" si="104"/>
        <v>1.0503039557463481</v>
      </c>
      <c r="R432" s="1">
        <v>0.36599999999999999</v>
      </c>
      <c r="S432" s="1">
        <v>2.6339999999999999</v>
      </c>
      <c r="T432" s="1">
        <v>1</v>
      </c>
      <c r="U432" s="1">
        <v>11</v>
      </c>
      <c r="V432" s="1">
        <f t="shared" si="101"/>
        <v>1.5284738041002279</v>
      </c>
      <c r="W432" s="1">
        <v>0.60799999999999998</v>
      </c>
      <c r="X432" s="1">
        <v>2.3919999999999999</v>
      </c>
      <c r="Y432" s="1">
        <v>7</v>
      </c>
      <c r="Z432" s="1">
        <v>28</v>
      </c>
      <c r="AA432" s="1">
        <f t="shared" si="102"/>
        <v>1.0167224080267558</v>
      </c>
      <c r="AB432" s="1">
        <v>0.33300000000000002</v>
      </c>
      <c r="AC432" s="1">
        <v>2.6669999999999998</v>
      </c>
      <c r="AD432" s="1">
        <v>0</v>
      </c>
      <c r="AE432" s="1">
        <v>1</v>
      </c>
      <c r="AF432" s="1" t="e">
        <f t="shared" si="98"/>
        <v>#DIV/0!</v>
      </c>
      <c r="AH432" s="1">
        <f t="shared" si="106"/>
        <v>1.1866374631505996</v>
      </c>
      <c r="AI432" s="1">
        <f t="shared" si="107"/>
        <v>0.17578990146939052</v>
      </c>
      <c r="AJ432" s="1">
        <f t="shared" si="114"/>
        <v>0.64466369694069148</v>
      </c>
      <c r="AK432" s="1">
        <f t="shared" si="109"/>
        <v>36.418457692531639</v>
      </c>
      <c r="AL432" s="1" t="b">
        <f t="shared" si="110"/>
        <v>1</v>
      </c>
      <c r="AM432" s="1">
        <f t="shared" si="111"/>
        <v>127.92018507245535</v>
      </c>
      <c r="AN432" s="1" t="b">
        <f t="shared" si="112"/>
        <v>1</v>
      </c>
      <c r="AO432" s="1">
        <v>9.4879999999999995</v>
      </c>
    </row>
    <row r="433" spans="1:41">
      <c r="A433" s="7">
        <v>430</v>
      </c>
      <c r="B433" s="9" t="s">
        <v>38</v>
      </c>
      <c r="C433" s="9" t="s">
        <v>1</v>
      </c>
      <c r="D433" s="9" t="s">
        <v>38</v>
      </c>
      <c r="E433" s="9" t="s">
        <v>1</v>
      </c>
      <c r="F433" s="2"/>
      <c r="G433" s="2"/>
      <c r="H433" s="1" t="s">
        <v>180</v>
      </c>
      <c r="M433" s="1">
        <f>PRODUCT(SUM(PRODUCT(R433,overview!$J$6),PRODUCT(W433,overview!$K$6),PRODUCT(AB433,overview!$L$6)),1/SUM(overview!$J$6:$L$6))</f>
        <v>0.43071428571428561</v>
      </c>
      <c r="N433" s="1">
        <f>PRODUCT(SUM(PRODUCT(S433,overview!$J$6),PRODUCT(X433,overview!$K$6),PRODUCT(AC433,overview!$L$6)),1/SUM(overview!$J$6:$L$6))</f>
        <v>2.569285714285714</v>
      </c>
      <c r="O433" s="1">
        <f t="shared" si="99"/>
        <v>4.9000000000000004</v>
      </c>
      <c r="P433" s="1">
        <f t="shared" si="100"/>
        <v>42.1</v>
      </c>
      <c r="Q433" s="1">
        <f t="shared" si="104"/>
        <v>1.4403329305033103</v>
      </c>
      <c r="R433" s="1">
        <v>0.33300000000000002</v>
      </c>
      <c r="S433" s="1">
        <v>2.6669999999999998</v>
      </c>
      <c r="T433" s="1">
        <v>2</v>
      </c>
      <c r="U433" s="1">
        <v>0</v>
      </c>
      <c r="V433" s="1">
        <f t="shared" si="101"/>
        <v>0</v>
      </c>
      <c r="W433" s="1">
        <v>0.48499999999999999</v>
      </c>
      <c r="X433" s="1">
        <v>2.5150000000000001</v>
      </c>
      <c r="Y433" s="1">
        <v>2.9</v>
      </c>
      <c r="Z433" s="1">
        <v>42.1</v>
      </c>
      <c r="AA433" s="1">
        <f t="shared" si="102"/>
        <v>2.7995475423322134</v>
      </c>
      <c r="AB433" s="1">
        <v>0.33300000000000002</v>
      </c>
      <c r="AC433" s="1">
        <v>2.6669999999999998</v>
      </c>
      <c r="AD433" s="1">
        <v>0</v>
      </c>
      <c r="AE433" s="1">
        <v>0</v>
      </c>
      <c r="AF433" s="1" t="e">
        <f t="shared" si="98"/>
        <v>#DIV/0!</v>
      </c>
      <c r="AH433" s="1">
        <f t="shared" si="106"/>
        <v>1.1044513306476624</v>
      </c>
      <c r="AI433" s="1">
        <f t="shared" si="107"/>
        <v>0.17183979266643376</v>
      </c>
      <c r="AJ433" s="1">
        <f t="shared" si="114"/>
        <v>0.53375744649555046</v>
      </c>
      <c r="AK433" s="1">
        <f t="shared" si="109"/>
        <v>26.39328168183134</v>
      </c>
      <c r="AL433" s="1" t="b">
        <f t="shared" si="110"/>
        <v>1</v>
      </c>
      <c r="AM433" s="1">
        <f t="shared" si="111"/>
        <v>129.84788961276604</v>
      </c>
      <c r="AN433" s="1" t="b">
        <f t="shared" si="112"/>
        <v>1</v>
      </c>
      <c r="AO433" s="1">
        <v>9.4879999999999995</v>
      </c>
    </row>
    <row r="434" spans="1:41">
      <c r="A434" s="7">
        <v>431</v>
      </c>
      <c r="B434" s="9" t="s">
        <v>41</v>
      </c>
      <c r="C434" s="9" t="s">
        <v>42</v>
      </c>
      <c r="D434" s="9" t="s">
        <v>77</v>
      </c>
      <c r="E434" s="9" t="s">
        <v>78</v>
      </c>
      <c r="F434" s="2"/>
      <c r="G434" s="2"/>
      <c r="H434" s="1" t="s">
        <v>180</v>
      </c>
      <c r="M434" s="1">
        <f>PRODUCT(SUM(PRODUCT(R434,overview!$J$6),PRODUCT(W434,overview!$K$6),PRODUCT(AB434,overview!$L$6)),1/SUM(overview!$J$6:$L$6))</f>
        <v>0.65526190476190471</v>
      </c>
      <c r="N434" s="1">
        <f>PRODUCT(SUM(PRODUCT(S434,overview!$J$6),PRODUCT(X434,overview!$K$6),PRODUCT(AC434,overview!$L$6)),1/SUM(overview!$J$6:$L$6))</f>
        <v>2.3447380952380952</v>
      </c>
      <c r="O434" s="1">
        <f t="shared" si="99"/>
        <v>4</v>
      </c>
      <c r="P434" s="1">
        <f t="shared" si="100"/>
        <v>38</v>
      </c>
      <c r="Q434" s="1">
        <f t="shared" si="104"/>
        <v>2.6548756587698898</v>
      </c>
      <c r="R434" s="1">
        <v>0.56499999999999995</v>
      </c>
      <c r="S434" s="1">
        <v>2.4350000000000001</v>
      </c>
      <c r="T434" s="1">
        <v>1.5</v>
      </c>
      <c r="U434" s="1">
        <v>4.5</v>
      </c>
      <c r="V434" s="1">
        <f t="shared" si="101"/>
        <v>0.69609856262833669</v>
      </c>
      <c r="W434" s="1">
        <v>0.71199999999999997</v>
      </c>
      <c r="X434" s="1">
        <v>2.2879999999999998</v>
      </c>
      <c r="Y434" s="1">
        <v>2.5</v>
      </c>
      <c r="Z434" s="1">
        <v>32.5</v>
      </c>
      <c r="AA434" s="1">
        <f t="shared" si="102"/>
        <v>4.045454545454545</v>
      </c>
      <c r="AB434" s="1">
        <v>0.38700000000000001</v>
      </c>
      <c r="AC434" s="1">
        <v>2.613</v>
      </c>
      <c r="AD434" s="1">
        <v>0</v>
      </c>
      <c r="AE434" s="1">
        <v>1</v>
      </c>
      <c r="AF434" s="1" t="e">
        <f t="shared" si="98"/>
        <v>#DIV/0!</v>
      </c>
      <c r="AH434" s="1">
        <f t="shared" si="106"/>
        <v>1.1728644949364297</v>
      </c>
      <c r="AI434" s="1">
        <f t="shared" si="107"/>
        <v>0.20326868169735163</v>
      </c>
      <c r="AJ434" s="1">
        <f t="shared" si="114"/>
        <v>0.64957623883332061</v>
      </c>
      <c r="AK434" s="1">
        <f t="shared" si="109"/>
        <v>22.298592472403797</v>
      </c>
      <c r="AL434" s="1" t="b">
        <f t="shared" si="110"/>
        <v>1</v>
      </c>
      <c r="AM434" s="1">
        <f t="shared" si="111"/>
        <v>118.36083313627397</v>
      </c>
      <c r="AN434" s="1" t="b">
        <f t="shared" si="112"/>
        <v>1</v>
      </c>
      <c r="AO434" s="1">
        <v>9.4879999999999995</v>
      </c>
    </row>
    <row r="435" spans="1:41">
      <c r="A435" s="7">
        <v>432</v>
      </c>
      <c r="B435" s="9" t="s">
        <v>30</v>
      </c>
      <c r="C435" s="9" t="s">
        <v>31</v>
      </c>
      <c r="D435" s="9" t="s">
        <v>32</v>
      </c>
      <c r="E435" s="9" t="s">
        <v>33</v>
      </c>
      <c r="F435" s="2"/>
      <c r="G435" s="2"/>
      <c r="H435" s="1" t="s">
        <v>180</v>
      </c>
      <c r="M435" s="1">
        <f>PRODUCT(SUM(PRODUCT(R435,overview!$J$6),PRODUCT(W435,overview!$K$6),PRODUCT(AB435,overview!$L$6)),1/SUM(overview!$J$6:$L$6))</f>
        <v>0.7705238095238095</v>
      </c>
      <c r="N435" s="1">
        <f>PRODUCT(SUM(PRODUCT(S435,overview!$J$6),PRODUCT(X435,overview!$K$6),PRODUCT(AC435,overview!$L$6)),1/SUM(overview!$J$6:$L$6))</f>
        <v>2.2294761904761904</v>
      </c>
      <c r="O435" s="1">
        <f t="shared" si="99"/>
        <v>12.3</v>
      </c>
      <c r="P435" s="1">
        <f t="shared" si="100"/>
        <v>28.7</v>
      </c>
      <c r="Q435" s="1">
        <f t="shared" si="104"/>
        <v>0.80641762247520588</v>
      </c>
      <c r="R435" s="1">
        <v>0.89400000000000002</v>
      </c>
      <c r="S435" s="1">
        <v>2.1059999999999999</v>
      </c>
      <c r="T435" s="1">
        <v>9</v>
      </c>
      <c r="U435" s="1">
        <v>5</v>
      </c>
      <c r="V435" s="1">
        <f t="shared" si="101"/>
        <v>0.23583412472301363</v>
      </c>
      <c r="W435" s="1">
        <v>0.69799999999999995</v>
      </c>
      <c r="X435" s="1">
        <v>2.302</v>
      </c>
      <c r="Y435" s="1">
        <v>3.3</v>
      </c>
      <c r="Z435" s="1">
        <v>22.7</v>
      </c>
      <c r="AA435" s="1">
        <f t="shared" si="102"/>
        <v>2.085748887660269</v>
      </c>
      <c r="AB435" s="1">
        <v>1</v>
      </c>
      <c r="AC435" s="1">
        <v>2</v>
      </c>
      <c r="AD435" s="1">
        <v>0</v>
      </c>
      <c r="AE435" s="1">
        <v>1</v>
      </c>
      <c r="AF435" s="1" t="e">
        <f t="shared" si="98"/>
        <v>#DIV/0!</v>
      </c>
      <c r="AH435" s="1">
        <f t="shared" si="106"/>
        <v>1.2007123888576055</v>
      </c>
      <c r="AI435" s="1">
        <f t="shared" si="107"/>
        <v>0.1924820707278872</v>
      </c>
      <c r="AJ435" s="1">
        <f t="shared" si="114"/>
        <v>0.70869858395144969</v>
      </c>
      <c r="AK435" s="1">
        <f t="shared" si="109"/>
        <v>17.555857235420309</v>
      </c>
      <c r="AL435" s="1" t="b">
        <f t="shared" si="110"/>
        <v>1</v>
      </c>
      <c r="AM435" s="1">
        <f t="shared" si="111"/>
        <v>112.85044709725706</v>
      </c>
      <c r="AN435" s="1" t="b">
        <f t="shared" si="112"/>
        <v>1</v>
      </c>
      <c r="AO435" s="1">
        <v>9.4879999999999995</v>
      </c>
    </row>
    <row r="436" spans="1:41">
      <c r="A436" s="7">
        <v>433</v>
      </c>
      <c r="B436" s="9" t="s">
        <v>98</v>
      </c>
      <c r="C436" s="9" t="s">
        <v>50</v>
      </c>
      <c r="D436" s="9" t="s">
        <v>62</v>
      </c>
      <c r="E436" s="9" t="s">
        <v>48</v>
      </c>
      <c r="F436" s="2"/>
      <c r="G436" s="2"/>
      <c r="H436" s="1" t="s">
        <v>180</v>
      </c>
      <c r="M436" s="1">
        <f>PRODUCT(SUM(PRODUCT(R436,overview!$J$6),PRODUCT(W436,overview!$K$6),PRODUCT(AB436,overview!$L$6)),1/SUM(overview!$J$6:$L$6))</f>
        <v>0.56607142857142856</v>
      </c>
      <c r="N436" s="1">
        <f>PRODUCT(SUM(PRODUCT(S436,overview!$J$6),PRODUCT(X436,overview!$K$6),PRODUCT(AC436,overview!$L$6)),1/SUM(overview!$J$6:$L$6))</f>
        <v>2.433928571428571</v>
      </c>
      <c r="O436" s="1">
        <f t="shared" si="99"/>
        <v>12</v>
      </c>
      <c r="P436" s="1">
        <f t="shared" si="100"/>
        <v>23</v>
      </c>
      <c r="Q436" s="1">
        <f t="shared" si="104"/>
        <v>0.44576913670824164</v>
      </c>
      <c r="R436" s="1">
        <v>0.27200000000000002</v>
      </c>
      <c r="S436" s="1">
        <v>2.7280000000000002</v>
      </c>
      <c r="T436" s="1">
        <v>5</v>
      </c>
      <c r="U436" s="1">
        <v>2</v>
      </c>
      <c r="V436" s="1">
        <f t="shared" si="101"/>
        <v>3.9882697947214073E-2</v>
      </c>
      <c r="W436" s="1">
        <v>0.72099999999999997</v>
      </c>
      <c r="X436" s="1">
        <v>2.2789999999999999</v>
      </c>
      <c r="Y436" s="1">
        <v>6</v>
      </c>
      <c r="Z436" s="1">
        <v>20</v>
      </c>
      <c r="AA436" s="1">
        <f t="shared" si="102"/>
        <v>1.0545560918531518</v>
      </c>
      <c r="AB436" s="1">
        <v>0.5</v>
      </c>
      <c r="AC436" s="1">
        <v>2.5</v>
      </c>
      <c r="AD436" s="1">
        <v>1</v>
      </c>
      <c r="AE436" s="1">
        <v>1</v>
      </c>
      <c r="AF436" s="1">
        <f t="shared" si="98"/>
        <v>0.2</v>
      </c>
      <c r="AH436" s="1">
        <f t="shared" si="106"/>
        <v>1.1282572624397917</v>
      </c>
      <c r="AI436" s="1">
        <f t="shared" si="107"/>
        <v>0.23558360587817348</v>
      </c>
      <c r="AJ436" s="1">
        <f t="shared" si="114"/>
        <v>0.531742682880049</v>
      </c>
      <c r="AK436" s="1">
        <f t="shared" si="109"/>
        <v>15.148499427367733</v>
      </c>
      <c r="AL436" s="1" t="b">
        <f t="shared" si="110"/>
        <v>1</v>
      </c>
      <c r="AM436" s="1">
        <f t="shared" si="111"/>
        <v>98.174517803644534</v>
      </c>
      <c r="AN436" s="1" t="b">
        <f t="shared" si="112"/>
        <v>1</v>
      </c>
      <c r="AO436" s="1">
        <v>9.4879999999999995</v>
      </c>
    </row>
    <row r="437" spans="1:41">
      <c r="A437" s="7">
        <v>434</v>
      </c>
      <c r="B437" s="9" t="s">
        <v>45</v>
      </c>
      <c r="C437" s="9" t="s">
        <v>46</v>
      </c>
      <c r="D437" s="9" t="s">
        <v>120</v>
      </c>
      <c r="E437" s="9" t="s">
        <v>46</v>
      </c>
      <c r="F437" s="2"/>
      <c r="G437" s="2"/>
      <c r="H437" s="1" t="s">
        <v>180</v>
      </c>
      <c r="M437" s="1">
        <f>PRODUCT(SUM(PRODUCT(R437,overview!$J$6),PRODUCT(W437,overview!$K$6),PRODUCT(AB437,overview!$L$6)),1/SUM(overview!$J$6:$L$6))</f>
        <v>0.71697619047619043</v>
      </c>
      <c r="N437" s="1">
        <f>PRODUCT(SUM(PRODUCT(S437,overview!$J$6),PRODUCT(X437,overview!$K$6),PRODUCT(AC437,overview!$L$6)),1/SUM(overview!$J$6:$L$6))</f>
        <v>2.2830238095238093</v>
      </c>
      <c r="O437" s="1">
        <f t="shared" si="99"/>
        <v>12.5</v>
      </c>
      <c r="P437" s="1">
        <f t="shared" si="100"/>
        <v>28.5</v>
      </c>
      <c r="Q437" s="1">
        <f t="shared" si="104"/>
        <v>0.71602657294523775</v>
      </c>
      <c r="R437" s="1">
        <v>1.0129999999999999</v>
      </c>
      <c r="S437" s="1">
        <v>1.9870000000000001</v>
      </c>
      <c r="T437" s="1">
        <v>4</v>
      </c>
      <c r="U437" s="1">
        <v>0</v>
      </c>
      <c r="V437" s="1">
        <f t="shared" si="101"/>
        <v>0</v>
      </c>
      <c r="W437" s="1">
        <v>0.55300000000000005</v>
      </c>
      <c r="X437" s="1">
        <v>2.4470000000000001</v>
      </c>
      <c r="Y437" s="1">
        <v>7.5</v>
      </c>
      <c r="Z437" s="1">
        <v>28.5</v>
      </c>
      <c r="AA437" s="1">
        <f t="shared" si="102"/>
        <v>0.85876583571720477</v>
      </c>
      <c r="AB437" s="1">
        <v>1</v>
      </c>
      <c r="AC437" s="1">
        <v>2</v>
      </c>
      <c r="AD437" s="1">
        <v>1</v>
      </c>
      <c r="AE437" s="1">
        <v>0</v>
      </c>
      <c r="AF437" s="1">
        <f t="shared" si="98"/>
        <v>0</v>
      </c>
      <c r="AH437" s="1">
        <f t="shared" si="106"/>
        <v>1.1382499783654354</v>
      </c>
      <c r="AI437" s="1">
        <f t="shared" si="107"/>
        <v>0.19497086306759925</v>
      </c>
      <c r="AJ437" s="1">
        <f t="shared" si="114"/>
        <v>0.44644331721127756</v>
      </c>
      <c r="AK437" s="1">
        <f t="shared" si="109"/>
        <v>10.404665912170243</v>
      </c>
      <c r="AL437" s="1" t="b">
        <f t="shared" si="110"/>
        <v>1</v>
      </c>
      <c r="AM437" s="1">
        <f t="shared" si="111"/>
        <v>75.279483594080418</v>
      </c>
      <c r="AN437" s="1" t="b">
        <f t="shared" si="112"/>
        <v>1</v>
      </c>
      <c r="AO437" s="1">
        <v>9.4879999999999995</v>
      </c>
    </row>
    <row r="438" spans="1:41">
      <c r="A438" s="7">
        <v>435</v>
      </c>
      <c r="B438" s="9" t="s">
        <v>45</v>
      </c>
      <c r="C438" s="9" t="s">
        <v>46</v>
      </c>
      <c r="D438" s="9" t="s">
        <v>77</v>
      </c>
      <c r="E438" s="9" t="s">
        <v>78</v>
      </c>
      <c r="F438" s="2"/>
      <c r="G438" s="2"/>
      <c r="H438" s="1" t="s">
        <v>180</v>
      </c>
      <c r="M438" s="1">
        <f>PRODUCT(SUM(PRODUCT(R438,overview!$J$6),PRODUCT(W438,overview!$K$6),PRODUCT(AB438,overview!$L$6)),1/SUM(overview!$J$6:$L$6))</f>
        <v>0.72759523809523807</v>
      </c>
      <c r="N438" s="1">
        <f>PRODUCT(SUM(PRODUCT(S438,overview!$J$6),PRODUCT(X438,overview!$K$6),PRODUCT(AC438,overview!$L$6)),1/SUM(overview!$J$6:$L$6))</f>
        <v>2.2724047619047614</v>
      </c>
      <c r="O438" s="1">
        <f t="shared" si="99"/>
        <v>12.5</v>
      </c>
      <c r="P438" s="1">
        <f t="shared" si="100"/>
        <v>19.5</v>
      </c>
      <c r="Q438" s="1">
        <f t="shared" si="104"/>
        <v>0.49949225175763051</v>
      </c>
      <c r="R438" s="1">
        <v>1.0329999999999999</v>
      </c>
      <c r="S438" s="1">
        <v>1.9670000000000001</v>
      </c>
      <c r="T438" s="1">
        <v>8</v>
      </c>
      <c r="U438" s="1">
        <v>1</v>
      </c>
      <c r="V438" s="1">
        <f t="shared" si="101"/>
        <v>6.5645653279105223E-2</v>
      </c>
      <c r="W438" s="1">
        <v>0.57599999999999996</v>
      </c>
      <c r="X438" s="1">
        <v>2.4239999999999999</v>
      </c>
      <c r="Y438" s="1">
        <v>4.5</v>
      </c>
      <c r="Z438" s="1">
        <v>17.5</v>
      </c>
      <c r="AA438" s="1">
        <f t="shared" si="102"/>
        <v>0.92409240924092406</v>
      </c>
      <c r="AB438" s="1">
        <v>0.54500000000000004</v>
      </c>
      <c r="AC438" s="1">
        <v>2.4550000000000001</v>
      </c>
      <c r="AD438" s="1">
        <v>0</v>
      </c>
      <c r="AE438" s="1">
        <v>1</v>
      </c>
      <c r="AF438" s="1" t="e">
        <f t="shared" si="98"/>
        <v>#DIV/0!</v>
      </c>
      <c r="AH438" s="1">
        <f t="shared" si="106"/>
        <v>0.95345123588328751</v>
      </c>
      <c r="AI438" s="1">
        <f t="shared" si="107"/>
        <v>0.22463711361333577</v>
      </c>
      <c r="AJ438" s="1">
        <f t="shared" si="114"/>
        <v>0.49886932644160886</v>
      </c>
      <c r="AK438" s="1">
        <f t="shared" si="109"/>
        <v>5.1264326156015025</v>
      </c>
      <c r="AL438" s="1" t="b">
        <f t="shared" si="110"/>
        <v>0</v>
      </c>
      <c r="AM438" s="1">
        <f t="shared" si="111"/>
        <v>53.634205904258671</v>
      </c>
      <c r="AN438" s="1" t="b">
        <f t="shared" si="112"/>
        <v>1</v>
      </c>
      <c r="AO438" s="1">
        <v>9.4879999999999995</v>
      </c>
    </row>
    <row r="439" spans="1:41">
      <c r="A439" s="7">
        <v>436</v>
      </c>
      <c r="B439" s="9" t="s">
        <v>51</v>
      </c>
      <c r="C439" s="9" t="s">
        <v>52</v>
      </c>
      <c r="D439" s="9" t="s">
        <v>51</v>
      </c>
      <c r="E439" s="9" t="s">
        <v>52</v>
      </c>
      <c r="F439" s="2"/>
      <c r="G439" s="2"/>
      <c r="H439" s="1" t="s">
        <v>180</v>
      </c>
      <c r="M439" s="1">
        <f>PRODUCT(SUM(PRODUCT(R439,overview!$J$6),PRODUCT(W439,overview!$K$6),PRODUCT(AB439,overview!$L$6)),1/SUM(overview!$J$6:$L$6))</f>
        <v>0.49152380952380947</v>
      </c>
      <c r="N439" s="1">
        <f>PRODUCT(SUM(PRODUCT(S439,overview!$J$6),PRODUCT(X439,overview!$K$6),PRODUCT(AC439,overview!$L$6)),1/SUM(overview!$J$6:$L$6))</f>
        <v>2.5084761904761907</v>
      </c>
      <c r="O439" s="1">
        <f t="shared" si="99"/>
        <v>10</v>
      </c>
      <c r="P439" s="1">
        <f t="shared" si="100"/>
        <v>10</v>
      </c>
      <c r="Q439" s="1">
        <f t="shared" si="104"/>
        <v>0.19594517635445532</v>
      </c>
      <c r="R439" s="1">
        <v>0.33800000000000002</v>
      </c>
      <c r="S439" s="1">
        <v>2.6619999999999999</v>
      </c>
      <c r="T439" s="1">
        <v>6</v>
      </c>
      <c r="U439" s="1">
        <v>2</v>
      </c>
      <c r="V439" s="1">
        <f t="shared" si="101"/>
        <v>4.2324067117455545E-2</v>
      </c>
      <c r="W439" s="1">
        <v>0.57699999999999996</v>
      </c>
      <c r="X439" s="1">
        <v>2.423</v>
      </c>
      <c r="Y439" s="1">
        <v>4</v>
      </c>
      <c r="Z439" s="1">
        <v>8</v>
      </c>
      <c r="AA439" s="1">
        <f t="shared" si="102"/>
        <v>0.47626908790755257</v>
      </c>
      <c r="AB439" s="1">
        <v>0.33300000000000002</v>
      </c>
      <c r="AC439" s="1">
        <v>2.6669999999999998</v>
      </c>
      <c r="AD439" s="1">
        <v>0</v>
      </c>
      <c r="AE439" s="1">
        <v>0</v>
      </c>
      <c r="AF439" s="1" t="e">
        <f t="shared" si="98"/>
        <v>#DIV/0!</v>
      </c>
      <c r="AH439" s="1">
        <f t="shared" si="106"/>
        <v>0.81584483473050073</v>
      </c>
      <c r="AI439" s="1">
        <f t="shared" si="107"/>
        <v>0.27589499188002309</v>
      </c>
      <c r="AJ439" s="1">
        <f t="shared" si="114"/>
        <v>0.46689003579455596</v>
      </c>
      <c r="AK439" s="1">
        <f t="shared" si="109"/>
        <v>3.2490533675873956</v>
      </c>
      <c r="AL439" s="1" t="b">
        <f t="shared" si="110"/>
        <v>0</v>
      </c>
      <c r="AM439" s="1">
        <f t="shared" si="111"/>
        <v>37.808161883553716</v>
      </c>
      <c r="AN439" s="1" t="b">
        <f t="shared" si="112"/>
        <v>1</v>
      </c>
      <c r="AO439" s="1">
        <v>9.4879999999999995</v>
      </c>
    </row>
    <row r="440" spans="1:41">
      <c r="A440" s="7">
        <v>437</v>
      </c>
      <c r="B440" s="9" t="s">
        <v>32</v>
      </c>
      <c r="C440" s="9" t="s">
        <v>33</v>
      </c>
      <c r="D440" s="9" t="s">
        <v>32</v>
      </c>
      <c r="E440" s="9" t="s">
        <v>33</v>
      </c>
      <c r="F440" s="2"/>
      <c r="G440" s="2"/>
      <c r="H440" s="1" t="s">
        <v>180</v>
      </c>
      <c r="M440" s="1">
        <f>PRODUCT(SUM(PRODUCT(R440,overview!$J$6),PRODUCT(W440,overview!$K$6),PRODUCT(AB440,overview!$L$6)),1/SUM(overview!$J$6:$L$6))</f>
        <v>0.91933333333333334</v>
      </c>
      <c r="N440" s="1">
        <f>PRODUCT(SUM(PRODUCT(S440,overview!$J$6),PRODUCT(X440,overview!$K$6),PRODUCT(AC440,overview!$L$6)),1/SUM(overview!$J$6:$L$6))</f>
        <v>2.0806666666666667</v>
      </c>
      <c r="O440" s="1">
        <f t="shared" si="99"/>
        <v>12</v>
      </c>
      <c r="P440" s="1">
        <f t="shared" si="100"/>
        <v>16</v>
      </c>
      <c r="Q440" s="1">
        <f t="shared" si="104"/>
        <v>0.58912741642635902</v>
      </c>
      <c r="R440" s="1">
        <v>0.89300000000000002</v>
      </c>
      <c r="S440" s="1">
        <v>2.1070000000000002</v>
      </c>
      <c r="T440" s="1">
        <v>6</v>
      </c>
      <c r="U440" s="1">
        <v>8</v>
      </c>
      <c r="V440" s="1">
        <f t="shared" si="101"/>
        <v>0.56510045878816639</v>
      </c>
      <c r="W440" s="1">
        <v>0.93</v>
      </c>
      <c r="X440" s="1">
        <v>2.0699999999999998</v>
      </c>
      <c r="Y440" s="1">
        <v>6</v>
      </c>
      <c r="Z440" s="1">
        <v>8</v>
      </c>
      <c r="AA440" s="1">
        <f t="shared" si="102"/>
        <v>0.59903381642512077</v>
      </c>
      <c r="AB440" s="1">
        <v>1</v>
      </c>
      <c r="AC440" s="1">
        <v>2</v>
      </c>
      <c r="AD440" s="1">
        <v>0</v>
      </c>
      <c r="AE440" s="1">
        <v>0</v>
      </c>
      <c r="AF440" s="1" t="e">
        <f t="shared" si="98"/>
        <v>#DIV/0!</v>
      </c>
      <c r="AH440" s="1">
        <f t="shared" si="106"/>
        <v>0.70658852785685966</v>
      </c>
      <c r="AI440" s="1">
        <f t="shared" si="107"/>
        <v>0.25076011647339147</v>
      </c>
      <c r="AJ440" s="1">
        <f t="shared" si="114"/>
        <v>0.33868808567603748</v>
      </c>
      <c r="AK440" s="1">
        <f t="shared" si="109"/>
        <v>3.2930899876520128</v>
      </c>
      <c r="AL440" s="1" t="b">
        <f t="shared" si="110"/>
        <v>0</v>
      </c>
      <c r="AM440" s="1">
        <f t="shared" si="111"/>
        <v>22.300504809282401</v>
      </c>
      <c r="AN440" s="1" t="b">
        <f t="shared" si="112"/>
        <v>1</v>
      </c>
      <c r="AO440" s="1">
        <v>9.4879999999999995</v>
      </c>
    </row>
    <row r="441" spans="1:41">
      <c r="A441" s="7">
        <v>438</v>
      </c>
      <c r="B441" s="9" t="s">
        <v>32</v>
      </c>
      <c r="C441" s="9" t="s">
        <v>33</v>
      </c>
      <c r="D441" s="9" t="s">
        <v>51</v>
      </c>
      <c r="E441" s="9" t="s">
        <v>52</v>
      </c>
      <c r="F441" s="2"/>
      <c r="G441" s="2"/>
      <c r="H441" s="1" t="s">
        <v>180</v>
      </c>
      <c r="M441" s="1">
        <f>PRODUCT(SUM(PRODUCT(R441,overview!$J$6),PRODUCT(W441,overview!$K$6),PRODUCT(AB441,overview!$L$6)),1/SUM(overview!$J$6:$L$6))</f>
        <v>0.59021428571428569</v>
      </c>
      <c r="N441" s="1">
        <f>PRODUCT(SUM(PRODUCT(S441,overview!$J$6),PRODUCT(X441,overview!$K$6),PRODUCT(AC441,overview!$L$6)),1/SUM(overview!$J$6:$L$6))</f>
        <v>2.4097857142857144</v>
      </c>
      <c r="O441" s="1">
        <f t="shared" si="99"/>
        <v>10</v>
      </c>
      <c r="P441" s="1">
        <f t="shared" si="100"/>
        <v>11</v>
      </c>
      <c r="Q441" s="1">
        <f t="shared" si="104"/>
        <v>0.26941636778611017</v>
      </c>
      <c r="R441" s="1">
        <v>0.92300000000000004</v>
      </c>
      <c r="S441" s="1">
        <v>2.077</v>
      </c>
      <c r="T441" s="1">
        <v>8</v>
      </c>
      <c r="U441" s="1">
        <v>4</v>
      </c>
      <c r="V441" s="1">
        <f t="shared" si="101"/>
        <v>0.22219547424169478</v>
      </c>
      <c r="W441" s="1">
        <v>0.42099999999999999</v>
      </c>
      <c r="X441" s="1">
        <v>2.5790000000000002</v>
      </c>
      <c r="Y441" s="1">
        <v>2</v>
      </c>
      <c r="Z441" s="1">
        <v>6</v>
      </c>
      <c r="AA441" s="1">
        <f t="shared" si="102"/>
        <v>0.48972469949592862</v>
      </c>
      <c r="AB441" s="1">
        <v>0.5</v>
      </c>
      <c r="AC441" s="1">
        <v>2.5</v>
      </c>
      <c r="AD441" s="1">
        <v>0</v>
      </c>
      <c r="AE441" s="1">
        <v>1</v>
      </c>
      <c r="AF441" s="1" t="e">
        <f t="shared" si="98"/>
        <v>#DIV/0!</v>
      </c>
      <c r="AH441" s="1">
        <f t="shared" si="106"/>
        <v>0.65453981370078618</v>
      </c>
      <c r="AI441" s="1">
        <f t="shared" si="107"/>
        <v>0.27880682047838246</v>
      </c>
      <c r="AJ441" s="1">
        <f t="shared" si="114"/>
        <v>0.36640304749285746</v>
      </c>
      <c r="AK441" s="1">
        <f t="shared" si="109"/>
        <v>4.648107054395977</v>
      </c>
      <c r="AL441" s="1" t="b">
        <f t="shared" si="110"/>
        <v>0</v>
      </c>
      <c r="AM441" s="1">
        <f t="shared" si="111"/>
        <v>13.965495526520149</v>
      </c>
      <c r="AN441" s="1" t="b">
        <f t="shared" si="112"/>
        <v>1</v>
      </c>
      <c r="AO441" s="1">
        <v>9.4879999999999995</v>
      </c>
    </row>
    <row r="442" spans="1:41">
      <c r="A442" s="7">
        <v>439</v>
      </c>
      <c r="B442" s="9" t="s">
        <v>56</v>
      </c>
      <c r="C442" s="9" t="s">
        <v>31</v>
      </c>
      <c r="D442" s="9" t="s">
        <v>30</v>
      </c>
      <c r="E442" s="9" t="s">
        <v>31</v>
      </c>
      <c r="F442" s="2"/>
      <c r="G442" s="2"/>
      <c r="H442" s="1" t="s">
        <v>180</v>
      </c>
      <c r="M442" s="1">
        <f>PRODUCT(SUM(PRODUCT(R442,overview!$J$6),PRODUCT(W442,overview!$K$6),PRODUCT(AB442,overview!$L$6)),1/SUM(overview!$J$6:$L$6))</f>
        <v>0.99421428571428561</v>
      </c>
      <c r="N442" s="1">
        <f>PRODUCT(SUM(PRODUCT(S442,overview!$J$6),PRODUCT(X442,overview!$K$6),PRODUCT(AC442,overview!$L$6)),1/SUM(overview!$J$6:$L$6))</f>
        <v>2.0057857142857141</v>
      </c>
      <c r="O442" s="1">
        <f t="shared" si="99"/>
        <v>18.2</v>
      </c>
      <c r="P442" s="1">
        <f t="shared" si="100"/>
        <v>14.8</v>
      </c>
      <c r="Q442" s="1">
        <f t="shared" si="104"/>
        <v>0.4030749351072701</v>
      </c>
      <c r="R442" s="1">
        <v>0.97299999999999998</v>
      </c>
      <c r="S442" s="1">
        <v>2.0270000000000001</v>
      </c>
      <c r="T442" s="1">
        <v>7.7</v>
      </c>
      <c r="U442" s="1">
        <v>8.3000000000000007</v>
      </c>
      <c r="V442" s="1">
        <f t="shared" si="101"/>
        <v>0.51742386868188539</v>
      </c>
      <c r="W442" s="1">
        <v>1.0049999999999999</v>
      </c>
      <c r="X442" s="1">
        <v>1.9950000000000001</v>
      </c>
      <c r="Y442" s="1">
        <v>9.5</v>
      </c>
      <c r="Z442" s="1">
        <v>6.5</v>
      </c>
      <c r="AA442" s="1">
        <f t="shared" si="102"/>
        <v>0.34467748318163821</v>
      </c>
      <c r="AB442" s="1">
        <v>1</v>
      </c>
      <c r="AC442" s="1">
        <v>2</v>
      </c>
      <c r="AD442" s="1">
        <v>1</v>
      </c>
      <c r="AE442" s="1">
        <v>0</v>
      </c>
      <c r="AF442" s="1">
        <f t="shared" si="98"/>
        <v>0</v>
      </c>
      <c r="AH442" s="1">
        <f t="shared" si="106"/>
        <v>0.5706050283305929</v>
      </c>
      <c r="AI442" s="1">
        <f t="shared" si="107"/>
        <v>0.26631906662702892</v>
      </c>
      <c r="AJ442" s="1">
        <f t="shared" si="114"/>
        <v>0.54960457123928619</v>
      </c>
      <c r="AK442" s="1">
        <f t="shared" si="109"/>
        <v>6.7348176508743078</v>
      </c>
      <c r="AL442" s="1" t="b">
        <f t="shared" si="110"/>
        <v>0</v>
      </c>
      <c r="AM442" s="1">
        <f t="shared" si="111"/>
        <v>10.158009874790645</v>
      </c>
      <c r="AN442" s="1" t="b">
        <f t="shared" si="112"/>
        <v>1</v>
      </c>
      <c r="AO442" s="1">
        <v>9.4879999999999995</v>
      </c>
    </row>
    <row r="443" spans="1:41">
      <c r="A443" s="7">
        <v>440</v>
      </c>
      <c r="B443" s="9" t="s">
        <v>32</v>
      </c>
      <c r="C443" s="9" t="s">
        <v>33</v>
      </c>
      <c r="D443" s="9" t="s">
        <v>47</v>
      </c>
      <c r="E443" s="9" t="s">
        <v>48</v>
      </c>
      <c r="F443" s="2"/>
      <c r="G443" s="2"/>
      <c r="H443" s="1" t="s">
        <v>180</v>
      </c>
      <c r="M443" s="1">
        <f>PRODUCT(SUM(PRODUCT(R443,overview!$J$6),PRODUCT(W443,overview!$K$6),PRODUCT(AB443,overview!$L$6)),1/SUM(overview!$J$6:$L$6))</f>
        <v>0.90999999999999992</v>
      </c>
      <c r="N443" s="1">
        <f>PRODUCT(SUM(PRODUCT(S443,overview!$J$6),PRODUCT(X443,overview!$K$6),PRODUCT(AC443,overview!$L$6)),1/SUM(overview!$J$6:$L$6))</f>
        <v>2.09</v>
      </c>
      <c r="O443" s="1">
        <f t="shared" si="99"/>
        <v>9.1999999999999993</v>
      </c>
      <c r="P443" s="1">
        <f t="shared" si="100"/>
        <v>9.8000000000000007</v>
      </c>
      <c r="Q443" s="1">
        <f t="shared" si="104"/>
        <v>0.4638027876014148</v>
      </c>
      <c r="R443" s="1">
        <v>0.97699999999999998</v>
      </c>
      <c r="S443" s="1">
        <v>2.0230000000000001</v>
      </c>
      <c r="T443" s="1">
        <v>4.5</v>
      </c>
      <c r="U443" s="1">
        <v>1.5</v>
      </c>
      <c r="V443" s="1">
        <f t="shared" si="101"/>
        <v>0.16098203987477341</v>
      </c>
      <c r="W443" s="1">
        <v>0.873</v>
      </c>
      <c r="X443" s="1">
        <v>2.1269999999999998</v>
      </c>
      <c r="Y443" s="1">
        <v>3.7</v>
      </c>
      <c r="Z443" s="1">
        <v>7.3</v>
      </c>
      <c r="AA443" s="1">
        <f t="shared" si="102"/>
        <v>0.80978157282811714</v>
      </c>
      <c r="AB443" s="1">
        <v>0.97099999999999997</v>
      </c>
      <c r="AC443" s="1">
        <v>2.0289999999999999</v>
      </c>
      <c r="AD443" s="1">
        <v>1</v>
      </c>
      <c r="AE443" s="1">
        <v>1</v>
      </c>
      <c r="AF443" s="1">
        <f t="shared" si="98"/>
        <v>0.47856086742237558</v>
      </c>
      <c r="AH443" s="1">
        <f t="shared" si="106"/>
        <v>0.53019265662332549</v>
      </c>
      <c r="AI443" s="1">
        <f t="shared" si="107"/>
        <v>0.27004943151265648</v>
      </c>
      <c r="AJ443" s="1">
        <f t="shared" si="114"/>
        <v>0.73711276075146193</v>
      </c>
      <c r="AK443" s="1">
        <f t="shared" si="109"/>
        <v>13.449124050023109</v>
      </c>
      <c r="AL443" s="1" t="b">
        <f t="shared" si="110"/>
        <v>1</v>
      </c>
      <c r="AM443" s="1">
        <f t="shared" si="111"/>
        <v>8.70552188389577</v>
      </c>
      <c r="AN443" s="1" t="b">
        <f t="shared" si="112"/>
        <v>0</v>
      </c>
      <c r="AO443" s="1">
        <v>9.4879999999999995</v>
      </c>
    </row>
    <row r="444" spans="1:41">
      <c r="A444" s="7">
        <v>441</v>
      </c>
      <c r="B444" s="9" t="s">
        <v>45</v>
      </c>
      <c r="C444" s="9" t="s">
        <v>46</v>
      </c>
      <c r="D444" s="9" t="s">
        <v>45</v>
      </c>
      <c r="E444" s="9" t="s">
        <v>46</v>
      </c>
      <c r="F444" s="2"/>
      <c r="G444" s="2"/>
      <c r="H444" s="1" t="s">
        <v>180</v>
      </c>
      <c r="M444" s="1">
        <f>PRODUCT(SUM(PRODUCT(R444,overview!$J$6),PRODUCT(W444,overview!$K$6),PRODUCT(AB444,overview!$L$6)),1/SUM(overview!$J$6:$L$6))</f>
        <v>0.65942857142857148</v>
      </c>
      <c r="N444" s="1">
        <f>PRODUCT(SUM(PRODUCT(S444,overview!$J$6),PRODUCT(X444,overview!$K$6),PRODUCT(AC444,overview!$L$6)),1/SUM(overview!$J$6:$L$6))</f>
        <v>2.3405714285714283</v>
      </c>
      <c r="O444" s="1">
        <f t="shared" si="99"/>
        <v>9.5</v>
      </c>
      <c r="P444" s="1">
        <f t="shared" si="100"/>
        <v>12.5</v>
      </c>
      <c r="Q444" s="1">
        <f t="shared" si="104"/>
        <v>0.37070826480263158</v>
      </c>
      <c r="R444" s="1">
        <v>0.90400000000000003</v>
      </c>
      <c r="S444" s="1">
        <v>2.0960000000000001</v>
      </c>
      <c r="T444" s="1">
        <v>7</v>
      </c>
      <c r="U444" s="1">
        <v>5</v>
      </c>
      <c r="V444" s="1">
        <f t="shared" si="101"/>
        <v>0.3080697928026172</v>
      </c>
      <c r="W444" s="1">
        <v>0.52</v>
      </c>
      <c r="X444" s="1">
        <v>2.48</v>
      </c>
      <c r="Y444" s="1">
        <v>2.5</v>
      </c>
      <c r="Z444" s="1">
        <v>7.5</v>
      </c>
      <c r="AA444" s="1">
        <f t="shared" si="102"/>
        <v>0.62903225806451613</v>
      </c>
      <c r="AB444" s="1">
        <v>1</v>
      </c>
      <c r="AC444" s="1">
        <v>2</v>
      </c>
      <c r="AD444" s="1">
        <v>0</v>
      </c>
      <c r="AE444" s="1">
        <v>0</v>
      </c>
      <c r="AF444" s="1" t="e">
        <f t="shared" si="98"/>
        <v>#DIV/0!</v>
      </c>
      <c r="AH444" s="1">
        <f t="shared" si="106"/>
        <v>0.5368080054426918</v>
      </c>
      <c r="AI444" s="1">
        <f t="shared" si="107"/>
        <v>0.27950130442486587</v>
      </c>
      <c r="AJ444" s="1">
        <f t="shared" si="114"/>
        <v>0.69982819275137043</v>
      </c>
      <c r="AK444" s="1">
        <f t="shared" si="109"/>
        <v>18.796658246440803</v>
      </c>
      <c r="AL444" s="1" t="b">
        <f t="shared" si="110"/>
        <v>1</v>
      </c>
      <c r="AM444" s="1">
        <f t="shared" si="111"/>
        <v>8.5563951953225335</v>
      </c>
      <c r="AN444" s="1" t="b">
        <f t="shared" si="112"/>
        <v>0</v>
      </c>
      <c r="AO444" s="1">
        <v>9.4879999999999995</v>
      </c>
    </row>
    <row r="445" spans="1:41">
      <c r="A445" s="7">
        <v>442</v>
      </c>
      <c r="B445" s="9" t="s">
        <v>76</v>
      </c>
      <c r="C445" s="9" t="s">
        <v>46</v>
      </c>
      <c r="D445" s="9" t="s">
        <v>76</v>
      </c>
      <c r="E445" s="9" t="s">
        <v>46</v>
      </c>
      <c r="F445" s="2"/>
      <c r="G445" s="2"/>
      <c r="H445" s="1" t="s">
        <v>180</v>
      </c>
      <c r="M445" s="1">
        <f>PRODUCT(SUM(PRODUCT(R445,overview!$J$6),PRODUCT(W445,overview!$K$6),PRODUCT(AB445,overview!$L$6)),1/SUM(overview!$J$6:$L$6))</f>
        <v>0.95216666666666661</v>
      </c>
      <c r="N445" s="1">
        <f>PRODUCT(SUM(PRODUCT(S445,overview!$J$6),PRODUCT(X445,overview!$K$6),PRODUCT(AC445,overview!$L$6)),1/SUM(overview!$J$6:$L$6))</f>
        <v>2.0478333333333332</v>
      </c>
      <c r="O445" s="1">
        <f t="shared" si="99"/>
        <v>10</v>
      </c>
      <c r="P445" s="1">
        <f t="shared" si="100"/>
        <v>25</v>
      </c>
      <c r="Q445" s="1">
        <f t="shared" si="104"/>
        <v>1.1624074224790428</v>
      </c>
      <c r="R445" s="1">
        <v>0.97099999999999997</v>
      </c>
      <c r="S445" s="1">
        <v>2.0289999999999999</v>
      </c>
      <c r="T445" s="1">
        <v>4.2</v>
      </c>
      <c r="U445" s="1">
        <v>12.8</v>
      </c>
      <c r="V445" s="1">
        <f t="shared" si="101"/>
        <v>1.4584712150015255</v>
      </c>
      <c r="W445" s="1">
        <v>0.93600000000000005</v>
      </c>
      <c r="X445" s="1">
        <v>2.0640000000000001</v>
      </c>
      <c r="Y445" s="1">
        <v>5.8</v>
      </c>
      <c r="Z445" s="1">
        <v>12.2</v>
      </c>
      <c r="AA445" s="1">
        <f t="shared" si="102"/>
        <v>0.95388933440256618</v>
      </c>
      <c r="AB445" s="1">
        <v>1.125</v>
      </c>
      <c r="AC445" s="1">
        <v>1.875</v>
      </c>
      <c r="AD445" s="1">
        <v>0</v>
      </c>
      <c r="AE445" s="1">
        <v>0</v>
      </c>
      <c r="AF445" s="1" t="e">
        <f t="shared" si="98"/>
        <v>#DIV/0!</v>
      </c>
      <c r="AH445" s="1">
        <f t="shared" si="106"/>
        <v>0.56538849398627555</v>
      </c>
      <c r="AI445" s="1">
        <f t="shared" si="107"/>
        <v>0.23901484585165378</v>
      </c>
      <c r="AJ445" s="1">
        <f t="shared" si="114"/>
        <v>0.87478524093921306</v>
      </c>
      <c r="AK445" s="1">
        <f t="shared" si="109"/>
        <v>27.39778575558007</v>
      </c>
      <c r="AL445" s="1" t="b">
        <f t="shared" si="110"/>
        <v>1</v>
      </c>
      <c r="AM445" s="1">
        <f t="shared" si="111"/>
        <v>8.6551191468469888</v>
      </c>
      <c r="AN445" s="1" t="b">
        <f t="shared" si="112"/>
        <v>0</v>
      </c>
      <c r="AO445" s="1">
        <v>9.4879999999999995</v>
      </c>
    </row>
    <row r="446" spans="1:41">
      <c r="A446" s="7">
        <v>443</v>
      </c>
      <c r="B446" s="9" t="s">
        <v>54</v>
      </c>
      <c r="C446" s="9" t="s">
        <v>55</v>
      </c>
      <c r="D446" s="9" t="s">
        <v>54</v>
      </c>
      <c r="E446" s="9" t="s">
        <v>55</v>
      </c>
      <c r="F446" s="2"/>
      <c r="G446" s="2"/>
      <c r="H446" s="1" t="s">
        <v>180</v>
      </c>
      <c r="M446" s="1">
        <f>PRODUCT(SUM(PRODUCT(R446,overview!$J$6),PRODUCT(W446,overview!$K$6),PRODUCT(AB446,overview!$L$6)),1/SUM(overview!$J$6:$L$6))</f>
        <v>0.48299999999999998</v>
      </c>
      <c r="N446" s="1">
        <f>PRODUCT(SUM(PRODUCT(S446,overview!$J$6),PRODUCT(X446,overview!$K$6),PRODUCT(AC446,overview!$L$6)),1/SUM(overview!$J$6:$L$6))</f>
        <v>2.5169999999999999</v>
      </c>
      <c r="O446" s="1">
        <f t="shared" si="99"/>
        <v>6</v>
      </c>
      <c r="P446" s="1">
        <f t="shared" si="100"/>
        <v>6</v>
      </c>
      <c r="Q446" s="1">
        <f t="shared" si="104"/>
        <v>0.19189511323003575</v>
      </c>
      <c r="R446" s="1">
        <v>0.375</v>
      </c>
      <c r="S446" s="1">
        <v>2.625</v>
      </c>
      <c r="T446" s="1">
        <v>3</v>
      </c>
      <c r="U446" s="1">
        <v>0</v>
      </c>
      <c r="V446" s="1">
        <f t="shared" si="101"/>
        <v>0</v>
      </c>
      <c r="W446" s="1">
        <v>0.54300000000000004</v>
      </c>
      <c r="X446" s="1">
        <v>2.4569999999999999</v>
      </c>
      <c r="Y446" s="1">
        <v>3</v>
      </c>
      <c r="Z446" s="1">
        <v>6</v>
      </c>
      <c r="AA446" s="1">
        <f t="shared" si="102"/>
        <v>0.44200244200244204</v>
      </c>
      <c r="AB446" s="1">
        <v>0.375</v>
      </c>
      <c r="AC446" s="1">
        <v>2.625</v>
      </c>
      <c r="AD446" s="1">
        <v>0</v>
      </c>
      <c r="AE446" s="1">
        <v>0</v>
      </c>
      <c r="AF446" s="1" t="e">
        <f t="shared" si="98"/>
        <v>#DIV/0!</v>
      </c>
      <c r="AH446" s="1">
        <f t="shared" si="106"/>
        <v>0.57222051554165387</v>
      </c>
      <c r="AI446" s="1">
        <f t="shared" si="107"/>
        <v>0.23475498620007293</v>
      </c>
      <c r="AJ446" s="1">
        <f t="shared" si="114"/>
        <v>0.63016787772488103</v>
      </c>
      <c r="AK446" s="1">
        <f t="shared" si="109"/>
        <v>49.943787547008995</v>
      </c>
      <c r="AL446" s="1" t="b">
        <f t="shared" si="110"/>
        <v>1</v>
      </c>
      <c r="AM446" s="1">
        <f t="shared" si="111"/>
        <v>8.6468710919653731</v>
      </c>
      <c r="AN446" s="1" t="b">
        <f t="shared" si="112"/>
        <v>0</v>
      </c>
      <c r="AO446" s="1">
        <v>9.4879999999999995</v>
      </c>
    </row>
    <row r="447" spans="1:41">
      <c r="A447" s="7">
        <v>444</v>
      </c>
      <c r="B447" s="9" t="s">
        <v>32</v>
      </c>
      <c r="C447" s="9" t="s">
        <v>33</v>
      </c>
      <c r="D447" s="9" t="s">
        <v>32</v>
      </c>
      <c r="E447" s="9" t="s">
        <v>33</v>
      </c>
      <c r="F447" s="2"/>
      <c r="G447" s="2"/>
      <c r="H447" s="1" t="s">
        <v>180</v>
      </c>
      <c r="M447" s="1">
        <f>PRODUCT(SUM(PRODUCT(R447,overview!$J$6),PRODUCT(W447,overview!$K$6),PRODUCT(AB447,overview!$L$6)),1/SUM(overview!$J$6:$L$6))</f>
        <v>0.87219047619047629</v>
      </c>
      <c r="N447" s="1">
        <f>PRODUCT(SUM(PRODUCT(S447,overview!$J$6),PRODUCT(X447,overview!$K$6),PRODUCT(AC447,overview!$L$6)),1/SUM(overview!$J$6:$L$6))</f>
        <v>2.1278095238095234</v>
      </c>
      <c r="O447" s="1">
        <f t="shared" si="99"/>
        <v>12.5</v>
      </c>
      <c r="P447" s="1">
        <f t="shared" si="100"/>
        <v>8.5</v>
      </c>
      <c r="Q447" s="1">
        <f t="shared" si="104"/>
        <v>0.27873243219049337</v>
      </c>
      <c r="R447" s="1">
        <v>0.82099999999999995</v>
      </c>
      <c r="S447" s="1">
        <v>2.1789999999999998</v>
      </c>
      <c r="T447" s="1">
        <v>8.5</v>
      </c>
      <c r="U447" s="1">
        <v>5.5</v>
      </c>
      <c r="V447" s="1">
        <f t="shared" si="101"/>
        <v>0.24379774856248146</v>
      </c>
      <c r="W447" s="1">
        <v>0.89400000000000002</v>
      </c>
      <c r="X447" s="1">
        <v>2.1059999999999999</v>
      </c>
      <c r="Y447" s="1">
        <v>4</v>
      </c>
      <c r="Z447" s="1">
        <v>3</v>
      </c>
      <c r="AA447" s="1">
        <f t="shared" si="102"/>
        <v>0.31837606837606841</v>
      </c>
      <c r="AB447" s="1">
        <v>1</v>
      </c>
      <c r="AC447" s="1">
        <v>2</v>
      </c>
      <c r="AD447" s="1">
        <v>0</v>
      </c>
      <c r="AE447" s="1">
        <v>0</v>
      </c>
      <c r="AF447" s="1" t="e">
        <f t="shared" si="98"/>
        <v>#DIV/0!</v>
      </c>
      <c r="AH447" s="1">
        <f t="shared" si="106"/>
        <v>0.5971034920650824</v>
      </c>
      <c r="AI447" s="1">
        <f t="shared" si="107"/>
        <v>0.27769591350320472</v>
      </c>
      <c r="AJ447" s="1">
        <f t="shared" si="114"/>
        <v>1.0291400431402873</v>
      </c>
      <c r="AK447" s="1">
        <f t="shared" si="109"/>
        <v>85.254316547486297</v>
      </c>
      <c r="AL447" s="1" t="b">
        <f t="shared" si="110"/>
        <v>1</v>
      </c>
      <c r="AM447" s="1">
        <f t="shared" si="111"/>
        <v>8.9905531721365808</v>
      </c>
      <c r="AN447" s="1" t="b">
        <f t="shared" si="112"/>
        <v>0</v>
      </c>
      <c r="AO447" s="1">
        <v>9.4879999999999995</v>
      </c>
    </row>
    <row r="448" spans="1:41">
      <c r="A448" s="7">
        <v>445</v>
      </c>
      <c r="B448" s="9" t="s">
        <v>56</v>
      </c>
      <c r="C448" s="9" t="s">
        <v>31</v>
      </c>
      <c r="D448" s="9" t="s">
        <v>56</v>
      </c>
      <c r="E448" s="9" t="s">
        <v>31</v>
      </c>
      <c r="F448" s="2"/>
      <c r="G448" s="2"/>
      <c r="H448" s="1" t="s">
        <v>180</v>
      </c>
      <c r="M448" s="1">
        <f>PRODUCT(SUM(PRODUCT(R448,overview!$J$6),PRODUCT(W448,overview!$K$6),PRODUCT(AB448,overview!$L$6)),1/SUM(overview!$J$6:$L$6))</f>
        <v>0.98457142857142865</v>
      </c>
      <c r="N448" s="1">
        <f>PRODUCT(SUM(PRODUCT(S448,overview!$J$6),PRODUCT(X448,overview!$K$6),PRODUCT(AC448,overview!$L$6)),1/SUM(overview!$J$6:$L$6))</f>
        <v>2.0154285714285711</v>
      </c>
      <c r="O448" s="1">
        <f t="shared" si="99"/>
        <v>14</v>
      </c>
      <c r="P448" s="1">
        <f t="shared" si="100"/>
        <v>7</v>
      </c>
      <c r="Q448" s="1">
        <f t="shared" si="104"/>
        <v>0.24425857669407436</v>
      </c>
      <c r="R448" s="1">
        <v>1</v>
      </c>
      <c r="S448" s="1">
        <v>2</v>
      </c>
      <c r="T448" s="1">
        <v>7</v>
      </c>
      <c r="U448" s="1">
        <v>0</v>
      </c>
      <c r="V448" s="1">
        <f t="shared" si="101"/>
        <v>0</v>
      </c>
      <c r="W448" s="1">
        <v>0.97599999999999998</v>
      </c>
      <c r="X448" s="1">
        <v>2.024</v>
      </c>
      <c r="Y448" s="1">
        <v>7</v>
      </c>
      <c r="Z448" s="1">
        <v>7</v>
      </c>
      <c r="AA448" s="1">
        <f t="shared" si="102"/>
        <v>0.48221343873517786</v>
      </c>
      <c r="AB448" s="1">
        <v>1</v>
      </c>
      <c r="AC448" s="1">
        <v>2</v>
      </c>
      <c r="AD448" s="1">
        <v>0</v>
      </c>
      <c r="AE448" s="1">
        <v>0</v>
      </c>
      <c r="AF448" s="1" t="e">
        <f t="shared" si="98"/>
        <v>#DIV/0!</v>
      </c>
      <c r="AH448" s="1">
        <f t="shared" si="106"/>
        <v>0.53753753753753741</v>
      </c>
      <c r="AI448" s="1">
        <f t="shared" si="107"/>
        <v>0.27516403957569469</v>
      </c>
      <c r="AJ448" s="1">
        <f t="shared" si="114"/>
        <v>1.6842211869556407</v>
      </c>
      <c r="AK448" s="1">
        <f t="shared" si="109"/>
        <v>126.62654589642493</v>
      </c>
      <c r="AL448" s="1" t="b">
        <f t="shared" si="110"/>
        <v>1</v>
      </c>
      <c r="AM448" s="1">
        <f t="shared" si="111"/>
        <v>9.0794163336281777</v>
      </c>
      <c r="AN448" s="1" t="b">
        <f t="shared" si="112"/>
        <v>0</v>
      </c>
      <c r="AO448" s="1">
        <v>9.4879999999999995</v>
      </c>
    </row>
    <row r="449" spans="1:41">
      <c r="A449" s="7">
        <v>446</v>
      </c>
      <c r="B449" s="9" t="s">
        <v>90</v>
      </c>
      <c r="C449" s="9" t="s">
        <v>91</v>
      </c>
      <c r="D449" s="9" t="s">
        <v>83</v>
      </c>
      <c r="E449" s="9" t="s">
        <v>61</v>
      </c>
      <c r="F449" s="2"/>
      <c r="G449" s="2"/>
      <c r="H449" s="1" t="s">
        <v>180</v>
      </c>
      <c r="M449" s="1">
        <f>PRODUCT(SUM(PRODUCT(R449,overview!$J$6),PRODUCT(W449,overview!$K$6),PRODUCT(AB449,overview!$L$6)),1/SUM(overview!$J$6:$L$6))</f>
        <v>0.71466666666666645</v>
      </c>
      <c r="N449" s="1">
        <f>PRODUCT(SUM(PRODUCT(S449,overview!$J$6),PRODUCT(X449,overview!$K$6),PRODUCT(AC449,overview!$L$6)),1/SUM(overview!$J$6:$L$6))</f>
        <v>2.2853333333333334</v>
      </c>
      <c r="O449" s="1">
        <f t="shared" si="99"/>
        <v>7.5</v>
      </c>
      <c r="P449" s="1">
        <f t="shared" si="100"/>
        <v>13.5</v>
      </c>
      <c r="Q449" s="1">
        <f t="shared" si="104"/>
        <v>0.5628938156359391</v>
      </c>
      <c r="R449" s="1">
        <v>0.16800000000000001</v>
      </c>
      <c r="S449" s="1">
        <v>2.8319999999999999</v>
      </c>
      <c r="T449" s="1">
        <v>1.5</v>
      </c>
      <c r="U449" s="1">
        <v>3.5</v>
      </c>
      <c r="V449" s="1">
        <f t="shared" si="101"/>
        <v>0.1384180790960452</v>
      </c>
      <c r="W449" s="1">
        <v>1.0029999999999999</v>
      </c>
      <c r="X449" s="1">
        <v>1.9970000000000001</v>
      </c>
      <c r="Y449" s="1">
        <v>6</v>
      </c>
      <c r="Z449" s="1">
        <v>8</v>
      </c>
      <c r="AA449" s="1">
        <f t="shared" si="102"/>
        <v>0.66967117342680682</v>
      </c>
      <c r="AB449" s="1">
        <v>0.58299999999999996</v>
      </c>
      <c r="AC449" s="1">
        <v>2.4169999999999998</v>
      </c>
      <c r="AD449" s="1">
        <v>0</v>
      </c>
      <c r="AE449" s="1">
        <v>2</v>
      </c>
      <c r="AF449" s="1" t="e">
        <f t="shared" si="98"/>
        <v>#DIV/0!</v>
      </c>
      <c r="AH449" s="1">
        <f t="shared" si="106"/>
        <v>0.51629110044412285</v>
      </c>
      <c r="AI449" s="1">
        <f t="shared" si="107"/>
        <v>0.24800045949943278</v>
      </c>
      <c r="AJ449" s="1">
        <f t="shared" si="114"/>
        <v>1.7182410423452767</v>
      </c>
      <c r="AK449" s="1">
        <f t="shared" si="109"/>
        <v>199.06499270002462</v>
      </c>
      <c r="AL449" s="1" t="b">
        <f t="shared" si="110"/>
        <v>1</v>
      </c>
      <c r="AM449" s="1">
        <f t="shared" si="111"/>
        <v>8.2439549692760092</v>
      </c>
      <c r="AN449" s="1" t="b">
        <f t="shared" si="112"/>
        <v>0</v>
      </c>
      <c r="AO449" s="1">
        <v>9.4879999999999995</v>
      </c>
    </row>
    <row r="450" spans="1:41">
      <c r="A450" s="7">
        <v>447</v>
      </c>
      <c r="B450" s="9" t="s">
        <v>90</v>
      </c>
      <c r="C450" s="9" t="s">
        <v>91</v>
      </c>
      <c r="D450" s="9" t="s">
        <v>90</v>
      </c>
      <c r="E450" s="9" t="s">
        <v>91</v>
      </c>
      <c r="F450" s="2"/>
      <c r="G450" s="2"/>
      <c r="H450" s="1" t="s">
        <v>180</v>
      </c>
      <c r="M450" s="1">
        <f>PRODUCT(SUM(PRODUCT(R450,overview!$J$6),PRODUCT(W450,overview!$K$6),PRODUCT(AB450,overview!$L$6)),1/SUM(overview!$J$6:$L$6))</f>
        <v>0.22883333333333333</v>
      </c>
      <c r="N450" s="1">
        <f>PRODUCT(SUM(PRODUCT(S450,overview!$J$6),PRODUCT(X450,overview!$K$6),PRODUCT(AC450,overview!$L$6)),1/SUM(overview!$J$6:$L$6))</f>
        <v>2.7711666666666659</v>
      </c>
      <c r="O450" s="1">
        <f t="shared" si="99"/>
        <v>5.2</v>
      </c>
      <c r="P450" s="1">
        <f t="shared" si="100"/>
        <v>14.8</v>
      </c>
      <c r="Q450" s="1">
        <f t="shared" si="104"/>
        <v>0.23502551457083251</v>
      </c>
      <c r="R450" s="1">
        <v>5.1999999999999998E-2</v>
      </c>
      <c r="S450" s="1">
        <v>2.948</v>
      </c>
      <c r="T450" s="1">
        <v>0.5</v>
      </c>
      <c r="U450" s="1">
        <v>1.5</v>
      </c>
      <c r="V450" s="1">
        <f t="shared" si="101"/>
        <v>5.2917232021709636E-2</v>
      </c>
      <c r="W450" s="1">
        <v>0.32900000000000001</v>
      </c>
      <c r="X450" s="1">
        <v>2.6709999999999998</v>
      </c>
      <c r="Y450" s="1">
        <v>4.7</v>
      </c>
      <c r="Z450" s="1">
        <v>13.3</v>
      </c>
      <c r="AA450" s="1">
        <f t="shared" si="102"/>
        <v>0.34855859228753283</v>
      </c>
      <c r="AB450" s="1">
        <v>0</v>
      </c>
      <c r="AC450" s="1">
        <v>3</v>
      </c>
      <c r="AD450" s="1">
        <v>0</v>
      </c>
      <c r="AE450" s="1">
        <v>0</v>
      </c>
      <c r="AF450" s="1" t="e">
        <f t="shared" si="98"/>
        <v>#DIV/0!</v>
      </c>
      <c r="AH450" s="1">
        <f t="shared" si="106"/>
        <v>0.46930762401370502</v>
      </c>
      <c r="AI450" s="1">
        <f t="shared" si="107"/>
        <v>0.17448284994348243</v>
      </c>
      <c r="AJ450" s="1">
        <f t="shared" si="114"/>
        <v>1.6842211869556409</v>
      </c>
      <c r="AK450" s="1">
        <f t="shared" si="109"/>
        <v>275.05943103039846</v>
      </c>
      <c r="AL450" s="1" t="b">
        <f t="shared" si="110"/>
        <v>1</v>
      </c>
      <c r="AM450" s="1">
        <f t="shared" si="111"/>
        <v>7.9448761419428857</v>
      </c>
      <c r="AN450" s="1" t="b">
        <f t="shared" si="112"/>
        <v>0</v>
      </c>
      <c r="AO450" s="1">
        <v>9.4879999999999995</v>
      </c>
    </row>
    <row r="451" spans="1:41">
      <c r="A451" s="7">
        <v>448</v>
      </c>
      <c r="B451" s="9" t="s">
        <v>69</v>
      </c>
      <c r="C451" s="9" t="s">
        <v>70</v>
      </c>
      <c r="D451" s="9" t="s">
        <v>83</v>
      </c>
      <c r="E451" s="9" t="s">
        <v>61</v>
      </c>
      <c r="F451" s="2"/>
      <c r="G451" s="2"/>
      <c r="H451" s="1" t="s">
        <v>180</v>
      </c>
      <c r="K451" s="2" t="s">
        <v>34</v>
      </c>
      <c r="L451" s="2" t="s">
        <v>34</v>
      </c>
      <c r="M451" s="1">
        <f>PRODUCT(SUM(PRODUCT(R451,overview!$J$6),PRODUCT(W451,overview!$K$6),PRODUCT(AB451,overview!$L$6)),1/SUM(overview!$J$6:$L$6))</f>
        <v>0.92414285714285704</v>
      </c>
      <c r="N451" s="1">
        <f>PRODUCT(SUM(PRODUCT(S451,overview!$J$6),PRODUCT(X451,overview!$K$6),PRODUCT(AC451,overview!$L$6)),1/SUM(overview!$J$6:$L$6))</f>
        <v>2.0758571428571431</v>
      </c>
      <c r="O451" s="1">
        <f t="shared" si="99"/>
        <v>12.3</v>
      </c>
      <c r="P451" s="1">
        <f t="shared" si="100"/>
        <v>14.7</v>
      </c>
      <c r="Q451" s="1">
        <f t="shared" si="104"/>
        <v>0.5320517447139923</v>
      </c>
      <c r="R451" s="1">
        <v>1</v>
      </c>
      <c r="S451" s="1">
        <v>2</v>
      </c>
      <c r="T451" s="1">
        <v>6</v>
      </c>
      <c r="U451" s="1">
        <v>0</v>
      </c>
      <c r="V451" s="1">
        <f t="shared" si="101"/>
        <v>0</v>
      </c>
      <c r="W451" s="1">
        <v>0.88200000000000001</v>
      </c>
      <c r="X451" s="1">
        <v>2.1179999999999999</v>
      </c>
      <c r="Y451" s="1">
        <v>6.3</v>
      </c>
      <c r="Z451" s="1">
        <v>13.7</v>
      </c>
      <c r="AA451" s="1">
        <f t="shared" si="102"/>
        <v>0.9055712936732766</v>
      </c>
      <c r="AB451" s="1">
        <v>1</v>
      </c>
      <c r="AC451" s="1">
        <v>2</v>
      </c>
      <c r="AD451" s="1">
        <v>0</v>
      </c>
      <c r="AE451" s="1">
        <v>1</v>
      </c>
      <c r="AF451" s="1" t="e">
        <f t="shared" ref="AF451:AF514" si="115">PRODUCT(AE451,1/AD451,1/AC451,AB451)</f>
        <v>#DIV/0!</v>
      </c>
      <c r="AH451" s="1">
        <f t="shared" si="106"/>
        <v>0.42998704858287401</v>
      </c>
      <c r="AI451" s="1">
        <f t="shared" si="107"/>
        <v>0.1892068844167642</v>
      </c>
      <c r="AJ451" s="1">
        <f t="shared" si="114"/>
        <v>1.8578553615960098</v>
      </c>
      <c r="AK451" s="1">
        <f t="shared" si="109"/>
        <v>312.11451042664515</v>
      </c>
      <c r="AL451" s="1" t="b">
        <f t="shared" si="110"/>
        <v>1</v>
      </c>
      <c r="AM451" s="1">
        <f t="shared" si="111"/>
        <v>7.8678229135015672</v>
      </c>
      <c r="AN451" s="1" t="b">
        <f t="shared" si="112"/>
        <v>0</v>
      </c>
      <c r="AO451" s="1">
        <v>9.4879999999999995</v>
      </c>
    </row>
    <row r="452" spans="1:41">
      <c r="A452" s="7">
        <v>449</v>
      </c>
      <c r="B452" s="9" t="s">
        <v>28</v>
      </c>
      <c r="C452" s="9" t="s">
        <v>29</v>
      </c>
      <c r="D452" s="9" t="s">
        <v>79</v>
      </c>
      <c r="E452" s="9" t="s">
        <v>48</v>
      </c>
      <c r="F452" s="2"/>
      <c r="G452" s="2"/>
      <c r="H452" s="1" t="s">
        <v>180</v>
      </c>
      <c r="M452" s="1">
        <f>PRODUCT(SUM(PRODUCT(R452,overview!$J$6),PRODUCT(W452,overview!$K$6),PRODUCT(AB452,overview!$L$6)),1/SUM(overview!$J$6:$L$6))</f>
        <v>0.63426190476190469</v>
      </c>
      <c r="N452" s="1">
        <f>PRODUCT(SUM(PRODUCT(S452,overview!$J$6),PRODUCT(X452,overview!$K$6),PRODUCT(AC452,overview!$L$6)),1/SUM(overview!$J$6:$L$6))</f>
        <v>2.3657380952380951</v>
      </c>
      <c r="O452" s="1">
        <f t="shared" ref="O452:O515" si="116">SUM(T452,Y452,AD452)</f>
        <v>9.1999999999999993</v>
      </c>
      <c r="P452" s="1">
        <f t="shared" ref="P452:P515" si="117">SUM(U452,Z452,AE452)</f>
        <v>12.8</v>
      </c>
      <c r="Q452" s="1">
        <f t="shared" si="104"/>
        <v>0.37301311904810874</v>
      </c>
      <c r="R452" s="1">
        <v>0.59899999999999998</v>
      </c>
      <c r="S452" s="1">
        <v>2.4009999999999998</v>
      </c>
      <c r="T452" s="1">
        <v>2</v>
      </c>
      <c r="U452" s="1">
        <v>1</v>
      </c>
      <c r="V452" s="1">
        <f t="shared" ref="V452:V515" si="118">PRODUCT(U452,1/T452,1/S452,R452)</f>
        <v>0.12473969179508539</v>
      </c>
      <c r="W452" s="1">
        <v>0.63900000000000001</v>
      </c>
      <c r="X452" s="1">
        <v>2.3610000000000002</v>
      </c>
      <c r="Y452" s="1">
        <v>6.2</v>
      </c>
      <c r="Z452" s="1">
        <v>10.8</v>
      </c>
      <c r="AA452" s="1">
        <f t="shared" ref="AA452:AA515" si="119">PRODUCT(Z452,1/Y452,1/X452,W452)</f>
        <v>0.47145140795999502</v>
      </c>
      <c r="AB452" s="1">
        <v>1</v>
      </c>
      <c r="AC452" s="1">
        <v>2</v>
      </c>
      <c r="AD452" s="1">
        <v>1</v>
      </c>
      <c r="AE452" s="1">
        <v>1</v>
      </c>
      <c r="AF452" s="1">
        <f t="shared" si="115"/>
        <v>0.5</v>
      </c>
      <c r="AH452" s="1">
        <f t="shared" si="106"/>
        <v>0.37710593767748724</v>
      </c>
      <c r="AI452" s="1">
        <f t="shared" si="107"/>
        <v>0.15606361829025844</v>
      </c>
      <c r="AJ452" s="1">
        <f t="shared" si="114"/>
        <v>1.672867715452744</v>
      </c>
      <c r="AK452" s="1">
        <f t="shared" si="109"/>
        <v>284.25135995491831</v>
      </c>
      <c r="AL452" s="1" t="b">
        <f t="shared" si="110"/>
        <v>1</v>
      </c>
      <c r="AM452" s="1">
        <f t="shared" si="111"/>
        <v>7.1743706639068465</v>
      </c>
      <c r="AN452" s="1" t="b">
        <f t="shared" si="112"/>
        <v>0</v>
      </c>
      <c r="AO452" s="1">
        <v>9.4879999999999995</v>
      </c>
    </row>
    <row r="453" spans="1:41">
      <c r="A453" s="7">
        <v>450</v>
      </c>
      <c r="B453" s="9" t="s">
        <v>54</v>
      </c>
      <c r="C453" s="9" t="s">
        <v>55</v>
      </c>
      <c r="D453" s="9" t="s">
        <v>58</v>
      </c>
      <c r="E453" s="9" t="s">
        <v>59</v>
      </c>
      <c r="F453" s="2"/>
      <c r="G453" s="2"/>
      <c r="H453" s="1" t="s">
        <v>180</v>
      </c>
      <c r="M453" s="1">
        <f>PRODUCT(SUM(PRODUCT(R453,overview!$J$6),PRODUCT(W453,overview!$K$6),PRODUCT(AB453,overview!$L$6)),1/SUM(overview!$J$6:$L$6))</f>
        <v>0.53649999999999998</v>
      </c>
      <c r="N453" s="1">
        <f>PRODUCT(SUM(PRODUCT(S453,overview!$J$6),PRODUCT(X453,overview!$K$6),PRODUCT(AC453,overview!$L$6)),1/SUM(overview!$J$6:$L$6))</f>
        <v>2.4635000000000002</v>
      </c>
      <c r="O453" s="1">
        <f t="shared" si="116"/>
        <v>7.5</v>
      </c>
      <c r="P453" s="1">
        <f t="shared" si="117"/>
        <v>22.5</v>
      </c>
      <c r="Q453" s="1">
        <f t="shared" ref="Q453:Q516" si="120">PRODUCT(P453,1/O453,1/$N453,$M453)</f>
        <v>0.65333874568703054</v>
      </c>
      <c r="R453" s="1">
        <v>0.71099999999999997</v>
      </c>
      <c r="S453" s="1">
        <v>2.2890000000000001</v>
      </c>
      <c r="T453" s="1">
        <v>5.5</v>
      </c>
      <c r="U453" s="1">
        <v>15.5</v>
      </c>
      <c r="V453" s="1">
        <f t="shared" si="118"/>
        <v>0.87537233408793036</v>
      </c>
      <c r="W453" s="1">
        <v>0.45200000000000001</v>
      </c>
      <c r="X453" s="1">
        <v>2.548</v>
      </c>
      <c r="Y453" s="1">
        <v>2</v>
      </c>
      <c r="Z453" s="1">
        <v>6</v>
      </c>
      <c r="AA453" s="1">
        <f t="shared" si="119"/>
        <v>0.53218210361067497</v>
      </c>
      <c r="AB453" s="1">
        <v>0.375</v>
      </c>
      <c r="AC453" s="1">
        <v>2.625</v>
      </c>
      <c r="AD453" s="1">
        <v>0</v>
      </c>
      <c r="AE453" s="1">
        <v>1</v>
      </c>
      <c r="AF453" s="1" t="e">
        <f t="shared" si="115"/>
        <v>#DIV/0!</v>
      </c>
      <c r="AH453" s="1">
        <f t="shared" si="106"/>
        <v>0.30875306766390082</v>
      </c>
      <c r="AI453" s="1">
        <f t="shared" si="107"/>
        <v>0.13911376224968044</v>
      </c>
      <c r="AJ453" s="1">
        <f t="shared" si="114"/>
        <v>1.4975978577616762</v>
      </c>
      <c r="AK453" s="1">
        <f t="shared" si="109"/>
        <v>241.43988187119089</v>
      </c>
      <c r="AL453" s="1" t="b">
        <f t="shared" si="110"/>
        <v>1</v>
      </c>
      <c r="AM453" s="1">
        <f t="shared" si="111"/>
        <v>4.862318649081522</v>
      </c>
      <c r="AN453" s="1" t="b">
        <f t="shared" si="112"/>
        <v>0</v>
      </c>
      <c r="AO453" s="1">
        <v>9.4879999999999995</v>
      </c>
    </row>
    <row r="454" spans="1:41">
      <c r="A454" s="7">
        <v>451</v>
      </c>
      <c r="B454" s="9" t="s">
        <v>47</v>
      </c>
      <c r="C454" s="9" t="s">
        <v>48</v>
      </c>
      <c r="D454" s="9" t="s">
        <v>47</v>
      </c>
      <c r="E454" s="9" t="s">
        <v>48</v>
      </c>
      <c r="F454" s="2"/>
      <c r="G454" s="2"/>
      <c r="H454" s="1" t="s">
        <v>180</v>
      </c>
      <c r="J454" s="2"/>
      <c r="M454" s="1">
        <f>PRODUCT(SUM(PRODUCT(R454,overview!$J$6),PRODUCT(W454,overview!$K$6),PRODUCT(AB454,overview!$L$6)),1/SUM(overview!$J$6:$L$6))</f>
        <v>0.87680952380952382</v>
      </c>
      <c r="N454" s="1">
        <f>PRODUCT(SUM(PRODUCT(S454,overview!$J$6),PRODUCT(X454,overview!$K$6),PRODUCT(AC454,overview!$L$6)),1/SUM(overview!$J$6:$L$6))</f>
        <v>2.1231904761904761</v>
      </c>
      <c r="O454" s="1">
        <f t="shared" si="116"/>
        <v>10</v>
      </c>
      <c r="P454" s="1">
        <f t="shared" si="117"/>
        <v>3</v>
      </c>
      <c r="Q454" s="1">
        <f t="shared" si="120"/>
        <v>0.12389037163298722</v>
      </c>
      <c r="R454" s="1">
        <v>0.92800000000000005</v>
      </c>
      <c r="S454" s="1">
        <v>2.0720000000000001</v>
      </c>
      <c r="T454" s="1">
        <v>4</v>
      </c>
      <c r="U454" s="1">
        <v>1</v>
      </c>
      <c r="V454" s="1">
        <f t="shared" si="118"/>
        <v>0.11196911196911197</v>
      </c>
      <c r="W454" s="1">
        <v>0.85099999999999998</v>
      </c>
      <c r="X454" s="1">
        <v>2.149</v>
      </c>
      <c r="Y454" s="1">
        <v>6</v>
      </c>
      <c r="Z454" s="1">
        <v>2</v>
      </c>
      <c r="AA454" s="1">
        <f t="shared" si="119"/>
        <v>0.1319993795563828</v>
      </c>
      <c r="AB454" s="1">
        <v>0.85699999999999998</v>
      </c>
      <c r="AC454" s="1">
        <v>2.1429999999999998</v>
      </c>
      <c r="AD454" s="1">
        <v>0</v>
      </c>
      <c r="AE454" s="1">
        <v>0</v>
      </c>
      <c r="AF454" s="1" t="e">
        <f t="shared" si="115"/>
        <v>#DIV/0!</v>
      </c>
      <c r="AH454" s="1">
        <f t="shared" si="106"/>
        <v>0.27975200216659568</v>
      </c>
      <c r="AI454" s="1">
        <f t="shared" si="107"/>
        <v>0.13724472135687088</v>
      </c>
      <c r="AJ454" s="1">
        <f t="shared" si="114"/>
        <v>0.81106363321399699</v>
      </c>
      <c r="AK454" s="1">
        <f t="shared" si="109"/>
        <v>149.77830665700077</v>
      </c>
      <c r="AL454" s="1" t="b">
        <f t="shared" si="110"/>
        <v>1</v>
      </c>
      <c r="AM454" s="1">
        <f t="shared" si="111"/>
        <v>3.2202188352697192</v>
      </c>
      <c r="AN454" s="1" t="b">
        <f t="shared" si="112"/>
        <v>0</v>
      </c>
      <c r="AO454" s="1">
        <v>9.4879999999999995</v>
      </c>
    </row>
    <row r="455" spans="1:41">
      <c r="A455" s="7">
        <v>452</v>
      </c>
      <c r="B455" s="9" t="s">
        <v>76</v>
      </c>
      <c r="C455" s="9" t="s">
        <v>46</v>
      </c>
      <c r="D455" s="9" t="s">
        <v>76</v>
      </c>
      <c r="E455" s="9" t="s">
        <v>46</v>
      </c>
      <c r="F455" s="2"/>
      <c r="G455" s="2"/>
      <c r="H455" s="1" t="s">
        <v>180</v>
      </c>
      <c r="M455" s="1">
        <f>PRODUCT(SUM(PRODUCT(R455,overview!$J$6),PRODUCT(W455,overview!$K$6),PRODUCT(AB455,overview!$L$6)),1/SUM(overview!$J$6:$L$6))</f>
        <v>1.0791190476190475</v>
      </c>
      <c r="N455" s="1">
        <f>PRODUCT(SUM(PRODUCT(S455,overview!$J$6),PRODUCT(X455,overview!$K$6),PRODUCT(AC455,overview!$L$6)),1/SUM(overview!$J$6:$L$6))</f>
        <v>1.920880952380952</v>
      </c>
      <c r="O455" s="1">
        <f t="shared" si="116"/>
        <v>16.5</v>
      </c>
      <c r="P455" s="1">
        <f t="shared" si="117"/>
        <v>4.5</v>
      </c>
      <c r="Q455" s="1">
        <f t="shared" si="120"/>
        <v>0.15321365670287915</v>
      </c>
      <c r="R455" s="1">
        <v>1.0509999999999999</v>
      </c>
      <c r="S455" s="1">
        <v>1.9490000000000001</v>
      </c>
      <c r="T455" s="1">
        <v>9.5</v>
      </c>
      <c r="U455" s="1">
        <v>1.5</v>
      </c>
      <c r="V455" s="1">
        <f t="shared" si="118"/>
        <v>8.5144878615214262E-2</v>
      </c>
      <c r="W455" s="1">
        <v>1.0920000000000001</v>
      </c>
      <c r="X455" s="1">
        <v>1.9079999999999999</v>
      </c>
      <c r="Y455" s="1">
        <v>7</v>
      </c>
      <c r="Z455" s="1">
        <v>3</v>
      </c>
      <c r="AA455" s="1">
        <f t="shared" si="119"/>
        <v>0.24528301886792456</v>
      </c>
      <c r="AB455" s="1">
        <v>1.125</v>
      </c>
      <c r="AC455" s="1">
        <v>1.875</v>
      </c>
      <c r="AD455" s="1">
        <v>0</v>
      </c>
      <c r="AE455" s="1">
        <v>0</v>
      </c>
      <c r="AF455" s="1" t="e">
        <f t="shared" si="115"/>
        <v>#DIV/0!</v>
      </c>
      <c r="AH455" s="1">
        <f t="shared" si="106"/>
        <v>0.21940954828613682</v>
      </c>
      <c r="AI455" s="1">
        <f t="shared" si="107"/>
        <v>0.13537919889646766</v>
      </c>
      <c r="AJ455" s="1">
        <f t="shared" si="114"/>
        <v>0.96364655483044381</v>
      </c>
      <c r="AK455" s="1">
        <f t="shared" si="109"/>
        <v>77.682663687917298</v>
      </c>
      <c r="AL455" s="1" t="b">
        <f t="shared" si="110"/>
        <v>1</v>
      </c>
      <c r="AM455" s="1">
        <f t="shared" si="111"/>
        <v>1.5469956269290497</v>
      </c>
      <c r="AN455" s="1" t="b">
        <f t="shared" si="112"/>
        <v>0</v>
      </c>
      <c r="AO455" s="1">
        <v>9.4879999999999995</v>
      </c>
    </row>
    <row r="456" spans="1:41">
      <c r="A456" s="7">
        <v>453</v>
      </c>
      <c r="B456" s="9" t="s">
        <v>60</v>
      </c>
      <c r="C456" s="9" t="s">
        <v>61</v>
      </c>
      <c r="D456" s="9" t="s">
        <v>60</v>
      </c>
      <c r="E456" s="9" t="s">
        <v>61</v>
      </c>
      <c r="F456" s="2"/>
      <c r="G456" s="2"/>
      <c r="H456" s="1" t="s">
        <v>180</v>
      </c>
      <c r="M456" s="1">
        <f>PRODUCT(SUM(PRODUCT(R456,overview!$J$6),PRODUCT(W456,overview!$K$6),PRODUCT(AB456,overview!$L$6)),1/SUM(overview!$J$6:$L$6))</f>
        <v>1</v>
      </c>
      <c r="N456" s="1">
        <f>PRODUCT(SUM(PRODUCT(S456,overview!$J$6),PRODUCT(X456,overview!$K$6),PRODUCT(AC456,overview!$L$6)),1/SUM(overview!$J$6:$L$6))</f>
        <v>2</v>
      </c>
      <c r="O456" s="1">
        <f t="shared" si="116"/>
        <v>7</v>
      </c>
      <c r="P456" s="1">
        <f t="shared" si="117"/>
        <v>0</v>
      </c>
      <c r="Q456" s="1">
        <f t="shared" si="120"/>
        <v>0</v>
      </c>
      <c r="R456" s="1">
        <v>1</v>
      </c>
      <c r="S456" s="1">
        <v>2</v>
      </c>
      <c r="T456" s="1">
        <v>4</v>
      </c>
      <c r="U456" s="1">
        <v>0</v>
      </c>
      <c r="V456" s="1">
        <f t="shared" si="118"/>
        <v>0</v>
      </c>
      <c r="W456" s="1">
        <v>1</v>
      </c>
      <c r="X456" s="1">
        <v>2</v>
      </c>
      <c r="Y456" s="1">
        <v>3</v>
      </c>
      <c r="Z456" s="1">
        <v>0</v>
      </c>
      <c r="AA456" s="1">
        <f t="shared" si="119"/>
        <v>0</v>
      </c>
      <c r="AB456" s="1">
        <v>1</v>
      </c>
      <c r="AC456" s="1">
        <v>2</v>
      </c>
      <c r="AD456" s="1">
        <v>0</v>
      </c>
      <c r="AE456" s="1">
        <v>0</v>
      </c>
      <c r="AF456" s="1" t="e">
        <f t="shared" si="115"/>
        <v>#DIV/0!</v>
      </c>
      <c r="AH456" s="1">
        <f t="shared" ref="AH456:AH519" si="121">(SUM(Z452:Z462)*SUM(W452:W462))/(SUM(Y452:Y462)*SUM(X452:X462))</f>
        <v>0.17010847189026965</v>
      </c>
      <c r="AI456" s="1">
        <f t="shared" ref="AI456:AI519" si="122">(SUM(U452:U462)*SUM(R452:R462))/(SUM(T452:T462)*SUM(S452:S462))</f>
        <v>0.12118945269856723</v>
      </c>
      <c r="AJ456" s="1">
        <f t="shared" si="114"/>
        <v>0.28685072531586342</v>
      </c>
      <c r="AK456" s="1">
        <f t="shared" si="109"/>
        <v>28.64075246799117</v>
      </c>
      <c r="AL456" s="1" t="b">
        <f t="shared" si="110"/>
        <v>1</v>
      </c>
      <c r="AM456" s="1">
        <f t="shared" si="111"/>
        <v>1.0690726496977674</v>
      </c>
      <c r="AN456" s="1" t="b">
        <f t="shared" si="112"/>
        <v>0</v>
      </c>
      <c r="AO456" s="1">
        <v>9.4879999999999995</v>
      </c>
    </row>
    <row r="457" spans="1:41">
      <c r="A457" s="7">
        <v>454</v>
      </c>
      <c r="B457" s="9" t="s">
        <v>56</v>
      </c>
      <c r="C457" s="9" t="s">
        <v>31</v>
      </c>
      <c r="D457" s="9" t="s">
        <v>56</v>
      </c>
      <c r="E457" s="9" t="s">
        <v>31</v>
      </c>
      <c r="F457" s="2"/>
      <c r="G457" s="2"/>
      <c r="H457" s="1" t="s">
        <v>180</v>
      </c>
      <c r="M457" s="1">
        <f>PRODUCT(SUM(PRODUCT(R457,overview!$J$6),PRODUCT(W457,overview!$K$6),PRODUCT(AB457,overview!$L$6)),1/SUM(overview!$J$6:$L$6))</f>
        <v>1.0103809523809524</v>
      </c>
      <c r="N457" s="1">
        <f>PRODUCT(SUM(PRODUCT(S457,overview!$J$6),PRODUCT(X457,overview!$K$6),PRODUCT(AC457,overview!$L$6)),1/SUM(overview!$J$6:$L$6))</f>
        <v>1.9896190476190474</v>
      </c>
      <c r="O457" s="1">
        <f t="shared" si="116"/>
        <v>15</v>
      </c>
      <c r="P457" s="1">
        <f t="shared" si="117"/>
        <v>3</v>
      </c>
      <c r="Q457" s="1">
        <f t="shared" si="120"/>
        <v>0.1015652673400029</v>
      </c>
      <c r="R457" s="1">
        <v>1.008</v>
      </c>
      <c r="S457" s="1">
        <v>1.992</v>
      </c>
      <c r="T457" s="1">
        <v>6</v>
      </c>
      <c r="U457" s="1">
        <v>1</v>
      </c>
      <c r="V457" s="1">
        <f t="shared" si="118"/>
        <v>8.4337349397590355E-2</v>
      </c>
      <c r="W457" s="1">
        <v>1.012</v>
      </c>
      <c r="X457" s="1">
        <v>1.988</v>
      </c>
      <c r="Y457" s="1">
        <v>9</v>
      </c>
      <c r="Z457" s="1">
        <v>2</v>
      </c>
      <c r="AA457" s="1">
        <f t="shared" si="119"/>
        <v>0.11312318354571874</v>
      </c>
      <c r="AB457" s="1">
        <v>1</v>
      </c>
      <c r="AC457" s="1">
        <v>2</v>
      </c>
      <c r="AD457" s="1">
        <v>0</v>
      </c>
      <c r="AE457" s="1">
        <v>0</v>
      </c>
      <c r="AF457" s="1" t="e">
        <f t="shared" si="115"/>
        <v>#DIV/0!</v>
      </c>
      <c r="AH457" s="1">
        <f t="shared" si="121"/>
        <v>0.11478504485004511</v>
      </c>
      <c r="AI457" s="1">
        <f t="shared" si="122"/>
        <v>0.11287811442519734</v>
      </c>
      <c r="AJ457" s="1">
        <f t="shared" si="114"/>
        <v>0.25422826954505723</v>
      </c>
      <c r="AK457" s="1">
        <f t="shared" si="109"/>
        <v>12.794472824972901</v>
      </c>
      <c r="AL457" s="1" t="b">
        <f t="shared" si="110"/>
        <v>1</v>
      </c>
      <c r="AM457" s="1">
        <f t="shared" si="111"/>
        <v>0.75398383773483357</v>
      </c>
      <c r="AN457" s="1" t="b">
        <f t="shared" si="112"/>
        <v>0</v>
      </c>
      <c r="AO457" s="1">
        <v>9.4879999999999995</v>
      </c>
    </row>
    <row r="458" spans="1:41">
      <c r="A458" s="7">
        <v>455</v>
      </c>
      <c r="B458" s="9" t="s">
        <v>51</v>
      </c>
      <c r="C458" s="9" t="s">
        <v>52</v>
      </c>
      <c r="D458" s="9" t="s">
        <v>51</v>
      </c>
      <c r="E458" s="9" t="s">
        <v>52</v>
      </c>
      <c r="F458" s="2"/>
      <c r="G458" s="2"/>
      <c r="H458" s="1" t="s">
        <v>180</v>
      </c>
      <c r="M458" s="1">
        <f>PRODUCT(SUM(PRODUCT(R458,overview!$J$6),PRODUCT(W458,overview!$K$6),PRODUCT(AB458,overview!$L$6)),1/SUM(overview!$J$6:$L$6))</f>
        <v>0.33299999999999996</v>
      </c>
      <c r="N458" s="1">
        <f>PRODUCT(SUM(PRODUCT(S458,overview!$J$6),PRODUCT(X458,overview!$K$6),PRODUCT(AC458,overview!$L$6)),1/SUM(overview!$J$6:$L$6))</f>
        <v>2.6669999999999998</v>
      </c>
      <c r="O458" s="1">
        <f t="shared" si="116"/>
        <v>8</v>
      </c>
      <c r="P458" s="1">
        <f t="shared" si="117"/>
        <v>0</v>
      </c>
      <c r="Q458" s="1">
        <f t="shared" si="120"/>
        <v>0</v>
      </c>
      <c r="R458" s="1">
        <v>0.33300000000000002</v>
      </c>
      <c r="S458" s="1">
        <v>2.6669999999999998</v>
      </c>
      <c r="T458" s="1">
        <v>4</v>
      </c>
      <c r="U458" s="1">
        <v>0</v>
      </c>
      <c r="V458" s="1">
        <f t="shared" si="118"/>
        <v>0</v>
      </c>
      <c r="W458" s="1">
        <v>0.33300000000000002</v>
      </c>
      <c r="X458" s="1">
        <v>2.6669999999999998</v>
      </c>
      <c r="Y458" s="1">
        <v>4</v>
      </c>
      <c r="Z458" s="1">
        <v>0</v>
      </c>
      <c r="AA458" s="1">
        <f t="shared" si="119"/>
        <v>0</v>
      </c>
      <c r="AB458" s="1">
        <v>0.33300000000000002</v>
      </c>
      <c r="AC458" s="1">
        <v>2.6669999999999998</v>
      </c>
      <c r="AD458" s="1">
        <v>0</v>
      </c>
      <c r="AE458" s="1">
        <v>0</v>
      </c>
      <c r="AF458" s="1" t="e">
        <f t="shared" si="115"/>
        <v>#DIV/0!</v>
      </c>
      <c r="AH458" s="1">
        <f t="shared" si="121"/>
        <v>0.10427061217674058</v>
      </c>
      <c r="AI458" s="1">
        <f t="shared" si="122"/>
        <v>3.980311352499262E-2</v>
      </c>
      <c r="AJ458" s="1">
        <f t="shared" si="114"/>
        <v>0</v>
      </c>
      <c r="AK458" s="1">
        <f t="shared" si="109"/>
        <v>0.65270220235648191</v>
      </c>
      <c r="AL458" s="1" t="b">
        <f t="shared" si="110"/>
        <v>0</v>
      </c>
      <c r="AM458" s="1">
        <f t="shared" si="111"/>
        <v>0.76110342057168379</v>
      </c>
      <c r="AN458" s="1" t="b">
        <f t="shared" si="112"/>
        <v>0</v>
      </c>
      <c r="AO458" s="1">
        <v>9.4879999999999995</v>
      </c>
    </row>
    <row r="459" spans="1:41">
      <c r="A459" s="7">
        <v>456</v>
      </c>
      <c r="B459" s="9" t="s">
        <v>98</v>
      </c>
      <c r="C459" s="9" t="s">
        <v>50</v>
      </c>
      <c r="D459" s="9" t="s">
        <v>98</v>
      </c>
      <c r="E459" s="9" t="s">
        <v>50</v>
      </c>
      <c r="F459" s="2"/>
      <c r="G459" s="2"/>
      <c r="H459" s="1" t="s">
        <v>285</v>
      </c>
      <c r="M459" s="1">
        <f>PRODUCT(SUM(PRODUCT(R459,overview!$J$6),PRODUCT(W459,overview!$K$6),PRODUCT(AB459,overview!$L$6)),1/SUM(overview!$J$6:$L$6))</f>
        <v>0.33299999999999996</v>
      </c>
      <c r="N459" s="1">
        <f>PRODUCT(SUM(PRODUCT(S459,overview!$J$6),PRODUCT(X459,overview!$K$6),PRODUCT(AC459,overview!$L$6)),1/SUM(overview!$J$6:$L$6))</f>
        <v>2.6669999999999998</v>
      </c>
      <c r="O459" s="1">
        <f t="shared" si="116"/>
        <v>13</v>
      </c>
      <c r="P459" s="1">
        <f t="shared" si="117"/>
        <v>0</v>
      </c>
      <c r="Q459" s="1">
        <f t="shared" si="120"/>
        <v>0</v>
      </c>
      <c r="R459" s="1">
        <v>0.33300000000000002</v>
      </c>
      <c r="S459" s="1">
        <v>2.6669999999999998</v>
      </c>
      <c r="T459" s="1">
        <v>7</v>
      </c>
      <c r="U459" s="1">
        <v>0</v>
      </c>
      <c r="V459" s="1">
        <f t="shared" si="118"/>
        <v>0</v>
      </c>
      <c r="W459" s="1">
        <v>0.33300000000000002</v>
      </c>
      <c r="X459" s="1">
        <v>2.6669999999999998</v>
      </c>
      <c r="Y459" s="1">
        <v>6</v>
      </c>
      <c r="Z459" s="1">
        <v>0</v>
      </c>
      <c r="AA459" s="1">
        <f t="shared" si="119"/>
        <v>0</v>
      </c>
      <c r="AB459" s="1">
        <v>0.33300000000000002</v>
      </c>
      <c r="AC459" s="1">
        <v>2.6669999999999998</v>
      </c>
      <c r="AD459" s="1">
        <v>0</v>
      </c>
      <c r="AE459" s="1">
        <v>0</v>
      </c>
      <c r="AF459" s="1" t="e">
        <f t="shared" si="115"/>
        <v>#DIV/0!</v>
      </c>
      <c r="AH459" s="1">
        <f t="shared" si="121"/>
        <v>9.1143204537273176E-2</v>
      </c>
      <c r="AI459" s="1">
        <f t="shared" si="122"/>
        <v>3.2398805573988061E-2</v>
      </c>
      <c r="AJ459" s="1">
        <f t="shared" si="114"/>
        <v>0</v>
      </c>
      <c r="AK459" s="1">
        <f t="shared" ref="AK459:AK522" si="123">(((SUM(AJ457:AJ461))-(SUM(AI457:AI461)))^2)/(AVERAGE(AI457:AI461))</f>
        <v>7.3741828431575984E-3</v>
      </c>
      <c r="AL459" s="1" t="b">
        <f t="shared" ref="AL459:AL522" si="124">IF(AK459&gt;AO459, TRUE, FALSE)</f>
        <v>0</v>
      </c>
      <c r="AM459" s="1">
        <f t="shared" ref="AM459:AM522" si="125">(((SUM(AH457:AH461))-(SUM(AI457:AI461)))^2)/(AVERAGE(AI457:AI461))</f>
        <v>1.0267048014119291</v>
      </c>
      <c r="AN459" s="1" t="b">
        <f t="shared" ref="AN459:AN522" si="126">IF(AM459&gt;AO459, TRUE, FALSE)</f>
        <v>0</v>
      </c>
      <c r="AO459" s="1">
        <v>9.4879999999999995</v>
      </c>
    </row>
    <row r="460" spans="1:41">
      <c r="A460" s="7">
        <v>457</v>
      </c>
      <c r="B460" s="9" t="s">
        <v>90</v>
      </c>
      <c r="C460" s="9" t="s">
        <v>91</v>
      </c>
      <c r="D460" s="9" t="s">
        <v>90</v>
      </c>
      <c r="E460" s="9" t="s">
        <v>91</v>
      </c>
      <c r="F460" s="2"/>
      <c r="G460" s="2"/>
      <c r="H460" s="1" t="s">
        <v>285</v>
      </c>
      <c r="M460" s="1">
        <f>PRODUCT(SUM(PRODUCT(R460,overview!$J$6),PRODUCT(W460,overview!$K$6),PRODUCT(AB460,overview!$L$6)),1/SUM(overview!$J$6:$L$6))</f>
        <v>0.24952380952380951</v>
      </c>
      <c r="N460" s="1">
        <f>PRODUCT(SUM(PRODUCT(S460,overview!$J$6),PRODUCT(X460,overview!$K$6),PRODUCT(AC460,overview!$L$6)),1/SUM(overview!$J$6:$L$6))</f>
        <v>2.7504761904761907</v>
      </c>
      <c r="O460" s="1">
        <f t="shared" si="116"/>
        <v>6.5</v>
      </c>
      <c r="P460" s="1">
        <f t="shared" si="117"/>
        <v>9.5</v>
      </c>
      <c r="Q460" s="1">
        <f t="shared" si="120"/>
        <v>0.13259109311740891</v>
      </c>
      <c r="R460" s="1">
        <v>0.30499999999999999</v>
      </c>
      <c r="S460" s="1">
        <v>2.6949999999999998</v>
      </c>
      <c r="T460" s="1">
        <v>5.5</v>
      </c>
      <c r="U460" s="1">
        <v>4.5</v>
      </c>
      <c r="V460" s="1">
        <f t="shared" si="118"/>
        <v>9.2595715972339357E-2</v>
      </c>
      <c r="W460" s="1">
        <v>0.23</v>
      </c>
      <c r="X460" s="1">
        <v>2.77</v>
      </c>
      <c r="Y460" s="1">
        <v>1</v>
      </c>
      <c r="Z460" s="1">
        <v>5</v>
      </c>
      <c r="AA460" s="1">
        <f t="shared" si="119"/>
        <v>0.41516245487364628</v>
      </c>
      <c r="AB460" s="1">
        <v>0</v>
      </c>
      <c r="AC460" s="1">
        <v>3</v>
      </c>
      <c r="AD460" s="1">
        <v>0</v>
      </c>
      <c r="AE460" s="1">
        <v>0</v>
      </c>
      <c r="AF460" s="1" t="e">
        <f t="shared" si="115"/>
        <v>#DIV/0!</v>
      </c>
      <c r="AH460" s="1">
        <f t="shared" si="121"/>
        <v>7.7412485375888962E-2</v>
      </c>
      <c r="AI460" s="1">
        <f t="shared" si="122"/>
        <v>2.6414071604737507E-2</v>
      </c>
      <c r="AJ460" s="1">
        <f t="shared" si="114"/>
        <v>0</v>
      </c>
      <c r="AK460" s="1">
        <f t="shared" si="123"/>
        <v>0.71004490814944154</v>
      </c>
      <c r="AL460" s="1" t="b">
        <f t="shared" si="124"/>
        <v>0</v>
      </c>
      <c r="AM460" s="1">
        <f t="shared" si="125"/>
        <v>2.4080979419135833</v>
      </c>
      <c r="AN460" s="1" t="b">
        <f t="shared" si="126"/>
        <v>0</v>
      </c>
      <c r="AO460" s="1">
        <v>9.4879999999999995</v>
      </c>
    </row>
    <row r="461" spans="1:41">
      <c r="A461" s="7">
        <v>458</v>
      </c>
      <c r="B461" s="9" t="s">
        <v>32</v>
      </c>
      <c r="C461" s="9" t="s">
        <v>33</v>
      </c>
      <c r="D461" s="9" t="s">
        <v>32</v>
      </c>
      <c r="E461" s="9" t="s">
        <v>33</v>
      </c>
      <c r="F461" s="2"/>
      <c r="G461" s="2"/>
      <c r="H461" s="1" t="s">
        <v>285</v>
      </c>
      <c r="M461" s="1">
        <f>PRODUCT(SUM(PRODUCT(R461,overview!$J$6),PRODUCT(W461,overview!$K$6),PRODUCT(AB461,overview!$L$6)),1/SUM(overview!$J$6:$L$6))</f>
        <v>0.99292857142857149</v>
      </c>
      <c r="N461" s="1">
        <f>PRODUCT(SUM(PRODUCT(S461,overview!$J$6),PRODUCT(X461,overview!$K$6),PRODUCT(AC461,overview!$L$6)),1/SUM(overview!$J$6:$L$6))</f>
        <v>2.0070714285714284</v>
      </c>
      <c r="O461" s="1">
        <f t="shared" si="116"/>
        <v>18</v>
      </c>
      <c r="P461" s="1">
        <f t="shared" si="117"/>
        <v>1</v>
      </c>
      <c r="Q461" s="1">
        <f t="shared" si="120"/>
        <v>2.7484173023160179E-2</v>
      </c>
      <c r="R461" s="1">
        <v>1</v>
      </c>
      <c r="S461" s="1">
        <v>2</v>
      </c>
      <c r="T461" s="1">
        <v>7</v>
      </c>
      <c r="U461" s="1">
        <v>0</v>
      </c>
      <c r="V461" s="1">
        <f t="shared" si="118"/>
        <v>0</v>
      </c>
      <c r="W461" s="1">
        <v>0.98899999999999999</v>
      </c>
      <c r="X461" s="1">
        <v>2.0110000000000001</v>
      </c>
      <c r="Y461" s="1">
        <v>11</v>
      </c>
      <c r="Z461" s="1">
        <v>1</v>
      </c>
      <c r="AA461" s="1">
        <f t="shared" si="119"/>
        <v>4.4708647891144163E-2</v>
      </c>
      <c r="AB461" s="1">
        <v>1</v>
      </c>
      <c r="AC461" s="1">
        <v>2</v>
      </c>
      <c r="AD461" s="1">
        <v>0</v>
      </c>
      <c r="AE461" s="1">
        <v>0</v>
      </c>
      <c r="AF461" s="1" t="e">
        <f t="shared" si="115"/>
        <v>#DIV/0!</v>
      </c>
      <c r="AH461" s="1">
        <f t="shared" si="121"/>
        <v>6.7922018018480038E-2</v>
      </c>
      <c r="AI461" s="1">
        <f t="shared" si="122"/>
        <v>2.4094045848963557E-2</v>
      </c>
      <c r="AJ461" s="1">
        <f t="shared" si="114"/>
        <v>0</v>
      </c>
      <c r="AK461" s="1">
        <f t="shared" si="123"/>
        <v>0.60851843279820661</v>
      </c>
      <c r="AL461" s="1" t="b">
        <f t="shared" si="124"/>
        <v>0</v>
      </c>
      <c r="AM461" s="1">
        <f t="shared" si="125"/>
        <v>2.5224032038930235</v>
      </c>
      <c r="AN461" s="1" t="b">
        <f t="shared" si="126"/>
        <v>0</v>
      </c>
      <c r="AO461" s="1">
        <v>9.4879999999999995</v>
      </c>
    </row>
    <row r="462" spans="1:41">
      <c r="A462" s="7">
        <v>459</v>
      </c>
      <c r="B462" s="9" t="s">
        <v>100</v>
      </c>
      <c r="C462" s="9" t="s">
        <v>73</v>
      </c>
      <c r="D462" s="9" t="s">
        <v>72</v>
      </c>
      <c r="E462" s="9" t="s">
        <v>73</v>
      </c>
      <c r="F462" s="2"/>
      <c r="G462" s="2"/>
      <c r="H462" s="1" t="s">
        <v>285</v>
      </c>
      <c r="M462" s="1">
        <f>PRODUCT(SUM(PRODUCT(R462,overview!$J$6),PRODUCT(W462,overview!$K$6),PRODUCT(AB462,overview!$L$6)),1/SUM(overview!$J$6:$L$6))</f>
        <v>0.38185714285714278</v>
      </c>
      <c r="N462" s="1">
        <f>PRODUCT(SUM(PRODUCT(S462,overview!$J$6),PRODUCT(X462,overview!$K$6),PRODUCT(AC462,overview!$L$6)),1/SUM(overview!$J$6:$L$6))</f>
        <v>2.6181428571428569</v>
      </c>
      <c r="O462" s="1">
        <f t="shared" si="116"/>
        <v>12</v>
      </c>
      <c r="P462" s="1">
        <f t="shared" si="117"/>
        <v>6</v>
      </c>
      <c r="Q462" s="1">
        <f t="shared" si="120"/>
        <v>7.2925192339171704E-2</v>
      </c>
      <c r="R462" s="1">
        <v>0.33300000000000002</v>
      </c>
      <c r="S462" s="1">
        <v>2.6669999999999998</v>
      </c>
      <c r="T462" s="1">
        <v>6</v>
      </c>
      <c r="U462" s="1">
        <v>0</v>
      </c>
      <c r="V462" s="1">
        <f t="shared" si="118"/>
        <v>0</v>
      </c>
      <c r="W462" s="1">
        <v>0.40899999999999997</v>
      </c>
      <c r="X462" s="1">
        <v>2.5910000000000002</v>
      </c>
      <c r="Y462" s="1">
        <v>5</v>
      </c>
      <c r="Z462" s="1">
        <v>6</v>
      </c>
      <c r="AA462" s="1">
        <f t="shared" si="119"/>
        <v>0.18942493245851022</v>
      </c>
      <c r="AB462" s="1">
        <v>0.33300000000000002</v>
      </c>
      <c r="AC462" s="1">
        <v>2.6669999999999998</v>
      </c>
      <c r="AD462" s="1">
        <v>1</v>
      </c>
      <c r="AE462" s="1">
        <v>0</v>
      </c>
      <c r="AF462" s="1">
        <f t="shared" si="115"/>
        <v>0</v>
      </c>
      <c r="AH462" s="1">
        <f t="shared" si="121"/>
        <v>6.2783714576557639E-2</v>
      </c>
      <c r="AI462" s="1">
        <f t="shared" si="122"/>
        <v>1.9298945077206555E-2</v>
      </c>
      <c r="AJ462" s="1">
        <f t="shared" ref="AJ462:AJ493" si="127">(SUM(AE458:AE468)*SUM(AB458:AB468))/(SUM(AD458:AD468)*SUM(AC458:AC468))</f>
        <v>0</v>
      </c>
      <c r="AK462" s="1">
        <f t="shared" si="123"/>
        <v>0.54583572322580265</v>
      </c>
      <c r="AL462" s="1" t="b">
        <f t="shared" si="124"/>
        <v>0</v>
      </c>
      <c r="AM462" s="1">
        <f t="shared" si="125"/>
        <v>2.6762411557079866</v>
      </c>
      <c r="AN462" s="1" t="b">
        <f t="shared" si="126"/>
        <v>0</v>
      </c>
      <c r="AO462" s="1">
        <v>9.4879999999999995</v>
      </c>
    </row>
    <row r="463" spans="1:41">
      <c r="A463" s="7">
        <v>460</v>
      </c>
      <c r="B463" s="9" t="s">
        <v>72</v>
      </c>
      <c r="C463" s="9" t="s">
        <v>73</v>
      </c>
      <c r="D463" s="9" t="s">
        <v>72</v>
      </c>
      <c r="E463" s="9" t="s">
        <v>73</v>
      </c>
      <c r="F463" s="2"/>
      <c r="G463" s="2"/>
      <c r="H463" s="1" t="s">
        <v>285</v>
      </c>
      <c r="M463" s="1">
        <f>PRODUCT(SUM(PRODUCT(R463,overview!$J$6),PRODUCT(W463,overview!$K$6),PRODUCT(AB463,overview!$L$6)),1/SUM(overview!$J$6:$L$6))</f>
        <v>0.33299999999999996</v>
      </c>
      <c r="N463" s="1">
        <f>PRODUCT(SUM(PRODUCT(S463,overview!$J$6),PRODUCT(X463,overview!$K$6),PRODUCT(AC463,overview!$L$6)),1/SUM(overview!$J$6:$L$6))</f>
        <v>2.6669999999999998</v>
      </c>
      <c r="O463" s="1">
        <f t="shared" si="116"/>
        <v>6</v>
      </c>
      <c r="P463" s="1">
        <f t="shared" si="117"/>
        <v>0</v>
      </c>
      <c r="Q463" s="1">
        <f t="shared" si="120"/>
        <v>0</v>
      </c>
      <c r="R463" s="1">
        <v>0.33300000000000002</v>
      </c>
      <c r="S463" s="1">
        <v>2.6669999999999998</v>
      </c>
      <c r="T463" s="1">
        <v>1</v>
      </c>
      <c r="U463" s="1">
        <v>0</v>
      </c>
      <c r="V463" s="1">
        <f t="shared" si="118"/>
        <v>0</v>
      </c>
      <c r="W463" s="1">
        <v>0.33300000000000002</v>
      </c>
      <c r="X463" s="1">
        <v>2.6669999999999998</v>
      </c>
      <c r="Y463" s="1">
        <v>5</v>
      </c>
      <c r="Z463" s="1">
        <v>0</v>
      </c>
      <c r="AA463" s="1">
        <f t="shared" si="119"/>
        <v>0</v>
      </c>
      <c r="AB463" s="1">
        <v>0.33300000000000002</v>
      </c>
      <c r="AC463" s="1">
        <v>2.6669999999999998</v>
      </c>
      <c r="AD463" s="1">
        <v>0</v>
      </c>
      <c r="AE463" s="1">
        <v>0</v>
      </c>
      <c r="AF463" s="1" t="e">
        <f t="shared" si="115"/>
        <v>#DIV/0!</v>
      </c>
      <c r="AH463" s="1">
        <f t="shared" si="121"/>
        <v>7.0226754649070189E-2</v>
      </c>
      <c r="AI463" s="1">
        <f t="shared" si="122"/>
        <v>1.9497818454745654E-2</v>
      </c>
      <c r="AJ463" s="1">
        <f t="shared" si="127"/>
        <v>0</v>
      </c>
      <c r="AK463" s="1">
        <f t="shared" si="123"/>
        <v>2.0999659940292634</v>
      </c>
      <c r="AL463" s="1" t="b">
        <f t="shared" si="124"/>
        <v>0</v>
      </c>
      <c r="AM463" s="1">
        <f t="shared" si="125"/>
        <v>4.6460581371294705</v>
      </c>
      <c r="AN463" s="1" t="b">
        <f t="shared" si="126"/>
        <v>0</v>
      </c>
      <c r="AO463" s="1">
        <v>9.4879999999999995</v>
      </c>
    </row>
    <row r="464" spans="1:41">
      <c r="A464" s="7">
        <v>461</v>
      </c>
      <c r="B464" s="9" t="s">
        <v>28</v>
      </c>
      <c r="C464" s="9" t="s">
        <v>29</v>
      </c>
      <c r="D464" s="9" t="s">
        <v>28</v>
      </c>
      <c r="E464" s="9" t="s">
        <v>29</v>
      </c>
      <c r="F464" s="2"/>
      <c r="G464" s="2"/>
      <c r="H464" s="1" t="s">
        <v>285</v>
      </c>
      <c r="M464" s="1">
        <f>PRODUCT(SUM(PRODUCT(R464,overview!$J$6),PRODUCT(W464,overview!$K$6),PRODUCT(AB464,overview!$L$6)),1/SUM(overview!$J$6:$L$6))</f>
        <v>0.67021428571428576</v>
      </c>
      <c r="N464" s="1">
        <f>PRODUCT(SUM(PRODUCT(S464,overview!$J$6),PRODUCT(X464,overview!$K$6),PRODUCT(AC464,overview!$L$6)),1/SUM(overview!$J$6:$L$6))</f>
        <v>2.3297857142857143</v>
      </c>
      <c r="O464" s="1">
        <f t="shared" si="116"/>
        <v>9.5</v>
      </c>
      <c r="P464" s="1">
        <f t="shared" si="117"/>
        <v>4.5</v>
      </c>
      <c r="Q464" s="1">
        <f t="shared" si="120"/>
        <v>0.13626571871626517</v>
      </c>
      <c r="R464" s="1">
        <v>0.66700000000000004</v>
      </c>
      <c r="S464" s="1">
        <v>2.3330000000000002</v>
      </c>
      <c r="T464" s="1">
        <v>3</v>
      </c>
      <c r="U464" s="1">
        <v>0</v>
      </c>
      <c r="V464" s="1">
        <f t="shared" si="118"/>
        <v>0</v>
      </c>
      <c r="W464" s="1">
        <v>0.67200000000000004</v>
      </c>
      <c r="X464" s="1">
        <v>2.3279999999999998</v>
      </c>
      <c r="Y464" s="1">
        <v>6.5</v>
      </c>
      <c r="Z464" s="1">
        <v>4.5</v>
      </c>
      <c r="AA464" s="1">
        <f t="shared" si="119"/>
        <v>0.19984139571768439</v>
      </c>
      <c r="AB464" s="1">
        <v>0.66700000000000004</v>
      </c>
      <c r="AC464" s="1">
        <v>2.3330000000000002</v>
      </c>
      <c r="AD464" s="1">
        <v>0</v>
      </c>
      <c r="AE464" s="1">
        <v>0</v>
      </c>
      <c r="AF464" s="1" t="e">
        <f t="shared" si="115"/>
        <v>#DIV/0!</v>
      </c>
      <c r="AH464" s="1">
        <f t="shared" si="121"/>
        <v>7.2548300257303924E-2</v>
      </c>
      <c r="AI464" s="1">
        <f t="shared" si="122"/>
        <v>1.9862263659507256E-2</v>
      </c>
      <c r="AJ464" s="1">
        <f t="shared" si="127"/>
        <v>0</v>
      </c>
      <c r="AK464" s="1">
        <f t="shared" si="123"/>
        <v>12.963264775934134</v>
      </c>
      <c r="AL464" s="1" t="b">
        <f t="shared" si="124"/>
        <v>1</v>
      </c>
      <c r="AM464" s="1">
        <f t="shared" si="125"/>
        <v>9.5843785543971727</v>
      </c>
      <c r="AN464" s="1" t="b">
        <f t="shared" si="126"/>
        <v>1</v>
      </c>
      <c r="AO464" s="1">
        <v>9.4879999999999995</v>
      </c>
    </row>
    <row r="465" spans="1:41">
      <c r="A465" s="7">
        <v>462</v>
      </c>
      <c r="B465" s="9" t="s">
        <v>72</v>
      </c>
      <c r="C465" s="9" t="s">
        <v>73</v>
      </c>
      <c r="D465" s="9" t="s">
        <v>72</v>
      </c>
      <c r="E465" s="9" t="s">
        <v>73</v>
      </c>
      <c r="F465" s="2"/>
      <c r="G465" s="2"/>
      <c r="H465" s="1" t="s">
        <v>285</v>
      </c>
      <c r="J465" s="2"/>
      <c r="M465" s="1">
        <f>PRODUCT(SUM(PRODUCT(R465,overview!$J$6),PRODUCT(W465,overview!$K$6),PRODUCT(AB465,overview!$L$6)),1/SUM(overview!$J$6:$L$6))</f>
        <v>0.33299999999999996</v>
      </c>
      <c r="N465" s="1">
        <f>PRODUCT(SUM(PRODUCT(S465,overview!$J$6),PRODUCT(X465,overview!$K$6),PRODUCT(AC465,overview!$L$6)),1/SUM(overview!$J$6:$L$6))</f>
        <v>2.6669999999999998</v>
      </c>
      <c r="O465" s="1">
        <f t="shared" si="116"/>
        <v>5</v>
      </c>
      <c r="P465" s="1">
        <f t="shared" si="117"/>
        <v>0</v>
      </c>
      <c r="Q465" s="1">
        <f t="shared" si="120"/>
        <v>0</v>
      </c>
      <c r="R465" s="1">
        <v>0.33300000000000002</v>
      </c>
      <c r="S465" s="1">
        <v>2.6669999999999998</v>
      </c>
      <c r="T465" s="1">
        <v>2</v>
      </c>
      <c r="U465" s="1">
        <v>0</v>
      </c>
      <c r="V465" s="1">
        <f t="shared" si="118"/>
        <v>0</v>
      </c>
      <c r="W465" s="1">
        <v>0.33300000000000002</v>
      </c>
      <c r="X465" s="1">
        <v>2.6669999999999998</v>
      </c>
      <c r="Y465" s="1">
        <v>3</v>
      </c>
      <c r="Z465" s="1">
        <v>0</v>
      </c>
      <c r="AA465" s="1">
        <f t="shared" si="119"/>
        <v>0</v>
      </c>
      <c r="AB465" s="1">
        <v>0.33300000000000002</v>
      </c>
      <c r="AC465" s="1">
        <v>2.6669999999999998</v>
      </c>
      <c r="AD465" s="1">
        <v>0</v>
      </c>
      <c r="AE465" s="1">
        <v>0</v>
      </c>
      <c r="AF465" s="1" t="e">
        <f t="shared" si="115"/>
        <v>#DIV/0!</v>
      </c>
      <c r="AH465" s="1">
        <f t="shared" si="121"/>
        <v>8.6571974818291417E-2</v>
      </c>
      <c r="AI465" s="1">
        <f t="shared" si="122"/>
        <v>0</v>
      </c>
      <c r="AJ465" s="1">
        <f t="shared" si="127"/>
        <v>0.26918195454021004</v>
      </c>
      <c r="AK465" s="1">
        <f t="shared" si="123"/>
        <v>32.026262680838492</v>
      </c>
      <c r="AL465" s="1" t="b">
        <f t="shared" si="124"/>
        <v>1</v>
      </c>
      <c r="AM465" s="1">
        <f t="shared" si="125"/>
        <v>13.489380399396303</v>
      </c>
      <c r="AN465" s="1" t="b">
        <f t="shared" si="126"/>
        <v>1</v>
      </c>
      <c r="AO465" s="1">
        <v>9.4879999999999995</v>
      </c>
    </row>
    <row r="466" spans="1:41">
      <c r="A466" s="7">
        <v>463</v>
      </c>
      <c r="B466" s="9" t="s">
        <v>56</v>
      </c>
      <c r="C466" s="9" t="s">
        <v>31</v>
      </c>
      <c r="D466" s="9" t="s">
        <v>56</v>
      </c>
      <c r="E466" s="9" t="s">
        <v>31</v>
      </c>
      <c r="F466" s="2"/>
      <c r="G466" s="2"/>
      <c r="H466" s="1" t="s">
        <v>285</v>
      </c>
      <c r="M466" s="1">
        <f>PRODUCT(SUM(PRODUCT(R466,overview!$J$6),PRODUCT(W466,overview!$K$6),PRODUCT(AB466,overview!$L$6)),1/SUM(overview!$J$6:$L$6))</f>
        <v>1</v>
      </c>
      <c r="N466" s="1">
        <f>PRODUCT(SUM(PRODUCT(S466,overview!$J$6),PRODUCT(X466,overview!$K$6),PRODUCT(AC466,overview!$L$6)),1/SUM(overview!$J$6:$L$6))</f>
        <v>2</v>
      </c>
      <c r="O466" s="1">
        <f t="shared" si="116"/>
        <v>17</v>
      </c>
      <c r="P466" s="1">
        <f t="shared" si="117"/>
        <v>1</v>
      </c>
      <c r="Q466" s="1">
        <f t="shared" si="120"/>
        <v>2.9411764705882353E-2</v>
      </c>
      <c r="R466" s="1">
        <v>1</v>
      </c>
      <c r="S466" s="1">
        <v>2</v>
      </c>
      <c r="T466" s="1">
        <v>7</v>
      </c>
      <c r="U466" s="1">
        <v>0</v>
      </c>
      <c r="V466" s="1">
        <f t="shared" si="118"/>
        <v>0</v>
      </c>
      <c r="W466" s="1">
        <v>1</v>
      </c>
      <c r="X466" s="1">
        <v>2</v>
      </c>
      <c r="Y466" s="1">
        <v>10</v>
      </c>
      <c r="Z466" s="1">
        <v>1</v>
      </c>
      <c r="AA466" s="1">
        <f t="shared" si="119"/>
        <v>0.05</v>
      </c>
      <c r="AB466" s="1">
        <v>1</v>
      </c>
      <c r="AC466" s="1">
        <v>2</v>
      </c>
      <c r="AD466" s="1">
        <v>0</v>
      </c>
      <c r="AE466" s="1">
        <v>0</v>
      </c>
      <c r="AF466" s="1" t="e">
        <f t="shared" si="115"/>
        <v>#DIV/0!</v>
      </c>
      <c r="AH466" s="1">
        <f t="shared" si="121"/>
        <v>0.10185210317016352</v>
      </c>
      <c r="AI466" s="1">
        <f t="shared" si="122"/>
        <v>0</v>
      </c>
      <c r="AJ466" s="1">
        <f t="shared" si="127"/>
        <v>0.17945463636014003</v>
      </c>
      <c r="AK466" s="1">
        <f t="shared" si="123"/>
        <v>50.606906867442291</v>
      </c>
      <c r="AL466" s="1" t="b">
        <f t="shared" si="124"/>
        <v>1</v>
      </c>
      <c r="AM466" s="1">
        <f t="shared" si="125"/>
        <v>13.72900798836911</v>
      </c>
      <c r="AN466" s="1" t="b">
        <f t="shared" si="126"/>
        <v>1</v>
      </c>
      <c r="AO466" s="1">
        <v>9.4879999999999995</v>
      </c>
    </row>
    <row r="467" spans="1:41">
      <c r="A467" s="7">
        <v>464</v>
      </c>
      <c r="B467" s="9" t="s">
        <v>49</v>
      </c>
      <c r="C467" s="9" t="s">
        <v>50</v>
      </c>
      <c r="D467" s="9" t="s">
        <v>49</v>
      </c>
      <c r="E467" s="9" t="s">
        <v>50</v>
      </c>
      <c r="F467" s="2"/>
      <c r="G467" s="2"/>
      <c r="H467" s="1" t="s">
        <v>285</v>
      </c>
      <c r="M467" s="1">
        <f>PRODUCT(SUM(PRODUCT(R467,overview!$J$6),PRODUCT(W467,overview!$K$6),PRODUCT(AB467,overview!$L$6)),1/SUM(overview!$J$6:$L$6))</f>
        <v>0.33299999999999996</v>
      </c>
      <c r="N467" s="1">
        <f>PRODUCT(SUM(PRODUCT(S467,overview!$J$6),PRODUCT(X467,overview!$K$6),PRODUCT(AC467,overview!$L$6)),1/SUM(overview!$J$6:$L$6))</f>
        <v>2.6669999999999998</v>
      </c>
      <c r="O467" s="1">
        <f t="shared" si="116"/>
        <v>5</v>
      </c>
      <c r="P467" s="1">
        <f t="shared" si="117"/>
        <v>0</v>
      </c>
      <c r="Q467" s="1">
        <f t="shared" si="120"/>
        <v>0</v>
      </c>
      <c r="R467" s="1">
        <v>0.33300000000000002</v>
      </c>
      <c r="S467" s="1">
        <v>2.6669999999999998</v>
      </c>
      <c r="T467" s="1">
        <v>2</v>
      </c>
      <c r="U467" s="1">
        <v>0</v>
      </c>
      <c r="V467" s="1">
        <f t="shared" si="118"/>
        <v>0</v>
      </c>
      <c r="W467" s="1">
        <v>0.33300000000000002</v>
      </c>
      <c r="X467" s="1">
        <v>2.6669999999999998</v>
      </c>
      <c r="Y467" s="1">
        <v>3</v>
      </c>
      <c r="Z467" s="1">
        <v>0</v>
      </c>
      <c r="AA467" s="1">
        <f t="shared" si="119"/>
        <v>0</v>
      </c>
      <c r="AB467" s="1">
        <v>0.33300000000000002</v>
      </c>
      <c r="AC467" s="1">
        <v>2.6669999999999998</v>
      </c>
      <c r="AD467" s="1">
        <v>0</v>
      </c>
      <c r="AE467" s="1">
        <v>0</v>
      </c>
      <c r="AF467" s="1" t="e">
        <f t="shared" si="115"/>
        <v>#DIV/0!</v>
      </c>
      <c r="AH467" s="1">
        <f t="shared" si="121"/>
        <v>0.11029363123530117</v>
      </c>
      <c r="AI467" s="1">
        <f t="shared" si="122"/>
        <v>1.5926173687950039E-2</v>
      </c>
      <c r="AJ467" s="1">
        <f t="shared" si="127"/>
        <v>0.20173153338070049</v>
      </c>
      <c r="AK467" s="1">
        <f t="shared" si="123"/>
        <v>71.21172299513394</v>
      </c>
      <c r="AL467" s="1" t="b">
        <f t="shared" si="124"/>
        <v>1</v>
      </c>
      <c r="AM467" s="1">
        <f t="shared" si="125"/>
        <v>12.75185936955735</v>
      </c>
      <c r="AN467" s="1" t="b">
        <f t="shared" si="126"/>
        <v>1</v>
      </c>
      <c r="AO467" s="1">
        <v>9.4879999999999995</v>
      </c>
    </row>
    <row r="468" spans="1:41">
      <c r="A468" s="7">
        <v>465</v>
      </c>
      <c r="B468" s="9" t="s">
        <v>60</v>
      </c>
      <c r="C468" s="9" t="s">
        <v>61</v>
      </c>
      <c r="D468" s="9" t="s">
        <v>60</v>
      </c>
      <c r="E468" s="9" t="s">
        <v>61</v>
      </c>
      <c r="F468" s="2"/>
      <c r="G468" s="2"/>
      <c r="H468" s="1" t="s">
        <v>285</v>
      </c>
      <c r="J468" s="2"/>
      <c r="M468" s="1">
        <f>PRODUCT(SUM(PRODUCT(R468,overview!$J$6),PRODUCT(W468,overview!$K$6),PRODUCT(AB468,overview!$L$6)),1/SUM(overview!$J$6:$L$6))</f>
        <v>1</v>
      </c>
      <c r="N468" s="1">
        <f>PRODUCT(SUM(PRODUCT(S468,overview!$J$6),PRODUCT(X468,overview!$K$6),PRODUCT(AC468,overview!$L$6)),1/SUM(overview!$J$6:$L$6))</f>
        <v>2</v>
      </c>
      <c r="O468" s="1">
        <f t="shared" si="116"/>
        <v>14</v>
      </c>
      <c r="P468" s="1">
        <f t="shared" si="117"/>
        <v>0</v>
      </c>
      <c r="Q468" s="1">
        <f t="shared" si="120"/>
        <v>0</v>
      </c>
      <c r="R468" s="1">
        <v>1</v>
      </c>
      <c r="S468" s="1">
        <v>2</v>
      </c>
      <c r="T468" s="1">
        <v>7</v>
      </c>
      <c r="U468" s="1">
        <v>0</v>
      </c>
      <c r="V468" s="1">
        <f t="shared" si="118"/>
        <v>0</v>
      </c>
      <c r="W468" s="1">
        <v>1</v>
      </c>
      <c r="X468" s="1">
        <v>2</v>
      </c>
      <c r="Y468" s="1">
        <v>7</v>
      </c>
      <c r="Z468" s="1">
        <v>0</v>
      </c>
      <c r="AA468" s="1">
        <f t="shared" si="119"/>
        <v>0</v>
      </c>
      <c r="AB468" s="1">
        <v>1</v>
      </c>
      <c r="AC468" s="1">
        <v>2</v>
      </c>
      <c r="AD468" s="1">
        <v>0</v>
      </c>
      <c r="AE468" s="1">
        <v>0</v>
      </c>
      <c r="AF468" s="1" t="e">
        <f t="shared" si="115"/>
        <v>#DIV/0!</v>
      </c>
      <c r="AH468" s="1">
        <f t="shared" si="121"/>
        <v>0.12306155426628948</v>
      </c>
      <c r="AI468" s="1">
        <f t="shared" si="122"/>
        <v>3.0833911207440737E-2</v>
      </c>
      <c r="AJ468" s="1">
        <f t="shared" si="127"/>
        <v>0.23741815292731705</v>
      </c>
      <c r="AK468" s="1">
        <f t="shared" si="123"/>
        <v>36.550994360189222</v>
      </c>
      <c r="AL468" s="1" t="b">
        <f t="shared" si="124"/>
        <v>1</v>
      </c>
      <c r="AM468" s="1">
        <f t="shared" si="125"/>
        <v>7.1756776834536469</v>
      </c>
      <c r="AN468" s="1" t="b">
        <f t="shared" si="126"/>
        <v>0</v>
      </c>
      <c r="AO468" s="1">
        <v>9.4879999999999995</v>
      </c>
    </row>
    <row r="469" spans="1:41">
      <c r="A469" s="7">
        <v>466</v>
      </c>
      <c r="B469" s="9" t="s">
        <v>28</v>
      </c>
      <c r="C469" s="9" t="s">
        <v>29</v>
      </c>
      <c r="D469" s="9" t="s">
        <v>28</v>
      </c>
      <c r="E469" s="9" t="s">
        <v>29</v>
      </c>
      <c r="F469" s="2"/>
      <c r="G469" s="2"/>
      <c r="H469" s="1" t="s">
        <v>285</v>
      </c>
      <c r="M469" s="1">
        <f>PRODUCT(SUM(PRODUCT(R469,overview!$J$6),PRODUCT(W469,overview!$K$6),PRODUCT(AB469,overview!$L$6)),1/SUM(overview!$J$6:$L$6))</f>
        <v>0.68564285714285711</v>
      </c>
      <c r="N469" s="1">
        <f>PRODUCT(SUM(PRODUCT(S469,overview!$J$6),PRODUCT(X469,overview!$K$6),PRODUCT(AC469,overview!$L$6)),1/SUM(overview!$J$6:$L$6))</f>
        <v>2.3143571428571428</v>
      </c>
      <c r="O469" s="1">
        <f t="shared" si="116"/>
        <v>12</v>
      </c>
      <c r="P469" s="1">
        <f t="shared" si="117"/>
        <v>1</v>
      </c>
      <c r="Q469" s="1">
        <f t="shared" si="120"/>
        <v>2.4688024032180074E-2</v>
      </c>
      <c r="R469" s="1">
        <v>0.66700000000000004</v>
      </c>
      <c r="S469" s="1">
        <v>2.3330000000000002</v>
      </c>
      <c r="T469" s="1">
        <v>7</v>
      </c>
      <c r="U469" s="1">
        <v>0</v>
      </c>
      <c r="V469" s="1">
        <f t="shared" si="118"/>
        <v>0</v>
      </c>
      <c r="W469" s="1">
        <v>0.69599999999999995</v>
      </c>
      <c r="X469" s="1">
        <v>2.3039999999999998</v>
      </c>
      <c r="Y469" s="1">
        <v>5</v>
      </c>
      <c r="Z469" s="1">
        <v>1</v>
      </c>
      <c r="AA469" s="1">
        <f t="shared" si="119"/>
        <v>6.0416666666666667E-2</v>
      </c>
      <c r="AB469" s="1">
        <v>0.66700000000000004</v>
      </c>
      <c r="AC469" s="1">
        <v>2.3330000000000002</v>
      </c>
      <c r="AD469" s="1">
        <v>0</v>
      </c>
      <c r="AE469" s="1">
        <v>0</v>
      </c>
      <c r="AF469" s="1" t="e">
        <f t="shared" si="115"/>
        <v>#DIV/0!</v>
      </c>
      <c r="AH469" s="1">
        <f t="shared" si="121"/>
        <v>9.8858613227587711E-2</v>
      </c>
      <c r="AI469" s="1">
        <f t="shared" si="122"/>
        <v>3.0366730734600729E-2</v>
      </c>
      <c r="AJ469" s="1">
        <f t="shared" si="127"/>
        <v>0.23741815292731705</v>
      </c>
      <c r="AK469" s="1">
        <f t="shared" si="123"/>
        <v>24.653321068712259</v>
      </c>
      <c r="AL469" s="1" t="b">
        <f t="shared" si="124"/>
        <v>1</v>
      </c>
      <c r="AM469" s="1">
        <f t="shared" si="125"/>
        <v>4.9598534486378085</v>
      </c>
      <c r="AN469" s="1" t="b">
        <f t="shared" si="126"/>
        <v>0</v>
      </c>
      <c r="AO469" s="1">
        <v>9.4879999999999995</v>
      </c>
    </row>
    <row r="470" spans="1:41">
      <c r="A470" s="7">
        <v>467</v>
      </c>
      <c r="B470" s="9" t="s">
        <v>72</v>
      </c>
      <c r="C470" s="9" t="s">
        <v>73</v>
      </c>
      <c r="D470" s="9" t="s">
        <v>72</v>
      </c>
      <c r="E470" s="9" t="s">
        <v>73</v>
      </c>
      <c r="F470" s="2"/>
      <c r="G470" s="2"/>
      <c r="H470" s="1" t="s">
        <v>285</v>
      </c>
      <c r="M470" s="1">
        <f>PRODUCT(SUM(PRODUCT(R470,overview!$J$6),PRODUCT(W470,overview!$K$6),PRODUCT(AB470,overview!$L$6)),1/SUM(overview!$J$6:$L$6))</f>
        <v>0.33299999999999996</v>
      </c>
      <c r="N470" s="1">
        <f>PRODUCT(SUM(PRODUCT(S470,overview!$J$6),PRODUCT(X470,overview!$K$6),PRODUCT(AC470,overview!$L$6)),1/SUM(overview!$J$6:$L$6))</f>
        <v>2.6669999999999998</v>
      </c>
      <c r="O470" s="1">
        <f t="shared" si="116"/>
        <v>10</v>
      </c>
      <c r="P470" s="1">
        <f t="shared" si="117"/>
        <v>0</v>
      </c>
      <c r="Q470" s="1">
        <f t="shared" si="120"/>
        <v>0</v>
      </c>
      <c r="R470" s="1">
        <v>0.33300000000000002</v>
      </c>
      <c r="S470" s="1">
        <v>2.6669999999999998</v>
      </c>
      <c r="T470" s="1">
        <v>6</v>
      </c>
      <c r="U470" s="1">
        <v>0</v>
      </c>
      <c r="V470" s="1">
        <f t="shared" si="118"/>
        <v>0</v>
      </c>
      <c r="W470" s="1">
        <v>0.33300000000000002</v>
      </c>
      <c r="X470" s="1">
        <v>2.6669999999999998</v>
      </c>
      <c r="Y470" s="1">
        <v>4</v>
      </c>
      <c r="Z470" s="1">
        <v>0</v>
      </c>
      <c r="AA470" s="1">
        <f t="shared" si="119"/>
        <v>0</v>
      </c>
      <c r="AB470" s="1">
        <v>0.33300000000000002</v>
      </c>
      <c r="AC470" s="1">
        <v>2.6669999999999998</v>
      </c>
      <c r="AD470" s="1">
        <v>0</v>
      </c>
      <c r="AE470" s="1">
        <v>0</v>
      </c>
      <c r="AF470" s="1" t="e">
        <f t="shared" si="115"/>
        <v>#DIV/0!</v>
      </c>
      <c r="AH470" s="1">
        <f t="shared" si="121"/>
        <v>9.9027669215693087E-2</v>
      </c>
      <c r="AI470" s="1">
        <f t="shared" si="122"/>
        <v>4.2179128538239054E-2</v>
      </c>
      <c r="AJ470" s="1">
        <f t="shared" si="127"/>
        <v>0.19717327924958802</v>
      </c>
      <c r="AK470" s="1">
        <f t="shared" si="123"/>
        <v>19.069383095726263</v>
      </c>
      <c r="AL470" s="1" t="b">
        <f t="shared" si="124"/>
        <v>1</v>
      </c>
      <c r="AM470" s="1">
        <f t="shared" si="125"/>
        <v>4.1039472418487204</v>
      </c>
      <c r="AN470" s="1" t="b">
        <f t="shared" si="126"/>
        <v>0</v>
      </c>
      <c r="AO470" s="1">
        <v>9.4879999999999995</v>
      </c>
    </row>
    <row r="471" spans="1:41">
      <c r="A471" s="7">
        <v>468</v>
      </c>
      <c r="B471" s="9" t="s">
        <v>53</v>
      </c>
      <c r="C471" s="9" t="s">
        <v>33</v>
      </c>
      <c r="D471" s="9" t="s">
        <v>83</v>
      </c>
      <c r="E471" s="9" t="s">
        <v>61</v>
      </c>
      <c r="F471" s="2"/>
      <c r="G471" s="2"/>
      <c r="H471" s="1" t="s">
        <v>285</v>
      </c>
      <c r="M471" s="1">
        <f>PRODUCT(SUM(PRODUCT(R471,overview!$J$6),PRODUCT(W471,overview!$K$6),PRODUCT(AB471,overview!$L$6)),1/SUM(overview!$J$6:$L$6))</f>
        <v>0.98778571428571416</v>
      </c>
      <c r="N471" s="1">
        <f>PRODUCT(SUM(PRODUCT(S471,overview!$J$6),PRODUCT(X471,overview!$K$6),PRODUCT(AC471,overview!$L$6)),1/SUM(overview!$J$6:$L$6))</f>
        <v>2.0122142857142857</v>
      </c>
      <c r="O471" s="1">
        <f t="shared" si="116"/>
        <v>12.8</v>
      </c>
      <c r="P471" s="1">
        <f t="shared" si="117"/>
        <v>9.1999999999999993</v>
      </c>
      <c r="Q471" s="1">
        <f t="shared" si="120"/>
        <v>0.35283070356039892</v>
      </c>
      <c r="R471" s="1">
        <v>1</v>
      </c>
      <c r="S471" s="1">
        <v>2</v>
      </c>
      <c r="T471" s="1">
        <v>6</v>
      </c>
      <c r="U471" s="1">
        <v>0</v>
      </c>
      <c r="V471" s="1">
        <f t="shared" si="118"/>
        <v>0</v>
      </c>
      <c r="W471" s="1">
        <v>0.98099999999999998</v>
      </c>
      <c r="X471" s="1">
        <v>2.0190000000000001</v>
      </c>
      <c r="Y471" s="1">
        <v>5.8</v>
      </c>
      <c r="Z471" s="1">
        <v>7.2</v>
      </c>
      <c r="AA471" s="1">
        <f t="shared" si="119"/>
        <v>0.60316647025669923</v>
      </c>
      <c r="AB471" s="1">
        <v>1</v>
      </c>
      <c r="AC471" s="1">
        <v>2</v>
      </c>
      <c r="AD471" s="1">
        <v>1</v>
      </c>
      <c r="AE471" s="1">
        <v>2</v>
      </c>
      <c r="AF471" s="1">
        <f t="shared" si="115"/>
        <v>1</v>
      </c>
      <c r="AH471" s="1">
        <f t="shared" si="121"/>
        <v>0.13817846186201563</v>
      </c>
      <c r="AI471" s="1">
        <f t="shared" si="122"/>
        <v>4.5627597001156817E-2</v>
      </c>
      <c r="AJ471" s="1">
        <f t="shared" si="127"/>
        <v>0.19298614027719443</v>
      </c>
      <c r="AK471" s="1">
        <f t="shared" si="123"/>
        <v>15.015563774496144</v>
      </c>
      <c r="AL471" s="1" t="b">
        <f t="shared" si="124"/>
        <v>1</v>
      </c>
      <c r="AM471" s="1">
        <f t="shared" si="125"/>
        <v>3.8189619782118314</v>
      </c>
      <c r="AN471" s="1" t="b">
        <f t="shared" si="126"/>
        <v>0</v>
      </c>
      <c r="AO471" s="1">
        <v>9.4879999999999995</v>
      </c>
    </row>
    <row r="472" spans="1:41">
      <c r="A472" s="7">
        <v>469</v>
      </c>
      <c r="B472" s="9" t="s">
        <v>87</v>
      </c>
      <c r="C472" s="9" t="s">
        <v>61</v>
      </c>
      <c r="D472" s="9" t="s">
        <v>83</v>
      </c>
      <c r="E472" s="9" t="s">
        <v>61</v>
      </c>
      <c r="F472" s="2"/>
      <c r="G472" s="2"/>
      <c r="H472" s="1" t="s">
        <v>285</v>
      </c>
      <c r="J472" s="2"/>
      <c r="M472" s="1">
        <f>PRODUCT(SUM(PRODUCT(R472,overview!$J$6),PRODUCT(W472,overview!$K$6),PRODUCT(AB472,overview!$L$6)),1/SUM(overview!$J$6:$L$6))</f>
        <v>1</v>
      </c>
      <c r="N472" s="1">
        <f>PRODUCT(SUM(PRODUCT(S472,overview!$J$6),PRODUCT(X472,overview!$K$6),PRODUCT(AC472,overview!$L$6)),1/SUM(overview!$J$6:$L$6))</f>
        <v>2</v>
      </c>
      <c r="O472" s="1">
        <f t="shared" si="116"/>
        <v>14</v>
      </c>
      <c r="P472" s="1">
        <f t="shared" si="117"/>
        <v>2</v>
      </c>
      <c r="Q472" s="1">
        <f t="shared" si="120"/>
        <v>7.1428571428571425E-2</v>
      </c>
      <c r="R472" s="1">
        <v>1</v>
      </c>
      <c r="S472" s="1">
        <v>2</v>
      </c>
      <c r="T472" s="1">
        <v>9</v>
      </c>
      <c r="U472" s="1">
        <v>0</v>
      </c>
      <c r="V472" s="1">
        <f t="shared" si="118"/>
        <v>0</v>
      </c>
      <c r="W472" s="1">
        <v>1</v>
      </c>
      <c r="X472" s="1">
        <v>2</v>
      </c>
      <c r="Y472" s="1">
        <v>4</v>
      </c>
      <c r="Z472" s="1">
        <v>2</v>
      </c>
      <c r="AA472" s="1">
        <f t="shared" si="119"/>
        <v>0.25</v>
      </c>
      <c r="AB472" s="1">
        <v>1</v>
      </c>
      <c r="AC472" s="1">
        <v>2</v>
      </c>
      <c r="AD472" s="1">
        <v>1</v>
      </c>
      <c r="AE472" s="1">
        <v>0</v>
      </c>
      <c r="AF472" s="1">
        <f t="shared" si="115"/>
        <v>0</v>
      </c>
      <c r="AH472" s="1">
        <f t="shared" si="121"/>
        <v>0.13709103840682788</v>
      </c>
      <c r="AI472" s="1">
        <f t="shared" si="122"/>
        <v>4.6560472467143579E-2</v>
      </c>
      <c r="AJ472" s="1">
        <f t="shared" si="127"/>
        <v>0.19421070346684616</v>
      </c>
      <c r="AK472" s="1">
        <f t="shared" si="123"/>
        <v>10.868631086841543</v>
      </c>
      <c r="AL472" s="1" t="b">
        <f t="shared" si="124"/>
        <v>1</v>
      </c>
      <c r="AM472" s="1">
        <f t="shared" si="125"/>
        <v>4.4394730446068156</v>
      </c>
      <c r="AN472" s="1" t="b">
        <f t="shared" si="126"/>
        <v>0</v>
      </c>
      <c r="AO472" s="1">
        <v>9.4879999999999995</v>
      </c>
    </row>
    <row r="473" spans="1:41">
      <c r="A473" s="7">
        <v>470</v>
      </c>
      <c r="B473" s="9" t="s">
        <v>32</v>
      </c>
      <c r="C473" s="9" t="s">
        <v>33</v>
      </c>
      <c r="D473" s="9" t="s">
        <v>53</v>
      </c>
      <c r="E473" s="9" t="s">
        <v>33</v>
      </c>
      <c r="F473" s="2"/>
      <c r="G473" s="2"/>
      <c r="H473" s="1" t="s">
        <v>285</v>
      </c>
      <c r="M473" s="1">
        <f>PRODUCT(SUM(PRODUCT(R473,overview!$J$6),PRODUCT(W473,overview!$K$6),PRODUCT(AB473,overview!$L$6)),1/SUM(overview!$J$6:$L$6))</f>
        <v>0.99164285714285716</v>
      </c>
      <c r="N473" s="1">
        <f>PRODUCT(SUM(PRODUCT(S473,overview!$J$6),PRODUCT(X473,overview!$K$6),PRODUCT(AC473,overview!$L$6)),1/SUM(overview!$J$6:$L$6))</f>
        <v>2.0083571428571427</v>
      </c>
      <c r="O473" s="1">
        <f t="shared" si="116"/>
        <v>17</v>
      </c>
      <c r="P473" s="1">
        <f t="shared" si="117"/>
        <v>10</v>
      </c>
      <c r="Q473" s="1">
        <f t="shared" si="120"/>
        <v>0.29044601444803125</v>
      </c>
      <c r="R473" s="1">
        <v>1</v>
      </c>
      <c r="S473" s="1">
        <v>2</v>
      </c>
      <c r="T473" s="1">
        <v>7</v>
      </c>
      <c r="U473" s="1">
        <v>3</v>
      </c>
      <c r="V473" s="1">
        <f t="shared" si="118"/>
        <v>0.21428571428571427</v>
      </c>
      <c r="W473" s="1">
        <v>0.98699999999999999</v>
      </c>
      <c r="X473" s="1">
        <v>2.0129999999999999</v>
      </c>
      <c r="Y473" s="1">
        <v>9</v>
      </c>
      <c r="Z473" s="1">
        <v>7</v>
      </c>
      <c r="AA473" s="1">
        <f t="shared" si="119"/>
        <v>0.38135452889551247</v>
      </c>
      <c r="AB473" s="1">
        <v>1</v>
      </c>
      <c r="AC473" s="1">
        <v>2</v>
      </c>
      <c r="AD473" s="1">
        <v>1</v>
      </c>
      <c r="AE473" s="1">
        <v>0</v>
      </c>
      <c r="AF473" s="1">
        <f t="shared" si="115"/>
        <v>0</v>
      </c>
      <c r="AH473" s="1">
        <f t="shared" si="121"/>
        <v>0.14536199095022626</v>
      </c>
      <c r="AI473" s="1">
        <f t="shared" si="122"/>
        <v>4.9382466755270318E-2</v>
      </c>
      <c r="AJ473" s="1">
        <f t="shared" si="127"/>
        <v>0.19421070346684616</v>
      </c>
      <c r="AK473" s="1">
        <f t="shared" si="123"/>
        <v>7.6193564145425317</v>
      </c>
      <c r="AL473" s="1" t="b">
        <f t="shared" si="124"/>
        <v>0</v>
      </c>
      <c r="AM473" s="1">
        <f t="shared" si="125"/>
        <v>4.9134358349617306</v>
      </c>
      <c r="AN473" s="1" t="b">
        <f t="shared" si="126"/>
        <v>0</v>
      </c>
      <c r="AO473" s="1">
        <v>9.4879999999999995</v>
      </c>
    </row>
    <row r="474" spans="1:41">
      <c r="A474" s="7">
        <v>471</v>
      </c>
      <c r="B474" s="9" t="s">
        <v>79</v>
      </c>
      <c r="C474" s="9" t="s">
        <v>48</v>
      </c>
      <c r="D474" s="9" t="s">
        <v>79</v>
      </c>
      <c r="E474" s="9" t="s">
        <v>48</v>
      </c>
      <c r="F474" s="2"/>
      <c r="G474" s="2"/>
      <c r="H474" s="1" t="s">
        <v>285</v>
      </c>
      <c r="M474" s="1">
        <f>PRODUCT(SUM(PRODUCT(R474,overview!$J$6),PRODUCT(W474,overview!$K$6),PRODUCT(AB474,overview!$L$6)),1/SUM(overview!$J$6:$L$6))</f>
        <v>0.99809523809523792</v>
      </c>
      <c r="N474" s="1">
        <f>PRODUCT(SUM(PRODUCT(S474,overview!$J$6),PRODUCT(X474,overview!$K$6),PRODUCT(AC474,overview!$L$6)),1/SUM(overview!$J$6:$L$6))</f>
        <v>2.0019047619047616</v>
      </c>
      <c r="O474" s="1">
        <f t="shared" si="116"/>
        <v>17</v>
      </c>
      <c r="P474" s="1">
        <f t="shared" si="117"/>
        <v>4</v>
      </c>
      <c r="Q474" s="1">
        <f t="shared" si="120"/>
        <v>0.11731124419320535</v>
      </c>
      <c r="R474" s="1">
        <v>0.93</v>
      </c>
      <c r="S474" s="1">
        <v>2.0699999999999998</v>
      </c>
      <c r="T474" s="1">
        <v>9</v>
      </c>
      <c r="U474" s="1">
        <v>3</v>
      </c>
      <c r="V474" s="1">
        <f t="shared" si="118"/>
        <v>0.14975845410628019</v>
      </c>
      <c r="W474" s="1">
        <v>1.0209999999999999</v>
      </c>
      <c r="X474" s="1">
        <v>1.9790000000000001</v>
      </c>
      <c r="Y474" s="1">
        <v>8</v>
      </c>
      <c r="Z474" s="1">
        <v>1</v>
      </c>
      <c r="AA474" s="1">
        <f t="shared" si="119"/>
        <v>6.4489641232945927E-2</v>
      </c>
      <c r="AB474" s="1">
        <v>1.333</v>
      </c>
      <c r="AC474" s="1">
        <v>1.667</v>
      </c>
      <c r="AD474" s="1">
        <v>0</v>
      </c>
      <c r="AE474" s="1">
        <v>0</v>
      </c>
      <c r="AF474" s="1" t="e">
        <f t="shared" si="115"/>
        <v>#DIV/0!</v>
      </c>
      <c r="AH474" s="1">
        <f t="shared" si="121"/>
        <v>0.19793261160190792</v>
      </c>
      <c r="AI474" s="1">
        <f t="shared" si="122"/>
        <v>6.4424711883619867E-2</v>
      </c>
      <c r="AJ474" s="1">
        <f t="shared" si="127"/>
        <v>0.20407510134414342</v>
      </c>
      <c r="AK474" s="1">
        <f t="shared" si="123"/>
        <v>2.4544628462648088</v>
      </c>
      <c r="AL474" s="1" t="b">
        <f t="shared" si="124"/>
        <v>0</v>
      </c>
      <c r="AM474" s="1">
        <f t="shared" si="125"/>
        <v>3.9445596716985341</v>
      </c>
      <c r="AN474" s="1" t="b">
        <f t="shared" si="126"/>
        <v>0</v>
      </c>
      <c r="AO474" s="1">
        <v>9.4879999999999995</v>
      </c>
    </row>
    <row r="475" spans="1:41">
      <c r="A475" s="7">
        <v>472</v>
      </c>
      <c r="B475" s="9" t="s">
        <v>28</v>
      </c>
      <c r="C475" s="9" t="s">
        <v>29</v>
      </c>
      <c r="D475" s="9" t="s">
        <v>28</v>
      </c>
      <c r="E475" s="9" t="s">
        <v>29</v>
      </c>
      <c r="F475" s="2"/>
      <c r="G475" s="2"/>
      <c r="H475" s="1" t="s">
        <v>285</v>
      </c>
      <c r="M475" s="1">
        <f>PRODUCT(SUM(PRODUCT(R475,overview!$J$6),PRODUCT(W475,overview!$K$6),PRODUCT(AB475,overview!$L$6)),1/SUM(overview!$J$6:$L$6))</f>
        <v>0.66700000000000004</v>
      </c>
      <c r="N475" s="1">
        <f>PRODUCT(SUM(PRODUCT(S475,overview!$J$6),PRODUCT(X475,overview!$K$6),PRODUCT(AC475,overview!$L$6)),1/SUM(overview!$J$6:$L$6))</f>
        <v>2.3330000000000002</v>
      </c>
      <c r="O475" s="1">
        <f t="shared" si="116"/>
        <v>11</v>
      </c>
      <c r="P475" s="1">
        <f t="shared" si="117"/>
        <v>0</v>
      </c>
      <c r="Q475" s="1">
        <f t="shared" si="120"/>
        <v>0</v>
      </c>
      <c r="R475" s="1">
        <v>0.66700000000000004</v>
      </c>
      <c r="S475" s="1">
        <v>2.3330000000000002</v>
      </c>
      <c r="T475" s="1">
        <v>4</v>
      </c>
      <c r="U475" s="1">
        <v>0</v>
      </c>
      <c r="V475" s="1">
        <f t="shared" si="118"/>
        <v>0</v>
      </c>
      <c r="W475" s="1">
        <v>0.66700000000000004</v>
      </c>
      <c r="X475" s="1">
        <v>2.3330000000000002</v>
      </c>
      <c r="Y475" s="1">
        <v>7</v>
      </c>
      <c r="Z475" s="1">
        <v>0</v>
      </c>
      <c r="AA475" s="1">
        <f t="shared" si="119"/>
        <v>0</v>
      </c>
      <c r="AB475" s="1">
        <v>0.66700000000000004</v>
      </c>
      <c r="AC475" s="1">
        <v>2.3330000000000002</v>
      </c>
      <c r="AD475" s="1">
        <v>0</v>
      </c>
      <c r="AE475" s="1">
        <v>0</v>
      </c>
      <c r="AF475" s="1" t="e">
        <f t="shared" si="115"/>
        <v>#DIV/0!</v>
      </c>
      <c r="AH475" s="1">
        <f t="shared" si="121"/>
        <v>0.2146421658308067</v>
      </c>
      <c r="AI475" s="1">
        <f t="shared" si="122"/>
        <v>8.889464817934431E-2</v>
      </c>
      <c r="AJ475" s="1">
        <f t="shared" si="127"/>
        <v>0.17976106816584678</v>
      </c>
      <c r="AK475" s="1">
        <f t="shared" si="123"/>
        <v>0.26430604998801388</v>
      </c>
      <c r="AL475" s="1" t="b">
        <f t="shared" si="124"/>
        <v>0</v>
      </c>
      <c r="AM475" s="1">
        <f t="shared" si="125"/>
        <v>3.0761033062985712</v>
      </c>
      <c r="AN475" s="1" t="b">
        <f t="shared" si="126"/>
        <v>0</v>
      </c>
      <c r="AO475" s="1">
        <v>9.4879999999999995</v>
      </c>
    </row>
    <row r="476" spans="1:41">
      <c r="A476" s="7">
        <v>473</v>
      </c>
      <c r="B476" s="9" t="s">
        <v>47</v>
      </c>
      <c r="C476" s="9" t="s">
        <v>48</v>
      </c>
      <c r="D476" s="9" t="s">
        <v>79</v>
      </c>
      <c r="E476" s="9" t="s">
        <v>48</v>
      </c>
      <c r="F476" s="2"/>
      <c r="G476" s="2"/>
      <c r="H476" s="1" t="s">
        <v>285</v>
      </c>
      <c r="M476" s="1">
        <f>PRODUCT(SUM(PRODUCT(R476,overview!$J$6),PRODUCT(W476,overview!$K$6),PRODUCT(AB476,overview!$L$6)),1/SUM(overview!$J$6:$L$6))</f>
        <v>1.0400952380952382</v>
      </c>
      <c r="N476" s="1">
        <f>PRODUCT(SUM(PRODUCT(S476,overview!$J$6),PRODUCT(X476,overview!$K$6),PRODUCT(AC476,overview!$L$6)),1/SUM(overview!$J$6:$L$6))</f>
        <v>1.9599047619047618</v>
      </c>
      <c r="O476" s="1">
        <f t="shared" si="116"/>
        <v>18</v>
      </c>
      <c r="P476" s="1">
        <f t="shared" si="117"/>
        <v>2</v>
      </c>
      <c r="Q476" s="1">
        <f t="shared" si="120"/>
        <v>5.8965180253872616E-2</v>
      </c>
      <c r="R476" s="1">
        <v>0.96599999999999997</v>
      </c>
      <c r="S476" s="1">
        <v>2.0339999999999998</v>
      </c>
      <c r="T476" s="1">
        <v>6</v>
      </c>
      <c r="U476" s="1">
        <v>2</v>
      </c>
      <c r="V476" s="1">
        <f t="shared" si="118"/>
        <v>0.1583087512291052</v>
      </c>
      <c r="W476" s="1">
        <v>1.08</v>
      </c>
      <c r="X476" s="1">
        <v>1.92</v>
      </c>
      <c r="Y476" s="1">
        <v>11</v>
      </c>
      <c r="Z476" s="1">
        <v>0</v>
      </c>
      <c r="AA476" s="1">
        <f t="shared" si="119"/>
        <v>0</v>
      </c>
      <c r="AB476" s="1">
        <v>1</v>
      </c>
      <c r="AC476" s="1">
        <v>2</v>
      </c>
      <c r="AD476" s="1">
        <v>1</v>
      </c>
      <c r="AE476" s="1">
        <v>0</v>
      </c>
      <c r="AF476" s="1">
        <f t="shared" si="115"/>
        <v>0</v>
      </c>
      <c r="AH476" s="1">
        <f t="shared" si="121"/>
        <v>0.18896807277824423</v>
      </c>
      <c r="AI476" s="1">
        <f t="shared" si="122"/>
        <v>0.10561474845988046</v>
      </c>
      <c r="AJ476" s="1">
        <f t="shared" si="127"/>
        <v>0</v>
      </c>
      <c r="AK476" s="1">
        <f t="shared" si="123"/>
        <v>9.3394294319982321E-2</v>
      </c>
      <c r="AL476" s="1" t="b">
        <f t="shared" si="124"/>
        <v>0</v>
      </c>
      <c r="AM476" s="1">
        <f t="shared" si="125"/>
        <v>2.4741628281607886</v>
      </c>
      <c r="AN476" s="1" t="b">
        <f t="shared" si="126"/>
        <v>0</v>
      </c>
      <c r="AO476" s="1">
        <v>9.4879999999999995</v>
      </c>
    </row>
    <row r="477" spans="1:41">
      <c r="A477" s="7">
        <v>474</v>
      </c>
      <c r="B477" s="9" t="s">
        <v>47</v>
      </c>
      <c r="C477" s="9" t="s">
        <v>48</v>
      </c>
      <c r="D477" s="9" t="s">
        <v>47</v>
      </c>
      <c r="E477" s="9" t="s">
        <v>48</v>
      </c>
      <c r="F477" s="2"/>
      <c r="G477" s="2"/>
      <c r="H477" s="1" t="s">
        <v>285</v>
      </c>
      <c r="M477" s="1">
        <f>PRODUCT(SUM(PRODUCT(R477,overview!$J$6),PRODUCT(W477,overview!$K$6),PRODUCT(AB477,overview!$L$6)),1/SUM(overview!$J$6:$L$6))</f>
        <v>0.91259523809523801</v>
      </c>
      <c r="N477" s="1">
        <f>PRODUCT(SUM(PRODUCT(S477,overview!$J$6),PRODUCT(X477,overview!$K$6),PRODUCT(AC477,overview!$L$6)),1/SUM(overview!$J$6:$L$6))</f>
        <v>2.0874047619047618</v>
      </c>
      <c r="O477" s="1">
        <f t="shared" si="116"/>
        <v>15.5</v>
      </c>
      <c r="P477" s="1">
        <f t="shared" si="117"/>
        <v>8.5</v>
      </c>
      <c r="Q477" s="1">
        <f t="shared" si="120"/>
        <v>0.23975007736033652</v>
      </c>
      <c r="R477" s="1">
        <v>1.018</v>
      </c>
      <c r="S477" s="1">
        <v>1.982</v>
      </c>
      <c r="T477" s="1">
        <v>10</v>
      </c>
      <c r="U477" s="1">
        <v>1</v>
      </c>
      <c r="V477" s="1">
        <f t="shared" si="118"/>
        <v>5.1362260343087794E-2</v>
      </c>
      <c r="W477" s="1">
        <v>0.86</v>
      </c>
      <c r="X477" s="1">
        <v>2.14</v>
      </c>
      <c r="Y477" s="1">
        <v>5.5</v>
      </c>
      <c r="Z477" s="1">
        <v>7.5</v>
      </c>
      <c r="AA477" s="1">
        <f t="shared" si="119"/>
        <v>0.54800339847068824</v>
      </c>
      <c r="AB477" s="1">
        <v>0.85699999999999998</v>
      </c>
      <c r="AC477" s="1">
        <v>2.1429999999999998</v>
      </c>
      <c r="AD477" s="1">
        <v>0</v>
      </c>
      <c r="AE477" s="1">
        <v>0</v>
      </c>
      <c r="AF477" s="1" t="e">
        <f t="shared" si="115"/>
        <v>#DIV/0!</v>
      </c>
      <c r="AH477" s="1">
        <f t="shared" si="121"/>
        <v>0.19373640664901093</v>
      </c>
      <c r="AI477" s="1">
        <f t="shared" si="122"/>
        <v>0.1193705352520965</v>
      </c>
      <c r="AJ477" s="1">
        <f t="shared" si="127"/>
        <v>0</v>
      </c>
      <c r="AK477" s="1">
        <f t="shared" si="123"/>
        <v>0.63978785332707577</v>
      </c>
      <c r="AL477" s="1" t="b">
        <f t="shared" si="124"/>
        <v>0</v>
      </c>
      <c r="AM477" s="1">
        <f t="shared" si="125"/>
        <v>2.1969535384274548</v>
      </c>
      <c r="AN477" s="1" t="b">
        <f t="shared" si="126"/>
        <v>0</v>
      </c>
      <c r="AO477" s="1">
        <v>9.4879999999999995</v>
      </c>
    </row>
    <row r="478" spans="1:41">
      <c r="A478" s="7">
        <v>475</v>
      </c>
      <c r="B478" s="9" t="s">
        <v>54</v>
      </c>
      <c r="C478" s="9" t="s">
        <v>55</v>
      </c>
      <c r="D478" s="9" t="s">
        <v>54</v>
      </c>
      <c r="E478" s="9" t="s">
        <v>55</v>
      </c>
      <c r="F478" s="2"/>
      <c r="G478" s="2"/>
      <c r="H478" s="1" t="s">
        <v>181</v>
      </c>
      <c r="M478" s="1">
        <f>PRODUCT(SUM(PRODUCT(R478,overview!$J$6),PRODUCT(W478,overview!$K$6),PRODUCT(AB478,overview!$L$6)),1/SUM(overview!$J$6:$L$6))</f>
        <v>0.375</v>
      </c>
      <c r="N478" s="1">
        <f>PRODUCT(SUM(PRODUCT(S478,overview!$J$6),PRODUCT(X478,overview!$K$6),PRODUCT(AC478,overview!$L$6)),1/SUM(overview!$J$6:$L$6))</f>
        <v>2.625</v>
      </c>
      <c r="O478" s="1">
        <f t="shared" si="116"/>
        <v>5</v>
      </c>
      <c r="P478" s="1">
        <f t="shared" si="117"/>
        <v>0</v>
      </c>
      <c r="Q478" s="1">
        <f t="shared" si="120"/>
        <v>0</v>
      </c>
      <c r="R478" s="1">
        <v>0.375</v>
      </c>
      <c r="S478" s="1">
        <v>2.625</v>
      </c>
      <c r="T478" s="1">
        <v>1</v>
      </c>
      <c r="U478" s="1">
        <v>0</v>
      </c>
      <c r="V478" s="1">
        <f t="shared" si="118"/>
        <v>0</v>
      </c>
      <c r="W478" s="1">
        <v>0.375</v>
      </c>
      <c r="X478" s="1">
        <v>2.625</v>
      </c>
      <c r="Y478" s="1">
        <v>4</v>
      </c>
      <c r="Z478" s="1">
        <v>0</v>
      </c>
      <c r="AA478" s="1">
        <f t="shared" si="119"/>
        <v>0</v>
      </c>
      <c r="AB478" s="1">
        <v>0.375</v>
      </c>
      <c r="AC478" s="1">
        <v>2.625</v>
      </c>
      <c r="AD478" s="1">
        <v>0</v>
      </c>
      <c r="AE478" s="1">
        <v>0</v>
      </c>
      <c r="AF478" s="1" t="e">
        <f t="shared" si="115"/>
        <v>#DIV/0!</v>
      </c>
      <c r="AH478" s="1">
        <f t="shared" si="121"/>
        <v>0.16961142793547199</v>
      </c>
      <c r="AI478" s="1">
        <f t="shared" si="122"/>
        <v>0.10005808200725362</v>
      </c>
      <c r="AJ478" s="1">
        <f t="shared" si="127"/>
        <v>0</v>
      </c>
      <c r="AK478" s="1">
        <f t="shared" si="123"/>
        <v>1.3673230064890249</v>
      </c>
      <c r="AL478" s="1" t="b">
        <f t="shared" si="124"/>
        <v>0</v>
      </c>
      <c r="AM478" s="1">
        <f t="shared" si="125"/>
        <v>2.3618856872222156</v>
      </c>
      <c r="AN478" s="1" t="b">
        <f t="shared" si="126"/>
        <v>0</v>
      </c>
      <c r="AO478" s="1">
        <v>9.4879999999999995</v>
      </c>
    </row>
    <row r="479" spans="1:41">
      <c r="A479" s="7">
        <v>476</v>
      </c>
      <c r="B479" s="9" t="s">
        <v>45</v>
      </c>
      <c r="C479" s="9" t="s">
        <v>46</v>
      </c>
      <c r="D479" s="9" t="s">
        <v>45</v>
      </c>
      <c r="E479" s="9" t="s">
        <v>46</v>
      </c>
      <c r="F479" s="2"/>
      <c r="G479" s="2"/>
      <c r="H479" s="1" t="s">
        <v>181</v>
      </c>
      <c r="M479" s="1">
        <f>PRODUCT(SUM(PRODUCT(R479,overview!$J$6),PRODUCT(W479,overview!$K$6),PRODUCT(AB479,overview!$L$6)),1/SUM(overview!$J$6:$L$6))</f>
        <v>1.0036666666666665</v>
      </c>
      <c r="N479" s="1">
        <f>PRODUCT(SUM(PRODUCT(S479,overview!$J$6),PRODUCT(X479,overview!$K$6),PRODUCT(AC479,overview!$L$6)),1/SUM(overview!$J$6:$L$6))</f>
        <v>1.9963333333333333</v>
      </c>
      <c r="O479" s="1">
        <f t="shared" si="116"/>
        <v>6</v>
      </c>
      <c r="P479" s="1">
        <f t="shared" si="117"/>
        <v>0</v>
      </c>
      <c r="Q479" s="1">
        <f t="shared" si="120"/>
        <v>0</v>
      </c>
      <c r="R479" s="1">
        <v>1.0109999999999999</v>
      </c>
      <c r="S479" s="1">
        <v>1.9890000000000001</v>
      </c>
      <c r="T479" s="1">
        <v>3</v>
      </c>
      <c r="U479" s="1">
        <v>0</v>
      </c>
      <c r="V479" s="1">
        <f t="shared" si="118"/>
        <v>0</v>
      </c>
      <c r="W479" s="1">
        <v>1</v>
      </c>
      <c r="X479" s="1">
        <v>2</v>
      </c>
      <c r="Y479" s="1">
        <v>3</v>
      </c>
      <c r="Z479" s="1">
        <v>0</v>
      </c>
      <c r="AA479" s="1">
        <f t="shared" si="119"/>
        <v>0</v>
      </c>
      <c r="AB479" s="1">
        <v>1</v>
      </c>
      <c r="AC479" s="1">
        <v>2</v>
      </c>
      <c r="AD479" s="1">
        <v>0</v>
      </c>
      <c r="AE479" s="1">
        <v>0</v>
      </c>
      <c r="AF479" s="1" t="e">
        <f t="shared" si="115"/>
        <v>#DIV/0!</v>
      </c>
      <c r="AH479" s="1">
        <f t="shared" si="121"/>
        <v>0.21404228194284217</v>
      </c>
      <c r="AI479" s="1">
        <f t="shared" si="122"/>
        <v>9.4436607157334873E-2</v>
      </c>
      <c r="AJ479" s="1">
        <f t="shared" si="127"/>
        <v>7.3563790101964691E-2</v>
      </c>
      <c r="AK479" s="1">
        <f t="shared" si="123"/>
        <v>0.45752804956890286</v>
      </c>
      <c r="AL479" s="1" t="b">
        <f t="shared" si="124"/>
        <v>0</v>
      </c>
      <c r="AM479" s="1">
        <f t="shared" si="125"/>
        <v>3.4520713457519796</v>
      </c>
      <c r="AN479" s="1" t="b">
        <f t="shared" si="126"/>
        <v>0</v>
      </c>
      <c r="AO479" s="1">
        <v>9.4879999999999995</v>
      </c>
    </row>
    <row r="480" spans="1:41">
      <c r="A480" s="7">
        <v>477</v>
      </c>
      <c r="B480" s="9" t="s">
        <v>32</v>
      </c>
      <c r="C480" s="9" t="s">
        <v>33</v>
      </c>
      <c r="D480" s="9" t="s">
        <v>32</v>
      </c>
      <c r="E480" s="9" t="s">
        <v>33</v>
      </c>
      <c r="F480" s="2"/>
      <c r="G480" s="2"/>
      <c r="H480" s="1" t="s">
        <v>181</v>
      </c>
      <c r="M480" s="1">
        <f>PRODUCT(SUM(PRODUCT(R480,overview!$J$6),PRODUCT(W480,overview!$K$6),PRODUCT(AB480,overview!$L$6)),1/SUM(overview!$J$6:$L$6))</f>
        <v>0.96657142857142864</v>
      </c>
      <c r="N480" s="1">
        <f>PRODUCT(SUM(PRODUCT(S480,overview!$J$6),PRODUCT(X480,overview!$K$6),PRODUCT(AC480,overview!$L$6)),1/SUM(overview!$J$6:$L$6))</f>
        <v>2.0334285714285714</v>
      </c>
      <c r="O480" s="1">
        <f t="shared" si="116"/>
        <v>13</v>
      </c>
      <c r="P480" s="1">
        <f t="shared" si="117"/>
        <v>12</v>
      </c>
      <c r="Q480" s="1">
        <f t="shared" si="120"/>
        <v>0.43877606165086852</v>
      </c>
      <c r="R480" s="1">
        <v>1</v>
      </c>
      <c r="S480" s="1">
        <v>2</v>
      </c>
      <c r="T480" s="1">
        <v>6</v>
      </c>
      <c r="U480" s="1">
        <v>2</v>
      </c>
      <c r="V480" s="1">
        <f t="shared" si="118"/>
        <v>0.16666666666666666</v>
      </c>
      <c r="W480" s="1">
        <v>0.94799999999999995</v>
      </c>
      <c r="X480" s="1">
        <v>2.052</v>
      </c>
      <c r="Y480" s="1">
        <v>7</v>
      </c>
      <c r="Z480" s="1">
        <v>10</v>
      </c>
      <c r="AA480" s="1">
        <f t="shared" si="119"/>
        <v>0.65998329156223878</v>
      </c>
      <c r="AB480" s="1">
        <v>1</v>
      </c>
      <c r="AC480" s="1">
        <v>2</v>
      </c>
      <c r="AD480" s="1">
        <v>0</v>
      </c>
      <c r="AE480" s="1">
        <v>0</v>
      </c>
      <c r="AF480" s="1" t="e">
        <f t="shared" si="115"/>
        <v>#DIV/0!</v>
      </c>
      <c r="AH480" s="1">
        <f t="shared" si="121"/>
        <v>0.24255878596649388</v>
      </c>
      <c r="AI480" s="1">
        <f t="shared" si="122"/>
        <v>9.5985692346571796E-2</v>
      </c>
      <c r="AJ480" s="1">
        <f t="shared" si="127"/>
        <v>6.6453326551660807E-2</v>
      </c>
      <c r="AK480" s="1">
        <f t="shared" si="123"/>
        <v>2.9208650442058819E-2</v>
      </c>
      <c r="AL480" s="1" t="b">
        <f t="shared" si="124"/>
        <v>0</v>
      </c>
      <c r="AM480" s="1">
        <f t="shared" si="125"/>
        <v>4.1032302318471219</v>
      </c>
      <c r="AN480" s="1" t="b">
        <f t="shared" si="126"/>
        <v>0</v>
      </c>
      <c r="AO480" s="1">
        <v>9.4879999999999995</v>
      </c>
    </row>
    <row r="481" spans="1:41">
      <c r="A481" s="7">
        <v>478</v>
      </c>
      <c r="B481" s="9" t="s">
        <v>47</v>
      </c>
      <c r="C481" s="9" t="s">
        <v>48</v>
      </c>
      <c r="D481" s="9" t="s">
        <v>79</v>
      </c>
      <c r="E481" s="9" t="s">
        <v>48</v>
      </c>
      <c r="F481" s="2"/>
      <c r="G481" s="2"/>
      <c r="H481" s="1" t="s">
        <v>181</v>
      </c>
      <c r="J481" s="2"/>
      <c r="M481" s="1">
        <f>PRODUCT(SUM(PRODUCT(R481,overview!$J$6),PRODUCT(W481,overview!$K$6),PRODUCT(AB481,overview!$L$6)),1/SUM(overview!$J$6:$L$6))</f>
        <v>1.0088809523809523</v>
      </c>
      <c r="N481" s="1">
        <f>PRODUCT(SUM(PRODUCT(S481,overview!$J$6),PRODUCT(X481,overview!$K$6),PRODUCT(AC481,overview!$L$6)),1/SUM(overview!$J$6:$L$6))</f>
        <v>1.9911190476190475</v>
      </c>
      <c r="O481" s="1">
        <f t="shared" si="116"/>
        <v>19</v>
      </c>
      <c r="P481" s="1">
        <f t="shared" si="117"/>
        <v>6</v>
      </c>
      <c r="Q481" s="1">
        <f t="shared" si="120"/>
        <v>0.1600075019840608</v>
      </c>
      <c r="R481" s="1">
        <v>0.88200000000000001</v>
      </c>
      <c r="S481" s="1">
        <v>2.1179999999999999</v>
      </c>
      <c r="T481" s="1">
        <v>6</v>
      </c>
      <c r="U481" s="1">
        <v>3</v>
      </c>
      <c r="V481" s="1">
        <f t="shared" si="118"/>
        <v>0.20821529745042494</v>
      </c>
      <c r="W481" s="1">
        <v>1.075</v>
      </c>
      <c r="X481" s="1">
        <v>1.925</v>
      </c>
      <c r="Y481" s="1">
        <v>12</v>
      </c>
      <c r="Z481" s="1">
        <v>3</v>
      </c>
      <c r="AA481" s="1">
        <f t="shared" si="119"/>
        <v>0.1396103896103896</v>
      </c>
      <c r="AB481" s="1">
        <v>1</v>
      </c>
      <c r="AC481" s="1">
        <v>2</v>
      </c>
      <c r="AD481" s="1">
        <v>1</v>
      </c>
      <c r="AE481" s="1">
        <v>0</v>
      </c>
      <c r="AF481" s="1">
        <f t="shared" si="115"/>
        <v>0</v>
      </c>
      <c r="AH481" s="1">
        <f t="shared" si="121"/>
        <v>0.26979289936752548</v>
      </c>
      <c r="AI481" s="1">
        <f t="shared" si="122"/>
        <v>9.1534280308717991E-2</v>
      </c>
      <c r="AJ481" s="1">
        <f t="shared" si="127"/>
        <v>0.14717293981097662</v>
      </c>
      <c r="AK481" s="1">
        <f t="shared" si="123"/>
        <v>0.32286489493530496</v>
      </c>
      <c r="AL481" s="1" t="b">
        <f t="shared" si="124"/>
        <v>0</v>
      </c>
      <c r="AM481" s="1">
        <f t="shared" si="125"/>
        <v>5.0033812887743663</v>
      </c>
      <c r="AN481" s="1" t="b">
        <f t="shared" si="126"/>
        <v>0</v>
      </c>
      <c r="AO481" s="1">
        <v>9.4879999999999995</v>
      </c>
    </row>
    <row r="482" spans="1:41">
      <c r="A482" s="7">
        <v>479</v>
      </c>
      <c r="B482" s="9" t="s">
        <v>41</v>
      </c>
      <c r="C482" s="9" t="s">
        <v>42</v>
      </c>
      <c r="D482" s="9" t="s">
        <v>41</v>
      </c>
      <c r="E482" s="9" t="s">
        <v>42</v>
      </c>
      <c r="F482" s="2"/>
      <c r="G482" s="2"/>
      <c r="H482" s="1" t="s">
        <v>181</v>
      </c>
      <c r="M482" s="1">
        <f>PRODUCT(SUM(PRODUCT(R482,overview!$J$6),PRODUCT(W482,overview!$K$6),PRODUCT(AB482,overview!$L$6)),1/SUM(overview!$J$6:$L$6))</f>
        <v>0.42628571428571427</v>
      </c>
      <c r="N482" s="1">
        <f>PRODUCT(SUM(PRODUCT(S482,overview!$J$6),PRODUCT(X482,overview!$K$6),PRODUCT(AC482,overview!$L$6)),1/SUM(overview!$J$6:$L$6))</f>
        <v>2.5737142857142858</v>
      </c>
      <c r="O482" s="1">
        <f t="shared" si="116"/>
        <v>8</v>
      </c>
      <c r="P482" s="1">
        <f t="shared" si="117"/>
        <v>8</v>
      </c>
      <c r="Q482" s="1">
        <f t="shared" si="120"/>
        <v>0.16563055062166962</v>
      </c>
      <c r="R482" s="1">
        <v>0.36299999999999999</v>
      </c>
      <c r="S482" s="1">
        <v>2.637</v>
      </c>
      <c r="T482" s="1">
        <v>5</v>
      </c>
      <c r="U482" s="1">
        <v>4</v>
      </c>
      <c r="V482" s="1">
        <f t="shared" si="118"/>
        <v>0.11012514220705347</v>
      </c>
      <c r="W482" s="1">
        <v>0.45900000000000002</v>
      </c>
      <c r="X482" s="1">
        <v>2.5409999999999999</v>
      </c>
      <c r="Y482" s="1">
        <v>3</v>
      </c>
      <c r="Z482" s="1">
        <v>4</v>
      </c>
      <c r="AA482" s="1">
        <f t="shared" si="119"/>
        <v>0.2408500590318772</v>
      </c>
      <c r="AB482" s="1">
        <v>0.42899999999999999</v>
      </c>
      <c r="AC482" s="1">
        <v>2.5710000000000002</v>
      </c>
      <c r="AD482" s="1">
        <v>0</v>
      </c>
      <c r="AE482" s="1">
        <v>0</v>
      </c>
      <c r="AF482" s="1" t="e">
        <f t="shared" si="115"/>
        <v>#DIV/0!</v>
      </c>
      <c r="AH482" s="1">
        <f t="shared" si="121"/>
        <v>0.22439945707686276</v>
      </c>
      <c r="AI482" s="1">
        <f t="shared" si="122"/>
        <v>0.1057267344896598</v>
      </c>
      <c r="AJ482" s="1">
        <f t="shared" si="127"/>
        <v>0.14717293981097662</v>
      </c>
      <c r="AK482" s="1">
        <f t="shared" si="123"/>
        <v>1.7610053495135793</v>
      </c>
      <c r="AL482" s="1" t="b">
        <f t="shared" si="124"/>
        <v>0</v>
      </c>
      <c r="AM482" s="1">
        <f t="shared" si="125"/>
        <v>5.8912117380219842</v>
      </c>
      <c r="AN482" s="1" t="b">
        <f t="shared" si="126"/>
        <v>0</v>
      </c>
      <c r="AO482" s="1">
        <v>9.4879999999999995</v>
      </c>
    </row>
    <row r="483" spans="1:41">
      <c r="A483" s="7">
        <v>480</v>
      </c>
      <c r="B483" s="9" t="s">
        <v>130</v>
      </c>
      <c r="C483" s="9" t="s">
        <v>31</v>
      </c>
      <c r="D483" s="9" t="s">
        <v>30</v>
      </c>
      <c r="E483" s="9" t="s">
        <v>31</v>
      </c>
      <c r="F483" s="2"/>
      <c r="G483" s="2"/>
      <c r="H483" s="1" t="s">
        <v>181</v>
      </c>
      <c r="M483" s="1">
        <f>PRODUCT(SUM(PRODUCT(R483,overview!$J$6),PRODUCT(W483,overview!$K$6),PRODUCT(AB483,overview!$L$6)),1/SUM(overview!$J$6:$L$6))</f>
        <v>1.0412857142857144</v>
      </c>
      <c r="N483" s="1">
        <f>PRODUCT(SUM(PRODUCT(S483,overview!$J$6),PRODUCT(X483,overview!$K$6),PRODUCT(AC483,overview!$L$6)),1/SUM(overview!$J$6:$L$6))</f>
        <v>1.9587142857142854</v>
      </c>
      <c r="O483" s="1">
        <f t="shared" si="116"/>
        <v>16</v>
      </c>
      <c r="P483" s="1">
        <f t="shared" si="117"/>
        <v>6</v>
      </c>
      <c r="Q483" s="1">
        <f t="shared" si="120"/>
        <v>0.19935635621034209</v>
      </c>
      <c r="R483" s="1">
        <v>1.012</v>
      </c>
      <c r="S483" s="1">
        <v>1.988</v>
      </c>
      <c r="T483" s="1">
        <v>8</v>
      </c>
      <c r="U483" s="1">
        <v>2</v>
      </c>
      <c r="V483" s="1">
        <f t="shared" si="118"/>
        <v>0.1272635814889336</v>
      </c>
      <c r="W483" s="1">
        <v>1.0580000000000001</v>
      </c>
      <c r="X483" s="1">
        <v>1.9419999999999999</v>
      </c>
      <c r="Y483" s="1">
        <v>7</v>
      </c>
      <c r="Z483" s="1">
        <v>4</v>
      </c>
      <c r="AA483" s="1">
        <f t="shared" si="119"/>
        <v>0.31131381491834631</v>
      </c>
      <c r="AB483" s="1">
        <v>1</v>
      </c>
      <c r="AC483" s="1">
        <v>2</v>
      </c>
      <c r="AD483" s="1">
        <v>1</v>
      </c>
      <c r="AE483" s="1">
        <v>0</v>
      </c>
      <c r="AF483" s="1">
        <f t="shared" si="115"/>
        <v>0</v>
      </c>
      <c r="AH483" s="1">
        <f t="shared" si="121"/>
        <v>0.23973898003416155</v>
      </c>
      <c r="AI483" s="1">
        <f t="shared" si="122"/>
        <v>0.10248919099457533</v>
      </c>
      <c r="AJ483" s="1">
        <f t="shared" si="127"/>
        <v>0.23371931449745256</v>
      </c>
      <c r="AK483" s="1">
        <f t="shared" si="123"/>
        <v>4.4364955838414879</v>
      </c>
      <c r="AL483" s="1" t="b">
        <f t="shared" si="124"/>
        <v>0</v>
      </c>
      <c r="AM483" s="1">
        <f t="shared" si="125"/>
        <v>5.8290908707566462</v>
      </c>
      <c r="AN483" s="1" t="b">
        <f t="shared" si="126"/>
        <v>0</v>
      </c>
      <c r="AO483" s="1">
        <v>9.4879999999999995</v>
      </c>
    </row>
    <row r="484" spans="1:41">
      <c r="A484" s="7">
        <v>481</v>
      </c>
      <c r="B484" s="9" t="s">
        <v>36</v>
      </c>
      <c r="C484" s="9" t="s">
        <v>37</v>
      </c>
      <c r="D484" s="9" t="s">
        <v>67</v>
      </c>
      <c r="E484" s="9" t="s">
        <v>37</v>
      </c>
      <c r="F484" s="2"/>
      <c r="G484" s="2"/>
      <c r="H484" s="1" t="s">
        <v>181</v>
      </c>
      <c r="M484" s="1">
        <f>PRODUCT(SUM(PRODUCT(R484,overview!$J$6),PRODUCT(W484,overview!$K$6),PRODUCT(AB484,overview!$L$6)),1/SUM(overview!$J$6:$L$6))</f>
        <v>0.88059523809523799</v>
      </c>
      <c r="N484" s="1">
        <f>PRODUCT(SUM(PRODUCT(S484,overview!$J$6),PRODUCT(X484,overview!$K$6),PRODUCT(AC484,overview!$L$6)),1/SUM(overview!$J$6:$L$6))</f>
        <v>2.1194047619047618</v>
      </c>
      <c r="O484" s="1">
        <f t="shared" si="116"/>
        <v>14</v>
      </c>
      <c r="P484" s="1">
        <f t="shared" si="117"/>
        <v>1</v>
      </c>
      <c r="Q484" s="1">
        <f t="shared" si="120"/>
        <v>2.9677983646415929E-2</v>
      </c>
      <c r="R484" s="1">
        <v>1.109</v>
      </c>
      <c r="S484" s="1">
        <v>1.891</v>
      </c>
      <c r="T484" s="1">
        <v>9</v>
      </c>
      <c r="U484" s="1">
        <v>0</v>
      </c>
      <c r="V484" s="1">
        <f t="shared" si="118"/>
        <v>0</v>
      </c>
      <c r="W484" s="1">
        <v>0.751</v>
      </c>
      <c r="X484" s="1">
        <v>2.2490000000000001</v>
      </c>
      <c r="Y484" s="1">
        <v>3</v>
      </c>
      <c r="Z484" s="1">
        <v>1</v>
      </c>
      <c r="AA484" s="1">
        <f t="shared" si="119"/>
        <v>0.11130872980583963</v>
      </c>
      <c r="AB484" s="1">
        <v>1.1819999999999999</v>
      </c>
      <c r="AC484" s="1">
        <v>1.8180000000000001</v>
      </c>
      <c r="AD484" s="1">
        <v>2</v>
      </c>
      <c r="AE484" s="1">
        <v>0</v>
      </c>
      <c r="AF484" s="1">
        <f t="shared" si="115"/>
        <v>0</v>
      </c>
      <c r="AH484" s="1">
        <f t="shared" si="121"/>
        <v>0.27768493085686874</v>
      </c>
      <c r="AI484" s="1">
        <f t="shared" si="122"/>
        <v>9.6713958524410809E-2</v>
      </c>
      <c r="AJ484" s="1">
        <f t="shared" si="127"/>
        <v>0.3143942591810891</v>
      </c>
      <c r="AK484" s="1">
        <f t="shared" si="123"/>
        <v>6.9259346863872011</v>
      </c>
      <c r="AL484" s="1" t="b">
        <f t="shared" si="124"/>
        <v>0</v>
      </c>
      <c r="AM484" s="1">
        <f t="shared" si="125"/>
        <v>5.4569464764154079</v>
      </c>
      <c r="AN484" s="1" t="b">
        <f t="shared" si="126"/>
        <v>0</v>
      </c>
      <c r="AO484" s="1">
        <v>9.4879999999999995</v>
      </c>
    </row>
    <row r="485" spans="1:41">
      <c r="A485" s="7">
        <v>482</v>
      </c>
      <c r="B485" s="9" t="s">
        <v>38</v>
      </c>
      <c r="C485" s="9" t="s">
        <v>1</v>
      </c>
      <c r="D485" s="9" t="s">
        <v>77</v>
      </c>
      <c r="E485" s="9" t="s">
        <v>78</v>
      </c>
      <c r="F485" s="2"/>
      <c r="G485" s="2"/>
      <c r="H485" s="1" t="s">
        <v>181</v>
      </c>
      <c r="M485" s="1">
        <f>PRODUCT(SUM(PRODUCT(R485,overview!$J$6),PRODUCT(W485,overview!$K$6),PRODUCT(AB485,overview!$L$6)),1/SUM(overview!$J$6:$L$6))</f>
        <v>0.60502380952380952</v>
      </c>
      <c r="N485" s="1">
        <f>PRODUCT(SUM(PRODUCT(S485,overview!$J$6),PRODUCT(X485,overview!$K$6),PRODUCT(AC485,overview!$L$6)),1/SUM(overview!$J$6:$L$6))</f>
        <v>2.3949761904761901</v>
      </c>
      <c r="O485" s="1">
        <f t="shared" si="116"/>
        <v>10</v>
      </c>
      <c r="P485" s="1">
        <f t="shared" si="117"/>
        <v>13</v>
      </c>
      <c r="Q485" s="1">
        <f t="shared" si="120"/>
        <v>0.32840867291652176</v>
      </c>
      <c r="R485" s="1">
        <v>0.33300000000000002</v>
      </c>
      <c r="S485" s="1">
        <v>2.6669999999999998</v>
      </c>
      <c r="T485" s="1">
        <v>3</v>
      </c>
      <c r="U485" s="1">
        <v>2</v>
      </c>
      <c r="V485" s="1">
        <f t="shared" si="118"/>
        <v>8.3239595050618675E-2</v>
      </c>
      <c r="W485" s="1">
        <v>0.755</v>
      </c>
      <c r="X485" s="1">
        <v>2.2450000000000001</v>
      </c>
      <c r="Y485" s="1">
        <v>7</v>
      </c>
      <c r="Z485" s="1">
        <v>10</v>
      </c>
      <c r="AA485" s="1">
        <f t="shared" si="119"/>
        <v>0.4804327076041997</v>
      </c>
      <c r="AB485" s="1">
        <v>0.36399999999999999</v>
      </c>
      <c r="AC485" s="1">
        <v>2.6360000000000001</v>
      </c>
      <c r="AD485" s="1">
        <v>0</v>
      </c>
      <c r="AE485" s="1">
        <v>1</v>
      </c>
      <c r="AF485" s="1" t="e">
        <f t="shared" si="115"/>
        <v>#DIV/0!</v>
      </c>
      <c r="AH485" s="1">
        <f t="shared" si="121"/>
        <v>0.20979503394384963</v>
      </c>
      <c r="AI485" s="1">
        <f t="shared" si="122"/>
        <v>7.980257416472572E-2</v>
      </c>
      <c r="AJ485" s="1">
        <f t="shared" si="127"/>
        <v>0.28387732479369382</v>
      </c>
      <c r="AK485" s="1">
        <f t="shared" si="123"/>
        <v>15.22655034619974</v>
      </c>
      <c r="AL485" s="1" t="b">
        <f t="shared" si="124"/>
        <v>1</v>
      </c>
      <c r="AM485" s="1">
        <f t="shared" si="125"/>
        <v>7.1596548777299018</v>
      </c>
      <c r="AN485" s="1" t="b">
        <f t="shared" si="126"/>
        <v>0</v>
      </c>
      <c r="AO485" s="1">
        <v>9.4879999999999995</v>
      </c>
    </row>
    <row r="486" spans="1:41">
      <c r="A486" s="7">
        <v>483</v>
      </c>
      <c r="B486" s="9" t="s">
        <v>74</v>
      </c>
      <c r="C486" s="9" t="s">
        <v>1</v>
      </c>
      <c r="D486" s="9" t="s">
        <v>75</v>
      </c>
      <c r="E486" s="9" t="s">
        <v>1</v>
      </c>
      <c r="F486" s="2"/>
      <c r="G486" s="2"/>
      <c r="H486" s="1" t="s">
        <v>181</v>
      </c>
      <c r="M486" s="1">
        <f>PRODUCT(SUM(PRODUCT(R486,overview!$J$6),PRODUCT(W486,overview!$K$6),PRODUCT(AB486,overview!$L$6)),1/SUM(overview!$J$6:$L$6))</f>
        <v>1.0516904761904762</v>
      </c>
      <c r="N486" s="1">
        <f>PRODUCT(SUM(PRODUCT(S486,overview!$J$6),PRODUCT(X486,overview!$K$6),PRODUCT(AC486,overview!$L$6)),1/SUM(overview!$J$6:$L$6))</f>
        <v>1.9483095238095236</v>
      </c>
      <c r="O486" s="1">
        <f t="shared" si="116"/>
        <v>14</v>
      </c>
      <c r="P486" s="1">
        <f t="shared" si="117"/>
        <v>2</v>
      </c>
      <c r="Q486" s="1">
        <f t="shared" si="120"/>
        <v>7.7113772099657307E-2</v>
      </c>
      <c r="R486" s="1">
        <v>1.1890000000000001</v>
      </c>
      <c r="S486" s="1">
        <v>1.8109999999999999</v>
      </c>
      <c r="T486" s="1">
        <v>8</v>
      </c>
      <c r="U486" s="1">
        <v>0</v>
      </c>
      <c r="V486" s="1">
        <f t="shared" si="118"/>
        <v>0</v>
      </c>
      <c r="W486" s="1">
        <v>0.97499999999999998</v>
      </c>
      <c r="X486" s="1">
        <v>2.0249999999999999</v>
      </c>
      <c r="Y486" s="1">
        <v>5</v>
      </c>
      <c r="Z486" s="1">
        <v>2</v>
      </c>
      <c r="AA486" s="1">
        <f t="shared" si="119"/>
        <v>0.19259259259259259</v>
      </c>
      <c r="AB486" s="1">
        <v>1.2</v>
      </c>
      <c r="AC486" s="1">
        <v>1.8</v>
      </c>
      <c r="AD486" s="1">
        <v>1</v>
      </c>
      <c r="AE486" s="1">
        <v>0</v>
      </c>
      <c r="AF486" s="1">
        <f t="shared" si="115"/>
        <v>0</v>
      </c>
      <c r="AH486" s="1">
        <f t="shared" si="121"/>
        <v>0.19578305692514564</v>
      </c>
      <c r="AI486" s="1">
        <f t="shared" si="122"/>
        <v>6.3355890083689359E-2</v>
      </c>
      <c r="AJ486" s="1">
        <f t="shared" si="127"/>
        <v>0.25676086782483393</v>
      </c>
      <c r="AK486" s="1">
        <f t="shared" si="123"/>
        <v>30.54630532773847</v>
      </c>
      <c r="AL486" s="1" t="b">
        <f t="shared" si="124"/>
        <v>1</v>
      </c>
      <c r="AM486" s="1">
        <f t="shared" si="125"/>
        <v>9.09442758018319</v>
      </c>
      <c r="AN486" s="1" t="b">
        <f t="shared" si="126"/>
        <v>0</v>
      </c>
      <c r="AO486" s="1">
        <v>9.4879999999999995</v>
      </c>
    </row>
    <row r="487" spans="1:41">
      <c r="A487" s="7">
        <v>484</v>
      </c>
      <c r="B487" s="9" t="s">
        <v>54</v>
      </c>
      <c r="C487" s="9" t="s">
        <v>55</v>
      </c>
      <c r="D487" s="9" t="s">
        <v>67</v>
      </c>
      <c r="E487" s="9" t="s">
        <v>37</v>
      </c>
      <c r="F487" s="2"/>
      <c r="G487" s="2"/>
      <c r="H487" s="1" t="s">
        <v>181</v>
      </c>
      <c r="M487" s="1">
        <f>PRODUCT(SUM(PRODUCT(R487,overview!$J$6),PRODUCT(W487,overview!$K$6),PRODUCT(AB487,overview!$L$6)),1/SUM(overview!$J$6:$L$6))</f>
        <v>0.77602380952380956</v>
      </c>
      <c r="N487" s="1">
        <f>PRODUCT(SUM(PRODUCT(S487,overview!$J$6),PRODUCT(X487,overview!$K$6),PRODUCT(AC487,overview!$L$6)),1/SUM(overview!$J$6:$L$6))</f>
        <v>2.2239761904761908</v>
      </c>
      <c r="O487" s="1">
        <f t="shared" si="116"/>
        <v>12</v>
      </c>
      <c r="P487" s="1">
        <f t="shared" si="117"/>
        <v>5</v>
      </c>
      <c r="Q487" s="1">
        <f t="shared" si="120"/>
        <v>0.14538971026439843</v>
      </c>
      <c r="R487" s="1">
        <v>0.85199999999999998</v>
      </c>
      <c r="S487" s="1">
        <v>2.1480000000000001</v>
      </c>
      <c r="T487" s="1">
        <v>8</v>
      </c>
      <c r="U487" s="1">
        <v>2</v>
      </c>
      <c r="V487" s="1">
        <f t="shared" si="118"/>
        <v>9.916201117318435E-2</v>
      </c>
      <c r="W487" s="1">
        <v>0.748</v>
      </c>
      <c r="X487" s="1">
        <v>2.2519999999999998</v>
      </c>
      <c r="Y487" s="1">
        <v>4</v>
      </c>
      <c r="Z487" s="1">
        <v>2</v>
      </c>
      <c r="AA487" s="1">
        <f t="shared" si="119"/>
        <v>0.1660746003552398</v>
      </c>
      <c r="AB487" s="1">
        <v>0.46899999999999997</v>
      </c>
      <c r="AC487" s="1">
        <v>2.5310000000000001</v>
      </c>
      <c r="AD487" s="1">
        <v>0</v>
      </c>
      <c r="AE487" s="1">
        <v>1</v>
      </c>
      <c r="AF487" s="1" t="e">
        <f t="shared" si="115"/>
        <v>#DIV/0!</v>
      </c>
      <c r="AH487" s="1">
        <f t="shared" si="121"/>
        <v>0.21467136783520624</v>
      </c>
      <c r="AI487" s="1">
        <f t="shared" si="122"/>
        <v>4.7830518345952241E-2</v>
      </c>
      <c r="AJ487" s="1">
        <f t="shared" si="127"/>
        <v>0.39151193633952253</v>
      </c>
      <c r="AK487" s="1">
        <f t="shared" si="123"/>
        <v>80.377041994715086</v>
      </c>
      <c r="AL487" s="1" t="b">
        <f t="shared" si="124"/>
        <v>1</v>
      </c>
      <c r="AM487" s="1">
        <f t="shared" si="125"/>
        <v>10.2499984817368</v>
      </c>
      <c r="AN487" s="1" t="b">
        <f t="shared" si="126"/>
        <v>1</v>
      </c>
      <c r="AO487" s="1">
        <v>9.4879999999999995</v>
      </c>
    </row>
    <row r="488" spans="1:41">
      <c r="A488" s="7">
        <v>485</v>
      </c>
      <c r="B488" s="9" t="s">
        <v>47</v>
      </c>
      <c r="C488" s="9" t="s">
        <v>48</v>
      </c>
      <c r="D488" s="9" t="s">
        <v>47</v>
      </c>
      <c r="E488" s="9" t="s">
        <v>48</v>
      </c>
      <c r="F488" s="2"/>
      <c r="G488" s="2"/>
      <c r="H488" s="1" t="s">
        <v>181</v>
      </c>
      <c r="M488" s="1">
        <f>PRODUCT(SUM(PRODUCT(R488,overview!$J$6),PRODUCT(W488,overview!$K$6),PRODUCT(AB488,overview!$L$6)),1/SUM(overview!$J$6:$L$6))</f>
        <v>0.98435714285714293</v>
      </c>
      <c r="N488" s="1">
        <f>PRODUCT(SUM(PRODUCT(S488,overview!$J$6),PRODUCT(X488,overview!$K$6),PRODUCT(AC488,overview!$L$6)),1/SUM(overview!$J$6:$L$6))</f>
        <v>2.0156428571428568</v>
      </c>
      <c r="O488" s="1">
        <f t="shared" si="116"/>
        <v>19</v>
      </c>
      <c r="P488" s="1">
        <f t="shared" si="117"/>
        <v>6</v>
      </c>
      <c r="Q488" s="1">
        <f t="shared" si="120"/>
        <v>0.15421860224820533</v>
      </c>
      <c r="R488" s="1">
        <v>0.89</v>
      </c>
      <c r="S488" s="1">
        <v>2.11</v>
      </c>
      <c r="T488" s="1">
        <v>7</v>
      </c>
      <c r="U488" s="1">
        <v>3</v>
      </c>
      <c r="V488" s="1">
        <f t="shared" si="118"/>
        <v>0.18077183480027081</v>
      </c>
      <c r="W488" s="1">
        <v>1.038</v>
      </c>
      <c r="X488" s="1">
        <v>1.962</v>
      </c>
      <c r="Y488" s="1">
        <v>12</v>
      </c>
      <c r="Z488" s="1">
        <v>3</v>
      </c>
      <c r="AA488" s="1">
        <f t="shared" si="119"/>
        <v>0.13226299694189603</v>
      </c>
      <c r="AB488" s="1">
        <v>0.85699999999999998</v>
      </c>
      <c r="AC488" s="1">
        <v>2.1429999999999998</v>
      </c>
      <c r="AD488" s="1">
        <v>0</v>
      </c>
      <c r="AE488" s="1">
        <v>0</v>
      </c>
      <c r="AF488" s="1" t="e">
        <f t="shared" si="115"/>
        <v>#DIV/0!</v>
      </c>
      <c r="AH488" s="1">
        <f t="shared" si="121"/>
        <v>0.21355664539310218</v>
      </c>
      <c r="AI488" s="1">
        <f t="shared" si="122"/>
        <v>4.5403528104425453E-2</v>
      </c>
      <c r="AJ488" s="1">
        <f t="shared" si="127"/>
        <v>0.51310839407477071</v>
      </c>
      <c r="AK488" s="1">
        <f t="shared" si="123"/>
        <v>164.47799099840861</v>
      </c>
      <c r="AL488" s="1" t="b">
        <f t="shared" si="124"/>
        <v>1</v>
      </c>
      <c r="AM488" s="1">
        <f t="shared" si="125"/>
        <v>12.052278806937149</v>
      </c>
      <c r="AN488" s="1" t="b">
        <f t="shared" si="126"/>
        <v>1</v>
      </c>
      <c r="AO488" s="1">
        <v>9.4879999999999995</v>
      </c>
    </row>
    <row r="489" spans="1:41">
      <c r="A489" s="7">
        <v>486</v>
      </c>
      <c r="B489" s="9" t="s">
        <v>28</v>
      </c>
      <c r="C489" s="9" t="s">
        <v>29</v>
      </c>
      <c r="D489" s="9" t="s">
        <v>32</v>
      </c>
      <c r="E489" s="9" t="s">
        <v>33</v>
      </c>
      <c r="F489" s="2"/>
      <c r="G489" s="2"/>
      <c r="H489" s="1" t="s">
        <v>181</v>
      </c>
      <c r="M489" s="1">
        <f>PRODUCT(SUM(PRODUCT(R489,overview!$J$6),PRODUCT(W489,overview!$K$6),PRODUCT(AB489,overview!$L$6)),1/SUM(overview!$J$6:$L$6))</f>
        <v>0.86376190476190473</v>
      </c>
      <c r="N489" s="1">
        <f>PRODUCT(SUM(PRODUCT(S489,overview!$J$6),PRODUCT(X489,overview!$K$6),PRODUCT(AC489,overview!$L$6)),1/SUM(overview!$J$6:$L$6))</f>
        <v>2.1362380952380953</v>
      </c>
      <c r="O489" s="1">
        <f t="shared" si="116"/>
        <v>15</v>
      </c>
      <c r="P489" s="1">
        <f t="shared" si="117"/>
        <v>3</v>
      </c>
      <c r="Q489" s="1">
        <f t="shared" si="120"/>
        <v>8.0867568712244486E-2</v>
      </c>
      <c r="R489" s="1">
        <v>0.66700000000000004</v>
      </c>
      <c r="S489" s="1">
        <v>2.3330000000000002</v>
      </c>
      <c r="T489" s="1">
        <v>6</v>
      </c>
      <c r="U489" s="1">
        <v>0</v>
      </c>
      <c r="V489" s="1">
        <f t="shared" si="118"/>
        <v>0</v>
      </c>
      <c r="W489" s="1">
        <v>0.97</v>
      </c>
      <c r="X489" s="1">
        <v>2.0299999999999998</v>
      </c>
      <c r="Y489" s="1">
        <v>9</v>
      </c>
      <c r="Z489" s="1">
        <v>2</v>
      </c>
      <c r="AA489" s="1">
        <f t="shared" si="119"/>
        <v>0.10618500273672687</v>
      </c>
      <c r="AB489" s="1">
        <v>0.75</v>
      </c>
      <c r="AC489" s="1">
        <v>2.25</v>
      </c>
      <c r="AD489" s="1">
        <v>0</v>
      </c>
      <c r="AE489" s="1">
        <v>1</v>
      </c>
      <c r="AF489" s="1" t="e">
        <f t="shared" si="115"/>
        <v>#DIV/0!</v>
      </c>
      <c r="AH489" s="1">
        <f t="shared" si="121"/>
        <v>0.21019845265718917</v>
      </c>
      <c r="AI489" s="1">
        <f t="shared" si="122"/>
        <v>4.632140467063043E-2</v>
      </c>
      <c r="AJ489" s="1">
        <f t="shared" si="127"/>
        <v>0.96929536044576881</v>
      </c>
      <c r="AK489" s="1">
        <f t="shared" si="123"/>
        <v>412.12199762964201</v>
      </c>
      <c r="AL489" s="1" t="b">
        <f t="shared" si="124"/>
        <v>1</v>
      </c>
      <c r="AM489" s="1">
        <f t="shared" si="125"/>
        <v>13.012147450929085</v>
      </c>
      <c r="AN489" s="1" t="b">
        <f t="shared" si="126"/>
        <v>1</v>
      </c>
      <c r="AO489" s="1">
        <v>9.4879999999999995</v>
      </c>
    </row>
    <row r="490" spans="1:41">
      <c r="A490" s="7">
        <v>487</v>
      </c>
      <c r="B490" s="9" t="s">
        <v>89</v>
      </c>
      <c r="C490" s="9" t="s">
        <v>70</v>
      </c>
      <c r="D490" s="9" t="s">
        <v>74</v>
      </c>
      <c r="E490" s="9" t="s">
        <v>1</v>
      </c>
      <c r="F490" s="2"/>
      <c r="G490" s="2"/>
      <c r="H490" s="1" t="s">
        <v>181</v>
      </c>
      <c r="M490" s="1">
        <f>PRODUCT(SUM(PRODUCT(R490,overview!$J$6),PRODUCT(W490,overview!$K$6),PRODUCT(AB490,overview!$L$6)),1/SUM(overview!$J$6:$L$6))</f>
        <v>0.9994761904761903</v>
      </c>
      <c r="N490" s="1">
        <f>PRODUCT(SUM(PRODUCT(S490,overview!$J$6),PRODUCT(X490,overview!$K$6),PRODUCT(AC490,overview!$L$6)),1/SUM(overview!$J$6:$L$6))</f>
        <v>2.0005238095238096</v>
      </c>
      <c r="O490" s="1">
        <f t="shared" si="116"/>
        <v>11.5</v>
      </c>
      <c r="P490" s="1">
        <f t="shared" si="117"/>
        <v>8.5</v>
      </c>
      <c r="Q490" s="1">
        <f t="shared" si="120"/>
        <v>0.36927492075056939</v>
      </c>
      <c r="R490" s="1">
        <v>1</v>
      </c>
      <c r="S490" s="1">
        <v>2</v>
      </c>
      <c r="T490" s="1">
        <v>7</v>
      </c>
      <c r="U490" s="1">
        <v>0</v>
      </c>
      <c r="V490" s="1">
        <f t="shared" si="118"/>
        <v>0</v>
      </c>
      <c r="W490" s="1">
        <v>0.997</v>
      </c>
      <c r="X490" s="1">
        <v>2.0030000000000001</v>
      </c>
      <c r="Y490" s="1">
        <v>4.5</v>
      </c>
      <c r="Z490" s="1">
        <v>7.5</v>
      </c>
      <c r="AA490" s="1">
        <f t="shared" si="119"/>
        <v>0.82958894990847043</v>
      </c>
      <c r="AB490" s="1">
        <v>1.0589999999999999</v>
      </c>
      <c r="AC490" s="1">
        <v>1.9410000000000001</v>
      </c>
      <c r="AD490" s="1">
        <v>0</v>
      </c>
      <c r="AE490" s="1">
        <v>1</v>
      </c>
      <c r="AF490" s="1" t="e">
        <f t="shared" si="115"/>
        <v>#DIV/0!</v>
      </c>
      <c r="AH490" s="1">
        <f t="shared" si="121"/>
        <v>0.16954313942071675</v>
      </c>
      <c r="AI490" s="1">
        <f t="shared" si="122"/>
        <v>3.8310163604933743E-2</v>
      </c>
      <c r="AJ490" s="1">
        <f t="shared" si="127"/>
        <v>0.92748046177649068</v>
      </c>
      <c r="AK490" s="1">
        <f t="shared" si="123"/>
        <v>772.27798701270149</v>
      </c>
      <c r="AL490" s="1" t="b">
        <f t="shared" si="124"/>
        <v>1</v>
      </c>
      <c r="AM490" s="1">
        <f t="shared" si="125"/>
        <v>13.556172450113598</v>
      </c>
      <c r="AN490" s="1" t="b">
        <f t="shared" si="126"/>
        <v>1</v>
      </c>
      <c r="AO490" s="1">
        <v>9.4879999999999995</v>
      </c>
    </row>
    <row r="491" spans="1:41">
      <c r="A491" s="7">
        <v>488</v>
      </c>
      <c r="B491" s="9" t="s">
        <v>51</v>
      </c>
      <c r="C491" s="9" t="s">
        <v>52</v>
      </c>
      <c r="D491" s="9" t="s">
        <v>51</v>
      </c>
      <c r="E491" s="9" t="s">
        <v>52</v>
      </c>
      <c r="F491" s="2"/>
      <c r="G491" s="2"/>
      <c r="H491" s="1" t="s">
        <v>181</v>
      </c>
      <c r="M491" s="1">
        <f>PRODUCT(SUM(PRODUCT(R491,overview!$J$6),PRODUCT(W491,overview!$K$6),PRODUCT(AB491,overview!$L$6)),1/SUM(overview!$J$6:$L$6))</f>
        <v>0.33299999999999996</v>
      </c>
      <c r="N491" s="1">
        <f>PRODUCT(SUM(PRODUCT(S491,overview!$J$6),PRODUCT(X491,overview!$K$6),PRODUCT(AC491,overview!$L$6)),1/SUM(overview!$J$6:$L$6))</f>
        <v>2.6669999999999998</v>
      </c>
      <c r="O491" s="1">
        <f t="shared" si="116"/>
        <v>8</v>
      </c>
      <c r="P491" s="1">
        <f t="shared" si="117"/>
        <v>0</v>
      </c>
      <c r="Q491" s="1">
        <f t="shared" si="120"/>
        <v>0</v>
      </c>
      <c r="R491" s="1">
        <v>0.33300000000000002</v>
      </c>
      <c r="S491" s="1">
        <v>2.6669999999999998</v>
      </c>
      <c r="T491" s="1">
        <v>4</v>
      </c>
      <c r="U491" s="1">
        <v>0</v>
      </c>
      <c r="V491" s="1">
        <f t="shared" si="118"/>
        <v>0</v>
      </c>
      <c r="W491" s="1">
        <v>0.33300000000000002</v>
      </c>
      <c r="X491" s="1">
        <v>2.6669999999999998</v>
      </c>
      <c r="Y491" s="1">
        <v>4</v>
      </c>
      <c r="Z491" s="1">
        <v>0</v>
      </c>
      <c r="AA491" s="1">
        <f t="shared" si="119"/>
        <v>0</v>
      </c>
      <c r="AB491" s="1">
        <v>0.33300000000000002</v>
      </c>
      <c r="AC491" s="1">
        <v>2.6669999999999998</v>
      </c>
      <c r="AD491" s="1">
        <v>0</v>
      </c>
      <c r="AE491" s="1">
        <v>0</v>
      </c>
      <c r="AF491" s="1" t="e">
        <f t="shared" si="115"/>
        <v>#DIV/0!</v>
      </c>
      <c r="AH491" s="1">
        <f t="shared" si="121"/>
        <v>0.14756077802038409</v>
      </c>
      <c r="AI491" s="1">
        <f t="shared" si="122"/>
        <v>3.4408858197404454E-2</v>
      </c>
      <c r="AJ491" s="1">
        <f t="shared" si="127"/>
        <v>1.5937715732146966</v>
      </c>
      <c r="AK491" s="1">
        <f t="shared" si="123"/>
        <v>1099.885113108161</v>
      </c>
      <c r="AL491" s="1" t="b">
        <f t="shared" si="124"/>
        <v>1</v>
      </c>
      <c r="AM491" s="1">
        <f t="shared" si="125"/>
        <v>16.150362523841874</v>
      </c>
      <c r="AN491" s="1" t="b">
        <f t="shared" si="126"/>
        <v>1</v>
      </c>
      <c r="AO491" s="1">
        <v>9.4879999999999995</v>
      </c>
    </row>
    <row r="492" spans="1:41">
      <c r="A492" s="7">
        <v>489</v>
      </c>
      <c r="B492" s="9" t="s">
        <v>54</v>
      </c>
      <c r="C492" s="9" t="s">
        <v>55</v>
      </c>
      <c r="D492" s="9" t="s">
        <v>94</v>
      </c>
      <c r="E492" s="9" t="s">
        <v>55</v>
      </c>
      <c r="F492" s="2"/>
      <c r="G492" s="2"/>
      <c r="H492" s="1" t="s">
        <v>181</v>
      </c>
      <c r="M492" s="1">
        <f>PRODUCT(SUM(PRODUCT(R492,overview!$J$6),PRODUCT(W492,overview!$K$6),PRODUCT(AB492,overview!$L$6)),1/SUM(overview!$J$6:$L$6))</f>
        <v>0.375</v>
      </c>
      <c r="N492" s="1">
        <f>PRODUCT(SUM(PRODUCT(S492,overview!$J$6),PRODUCT(X492,overview!$K$6),PRODUCT(AC492,overview!$L$6)),1/SUM(overview!$J$6:$L$6))</f>
        <v>2.625</v>
      </c>
      <c r="O492" s="1">
        <f t="shared" si="116"/>
        <v>7</v>
      </c>
      <c r="P492" s="1">
        <f t="shared" si="117"/>
        <v>0</v>
      </c>
      <c r="Q492" s="1">
        <f t="shared" si="120"/>
        <v>0</v>
      </c>
      <c r="R492" s="1">
        <v>0.375</v>
      </c>
      <c r="S492" s="1">
        <v>2.625</v>
      </c>
      <c r="T492" s="1">
        <v>2</v>
      </c>
      <c r="U492" s="1">
        <v>0</v>
      </c>
      <c r="V492" s="1">
        <f t="shared" si="118"/>
        <v>0</v>
      </c>
      <c r="W492" s="1">
        <v>0.375</v>
      </c>
      <c r="X492" s="1">
        <v>2.625</v>
      </c>
      <c r="Y492" s="1">
        <v>4</v>
      </c>
      <c r="Z492" s="1">
        <v>0</v>
      </c>
      <c r="AA492" s="1">
        <f t="shared" si="119"/>
        <v>0</v>
      </c>
      <c r="AB492" s="1">
        <v>0.375</v>
      </c>
      <c r="AC492" s="1">
        <v>2.625</v>
      </c>
      <c r="AD492" s="1">
        <v>1</v>
      </c>
      <c r="AE492" s="1">
        <v>0</v>
      </c>
      <c r="AF492" s="1">
        <f t="shared" si="115"/>
        <v>0</v>
      </c>
      <c r="AH492" s="1">
        <f t="shared" si="121"/>
        <v>0.16404492094036674</v>
      </c>
      <c r="AI492" s="1">
        <f t="shared" si="122"/>
        <v>2.4579006353985796E-2</v>
      </c>
      <c r="AJ492" s="1">
        <f t="shared" si="127"/>
        <v>1.5886674919139083</v>
      </c>
      <c r="AK492" s="1">
        <f t="shared" si="123"/>
        <v>1357.2058402189127</v>
      </c>
      <c r="AL492" s="1" t="b">
        <f t="shared" si="124"/>
        <v>1</v>
      </c>
      <c r="AM492" s="1">
        <f t="shared" si="125"/>
        <v>20.553095275468117</v>
      </c>
      <c r="AN492" s="1" t="b">
        <f t="shared" si="126"/>
        <v>1</v>
      </c>
      <c r="AO492" s="1">
        <v>9.4879999999999995</v>
      </c>
    </row>
    <row r="493" spans="1:41">
      <c r="A493" s="7">
        <v>490</v>
      </c>
      <c r="B493" s="9" t="s">
        <v>30</v>
      </c>
      <c r="C493" s="9" t="s">
        <v>31</v>
      </c>
      <c r="D493" s="9" t="s">
        <v>41</v>
      </c>
      <c r="E493" s="9" t="s">
        <v>42</v>
      </c>
      <c r="F493" s="2"/>
      <c r="G493" s="2"/>
      <c r="H493" s="1" t="s">
        <v>181</v>
      </c>
      <c r="M493" s="1">
        <f>PRODUCT(SUM(PRODUCT(R493,overview!$J$6),PRODUCT(W493,overview!$K$6),PRODUCT(AB493,overview!$L$6)),1/SUM(overview!$J$6:$L$6))</f>
        <v>0.75028571428571422</v>
      </c>
      <c r="N493" s="1">
        <f>PRODUCT(SUM(PRODUCT(S493,overview!$J$6),PRODUCT(X493,overview!$K$6),PRODUCT(AC493,overview!$L$6)),1/SUM(overview!$J$6:$L$6))</f>
        <v>2.2497142857142856</v>
      </c>
      <c r="O493" s="1">
        <f t="shared" si="116"/>
        <v>10</v>
      </c>
      <c r="P493" s="1">
        <f t="shared" si="117"/>
        <v>9</v>
      </c>
      <c r="Q493" s="1">
        <f t="shared" si="120"/>
        <v>0.30015240030480062</v>
      </c>
      <c r="R493" s="1">
        <v>1</v>
      </c>
      <c r="S493" s="1">
        <v>2</v>
      </c>
      <c r="T493" s="1">
        <v>6</v>
      </c>
      <c r="U493" s="1">
        <v>0</v>
      </c>
      <c r="V493" s="1">
        <f t="shared" si="118"/>
        <v>0</v>
      </c>
      <c r="W493" s="1">
        <v>0.629</v>
      </c>
      <c r="X493" s="1">
        <v>2.371</v>
      </c>
      <c r="Y493" s="1">
        <v>4</v>
      </c>
      <c r="Z493" s="1">
        <v>7</v>
      </c>
      <c r="AA493" s="1">
        <f t="shared" si="119"/>
        <v>0.464255588359342</v>
      </c>
      <c r="AB493" s="1">
        <v>0.52900000000000003</v>
      </c>
      <c r="AC493" s="1">
        <v>2.4710000000000001</v>
      </c>
      <c r="AD493" s="1">
        <v>0</v>
      </c>
      <c r="AE493" s="1">
        <v>2</v>
      </c>
      <c r="AF493" s="1" t="e">
        <f t="shared" si="115"/>
        <v>#DIV/0!</v>
      </c>
      <c r="AH493" s="1">
        <f t="shared" si="121"/>
        <v>0.16464780956710939</v>
      </c>
      <c r="AI493" s="1">
        <f t="shared" si="122"/>
        <v>9.380786809030376E-3</v>
      </c>
      <c r="AJ493" s="1">
        <f t="shared" si="127"/>
        <v>0.87521039652405375</v>
      </c>
      <c r="AK493" s="1">
        <f t="shared" si="123"/>
        <v>1579.4746239054323</v>
      </c>
      <c r="AL493" s="1" t="b">
        <f t="shared" si="124"/>
        <v>1</v>
      </c>
      <c r="AM493" s="1">
        <f t="shared" si="125"/>
        <v>25.134837044550601</v>
      </c>
      <c r="AN493" s="1" t="b">
        <f t="shared" si="126"/>
        <v>1</v>
      </c>
      <c r="AO493" s="1">
        <v>9.4879999999999995</v>
      </c>
    </row>
    <row r="494" spans="1:41">
      <c r="A494" s="7">
        <v>491</v>
      </c>
      <c r="B494" s="9" t="s">
        <v>65</v>
      </c>
      <c r="C494" s="9" t="s">
        <v>2</v>
      </c>
      <c r="D494" s="9" t="s">
        <v>54</v>
      </c>
      <c r="E494" s="9" t="s">
        <v>55</v>
      </c>
      <c r="F494" s="2"/>
      <c r="G494" s="2"/>
      <c r="H494" s="1" t="s">
        <v>181</v>
      </c>
      <c r="M494" s="1">
        <f>PRODUCT(SUM(PRODUCT(R494,overview!$J$6),PRODUCT(W494,overview!$K$6),PRODUCT(AB494,overview!$L$6)),1/SUM(overview!$J$6:$L$6))</f>
        <v>0.48690476190476195</v>
      </c>
      <c r="N494" s="1">
        <f>PRODUCT(SUM(PRODUCT(S494,overview!$J$6),PRODUCT(X494,overview!$K$6),PRODUCT(AC494,overview!$L$6)),1/SUM(overview!$J$6:$L$6))</f>
        <v>2.513095238095238</v>
      </c>
      <c r="O494" s="1">
        <f t="shared" si="116"/>
        <v>9.5</v>
      </c>
      <c r="P494" s="1">
        <f t="shared" si="117"/>
        <v>8.5</v>
      </c>
      <c r="Q494" s="1">
        <f t="shared" si="120"/>
        <v>0.17335261412650527</v>
      </c>
      <c r="R494" s="1">
        <v>0.40100000000000002</v>
      </c>
      <c r="S494" s="1">
        <v>2.5990000000000002</v>
      </c>
      <c r="T494" s="1">
        <v>5</v>
      </c>
      <c r="U494" s="1">
        <v>2</v>
      </c>
      <c r="V494" s="1">
        <f t="shared" si="118"/>
        <v>6.1716044632550988E-2</v>
      </c>
      <c r="W494" s="1">
        <v>0.53600000000000003</v>
      </c>
      <c r="X494" s="1">
        <v>2.464</v>
      </c>
      <c r="Y494" s="1">
        <v>4.5</v>
      </c>
      <c r="Z494" s="1">
        <v>5.5</v>
      </c>
      <c r="AA494" s="1">
        <f t="shared" si="119"/>
        <v>0.26587301587301587</v>
      </c>
      <c r="AB494" s="1">
        <v>0.36399999999999999</v>
      </c>
      <c r="AC494" s="1">
        <v>2.6360000000000001</v>
      </c>
      <c r="AD494" s="1">
        <v>0</v>
      </c>
      <c r="AE494" s="1">
        <v>1</v>
      </c>
      <c r="AF494" s="1" t="e">
        <f t="shared" si="115"/>
        <v>#DIV/0!</v>
      </c>
      <c r="AH494" s="1">
        <f t="shared" si="121"/>
        <v>0.16374089449361634</v>
      </c>
      <c r="AI494" s="1">
        <f t="shared" si="122"/>
        <v>1.0078427197558465E-2</v>
      </c>
      <c r="AJ494" s="1">
        <f t="shared" ref="AJ494:AJ525" si="128">(SUM(AE490:AE500)*SUM(AB490:AB500))/(SUM(AD490:AD500)*SUM(AC490:AC500))</f>
        <v>0.7612562754476816</v>
      </c>
      <c r="AK494" s="1">
        <f t="shared" si="123"/>
        <v>1419.544714764435</v>
      </c>
      <c r="AL494" s="1" t="b">
        <f t="shared" si="124"/>
        <v>1</v>
      </c>
      <c r="AM494" s="1">
        <f t="shared" si="125"/>
        <v>34.618917220180052</v>
      </c>
      <c r="AN494" s="1" t="b">
        <f t="shared" si="126"/>
        <v>1</v>
      </c>
      <c r="AO494" s="1">
        <v>9.4879999999999995</v>
      </c>
    </row>
    <row r="495" spans="1:41">
      <c r="A495" s="7">
        <v>492</v>
      </c>
      <c r="B495" s="9" t="s">
        <v>47</v>
      </c>
      <c r="C495" s="9" t="s">
        <v>48</v>
      </c>
      <c r="D495" s="9" t="s">
        <v>47</v>
      </c>
      <c r="E495" s="9" t="s">
        <v>48</v>
      </c>
      <c r="F495" s="2"/>
      <c r="G495" s="2"/>
      <c r="H495" s="1" t="s">
        <v>181</v>
      </c>
      <c r="M495" s="1">
        <f>PRODUCT(SUM(PRODUCT(R495,overview!$J$6),PRODUCT(W495,overview!$K$6),PRODUCT(AB495,overview!$L$6)),1/SUM(overview!$J$6:$L$6))</f>
        <v>1.0071666666666668</v>
      </c>
      <c r="N495" s="1">
        <f>PRODUCT(SUM(PRODUCT(S495,overview!$J$6),PRODUCT(X495,overview!$K$6),PRODUCT(AC495,overview!$L$6)),1/SUM(overview!$J$6:$L$6))</f>
        <v>1.9928333333333332</v>
      </c>
      <c r="O495" s="1">
        <f t="shared" si="116"/>
        <v>13</v>
      </c>
      <c r="P495" s="1">
        <f t="shared" si="117"/>
        <v>1</v>
      </c>
      <c r="Q495" s="1">
        <f t="shared" si="120"/>
        <v>3.8876486898566015E-2</v>
      </c>
      <c r="R495" s="1">
        <v>0.94299999999999995</v>
      </c>
      <c r="S495" s="1">
        <v>2.0569999999999999</v>
      </c>
      <c r="T495" s="1">
        <v>6</v>
      </c>
      <c r="U495" s="1">
        <v>0</v>
      </c>
      <c r="V495" s="1">
        <f t="shared" si="118"/>
        <v>0</v>
      </c>
      <c r="W495" s="1">
        <v>1.046</v>
      </c>
      <c r="X495" s="1">
        <v>1.954</v>
      </c>
      <c r="Y495" s="1">
        <v>7</v>
      </c>
      <c r="Z495" s="1">
        <v>1</v>
      </c>
      <c r="AA495" s="1">
        <f t="shared" si="119"/>
        <v>7.6473168591899399E-2</v>
      </c>
      <c r="AB495" s="1">
        <v>0.85699999999999998</v>
      </c>
      <c r="AC495" s="1">
        <v>2.1429999999999998</v>
      </c>
      <c r="AD495" s="1">
        <v>0</v>
      </c>
      <c r="AE495" s="1">
        <v>0</v>
      </c>
      <c r="AF495" s="1" t="e">
        <f t="shared" si="115"/>
        <v>#DIV/0!</v>
      </c>
      <c r="AH495" s="1">
        <f t="shared" si="121"/>
        <v>0.11292729453240075</v>
      </c>
      <c r="AI495" s="1">
        <f t="shared" si="122"/>
        <v>9.5132369934691433E-3</v>
      </c>
      <c r="AJ495" s="1">
        <f t="shared" si="128"/>
        <v>0.54031792463723483</v>
      </c>
      <c r="AK495" s="1">
        <f t="shared" si="123"/>
        <v>1538.662898807554</v>
      </c>
      <c r="AL495" s="1" t="b">
        <f t="shared" si="124"/>
        <v>1</v>
      </c>
      <c r="AM495" s="1">
        <f t="shared" si="125"/>
        <v>41.974455920279851</v>
      </c>
      <c r="AN495" s="1" t="b">
        <f t="shared" si="126"/>
        <v>1</v>
      </c>
      <c r="AO495" s="1">
        <v>9.4879999999999995</v>
      </c>
    </row>
    <row r="496" spans="1:41">
      <c r="A496" s="7">
        <v>493</v>
      </c>
      <c r="B496" s="9" t="s">
        <v>45</v>
      </c>
      <c r="C496" s="9" t="s">
        <v>46</v>
      </c>
      <c r="D496" s="9" t="s">
        <v>45</v>
      </c>
      <c r="E496" s="9" t="s">
        <v>46</v>
      </c>
      <c r="F496" s="2"/>
      <c r="G496" s="2"/>
      <c r="H496" s="1" t="s">
        <v>181</v>
      </c>
      <c r="M496" s="1">
        <f>PRODUCT(SUM(PRODUCT(R496,overview!$J$6),PRODUCT(W496,overview!$K$6),PRODUCT(AB496,overview!$L$6)),1/SUM(overview!$J$6:$L$6))</f>
        <v>0.9444999999999999</v>
      </c>
      <c r="N496" s="1">
        <f>PRODUCT(SUM(PRODUCT(S496,overview!$J$6),PRODUCT(X496,overview!$K$6),PRODUCT(AC496,overview!$L$6)),1/SUM(overview!$J$6:$L$6))</f>
        <v>2.0555000000000003</v>
      </c>
      <c r="O496" s="1">
        <f t="shared" si="116"/>
        <v>12</v>
      </c>
      <c r="P496" s="1">
        <f t="shared" si="117"/>
        <v>1</v>
      </c>
      <c r="Q496" s="1">
        <f t="shared" si="120"/>
        <v>3.8291575447985067E-2</v>
      </c>
      <c r="R496" s="1">
        <v>1.0089999999999999</v>
      </c>
      <c r="S496" s="1">
        <v>1.9910000000000001</v>
      </c>
      <c r="T496" s="1">
        <v>6</v>
      </c>
      <c r="U496" s="1">
        <v>0</v>
      </c>
      <c r="V496" s="1">
        <f t="shared" si="118"/>
        <v>0</v>
      </c>
      <c r="W496" s="1">
        <v>0.90900000000000003</v>
      </c>
      <c r="X496" s="1">
        <v>2.0910000000000002</v>
      </c>
      <c r="Y496" s="1">
        <v>6</v>
      </c>
      <c r="Z496" s="1">
        <v>1</v>
      </c>
      <c r="AA496" s="1">
        <f t="shared" si="119"/>
        <v>7.2453371592539451E-2</v>
      </c>
      <c r="AB496" s="1">
        <v>1</v>
      </c>
      <c r="AC496" s="1">
        <v>2</v>
      </c>
      <c r="AD496" s="1">
        <v>0</v>
      </c>
      <c r="AE496" s="1">
        <v>0</v>
      </c>
      <c r="AF496" s="1" t="e">
        <f t="shared" si="115"/>
        <v>#DIV/0!</v>
      </c>
      <c r="AH496" s="1">
        <f t="shared" si="121"/>
        <v>0.12054037056829289</v>
      </c>
      <c r="AI496" s="1">
        <f t="shared" si="122"/>
        <v>9.841279648416355E-3</v>
      </c>
      <c r="AJ496" s="1">
        <f t="shared" si="128"/>
        <v>0.54031792463723483</v>
      </c>
      <c r="AK496" s="1">
        <f t="shared" si="123"/>
        <v>1341.1727530586654</v>
      </c>
      <c r="AL496" s="1" t="b">
        <f t="shared" si="124"/>
        <v>1</v>
      </c>
      <c r="AM496" s="1">
        <f t="shared" si="125"/>
        <v>31.338495643269194</v>
      </c>
      <c r="AN496" s="1" t="b">
        <f t="shared" si="126"/>
        <v>1</v>
      </c>
      <c r="AO496" s="1">
        <v>9.4879999999999995</v>
      </c>
    </row>
    <row r="497" spans="1:41">
      <c r="A497" s="7">
        <v>494</v>
      </c>
      <c r="B497" s="9" t="s">
        <v>98</v>
      </c>
      <c r="C497" s="9" t="s">
        <v>50</v>
      </c>
      <c r="D497" s="9" t="s">
        <v>98</v>
      </c>
      <c r="E497" s="9" t="s">
        <v>50</v>
      </c>
      <c r="F497" s="2"/>
      <c r="G497" s="2"/>
      <c r="H497" s="1" t="s">
        <v>181</v>
      </c>
      <c r="M497" s="1">
        <f>PRODUCT(SUM(PRODUCT(R497,overview!$J$6),PRODUCT(W497,overview!$K$6),PRODUCT(AB497,overview!$L$6)),1/SUM(overview!$J$6:$L$6))</f>
        <v>0.33299999999999996</v>
      </c>
      <c r="N497" s="1">
        <f>PRODUCT(SUM(PRODUCT(S497,overview!$J$6),PRODUCT(X497,overview!$K$6),PRODUCT(AC497,overview!$L$6)),1/SUM(overview!$J$6:$L$6))</f>
        <v>2.6669999999999998</v>
      </c>
      <c r="O497" s="1">
        <f t="shared" si="116"/>
        <v>9</v>
      </c>
      <c r="P497" s="1">
        <f t="shared" si="117"/>
        <v>0</v>
      </c>
      <c r="Q497" s="1">
        <f t="shared" si="120"/>
        <v>0</v>
      </c>
      <c r="R497" s="1">
        <v>0.33300000000000002</v>
      </c>
      <c r="S497" s="1">
        <v>2.6669999999999998</v>
      </c>
      <c r="T497" s="1">
        <v>6</v>
      </c>
      <c r="U497" s="1">
        <v>0</v>
      </c>
      <c r="V497" s="1">
        <f t="shared" si="118"/>
        <v>0</v>
      </c>
      <c r="W497" s="1">
        <v>0.33300000000000002</v>
      </c>
      <c r="X497" s="1">
        <v>2.6669999999999998</v>
      </c>
      <c r="Y497" s="1">
        <v>3</v>
      </c>
      <c r="Z497" s="1">
        <v>0</v>
      </c>
      <c r="AA497" s="1">
        <f t="shared" si="119"/>
        <v>0</v>
      </c>
      <c r="AB497" s="1">
        <v>0.33300000000000002</v>
      </c>
      <c r="AC497" s="1">
        <v>2.6669999999999998</v>
      </c>
      <c r="AD497" s="1">
        <v>0</v>
      </c>
      <c r="AE497" s="1">
        <v>0</v>
      </c>
      <c r="AF497" s="1" t="e">
        <f t="shared" si="115"/>
        <v>#DIV/0!</v>
      </c>
      <c r="AH497" s="1">
        <f t="shared" si="121"/>
        <v>0.12680360039123922</v>
      </c>
      <c r="AI497" s="1">
        <f t="shared" si="122"/>
        <v>9.9604379795396412E-3</v>
      </c>
      <c r="AJ497" s="1">
        <f t="shared" si="128"/>
        <v>1.2058684335068621</v>
      </c>
      <c r="AK497" s="1">
        <f t="shared" si="123"/>
        <v>1199.5204858458878</v>
      </c>
      <c r="AL497" s="1" t="b">
        <f t="shared" si="124"/>
        <v>1</v>
      </c>
      <c r="AM497" s="1">
        <f t="shared" si="125"/>
        <v>26.428083064216043</v>
      </c>
      <c r="AN497" s="1" t="b">
        <f t="shared" si="126"/>
        <v>1</v>
      </c>
      <c r="AO497" s="1">
        <v>9.4879999999999995</v>
      </c>
    </row>
    <row r="498" spans="1:41">
      <c r="A498" s="7">
        <v>495</v>
      </c>
      <c r="B498" s="9" t="s">
        <v>84</v>
      </c>
      <c r="C498" s="9" t="s">
        <v>37</v>
      </c>
      <c r="D498" s="9" t="s">
        <v>84</v>
      </c>
      <c r="E498" s="9" t="s">
        <v>37</v>
      </c>
      <c r="F498" s="2"/>
      <c r="G498" s="2"/>
      <c r="H498" s="1" t="s">
        <v>181</v>
      </c>
      <c r="M498" s="1">
        <f>PRODUCT(SUM(PRODUCT(R498,overview!$J$6),PRODUCT(W498,overview!$K$6),PRODUCT(AB498,overview!$L$6)),1/SUM(overview!$J$6:$L$6))</f>
        <v>1.0161904761904763</v>
      </c>
      <c r="N498" s="1">
        <f>PRODUCT(SUM(PRODUCT(S498,overview!$J$6),PRODUCT(X498,overview!$K$6),PRODUCT(AC498,overview!$L$6)),1/SUM(overview!$J$6:$L$6))</f>
        <v>1.9838095238095235</v>
      </c>
      <c r="O498" s="1">
        <f t="shared" si="116"/>
        <v>17</v>
      </c>
      <c r="P498" s="1">
        <f t="shared" si="117"/>
        <v>5</v>
      </c>
      <c r="Q498" s="1">
        <f t="shared" si="120"/>
        <v>0.15065939962158656</v>
      </c>
      <c r="R498" s="1">
        <v>1.2250000000000001</v>
      </c>
      <c r="S498" s="1">
        <v>1.7749999999999999</v>
      </c>
      <c r="T498" s="1">
        <v>12</v>
      </c>
      <c r="U498" s="1">
        <v>0</v>
      </c>
      <c r="V498" s="1">
        <f t="shared" si="118"/>
        <v>0</v>
      </c>
      <c r="W498" s="1">
        <v>0.89</v>
      </c>
      <c r="X498" s="1">
        <v>2.11</v>
      </c>
      <c r="Y498" s="1">
        <v>5</v>
      </c>
      <c r="Z498" s="1">
        <v>5</v>
      </c>
      <c r="AA498" s="1">
        <f t="shared" si="119"/>
        <v>0.4218009478672986</v>
      </c>
      <c r="AB498" s="1">
        <v>1.5</v>
      </c>
      <c r="AC498" s="1">
        <v>1.5</v>
      </c>
      <c r="AD498" s="1">
        <v>0</v>
      </c>
      <c r="AE498" s="1">
        <v>0</v>
      </c>
      <c r="AF498" s="1" t="e">
        <f t="shared" si="115"/>
        <v>#DIV/0!</v>
      </c>
      <c r="AH498" s="1">
        <f t="shared" si="121"/>
        <v>8.3649283965595705E-2</v>
      </c>
      <c r="AI498" s="1">
        <f t="shared" si="122"/>
        <v>1.0281742430492534E-2</v>
      </c>
      <c r="AJ498" s="1">
        <f t="shared" si="128"/>
        <v>0.65220012055455101</v>
      </c>
      <c r="AK498" s="1">
        <f t="shared" si="123"/>
        <v>1065.9948020971706</v>
      </c>
      <c r="AL498" s="1" t="b">
        <f t="shared" si="124"/>
        <v>1</v>
      </c>
      <c r="AM498" s="1">
        <f t="shared" si="125"/>
        <v>23.739770682714258</v>
      </c>
      <c r="AN498" s="1" t="b">
        <f t="shared" si="126"/>
        <v>1</v>
      </c>
      <c r="AO498" s="1">
        <v>9.4879999999999995</v>
      </c>
    </row>
    <row r="499" spans="1:41">
      <c r="A499" s="7">
        <v>496</v>
      </c>
      <c r="B499" s="9" t="s">
        <v>98</v>
      </c>
      <c r="C499" s="9" t="s">
        <v>50</v>
      </c>
      <c r="D499" s="9" t="s">
        <v>41</v>
      </c>
      <c r="E499" s="9" t="s">
        <v>42</v>
      </c>
      <c r="F499" s="2"/>
      <c r="G499" s="2"/>
      <c r="H499" s="1" t="s">
        <v>181</v>
      </c>
      <c r="M499" s="1">
        <f>PRODUCT(SUM(PRODUCT(R499,overview!$J$6),PRODUCT(W499,overview!$K$6),PRODUCT(AB499,overview!$L$6)),1/SUM(overview!$J$6:$L$6))</f>
        <v>0.38811904761904764</v>
      </c>
      <c r="N499" s="1">
        <f>PRODUCT(SUM(PRODUCT(S499,overview!$J$6),PRODUCT(X499,overview!$K$6),PRODUCT(AC499,overview!$L$6)),1/SUM(overview!$J$6:$L$6))</f>
        <v>2.6118809523809521</v>
      </c>
      <c r="O499" s="1">
        <f t="shared" si="116"/>
        <v>7</v>
      </c>
      <c r="P499" s="1">
        <f t="shared" si="117"/>
        <v>2</v>
      </c>
      <c r="Q499" s="1">
        <f t="shared" si="120"/>
        <v>4.2456435987826432E-2</v>
      </c>
      <c r="R499" s="1">
        <v>0.33300000000000002</v>
      </c>
      <c r="S499" s="1">
        <v>2.6669999999999998</v>
      </c>
      <c r="T499" s="1">
        <v>4</v>
      </c>
      <c r="U499" s="1">
        <v>0</v>
      </c>
      <c r="V499" s="1">
        <f t="shared" si="118"/>
        <v>0</v>
      </c>
      <c r="W499" s="1">
        <v>0.41799999999999998</v>
      </c>
      <c r="X499" s="1">
        <v>2.5819999999999999</v>
      </c>
      <c r="Y499" s="1">
        <v>2</v>
      </c>
      <c r="Z499" s="1">
        <v>1</v>
      </c>
      <c r="AA499" s="1">
        <f t="shared" si="119"/>
        <v>8.0945003872966687E-2</v>
      </c>
      <c r="AB499" s="1">
        <v>0.35299999999999998</v>
      </c>
      <c r="AC499" s="1">
        <v>2.6469999999999998</v>
      </c>
      <c r="AD499" s="1">
        <v>1</v>
      </c>
      <c r="AE499" s="1">
        <v>1</v>
      </c>
      <c r="AF499" s="1">
        <f t="shared" si="115"/>
        <v>0.13335851907820173</v>
      </c>
      <c r="AH499" s="1">
        <f t="shared" si="121"/>
        <v>5.3161622501883471E-2</v>
      </c>
      <c r="AI499" s="1">
        <f t="shared" si="122"/>
        <v>0</v>
      </c>
      <c r="AJ499" s="1">
        <f t="shared" si="128"/>
        <v>0.18300355989734252</v>
      </c>
      <c r="AK499" s="1">
        <f t="shared" si="123"/>
        <v>947.26145054866208</v>
      </c>
      <c r="AL499" s="1" t="b">
        <f t="shared" si="124"/>
        <v>1</v>
      </c>
      <c r="AM499" s="1">
        <f t="shared" si="125"/>
        <v>20.025233570165504</v>
      </c>
      <c r="AN499" s="1" t="b">
        <f t="shared" si="126"/>
        <v>1</v>
      </c>
      <c r="AO499" s="1">
        <v>9.4879999999999995</v>
      </c>
    </row>
    <row r="500" spans="1:41">
      <c r="A500" s="7">
        <v>497</v>
      </c>
      <c r="B500" s="9" t="s">
        <v>89</v>
      </c>
      <c r="C500" s="9" t="s">
        <v>70</v>
      </c>
      <c r="D500" s="9" t="s">
        <v>89</v>
      </c>
      <c r="E500" s="9" t="s">
        <v>70</v>
      </c>
      <c r="F500" s="2"/>
      <c r="G500" s="2"/>
      <c r="H500" s="1" t="s">
        <v>181</v>
      </c>
      <c r="M500" s="1">
        <f>PRODUCT(SUM(PRODUCT(R500,overview!$J$6),PRODUCT(W500,overview!$K$6),PRODUCT(AB500,overview!$L$6)),1/SUM(overview!$J$6:$L$6))</f>
        <v>1</v>
      </c>
      <c r="N500" s="1">
        <f>PRODUCT(SUM(PRODUCT(S500,overview!$J$6),PRODUCT(X500,overview!$K$6),PRODUCT(AC500,overview!$L$6)),1/SUM(overview!$J$6:$L$6))</f>
        <v>2</v>
      </c>
      <c r="O500" s="1">
        <f t="shared" si="116"/>
        <v>11</v>
      </c>
      <c r="P500" s="1">
        <f t="shared" si="117"/>
        <v>0</v>
      </c>
      <c r="Q500" s="1">
        <f t="shared" si="120"/>
        <v>0</v>
      </c>
      <c r="R500" s="1">
        <v>1</v>
      </c>
      <c r="S500" s="1">
        <v>2</v>
      </c>
      <c r="T500" s="1">
        <v>5</v>
      </c>
      <c r="U500" s="1">
        <v>0</v>
      </c>
      <c r="V500" s="1">
        <f t="shared" si="118"/>
        <v>0</v>
      </c>
      <c r="W500" s="1">
        <v>1</v>
      </c>
      <c r="X500" s="1">
        <v>2</v>
      </c>
      <c r="Y500" s="1">
        <v>6</v>
      </c>
      <c r="Z500" s="1">
        <v>0</v>
      </c>
      <c r="AA500" s="1">
        <f t="shared" si="119"/>
        <v>0</v>
      </c>
      <c r="AB500" s="1">
        <v>1</v>
      </c>
      <c r="AC500" s="1">
        <v>2</v>
      </c>
      <c r="AD500" s="1">
        <v>0</v>
      </c>
      <c r="AE500" s="1">
        <v>0</v>
      </c>
      <c r="AF500" s="1" t="e">
        <f t="shared" si="115"/>
        <v>#DIV/0!</v>
      </c>
      <c r="AH500" s="1">
        <f t="shared" si="121"/>
        <v>6.1293727382388419E-2</v>
      </c>
      <c r="AI500" s="1">
        <f t="shared" si="122"/>
        <v>5.3277255420001567E-3</v>
      </c>
      <c r="AJ500" s="1">
        <f t="shared" si="128"/>
        <v>0.20167977886455452</v>
      </c>
      <c r="AK500" s="1">
        <f t="shared" si="123"/>
        <v>386.15786905165584</v>
      </c>
      <c r="AL500" s="1" t="b">
        <f t="shared" si="124"/>
        <v>1</v>
      </c>
      <c r="AM500" s="1">
        <f t="shared" si="125"/>
        <v>15.798743878866532</v>
      </c>
      <c r="AN500" s="1" t="b">
        <f t="shared" si="126"/>
        <v>1</v>
      </c>
      <c r="AO500" s="1">
        <v>9.4879999999999995</v>
      </c>
    </row>
    <row r="501" spans="1:41">
      <c r="A501" s="7">
        <v>498</v>
      </c>
      <c r="B501" s="9" t="s">
        <v>77</v>
      </c>
      <c r="C501" s="9" t="s">
        <v>78</v>
      </c>
      <c r="D501" s="9" t="s">
        <v>77</v>
      </c>
      <c r="E501" s="9" t="s">
        <v>78</v>
      </c>
      <c r="F501" s="2"/>
      <c r="G501" s="2"/>
      <c r="H501" s="1" t="s">
        <v>181</v>
      </c>
      <c r="J501" s="2" t="s">
        <v>155</v>
      </c>
      <c r="M501" s="1">
        <f>PRODUCT(SUM(PRODUCT(R501,overview!$J$6),PRODUCT(W501,overview!$K$6),PRODUCT(AB501,overview!$L$6)),1/SUM(overview!$J$6:$L$6))</f>
        <v>0.375</v>
      </c>
      <c r="N501" s="1">
        <f>PRODUCT(SUM(PRODUCT(S501,overview!$J$6),PRODUCT(X501,overview!$K$6),PRODUCT(AC501,overview!$L$6)),1/SUM(overview!$J$6:$L$6))</f>
        <v>2.625</v>
      </c>
      <c r="O501" s="1">
        <f t="shared" si="116"/>
        <v>6</v>
      </c>
      <c r="P501" s="1">
        <f t="shared" si="117"/>
        <v>0</v>
      </c>
      <c r="Q501" s="1">
        <f t="shared" si="120"/>
        <v>0</v>
      </c>
      <c r="R501" s="1">
        <v>0.375</v>
      </c>
      <c r="S501" s="1">
        <v>2.625</v>
      </c>
      <c r="T501" s="1">
        <v>4</v>
      </c>
      <c r="U501" s="1">
        <v>0</v>
      </c>
      <c r="V501" s="1">
        <f t="shared" si="118"/>
        <v>0</v>
      </c>
      <c r="W501" s="1">
        <v>0.375</v>
      </c>
      <c r="X501" s="1">
        <v>2.625</v>
      </c>
      <c r="Y501" s="1">
        <v>2</v>
      </c>
      <c r="Z501" s="1">
        <v>0</v>
      </c>
      <c r="AA501" s="1">
        <f t="shared" si="119"/>
        <v>0</v>
      </c>
      <c r="AB501" s="1">
        <v>0.375</v>
      </c>
      <c r="AC501" s="1">
        <v>2.625</v>
      </c>
      <c r="AD501" s="1">
        <v>0</v>
      </c>
      <c r="AE501" s="1">
        <v>0</v>
      </c>
      <c r="AF501" s="1" t="e">
        <f t="shared" si="115"/>
        <v>#DIV/0!</v>
      </c>
      <c r="AH501" s="1">
        <f t="shared" si="121"/>
        <v>5.6783446473175334E-2</v>
      </c>
      <c r="AI501" s="1">
        <f t="shared" si="122"/>
        <v>5.1811301388045008E-3</v>
      </c>
      <c r="AJ501" s="1">
        <f t="shared" si="128"/>
        <v>0.20167977886455452</v>
      </c>
      <c r="AK501" s="1">
        <f t="shared" si="123"/>
        <v>217.67124686196576</v>
      </c>
      <c r="AL501" s="1" t="b">
        <f t="shared" si="124"/>
        <v>1</v>
      </c>
      <c r="AM501" s="1">
        <f t="shared" si="125"/>
        <v>12.096878465200101</v>
      </c>
      <c r="AN501" s="1" t="b">
        <f t="shared" si="126"/>
        <v>1</v>
      </c>
      <c r="AO501" s="1">
        <v>9.4879999999999995</v>
      </c>
    </row>
    <row r="502" spans="1:41">
      <c r="A502" s="7">
        <v>499</v>
      </c>
      <c r="B502" s="9" t="s">
        <v>51</v>
      </c>
      <c r="C502" s="9" t="s">
        <v>52</v>
      </c>
      <c r="D502" s="9" t="s">
        <v>51</v>
      </c>
      <c r="E502" s="9" t="s">
        <v>52</v>
      </c>
      <c r="F502" s="2"/>
      <c r="G502" s="2"/>
      <c r="H502" s="1" t="s">
        <v>181</v>
      </c>
      <c r="M502" s="1">
        <f>PRODUCT(SUM(PRODUCT(R502,overview!$J$6),PRODUCT(W502,overview!$K$6),PRODUCT(AB502,overview!$L$6)),1/SUM(overview!$J$6:$L$6))</f>
        <v>0.33299999999999996</v>
      </c>
      <c r="N502" s="1">
        <f>PRODUCT(SUM(PRODUCT(S502,overview!$J$6),PRODUCT(X502,overview!$K$6),PRODUCT(AC502,overview!$L$6)),1/SUM(overview!$J$6:$L$6))</f>
        <v>2.6669999999999998</v>
      </c>
      <c r="O502" s="1">
        <f t="shared" si="116"/>
        <v>3</v>
      </c>
      <c r="P502" s="1">
        <f t="shared" si="117"/>
        <v>0</v>
      </c>
      <c r="Q502" s="1">
        <f t="shared" si="120"/>
        <v>0</v>
      </c>
      <c r="R502" s="1">
        <v>0.33300000000000002</v>
      </c>
      <c r="S502" s="1">
        <v>2.6669999999999998</v>
      </c>
      <c r="T502" s="1">
        <v>2</v>
      </c>
      <c r="U502" s="1">
        <v>0</v>
      </c>
      <c r="V502" s="1">
        <f t="shared" si="118"/>
        <v>0</v>
      </c>
      <c r="W502" s="1">
        <v>0.33300000000000002</v>
      </c>
      <c r="X502" s="1">
        <v>2.6669999999999998</v>
      </c>
      <c r="Y502" s="1">
        <v>1</v>
      </c>
      <c r="Z502" s="1">
        <v>0</v>
      </c>
      <c r="AA502" s="1">
        <f t="shared" si="119"/>
        <v>0</v>
      </c>
      <c r="AB502" s="1">
        <v>0.33300000000000002</v>
      </c>
      <c r="AC502" s="1">
        <v>2.6669999999999998</v>
      </c>
      <c r="AD502" s="1">
        <v>0</v>
      </c>
      <c r="AE502" s="1">
        <v>0</v>
      </c>
      <c r="AF502" s="1" t="e">
        <f t="shared" si="115"/>
        <v>#DIV/0!</v>
      </c>
      <c r="AH502" s="1">
        <f t="shared" si="121"/>
        <v>6.1814556331006978E-2</v>
      </c>
      <c r="AI502" s="1">
        <f t="shared" si="122"/>
        <v>5.8388737017793868E-3</v>
      </c>
      <c r="AJ502" s="1">
        <f t="shared" si="128"/>
        <v>0.22216386554621853</v>
      </c>
      <c r="AK502" s="1">
        <f t="shared" si="123"/>
        <v>110.9951817889106</v>
      </c>
      <c r="AL502" s="1" t="b">
        <f t="shared" si="124"/>
        <v>1</v>
      </c>
      <c r="AM502" s="1">
        <f t="shared" si="125"/>
        <v>6.1920899755016583</v>
      </c>
      <c r="AN502" s="1" t="b">
        <f t="shared" si="126"/>
        <v>0</v>
      </c>
      <c r="AO502" s="1">
        <v>9.4879999999999995</v>
      </c>
    </row>
    <row r="503" spans="1:41">
      <c r="A503" s="7">
        <v>500</v>
      </c>
      <c r="B503" s="9" t="s">
        <v>45</v>
      </c>
      <c r="C503" s="9" t="s">
        <v>46</v>
      </c>
      <c r="D503" s="9" t="s">
        <v>45</v>
      </c>
      <c r="E503" s="9" t="s">
        <v>46</v>
      </c>
      <c r="F503" s="2"/>
      <c r="G503" s="2"/>
      <c r="H503" s="1" t="s">
        <v>181</v>
      </c>
      <c r="M503" s="1">
        <f>PRODUCT(SUM(PRODUCT(R503,overview!$J$6),PRODUCT(W503,overview!$K$6),PRODUCT(AB503,overview!$L$6)),1/SUM(overview!$J$6:$L$6))</f>
        <v>1.0240714285714285</v>
      </c>
      <c r="N503" s="1">
        <f>PRODUCT(SUM(PRODUCT(S503,overview!$J$6),PRODUCT(X503,overview!$K$6),PRODUCT(AC503,overview!$L$6)),1/SUM(overview!$J$6:$L$6))</f>
        <v>1.9759285714285715</v>
      </c>
      <c r="O503" s="1">
        <f t="shared" si="116"/>
        <v>15</v>
      </c>
      <c r="P503" s="1">
        <f t="shared" si="117"/>
        <v>0</v>
      </c>
      <c r="Q503" s="1">
        <f t="shared" si="120"/>
        <v>0</v>
      </c>
      <c r="R503" s="1">
        <v>1.024</v>
      </c>
      <c r="S503" s="1">
        <v>1.976</v>
      </c>
      <c r="T503" s="1">
        <v>8</v>
      </c>
      <c r="U503" s="1">
        <v>0</v>
      </c>
      <c r="V503" s="1">
        <f t="shared" si="118"/>
        <v>0</v>
      </c>
      <c r="W503" s="1">
        <v>1.0249999999999999</v>
      </c>
      <c r="X503" s="1">
        <v>1.9750000000000001</v>
      </c>
      <c r="Y503" s="1">
        <v>7</v>
      </c>
      <c r="Z503" s="1">
        <v>0</v>
      </c>
      <c r="AA503" s="1">
        <f t="shared" si="119"/>
        <v>0</v>
      </c>
      <c r="AB503" s="1">
        <v>1</v>
      </c>
      <c r="AC503" s="1">
        <v>2</v>
      </c>
      <c r="AD503" s="1">
        <v>0</v>
      </c>
      <c r="AE503" s="1">
        <v>0</v>
      </c>
      <c r="AF503" s="1" t="e">
        <f t="shared" si="115"/>
        <v>#DIV/0!</v>
      </c>
      <c r="AH503" s="1">
        <f t="shared" si="121"/>
        <v>2.3573783490526665E-2</v>
      </c>
      <c r="AI503" s="1">
        <f t="shared" si="122"/>
        <v>6.2837210060473683E-3</v>
      </c>
      <c r="AJ503" s="1">
        <f t="shared" si="128"/>
        <v>0.2066986465650163</v>
      </c>
      <c r="AK503" s="1">
        <f t="shared" si="123"/>
        <v>60.387748567833988</v>
      </c>
      <c r="AL503" s="1" t="b">
        <f t="shared" si="124"/>
        <v>1</v>
      </c>
      <c r="AM503" s="1">
        <f t="shared" si="125"/>
        <v>3.3773911010501632</v>
      </c>
      <c r="AN503" s="1" t="b">
        <f t="shared" si="126"/>
        <v>0</v>
      </c>
      <c r="AO503" s="1">
        <v>9.4879999999999995</v>
      </c>
    </row>
    <row r="504" spans="1:41">
      <c r="A504" s="7">
        <v>501</v>
      </c>
      <c r="B504" s="9" t="s">
        <v>89</v>
      </c>
      <c r="C504" s="9" t="s">
        <v>70</v>
      </c>
      <c r="D504" s="9" t="s">
        <v>89</v>
      </c>
      <c r="E504" s="9" t="s">
        <v>70</v>
      </c>
      <c r="F504" s="2"/>
      <c r="G504" s="2"/>
      <c r="H504" s="1" t="s">
        <v>181</v>
      </c>
      <c r="M504" s="1">
        <f>PRODUCT(SUM(PRODUCT(R504,overview!$J$6),PRODUCT(W504,overview!$K$6),PRODUCT(AB504,overview!$L$6)),1/SUM(overview!$J$6:$L$6))</f>
        <v>1</v>
      </c>
      <c r="N504" s="1">
        <f>PRODUCT(SUM(PRODUCT(S504,overview!$J$6),PRODUCT(X504,overview!$K$6),PRODUCT(AC504,overview!$L$6)),1/SUM(overview!$J$6:$L$6))</f>
        <v>2</v>
      </c>
      <c r="O504" s="1">
        <f t="shared" si="116"/>
        <v>11</v>
      </c>
      <c r="P504" s="1">
        <f t="shared" si="117"/>
        <v>0</v>
      </c>
      <c r="Q504" s="1">
        <f t="shared" si="120"/>
        <v>0</v>
      </c>
      <c r="R504" s="1">
        <v>1</v>
      </c>
      <c r="S504" s="1">
        <v>2</v>
      </c>
      <c r="T504" s="1">
        <v>4</v>
      </c>
      <c r="U504" s="1">
        <v>0</v>
      </c>
      <c r="V504" s="1">
        <f t="shared" si="118"/>
        <v>0</v>
      </c>
      <c r="W504" s="1">
        <v>1</v>
      </c>
      <c r="X504" s="1">
        <v>2</v>
      </c>
      <c r="Y504" s="1">
        <v>7</v>
      </c>
      <c r="Z504" s="1">
        <v>0</v>
      </c>
      <c r="AA504" s="1">
        <f t="shared" si="119"/>
        <v>0</v>
      </c>
      <c r="AB504" s="1">
        <v>1</v>
      </c>
      <c r="AC504" s="1">
        <v>2</v>
      </c>
      <c r="AD504" s="1">
        <v>0</v>
      </c>
      <c r="AE504" s="1">
        <v>0</v>
      </c>
      <c r="AF504" s="1" t="e">
        <f t="shared" si="115"/>
        <v>#DIV/0!</v>
      </c>
      <c r="AH504" s="1">
        <f t="shared" si="121"/>
        <v>1.5294432707471661E-2</v>
      </c>
      <c r="AI504" s="1">
        <f t="shared" si="122"/>
        <v>6.4270925393446771E-3</v>
      </c>
      <c r="AJ504" s="1">
        <f t="shared" si="128"/>
        <v>0</v>
      </c>
      <c r="AK504" s="1">
        <f t="shared" si="123"/>
        <v>28.656609296799175</v>
      </c>
      <c r="AL504" s="1" t="b">
        <f t="shared" si="124"/>
        <v>1</v>
      </c>
      <c r="AM504" s="1">
        <f t="shared" si="125"/>
        <v>0.54923755326141244</v>
      </c>
      <c r="AN504" s="1" t="b">
        <f t="shared" si="126"/>
        <v>0</v>
      </c>
      <c r="AO504" s="1">
        <v>9.4879999999999995</v>
      </c>
    </row>
    <row r="505" spans="1:41">
      <c r="A505" s="7">
        <v>502</v>
      </c>
      <c r="B505" s="9" t="s">
        <v>76</v>
      </c>
      <c r="C505" s="9" t="s">
        <v>46</v>
      </c>
      <c r="D505" s="9" t="s">
        <v>45</v>
      </c>
      <c r="E505" s="9" t="s">
        <v>46</v>
      </c>
      <c r="F505" s="2"/>
      <c r="G505" s="2"/>
      <c r="H505" s="1" t="s">
        <v>181</v>
      </c>
      <c r="M505" s="1">
        <f>PRODUCT(SUM(PRODUCT(R505,overview!$J$6),PRODUCT(W505,overview!$K$6),PRODUCT(AB505,overview!$L$6)),1/SUM(overview!$J$6:$L$6))</f>
        <v>1.045595238095238</v>
      </c>
      <c r="N505" s="1">
        <f>PRODUCT(SUM(PRODUCT(S505,overview!$J$6),PRODUCT(X505,overview!$K$6),PRODUCT(AC505,overview!$L$6)),1/SUM(overview!$J$6:$L$6))</f>
        <v>1.9544047619047618</v>
      </c>
      <c r="O505" s="1">
        <f t="shared" si="116"/>
        <v>13</v>
      </c>
      <c r="P505" s="1">
        <f t="shared" si="117"/>
        <v>0</v>
      </c>
      <c r="Q505" s="1">
        <f t="shared" si="120"/>
        <v>0</v>
      </c>
      <c r="R505" s="1">
        <v>1.0840000000000001</v>
      </c>
      <c r="S505" s="1">
        <v>1.9159999999999999</v>
      </c>
      <c r="T505" s="1">
        <v>7</v>
      </c>
      <c r="U505" s="1">
        <v>0</v>
      </c>
      <c r="V505" s="1">
        <f t="shared" si="118"/>
        <v>0</v>
      </c>
      <c r="W505" s="1">
        <v>1.024</v>
      </c>
      <c r="X505" s="1">
        <v>1.976</v>
      </c>
      <c r="Y505" s="1">
        <v>5</v>
      </c>
      <c r="Z505" s="1">
        <v>0</v>
      </c>
      <c r="AA505" s="1">
        <f t="shared" si="119"/>
        <v>0</v>
      </c>
      <c r="AB505" s="1">
        <v>1.091</v>
      </c>
      <c r="AC505" s="1">
        <v>1.909</v>
      </c>
      <c r="AD505" s="1">
        <v>1</v>
      </c>
      <c r="AE505" s="1">
        <v>0</v>
      </c>
      <c r="AF505" s="1">
        <f t="shared" si="115"/>
        <v>0</v>
      </c>
      <c r="AH505" s="1">
        <f t="shared" si="121"/>
        <v>1.446082877653096E-2</v>
      </c>
      <c r="AI505" s="1">
        <f t="shared" si="122"/>
        <v>6.1430075722896443E-3</v>
      </c>
      <c r="AJ505" s="1">
        <f t="shared" si="128"/>
        <v>0</v>
      </c>
      <c r="AK505" s="1">
        <f t="shared" si="123"/>
        <v>17.887821948842756</v>
      </c>
      <c r="AL505" s="1" t="b">
        <f t="shared" si="124"/>
        <v>1</v>
      </c>
      <c r="AM505" s="1">
        <f t="shared" si="125"/>
        <v>7.2893530675147804E-3</v>
      </c>
      <c r="AN505" s="1" t="b">
        <f t="shared" si="126"/>
        <v>0</v>
      </c>
      <c r="AO505" s="1">
        <v>9.4879999999999995</v>
      </c>
    </row>
    <row r="506" spans="1:41">
      <c r="A506" s="7">
        <v>503</v>
      </c>
      <c r="B506" s="9" t="s">
        <v>84</v>
      </c>
      <c r="C506" s="9" t="s">
        <v>37</v>
      </c>
      <c r="D506" s="9" t="s">
        <v>84</v>
      </c>
      <c r="E506" s="9" t="s">
        <v>37</v>
      </c>
      <c r="F506" s="2"/>
      <c r="G506" s="2"/>
      <c r="H506" s="1" t="s">
        <v>181</v>
      </c>
      <c r="M506" s="1">
        <f>PRODUCT(SUM(PRODUCT(R506,overview!$J$6),PRODUCT(W506,overview!$K$6),PRODUCT(AB506,overview!$L$6)),1/SUM(overview!$J$6:$L$6))</f>
        <v>0.91811904761904761</v>
      </c>
      <c r="N506" s="1">
        <f>PRODUCT(SUM(PRODUCT(S506,overview!$J$6),PRODUCT(X506,overview!$K$6),PRODUCT(AC506,overview!$L$6)),1/SUM(overview!$J$6:$L$6))</f>
        <v>2.0818809523809523</v>
      </c>
      <c r="O506" s="1">
        <f t="shared" si="116"/>
        <v>14</v>
      </c>
      <c r="P506" s="1">
        <f t="shared" si="117"/>
        <v>3</v>
      </c>
      <c r="Q506" s="1">
        <f t="shared" si="120"/>
        <v>9.4500982725916671E-2</v>
      </c>
      <c r="R506" s="1">
        <v>1.06</v>
      </c>
      <c r="S506" s="1">
        <v>1.94</v>
      </c>
      <c r="T506" s="1">
        <v>10</v>
      </c>
      <c r="U506" s="1">
        <v>1</v>
      </c>
      <c r="V506" s="1">
        <f t="shared" si="118"/>
        <v>5.4639175257731973E-2</v>
      </c>
      <c r="W506" s="1">
        <v>0.82299999999999995</v>
      </c>
      <c r="X506" s="1">
        <v>2.177</v>
      </c>
      <c r="Y506" s="1">
        <v>4</v>
      </c>
      <c r="Z506" s="1">
        <v>2</v>
      </c>
      <c r="AA506" s="1">
        <f t="shared" si="119"/>
        <v>0.18902158934313273</v>
      </c>
      <c r="AB506" s="1">
        <v>1.5</v>
      </c>
      <c r="AC506" s="1">
        <v>1.5</v>
      </c>
      <c r="AD506" s="1">
        <v>0</v>
      </c>
      <c r="AE506" s="1">
        <v>0</v>
      </c>
      <c r="AF506" s="1" t="e">
        <f t="shared" si="115"/>
        <v>#DIV/0!</v>
      </c>
      <c r="AH506" s="1">
        <f t="shared" si="121"/>
        <v>2.1030700321594764E-2</v>
      </c>
      <c r="AI506" s="1">
        <f t="shared" si="122"/>
        <v>3.2334384858044171E-2</v>
      </c>
      <c r="AJ506" s="1">
        <f t="shared" si="128"/>
        <v>0.19986426874787919</v>
      </c>
      <c r="AK506" s="1">
        <f t="shared" si="123"/>
        <v>19.744300196546135</v>
      </c>
      <c r="AL506" s="1" t="b">
        <f t="shared" si="124"/>
        <v>1</v>
      </c>
      <c r="AM506" s="1">
        <f t="shared" si="125"/>
        <v>5.3767934996419492E-2</v>
      </c>
      <c r="AN506" s="1" t="b">
        <f t="shared" si="126"/>
        <v>0</v>
      </c>
      <c r="AO506" s="1">
        <v>9.4879999999999995</v>
      </c>
    </row>
    <row r="507" spans="1:41">
      <c r="A507" s="7">
        <v>504</v>
      </c>
      <c r="B507" s="9" t="s">
        <v>45</v>
      </c>
      <c r="C507" s="9" t="s">
        <v>46</v>
      </c>
      <c r="D507" s="9" t="s">
        <v>45</v>
      </c>
      <c r="E507" s="9" t="s">
        <v>46</v>
      </c>
      <c r="F507" s="2"/>
      <c r="G507" s="2"/>
      <c r="H507" s="1" t="s">
        <v>181</v>
      </c>
      <c r="M507" s="1">
        <f>PRODUCT(SUM(PRODUCT(R507,overview!$J$6),PRODUCT(W507,overview!$K$6),PRODUCT(AB507,overview!$L$6)),1/SUM(overview!$J$6:$L$6))</f>
        <v>1.027190476190476</v>
      </c>
      <c r="N507" s="1">
        <f>PRODUCT(SUM(PRODUCT(S507,overview!$J$6),PRODUCT(X507,overview!$K$6),PRODUCT(AC507,overview!$L$6)),1/SUM(overview!$J$6:$L$6))</f>
        <v>1.9728095238095238</v>
      </c>
      <c r="O507" s="1">
        <f t="shared" si="116"/>
        <v>13</v>
      </c>
      <c r="P507" s="1">
        <f t="shared" si="117"/>
        <v>0</v>
      </c>
      <c r="Q507" s="1">
        <f t="shared" si="120"/>
        <v>0</v>
      </c>
      <c r="R507" s="1">
        <v>1.016</v>
      </c>
      <c r="S507" s="1">
        <v>1.984</v>
      </c>
      <c r="T507" s="1">
        <v>8</v>
      </c>
      <c r="U507" s="1">
        <v>0</v>
      </c>
      <c r="V507" s="1">
        <f t="shared" si="118"/>
        <v>0</v>
      </c>
      <c r="W507" s="1">
        <v>1.034</v>
      </c>
      <c r="X507" s="1">
        <v>1.966</v>
      </c>
      <c r="Y507" s="1">
        <v>5</v>
      </c>
      <c r="Z507" s="1">
        <v>0</v>
      </c>
      <c r="AA507" s="1">
        <f t="shared" si="119"/>
        <v>0</v>
      </c>
      <c r="AB507" s="1">
        <v>1</v>
      </c>
      <c r="AC507" s="1">
        <v>2</v>
      </c>
      <c r="AD507" s="1">
        <v>0</v>
      </c>
      <c r="AE507" s="1">
        <v>0</v>
      </c>
      <c r="AF507" s="1" t="e">
        <f t="shared" si="115"/>
        <v>#DIV/0!</v>
      </c>
      <c r="AH507" s="1">
        <f t="shared" si="121"/>
        <v>2.1637332717482465E-2</v>
      </c>
      <c r="AI507" s="1">
        <f t="shared" si="122"/>
        <v>3.3685268979386625E-2</v>
      </c>
      <c r="AJ507" s="1">
        <f t="shared" si="128"/>
        <v>0.22934624055165101</v>
      </c>
      <c r="AK507" s="1">
        <f t="shared" si="123"/>
        <v>31.000737555350703</v>
      </c>
      <c r="AL507" s="1" t="b">
        <f t="shared" si="124"/>
        <v>1</v>
      </c>
      <c r="AM507" s="1">
        <f t="shared" si="125"/>
        <v>9.7977715579314367E-2</v>
      </c>
      <c r="AN507" s="1" t="b">
        <f t="shared" si="126"/>
        <v>0</v>
      </c>
      <c r="AO507" s="1">
        <v>9.4879999999999995</v>
      </c>
    </row>
    <row r="508" spans="1:41">
      <c r="A508" s="7">
        <v>505</v>
      </c>
      <c r="B508" s="9" t="s">
        <v>45</v>
      </c>
      <c r="C508" s="9" t="s">
        <v>46</v>
      </c>
      <c r="D508" s="9" t="s">
        <v>45</v>
      </c>
      <c r="E508" s="9" t="s">
        <v>46</v>
      </c>
      <c r="F508" s="2"/>
      <c r="G508" s="2"/>
      <c r="H508" s="1" t="s">
        <v>181</v>
      </c>
      <c r="M508" s="1">
        <f>PRODUCT(SUM(PRODUCT(R508,overview!$J$6),PRODUCT(W508,overview!$K$6),PRODUCT(AB508,overview!$L$6)),1/SUM(overview!$J$6:$L$6))</f>
        <v>1.0128571428571427</v>
      </c>
      <c r="N508" s="1">
        <f>PRODUCT(SUM(PRODUCT(S508,overview!$J$6),PRODUCT(X508,overview!$K$6),PRODUCT(AC508,overview!$L$6)),1/SUM(overview!$J$6:$L$6))</f>
        <v>1.9871428571428573</v>
      </c>
      <c r="O508" s="1">
        <f t="shared" si="116"/>
        <v>9</v>
      </c>
      <c r="P508" s="1">
        <f t="shared" si="117"/>
        <v>0</v>
      </c>
      <c r="Q508" s="1">
        <f t="shared" si="120"/>
        <v>0</v>
      </c>
      <c r="R508" s="1">
        <v>1.0269999999999999</v>
      </c>
      <c r="S508" s="1">
        <v>1.9730000000000001</v>
      </c>
      <c r="T508" s="1">
        <v>5</v>
      </c>
      <c r="U508" s="1">
        <v>0</v>
      </c>
      <c r="V508" s="1">
        <f t="shared" si="118"/>
        <v>0</v>
      </c>
      <c r="W508" s="1">
        <v>1.006</v>
      </c>
      <c r="X508" s="1">
        <v>1.994</v>
      </c>
      <c r="Y508" s="1">
        <v>4</v>
      </c>
      <c r="Z508" s="1">
        <v>0</v>
      </c>
      <c r="AA508" s="1">
        <f t="shared" si="119"/>
        <v>0</v>
      </c>
      <c r="AB508" s="1">
        <v>1</v>
      </c>
      <c r="AC508" s="1">
        <v>2</v>
      </c>
      <c r="AD508" s="1">
        <v>0</v>
      </c>
      <c r="AE508" s="1">
        <v>0</v>
      </c>
      <c r="AF508" s="1" t="e">
        <f t="shared" si="115"/>
        <v>#DIV/0!</v>
      </c>
      <c r="AH508" s="1">
        <f t="shared" si="121"/>
        <v>2.9807802788126614E-2</v>
      </c>
      <c r="AI508" s="1">
        <f t="shared" si="122"/>
        <v>6.2607732085693174E-2</v>
      </c>
      <c r="AJ508" s="1">
        <f t="shared" si="128"/>
        <v>0.45869248110330202</v>
      </c>
      <c r="AK508" s="1">
        <f t="shared" si="123"/>
        <v>64.461991768298532</v>
      </c>
      <c r="AL508" s="1" t="b">
        <f t="shared" si="124"/>
        <v>1</v>
      </c>
      <c r="AM508" s="1">
        <f t="shared" si="125"/>
        <v>0.14260388315586167</v>
      </c>
      <c r="AN508" s="1" t="b">
        <f t="shared" si="126"/>
        <v>0</v>
      </c>
      <c r="AO508" s="1">
        <v>9.4879999999999995</v>
      </c>
    </row>
    <row r="509" spans="1:41">
      <c r="A509" s="7">
        <v>506</v>
      </c>
      <c r="B509" s="9" t="s">
        <v>83</v>
      </c>
      <c r="C509" s="9" t="s">
        <v>61</v>
      </c>
      <c r="D509" s="9" t="s">
        <v>83</v>
      </c>
      <c r="E509" s="9" t="s">
        <v>61</v>
      </c>
      <c r="F509" s="2"/>
      <c r="G509" s="2"/>
      <c r="H509" s="1" t="s">
        <v>181</v>
      </c>
      <c r="M509" s="1">
        <f>PRODUCT(SUM(PRODUCT(R509,overview!$J$6),PRODUCT(W509,overview!$K$6),PRODUCT(AB509,overview!$L$6)),1/SUM(overview!$J$6:$L$6))</f>
        <v>1</v>
      </c>
      <c r="N509" s="1">
        <f>PRODUCT(SUM(PRODUCT(S509,overview!$J$6),PRODUCT(X509,overview!$K$6),PRODUCT(AC509,overview!$L$6)),1/SUM(overview!$J$6:$L$6))</f>
        <v>2</v>
      </c>
      <c r="O509" s="1">
        <f t="shared" si="116"/>
        <v>10</v>
      </c>
      <c r="P509" s="1">
        <f t="shared" si="117"/>
        <v>0</v>
      </c>
      <c r="Q509" s="1">
        <f t="shared" si="120"/>
        <v>0</v>
      </c>
      <c r="R509" s="1">
        <v>1</v>
      </c>
      <c r="S509" s="1">
        <v>2</v>
      </c>
      <c r="T509" s="1">
        <v>5</v>
      </c>
      <c r="U509" s="1">
        <v>0</v>
      </c>
      <c r="V509" s="1">
        <f t="shared" si="118"/>
        <v>0</v>
      </c>
      <c r="W509" s="1">
        <v>1</v>
      </c>
      <c r="X509" s="1">
        <v>2</v>
      </c>
      <c r="Y509" s="1">
        <v>5</v>
      </c>
      <c r="Z509" s="1">
        <v>0</v>
      </c>
      <c r="AA509" s="1">
        <f t="shared" si="119"/>
        <v>0</v>
      </c>
      <c r="AB509" s="1">
        <v>1</v>
      </c>
      <c r="AC509" s="1">
        <v>2</v>
      </c>
      <c r="AD509" s="1">
        <v>0</v>
      </c>
      <c r="AE509" s="1">
        <v>0</v>
      </c>
      <c r="AF509" s="1" t="e">
        <f t="shared" si="115"/>
        <v>#DIV/0!</v>
      </c>
      <c r="AH509" s="1">
        <f t="shared" si="121"/>
        <v>4.4114776498145616E-2</v>
      </c>
      <c r="AI509" s="1">
        <f t="shared" si="122"/>
        <v>5.7692969278579871E-2</v>
      </c>
      <c r="AJ509" s="1">
        <f t="shared" si="128"/>
        <v>0.39694365660585029</v>
      </c>
      <c r="AK509" s="1">
        <f t="shared" si="123"/>
        <v>58.495298442331773</v>
      </c>
      <c r="AL509" s="1" t="b">
        <f t="shared" si="124"/>
        <v>1</v>
      </c>
      <c r="AM509" s="1">
        <f t="shared" si="125"/>
        <v>0.2537524302074699</v>
      </c>
      <c r="AN509" s="1" t="b">
        <f t="shared" si="126"/>
        <v>0</v>
      </c>
      <c r="AO509" s="1">
        <v>9.4879999999999995</v>
      </c>
    </row>
    <row r="510" spans="1:41">
      <c r="A510" s="7">
        <v>507</v>
      </c>
      <c r="B510" s="9" t="s">
        <v>77</v>
      </c>
      <c r="C510" s="9" t="s">
        <v>78</v>
      </c>
      <c r="D510" s="9" t="s">
        <v>110</v>
      </c>
      <c r="E510" s="9" t="s">
        <v>78</v>
      </c>
      <c r="F510" s="2"/>
      <c r="G510" s="2"/>
      <c r="H510" s="1" t="s">
        <v>181</v>
      </c>
      <c r="J510" s="2" t="s">
        <v>155</v>
      </c>
      <c r="M510" s="1">
        <f>PRODUCT(SUM(PRODUCT(R510,overview!$J$6),PRODUCT(W510,overview!$K$6),PRODUCT(AB510,overview!$L$6)),1/SUM(overview!$J$6:$L$6))</f>
        <v>0.375</v>
      </c>
      <c r="N510" s="1">
        <f>PRODUCT(SUM(PRODUCT(S510,overview!$J$6),PRODUCT(X510,overview!$K$6),PRODUCT(AC510,overview!$L$6)),1/SUM(overview!$J$6:$L$6))</f>
        <v>2.625</v>
      </c>
      <c r="O510" s="1">
        <f t="shared" si="116"/>
        <v>7</v>
      </c>
      <c r="P510" s="1">
        <f t="shared" si="117"/>
        <v>0</v>
      </c>
      <c r="Q510" s="1">
        <f t="shared" si="120"/>
        <v>0</v>
      </c>
      <c r="R510" s="1">
        <v>0.375</v>
      </c>
      <c r="S510" s="1">
        <v>2.625</v>
      </c>
      <c r="T510" s="1">
        <v>3</v>
      </c>
      <c r="U510" s="1">
        <v>0</v>
      </c>
      <c r="V510" s="1">
        <f t="shared" si="118"/>
        <v>0</v>
      </c>
      <c r="W510" s="1">
        <v>0.375</v>
      </c>
      <c r="X510" s="1">
        <v>2.625</v>
      </c>
      <c r="Y510" s="1">
        <v>3</v>
      </c>
      <c r="Z510" s="1">
        <v>0</v>
      </c>
      <c r="AA510" s="1">
        <f t="shared" si="119"/>
        <v>0</v>
      </c>
      <c r="AB510" s="1">
        <v>0.375</v>
      </c>
      <c r="AC510" s="1">
        <v>2.625</v>
      </c>
      <c r="AD510" s="1">
        <v>1</v>
      </c>
      <c r="AE510" s="1">
        <v>0</v>
      </c>
      <c r="AF510" s="1">
        <f t="shared" si="115"/>
        <v>0</v>
      </c>
      <c r="AH510" s="1">
        <f t="shared" si="121"/>
        <v>3.9407603412895557E-2</v>
      </c>
      <c r="AI510" s="1">
        <f t="shared" si="122"/>
        <v>5.2147844517570374E-2</v>
      </c>
      <c r="AJ510" s="1">
        <f t="shared" si="128"/>
        <v>0.70702596283991626</v>
      </c>
      <c r="AK510" s="1">
        <f t="shared" si="123"/>
        <v>57.519936572720539</v>
      </c>
      <c r="AL510" s="1" t="b">
        <f t="shared" si="124"/>
        <v>1</v>
      </c>
      <c r="AM510" s="1">
        <f t="shared" si="125"/>
        <v>0.29269258859636621</v>
      </c>
      <c r="AN510" s="1" t="b">
        <f t="shared" si="126"/>
        <v>0</v>
      </c>
      <c r="AO510" s="1">
        <v>9.4879999999999995</v>
      </c>
    </row>
    <row r="511" spans="1:41">
      <c r="A511" s="7">
        <v>508</v>
      </c>
      <c r="B511" s="9" t="s">
        <v>43</v>
      </c>
      <c r="C511" s="9" t="s">
        <v>44</v>
      </c>
      <c r="D511" s="9" t="s">
        <v>43</v>
      </c>
      <c r="E511" s="9" t="s">
        <v>44</v>
      </c>
      <c r="F511" s="2"/>
      <c r="G511" s="2"/>
      <c r="H511" s="1" t="s">
        <v>181</v>
      </c>
      <c r="M511" s="1">
        <f>PRODUCT(SUM(PRODUCT(R511,overview!$J$6),PRODUCT(W511,overview!$K$6),PRODUCT(AB511,overview!$L$6)),1/SUM(overview!$J$6:$L$6))</f>
        <v>0.375</v>
      </c>
      <c r="N511" s="1">
        <f>PRODUCT(SUM(PRODUCT(S511,overview!$J$6),PRODUCT(X511,overview!$K$6),PRODUCT(AC511,overview!$L$6)),1/SUM(overview!$J$6:$L$6))</f>
        <v>2.625</v>
      </c>
      <c r="O511" s="1">
        <f t="shared" si="116"/>
        <v>6</v>
      </c>
      <c r="P511" s="1">
        <f t="shared" si="117"/>
        <v>0</v>
      </c>
      <c r="Q511" s="1">
        <f t="shared" si="120"/>
        <v>0</v>
      </c>
      <c r="R511" s="1">
        <v>0.375</v>
      </c>
      <c r="S511" s="1">
        <v>2.625</v>
      </c>
      <c r="T511" s="1">
        <v>2</v>
      </c>
      <c r="U511" s="1">
        <v>0</v>
      </c>
      <c r="V511" s="1">
        <f t="shared" si="118"/>
        <v>0</v>
      </c>
      <c r="W511" s="1">
        <v>0.375</v>
      </c>
      <c r="X511" s="1">
        <v>2.625</v>
      </c>
      <c r="Y511" s="1">
        <v>4</v>
      </c>
      <c r="Z511" s="1">
        <v>0</v>
      </c>
      <c r="AA511" s="1">
        <f t="shared" si="119"/>
        <v>0</v>
      </c>
      <c r="AB511" s="1">
        <v>0.375</v>
      </c>
      <c r="AC511" s="1">
        <v>2.625</v>
      </c>
      <c r="AD511" s="1">
        <v>0</v>
      </c>
      <c r="AE511" s="1">
        <v>0</v>
      </c>
      <c r="AF511" s="1" t="e">
        <f t="shared" si="115"/>
        <v>#DIV/0!</v>
      </c>
      <c r="AH511" s="1">
        <f t="shared" si="121"/>
        <v>2.4673650881709225E-2</v>
      </c>
      <c r="AI511" s="1">
        <f t="shared" si="122"/>
        <v>7.2401414704042322E-2</v>
      </c>
      <c r="AJ511" s="1">
        <f t="shared" si="128"/>
        <v>0.29168623767026769</v>
      </c>
      <c r="AK511" s="1">
        <f t="shared" si="123"/>
        <v>49.41395711547036</v>
      </c>
      <c r="AL511" s="1" t="b">
        <f t="shared" si="124"/>
        <v>1</v>
      </c>
      <c r="AM511" s="1">
        <f t="shared" si="125"/>
        <v>0.2297639897435442</v>
      </c>
      <c r="AN511" s="1" t="b">
        <f t="shared" si="126"/>
        <v>0</v>
      </c>
      <c r="AO511" s="1">
        <v>9.4879999999999995</v>
      </c>
    </row>
    <row r="512" spans="1:41">
      <c r="A512" s="7">
        <v>509</v>
      </c>
      <c r="B512" s="9" t="s">
        <v>32</v>
      </c>
      <c r="C512" s="9" t="s">
        <v>33</v>
      </c>
      <c r="D512" s="9" t="s">
        <v>28</v>
      </c>
      <c r="E512" s="9" t="s">
        <v>29</v>
      </c>
      <c r="F512" s="2"/>
      <c r="G512" s="2"/>
      <c r="H512" s="1" t="s">
        <v>181</v>
      </c>
      <c r="M512" s="1">
        <f>PRODUCT(SUM(PRODUCT(R512,overview!$J$6),PRODUCT(W512,overview!$K$6),PRODUCT(AB512,overview!$L$6)),1/SUM(overview!$J$6:$L$6))</f>
        <v>0.77561904761904754</v>
      </c>
      <c r="N512" s="1">
        <f>PRODUCT(SUM(PRODUCT(S512,overview!$J$6),PRODUCT(X512,overview!$K$6),PRODUCT(AC512,overview!$L$6)),1/SUM(overview!$J$6:$L$6))</f>
        <v>2.2243809523809523</v>
      </c>
      <c r="O512" s="1">
        <f t="shared" si="116"/>
        <v>12</v>
      </c>
      <c r="P512" s="1">
        <f t="shared" si="117"/>
        <v>6</v>
      </c>
      <c r="Q512" s="1">
        <f t="shared" si="120"/>
        <v>0.17434492207569788</v>
      </c>
      <c r="R512" s="1">
        <v>0.93100000000000005</v>
      </c>
      <c r="S512" s="1">
        <v>2.069</v>
      </c>
      <c r="T512" s="1">
        <v>6</v>
      </c>
      <c r="U512" s="1">
        <v>4</v>
      </c>
      <c r="V512" s="1">
        <f t="shared" si="118"/>
        <v>0.29998388915740293</v>
      </c>
      <c r="W512" s="1">
        <v>0.69599999999999995</v>
      </c>
      <c r="X512" s="1">
        <v>2.3039999999999998</v>
      </c>
      <c r="Y512" s="1">
        <v>6</v>
      </c>
      <c r="Z512" s="1">
        <v>1</v>
      </c>
      <c r="AA512" s="1">
        <f t="shared" si="119"/>
        <v>5.0347222222222217E-2</v>
      </c>
      <c r="AB512" s="1">
        <v>0.75</v>
      </c>
      <c r="AC512" s="1">
        <v>2.25</v>
      </c>
      <c r="AD512" s="1">
        <v>0</v>
      </c>
      <c r="AE512" s="1">
        <v>1</v>
      </c>
      <c r="AF512" s="1" t="e">
        <f t="shared" si="115"/>
        <v>#DIV/0!</v>
      </c>
      <c r="AH512" s="1">
        <f t="shared" si="121"/>
        <v>5.1948073237783457E-2</v>
      </c>
      <c r="AI512" s="1">
        <f t="shared" si="122"/>
        <v>8.3806997122744434E-2</v>
      </c>
      <c r="AJ512" s="1">
        <f t="shared" si="128"/>
        <v>0.41875339173579346</v>
      </c>
      <c r="AK512" s="1">
        <f t="shared" si="123"/>
        <v>43.412750775731205</v>
      </c>
      <c r="AL512" s="1" t="b">
        <f t="shared" si="124"/>
        <v>1</v>
      </c>
      <c r="AM512" s="1">
        <f t="shared" si="125"/>
        <v>0.26178315838775917</v>
      </c>
      <c r="AN512" s="1" t="b">
        <f t="shared" si="126"/>
        <v>0</v>
      </c>
      <c r="AO512" s="1">
        <v>9.4879999999999995</v>
      </c>
    </row>
    <row r="513" spans="1:41">
      <c r="A513" s="7">
        <v>510</v>
      </c>
      <c r="B513" s="9" t="s">
        <v>74</v>
      </c>
      <c r="C513" s="9" t="s">
        <v>1</v>
      </c>
      <c r="D513" s="9" t="s">
        <v>74</v>
      </c>
      <c r="E513" s="9" t="s">
        <v>1</v>
      </c>
      <c r="F513" s="2"/>
      <c r="G513" s="2"/>
      <c r="H513" s="1" t="s">
        <v>181</v>
      </c>
      <c r="M513" s="1">
        <f>PRODUCT(SUM(PRODUCT(R513,overview!$J$6),PRODUCT(W513,overview!$K$6),PRODUCT(AB513,overview!$L$6)),1/SUM(overview!$J$6:$L$6))</f>
        <v>1.1469047619047619</v>
      </c>
      <c r="N513" s="1">
        <f>PRODUCT(SUM(PRODUCT(S513,overview!$J$6),PRODUCT(X513,overview!$K$6),PRODUCT(AC513,overview!$L$6)),1/SUM(overview!$J$6:$L$6))</f>
        <v>1.8530952380952379</v>
      </c>
      <c r="O513" s="1">
        <f t="shared" si="116"/>
        <v>13</v>
      </c>
      <c r="P513" s="1">
        <f t="shared" si="117"/>
        <v>0</v>
      </c>
      <c r="Q513" s="1">
        <f t="shared" si="120"/>
        <v>0</v>
      </c>
      <c r="R513" s="1">
        <v>1.1579999999999999</v>
      </c>
      <c r="S513" s="1">
        <v>1.8420000000000001</v>
      </c>
      <c r="T513" s="1">
        <v>7</v>
      </c>
      <c r="U513" s="1">
        <v>0</v>
      </c>
      <c r="V513" s="1">
        <f t="shared" si="118"/>
        <v>0</v>
      </c>
      <c r="W513" s="1">
        <v>1.1359999999999999</v>
      </c>
      <c r="X513" s="1">
        <v>1.8640000000000001</v>
      </c>
      <c r="Y513" s="1">
        <v>6</v>
      </c>
      <c r="Z513" s="1">
        <v>0</v>
      </c>
      <c r="AA513" s="1">
        <f t="shared" si="119"/>
        <v>0</v>
      </c>
      <c r="AB513" s="1">
        <v>1.286</v>
      </c>
      <c r="AC513" s="1">
        <v>1.714</v>
      </c>
      <c r="AD513" s="1">
        <v>0</v>
      </c>
      <c r="AE513" s="1">
        <v>0</v>
      </c>
      <c r="AF513" s="1" t="e">
        <f t="shared" si="115"/>
        <v>#DIV/0!</v>
      </c>
      <c r="AH513" s="1">
        <f t="shared" si="121"/>
        <v>5.7457092853956386E-2</v>
      </c>
      <c r="AI513" s="1">
        <f t="shared" si="122"/>
        <v>7.7130995658744261E-2</v>
      </c>
      <c r="AJ513" s="1">
        <f t="shared" si="128"/>
        <v>0.37039486113735121</v>
      </c>
      <c r="AK513" s="1">
        <f t="shared" si="123"/>
        <v>43.366527707259053</v>
      </c>
      <c r="AL513" s="1" t="b">
        <f t="shared" si="124"/>
        <v>1</v>
      </c>
      <c r="AM513" s="1">
        <f t="shared" si="125"/>
        <v>0.19412999356559713</v>
      </c>
      <c r="AN513" s="1" t="b">
        <f t="shared" si="126"/>
        <v>0</v>
      </c>
      <c r="AO513" s="1">
        <v>9.4879999999999995</v>
      </c>
    </row>
    <row r="514" spans="1:41">
      <c r="A514" s="7">
        <v>511</v>
      </c>
      <c r="B514" s="9" t="s">
        <v>30</v>
      </c>
      <c r="C514" s="9" t="s">
        <v>31</v>
      </c>
      <c r="D514" s="9" t="s">
        <v>69</v>
      </c>
      <c r="E514" s="9" t="s">
        <v>70</v>
      </c>
      <c r="F514" s="2"/>
      <c r="G514" s="2"/>
      <c r="H514" s="1" t="s">
        <v>181</v>
      </c>
      <c r="M514" s="1">
        <f>PRODUCT(SUM(PRODUCT(R514,overview!$J$6),PRODUCT(W514,overview!$K$6),PRODUCT(AB514,overview!$L$6)),1/SUM(overview!$J$6:$L$6))</f>
        <v>0.97266666666666668</v>
      </c>
      <c r="N514" s="1">
        <f>PRODUCT(SUM(PRODUCT(S514,overview!$J$6),PRODUCT(X514,overview!$K$6),PRODUCT(AC514,overview!$L$6)),1/SUM(overview!$J$6:$L$6))</f>
        <v>2.027333333333333</v>
      </c>
      <c r="O514" s="1">
        <f t="shared" si="116"/>
        <v>10</v>
      </c>
      <c r="P514" s="1">
        <f t="shared" si="117"/>
        <v>6</v>
      </c>
      <c r="Q514" s="1">
        <f t="shared" si="120"/>
        <v>0.28786583360736612</v>
      </c>
      <c r="R514" s="1">
        <v>0.91800000000000004</v>
      </c>
      <c r="S514" s="1">
        <v>2.0819999999999999</v>
      </c>
      <c r="T514" s="1">
        <v>5</v>
      </c>
      <c r="U514" s="1">
        <v>4</v>
      </c>
      <c r="V514" s="1">
        <f t="shared" si="118"/>
        <v>0.35273775216138337</v>
      </c>
      <c r="W514" s="1">
        <v>1</v>
      </c>
      <c r="X514" s="1">
        <v>2</v>
      </c>
      <c r="Y514" s="1">
        <v>5</v>
      </c>
      <c r="Z514" s="1">
        <v>1</v>
      </c>
      <c r="AA514" s="1">
        <f t="shared" si="119"/>
        <v>0.1</v>
      </c>
      <c r="AB514" s="1">
        <v>1</v>
      </c>
      <c r="AC514" s="1">
        <v>2</v>
      </c>
      <c r="AD514" s="1">
        <v>0</v>
      </c>
      <c r="AE514" s="1">
        <v>1</v>
      </c>
      <c r="AF514" s="1" t="e">
        <f t="shared" si="115"/>
        <v>#DIV/0!</v>
      </c>
      <c r="AH514" s="1">
        <f t="shared" si="121"/>
        <v>5.3981175976010071E-2</v>
      </c>
      <c r="AI514" s="1">
        <f t="shared" si="122"/>
        <v>8.0384955608135966E-2</v>
      </c>
      <c r="AJ514" s="1">
        <f t="shared" si="128"/>
        <v>0.36034275405892963</v>
      </c>
      <c r="AK514" s="1">
        <f t="shared" si="123"/>
        <v>70.522565126939995</v>
      </c>
      <c r="AL514" s="1" t="b">
        <f t="shared" si="124"/>
        <v>1</v>
      </c>
      <c r="AM514" s="1">
        <f t="shared" si="125"/>
        <v>2.7803617787254653E-2</v>
      </c>
      <c r="AN514" s="1" t="b">
        <f t="shared" si="126"/>
        <v>0</v>
      </c>
      <c r="AO514" s="1">
        <v>9.4879999999999995</v>
      </c>
    </row>
    <row r="515" spans="1:41">
      <c r="A515" s="7">
        <v>512</v>
      </c>
      <c r="B515" s="9" t="s">
        <v>85</v>
      </c>
      <c r="C515" s="9" t="s">
        <v>86</v>
      </c>
      <c r="D515" s="9" t="s">
        <v>85</v>
      </c>
      <c r="E515" s="9" t="s">
        <v>86</v>
      </c>
      <c r="F515" s="2"/>
      <c r="G515" s="2"/>
      <c r="H515" s="1" t="s">
        <v>181</v>
      </c>
      <c r="M515" s="1">
        <f>PRODUCT(SUM(PRODUCT(R515,overview!$J$6),PRODUCT(W515,overview!$K$6),PRODUCT(AB515,overview!$L$6)),1/SUM(overview!$J$6:$L$6))</f>
        <v>3.8571428571428572E-3</v>
      </c>
      <c r="N515" s="1">
        <f>PRODUCT(SUM(PRODUCT(S515,overview!$J$6),PRODUCT(X515,overview!$K$6),PRODUCT(AC515,overview!$L$6)),1/SUM(overview!$J$6:$L$6))</f>
        <v>2.996142857142857</v>
      </c>
      <c r="O515" s="1">
        <f t="shared" si="116"/>
        <v>0</v>
      </c>
      <c r="P515" s="1">
        <f t="shared" si="117"/>
        <v>2</v>
      </c>
      <c r="Q515" s="1" t="e">
        <f t="shared" si="120"/>
        <v>#DIV/0!</v>
      </c>
      <c r="R515" s="1">
        <v>0</v>
      </c>
      <c r="S515" s="1">
        <v>3</v>
      </c>
      <c r="T515" s="1">
        <v>0</v>
      </c>
      <c r="U515" s="1">
        <v>0</v>
      </c>
      <c r="V515" s="1" t="e">
        <f t="shared" si="118"/>
        <v>#DIV/0!</v>
      </c>
      <c r="W515" s="1">
        <v>6.0000000000000001E-3</v>
      </c>
      <c r="X515" s="1">
        <v>2.9940000000000002</v>
      </c>
      <c r="Y515" s="1">
        <v>0</v>
      </c>
      <c r="Z515" s="1">
        <v>2</v>
      </c>
      <c r="AA515" s="1" t="e">
        <f t="shared" si="119"/>
        <v>#DIV/0!</v>
      </c>
      <c r="AB515" s="1">
        <v>0</v>
      </c>
      <c r="AC515" s="1">
        <v>3</v>
      </c>
      <c r="AD515" s="1">
        <v>0</v>
      </c>
      <c r="AE515" s="1">
        <v>0</v>
      </c>
      <c r="AF515" s="1" t="e">
        <f t="shared" ref="AF515:AF578" si="129">PRODUCT(AE515,1/AD515,1/AC515,AB515)</f>
        <v>#DIV/0!</v>
      </c>
      <c r="AH515" s="1">
        <f t="shared" si="121"/>
        <v>8.4470513511432754E-2</v>
      </c>
      <c r="AI515" s="1">
        <f t="shared" si="122"/>
        <v>8.2900247213344547E-2</v>
      </c>
      <c r="AJ515" s="1">
        <f t="shared" si="128"/>
        <v>0.81018358157256665</v>
      </c>
      <c r="AK515" s="1">
        <f t="shared" si="123"/>
        <v>83.446421862382309</v>
      </c>
      <c r="AL515" s="1" t="b">
        <f t="shared" si="124"/>
        <v>1</v>
      </c>
      <c r="AM515" s="1">
        <f t="shared" si="125"/>
        <v>1.3351104348485894E-2</v>
      </c>
      <c r="AN515" s="1" t="b">
        <f t="shared" si="126"/>
        <v>0</v>
      </c>
      <c r="AO515" s="1">
        <v>9.4879999999999995</v>
      </c>
    </row>
    <row r="516" spans="1:41">
      <c r="A516" s="7">
        <v>513</v>
      </c>
      <c r="B516" s="9" t="s">
        <v>93</v>
      </c>
      <c r="C516" s="9" t="s">
        <v>52</v>
      </c>
      <c r="D516" s="9" t="s">
        <v>93</v>
      </c>
      <c r="E516" s="9" t="s">
        <v>52</v>
      </c>
      <c r="F516" s="2"/>
      <c r="G516" s="2"/>
      <c r="H516" s="1" t="s">
        <v>181</v>
      </c>
      <c r="M516" s="1">
        <f>PRODUCT(SUM(PRODUCT(R516,overview!$J$6),PRODUCT(W516,overview!$K$6),PRODUCT(AB516,overview!$L$6)),1/SUM(overview!$J$6:$L$6))</f>
        <v>0.33299999999999996</v>
      </c>
      <c r="N516" s="1">
        <f>PRODUCT(SUM(PRODUCT(S516,overview!$J$6),PRODUCT(X516,overview!$K$6),PRODUCT(AC516,overview!$L$6)),1/SUM(overview!$J$6:$L$6))</f>
        <v>2.6669999999999998</v>
      </c>
      <c r="O516" s="1">
        <f t="shared" ref="O516:O579" si="130">SUM(T516,Y516,AD516)</f>
        <v>11</v>
      </c>
      <c r="P516" s="1">
        <f t="shared" ref="P516:P579" si="131">SUM(U516,Z516,AE516)</f>
        <v>0</v>
      </c>
      <c r="Q516" s="1">
        <f t="shared" si="120"/>
        <v>0</v>
      </c>
      <c r="R516" s="1">
        <v>0.33300000000000002</v>
      </c>
      <c r="S516" s="1">
        <v>2.6669999999999998</v>
      </c>
      <c r="T516" s="1">
        <v>6</v>
      </c>
      <c r="U516" s="1">
        <v>0</v>
      </c>
      <c r="V516" s="1">
        <f t="shared" ref="V516:V579" si="132">PRODUCT(U516,1/T516,1/S516,R516)</f>
        <v>0</v>
      </c>
      <c r="W516" s="1">
        <v>0.33300000000000002</v>
      </c>
      <c r="X516" s="1">
        <v>2.6669999999999998</v>
      </c>
      <c r="Y516" s="1">
        <v>5</v>
      </c>
      <c r="Z516" s="1">
        <v>0</v>
      </c>
      <c r="AA516" s="1">
        <f t="shared" ref="AA516:AA579" si="133">PRODUCT(Z516,1/Y516,1/X516,W516)</f>
        <v>0</v>
      </c>
      <c r="AB516" s="1">
        <v>0.33300000000000002</v>
      </c>
      <c r="AC516" s="1">
        <v>2.6669999999999998</v>
      </c>
      <c r="AD516" s="1">
        <v>0</v>
      </c>
      <c r="AE516" s="1">
        <v>0</v>
      </c>
      <c r="AF516" s="1" t="e">
        <f t="shared" si="129"/>
        <v>#DIV/0!</v>
      </c>
      <c r="AH516" s="1">
        <f t="shared" si="121"/>
        <v>0.12091135995378208</v>
      </c>
      <c r="AI516" s="1">
        <f t="shared" si="122"/>
        <v>9.2694407651250296E-2</v>
      </c>
      <c r="AJ516" s="1">
        <f t="shared" si="128"/>
        <v>0.88220069801184253</v>
      </c>
      <c r="AK516" s="1">
        <f t="shared" si="123"/>
        <v>92.511168987130702</v>
      </c>
      <c r="AL516" s="1" t="b">
        <f t="shared" si="124"/>
        <v>1</v>
      </c>
      <c r="AM516" s="1">
        <f t="shared" si="125"/>
        <v>0.12368149020028631</v>
      </c>
      <c r="AN516" s="1" t="b">
        <f t="shared" si="126"/>
        <v>0</v>
      </c>
      <c r="AO516" s="1">
        <v>9.4879999999999995</v>
      </c>
    </row>
    <row r="517" spans="1:41">
      <c r="A517" s="7">
        <v>514</v>
      </c>
      <c r="B517" s="9" t="s">
        <v>72</v>
      </c>
      <c r="C517" s="9" t="s">
        <v>73</v>
      </c>
      <c r="D517" s="9" t="s">
        <v>100</v>
      </c>
      <c r="E517" s="9" t="s">
        <v>73</v>
      </c>
      <c r="F517" s="2"/>
      <c r="G517" s="2"/>
      <c r="H517" s="1" t="s">
        <v>285</v>
      </c>
      <c r="M517" s="1">
        <f>PRODUCT(SUM(PRODUCT(R517,overview!$J$6),PRODUCT(W517,overview!$K$6),PRODUCT(AB517,overview!$L$6)),1/SUM(overview!$J$6:$L$6))</f>
        <v>0.35366666666666668</v>
      </c>
      <c r="N517" s="1">
        <f>PRODUCT(SUM(PRODUCT(S517,overview!$J$6),PRODUCT(X517,overview!$K$6),PRODUCT(AC517,overview!$L$6)),1/SUM(overview!$J$6:$L$6))</f>
        <v>2.6463333333333332</v>
      </c>
      <c r="O517" s="1">
        <f t="shared" si="130"/>
        <v>6.8</v>
      </c>
      <c r="P517" s="1">
        <f t="shared" si="131"/>
        <v>4.2</v>
      </c>
      <c r="Q517" s="1">
        <f t="shared" ref="Q517:Q580" si="134">PRODUCT(P517,1/O517,1/$N517,$M517)</f>
        <v>8.2544845624356322E-2</v>
      </c>
      <c r="R517" s="1">
        <v>0.39500000000000002</v>
      </c>
      <c r="S517" s="1">
        <v>2.605</v>
      </c>
      <c r="T517" s="1">
        <v>2.8</v>
      </c>
      <c r="U517" s="1">
        <v>4.2</v>
      </c>
      <c r="V517" s="1">
        <f t="shared" si="132"/>
        <v>0.22744721689059502</v>
      </c>
      <c r="W517" s="1">
        <v>0.33300000000000002</v>
      </c>
      <c r="X517" s="1">
        <v>2.6669999999999998</v>
      </c>
      <c r="Y517" s="1">
        <v>3</v>
      </c>
      <c r="Z517" s="1">
        <v>0</v>
      </c>
      <c r="AA517" s="1">
        <f t="shared" si="133"/>
        <v>0</v>
      </c>
      <c r="AB517" s="1">
        <v>0.33300000000000002</v>
      </c>
      <c r="AC517" s="1">
        <v>2.6669999999999998</v>
      </c>
      <c r="AD517" s="1">
        <v>1</v>
      </c>
      <c r="AE517" s="1">
        <v>0</v>
      </c>
      <c r="AF517" s="1">
        <f t="shared" si="129"/>
        <v>0</v>
      </c>
      <c r="AH517" s="1">
        <f t="shared" si="121"/>
        <v>0.11239067040257798</v>
      </c>
      <c r="AI517" s="1">
        <f t="shared" si="122"/>
        <v>6.3555083981885613E-2</v>
      </c>
      <c r="AJ517" s="1">
        <f t="shared" si="128"/>
        <v>0.5464927849371094</v>
      </c>
      <c r="AK517" s="1">
        <f t="shared" si="123"/>
        <v>93.580562385312504</v>
      </c>
      <c r="AL517" s="1" t="b">
        <f t="shared" si="124"/>
        <v>1</v>
      </c>
      <c r="AM517" s="1">
        <f t="shared" si="125"/>
        <v>0.55205524791635929</v>
      </c>
      <c r="AN517" s="1" t="b">
        <f t="shared" si="126"/>
        <v>0</v>
      </c>
      <c r="AO517" s="1">
        <v>9.4879999999999995</v>
      </c>
    </row>
    <row r="518" spans="1:41">
      <c r="A518" s="7">
        <v>515</v>
      </c>
      <c r="B518" s="9" t="s">
        <v>53</v>
      </c>
      <c r="C518" s="9" t="s">
        <v>33</v>
      </c>
      <c r="D518" s="9" t="s">
        <v>40</v>
      </c>
      <c r="E518" s="9" t="s">
        <v>29</v>
      </c>
      <c r="F518" s="2"/>
      <c r="G518" s="2"/>
      <c r="H518" s="1" t="s">
        <v>285</v>
      </c>
      <c r="M518" s="1">
        <f>PRODUCT(SUM(PRODUCT(R518,overview!$J$6),PRODUCT(W518,overview!$K$6),PRODUCT(AB518,overview!$L$6)),1/SUM(overview!$J$6:$L$6))</f>
        <v>0.84857142857142853</v>
      </c>
      <c r="N518" s="1">
        <f>PRODUCT(SUM(PRODUCT(S518,overview!$J$6),PRODUCT(X518,overview!$K$6),PRODUCT(AC518,overview!$L$6)),1/SUM(overview!$J$6:$L$6))</f>
        <v>2.1514285714285712</v>
      </c>
      <c r="O518" s="1">
        <f t="shared" si="130"/>
        <v>14</v>
      </c>
      <c r="P518" s="1">
        <f t="shared" si="131"/>
        <v>8</v>
      </c>
      <c r="Q518" s="1">
        <f t="shared" si="134"/>
        <v>0.22538417757541263</v>
      </c>
      <c r="R518" s="1">
        <v>0.98399999999999999</v>
      </c>
      <c r="S518" s="1">
        <v>2.016</v>
      </c>
      <c r="T518" s="1">
        <v>8</v>
      </c>
      <c r="U518" s="1">
        <v>2</v>
      </c>
      <c r="V518" s="1">
        <f t="shared" si="132"/>
        <v>0.12202380952380952</v>
      </c>
      <c r="W518" s="1">
        <v>0.78200000000000003</v>
      </c>
      <c r="X518" s="1">
        <v>2.218</v>
      </c>
      <c r="Y518" s="1">
        <v>6</v>
      </c>
      <c r="Z518" s="1">
        <v>5</v>
      </c>
      <c r="AA518" s="1">
        <f t="shared" si="133"/>
        <v>0.29380823564773068</v>
      </c>
      <c r="AB518" s="1">
        <v>0.75</v>
      </c>
      <c r="AC518" s="1">
        <v>2.25</v>
      </c>
      <c r="AD518" s="1">
        <v>0</v>
      </c>
      <c r="AE518" s="1">
        <v>1</v>
      </c>
      <c r="AF518" s="1" t="e">
        <f t="shared" si="129"/>
        <v>#DIV/0!</v>
      </c>
      <c r="AH518" s="1">
        <f t="shared" si="121"/>
        <v>0.10363204849768576</v>
      </c>
      <c r="AI518" s="1">
        <f t="shared" si="122"/>
        <v>5.907594478186777E-2</v>
      </c>
      <c r="AJ518" s="1">
        <f t="shared" si="128"/>
        <v>0.42611380679311867</v>
      </c>
      <c r="AK518" s="1">
        <f t="shared" si="123"/>
        <v>64.321424512383246</v>
      </c>
      <c r="AL518" s="1" t="b">
        <f t="shared" si="124"/>
        <v>1</v>
      </c>
      <c r="AM518" s="1">
        <f t="shared" si="125"/>
        <v>1.0909490058043325</v>
      </c>
      <c r="AN518" s="1" t="b">
        <f t="shared" si="126"/>
        <v>0</v>
      </c>
      <c r="AO518" s="1">
        <v>9.4879999999999995</v>
      </c>
    </row>
    <row r="519" spans="1:41">
      <c r="A519" s="7">
        <v>516</v>
      </c>
      <c r="B519" s="9" t="s">
        <v>98</v>
      </c>
      <c r="C519" s="9" t="s">
        <v>50</v>
      </c>
      <c r="D519" s="9" t="s">
        <v>98</v>
      </c>
      <c r="E519" s="9" t="s">
        <v>50</v>
      </c>
      <c r="F519" s="2"/>
      <c r="G519" s="2"/>
      <c r="H519" s="1" t="s">
        <v>285</v>
      </c>
      <c r="M519" s="1">
        <f>PRODUCT(SUM(PRODUCT(R519,overview!$J$6),PRODUCT(W519,overview!$K$6),PRODUCT(AB519,overview!$L$6)),1/SUM(overview!$J$6:$L$6))</f>
        <v>0.34842857142857137</v>
      </c>
      <c r="N519" s="1">
        <f>PRODUCT(SUM(PRODUCT(S519,overview!$J$6),PRODUCT(X519,overview!$K$6),PRODUCT(AC519,overview!$L$6)),1/SUM(overview!$J$6:$L$6))</f>
        <v>2.6515714285714282</v>
      </c>
      <c r="O519" s="1">
        <f t="shared" si="130"/>
        <v>6</v>
      </c>
      <c r="P519" s="1">
        <f t="shared" si="131"/>
        <v>2</v>
      </c>
      <c r="Q519" s="1">
        <f t="shared" si="134"/>
        <v>4.3801519314692089E-2</v>
      </c>
      <c r="R519" s="1">
        <v>0.33300000000000002</v>
      </c>
      <c r="S519" s="1">
        <v>2.6669999999999998</v>
      </c>
      <c r="T519" s="1">
        <v>3</v>
      </c>
      <c r="U519" s="1">
        <v>0</v>
      </c>
      <c r="V519" s="1">
        <f t="shared" si="132"/>
        <v>0</v>
      </c>
      <c r="W519" s="1">
        <v>0.35699999999999998</v>
      </c>
      <c r="X519" s="1">
        <v>2.6429999999999998</v>
      </c>
      <c r="Y519" s="1">
        <v>3</v>
      </c>
      <c r="Z519" s="1">
        <v>2</v>
      </c>
      <c r="AA519" s="1">
        <f t="shared" si="133"/>
        <v>9.0049186530457806E-2</v>
      </c>
      <c r="AB519" s="1">
        <v>0.33300000000000002</v>
      </c>
      <c r="AC519" s="1">
        <v>2.6669999999999998</v>
      </c>
      <c r="AD519" s="1">
        <v>0</v>
      </c>
      <c r="AE519" s="1">
        <v>0</v>
      </c>
      <c r="AF519" s="1" t="e">
        <f t="shared" si="129"/>
        <v>#DIV/0!</v>
      </c>
      <c r="AH519" s="1">
        <f t="shared" si="121"/>
        <v>0.10484756731083207</v>
      </c>
      <c r="AI519" s="1">
        <f t="shared" si="122"/>
        <v>3.5943296562906922E-2</v>
      </c>
      <c r="AJ519" s="1">
        <f t="shared" si="128"/>
        <v>0.17004680187207488</v>
      </c>
      <c r="AK519" s="1">
        <f t="shared" si="123"/>
        <v>35.842857090582136</v>
      </c>
      <c r="AL519" s="1" t="b">
        <f t="shared" si="124"/>
        <v>1</v>
      </c>
      <c r="AM519" s="1">
        <f t="shared" si="125"/>
        <v>1.737367031820235</v>
      </c>
      <c r="AN519" s="1" t="b">
        <f t="shared" si="126"/>
        <v>0</v>
      </c>
      <c r="AO519" s="1">
        <v>9.4879999999999995</v>
      </c>
    </row>
    <row r="520" spans="1:41">
      <c r="A520" s="7">
        <v>517</v>
      </c>
      <c r="B520" s="9" t="s">
        <v>47</v>
      </c>
      <c r="C520" s="9" t="s">
        <v>48</v>
      </c>
      <c r="D520" s="9" t="s">
        <v>47</v>
      </c>
      <c r="E520" s="9" t="s">
        <v>48</v>
      </c>
      <c r="F520" s="2"/>
      <c r="G520" s="2"/>
      <c r="H520" s="1" t="s">
        <v>285</v>
      </c>
      <c r="M520" s="1">
        <f>PRODUCT(SUM(PRODUCT(R520,overview!$J$6),PRODUCT(W520,overview!$K$6),PRODUCT(AB520,overview!$L$6)),1/SUM(overview!$J$6:$L$6))</f>
        <v>0.95716666666666661</v>
      </c>
      <c r="N520" s="1">
        <f>PRODUCT(SUM(PRODUCT(S520,overview!$J$6),PRODUCT(X520,overview!$K$6),PRODUCT(AC520,overview!$L$6)),1/SUM(overview!$J$6:$L$6))</f>
        <v>2.0428333333333333</v>
      </c>
      <c r="O520" s="1">
        <f t="shared" si="130"/>
        <v>10</v>
      </c>
      <c r="P520" s="1">
        <f t="shared" si="131"/>
        <v>0</v>
      </c>
      <c r="Q520" s="1">
        <f t="shared" si="134"/>
        <v>0</v>
      </c>
      <c r="R520" s="1">
        <v>0.874</v>
      </c>
      <c r="S520" s="1">
        <v>2.1259999999999999</v>
      </c>
      <c r="T520" s="1">
        <v>2</v>
      </c>
      <c r="U520" s="1">
        <v>0</v>
      </c>
      <c r="V520" s="1">
        <f t="shared" si="132"/>
        <v>0</v>
      </c>
      <c r="W520" s="1">
        <v>1.004</v>
      </c>
      <c r="X520" s="1">
        <v>1.996</v>
      </c>
      <c r="Y520" s="1">
        <v>8</v>
      </c>
      <c r="Z520" s="1">
        <v>0</v>
      </c>
      <c r="AA520" s="1">
        <f t="shared" si="133"/>
        <v>0</v>
      </c>
      <c r="AB520" s="1">
        <v>0.85699999999999998</v>
      </c>
      <c r="AC520" s="1">
        <v>2.1429999999999998</v>
      </c>
      <c r="AD520" s="1">
        <v>0</v>
      </c>
      <c r="AE520" s="1">
        <v>0</v>
      </c>
      <c r="AF520" s="1" t="e">
        <f t="shared" si="129"/>
        <v>#DIV/0!</v>
      </c>
      <c r="AH520" s="1">
        <f t="shared" ref="AH520:AH583" si="135">(SUM(Z516:Z526)*SUM(W516:W526))/(SUM(Y516:Y526)*SUM(X516:X526))</f>
        <v>9.6946853167167765E-2</v>
      </c>
      <c r="AI520" s="1">
        <f t="shared" ref="AI520:AI583" si="136">(SUM(U516:U526)*SUM(R516:R526))/(SUM(T516:T526)*SUM(S516:S526))</f>
        <v>3.6767561160048243E-2</v>
      </c>
      <c r="AJ520" s="1">
        <f t="shared" si="128"/>
        <v>0.18811881188118812</v>
      </c>
      <c r="AK520" s="1" t="e">
        <f t="shared" si="123"/>
        <v>#DIV/0!</v>
      </c>
      <c r="AL520" s="1" t="e">
        <f t="shared" si="124"/>
        <v>#DIV/0!</v>
      </c>
      <c r="AM520" s="1">
        <f t="shared" si="125"/>
        <v>2.3968455982106778</v>
      </c>
      <c r="AN520" s="1" t="b">
        <f t="shared" si="126"/>
        <v>0</v>
      </c>
      <c r="AO520" s="1">
        <v>9.4879999999999995</v>
      </c>
    </row>
    <row r="521" spans="1:41">
      <c r="A521" s="7">
        <v>518</v>
      </c>
      <c r="B521" s="9" t="s">
        <v>45</v>
      </c>
      <c r="C521" s="9" t="s">
        <v>46</v>
      </c>
      <c r="D521" s="9" t="s">
        <v>45</v>
      </c>
      <c r="E521" s="9" t="s">
        <v>46</v>
      </c>
      <c r="F521" s="2"/>
      <c r="G521" s="2"/>
      <c r="H521" s="1" t="s">
        <v>285</v>
      </c>
      <c r="M521" s="1">
        <f>PRODUCT(SUM(PRODUCT(R521,overview!$J$6),PRODUCT(W521,overview!$K$6),PRODUCT(AB521,overview!$L$6)),1/SUM(overview!$J$6:$L$6))</f>
        <v>1.0053333333333334</v>
      </c>
      <c r="N521" s="1">
        <f>PRODUCT(SUM(PRODUCT(S521,overview!$J$6),PRODUCT(X521,overview!$K$6),PRODUCT(AC521,overview!$L$6)),1/SUM(overview!$J$6:$L$6))</f>
        <v>1.9946666666666664</v>
      </c>
      <c r="O521" s="1">
        <f t="shared" si="130"/>
        <v>9</v>
      </c>
      <c r="P521" s="1">
        <f t="shared" si="131"/>
        <v>4</v>
      </c>
      <c r="Q521" s="1">
        <f t="shared" si="134"/>
        <v>0.22400475341651818</v>
      </c>
      <c r="R521" s="1">
        <v>1.016</v>
      </c>
      <c r="S521" s="1">
        <v>1.984</v>
      </c>
      <c r="T521" s="1">
        <v>7</v>
      </c>
      <c r="U521" s="1">
        <v>0</v>
      </c>
      <c r="V521" s="1">
        <f t="shared" si="132"/>
        <v>0</v>
      </c>
      <c r="W521" s="1">
        <v>1</v>
      </c>
      <c r="X521" s="1">
        <v>2</v>
      </c>
      <c r="Y521" s="1">
        <v>2</v>
      </c>
      <c r="Z521" s="1">
        <v>4</v>
      </c>
      <c r="AA521" s="1">
        <f t="shared" si="133"/>
        <v>1</v>
      </c>
      <c r="AB521" s="1">
        <v>1</v>
      </c>
      <c r="AC521" s="1">
        <v>2</v>
      </c>
      <c r="AD521" s="1">
        <v>0</v>
      </c>
      <c r="AE521" s="1">
        <v>0</v>
      </c>
      <c r="AF521" s="1" t="e">
        <f t="shared" si="129"/>
        <v>#DIV/0!</v>
      </c>
      <c r="AH521" s="1">
        <f t="shared" si="135"/>
        <v>9.6946853167167779E-2</v>
      </c>
      <c r="AI521" s="1">
        <f t="shared" si="136"/>
        <v>3.5937593639505397E-2</v>
      </c>
      <c r="AJ521" s="1">
        <f t="shared" si="128"/>
        <v>0.18811881188118815</v>
      </c>
      <c r="AK521" s="1" t="e">
        <f t="shared" si="123"/>
        <v>#DIV/0!</v>
      </c>
      <c r="AL521" s="1" t="e">
        <f t="shared" si="124"/>
        <v>#DIV/0!</v>
      </c>
      <c r="AM521" s="1">
        <f t="shared" si="125"/>
        <v>2.8909727734787225</v>
      </c>
      <c r="AN521" s="1" t="b">
        <f t="shared" si="126"/>
        <v>0</v>
      </c>
      <c r="AO521" s="1">
        <v>9.4879999999999995</v>
      </c>
    </row>
    <row r="522" spans="1:41">
      <c r="A522" s="7">
        <v>519</v>
      </c>
      <c r="B522" s="9" t="s">
        <v>47</v>
      </c>
      <c r="C522" s="9" t="s">
        <v>48</v>
      </c>
      <c r="D522" s="9" t="s">
        <v>47</v>
      </c>
      <c r="E522" s="9" t="s">
        <v>48</v>
      </c>
      <c r="F522" s="2"/>
      <c r="G522" s="2"/>
      <c r="H522" s="1" t="s">
        <v>285</v>
      </c>
      <c r="M522" s="1">
        <f>PRODUCT(SUM(PRODUCT(R522,overview!$J$6),PRODUCT(W522,overview!$K$6),PRODUCT(AB522,overview!$L$6)),1/SUM(overview!$J$6:$L$6))</f>
        <v>0.98676190476190462</v>
      </c>
      <c r="N522" s="1">
        <f>PRODUCT(SUM(PRODUCT(S522,overview!$J$6),PRODUCT(X522,overview!$K$6),PRODUCT(AC522,overview!$L$6)),1/SUM(overview!$J$6:$L$6))</f>
        <v>2.0132380952380955</v>
      </c>
      <c r="O522" s="1">
        <f t="shared" si="130"/>
        <v>13.2</v>
      </c>
      <c r="P522" s="1">
        <f t="shared" si="131"/>
        <v>6.8</v>
      </c>
      <c r="Q522" s="1">
        <f t="shared" si="134"/>
        <v>0.25249467091559896</v>
      </c>
      <c r="R522" s="1">
        <v>0.95699999999999996</v>
      </c>
      <c r="S522" s="1">
        <v>2.0430000000000001</v>
      </c>
      <c r="T522" s="1">
        <v>6.5</v>
      </c>
      <c r="U522" s="1">
        <v>1.5</v>
      </c>
      <c r="V522" s="1">
        <f t="shared" si="132"/>
        <v>0.10809894950864113</v>
      </c>
      <c r="W522" s="1">
        <v>1.0069999999999999</v>
      </c>
      <c r="X522" s="1">
        <v>1.9930000000000001</v>
      </c>
      <c r="Y522" s="1">
        <v>6.7</v>
      </c>
      <c r="Z522" s="1">
        <v>5.3</v>
      </c>
      <c r="AA522" s="1">
        <f t="shared" si="133"/>
        <v>0.39968995963484127</v>
      </c>
      <c r="AB522" s="1">
        <v>0.85699999999999998</v>
      </c>
      <c r="AC522" s="1">
        <v>2.1429999999999998</v>
      </c>
      <c r="AD522" s="1">
        <v>0</v>
      </c>
      <c r="AE522" s="1">
        <v>0</v>
      </c>
      <c r="AF522" s="1" t="e">
        <f t="shared" si="129"/>
        <v>#DIV/0!</v>
      </c>
      <c r="AH522" s="1">
        <f t="shared" si="135"/>
        <v>0.12213615133131178</v>
      </c>
      <c r="AI522" s="1">
        <f t="shared" si="136"/>
        <v>4.0697801988407688E-2</v>
      </c>
      <c r="AJ522" s="1" t="e">
        <f t="shared" si="128"/>
        <v>#DIV/0!</v>
      </c>
      <c r="AK522" s="1" t="e">
        <f t="shared" si="123"/>
        <v>#DIV/0!</v>
      </c>
      <c r="AL522" s="1" t="e">
        <f t="shared" si="124"/>
        <v>#DIV/0!</v>
      </c>
      <c r="AM522" s="1">
        <f t="shared" si="125"/>
        <v>3.1529702683978735</v>
      </c>
      <c r="AN522" s="1" t="b">
        <f t="shared" si="126"/>
        <v>0</v>
      </c>
      <c r="AO522" s="1">
        <v>9.4879999999999995</v>
      </c>
    </row>
    <row r="523" spans="1:41">
      <c r="A523" s="7">
        <v>520</v>
      </c>
      <c r="B523" s="9" t="s">
        <v>98</v>
      </c>
      <c r="C523" s="9" t="s">
        <v>50</v>
      </c>
      <c r="D523" s="9" t="s">
        <v>98</v>
      </c>
      <c r="E523" s="9" t="s">
        <v>50</v>
      </c>
      <c r="F523" s="2"/>
      <c r="G523" s="2"/>
      <c r="H523" s="1" t="s">
        <v>285</v>
      </c>
      <c r="M523" s="1">
        <f>PRODUCT(SUM(PRODUCT(R523,overview!$J$6),PRODUCT(W523,overview!$K$6),PRODUCT(AB523,overview!$L$6)),1/SUM(overview!$J$6:$L$6))</f>
        <v>0.33299999999999996</v>
      </c>
      <c r="N523" s="1">
        <f>PRODUCT(SUM(PRODUCT(S523,overview!$J$6),PRODUCT(X523,overview!$K$6),PRODUCT(AC523,overview!$L$6)),1/SUM(overview!$J$6:$L$6))</f>
        <v>2.6669999999999998</v>
      </c>
      <c r="O523" s="1">
        <f t="shared" si="130"/>
        <v>9</v>
      </c>
      <c r="P523" s="1">
        <f t="shared" si="131"/>
        <v>0</v>
      </c>
      <c r="Q523" s="1">
        <f t="shared" si="134"/>
        <v>0</v>
      </c>
      <c r="R523" s="1">
        <v>0.33300000000000002</v>
      </c>
      <c r="S523" s="1">
        <v>2.6669999999999998</v>
      </c>
      <c r="T523" s="1">
        <v>5</v>
      </c>
      <c r="U523" s="1">
        <v>0</v>
      </c>
      <c r="V523" s="1">
        <f t="shared" si="132"/>
        <v>0</v>
      </c>
      <c r="W523" s="1">
        <v>0.33300000000000002</v>
      </c>
      <c r="X523" s="1">
        <v>2.6669999999999998</v>
      </c>
      <c r="Y523" s="1">
        <v>4</v>
      </c>
      <c r="Z523" s="1">
        <v>0</v>
      </c>
      <c r="AA523" s="1">
        <f t="shared" si="133"/>
        <v>0</v>
      </c>
      <c r="AB523" s="1">
        <v>0.33300000000000002</v>
      </c>
      <c r="AC523" s="1">
        <v>2.6669999999999998</v>
      </c>
      <c r="AD523" s="1">
        <v>0</v>
      </c>
      <c r="AE523" s="1">
        <v>0</v>
      </c>
      <c r="AF523" s="1" t="e">
        <f t="shared" si="129"/>
        <v>#DIV/0!</v>
      </c>
      <c r="AH523" s="1">
        <f t="shared" si="135"/>
        <v>0.12229356306637477</v>
      </c>
      <c r="AI523" s="1">
        <f t="shared" si="136"/>
        <v>5.2338359123737778E-2</v>
      </c>
      <c r="AJ523" s="1">
        <f t="shared" si="128"/>
        <v>0</v>
      </c>
      <c r="AK523" s="1" t="e">
        <f t="shared" ref="AK523:AK586" si="137">(((SUM(AJ521:AJ525))-(SUM(AI521:AI525)))^2)/(AVERAGE(AI521:AI525))</f>
        <v>#DIV/0!</v>
      </c>
      <c r="AL523" s="1" t="e">
        <f t="shared" ref="AL523:AL586" si="138">IF(AK523&gt;AO523, TRUE, FALSE)</f>
        <v>#DIV/0!</v>
      </c>
      <c r="AM523" s="1">
        <f t="shared" ref="AM523:AM586" si="139">(((SUM(AH521:AH525))-(SUM(AI521:AI525)))^2)/(AVERAGE(AI521:AI525))</f>
        <v>3.2059799095065968</v>
      </c>
      <c r="AN523" s="1" t="b">
        <f t="shared" ref="AN523:AN586" si="140">IF(AM523&gt;AO523, TRUE, FALSE)</f>
        <v>0</v>
      </c>
      <c r="AO523" s="1">
        <v>9.4879999999999995</v>
      </c>
    </row>
    <row r="524" spans="1:41">
      <c r="A524" s="7">
        <v>521</v>
      </c>
      <c r="B524" s="9" t="s">
        <v>85</v>
      </c>
      <c r="C524" s="9" t="s">
        <v>86</v>
      </c>
      <c r="D524" s="9" t="s">
        <v>85</v>
      </c>
      <c r="E524" s="9" t="s">
        <v>86</v>
      </c>
      <c r="F524" s="2"/>
      <c r="G524" s="2"/>
      <c r="H524" s="1" t="s">
        <v>285</v>
      </c>
      <c r="M524" s="1">
        <f>PRODUCT(SUM(PRODUCT(R524,overview!$J$6),PRODUCT(W524,overview!$K$6),PRODUCT(AB524,overview!$L$6)),1/SUM(overview!$J$6:$L$6))</f>
        <v>0</v>
      </c>
      <c r="N524" s="1">
        <f>PRODUCT(SUM(PRODUCT(S524,overview!$J$6),PRODUCT(X524,overview!$K$6),PRODUCT(AC524,overview!$L$6)),1/SUM(overview!$J$6:$L$6))</f>
        <v>3</v>
      </c>
      <c r="O524" s="1">
        <f t="shared" si="130"/>
        <v>0</v>
      </c>
      <c r="P524" s="1">
        <f t="shared" si="131"/>
        <v>0</v>
      </c>
      <c r="Q524" s="1" t="e">
        <f t="shared" si="134"/>
        <v>#DIV/0!</v>
      </c>
      <c r="R524" s="1">
        <v>0</v>
      </c>
      <c r="S524" s="1">
        <v>3</v>
      </c>
      <c r="T524" s="1">
        <v>0</v>
      </c>
      <c r="U524" s="1">
        <v>0</v>
      </c>
      <c r="V524" s="1" t="e">
        <f t="shared" si="132"/>
        <v>#DIV/0!</v>
      </c>
      <c r="W524" s="1">
        <v>0</v>
      </c>
      <c r="X524" s="1">
        <v>3</v>
      </c>
      <c r="Y524" s="1">
        <v>0</v>
      </c>
      <c r="Z524" s="1">
        <v>0</v>
      </c>
      <c r="AA524" s="1" t="e">
        <f t="shared" si="133"/>
        <v>#DIV/0!</v>
      </c>
      <c r="AB524" s="1">
        <v>0</v>
      </c>
      <c r="AC524" s="1">
        <v>3</v>
      </c>
      <c r="AD524" s="1">
        <v>0</v>
      </c>
      <c r="AE524" s="1">
        <v>0</v>
      </c>
      <c r="AF524" s="1" t="e">
        <f t="shared" si="129"/>
        <v>#DIV/0!</v>
      </c>
      <c r="AH524" s="1">
        <f t="shared" si="135"/>
        <v>0.15980436981983739</v>
      </c>
      <c r="AI524" s="1">
        <f t="shared" si="136"/>
        <v>5.732993757481783E-2</v>
      </c>
      <c r="AJ524" s="1">
        <f t="shared" si="128"/>
        <v>0</v>
      </c>
      <c r="AK524" s="1" t="e">
        <f t="shared" si="137"/>
        <v>#DIV/0!</v>
      </c>
      <c r="AL524" s="1" t="e">
        <f t="shared" si="138"/>
        <v>#DIV/0!</v>
      </c>
      <c r="AM524" s="1">
        <f t="shared" si="139"/>
        <v>2.9454506566595446</v>
      </c>
      <c r="AN524" s="1" t="b">
        <f t="shared" si="140"/>
        <v>0</v>
      </c>
      <c r="AO524" s="1">
        <v>9.4879999999999995</v>
      </c>
    </row>
    <row r="525" spans="1:41">
      <c r="A525" s="7">
        <v>522</v>
      </c>
      <c r="B525" s="9" t="s">
        <v>90</v>
      </c>
      <c r="C525" s="9" t="s">
        <v>91</v>
      </c>
      <c r="D525" s="9" t="s">
        <v>90</v>
      </c>
      <c r="E525" s="9" t="s">
        <v>91</v>
      </c>
      <c r="F525" s="2"/>
      <c r="G525" s="2"/>
      <c r="H525" s="1" t="s">
        <v>285</v>
      </c>
      <c r="M525" s="1">
        <f>PRODUCT(SUM(PRODUCT(R525,overview!$J$6),PRODUCT(W525,overview!$K$6),PRODUCT(AB525,overview!$L$6)),1/SUM(overview!$J$6:$L$6))</f>
        <v>9.1928571428571415E-2</v>
      </c>
      <c r="N525" s="1">
        <f>PRODUCT(SUM(PRODUCT(S525,overview!$J$6),PRODUCT(X525,overview!$K$6),PRODUCT(AC525,overview!$L$6)),1/SUM(overview!$J$6:$L$6))</f>
        <v>2.9080714285714286</v>
      </c>
      <c r="O525" s="1">
        <f t="shared" si="130"/>
        <v>1.7</v>
      </c>
      <c r="P525" s="1">
        <f t="shared" si="131"/>
        <v>3.3</v>
      </c>
      <c r="Q525" s="1">
        <f t="shared" si="134"/>
        <v>6.136354770336399E-2</v>
      </c>
      <c r="R525" s="1">
        <v>0</v>
      </c>
      <c r="S525" s="1">
        <v>3</v>
      </c>
      <c r="T525" s="1">
        <v>0</v>
      </c>
      <c r="U525" s="1">
        <v>0</v>
      </c>
      <c r="V525" s="1" t="e">
        <f t="shared" si="132"/>
        <v>#DIV/0!</v>
      </c>
      <c r="W525" s="1">
        <v>0.14299999999999999</v>
      </c>
      <c r="X525" s="1">
        <v>2.8570000000000002</v>
      </c>
      <c r="Y525" s="1">
        <v>1.7</v>
      </c>
      <c r="Z525" s="1">
        <v>3.3</v>
      </c>
      <c r="AA525" s="1">
        <f t="shared" si="133"/>
        <v>9.7160740389960656E-2</v>
      </c>
      <c r="AB525" s="1">
        <v>0</v>
      </c>
      <c r="AC525" s="1">
        <v>3</v>
      </c>
      <c r="AD525" s="1">
        <v>0</v>
      </c>
      <c r="AE525" s="1">
        <v>0</v>
      </c>
      <c r="AF525" s="1" t="e">
        <f t="shared" si="129"/>
        <v>#DIV/0!</v>
      </c>
      <c r="AH525" s="1">
        <f t="shared" si="135"/>
        <v>0.1818041793481884</v>
      </c>
      <c r="AI525" s="1">
        <f t="shared" si="136"/>
        <v>8.1949296057497192E-2</v>
      </c>
      <c r="AJ525" s="1">
        <f t="shared" si="128"/>
        <v>0</v>
      </c>
      <c r="AK525" s="1">
        <f t="shared" si="137"/>
        <v>1.7711866825669891</v>
      </c>
      <c r="AL525" s="1" t="b">
        <f t="shared" si="138"/>
        <v>0</v>
      </c>
      <c r="AM525" s="1">
        <f t="shared" si="139"/>
        <v>2.4807616074551087</v>
      </c>
      <c r="AN525" s="1" t="b">
        <f t="shared" si="140"/>
        <v>0</v>
      </c>
      <c r="AO525" s="1">
        <v>9.4879999999999995</v>
      </c>
    </row>
    <row r="526" spans="1:41">
      <c r="A526" s="7">
        <v>523</v>
      </c>
      <c r="B526" s="9" t="s">
        <v>41</v>
      </c>
      <c r="C526" s="9" t="s">
        <v>42</v>
      </c>
      <c r="D526" s="9" t="s">
        <v>41</v>
      </c>
      <c r="E526" s="9" t="s">
        <v>42</v>
      </c>
      <c r="F526" s="2"/>
      <c r="G526" s="2"/>
      <c r="H526" s="1" t="s">
        <v>285</v>
      </c>
      <c r="M526" s="1">
        <f>PRODUCT(SUM(PRODUCT(R526,overview!$J$6),PRODUCT(W526,overview!$K$6),PRODUCT(AB526,overview!$L$6)),1/SUM(overview!$J$6:$L$6))</f>
        <v>0.42899999999999988</v>
      </c>
      <c r="N526" s="1">
        <f>PRODUCT(SUM(PRODUCT(S526,overview!$J$6),PRODUCT(X526,overview!$K$6),PRODUCT(AC526,overview!$L$6)),1/SUM(overview!$J$6:$L$6))</f>
        <v>2.5709999999999997</v>
      </c>
      <c r="O526" s="1">
        <f t="shared" si="130"/>
        <v>6</v>
      </c>
      <c r="P526" s="1">
        <f t="shared" si="131"/>
        <v>0</v>
      </c>
      <c r="Q526" s="1">
        <f t="shared" si="134"/>
        <v>0</v>
      </c>
      <c r="R526" s="1">
        <v>0.42899999999999999</v>
      </c>
      <c r="S526" s="1">
        <v>2.5710000000000002</v>
      </c>
      <c r="T526" s="1">
        <v>3</v>
      </c>
      <c r="U526" s="1">
        <v>0</v>
      </c>
      <c r="V526" s="1">
        <f t="shared" si="132"/>
        <v>0</v>
      </c>
      <c r="W526" s="1">
        <v>0.42899999999999999</v>
      </c>
      <c r="X526" s="1">
        <v>2.5710000000000002</v>
      </c>
      <c r="Y526" s="1">
        <v>3</v>
      </c>
      <c r="Z526" s="1">
        <v>0</v>
      </c>
      <c r="AA526" s="1">
        <f t="shared" si="133"/>
        <v>0</v>
      </c>
      <c r="AB526" s="1">
        <v>0.42899999999999999</v>
      </c>
      <c r="AC526" s="1">
        <v>2.5710000000000002</v>
      </c>
      <c r="AD526" s="1">
        <v>0</v>
      </c>
      <c r="AE526" s="1">
        <v>0</v>
      </c>
      <c r="AF526" s="1" t="e">
        <f t="shared" si="129"/>
        <v>#DIV/0!</v>
      </c>
      <c r="AH526" s="1">
        <f t="shared" si="135"/>
        <v>0.15535969587580867</v>
      </c>
      <c r="AI526" s="1">
        <f t="shared" si="136"/>
        <v>8.0089782697271683E-2</v>
      </c>
      <c r="AJ526" s="1">
        <f t="shared" ref="AJ526:AJ557" si="141">(SUM(AE522:AE532)*SUM(AB522:AB532))/(SUM(AD522:AD532)*SUM(AC522:AC532))</f>
        <v>0</v>
      </c>
      <c r="AK526" s="1">
        <f t="shared" si="137"/>
        <v>1.930924475340164</v>
      </c>
      <c r="AL526" s="1" t="b">
        <f t="shared" si="138"/>
        <v>0</v>
      </c>
      <c r="AM526" s="1">
        <f t="shared" si="139"/>
        <v>2.2751759656024024</v>
      </c>
      <c r="AN526" s="1" t="b">
        <f t="shared" si="140"/>
        <v>0</v>
      </c>
      <c r="AO526" s="1">
        <v>9.4879999999999995</v>
      </c>
    </row>
    <row r="527" spans="1:41">
      <c r="A527" s="7">
        <v>524</v>
      </c>
      <c r="B527" s="9" t="s">
        <v>64</v>
      </c>
      <c r="C527" s="9" t="s">
        <v>2</v>
      </c>
      <c r="D527" s="9" t="s">
        <v>64</v>
      </c>
      <c r="E527" s="9" t="s">
        <v>2</v>
      </c>
      <c r="F527" s="2"/>
      <c r="G527" s="2"/>
      <c r="H527" s="1" t="s">
        <v>285</v>
      </c>
      <c r="M527" s="1">
        <f>PRODUCT(SUM(PRODUCT(R527,overview!$J$6),PRODUCT(W527,overview!$K$6),PRODUCT(AB527,overview!$L$6)),1/SUM(overview!$J$6:$L$6))</f>
        <v>0.33299999999999996</v>
      </c>
      <c r="N527" s="1">
        <f>PRODUCT(SUM(PRODUCT(S527,overview!$J$6),PRODUCT(X527,overview!$K$6),PRODUCT(AC527,overview!$L$6)),1/SUM(overview!$J$6:$L$6))</f>
        <v>2.6669999999999998</v>
      </c>
      <c r="O527" s="1">
        <f t="shared" si="130"/>
        <v>12</v>
      </c>
      <c r="P527" s="1">
        <f t="shared" si="131"/>
        <v>0</v>
      </c>
      <c r="Q527" s="1">
        <f t="shared" si="134"/>
        <v>0</v>
      </c>
      <c r="R527" s="1">
        <v>0.33300000000000002</v>
      </c>
      <c r="S527" s="1">
        <v>2.6669999999999998</v>
      </c>
      <c r="T527" s="1">
        <v>7</v>
      </c>
      <c r="U527" s="1">
        <v>0</v>
      </c>
      <c r="V527" s="1">
        <f t="shared" si="132"/>
        <v>0</v>
      </c>
      <c r="W527" s="1">
        <v>0.33300000000000002</v>
      </c>
      <c r="X527" s="1">
        <v>2.6669999999999998</v>
      </c>
      <c r="Y527" s="1">
        <v>5</v>
      </c>
      <c r="Z527" s="1">
        <v>0</v>
      </c>
      <c r="AA527" s="1">
        <f t="shared" si="133"/>
        <v>0</v>
      </c>
      <c r="AB527" s="1">
        <v>0.33300000000000002</v>
      </c>
      <c r="AC527" s="1">
        <v>2.6669999999999998</v>
      </c>
      <c r="AD527" s="1">
        <v>0</v>
      </c>
      <c r="AE527" s="1">
        <v>0</v>
      </c>
      <c r="AF527" s="1" t="e">
        <f t="shared" si="129"/>
        <v>#DIV/0!</v>
      </c>
      <c r="AH527" s="1">
        <f t="shared" si="135"/>
        <v>0.1542077753378901</v>
      </c>
      <c r="AI527" s="1">
        <f t="shared" si="136"/>
        <v>8.2529961060073334E-2</v>
      </c>
      <c r="AJ527" s="1">
        <f t="shared" si="141"/>
        <v>0</v>
      </c>
      <c r="AK527" s="1">
        <f t="shared" si="137"/>
        <v>2.04965392475424</v>
      </c>
      <c r="AL527" s="1" t="b">
        <f t="shared" si="138"/>
        <v>0</v>
      </c>
      <c r="AM527" s="1">
        <f t="shared" si="139"/>
        <v>1.8498717347115683</v>
      </c>
      <c r="AN527" s="1" t="b">
        <f t="shared" si="140"/>
        <v>0</v>
      </c>
      <c r="AO527" s="1">
        <v>9.4879999999999995</v>
      </c>
    </row>
    <row r="528" spans="1:41">
      <c r="A528" s="7">
        <v>525</v>
      </c>
      <c r="B528" s="9" t="s">
        <v>75</v>
      </c>
      <c r="C528" s="9" t="s">
        <v>1</v>
      </c>
      <c r="D528" s="9" t="s">
        <v>75</v>
      </c>
      <c r="E528" s="9" t="s">
        <v>1</v>
      </c>
      <c r="F528" s="2"/>
      <c r="G528" s="2"/>
      <c r="H528" s="1" t="s">
        <v>285</v>
      </c>
      <c r="M528" s="1">
        <f>PRODUCT(SUM(PRODUCT(R528,overview!$J$6),PRODUCT(W528,overview!$K$6),PRODUCT(AB528,overview!$L$6)),1/SUM(overview!$J$6:$L$6))</f>
        <v>0.98538095238095236</v>
      </c>
      <c r="N528" s="1">
        <f>PRODUCT(SUM(PRODUCT(S528,overview!$J$6),PRODUCT(X528,overview!$K$6),PRODUCT(AC528,overview!$L$6)),1/SUM(overview!$J$6:$L$6))</f>
        <v>2.0146190476190475</v>
      </c>
      <c r="O528" s="1">
        <f t="shared" si="130"/>
        <v>12</v>
      </c>
      <c r="P528" s="1">
        <f t="shared" si="131"/>
        <v>8</v>
      </c>
      <c r="Q528" s="1">
        <f t="shared" si="134"/>
        <v>0.32607685095453076</v>
      </c>
      <c r="R528" s="1">
        <v>0.96</v>
      </c>
      <c r="S528" s="1">
        <v>2.04</v>
      </c>
      <c r="T528" s="1">
        <v>7</v>
      </c>
      <c r="U528" s="1">
        <v>5</v>
      </c>
      <c r="V528" s="1">
        <f t="shared" si="132"/>
        <v>0.33613445378151252</v>
      </c>
      <c r="W528" s="1">
        <v>0.998</v>
      </c>
      <c r="X528" s="1">
        <v>2.0019999999999998</v>
      </c>
      <c r="Y528" s="1">
        <v>5</v>
      </c>
      <c r="Z528" s="1">
        <v>3</v>
      </c>
      <c r="AA528" s="1">
        <f t="shared" si="133"/>
        <v>0.29910089910089915</v>
      </c>
      <c r="AB528" s="1">
        <v>1</v>
      </c>
      <c r="AC528" s="1">
        <v>2</v>
      </c>
      <c r="AD528" s="1">
        <v>0</v>
      </c>
      <c r="AE528" s="1">
        <v>0</v>
      </c>
      <c r="AF528" s="1" t="e">
        <f t="shared" si="129"/>
        <v>#DIV/0!</v>
      </c>
      <c r="AH528" s="1">
        <f t="shared" si="135"/>
        <v>0.15420777533789007</v>
      </c>
      <c r="AI528" s="1">
        <f t="shared" si="136"/>
        <v>8.4285917678372763E-2</v>
      </c>
      <c r="AJ528" s="1">
        <f t="shared" si="141"/>
        <v>0</v>
      </c>
      <c r="AK528" s="1">
        <f t="shared" si="137"/>
        <v>2.0326286307949952</v>
      </c>
      <c r="AL528" s="1" t="b">
        <f t="shared" si="138"/>
        <v>0</v>
      </c>
      <c r="AM528" s="1">
        <f t="shared" si="139"/>
        <v>1.6343179694849861</v>
      </c>
      <c r="AN528" s="1" t="b">
        <f t="shared" si="140"/>
        <v>0</v>
      </c>
      <c r="AO528" s="1">
        <v>9.4879999999999995</v>
      </c>
    </row>
    <row r="529" spans="1:41">
      <c r="A529" s="7">
        <v>526</v>
      </c>
      <c r="B529" s="9" t="s">
        <v>28</v>
      </c>
      <c r="C529" s="9" t="s">
        <v>29</v>
      </c>
      <c r="D529" s="9" t="s">
        <v>40</v>
      </c>
      <c r="E529" s="9" t="s">
        <v>29</v>
      </c>
      <c r="F529" s="2"/>
      <c r="G529" s="2"/>
      <c r="H529" s="1" t="s">
        <v>285</v>
      </c>
      <c r="M529" s="1">
        <f>PRODUCT(SUM(PRODUCT(R529,overview!$J$6),PRODUCT(W529,overview!$K$6),PRODUCT(AB529,overview!$L$6)),1/SUM(overview!$J$6:$L$6))</f>
        <v>0.91909523809523819</v>
      </c>
      <c r="N529" s="1">
        <f>PRODUCT(SUM(PRODUCT(S529,overview!$J$6),PRODUCT(X529,overview!$K$6),PRODUCT(AC529,overview!$L$6)),1/SUM(overview!$J$6:$L$6))</f>
        <v>2.0809047619047618</v>
      </c>
      <c r="O529" s="1">
        <f t="shared" si="130"/>
        <v>15</v>
      </c>
      <c r="P529" s="1">
        <f t="shared" si="131"/>
        <v>10</v>
      </c>
      <c r="Q529" s="1">
        <f t="shared" si="134"/>
        <v>0.29445372510431211</v>
      </c>
      <c r="R529" s="1">
        <v>0.75600000000000001</v>
      </c>
      <c r="S529" s="1">
        <v>2.2440000000000002</v>
      </c>
      <c r="T529" s="1">
        <v>4</v>
      </c>
      <c r="U529" s="1">
        <v>4</v>
      </c>
      <c r="V529" s="1">
        <f t="shared" si="132"/>
        <v>0.33689839572192509</v>
      </c>
      <c r="W529" s="1">
        <v>1.0129999999999999</v>
      </c>
      <c r="X529" s="1">
        <v>1.9870000000000001</v>
      </c>
      <c r="Y529" s="1">
        <v>10</v>
      </c>
      <c r="Z529" s="1">
        <v>6</v>
      </c>
      <c r="AA529" s="1">
        <f t="shared" si="133"/>
        <v>0.30588827377956718</v>
      </c>
      <c r="AB529" s="1">
        <v>0.66700000000000004</v>
      </c>
      <c r="AC529" s="1">
        <v>2.3330000000000002</v>
      </c>
      <c r="AD529" s="1">
        <v>1</v>
      </c>
      <c r="AE529" s="1">
        <v>0</v>
      </c>
      <c r="AF529" s="1">
        <f t="shared" si="129"/>
        <v>0</v>
      </c>
      <c r="AH529" s="1">
        <f t="shared" si="135"/>
        <v>0.15379182234904401</v>
      </c>
      <c r="AI529" s="1">
        <f t="shared" si="136"/>
        <v>8.1075827457633087E-2</v>
      </c>
      <c r="AJ529" s="1">
        <f t="shared" si="141"/>
        <v>0</v>
      </c>
      <c r="AK529" s="1">
        <f t="shared" si="137"/>
        <v>2.0590072795330885</v>
      </c>
      <c r="AL529" s="1" t="b">
        <f t="shared" si="138"/>
        <v>0</v>
      </c>
      <c r="AM529" s="1">
        <f t="shared" si="139"/>
        <v>1.5882466501315553</v>
      </c>
      <c r="AN529" s="1" t="b">
        <f t="shared" si="140"/>
        <v>0</v>
      </c>
      <c r="AO529" s="1">
        <v>9.4879999999999995</v>
      </c>
    </row>
    <row r="530" spans="1:41">
      <c r="A530" s="7">
        <v>527</v>
      </c>
      <c r="B530" s="9" t="s">
        <v>74</v>
      </c>
      <c r="C530" s="9" t="s">
        <v>1</v>
      </c>
      <c r="D530" s="9" t="s">
        <v>74</v>
      </c>
      <c r="E530" s="9" t="s">
        <v>1</v>
      </c>
      <c r="F530" s="2"/>
      <c r="G530" s="2"/>
      <c r="H530" s="1" t="s">
        <v>285</v>
      </c>
      <c r="M530" s="1">
        <f>PRODUCT(SUM(PRODUCT(R530,overview!$J$6),PRODUCT(W530,overview!$K$6),PRODUCT(AB530,overview!$L$6)),1/SUM(overview!$J$6:$L$6))</f>
        <v>1.0791666666666666</v>
      </c>
      <c r="N530" s="1">
        <f>PRODUCT(SUM(PRODUCT(S530,overview!$J$6),PRODUCT(X530,overview!$K$6),PRODUCT(AC530,overview!$L$6)),1/SUM(overview!$J$6:$L$6))</f>
        <v>1.9208333333333332</v>
      </c>
      <c r="O530" s="1">
        <f t="shared" si="130"/>
        <v>11.8</v>
      </c>
      <c r="P530" s="1">
        <f t="shared" si="131"/>
        <v>7.2</v>
      </c>
      <c r="Q530" s="1">
        <f t="shared" si="134"/>
        <v>0.34280672083532487</v>
      </c>
      <c r="R530" s="1">
        <v>1.1379999999999999</v>
      </c>
      <c r="S530" s="1">
        <v>1.8620000000000001</v>
      </c>
      <c r="T530" s="1">
        <v>6</v>
      </c>
      <c r="U530" s="1">
        <v>0</v>
      </c>
      <c r="V530" s="1">
        <f t="shared" si="132"/>
        <v>0</v>
      </c>
      <c r="W530" s="1">
        <v>1.0409999999999999</v>
      </c>
      <c r="X530" s="1">
        <v>1.9590000000000001</v>
      </c>
      <c r="Y530" s="1">
        <v>5.8</v>
      </c>
      <c r="Z530" s="1">
        <v>7.2</v>
      </c>
      <c r="AA530" s="1">
        <f t="shared" si="133"/>
        <v>0.65966098114801708</v>
      </c>
      <c r="AB530" s="1">
        <v>1.286</v>
      </c>
      <c r="AC530" s="1">
        <v>1.714</v>
      </c>
      <c r="AD530" s="1">
        <v>0</v>
      </c>
      <c r="AE530" s="1">
        <v>0</v>
      </c>
      <c r="AF530" s="1" t="e">
        <f t="shared" si="129"/>
        <v>#DIV/0!</v>
      </c>
      <c r="AH530" s="1">
        <f t="shared" si="135"/>
        <v>0.15348363563970691</v>
      </c>
      <c r="AI530" s="1">
        <f t="shared" si="136"/>
        <v>7.8544237265648117E-2</v>
      </c>
      <c r="AJ530" s="1">
        <f t="shared" si="141"/>
        <v>0</v>
      </c>
      <c r="AK530" s="1">
        <f t="shared" si="137"/>
        <v>2.1031856621341118</v>
      </c>
      <c r="AL530" s="1" t="b">
        <f t="shared" si="138"/>
        <v>0</v>
      </c>
      <c r="AM530" s="1">
        <f t="shared" si="139"/>
        <v>1.5380086610730097</v>
      </c>
      <c r="AN530" s="1" t="b">
        <f t="shared" si="140"/>
        <v>0</v>
      </c>
      <c r="AO530" s="1">
        <v>9.4879999999999995</v>
      </c>
    </row>
    <row r="531" spans="1:41">
      <c r="A531" s="7">
        <v>528</v>
      </c>
      <c r="B531" s="9" t="s">
        <v>32</v>
      </c>
      <c r="C531" s="9" t="s">
        <v>33</v>
      </c>
      <c r="D531" s="9" t="s">
        <v>32</v>
      </c>
      <c r="E531" s="9" t="s">
        <v>33</v>
      </c>
      <c r="F531" s="2"/>
      <c r="G531" s="2"/>
      <c r="H531" s="1" t="s">
        <v>285</v>
      </c>
      <c r="M531" s="1">
        <f>PRODUCT(SUM(PRODUCT(R531,overview!$J$6),PRODUCT(W531,overview!$K$6),PRODUCT(AB531,overview!$L$6)),1/SUM(overview!$J$6:$L$6))</f>
        <v>0.8971904761904762</v>
      </c>
      <c r="N531" s="1">
        <f>PRODUCT(SUM(PRODUCT(S531,overview!$J$6),PRODUCT(X531,overview!$K$6),PRODUCT(AC531,overview!$L$6)),1/SUM(overview!$J$6:$L$6))</f>
        <v>2.1028095238095235</v>
      </c>
      <c r="O531" s="1">
        <f t="shared" si="130"/>
        <v>14</v>
      </c>
      <c r="P531" s="1">
        <f t="shared" si="131"/>
        <v>11</v>
      </c>
      <c r="Q531" s="1">
        <f t="shared" si="134"/>
        <v>0.33523501114479176</v>
      </c>
      <c r="R531" s="1">
        <v>0.92300000000000004</v>
      </c>
      <c r="S531" s="1">
        <v>2.077</v>
      </c>
      <c r="T531" s="1">
        <v>4</v>
      </c>
      <c r="U531" s="1">
        <v>5</v>
      </c>
      <c r="V531" s="1">
        <f t="shared" si="132"/>
        <v>0.55548868560423692</v>
      </c>
      <c r="W531" s="1">
        <v>0.88</v>
      </c>
      <c r="X531" s="1">
        <v>2.12</v>
      </c>
      <c r="Y531" s="1">
        <v>10</v>
      </c>
      <c r="Z531" s="1">
        <v>6</v>
      </c>
      <c r="AA531" s="1">
        <f t="shared" si="133"/>
        <v>0.24905660377358491</v>
      </c>
      <c r="AB531" s="1">
        <v>1</v>
      </c>
      <c r="AC531" s="1">
        <v>2</v>
      </c>
      <c r="AD531" s="1">
        <v>0</v>
      </c>
      <c r="AE531" s="1">
        <v>0</v>
      </c>
      <c r="AF531" s="1" t="e">
        <f t="shared" si="129"/>
        <v>#DIV/0!</v>
      </c>
      <c r="AH531" s="1">
        <f t="shared" si="135"/>
        <v>0.15778496469195691</v>
      </c>
      <c r="AI531" s="1">
        <f t="shared" si="136"/>
        <v>8.536551244489031E-2</v>
      </c>
      <c r="AJ531" s="1">
        <f t="shared" si="141"/>
        <v>0</v>
      </c>
      <c r="AK531" s="1">
        <f t="shared" si="137"/>
        <v>2.0087191174638668</v>
      </c>
      <c r="AL531" s="1" t="b">
        <f t="shared" si="138"/>
        <v>0</v>
      </c>
      <c r="AM531" s="1">
        <f t="shared" si="139"/>
        <v>1.7831750681900425</v>
      </c>
      <c r="AN531" s="1" t="b">
        <f t="shared" si="140"/>
        <v>0</v>
      </c>
      <c r="AO531" s="1">
        <v>9.4879999999999995</v>
      </c>
    </row>
    <row r="532" spans="1:41">
      <c r="A532" s="7">
        <v>529</v>
      </c>
      <c r="B532" s="9" t="s">
        <v>53</v>
      </c>
      <c r="C532" s="9" t="s">
        <v>33</v>
      </c>
      <c r="D532" s="9" t="s">
        <v>32</v>
      </c>
      <c r="E532" s="9" t="s">
        <v>33</v>
      </c>
      <c r="F532" s="2"/>
      <c r="G532" s="2"/>
      <c r="H532" s="1" t="s">
        <v>285</v>
      </c>
      <c r="M532" s="1">
        <f>PRODUCT(SUM(PRODUCT(R532,overview!$J$6),PRODUCT(W532,overview!$K$6),PRODUCT(AB532,overview!$L$6)),1/SUM(overview!$J$6:$L$6))</f>
        <v>0.99678571428571416</v>
      </c>
      <c r="N532" s="1">
        <f>PRODUCT(SUM(PRODUCT(S532,overview!$J$6),PRODUCT(X532,overview!$K$6),PRODUCT(AC532,overview!$L$6)),1/SUM(overview!$J$6:$L$6))</f>
        <v>2.0032142857142854</v>
      </c>
      <c r="O532" s="1">
        <f t="shared" si="130"/>
        <v>20</v>
      </c>
      <c r="P532" s="1">
        <f t="shared" si="131"/>
        <v>4</v>
      </c>
      <c r="Q532" s="1">
        <f t="shared" si="134"/>
        <v>9.9518630771973621E-2</v>
      </c>
      <c r="R532" s="1">
        <v>1</v>
      </c>
      <c r="S532" s="1">
        <v>2</v>
      </c>
      <c r="T532" s="1">
        <v>8</v>
      </c>
      <c r="U532" s="1">
        <v>0</v>
      </c>
      <c r="V532" s="1">
        <f t="shared" si="132"/>
        <v>0</v>
      </c>
      <c r="W532" s="1">
        <v>0.995</v>
      </c>
      <c r="X532" s="1">
        <v>2.0049999999999999</v>
      </c>
      <c r="Y532" s="1">
        <v>11</v>
      </c>
      <c r="Z532" s="1">
        <v>4</v>
      </c>
      <c r="AA532" s="1">
        <f t="shared" si="133"/>
        <v>0.18045794604398097</v>
      </c>
      <c r="AB532" s="1">
        <v>1</v>
      </c>
      <c r="AC532" s="1">
        <v>2</v>
      </c>
      <c r="AD532" s="1">
        <v>1</v>
      </c>
      <c r="AE532" s="1">
        <v>0</v>
      </c>
      <c r="AF532" s="1">
        <f t="shared" si="129"/>
        <v>0</v>
      </c>
      <c r="AH532" s="1">
        <f t="shared" si="135"/>
        <v>0.16107535715915836</v>
      </c>
      <c r="AI532" s="1">
        <f t="shared" si="136"/>
        <v>9.1365637580278172E-2</v>
      </c>
      <c r="AJ532" s="1">
        <f t="shared" si="141"/>
        <v>0</v>
      </c>
      <c r="AK532" s="1">
        <f t="shared" si="137"/>
        <v>1.8150593984819461</v>
      </c>
      <c r="AL532" s="1" t="b">
        <f t="shared" si="138"/>
        <v>0</v>
      </c>
      <c r="AM532" s="1">
        <f t="shared" si="139"/>
        <v>2.398423997641689</v>
      </c>
      <c r="AN532" s="1" t="b">
        <f t="shared" si="140"/>
        <v>0</v>
      </c>
      <c r="AO532" s="1">
        <v>9.4879999999999995</v>
      </c>
    </row>
    <row r="533" spans="1:41">
      <c r="A533" s="7">
        <v>530</v>
      </c>
      <c r="B533" s="9" t="s">
        <v>28</v>
      </c>
      <c r="C533" s="9" t="s">
        <v>29</v>
      </c>
      <c r="D533" s="9" t="s">
        <v>40</v>
      </c>
      <c r="E533" s="9" t="s">
        <v>29</v>
      </c>
      <c r="F533" s="2"/>
      <c r="G533" s="2"/>
      <c r="H533" s="1" t="s">
        <v>285</v>
      </c>
      <c r="M533" s="1">
        <f>PRODUCT(SUM(PRODUCT(R533,overview!$J$6),PRODUCT(W533,overview!$K$6),PRODUCT(AB533,overview!$L$6)),1/SUM(overview!$J$6:$L$6))</f>
        <v>0.73011904761904767</v>
      </c>
      <c r="N533" s="1">
        <f>PRODUCT(SUM(PRODUCT(S533,overview!$J$6),PRODUCT(X533,overview!$K$6),PRODUCT(AC533,overview!$L$6)),1/SUM(overview!$J$6:$L$6))</f>
        <v>2.2698809523809524</v>
      </c>
      <c r="O533" s="1">
        <f t="shared" si="130"/>
        <v>11.5</v>
      </c>
      <c r="P533" s="1">
        <f t="shared" si="131"/>
        <v>8.5</v>
      </c>
      <c r="Q533" s="1">
        <f t="shared" si="134"/>
        <v>0.23774515951758216</v>
      </c>
      <c r="R533" s="1">
        <v>0.67700000000000005</v>
      </c>
      <c r="S533" s="1">
        <v>2.323</v>
      </c>
      <c r="T533" s="1">
        <v>4</v>
      </c>
      <c r="U533" s="1">
        <v>2</v>
      </c>
      <c r="V533" s="1">
        <f t="shared" si="132"/>
        <v>0.14571674558760225</v>
      </c>
      <c r="W533" s="1">
        <v>0.76</v>
      </c>
      <c r="X533" s="1">
        <v>2.2400000000000002</v>
      </c>
      <c r="Y533" s="1">
        <v>6.5</v>
      </c>
      <c r="Z533" s="1">
        <v>6.5</v>
      </c>
      <c r="AA533" s="1">
        <f t="shared" si="133"/>
        <v>0.33928571428571425</v>
      </c>
      <c r="AB533" s="1">
        <v>0.66700000000000004</v>
      </c>
      <c r="AC533" s="1">
        <v>2.3330000000000002</v>
      </c>
      <c r="AD533" s="1">
        <v>1</v>
      </c>
      <c r="AE533" s="1">
        <v>0</v>
      </c>
      <c r="AF533" s="1">
        <f t="shared" si="129"/>
        <v>0</v>
      </c>
      <c r="AH533" s="1">
        <f t="shared" si="135"/>
        <v>0.15412609338149147</v>
      </c>
      <c r="AI533" s="1">
        <f t="shared" si="136"/>
        <v>6.5392608744323691E-2</v>
      </c>
      <c r="AJ533" s="1">
        <f t="shared" si="141"/>
        <v>0</v>
      </c>
      <c r="AK533" s="1">
        <f t="shared" si="137"/>
        <v>1.6131111372299005</v>
      </c>
      <c r="AL533" s="1" t="b">
        <f t="shared" si="138"/>
        <v>0</v>
      </c>
      <c r="AM533" s="1">
        <f t="shared" si="139"/>
        <v>2.6229190378240479</v>
      </c>
      <c r="AN533" s="1" t="b">
        <f t="shared" si="140"/>
        <v>0</v>
      </c>
      <c r="AO533" s="1">
        <v>9.4879999999999995</v>
      </c>
    </row>
    <row r="534" spans="1:41">
      <c r="A534" s="7">
        <v>531</v>
      </c>
      <c r="B534" s="9" t="s">
        <v>98</v>
      </c>
      <c r="C534" s="9" t="s">
        <v>50</v>
      </c>
      <c r="D534" s="9" t="s">
        <v>98</v>
      </c>
      <c r="E534" s="9" t="s">
        <v>50</v>
      </c>
      <c r="F534" s="2"/>
      <c r="G534" s="2"/>
      <c r="H534" s="1" t="s">
        <v>285</v>
      </c>
      <c r="M534" s="1">
        <f>PRODUCT(SUM(PRODUCT(R534,overview!$J$6),PRODUCT(W534,overview!$K$6),PRODUCT(AB534,overview!$L$6)),1/SUM(overview!$J$6:$L$6))</f>
        <v>0.33299999999999996</v>
      </c>
      <c r="N534" s="1">
        <f>PRODUCT(SUM(PRODUCT(S534,overview!$J$6),PRODUCT(X534,overview!$K$6),PRODUCT(AC534,overview!$L$6)),1/SUM(overview!$J$6:$L$6))</f>
        <v>2.6669999999999998</v>
      </c>
      <c r="O534" s="1">
        <f t="shared" si="130"/>
        <v>8</v>
      </c>
      <c r="P534" s="1">
        <f t="shared" si="131"/>
        <v>0</v>
      </c>
      <c r="Q534" s="1">
        <f t="shared" si="134"/>
        <v>0</v>
      </c>
      <c r="R534" s="1">
        <v>0.33300000000000002</v>
      </c>
      <c r="S534" s="1">
        <v>2.6669999999999998</v>
      </c>
      <c r="T534" s="1">
        <v>4</v>
      </c>
      <c r="U534" s="1">
        <v>0</v>
      </c>
      <c r="V534" s="1">
        <f t="shared" si="132"/>
        <v>0</v>
      </c>
      <c r="W534" s="1">
        <v>0.33300000000000002</v>
      </c>
      <c r="X534" s="1">
        <v>2.6669999999999998</v>
      </c>
      <c r="Y534" s="1">
        <v>4</v>
      </c>
      <c r="Z534" s="1">
        <v>0</v>
      </c>
      <c r="AA534" s="1">
        <f t="shared" si="133"/>
        <v>0</v>
      </c>
      <c r="AB534" s="1">
        <v>0.33300000000000002</v>
      </c>
      <c r="AC534" s="1">
        <v>2.6669999999999998</v>
      </c>
      <c r="AD534" s="1">
        <v>0</v>
      </c>
      <c r="AE534" s="1">
        <v>0</v>
      </c>
      <c r="AF534" s="1" t="e">
        <f t="shared" si="129"/>
        <v>#DIV/0!</v>
      </c>
      <c r="AH534" s="1">
        <f t="shared" si="135"/>
        <v>0.15383223218673092</v>
      </c>
      <c r="AI534" s="1">
        <f t="shared" si="136"/>
        <v>4.2343883661248936E-2</v>
      </c>
      <c r="AJ534" s="1">
        <f t="shared" si="141"/>
        <v>0</v>
      </c>
      <c r="AK534" s="1">
        <f t="shared" si="137"/>
        <v>1.2681874038975594</v>
      </c>
      <c r="AL534" s="1" t="b">
        <f t="shared" si="138"/>
        <v>0</v>
      </c>
      <c r="AM534" s="1">
        <f t="shared" si="139"/>
        <v>3.4548050609468492</v>
      </c>
      <c r="AN534" s="1" t="b">
        <f t="shared" si="140"/>
        <v>0</v>
      </c>
      <c r="AO534" s="1">
        <v>9.4879999999999995</v>
      </c>
    </row>
    <row r="535" spans="1:41">
      <c r="A535" s="7">
        <v>532</v>
      </c>
      <c r="B535" s="9" t="s">
        <v>100</v>
      </c>
      <c r="C535" s="9" t="s">
        <v>73</v>
      </c>
      <c r="D535" s="9" t="s">
        <v>100</v>
      </c>
      <c r="E535" s="9" t="s">
        <v>73</v>
      </c>
      <c r="F535" s="2"/>
      <c r="G535" s="2"/>
      <c r="H535" s="1" t="s">
        <v>285</v>
      </c>
      <c r="M535" s="1">
        <f>PRODUCT(SUM(PRODUCT(R535,overview!$J$6),PRODUCT(W535,overview!$K$6),PRODUCT(AB535,overview!$L$6)),1/SUM(overview!$J$6:$L$6))</f>
        <v>0.33299999999999996</v>
      </c>
      <c r="N535" s="1">
        <f>PRODUCT(SUM(PRODUCT(S535,overview!$J$6),PRODUCT(X535,overview!$K$6),PRODUCT(AC535,overview!$L$6)),1/SUM(overview!$J$6:$L$6))</f>
        <v>2.6669999999999998</v>
      </c>
      <c r="O535" s="1">
        <f t="shared" si="130"/>
        <v>9</v>
      </c>
      <c r="P535" s="1">
        <f t="shared" si="131"/>
        <v>0</v>
      </c>
      <c r="Q535" s="1">
        <f t="shared" si="134"/>
        <v>0</v>
      </c>
      <c r="R535" s="1">
        <v>0.33300000000000002</v>
      </c>
      <c r="S535" s="1">
        <v>2.6669999999999998</v>
      </c>
      <c r="T535" s="1">
        <v>5</v>
      </c>
      <c r="U535" s="1">
        <v>0</v>
      </c>
      <c r="V535" s="1">
        <f t="shared" si="132"/>
        <v>0</v>
      </c>
      <c r="W535" s="1">
        <v>0.33300000000000002</v>
      </c>
      <c r="X535" s="1">
        <v>2.6669999999999998</v>
      </c>
      <c r="Y535" s="1">
        <v>4</v>
      </c>
      <c r="Z535" s="1">
        <v>0</v>
      </c>
      <c r="AA535" s="1">
        <f t="shared" si="133"/>
        <v>0</v>
      </c>
      <c r="AB535" s="1">
        <v>0.33300000000000002</v>
      </c>
      <c r="AC535" s="1">
        <v>2.6669999999999998</v>
      </c>
      <c r="AD535" s="1">
        <v>0</v>
      </c>
      <c r="AE535" s="1">
        <v>0</v>
      </c>
      <c r="AF535" s="1" t="e">
        <f t="shared" si="129"/>
        <v>#DIV/0!</v>
      </c>
      <c r="AH535" s="1">
        <f t="shared" si="135"/>
        <v>0.10719438750616346</v>
      </c>
      <c r="AI535" s="1">
        <f t="shared" si="136"/>
        <v>3.815458501523903E-2</v>
      </c>
      <c r="AJ535" s="1">
        <f t="shared" si="141"/>
        <v>0</v>
      </c>
      <c r="AK535" s="1">
        <f t="shared" si="137"/>
        <v>0.88765925330713669</v>
      </c>
      <c r="AL535" s="1" t="b">
        <f t="shared" si="138"/>
        <v>0</v>
      </c>
      <c r="AM535" s="1">
        <f t="shared" si="139"/>
        <v>5.3145853178803595</v>
      </c>
      <c r="AN535" s="1" t="b">
        <f t="shared" si="140"/>
        <v>0</v>
      </c>
      <c r="AO535" s="1">
        <v>9.4879999999999995</v>
      </c>
    </row>
    <row r="536" spans="1:41">
      <c r="A536" s="7">
        <v>533</v>
      </c>
      <c r="B536" s="9" t="s">
        <v>98</v>
      </c>
      <c r="C536" s="9" t="s">
        <v>50</v>
      </c>
      <c r="D536" s="9" t="s">
        <v>98</v>
      </c>
      <c r="E536" s="9" t="s">
        <v>50</v>
      </c>
      <c r="F536" s="2"/>
      <c r="G536" s="2"/>
      <c r="H536" s="1" t="s">
        <v>285</v>
      </c>
      <c r="M536" s="1">
        <f>PRODUCT(SUM(PRODUCT(R536,overview!$J$6),PRODUCT(W536,overview!$K$6),PRODUCT(AB536,overview!$L$6)),1/SUM(overview!$J$6:$L$6))</f>
        <v>0.35549999999999998</v>
      </c>
      <c r="N536" s="1">
        <f>PRODUCT(SUM(PRODUCT(S536,overview!$J$6),PRODUCT(X536,overview!$K$6),PRODUCT(AC536,overview!$L$6)),1/SUM(overview!$J$6:$L$6))</f>
        <v>2.6444999999999999</v>
      </c>
      <c r="O536" s="1">
        <f t="shared" si="130"/>
        <v>7</v>
      </c>
      <c r="P536" s="1">
        <f t="shared" si="131"/>
        <v>2</v>
      </c>
      <c r="Q536" s="1">
        <f t="shared" si="134"/>
        <v>3.8408556843043513E-2</v>
      </c>
      <c r="R536" s="1">
        <v>0.33300000000000002</v>
      </c>
      <c r="S536" s="1">
        <v>2.6669999999999998</v>
      </c>
      <c r="T536" s="1">
        <v>5</v>
      </c>
      <c r="U536" s="1">
        <v>0</v>
      </c>
      <c r="V536" s="1">
        <f t="shared" si="132"/>
        <v>0</v>
      </c>
      <c r="W536" s="1">
        <v>0.36799999999999999</v>
      </c>
      <c r="X536" s="1">
        <v>2.6320000000000001</v>
      </c>
      <c r="Y536" s="1">
        <v>2</v>
      </c>
      <c r="Z536" s="1">
        <v>2</v>
      </c>
      <c r="AA536" s="1">
        <f t="shared" si="133"/>
        <v>0.1398176291793313</v>
      </c>
      <c r="AB536" s="1">
        <v>0.33300000000000002</v>
      </c>
      <c r="AC536" s="1">
        <v>2.6669999999999998</v>
      </c>
      <c r="AD536" s="1">
        <v>0</v>
      </c>
      <c r="AE536" s="1">
        <v>0</v>
      </c>
      <c r="AF536" s="1" t="e">
        <f t="shared" si="129"/>
        <v>#DIV/0!</v>
      </c>
      <c r="AH536" s="1">
        <f t="shared" si="135"/>
        <v>9.604243653480822E-2</v>
      </c>
      <c r="AI536" s="1">
        <f t="shared" si="136"/>
        <v>1.6380765778422048E-2</v>
      </c>
      <c r="AJ536" s="1">
        <f t="shared" si="141"/>
        <v>0</v>
      </c>
      <c r="AK536" s="1">
        <f t="shared" si="137"/>
        <v>0.60115848469730226</v>
      </c>
      <c r="AL536" s="1" t="b">
        <f t="shared" si="138"/>
        <v>0</v>
      </c>
      <c r="AM536" s="1">
        <f t="shared" si="139"/>
        <v>8.3043855689912647</v>
      </c>
      <c r="AN536" s="1" t="b">
        <f t="shared" si="140"/>
        <v>0</v>
      </c>
      <c r="AO536" s="1">
        <v>9.4879999999999995</v>
      </c>
    </row>
    <row r="537" spans="1:41">
      <c r="A537" s="7">
        <v>534</v>
      </c>
      <c r="B537" s="9" t="s">
        <v>49</v>
      </c>
      <c r="C537" s="9" t="s">
        <v>50</v>
      </c>
      <c r="D537" s="9" t="s">
        <v>49</v>
      </c>
      <c r="E537" s="9" t="s">
        <v>50</v>
      </c>
      <c r="F537" s="2"/>
      <c r="G537" s="2"/>
      <c r="H537" s="1" t="s">
        <v>285</v>
      </c>
      <c r="M537" s="1">
        <f>PRODUCT(SUM(PRODUCT(R537,overview!$J$6),PRODUCT(W537,overview!$K$6),PRODUCT(AB537,overview!$L$6)),1/SUM(overview!$J$6:$L$6))</f>
        <v>0.33557142857142852</v>
      </c>
      <c r="N537" s="1">
        <f>PRODUCT(SUM(PRODUCT(S537,overview!$J$6),PRODUCT(X537,overview!$K$6),PRODUCT(AC537,overview!$L$6)),1/SUM(overview!$J$6:$L$6))</f>
        <v>2.6644285714285711</v>
      </c>
      <c r="O537" s="1">
        <f t="shared" si="130"/>
        <v>6</v>
      </c>
      <c r="P537" s="1">
        <f t="shared" si="131"/>
        <v>3</v>
      </c>
      <c r="Q537" s="1">
        <f t="shared" si="134"/>
        <v>6.297249477239826E-2</v>
      </c>
      <c r="R537" s="1">
        <v>0.33300000000000002</v>
      </c>
      <c r="S537" s="1">
        <v>2.6669999999999998</v>
      </c>
      <c r="T537" s="1">
        <v>4</v>
      </c>
      <c r="U537" s="1">
        <v>2</v>
      </c>
      <c r="V537" s="1">
        <f t="shared" si="132"/>
        <v>6.2429696287964007E-2</v>
      </c>
      <c r="W537" s="1">
        <v>0.33700000000000002</v>
      </c>
      <c r="X537" s="1">
        <v>2.6629999999999998</v>
      </c>
      <c r="Y537" s="1">
        <v>2</v>
      </c>
      <c r="Z537" s="1">
        <v>1</v>
      </c>
      <c r="AA537" s="1">
        <f t="shared" si="133"/>
        <v>6.3274502440856181E-2</v>
      </c>
      <c r="AB537" s="1">
        <v>0.33300000000000002</v>
      </c>
      <c r="AC537" s="1">
        <v>2.6669999999999998</v>
      </c>
      <c r="AD537" s="1">
        <v>0</v>
      </c>
      <c r="AE537" s="1">
        <v>0</v>
      </c>
      <c r="AF537" s="1" t="e">
        <f t="shared" si="129"/>
        <v>#DIV/0!</v>
      </c>
      <c r="AH537" s="1">
        <f t="shared" si="135"/>
        <v>0.10073471370453577</v>
      </c>
      <c r="AI537" s="1">
        <f t="shared" si="136"/>
        <v>1.5260007462193637E-2</v>
      </c>
      <c r="AJ537" s="1">
        <f t="shared" si="141"/>
        <v>0</v>
      </c>
      <c r="AK537" s="1">
        <f t="shared" si="137"/>
        <v>0.43065720546554409</v>
      </c>
      <c r="AL537" s="1" t="b">
        <f t="shared" si="138"/>
        <v>0</v>
      </c>
      <c r="AM537" s="1">
        <f t="shared" si="139"/>
        <v>11.835938531284926</v>
      </c>
      <c r="AN537" s="1" t="b">
        <f t="shared" si="140"/>
        <v>1</v>
      </c>
      <c r="AO537" s="1">
        <v>9.4879999999999995</v>
      </c>
    </row>
    <row r="538" spans="1:41">
      <c r="A538" s="7">
        <v>535</v>
      </c>
      <c r="B538" s="9" t="s">
        <v>85</v>
      </c>
      <c r="C538" s="9" t="s">
        <v>86</v>
      </c>
      <c r="D538" s="9" t="s">
        <v>85</v>
      </c>
      <c r="E538" s="9" t="s">
        <v>86</v>
      </c>
      <c r="F538" s="2"/>
      <c r="G538" s="2"/>
      <c r="H538" s="1" t="s">
        <v>285</v>
      </c>
      <c r="M538" s="1">
        <f>PRODUCT(SUM(PRODUCT(R538,overview!$J$6),PRODUCT(W538,overview!$K$6),PRODUCT(AB538,overview!$L$6)),1/SUM(overview!$J$6:$L$6))</f>
        <v>0</v>
      </c>
      <c r="N538" s="1">
        <f>PRODUCT(SUM(PRODUCT(S538,overview!$J$6),PRODUCT(X538,overview!$K$6),PRODUCT(AC538,overview!$L$6)),1/SUM(overview!$J$6:$L$6))</f>
        <v>3</v>
      </c>
      <c r="O538" s="1">
        <f t="shared" si="130"/>
        <v>0</v>
      </c>
      <c r="P538" s="1">
        <f t="shared" si="131"/>
        <v>0</v>
      </c>
      <c r="Q538" s="1" t="e">
        <f t="shared" si="134"/>
        <v>#DIV/0!</v>
      </c>
      <c r="R538" s="1">
        <v>0</v>
      </c>
      <c r="S538" s="1">
        <v>3</v>
      </c>
      <c r="T538" s="1">
        <v>0</v>
      </c>
      <c r="U538" s="1">
        <v>0</v>
      </c>
      <c r="V538" s="1" t="e">
        <f t="shared" si="132"/>
        <v>#DIV/0!</v>
      </c>
      <c r="W538" s="1">
        <v>0</v>
      </c>
      <c r="X538" s="1">
        <v>3</v>
      </c>
      <c r="Y538" s="1">
        <v>0</v>
      </c>
      <c r="Z538" s="1">
        <v>0</v>
      </c>
      <c r="AA538" s="1" t="e">
        <f t="shared" si="133"/>
        <v>#DIV/0!</v>
      </c>
      <c r="AB538" s="1">
        <v>0</v>
      </c>
      <c r="AC538" s="1">
        <v>3</v>
      </c>
      <c r="AD538" s="1">
        <v>0</v>
      </c>
      <c r="AE538" s="1">
        <v>0</v>
      </c>
      <c r="AF538" s="1" t="e">
        <f t="shared" si="129"/>
        <v>#DIV/0!</v>
      </c>
      <c r="AH538" s="1">
        <f t="shared" si="135"/>
        <v>0.10929488013743204</v>
      </c>
      <c r="AI538" s="1">
        <f t="shared" si="136"/>
        <v>8.0924550223567936E-3</v>
      </c>
      <c r="AJ538" s="1">
        <f t="shared" si="141"/>
        <v>0</v>
      </c>
      <c r="AK538" s="1">
        <f t="shared" si="137"/>
        <v>0.28771512000276933</v>
      </c>
      <c r="AL538" s="1" t="b">
        <f t="shared" si="138"/>
        <v>0</v>
      </c>
      <c r="AM538" s="1">
        <f t="shared" si="139"/>
        <v>26.332708994545207</v>
      </c>
      <c r="AN538" s="1" t="b">
        <f t="shared" si="140"/>
        <v>1</v>
      </c>
      <c r="AO538" s="1">
        <v>9.4879999999999995</v>
      </c>
    </row>
    <row r="539" spans="1:41">
      <c r="A539" s="7">
        <v>536</v>
      </c>
      <c r="B539" s="9" t="s">
        <v>54</v>
      </c>
      <c r="C539" s="9" t="s">
        <v>55</v>
      </c>
      <c r="D539" s="9" t="s">
        <v>94</v>
      </c>
      <c r="E539" s="9" t="s">
        <v>55</v>
      </c>
      <c r="F539" s="2"/>
      <c r="G539" s="2"/>
      <c r="H539" s="1" t="s">
        <v>180</v>
      </c>
      <c r="M539" s="1">
        <f>PRODUCT(SUM(PRODUCT(R539,overview!$J$6),PRODUCT(W539,overview!$K$6),PRODUCT(AB539,overview!$L$6)),1/SUM(overview!$J$6:$L$6))</f>
        <v>0.41485714285714281</v>
      </c>
      <c r="N539" s="1">
        <f>PRODUCT(SUM(PRODUCT(S539,overview!$J$6),PRODUCT(X539,overview!$K$6),PRODUCT(AC539,overview!$L$6)),1/SUM(overview!$J$6:$L$6))</f>
        <v>2.585142857142857</v>
      </c>
      <c r="O539" s="1">
        <f t="shared" si="130"/>
        <v>4.8</v>
      </c>
      <c r="P539" s="1">
        <f t="shared" si="131"/>
        <v>3.2</v>
      </c>
      <c r="Q539" s="1">
        <f t="shared" si="134"/>
        <v>0.10698496905393458</v>
      </c>
      <c r="R539" s="1">
        <v>0.375</v>
      </c>
      <c r="S539" s="1">
        <v>2.625</v>
      </c>
      <c r="T539" s="1">
        <v>2</v>
      </c>
      <c r="U539" s="1">
        <v>0</v>
      </c>
      <c r="V539" s="1">
        <f t="shared" si="132"/>
        <v>0</v>
      </c>
      <c r="W539" s="1">
        <v>0.437</v>
      </c>
      <c r="X539" s="1">
        <v>2.5630000000000002</v>
      </c>
      <c r="Y539" s="1">
        <v>1.8</v>
      </c>
      <c r="Z539" s="1">
        <v>3.2</v>
      </c>
      <c r="AA539" s="1">
        <f t="shared" si="133"/>
        <v>0.30311700697966787</v>
      </c>
      <c r="AB539" s="1">
        <v>0.375</v>
      </c>
      <c r="AC539" s="1">
        <v>2.625</v>
      </c>
      <c r="AD539" s="1">
        <v>1</v>
      </c>
      <c r="AE539" s="1">
        <v>0</v>
      </c>
      <c r="AF539" s="1">
        <f t="shared" si="129"/>
        <v>0</v>
      </c>
      <c r="AH539" s="1">
        <f t="shared" si="135"/>
        <v>0.12440603848763547</v>
      </c>
      <c r="AI539" s="1">
        <f t="shared" si="136"/>
        <v>8.243627814897304E-3</v>
      </c>
      <c r="AJ539" s="1">
        <f t="shared" si="141"/>
        <v>0</v>
      </c>
      <c r="AK539" s="1">
        <f t="shared" si="137"/>
        <v>2.2051444586900169</v>
      </c>
      <c r="AL539" s="1" t="b">
        <f t="shared" si="138"/>
        <v>0</v>
      </c>
      <c r="AM539" s="1">
        <f t="shared" si="139"/>
        <v>26.060577151670277</v>
      </c>
      <c r="AN539" s="1" t="b">
        <f t="shared" si="140"/>
        <v>1</v>
      </c>
      <c r="AO539" s="1">
        <v>9.4879999999999995</v>
      </c>
    </row>
    <row r="540" spans="1:41">
      <c r="A540" s="7">
        <v>537</v>
      </c>
      <c r="B540" s="9" t="s">
        <v>90</v>
      </c>
      <c r="C540" s="9" t="s">
        <v>91</v>
      </c>
      <c r="D540" s="9" t="s">
        <v>90</v>
      </c>
      <c r="E540" s="9" t="s">
        <v>91</v>
      </c>
      <c r="F540" s="2"/>
      <c r="G540" s="2"/>
      <c r="H540" s="1" t="s">
        <v>180</v>
      </c>
      <c r="M540" s="1">
        <f>PRODUCT(SUM(PRODUCT(R540,overview!$J$6),PRODUCT(W540,overview!$K$6),PRODUCT(AB540,overview!$L$6)),1/SUM(overview!$J$6:$L$6))</f>
        <v>8.9357142857142857E-2</v>
      </c>
      <c r="N540" s="1">
        <f>PRODUCT(SUM(PRODUCT(S540,overview!$J$6),PRODUCT(X540,overview!$K$6),PRODUCT(AC540,overview!$L$6)),1/SUM(overview!$J$6:$L$6))</f>
        <v>2.9106428571428569</v>
      </c>
      <c r="O540" s="1">
        <f t="shared" si="130"/>
        <v>1.5</v>
      </c>
      <c r="P540" s="1">
        <f t="shared" si="131"/>
        <v>6.5</v>
      </c>
      <c r="Q540" s="1">
        <f t="shared" si="134"/>
        <v>0.13303393948317752</v>
      </c>
      <c r="R540" s="1">
        <v>0</v>
      </c>
      <c r="S540" s="1">
        <v>3</v>
      </c>
      <c r="T540" s="1">
        <v>0</v>
      </c>
      <c r="U540" s="1">
        <v>0</v>
      </c>
      <c r="V540" s="1" t="e">
        <f t="shared" si="132"/>
        <v>#DIV/0!</v>
      </c>
      <c r="W540" s="1">
        <v>0.13900000000000001</v>
      </c>
      <c r="X540" s="1">
        <v>2.8610000000000002</v>
      </c>
      <c r="Y540" s="1">
        <v>1.5</v>
      </c>
      <c r="Z540" s="1">
        <v>6.5</v>
      </c>
      <c r="AA540" s="1">
        <f t="shared" si="133"/>
        <v>0.21053244786205288</v>
      </c>
      <c r="AB540" s="1">
        <v>0</v>
      </c>
      <c r="AC540" s="1">
        <v>3</v>
      </c>
      <c r="AD540" s="1">
        <v>0</v>
      </c>
      <c r="AE540" s="1">
        <v>0</v>
      </c>
      <c r="AF540" s="1" t="e">
        <f t="shared" si="129"/>
        <v>#DIV/0!</v>
      </c>
      <c r="AH540" s="1">
        <f t="shared" si="135"/>
        <v>0.17756721774234011</v>
      </c>
      <c r="AI540" s="1">
        <f t="shared" si="136"/>
        <v>9.5661679226840771E-3</v>
      </c>
      <c r="AJ540" s="1">
        <f t="shared" si="141"/>
        <v>0</v>
      </c>
      <c r="AK540" s="1">
        <f t="shared" si="137"/>
        <v>10.936082829670163</v>
      </c>
      <c r="AL540" s="1" t="b">
        <f t="shared" si="138"/>
        <v>1</v>
      </c>
      <c r="AM540" s="1">
        <f t="shared" si="139"/>
        <v>26.355361878509502</v>
      </c>
      <c r="AN540" s="1" t="b">
        <f t="shared" si="140"/>
        <v>1</v>
      </c>
      <c r="AO540" s="1">
        <v>9.4879999999999995</v>
      </c>
    </row>
    <row r="541" spans="1:41">
      <c r="A541" s="7">
        <v>538</v>
      </c>
      <c r="B541" s="9" t="s">
        <v>43</v>
      </c>
      <c r="C541" s="9" t="s">
        <v>44</v>
      </c>
      <c r="D541" s="9" t="s">
        <v>43</v>
      </c>
      <c r="E541" s="9" t="s">
        <v>44</v>
      </c>
      <c r="F541" s="2"/>
      <c r="G541" s="2"/>
      <c r="H541" s="1" t="s">
        <v>180</v>
      </c>
      <c r="M541" s="1">
        <f>PRODUCT(SUM(PRODUCT(R541,overview!$J$6),PRODUCT(W541,overview!$K$6),PRODUCT(AB541,overview!$L$6)),1/SUM(overview!$J$6:$L$6))</f>
        <v>0.375</v>
      </c>
      <c r="N541" s="1">
        <f>PRODUCT(SUM(PRODUCT(S541,overview!$J$6),PRODUCT(X541,overview!$K$6),PRODUCT(AC541,overview!$L$6)),1/SUM(overview!$J$6:$L$6))</f>
        <v>2.625</v>
      </c>
      <c r="O541" s="1">
        <f t="shared" si="130"/>
        <v>10</v>
      </c>
      <c r="P541" s="1">
        <f t="shared" si="131"/>
        <v>1</v>
      </c>
      <c r="Q541" s="1">
        <f t="shared" si="134"/>
        <v>1.4285714285714287E-2</v>
      </c>
      <c r="R541" s="1">
        <v>0.375</v>
      </c>
      <c r="S541" s="1">
        <v>2.625</v>
      </c>
      <c r="T541" s="1">
        <v>3</v>
      </c>
      <c r="U541" s="1">
        <v>0</v>
      </c>
      <c r="V541" s="1">
        <f t="shared" si="132"/>
        <v>0</v>
      </c>
      <c r="W541" s="1">
        <v>0.375</v>
      </c>
      <c r="X541" s="1">
        <v>2.625</v>
      </c>
      <c r="Y541" s="1">
        <v>7</v>
      </c>
      <c r="Z541" s="1">
        <v>1</v>
      </c>
      <c r="AA541" s="1">
        <f t="shared" si="133"/>
        <v>2.0408163265306117E-2</v>
      </c>
      <c r="AB541" s="1">
        <v>0.375</v>
      </c>
      <c r="AC541" s="1">
        <v>2.625</v>
      </c>
      <c r="AD541" s="1">
        <v>0</v>
      </c>
      <c r="AE541" s="1">
        <v>0</v>
      </c>
      <c r="AF541" s="1" t="e">
        <f t="shared" si="129"/>
        <v>#DIV/0!</v>
      </c>
      <c r="AH541" s="1">
        <f t="shared" si="135"/>
        <v>0.22236391695718477</v>
      </c>
      <c r="AI541" s="1">
        <f t="shared" si="136"/>
        <v>4.0559848374398598E-2</v>
      </c>
      <c r="AJ541" s="1">
        <f t="shared" si="141"/>
        <v>0.27156891352981222</v>
      </c>
      <c r="AK541" s="1">
        <f t="shared" si="137"/>
        <v>17.506860157350204</v>
      </c>
      <c r="AL541" s="1" t="b">
        <f t="shared" si="138"/>
        <v>1</v>
      </c>
      <c r="AM541" s="1">
        <f t="shared" si="139"/>
        <v>21.032570432988663</v>
      </c>
      <c r="AN541" s="1" t="b">
        <f t="shared" si="140"/>
        <v>1</v>
      </c>
      <c r="AO541" s="1">
        <v>9.4879999999999995</v>
      </c>
    </row>
    <row r="542" spans="1:41">
      <c r="A542" s="7">
        <v>539</v>
      </c>
      <c r="B542" s="9" t="s">
        <v>74</v>
      </c>
      <c r="C542" s="9" t="s">
        <v>1</v>
      </c>
      <c r="D542" s="9" t="s">
        <v>74</v>
      </c>
      <c r="E542" s="9" t="s">
        <v>1</v>
      </c>
      <c r="F542" s="2"/>
      <c r="G542" s="2"/>
      <c r="H542" s="1" t="s">
        <v>180</v>
      </c>
      <c r="M542" s="1">
        <f>PRODUCT(SUM(PRODUCT(R542,overview!$J$6),PRODUCT(W542,overview!$K$6),PRODUCT(AB542,overview!$L$6)),1/SUM(overview!$J$6:$L$6))</f>
        <v>1.186404761904762</v>
      </c>
      <c r="N542" s="1">
        <f>PRODUCT(SUM(PRODUCT(S542,overview!$J$6),PRODUCT(X542,overview!$K$6),PRODUCT(AC542,overview!$L$6)),1/SUM(overview!$J$6:$L$6))</f>
        <v>1.8135952380952378</v>
      </c>
      <c r="O542" s="1">
        <f t="shared" si="130"/>
        <v>16</v>
      </c>
      <c r="P542" s="1">
        <f t="shared" si="131"/>
        <v>0</v>
      </c>
      <c r="Q542" s="1">
        <f t="shared" si="134"/>
        <v>0</v>
      </c>
      <c r="R542" s="1">
        <v>1.1819999999999999</v>
      </c>
      <c r="S542" s="1">
        <v>1.8180000000000001</v>
      </c>
      <c r="T542" s="1">
        <v>8</v>
      </c>
      <c r="U542" s="1">
        <v>0</v>
      </c>
      <c r="V542" s="1">
        <f t="shared" si="132"/>
        <v>0</v>
      </c>
      <c r="W542" s="1">
        <v>1.1850000000000001</v>
      </c>
      <c r="X542" s="1">
        <v>1.8149999999999999</v>
      </c>
      <c r="Y542" s="1">
        <v>8</v>
      </c>
      <c r="Z542" s="1">
        <v>0</v>
      </c>
      <c r="AA542" s="1">
        <f t="shared" si="133"/>
        <v>0</v>
      </c>
      <c r="AB542" s="1">
        <v>1.286</v>
      </c>
      <c r="AC542" s="1">
        <v>1.714</v>
      </c>
      <c r="AD542" s="1">
        <v>0</v>
      </c>
      <c r="AE542" s="1">
        <v>0</v>
      </c>
      <c r="AF542" s="1" t="e">
        <f t="shared" si="129"/>
        <v>#DIV/0!</v>
      </c>
      <c r="AH542" s="1">
        <f t="shared" si="135"/>
        <v>0.26930719807092324</v>
      </c>
      <c r="AI542" s="1">
        <f t="shared" si="136"/>
        <v>5.0681853331028641E-2</v>
      </c>
      <c r="AJ542" s="1">
        <f t="shared" si="141"/>
        <v>0.35175602774413733</v>
      </c>
      <c r="AK542" s="1">
        <f t="shared" si="137"/>
        <v>32.762489004048412</v>
      </c>
      <c r="AL542" s="1" t="b">
        <f t="shared" si="138"/>
        <v>1</v>
      </c>
      <c r="AM542" s="1">
        <f t="shared" si="139"/>
        <v>14.643763148403732</v>
      </c>
      <c r="AN542" s="1" t="b">
        <f t="shared" si="140"/>
        <v>1</v>
      </c>
      <c r="AO542" s="1">
        <v>9.4879999999999995</v>
      </c>
    </row>
    <row r="543" spans="1:41">
      <c r="A543" s="7">
        <v>540</v>
      </c>
      <c r="B543" s="9" t="s">
        <v>51</v>
      </c>
      <c r="C543" s="9" t="s">
        <v>52</v>
      </c>
      <c r="D543" s="9" t="s">
        <v>51</v>
      </c>
      <c r="E543" s="9" t="s">
        <v>52</v>
      </c>
      <c r="F543" s="2"/>
      <c r="G543" s="2"/>
      <c r="H543" s="1" t="s">
        <v>180</v>
      </c>
      <c r="M543" s="1">
        <f>PRODUCT(SUM(PRODUCT(R543,overview!$J$6),PRODUCT(W543,overview!$K$6),PRODUCT(AB543,overview!$L$6)),1/SUM(overview!$J$6:$L$6))</f>
        <v>0.34585714285714281</v>
      </c>
      <c r="N543" s="1">
        <f>PRODUCT(SUM(PRODUCT(S543,overview!$J$6),PRODUCT(X543,overview!$K$6),PRODUCT(AC543,overview!$L$6)),1/SUM(overview!$J$6:$L$6))</f>
        <v>2.6541428571428569</v>
      </c>
      <c r="O543" s="1">
        <f t="shared" si="130"/>
        <v>5.5</v>
      </c>
      <c r="P543" s="1">
        <f t="shared" si="131"/>
        <v>3.5</v>
      </c>
      <c r="Q543" s="1">
        <f t="shared" si="134"/>
        <v>8.2923535369845702E-2</v>
      </c>
      <c r="R543" s="1">
        <v>0.33300000000000002</v>
      </c>
      <c r="S543" s="1">
        <v>2.6669999999999998</v>
      </c>
      <c r="T543" s="1">
        <v>4</v>
      </c>
      <c r="U543" s="1">
        <v>0</v>
      </c>
      <c r="V543" s="1">
        <f t="shared" si="132"/>
        <v>0</v>
      </c>
      <c r="W543" s="1">
        <v>0.35299999999999998</v>
      </c>
      <c r="X543" s="1">
        <v>2.6469999999999998</v>
      </c>
      <c r="Y543" s="1">
        <v>1.5</v>
      </c>
      <c r="Z543" s="1">
        <v>3.5</v>
      </c>
      <c r="AA543" s="1">
        <f t="shared" si="133"/>
        <v>0.31116987784913736</v>
      </c>
      <c r="AB543" s="1">
        <v>0.33300000000000002</v>
      </c>
      <c r="AC543" s="1">
        <v>2.6669999999999998</v>
      </c>
      <c r="AD543" s="1">
        <v>0</v>
      </c>
      <c r="AE543" s="1">
        <v>0</v>
      </c>
      <c r="AF543" s="1" t="e">
        <f t="shared" si="129"/>
        <v>#DIV/0!</v>
      </c>
      <c r="AH543" s="1">
        <f t="shared" si="135"/>
        <v>0.36428790032658204</v>
      </c>
      <c r="AI543" s="1">
        <f t="shared" si="136"/>
        <v>0.1034416039857789</v>
      </c>
      <c r="AJ543" s="1">
        <f t="shared" si="141"/>
        <v>0.45173259381940961</v>
      </c>
      <c r="AK543" s="1">
        <f t="shared" si="137"/>
        <v>48.024848490980204</v>
      </c>
      <c r="AL543" s="1" t="b">
        <f t="shared" si="138"/>
        <v>1</v>
      </c>
      <c r="AM543" s="1">
        <f t="shared" si="139"/>
        <v>11.036584536101399</v>
      </c>
      <c r="AN543" s="1" t="b">
        <f t="shared" si="140"/>
        <v>1</v>
      </c>
      <c r="AO543" s="1">
        <v>9.4879999999999995</v>
      </c>
    </row>
    <row r="544" spans="1:41">
      <c r="A544" s="7">
        <v>541</v>
      </c>
      <c r="B544" s="9" t="s">
        <v>32</v>
      </c>
      <c r="C544" s="9" t="s">
        <v>33</v>
      </c>
      <c r="D544" s="9" t="s">
        <v>32</v>
      </c>
      <c r="E544" s="9" t="s">
        <v>33</v>
      </c>
      <c r="F544" s="2"/>
      <c r="G544" s="2"/>
      <c r="H544" s="1" t="s">
        <v>180</v>
      </c>
      <c r="M544" s="1">
        <f>PRODUCT(SUM(PRODUCT(R544,overview!$J$6),PRODUCT(W544,overview!$K$6),PRODUCT(AB544,overview!$L$6)),1/SUM(overview!$J$6:$L$6))</f>
        <v>0.88107142857142839</v>
      </c>
      <c r="N544" s="1">
        <f>PRODUCT(SUM(PRODUCT(S544,overview!$J$6),PRODUCT(X544,overview!$K$6),PRODUCT(AC544,overview!$L$6)),1/SUM(overview!$J$6:$L$6))</f>
        <v>2.1189285714285715</v>
      </c>
      <c r="O544" s="1">
        <f t="shared" si="130"/>
        <v>10.5</v>
      </c>
      <c r="P544" s="1">
        <f t="shared" si="131"/>
        <v>7.5</v>
      </c>
      <c r="Q544" s="1">
        <f t="shared" si="134"/>
        <v>0.2970070549709854</v>
      </c>
      <c r="R544" s="1">
        <v>1</v>
      </c>
      <c r="S544" s="1">
        <v>2</v>
      </c>
      <c r="T544" s="1">
        <v>5</v>
      </c>
      <c r="U544" s="1">
        <v>0</v>
      </c>
      <c r="V544" s="1">
        <f t="shared" si="132"/>
        <v>0</v>
      </c>
      <c r="W544" s="1">
        <v>0.81499999999999995</v>
      </c>
      <c r="X544" s="1">
        <v>2.1850000000000001</v>
      </c>
      <c r="Y544" s="1">
        <v>5.5</v>
      </c>
      <c r="Z544" s="1">
        <v>7.5</v>
      </c>
      <c r="AA544" s="1">
        <f t="shared" si="133"/>
        <v>0.50863324318701886</v>
      </c>
      <c r="AB544" s="1">
        <v>1</v>
      </c>
      <c r="AC544" s="1">
        <v>2</v>
      </c>
      <c r="AD544" s="1">
        <v>0</v>
      </c>
      <c r="AE544" s="1">
        <v>0</v>
      </c>
      <c r="AF544" s="1" t="e">
        <f t="shared" si="129"/>
        <v>#DIV/0!</v>
      </c>
      <c r="AH544" s="1">
        <f t="shared" si="135"/>
        <v>0.42736814958888769</v>
      </c>
      <c r="AI544" s="1">
        <f t="shared" si="136"/>
        <v>0.18665813697266942</v>
      </c>
      <c r="AJ544" s="1">
        <f t="shared" si="141"/>
        <v>0.91629415720558571</v>
      </c>
      <c r="AK544" s="1">
        <f t="shared" si="137"/>
        <v>60.277916468367124</v>
      </c>
      <c r="AL544" s="1" t="b">
        <f t="shared" si="138"/>
        <v>1</v>
      </c>
      <c r="AM544" s="1">
        <f t="shared" si="139"/>
        <v>11.005563403621089</v>
      </c>
      <c r="AN544" s="1" t="b">
        <f t="shared" si="140"/>
        <v>1</v>
      </c>
      <c r="AO544" s="1">
        <v>9.4879999999999995</v>
      </c>
    </row>
    <row r="545" spans="1:41">
      <c r="A545" s="7">
        <v>542</v>
      </c>
      <c r="B545" s="9" t="s">
        <v>85</v>
      </c>
      <c r="C545" s="9" t="s">
        <v>86</v>
      </c>
      <c r="D545" s="9" t="s">
        <v>85</v>
      </c>
      <c r="E545" s="9" t="s">
        <v>86</v>
      </c>
      <c r="F545" s="2"/>
      <c r="G545" s="2"/>
      <c r="H545" s="1" t="s">
        <v>180</v>
      </c>
      <c r="M545" s="1">
        <f>PRODUCT(SUM(PRODUCT(R545,overview!$J$6),PRODUCT(W545,overview!$K$6),PRODUCT(AB545,overview!$L$6)),1/SUM(overview!$J$6:$L$6))</f>
        <v>4.0500000000000001E-2</v>
      </c>
      <c r="N545" s="1">
        <f>PRODUCT(SUM(PRODUCT(S545,overview!$J$6),PRODUCT(X545,overview!$K$6),PRODUCT(AC545,overview!$L$6)),1/SUM(overview!$J$6:$L$6))</f>
        <v>2.9594999999999998</v>
      </c>
      <c r="O545" s="1">
        <f t="shared" si="130"/>
        <v>1</v>
      </c>
      <c r="P545" s="1">
        <f t="shared" si="131"/>
        <v>3</v>
      </c>
      <c r="Q545" s="1">
        <f t="shared" si="134"/>
        <v>4.1054232133806393E-2</v>
      </c>
      <c r="R545" s="1">
        <v>0</v>
      </c>
      <c r="S545" s="1">
        <v>3</v>
      </c>
      <c r="T545" s="1">
        <v>0</v>
      </c>
      <c r="U545" s="1">
        <v>0</v>
      </c>
      <c r="V545" s="1" t="e">
        <f t="shared" si="132"/>
        <v>#DIV/0!</v>
      </c>
      <c r="W545" s="1">
        <v>6.3E-2</v>
      </c>
      <c r="X545" s="1">
        <v>2.9369999999999998</v>
      </c>
      <c r="Y545" s="1">
        <v>1</v>
      </c>
      <c r="Z545" s="1">
        <v>3</v>
      </c>
      <c r="AA545" s="1">
        <f t="shared" si="133"/>
        <v>6.4351378958120542E-2</v>
      </c>
      <c r="AB545" s="1">
        <v>0</v>
      </c>
      <c r="AC545" s="1">
        <v>3</v>
      </c>
      <c r="AD545" s="1">
        <v>0</v>
      </c>
      <c r="AE545" s="1">
        <v>0</v>
      </c>
      <c r="AF545" s="1" t="e">
        <f t="shared" si="129"/>
        <v>#DIV/0!</v>
      </c>
      <c r="AH545" s="1">
        <f t="shared" si="135"/>
        <v>0.47608831267460483</v>
      </c>
      <c r="AI545" s="1">
        <f t="shared" si="136"/>
        <v>0.22304935169093149</v>
      </c>
      <c r="AJ545" s="1">
        <f t="shared" si="141"/>
        <v>1.0224280838615312</v>
      </c>
      <c r="AK545" s="1">
        <f t="shared" si="137"/>
        <v>52.826424141319052</v>
      </c>
      <c r="AL545" s="1" t="b">
        <f t="shared" si="138"/>
        <v>1</v>
      </c>
      <c r="AM545" s="1">
        <f t="shared" si="139"/>
        <v>9.6522518028578492</v>
      </c>
      <c r="AN545" s="1" t="b">
        <f t="shared" si="140"/>
        <v>1</v>
      </c>
      <c r="AO545" s="1">
        <v>9.4879999999999995</v>
      </c>
    </row>
    <row r="546" spans="1:41">
      <c r="A546" s="7">
        <v>543</v>
      </c>
      <c r="B546" s="9" t="s">
        <v>45</v>
      </c>
      <c r="C546" s="9" t="s">
        <v>46</v>
      </c>
      <c r="D546" s="9" t="s">
        <v>45</v>
      </c>
      <c r="E546" s="9" t="s">
        <v>46</v>
      </c>
      <c r="F546" s="2"/>
      <c r="G546" s="2"/>
      <c r="H546" s="1" t="s">
        <v>180</v>
      </c>
      <c r="M546" s="1">
        <f>PRODUCT(SUM(PRODUCT(R546,overview!$J$6),PRODUCT(W546,overview!$K$6),PRODUCT(AB546,overview!$L$6)),1/SUM(overview!$J$6:$L$6))</f>
        <v>0.9955476190476189</v>
      </c>
      <c r="N546" s="1">
        <f>PRODUCT(SUM(PRODUCT(S546,overview!$J$6),PRODUCT(X546,overview!$K$6),PRODUCT(AC546,overview!$L$6)),1/SUM(overview!$J$6:$L$6))</f>
        <v>2.0044523809523813</v>
      </c>
      <c r="O546" s="1">
        <f t="shared" si="130"/>
        <v>11</v>
      </c>
      <c r="P546" s="1">
        <f t="shared" si="131"/>
        <v>7</v>
      </c>
      <c r="Q546" s="1">
        <f t="shared" si="134"/>
        <v>0.3160615383286341</v>
      </c>
      <c r="R546" s="1">
        <v>1.0309999999999999</v>
      </c>
      <c r="S546" s="1">
        <v>1.9690000000000001</v>
      </c>
      <c r="T546" s="1">
        <v>6</v>
      </c>
      <c r="U546" s="1">
        <v>0</v>
      </c>
      <c r="V546" s="1">
        <f t="shared" si="132"/>
        <v>0</v>
      </c>
      <c r="W546" s="1">
        <v>0.97699999999999998</v>
      </c>
      <c r="X546" s="1">
        <v>2.0230000000000001</v>
      </c>
      <c r="Y546" s="1">
        <v>5</v>
      </c>
      <c r="Z546" s="1">
        <v>7</v>
      </c>
      <c r="AA546" s="1">
        <f t="shared" si="133"/>
        <v>0.67612456747404848</v>
      </c>
      <c r="AB546" s="1">
        <v>1</v>
      </c>
      <c r="AC546" s="1">
        <v>2</v>
      </c>
      <c r="AD546" s="1">
        <v>0</v>
      </c>
      <c r="AE546" s="1">
        <v>0</v>
      </c>
      <c r="AF546" s="1" t="e">
        <f t="shared" si="129"/>
        <v>#DIV/0!</v>
      </c>
      <c r="AH546" s="1">
        <f t="shared" si="135"/>
        <v>0.58092511864993235</v>
      </c>
      <c r="AI546" s="1">
        <f t="shared" si="136"/>
        <v>0.23124801293127625</v>
      </c>
      <c r="AJ546" s="1">
        <f t="shared" si="141"/>
        <v>1.148855921548906</v>
      </c>
      <c r="AK546" s="1">
        <f t="shared" si="137"/>
        <v>50.575640125057951</v>
      </c>
      <c r="AL546" s="1" t="b">
        <f t="shared" si="138"/>
        <v>1</v>
      </c>
      <c r="AM546" s="1">
        <f t="shared" si="139"/>
        <v>8.3069601446788894</v>
      </c>
      <c r="AN546" s="1" t="b">
        <f t="shared" si="140"/>
        <v>0</v>
      </c>
      <c r="AO546" s="1">
        <v>9.4879999999999995</v>
      </c>
    </row>
    <row r="547" spans="1:41">
      <c r="A547" s="7">
        <v>544</v>
      </c>
      <c r="B547" s="9" t="s">
        <v>60</v>
      </c>
      <c r="C547" s="9" t="s">
        <v>61</v>
      </c>
      <c r="D547" s="9" t="s">
        <v>97</v>
      </c>
      <c r="E547" s="9" t="s">
        <v>42</v>
      </c>
      <c r="F547" s="2"/>
      <c r="G547" s="2"/>
      <c r="H547" s="1" t="s">
        <v>180</v>
      </c>
      <c r="M547" s="1">
        <f>PRODUCT(SUM(PRODUCT(R547,overview!$J$6),PRODUCT(W547,overview!$K$6),PRODUCT(AB547,overview!$L$6)),1/SUM(overview!$J$6:$L$6))</f>
        <v>0.65280952380952384</v>
      </c>
      <c r="N547" s="1">
        <f>PRODUCT(SUM(PRODUCT(S547,overview!$J$6),PRODUCT(X547,overview!$K$6),PRODUCT(AC547,overview!$L$6)),1/SUM(overview!$J$6:$L$6))</f>
        <v>2.3471904761904754</v>
      </c>
      <c r="O547" s="1">
        <f t="shared" si="130"/>
        <v>16.8</v>
      </c>
      <c r="P547" s="1">
        <f t="shared" si="131"/>
        <v>25.2</v>
      </c>
      <c r="Q547" s="1">
        <f t="shared" si="134"/>
        <v>0.41718569312856313</v>
      </c>
      <c r="R547" s="1">
        <v>0.93500000000000005</v>
      </c>
      <c r="S547" s="1">
        <v>2.0649999999999999</v>
      </c>
      <c r="T547" s="1">
        <v>8</v>
      </c>
      <c r="U547" s="1">
        <v>6</v>
      </c>
      <c r="V547" s="1">
        <f t="shared" si="132"/>
        <v>0.33958837772397099</v>
      </c>
      <c r="W547" s="1">
        <v>0.498</v>
      </c>
      <c r="X547" s="1">
        <v>2.5019999999999998</v>
      </c>
      <c r="Y547" s="1">
        <v>6.8</v>
      </c>
      <c r="Z547" s="1">
        <v>15.2</v>
      </c>
      <c r="AA547" s="1">
        <f t="shared" si="133"/>
        <v>0.44491465651008616</v>
      </c>
      <c r="AB547" s="1">
        <v>0.88200000000000001</v>
      </c>
      <c r="AC547" s="1">
        <v>2.1179999999999999</v>
      </c>
      <c r="AD547" s="1">
        <v>2</v>
      </c>
      <c r="AE547" s="1">
        <v>4</v>
      </c>
      <c r="AF547" s="1">
        <f t="shared" si="129"/>
        <v>0.83286118980169976</v>
      </c>
      <c r="AH547" s="1">
        <f t="shared" si="135"/>
        <v>0.63274717648507373</v>
      </c>
      <c r="AI547" s="1">
        <f t="shared" si="136"/>
        <v>0.31019303351327171</v>
      </c>
      <c r="AJ547" s="1">
        <f t="shared" si="141"/>
        <v>0.85324960370686498</v>
      </c>
      <c r="AK547" s="1">
        <f t="shared" si="137"/>
        <v>42.623720875727784</v>
      </c>
      <c r="AL547" s="1" t="b">
        <f t="shared" si="138"/>
        <v>1</v>
      </c>
      <c r="AM547" s="1">
        <f t="shared" si="139"/>
        <v>8.368673459758325</v>
      </c>
      <c r="AN547" s="1" t="b">
        <f t="shared" si="140"/>
        <v>0</v>
      </c>
      <c r="AO547" s="1">
        <v>9.4879999999999995</v>
      </c>
    </row>
    <row r="548" spans="1:41">
      <c r="A548" s="7">
        <v>545</v>
      </c>
      <c r="B548" s="9" t="s">
        <v>32</v>
      </c>
      <c r="C548" s="9" t="s">
        <v>33</v>
      </c>
      <c r="D548" s="9" t="s">
        <v>51</v>
      </c>
      <c r="E548" s="9" t="s">
        <v>52</v>
      </c>
      <c r="F548" s="2"/>
      <c r="G548" s="2"/>
      <c r="H548" s="1" t="s">
        <v>180</v>
      </c>
      <c r="M548" s="1">
        <f>PRODUCT(SUM(PRODUCT(R548,overview!$J$6),PRODUCT(W548,overview!$K$6),PRODUCT(AB548,overview!$L$6)),1/SUM(overview!$J$6:$L$6))</f>
        <v>0.75264285714285717</v>
      </c>
      <c r="N548" s="1">
        <f>PRODUCT(SUM(PRODUCT(S548,overview!$J$6),PRODUCT(X548,overview!$K$6),PRODUCT(AC548,overview!$L$6)),1/SUM(overview!$J$6:$L$6))</f>
        <v>2.2473571428571431</v>
      </c>
      <c r="O548" s="1">
        <f t="shared" si="130"/>
        <v>9.5</v>
      </c>
      <c r="P548" s="1">
        <f t="shared" si="131"/>
        <v>14.5</v>
      </c>
      <c r="Q548" s="1">
        <f t="shared" si="134"/>
        <v>0.51116516141767188</v>
      </c>
      <c r="R548" s="1">
        <v>0.95899999999999996</v>
      </c>
      <c r="S548" s="1">
        <v>2.0409999999999999</v>
      </c>
      <c r="T548" s="1">
        <v>5</v>
      </c>
      <c r="U548" s="1">
        <v>3</v>
      </c>
      <c r="V548" s="1">
        <f t="shared" si="132"/>
        <v>0.28192062714355715</v>
      </c>
      <c r="W548" s="1">
        <v>0.65500000000000003</v>
      </c>
      <c r="X548" s="1">
        <v>2.3450000000000002</v>
      </c>
      <c r="Y548" s="1">
        <v>4.5</v>
      </c>
      <c r="Z548" s="1">
        <v>10.5</v>
      </c>
      <c r="AA548" s="1">
        <f t="shared" si="133"/>
        <v>0.65174129353233823</v>
      </c>
      <c r="AB548" s="1">
        <v>0.5</v>
      </c>
      <c r="AC548" s="1">
        <v>2.5</v>
      </c>
      <c r="AD548" s="1">
        <v>0</v>
      </c>
      <c r="AE548" s="1">
        <v>1</v>
      </c>
      <c r="AF548" s="1" t="e">
        <f t="shared" si="129"/>
        <v>#DIV/0!</v>
      </c>
      <c r="AH548" s="1">
        <f t="shared" si="135"/>
        <v>0.6634528168777506</v>
      </c>
      <c r="AI548" s="1">
        <f t="shared" si="136"/>
        <v>0.35585217535918562</v>
      </c>
      <c r="AJ548" s="1">
        <f t="shared" si="141"/>
        <v>1.0021706772513026</v>
      </c>
      <c r="AK548" s="1">
        <f t="shared" si="137"/>
        <v>36.635069363585821</v>
      </c>
      <c r="AL548" s="1" t="b">
        <f t="shared" si="138"/>
        <v>1</v>
      </c>
      <c r="AM548" s="1">
        <f t="shared" si="139"/>
        <v>8.4037088262607682</v>
      </c>
      <c r="AN548" s="1" t="b">
        <f t="shared" si="140"/>
        <v>0</v>
      </c>
      <c r="AO548" s="1">
        <v>9.4879999999999995</v>
      </c>
    </row>
    <row r="549" spans="1:41">
      <c r="A549" s="7">
        <v>546</v>
      </c>
      <c r="B549" s="9" t="s">
        <v>74</v>
      </c>
      <c r="C549" s="9" t="s">
        <v>1</v>
      </c>
      <c r="D549" s="9" t="s">
        <v>74</v>
      </c>
      <c r="E549" s="9" t="s">
        <v>1</v>
      </c>
      <c r="F549" s="2"/>
      <c r="G549" s="2"/>
      <c r="H549" s="1" t="s">
        <v>180</v>
      </c>
      <c r="M549" s="1">
        <f>PRODUCT(SUM(PRODUCT(R549,overview!$J$6),PRODUCT(W549,overview!$K$6),PRODUCT(AB549,overview!$L$6)),1/SUM(overview!$J$6:$L$6))</f>
        <v>0.91707142857142854</v>
      </c>
      <c r="N549" s="1">
        <f>PRODUCT(SUM(PRODUCT(S549,overview!$J$6),PRODUCT(X549,overview!$K$6),PRODUCT(AC549,overview!$L$6)),1/SUM(overview!$J$6:$L$6))</f>
        <v>2.0829285714285715</v>
      </c>
      <c r="O549" s="1">
        <f t="shared" si="130"/>
        <v>11.3</v>
      </c>
      <c r="P549" s="1">
        <f t="shared" si="131"/>
        <v>22.7</v>
      </c>
      <c r="Q549" s="1">
        <f t="shared" si="134"/>
        <v>0.88445593323365257</v>
      </c>
      <c r="R549" s="1">
        <v>0.86</v>
      </c>
      <c r="S549" s="1">
        <v>2.14</v>
      </c>
      <c r="T549" s="1">
        <v>6.8</v>
      </c>
      <c r="U549" s="1">
        <v>9.1999999999999993</v>
      </c>
      <c r="V549" s="1">
        <f t="shared" si="132"/>
        <v>0.54370533260032972</v>
      </c>
      <c r="W549" s="1">
        <v>0.93300000000000005</v>
      </c>
      <c r="X549" s="1">
        <v>2.0670000000000002</v>
      </c>
      <c r="Y549" s="1">
        <v>4.5</v>
      </c>
      <c r="Z549" s="1">
        <v>13.5</v>
      </c>
      <c r="AA549" s="1">
        <f t="shared" si="133"/>
        <v>1.3541364296081277</v>
      </c>
      <c r="AB549" s="1">
        <v>1.286</v>
      </c>
      <c r="AC549" s="1">
        <v>1.714</v>
      </c>
      <c r="AD549" s="1">
        <v>0</v>
      </c>
      <c r="AE549" s="1">
        <v>0</v>
      </c>
      <c r="AF549" s="1" t="e">
        <f t="shared" si="129"/>
        <v>#DIV/0!</v>
      </c>
      <c r="AH549" s="1">
        <f t="shared" si="135"/>
        <v>0.71763404772072181</v>
      </c>
      <c r="AI549" s="1">
        <f t="shared" si="136"/>
        <v>0.37073596629411942</v>
      </c>
      <c r="AJ549" s="1">
        <f t="shared" si="141"/>
        <v>1.0296320416802345</v>
      </c>
      <c r="AK549" s="1">
        <f t="shared" si="137"/>
        <v>29.49007972240884</v>
      </c>
      <c r="AL549" s="1" t="b">
        <f t="shared" si="138"/>
        <v>1</v>
      </c>
      <c r="AM549" s="1">
        <f t="shared" si="139"/>
        <v>7.4429518523106566</v>
      </c>
      <c r="AN549" s="1" t="b">
        <f t="shared" si="140"/>
        <v>0</v>
      </c>
      <c r="AO549" s="1">
        <v>9.4879999999999995</v>
      </c>
    </row>
    <row r="550" spans="1:41">
      <c r="A550" s="7">
        <v>547</v>
      </c>
      <c r="B550" s="9" t="s">
        <v>89</v>
      </c>
      <c r="C550" s="9" t="s">
        <v>70</v>
      </c>
      <c r="D550" s="9" t="s">
        <v>74</v>
      </c>
      <c r="E550" s="9" t="s">
        <v>1</v>
      </c>
      <c r="F550" s="2"/>
      <c r="G550" s="2"/>
      <c r="H550" s="1" t="s">
        <v>180</v>
      </c>
      <c r="M550" s="1">
        <f>PRODUCT(SUM(PRODUCT(R550,overview!$J$6),PRODUCT(W550,overview!$K$6),PRODUCT(AB550,overview!$L$6)),1/SUM(overview!$J$6:$L$6))</f>
        <v>0.9217857142857141</v>
      </c>
      <c r="N550" s="1">
        <f>PRODUCT(SUM(PRODUCT(S550,overview!$J$6),PRODUCT(X550,overview!$K$6),PRODUCT(AC550,overview!$L$6)),1/SUM(overview!$J$6:$L$6))</f>
        <v>2.078214285714286</v>
      </c>
      <c r="O550" s="1">
        <f t="shared" si="130"/>
        <v>10.8</v>
      </c>
      <c r="P550" s="1">
        <f t="shared" si="131"/>
        <v>30.2</v>
      </c>
      <c r="Q550" s="1">
        <f t="shared" si="134"/>
        <v>1.2402888366971538</v>
      </c>
      <c r="R550" s="1">
        <v>0.9</v>
      </c>
      <c r="S550" s="1">
        <v>2.1</v>
      </c>
      <c r="T550" s="1">
        <v>4</v>
      </c>
      <c r="U550" s="1">
        <v>13</v>
      </c>
      <c r="V550" s="1">
        <f t="shared" si="132"/>
        <v>1.3928571428571428</v>
      </c>
      <c r="W550" s="1">
        <v>0.92800000000000005</v>
      </c>
      <c r="X550" s="1">
        <v>2.0720000000000001</v>
      </c>
      <c r="Y550" s="1">
        <v>6.8</v>
      </c>
      <c r="Z550" s="1">
        <v>16.2</v>
      </c>
      <c r="AA550" s="1">
        <f t="shared" si="133"/>
        <v>1.0669997728821257</v>
      </c>
      <c r="AB550" s="1">
        <v>1.0589999999999999</v>
      </c>
      <c r="AC550" s="1">
        <v>1.9410000000000001</v>
      </c>
      <c r="AD550" s="1">
        <v>0</v>
      </c>
      <c r="AE550" s="1">
        <v>1</v>
      </c>
      <c r="AF550" s="1" t="e">
        <f t="shared" si="129"/>
        <v>#DIV/0!</v>
      </c>
      <c r="AH550" s="1">
        <f t="shared" si="135"/>
        <v>0.71460897297117287</v>
      </c>
      <c r="AI550" s="1">
        <f t="shared" si="136"/>
        <v>0.37802924505052155</v>
      </c>
      <c r="AJ550" s="1">
        <f t="shared" si="141"/>
        <v>1.0850010315659171</v>
      </c>
      <c r="AK550" s="1">
        <f t="shared" si="137"/>
        <v>29.99355943315474</v>
      </c>
      <c r="AL550" s="1" t="b">
        <f t="shared" si="138"/>
        <v>1</v>
      </c>
      <c r="AM550" s="1">
        <f t="shared" si="139"/>
        <v>7.3474528140827218</v>
      </c>
      <c r="AN550" s="1" t="b">
        <f t="shared" si="140"/>
        <v>0</v>
      </c>
      <c r="AO550" s="1">
        <v>9.4879999999999995</v>
      </c>
    </row>
    <row r="551" spans="1:41">
      <c r="A551" s="7">
        <v>548</v>
      </c>
      <c r="B551" s="9" t="s">
        <v>51</v>
      </c>
      <c r="C551" s="9" t="s">
        <v>52</v>
      </c>
      <c r="D551" s="9" t="s">
        <v>144</v>
      </c>
      <c r="E551" s="9" t="s">
        <v>1</v>
      </c>
      <c r="F551" s="2"/>
      <c r="G551" s="2"/>
      <c r="H551" s="1" t="s">
        <v>180</v>
      </c>
      <c r="M551" s="1">
        <f>PRODUCT(SUM(PRODUCT(R551,overview!$J$6),PRODUCT(W551,overview!$K$6),PRODUCT(AB551,overview!$L$6)),1/SUM(overview!$J$6:$L$6))</f>
        <v>0.50064285714285717</v>
      </c>
      <c r="N551" s="1">
        <f>PRODUCT(SUM(PRODUCT(S551,overview!$J$6),PRODUCT(X551,overview!$K$6),PRODUCT(AC551,overview!$L$6)),1/SUM(overview!$J$6:$L$6))</f>
        <v>2.4993571428571428</v>
      </c>
      <c r="O551" s="1">
        <f t="shared" si="130"/>
        <v>14.4</v>
      </c>
      <c r="P551" s="1">
        <f t="shared" si="131"/>
        <v>29.6</v>
      </c>
      <c r="Q551" s="1">
        <f t="shared" si="134"/>
        <v>0.411745559969389</v>
      </c>
      <c r="R551" s="1">
        <v>0.35499999999999998</v>
      </c>
      <c r="S551" s="1">
        <v>2.645</v>
      </c>
      <c r="T551" s="1">
        <v>6.5</v>
      </c>
      <c r="U551" s="1">
        <v>8.5</v>
      </c>
      <c r="V551" s="1">
        <f t="shared" si="132"/>
        <v>0.17551257815908097</v>
      </c>
      <c r="W551" s="1">
        <v>0.56999999999999995</v>
      </c>
      <c r="X551" s="1">
        <v>2.4300000000000002</v>
      </c>
      <c r="Y551" s="1">
        <v>6.9</v>
      </c>
      <c r="Z551" s="1">
        <v>18.100000000000001</v>
      </c>
      <c r="AA551" s="1">
        <f t="shared" si="133"/>
        <v>0.61531579889067811</v>
      </c>
      <c r="AB551" s="1">
        <v>0.66700000000000004</v>
      </c>
      <c r="AC551" s="1">
        <v>2.3330000000000002</v>
      </c>
      <c r="AD551" s="1">
        <v>1</v>
      </c>
      <c r="AE551" s="1">
        <v>3</v>
      </c>
      <c r="AF551" s="1">
        <f t="shared" si="129"/>
        <v>0.85769395627946843</v>
      </c>
      <c r="AH551" s="1">
        <f t="shared" si="135"/>
        <v>0.66374777389742734</v>
      </c>
      <c r="AI551" s="1">
        <f t="shared" si="136"/>
        <v>0.35449202301452543</v>
      </c>
      <c r="AJ551" s="1">
        <f t="shared" si="141"/>
        <v>1.0296320416802347</v>
      </c>
      <c r="AK551" s="1">
        <f t="shared" si="137"/>
        <v>29.119553242689424</v>
      </c>
      <c r="AL551" s="1" t="b">
        <f t="shared" si="138"/>
        <v>1</v>
      </c>
      <c r="AM551" s="1">
        <f t="shared" si="139"/>
        <v>8.217688190452936</v>
      </c>
      <c r="AN551" s="1" t="b">
        <f t="shared" si="140"/>
        <v>0</v>
      </c>
      <c r="AO551" s="1">
        <v>9.4879999999999995</v>
      </c>
    </row>
    <row r="552" spans="1:41">
      <c r="A552" s="7">
        <v>549</v>
      </c>
      <c r="B552" s="9" t="s">
        <v>76</v>
      </c>
      <c r="C552" s="9" t="s">
        <v>46</v>
      </c>
      <c r="D552" s="9" t="s">
        <v>76</v>
      </c>
      <c r="E552" s="9" t="s">
        <v>46</v>
      </c>
      <c r="F552" s="2"/>
      <c r="G552" s="2"/>
      <c r="H552" s="1" t="s">
        <v>180</v>
      </c>
      <c r="M552" s="1">
        <f>PRODUCT(SUM(PRODUCT(R552,overview!$J$6),PRODUCT(W552,overview!$K$6),PRODUCT(AB552,overview!$L$6)),1/SUM(overview!$J$6:$L$6))</f>
        <v>0.7669999999999999</v>
      </c>
      <c r="N552" s="1">
        <f>PRODUCT(SUM(PRODUCT(S552,overview!$J$6),PRODUCT(X552,overview!$K$6),PRODUCT(AC552,overview!$L$6)),1/SUM(overview!$J$6:$L$6))</f>
        <v>2.2330000000000001</v>
      </c>
      <c r="O552" s="1">
        <f t="shared" si="130"/>
        <v>15.3</v>
      </c>
      <c r="P552" s="1">
        <f t="shared" si="131"/>
        <v>19.7</v>
      </c>
      <c r="Q552" s="1">
        <f t="shared" si="134"/>
        <v>0.44226384388656192</v>
      </c>
      <c r="R552" s="1">
        <v>1.0229999999999999</v>
      </c>
      <c r="S552" s="1">
        <v>1.9770000000000001</v>
      </c>
      <c r="T552" s="1">
        <v>7</v>
      </c>
      <c r="U552" s="1">
        <v>0</v>
      </c>
      <c r="V552" s="1">
        <f t="shared" si="132"/>
        <v>0</v>
      </c>
      <c r="W552" s="1">
        <v>0.621</v>
      </c>
      <c r="X552" s="1">
        <v>2.379</v>
      </c>
      <c r="Y552" s="1">
        <v>8.3000000000000007</v>
      </c>
      <c r="Z552" s="1">
        <v>19.7</v>
      </c>
      <c r="AA552" s="1">
        <f t="shared" si="133"/>
        <v>0.61956274024217917</v>
      </c>
      <c r="AB552" s="1">
        <v>1.125</v>
      </c>
      <c r="AC552" s="1">
        <v>1.875</v>
      </c>
      <c r="AD552" s="1">
        <v>0</v>
      </c>
      <c r="AE552" s="1">
        <v>0</v>
      </c>
      <c r="AF552" s="1" t="e">
        <f t="shared" si="129"/>
        <v>#DIV/0!</v>
      </c>
      <c r="AH552" s="1">
        <f t="shared" si="135"/>
        <v>0.67423028361429527</v>
      </c>
      <c r="AI552" s="1">
        <f t="shared" si="136"/>
        <v>0.34592194138940274</v>
      </c>
      <c r="AJ552" s="1">
        <f t="shared" si="141"/>
        <v>0.94916739702015795</v>
      </c>
      <c r="AK552" s="1">
        <f t="shared" si="137"/>
        <v>28.321794831553781</v>
      </c>
      <c r="AL552" s="1" t="b">
        <f t="shared" si="138"/>
        <v>1</v>
      </c>
      <c r="AM552" s="1">
        <f t="shared" si="139"/>
        <v>9.0320656045799108</v>
      </c>
      <c r="AN552" s="1" t="b">
        <f t="shared" si="140"/>
        <v>0</v>
      </c>
      <c r="AO552" s="1">
        <v>9.4879999999999995</v>
      </c>
    </row>
    <row r="553" spans="1:41">
      <c r="A553" s="7">
        <v>550</v>
      </c>
      <c r="B553" s="9" t="s">
        <v>60</v>
      </c>
      <c r="C553" s="9" t="s">
        <v>61</v>
      </c>
      <c r="D553" s="9" t="s">
        <v>94</v>
      </c>
      <c r="E553" s="9" t="s">
        <v>55</v>
      </c>
      <c r="F553" s="2"/>
      <c r="G553" s="2"/>
      <c r="H553" s="1" t="s">
        <v>180</v>
      </c>
      <c r="M553" s="1">
        <f>PRODUCT(SUM(PRODUCT(R553,overview!$J$6),PRODUCT(W553,overview!$K$6),PRODUCT(AB553,overview!$L$6)),1/SUM(overview!$J$6:$L$6))</f>
        <v>0.59952380952380946</v>
      </c>
      <c r="N553" s="1">
        <f>PRODUCT(SUM(PRODUCT(S553,overview!$J$6),PRODUCT(X553,overview!$K$6),PRODUCT(AC553,overview!$L$6)),1/SUM(overview!$J$6:$L$6))</f>
        <v>2.4004761904761902</v>
      </c>
      <c r="O553" s="1">
        <f t="shared" si="130"/>
        <v>10</v>
      </c>
      <c r="P553" s="1">
        <f t="shared" si="131"/>
        <v>30</v>
      </c>
      <c r="Q553" s="1">
        <f t="shared" si="134"/>
        <v>0.74925609998016274</v>
      </c>
      <c r="R553" s="1">
        <v>0.91300000000000003</v>
      </c>
      <c r="S553" s="1">
        <v>2.0870000000000002</v>
      </c>
      <c r="T553" s="1">
        <v>6.5</v>
      </c>
      <c r="U553" s="1">
        <v>14.5</v>
      </c>
      <c r="V553" s="1">
        <f t="shared" si="132"/>
        <v>0.97589473296229401</v>
      </c>
      <c r="W553" s="1">
        <v>0.439</v>
      </c>
      <c r="X553" s="1">
        <v>2.5609999999999999</v>
      </c>
      <c r="Y553" s="1">
        <v>2.5</v>
      </c>
      <c r="Z553" s="1">
        <v>14.5</v>
      </c>
      <c r="AA553" s="1">
        <f t="shared" si="133"/>
        <v>0.99422100741897712</v>
      </c>
      <c r="AB553" s="1">
        <v>0.54500000000000004</v>
      </c>
      <c r="AC553" s="1">
        <v>2.4550000000000001</v>
      </c>
      <c r="AD553" s="1">
        <v>1</v>
      </c>
      <c r="AE553" s="1">
        <v>1</v>
      </c>
      <c r="AF553" s="1">
        <f t="shared" si="129"/>
        <v>0.2219959266802444</v>
      </c>
      <c r="AH553" s="1">
        <f t="shared" si="135"/>
        <v>0.72905350498267818</v>
      </c>
      <c r="AI553" s="1">
        <f t="shared" si="136"/>
        <v>0.33681127330126737</v>
      </c>
      <c r="AJ553" s="1">
        <f t="shared" si="141"/>
        <v>0.91768565463763785</v>
      </c>
      <c r="AK553" s="1">
        <f t="shared" si="137"/>
        <v>29.087158592341822</v>
      </c>
      <c r="AL553" s="1" t="b">
        <f t="shared" si="138"/>
        <v>1</v>
      </c>
      <c r="AM553" s="1">
        <f t="shared" si="139"/>
        <v>10.546354359214117</v>
      </c>
      <c r="AN553" s="1" t="b">
        <f t="shared" si="140"/>
        <v>1</v>
      </c>
      <c r="AO553" s="1">
        <v>9.4879999999999995</v>
      </c>
    </row>
    <row r="554" spans="1:41">
      <c r="A554" s="7">
        <v>551</v>
      </c>
      <c r="B554" s="9" t="s">
        <v>32</v>
      </c>
      <c r="C554" s="9" t="s">
        <v>33</v>
      </c>
      <c r="D554" s="9" t="s">
        <v>28</v>
      </c>
      <c r="E554" s="9" t="s">
        <v>29</v>
      </c>
      <c r="F554" s="2"/>
      <c r="G554" s="2"/>
      <c r="H554" s="1" t="s">
        <v>180</v>
      </c>
      <c r="M554" s="1">
        <f>PRODUCT(SUM(PRODUCT(R554,overview!$J$6),PRODUCT(W554,overview!$K$6),PRODUCT(AB554,overview!$L$6)),1/SUM(overview!$J$6:$L$6))</f>
        <v>0.82464285714285723</v>
      </c>
      <c r="N554" s="1">
        <f>PRODUCT(SUM(PRODUCT(S554,overview!$J$6),PRODUCT(X554,overview!$K$6),PRODUCT(AC554,overview!$L$6)),1/SUM(overview!$J$6:$L$6))</f>
        <v>2.175357142857143</v>
      </c>
      <c r="O554" s="1">
        <f t="shared" si="130"/>
        <v>11</v>
      </c>
      <c r="P554" s="1">
        <f t="shared" si="131"/>
        <v>15</v>
      </c>
      <c r="Q554" s="1">
        <f t="shared" si="134"/>
        <v>0.51693258309577472</v>
      </c>
      <c r="R554" s="1">
        <v>0.97199999999999998</v>
      </c>
      <c r="S554" s="1">
        <v>2.028</v>
      </c>
      <c r="T554" s="1">
        <v>5</v>
      </c>
      <c r="U554" s="1">
        <v>3</v>
      </c>
      <c r="V554" s="1">
        <f t="shared" si="132"/>
        <v>0.28757396449704148</v>
      </c>
      <c r="W554" s="1">
        <v>0.751</v>
      </c>
      <c r="X554" s="1">
        <v>2.2490000000000001</v>
      </c>
      <c r="Y554" s="1">
        <v>6</v>
      </c>
      <c r="Z554" s="1">
        <v>11</v>
      </c>
      <c r="AA554" s="1">
        <f t="shared" si="133"/>
        <v>0.61219801393211781</v>
      </c>
      <c r="AB554" s="1">
        <v>0.75</v>
      </c>
      <c r="AC554" s="1">
        <v>2.25</v>
      </c>
      <c r="AD554" s="1">
        <v>0</v>
      </c>
      <c r="AE554" s="1">
        <v>1</v>
      </c>
      <c r="AF554" s="1" t="e">
        <f t="shared" si="129"/>
        <v>#DIV/0!</v>
      </c>
      <c r="AH554" s="1">
        <f t="shared" si="135"/>
        <v>0.71559312275822762</v>
      </c>
      <c r="AI554" s="1">
        <f t="shared" si="136"/>
        <v>0.31437483697069818</v>
      </c>
      <c r="AJ554" s="1">
        <f t="shared" si="141"/>
        <v>0.87819772239643512</v>
      </c>
      <c r="AK554" s="1">
        <f t="shared" si="137"/>
        <v>29.706048359916799</v>
      </c>
      <c r="AL554" s="1" t="b">
        <f t="shared" si="138"/>
        <v>1</v>
      </c>
      <c r="AM554" s="1">
        <f t="shared" si="139"/>
        <v>12.582161159576131</v>
      </c>
      <c r="AN554" s="1" t="b">
        <f t="shared" si="140"/>
        <v>1</v>
      </c>
      <c r="AO554" s="1">
        <v>9.4879999999999995</v>
      </c>
    </row>
    <row r="555" spans="1:41">
      <c r="A555" s="7">
        <v>552</v>
      </c>
      <c r="B555" s="9" t="s">
        <v>74</v>
      </c>
      <c r="C555" s="9" t="s">
        <v>1</v>
      </c>
      <c r="D555" s="9" t="s">
        <v>28</v>
      </c>
      <c r="E555" s="9" t="s">
        <v>29</v>
      </c>
      <c r="F555" s="2"/>
      <c r="G555" s="2"/>
      <c r="H555" s="1" t="s">
        <v>180</v>
      </c>
      <c r="M555" s="1">
        <f>PRODUCT(SUM(PRODUCT(R555,overview!$J$6),PRODUCT(W555,overview!$K$6),PRODUCT(AB555,overview!$L$6)),1/SUM(overview!$J$6:$L$6))</f>
        <v>0.65226190476190471</v>
      </c>
      <c r="N555" s="1">
        <f>PRODUCT(SUM(PRODUCT(S555,overview!$J$6),PRODUCT(X555,overview!$K$6),PRODUCT(AC555,overview!$L$6)),1/SUM(overview!$J$6:$L$6))</f>
        <v>2.3477380952380957</v>
      </c>
      <c r="O555" s="1">
        <f t="shared" si="130"/>
        <v>12.3</v>
      </c>
      <c r="P555" s="1">
        <f t="shared" si="131"/>
        <v>29.7</v>
      </c>
      <c r="Q555" s="1">
        <f t="shared" si="134"/>
        <v>0.67084734485091391</v>
      </c>
      <c r="R555" s="1">
        <v>1.0389999999999999</v>
      </c>
      <c r="S555" s="1">
        <v>1.9610000000000001</v>
      </c>
      <c r="T555" s="1">
        <v>9</v>
      </c>
      <c r="U555" s="1">
        <v>6</v>
      </c>
      <c r="V555" s="1">
        <f t="shared" si="132"/>
        <v>0.35322114567397583</v>
      </c>
      <c r="W555" s="1">
        <v>0.45300000000000001</v>
      </c>
      <c r="X555" s="1">
        <v>2.5470000000000002</v>
      </c>
      <c r="Y555" s="1">
        <v>2.8</v>
      </c>
      <c r="Z555" s="1">
        <v>21.2</v>
      </c>
      <c r="AA555" s="1">
        <f t="shared" si="133"/>
        <v>1.3466262830220428</v>
      </c>
      <c r="AB555" s="1">
        <v>0.61799999999999999</v>
      </c>
      <c r="AC555" s="1">
        <v>2.3820000000000001</v>
      </c>
      <c r="AD555" s="1">
        <v>0.5</v>
      </c>
      <c r="AE555" s="1">
        <v>2.5</v>
      </c>
      <c r="AF555" s="1">
        <f t="shared" si="129"/>
        <v>1.2972292191435768</v>
      </c>
      <c r="AH555" s="1">
        <f t="shared" si="135"/>
        <v>0.57862820348391719</v>
      </c>
      <c r="AI555" s="1">
        <f t="shared" si="136"/>
        <v>0.20036633871934764</v>
      </c>
      <c r="AJ555" s="1">
        <f t="shared" si="141"/>
        <v>0.78202296061441956</v>
      </c>
      <c r="AK555" s="1">
        <f t="shared" si="137"/>
        <v>28.776571352829983</v>
      </c>
      <c r="AL555" s="1" t="b">
        <f t="shared" si="138"/>
        <v>1</v>
      </c>
      <c r="AM555" s="1">
        <f t="shared" si="139"/>
        <v>14.421850852335117</v>
      </c>
      <c r="AN555" s="1" t="b">
        <f t="shared" si="140"/>
        <v>1</v>
      </c>
      <c r="AO555" s="1">
        <v>9.4879999999999995</v>
      </c>
    </row>
    <row r="556" spans="1:41">
      <c r="A556" s="7">
        <v>553</v>
      </c>
      <c r="B556" s="9" t="s">
        <v>72</v>
      </c>
      <c r="C556" s="9" t="s">
        <v>73</v>
      </c>
      <c r="D556" s="9" t="s">
        <v>72</v>
      </c>
      <c r="E556" s="9" t="s">
        <v>73</v>
      </c>
      <c r="F556" s="2"/>
      <c r="G556" s="2"/>
      <c r="H556" s="1" t="s">
        <v>180</v>
      </c>
      <c r="M556" s="1">
        <f>PRODUCT(SUM(PRODUCT(R556,overview!$J$6),PRODUCT(W556,overview!$K$6),PRODUCT(AB556,overview!$L$6)),1/SUM(overview!$J$6:$L$6))</f>
        <v>0.3651428571428571</v>
      </c>
      <c r="N556" s="1">
        <f>PRODUCT(SUM(PRODUCT(S556,overview!$J$6),PRODUCT(X556,overview!$K$6),PRODUCT(AC556,overview!$L$6)),1/SUM(overview!$J$6:$L$6))</f>
        <v>2.6348571428571428</v>
      </c>
      <c r="O556" s="1">
        <f t="shared" si="130"/>
        <v>7.5</v>
      </c>
      <c r="P556" s="1">
        <f t="shared" si="131"/>
        <v>5.5</v>
      </c>
      <c r="Q556" s="1">
        <f t="shared" si="134"/>
        <v>0.10162654521795704</v>
      </c>
      <c r="R556" s="1">
        <v>0.33300000000000002</v>
      </c>
      <c r="S556" s="1">
        <v>2.6669999999999998</v>
      </c>
      <c r="T556" s="1">
        <v>2</v>
      </c>
      <c r="U556" s="1">
        <v>0</v>
      </c>
      <c r="V556" s="1">
        <f t="shared" si="132"/>
        <v>0</v>
      </c>
      <c r="W556" s="1">
        <v>0.38300000000000001</v>
      </c>
      <c r="X556" s="1">
        <v>2.617</v>
      </c>
      <c r="Y556" s="1">
        <v>5.5</v>
      </c>
      <c r="Z556" s="1">
        <v>5.5</v>
      </c>
      <c r="AA556" s="1">
        <f t="shared" si="133"/>
        <v>0.14635078333970195</v>
      </c>
      <c r="AB556" s="1">
        <v>0.33300000000000002</v>
      </c>
      <c r="AC556" s="1">
        <v>2.6669999999999998</v>
      </c>
      <c r="AD556" s="1">
        <v>0</v>
      </c>
      <c r="AE556" s="1">
        <v>0</v>
      </c>
      <c r="AF556" s="1" t="e">
        <f t="shared" si="129"/>
        <v>#DIV/0!</v>
      </c>
      <c r="AH556" s="1">
        <f t="shared" si="135"/>
        <v>0.50797705744897559</v>
      </c>
      <c r="AI556" s="1">
        <f t="shared" si="136"/>
        <v>0.15986164409759471</v>
      </c>
      <c r="AJ556" s="1">
        <f t="shared" si="141"/>
        <v>0.67001897533206833</v>
      </c>
      <c r="AK556" s="1">
        <f t="shared" si="137"/>
        <v>38.477843679592205</v>
      </c>
      <c r="AL556" s="1" t="b">
        <f t="shared" si="138"/>
        <v>1</v>
      </c>
      <c r="AM556" s="1">
        <f t="shared" si="139"/>
        <v>17.419012709582347</v>
      </c>
      <c r="AN556" s="1" t="b">
        <f t="shared" si="140"/>
        <v>1</v>
      </c>
      <c r="AO556" s="1">
        <v>9.4879999999999995</v>
      </c>
    </row>
    <row r="557" spans="1:41">
      <c r="A557" s="7">
        <v>554</v>
      </c>
      <c r="B557" s="9" t="s">
        <v>28</v>
      </c>
      <c r="C557" s="9" t="s">
        <v>29</v>
      </c>
      <c r="D557" s="9" t="s">
        <v>28</v>
      </c>
      <c r="E557" s="9" t="s">
        <v>29</v>
      </c>
      <c r="F557" s="2"/>
      <c r="G557" s="2"/>
      <c r="H557" s="1" t="s">
        <v>180</v>
      </c>
      <c r="M557" s="1">
        <f>PRODUCT(SUM(PRODUCT(R557,overview!$J$6),PRODUCT(W557,overview!$K$6),PRODUCT(AB557,overview!$L$6)),1/SUM(overview!$J$6:$L$6))</f>
        <v>0.71914285714285708</v>
      </c>
      <c r="N557" s="1">
        <f>PRODUCT(SUM(PRODUCT(S557,overview!$J$6),PRODUCT(X557,overview!$K$6),PRODUCT(AC557,overview!$L$6)),1/SUM(overview!$J$6:$L$6))</f>
        <v>2.2808571428571427</v>
      </c>
      <c r="O557" s="1">
        <f t="shared" si="130"/>
        <v>16</v>
      </c>
      <c r="P557" s="1">
        <f t="shared" si="131"/>
        <v>11</v>
      </c>
      <c r="Q557" s="1">
        <f t="shared" si="134"/>
        <v>0.21676531379180758</v>
      </c>
      <c r="R557" s="1">
        <v>0.7</v>
      </c>
      <c r="S557" s="1">
        <v>2.2999999999999998</v>
      </c>
      <c r="T557" s="1">
        <v>8</v>
      </c>
      <c r="U557" s="1">
        <v>1</v>
      </c>
      <c r="V557" s="1">
        <f t="shared" si="132"/>
        <v>3.8043478260869568E-2</v>
      </c>
      <c r="W557" s="1">
        <v>0.73099999999999998</v>
      </c>
      <c r="X557" s="1">
        <v>2.2690000000000001</v>
      </c>
      <c r="Y557" s="1">
        <v>8</v>
      </c>
      <c r="Z557" s="1">
        <v>10</v>
      </c>
      <c r="AA557" s="1">
        <f t="shared" si="133"/>
        <v>0.40271044513001319</v>
      </c>
      <c r="AB557" s="1">
        <v>0.66700000000000004</v>
      </c>
      <c r="AC557" s="1">
        <v>2.3330000000000002</v>
      </c>
      <c r="AD557" s="1">
        <v>0</v>
      </c>
      <c r="AE557" s="1">
        <v>0</v>
      </c>
      <c r="AF557" s="1" t="e">
        <f t="shared" si="129"/>
        <v>#DIV/0!</v>
      </c>
      <c r="AH557" s="1">
        <f t="shared" si="135"/>
        <v>0.50683706350424174</v>
      </c>
      <c r="AI557" s="1">
        <f t="shared" si="136"/>
        <v>0.17600844919600453</v>
      </c>
      <c r="AJ557" s="1">
        <f t="shared" si="141"/>
        <v>0.55368733386907343</v>
      </c>
      <c r="AK557" s="1">
        <f t="shared" si="137"/>
        <v>52.695799938870692</v>
      </c>
      <c r="AL557" s="1" t="b">
        <f t="shared" si="138"/>
        <v>1</v>
      </c>
      <c r="AM557" s="1">
        <f t="shared" si="139"/>
        <v>20.703933239599611</v>
      </c>
      <c r="AN557" s="1" t="b">
        <f t="shared" si="140"/>
        <v>1</v>
      </c>
      <c r="AO557" s="1">
        <v>9.4879999999999995</v>
      </c>
    </row>
    <row r="558" spans="1:41">
      <c r="A558" s="7">
        <v>555</v>
      </c>
      <c r="B558" s="9" t="s">
        <v>60</v>
      </c>
      <c r="C558" s="9" t="s">
        <v>61</v>
      </c>
      <c r="D558" s="9" t="s">
        <v>83</v>
      </c>
      <c r="E558" s="9" t="s">
        <v>61</v>
      </c>
      <c r="F558" s="2"/>
      <c r="G558" s="2"/>
      <c r="H558" s="1" t="s">
        <v>180</v>
      </c>
      <c r="M558" s="1">
        <f>PRODUCT(SUM(PRODUCT(R558,overview!$J$6),PRODUCT(W558,overview!$K$6),PRODUCT(AB558,overview!$L$6)),1/SUM(overview!$J$6:$L$6))</f>
        <v>0.86692857142857138</v>
      </c>
      <c r="N558" s="1">
        <f>PRODUCT(SUM(PRODUCT(S558,overview!$J$6),PRODUCT(X558,overview!$K$6),PRODUCT(AC558,overview!$L$6)),1/SUM(overview!$J$6:$L$6))</f>
        <v>2.1330714285714283</v>
      </c>
      <c r="O558" s="1">
        <f t="shared" si="130"/>
        <v>14</v>
      </c>
      <c r="P558" s="1">
        <f t="shared" si="131"/>
        <v>12</v>
      </c>
      <c r="Q558" s="1">
        <f t="shared" si="134"/>
        <v>0.34836228299711541</v>
      </c>
      <c r="R558" s="1">
        <v>1</v>
      </c>
      <c r="S558" s="1">
        <v>2</v>
      </c>
      <c r="T558" s="1">
        <v>6</v>
      </c>
      <c r="U558" s="1">
        <v>2</v>
      </c>
      <c r="V558" s="1">
        <f t="shared" si="132"/>
        <v>0.16666666666666666</v>
      </c>
      <c r="W558" s="1">
        <v>0.79300000000000004</v>
      </c>
      <c r="X558" s="1">
        <v>2.2069999999999999</v>
      </c>
      <c r="Y558" s="1">
        <v>7</v>
      </c>
      <c r="Z558" s="1">
        <v>10</v>
      </c>
      <c r="AA558" s="1">
        <f t="shared" si="133"/>
        <v>0.51330183183377565</v>
      </c>
      <c r="AB558" s="1">
        <v>1</v>
      </c>
      <c r="AC558" s="1">
        <v>2</v>
      </c>
      <c r="AD558" s="1">
        <v>1</v>
      </c>
      <c r="AE558" s="1">
        <v>0</v>
      </c>
      <c r="AF558" s="1">
        <f t="shared" si="129"/>
        <v>0</v>
      </c>
      <c r="AH558" s="1">
        <f t="shared" si="135"/>
        <v>0.474231543247081</v>
      </c>
      <c r="AI558" s="1">
        <f t="shared" si="136"/>
        <v>0.10656418778562529</v>
      </c>
      <c r="AJ558" s="1">
        <f t="shared" ref="AJ558:AJ589" si="142">(SUM(AE554:AE564)*SUM(AB554:AB564))/(SUM(AD554:AD564)*SUM(AC554:AC564))</f>
        <v>0.78728780102645091</v>
      </c>
      <c r="AK558" s="1">
        <f t="shared" si="137"/>
        <v>55.195370876790435</v>
      </c>
      <c r="AL558" s="1" t="b">
        <f t="shared" si="138"/>
        <v>1</v>
      </c>
      <c r="AM558" s="1">
        <f t="shared" si="139"/>
        <v>20.939509993170869</v>
      </c>
      <c r="AN558" s="1" t="b">
        <f t="shared" si="140"/>
        <v>1</v>
      </c>
      <c r="AO558" s="1">
        <v>9.4879999999999995</v>
      </c>
    </row>
    <row r="559" spans="1:41">
      <c r="A559" s="7">
        <v>556</v>
      </c>
      <c r="B559" s="9" t="s">
        <v>45</v>
      </c>
      <c r="C559" s="9" t="s">
        <v>46</v>
      </c>
      <c r="D559" s="9" t="s">
        <v>45</v>
      </c>
      <c r="E559" s="9" t="s">
        <v>46</v>
      </c>
      <c r="F559" s="2"/>
      <c r="G559" s="2"/>
      <c r="H559" s="1" t="s">
        <v>180</v>
      </c>
      <c r="M559" s="1">
        <f>PRODUCT(SUM(PRODUCT(R559,overview!$J$6),PRODUCT(W559,overview!$K$6),PRODUCT(AB559,overview!$L$6)),1/SUM(overview!$J$6:$L$6))</f>
        <v>0.9896190476190474</v>
      </c>
      <c r="N559" s="1">
        <f>PRODUCT(SUM(PRODUCT(S559,overview!$J$6),PRODUCT(X559,overview!$K$6),PRODUCT(AC559,overview!$L$6)),1/SUM(overview!$J$6:$L$6))</f>
        <v>2.0103809523809524</v>
      </c>
      <c r="O559" s="1">
        <f t="shared" si="130"/>
        <v>7.5</v>
      </c>
      <c r="P559" s="1">
        <f t="shared" si="131"/>
        <v>11.5</v>
      </c>
      <c r="Q559" s="1">
        <f t="shared" si="134"/>
        <v>0.75479021586369144</v>
      </c>
      <c r="R559" s="1">
        <v>1.0189999999999999</v>
      </c>
      <c r="S559" s="1">
        <v>1.9810000000000001</v>
      </c>
      <c r="T559" s="1">
        <v>4</v>
      </c>
      <c r="U559" s="1">
        <v>0</v>
      </c>
      <c r="V559" s="1">
        <f t="shared" si="132"/>
        <v>0</v>
      </c>
      <c r="W559" s="1">
        <v>0.97399999999999998</v>
      </c>
      <c r="X559" s="1">
        <v>2.0259999999999998</v>
      </c>
      <c r="Y559" s="1">
        <v>3.5</v>
      </c>
      <c r="Z559" s="1">
        <v>11.5</v>
      </c>
      <c r="AA559" s="1">
        <f t="shared" si="133"/>
        <v>1.5796079537441829</v>
      </c>
      <c r="AB559" s="1">
        <v>1</v>
      </c>
      <c r="AC559" s="1">
        <v>2</v>
      </c>
      <c r="AD559" s="1">
        <v>0</v>
      </c>
      <c r="AE559" s="1">
        <v>0</v>
      </c>
      <c r="AF559" s="1" t="e">
        <f t="shared" si="129"/>
        <v>#DIV/0!</v>
      </c>
      <c r="AH559" s="1">
        <f t="shared" si="135"/>
        <v>0.41734756097560982</v>
      </c>
      <c r="AI559" s="1">
        <f t="shared" si="136"/>
        <v>9.4699509956073527E-2</v>
      </c>
      <c r="AJ559" s="1">
        <f t="shared" si="142"/>
        <v>0.73242707888297676</v>
      </c>
      <c r="AK559" s="1">
        <f t="shared" si="137"/>
        <v>56.996111342408511</v>
      </c>
      <c r="AL559" s="1" t="b">
        <f t="shared" si="138"/>
        <v>1</v>
      </c>
      <c r="AM559" s="1">
        <f t="shared" si="139"/>
        <v>20.586274568139</v>
      </c>
      <c r="AN559" s="1" t="b">
        <f t="shared" si="140"/>
        <v>1</v>
      </c>
      <c r="AO559" s="1">
        <v>9.4879999999999995</v>
      </c>
    </row>
    <row r="560" spans="1:41">
      <c r="A560" s="7">
        <v>557</v>
      </c>
      <c r="B560" s="9" t="s">
        <v>45</v>
      </c>
      <c r="C560" s="9" t="s">
        <v>46</v>
      </c>
      <c r="D560" s="9" t="s">
        <v>45</v>
      </c>
      <c r="E560" s="9" t="s">
        <v>46</v>
      </c>
      <c r="F560" s="2"/>
      <c r="G560" s="2"/>
      <c r="H560" s="1" t="s">
        <v>180</v>
      </c>
      <c r="M560" s="1">
        <f>PRODUCT(SUM(PRODUCT(R560,overview!$J$6),PRODUCT(W560,overview!$K$6),PRODUCT(AB560,overview!$L$6)),1/SUM(overview!$J$6:$L$6))</f>
        <v>0.97623809523809524</v>
      </c>
      <c r="N560" s="1">
        <f>PRODUCT(SUM(PRODUCT(S560,overview!$J$6),PRODUCT(X560,overview!$K$6),PRODUCT(AC560,overview!$L$6)),1/SUM(overview!$J$6:$L$6))</f>
        <v>2.0237619047619044</v>
      </c>
      <c r="O560" s="1">
        <f t="shared" si="130"/>
        <v>6</v>
      </c>
      <c r="P560" s="1">
        <f t="shared" si="131"/>
        <v>6</v>
      </c>
      <c r="Q560" s="1">
        <f t="shared" si="134"/>
        <v>0.48238782088990334</v>
      </c>
      <c r="R560" s="1">
        <v>1.002</v>
      </c>
      <c r="S560" s="1">
        <v>1.998</v>
      </c>
      <c r="T560" s="1">
        <v>4</v>
      </c>
      <c r="U560" s="1">
        <v>2</v>
      </c>
      <c r="V560" s="1">
        <f t="shared" si="132"/>
        <v>0.25075075075075076</v>
      </c>
      <c r="W560" s="1">
        <v>0.96199999999999997</v>
      </c>
      <c r="X560" s="1">
        <v>2.0379999999999998</v>
      </c>
      <c r="Y560" s="1">
        <v>2</v>
      </c>
      <c r="Z560" s="1">
        <v>4</v>
      </c>
      <c r="AA560" s="1">
        <f t="shared" si="133"/>
        <v>0.94406280667320908</v>
      </c>
      <c r="AB560" s="1">
        <v>1</v>
      </c>
      <c r="AC560" s="1">
        <v>2</v>
      </c>
      <c r="AD560" s="1">
        <v>0</v>
      </c>
      <c r="AE560" s="1">
        <v>0</v>
      </c>
      <c r="AF560" s="1" t="e">
        <f t="shared" si="129"/>
        <v>#DIV/0!</v>
      </c>
      <c r="AH560" s="1">
        <f t="shared" si="135"/>
        <v>0.33159089684322995</v>
      </c>
      <c r="AI560" s="1">
        <f t="shared" si="136"/>
        <v>8.5746334071223729E-2</v>
      </c>
      <c r="AJ560" s="1">
        <f t="shared" si="142"/>
        <v>0.50167553715750057</v>
      </c>
      <c r="AK560" s="1">
        <f t="shared" si="137"/>
        <v>68.975048932906958</v>
      </c>
      <c r="AL560" s="1" t="b">
        <f t="shared" si="138"/>
        <v>1</v>
      </c>
      <c r="AM560" s="1">
        <f t="shared" si="139"/>
        <v>21.18734456259865</v>
      </c>
      <c r="AN560" s="1" t="b">
        <f t="shared" si="140"/>
        <v>1</v>
      </c>
      <c r="AO560" s="1">
        <v>9.4879999999999995</v>
      </c>
    </row>
    <row r="561" spans="1:41">
      <c r="A561" s="7">
        <v>558</v>
      </c>
      <c r="B561" s="9" t="s">
        <v>64</v>
      </c>
      <c r="C561" s="9" t="s">
        <v>2</v>
      </c>
      <c r="D561" s="9" t="s">
        <v>93</v>
      </c>
      <c r="E561" s="9" t="s">
        <v>52</v>
      </c>
      <c r="F561" s="2"/>
      <c r="G561" s="2"/>
      <c r="H561" s="1" t="s">
        <v>180</v>
      </c>
      <c r="M561" s="1">
        <f>PRODUCT(SUM(PRODUCT(R561,overview!$J$6),PRODUCT(W561,overview!$K$6),PRODUCT(AB561,overview!$L$6)),1/SUM(overview!$J$6:$L$6))</f>
        <v>0.33299999999999996</v>
      </c>
      <c r="N561" s="1">
        <f>PRODUCT(SUM(PRODUCT(S561,overview!$J$6),PRODUCT(X561,overview!$K$6),PRODUCT(AC561,overview!$L$6)),1/SUM(overview!$J$6:$L$6))</f>
        <v>2.6669999999999998</v>
      </c>
      <c r="O561" s="1">
        <f t="shared" si="130"/>
        <v>14</v>
      </c>
      <c r="P561" s="1">
        <f t="shared" si="131"/>
        <v>1</v>
      </c>
      <c r="Q561" s="1">
        <f t="shared" si="134"/>
        <v>8.9185280411377132E-3</v>
      </c>
      <c r="R561" s="1">
        <v>0.33300000000000002</v>
      </c>
      <c r="S561" s="1">
        <v>2.6669999999999998</v>
      </c>
      <c r="T561" s="1">
        <v>8</v>
      </c>
      <c r="U561" s="1">
        <v>0</v>
      </c>
      <c r="V561" s="1">
        <f t="shared" si="132"/>
        <v>0</v>
      </c>
      <c r="W561" s="1">
        <v>0.33300000000000002</v>
      </c>
      <c r="X561" s="1">
        <v>2.6669999999999998</v>
      </c>
      <c r="Y561" s="1">
        <v>6</v>
      </c>
      <c r="Z561" s="1">
        <v>0</v>
      </c>
      <c r="AA561" s="1">
        <f t="shared" si="133"/>
        <v>0</v>
      </c>
      <c r="AB561" s="1">
        <v>0.33300000000000002</v>
      </c>
      <c r="AC561" s="1">
        <v>2.6669999999999998</v>
      </c>
      <c r="AD561" s="1">
        <v>0</v>
      </c>
      <c r="AE561" s="1">
        <v>1</v>
      </c>
      <c r="AF561" s="1" t="e">
        <f t="shared" si="129"/>
        <v>#DIV/0!</v>
      </c>
      <c r="AH561" s="1">
        <f t="shared" si="135"/>
        <v>0.36226838735131955</v>
      </c>
      <c r="AI561" s="1">
        <f t="shared" si="136"/>
        <v>0.10286303434055041</v>
      </c>
      <c r="AJ561" s="1">
        <f t="shared" si="142"/>
        <v>0.53060871186395542</v>
      </c>
      <c r="AK561" s="1">
        <f t="shared" si="137"/>
        <v>71.745051226797599</v>
      </c>
      <c r="AL561" s="1" t="b">
        <f t="shared" si="138"/>
        <v>1</v>
      </c>
      <c r="AM561" s="1">
        <f t="shared" si="139"/>
        <v>17.208169730615239</v>
      </c>
      <c r="AN561" s="1" t="b">
        <f t="shared" si="140"/>
        <v>1</v>
      </c>
      <c r="AO561" s="1">
        <v>9.4879999999999995</v>
      </c>
    </row>
    <row r="562" spans="1:41">
      <c r="A562" s="7">
        <v>559</v>
      </c>
      <c r="B562" s="9" t="s">
        <v>49</v>
      </c>
      <c r="C562" s="9" t="s">
        <v>50</v>
      </c>
      <c r="D562" s="9" t="s">
        <v>49</v>
      </c>
      <c r="E562" s="9" t="s">
        <v>50</v>
      </c>
      <c r="F562" s="2"/>
      <c r="G562" s="2"/>
      <c r="H562" s="1" t="s">
        <v>180</v>
      </c>
      <c r="M562" s="1">
        <f>PRODUCT(SUM(PRODUCT(R562,overview!$J$6),PRODUCT(W562,overview!$K$6),PRODUCT(AB562,overview!$L$6)),1/SUM(overview!$J$6:$L$6))</f>
        <v>0.33299999999999996</v>
      </c>
      <c r="N562" s="1">
        <f>PRODUCT(SUM(PRODUCT(S562,overview!$J$6),PRODUCT(X562,overview!$K$6),PRODUCT(AC562,overview!$L$6)),1/SUM(overview!$J$6:$L$6))</f>
        <v>2.6669999999999998</v>
      </c>
      <c r="O562" s="1">
        <f t="shared" si="130"/>
        <v>7</v>
      </c>
      <c r="P562" s="1">
        <f t="shared" si="131"/>
        <v>0</v>
      </c>
      <c r="Q562" s="1">
        <f t="shared" si="134"/>
        <v>0</v>
      </c>
      <c r="R562" s="1">
        <v>0.33300000000000002</v>
      </c>
      <c r="S562" s="1">
        <v>2.6669999999999998</v>
      </c>
      <c r="T562" s="1">
        <v>4</v>
      </c>
      <c r="U562" s="1">
        <v>0</v>
      </c>
      <c r="V562" s="1">
        <f t="shared" si="132"/>
        <v>0</v>
      </c>
      <c r="W562" s="1">
        <v>0.33300000000000002</v>
      </c>
      <c r="X562" s="1">
        <v>2.6669999999999998</v>
      </c>
      <c r="Y562" s="1">
        <v>3</v>
      </c>
      <c r="Z562" s="1">
        <v>0</v>
      </c>
      <c r="AA562" s="1">
        <f t="shared" si="133"/>
        <v>0</v>
      </c>
      <c r="AB562" s="1">
        <v>0.33300000000000002</v>
      </c>
      <c r="AC562" s="1">
        <v>2.6669999999999998</v>
      </c>
      <c r="AD562" s="1">
        <v>0</v>
      </c>
      <c r="AE562" s="1">
        <v>0</v>
      </c>
      <c r="AF562" s="1" t="e">
        <f t="shared" si="129"/>
        <v>#DIV/0!</v>
      </c>
      <c r="AH562" s="1">
        <f t="shared" si="135"/>
        <v>0.36061920862780339</v>
      </c>
      <c r="AI562" s="1">
        <f t="shared" si="136"/>
        <v>0.10625057083786546</v>
      </c>
      <c r="AJ562" s="1">
        <f t="shared" si="142"/>
        <v>0.56023429697411398</v>
      </c>
      <c r="AK562" s="1">
        <f t="shared" si="137"/>
        <v>72.374773240973127</v>
      </c>
      <c r="AL562" s="1" t="b">
        <f t="shared" si="138"/>
        <v>1</v>
      </c>
      <c r="AM562" s="1">
        <f t="shared" si="139"/>
        <v>12.482849618305266</v>
      </c>
      <c r="AN562" s="1" t="b">
        <f t="shared" si="140"/>
        <v>1</v>
      </c>
      <c r="AO562" s="1">
        <v>9.4879999999999995</v>
      </c>
    </row>
    <row r="563" spans="1:41">
      <c r="A563" s="7">
        <v>560</v>
      </c>
      <c r="B563" s="9" t="s">
        <v>56</v>
      </c>
      <c r="C563" s="9" t="s">
        <v>31</v>
      </c>
      <c r="D563" s="9" t="s">
        <v>45</v>
      </c>
      <c r="E563" s="9" t="s">
        <v>46</v>
      </c>
      <c r="F563" s="2"/>
      <c r="G563" s="2"/>
      <c r="H563" s="1" t="s">
        <v>180</v>
      </c>
      <c r="M563" s="1">
        <f>PRODUCT(SUM(PRODUCT(R563,overview!$J$6),PRODUCT(W563,overview!$K$6),PRODUCT(AB563,overview!$L$6)),1/SUM(overview!$J$6:$L$6))</f>
        <v>0.63807142857142851</v>
      </c>
      <c r="N563" s="1">
        <f>PRODUCT(SUM(PRODUCT(S563,overview!$J$6),PRODUCT(X563,overview!$K$6),PRODUCT(AC563,overview!$L$6)),1/SUM(overview!$J$6:$L$6))</f>
        <v>2.3619285714285714</v>
      </c>
      <c r="O563" s="1">
        <f t="shared" si="130"/>
        <v>7.2</v>
      </c>
      <c r="P563" s="1">
        <f t="shared" si="131"/>
        <v>11.8</v>
      </c>
      <c r="Q563" s="1">
        <f t="shared" si="134"/>
        <v>0.44274335272157878</v>
      </c>
      <c r="R563" s="1">
        <v>1</v>
      </c>
      <c r="S563" s="1">
        <v>2</v>
      </c>
      <c r="T563" s="1">
        <v>5</v>
      </c>
      <c r="U563" s="1">
        <v>2</v>
      </c>
      <c r="V563" s="1">
        <f t="shared" si="132"/>
        <v>0.2</v>
      </c>
      <c r="W563" s="1">
        <v>0.437</v>
      </c>
      <c r="X563" s="1">
        <v>2.5630000000000002</v>
      </c>
      <c r="Y563" s="1">
        <v>1.2</v>
      </c>
      <c r="Z563" s="1">
        <v>8.8000000000000007</v>
      </c>
      <c r="AA563" s="1">
        <f t="shared" si="133"/>
        <v>1.2503576537911301</v>
      </c>
      <c r="AB563" s="1">
        <v>1</v>
      </c>
      <c r="AC563" s="1">
        <v>2</v>
      </c>
      <c r="AD563" s="1">
        <v>1</v>
      </c>
      <c r="AE563" s="1">
        <v>1</v>
      </c>
      <c r="AF563" s="1">
        <f t="shared" si="129"/>
        <v>0.5</v>
      </c>
      <c r="AH563" s="1">
        <f t="shared" si="135"/>
        <v>0.30377703809468032</v>
      </c>
      <c r="AI563" s="1">
        <f t="shared" si="136"/>
        <v>9.4853489150744721E-2</v>
      </c>
      <c r="AJ563" s="1">
        <f t="shared" si="142"/>
        <v>0.79591306779593307</v>
      </c>
      <c r="AK563" s="1">
        <f t="shared" si="137"/>
        <v>87.451600772624374</v>
      </c>
      <c r="AL563" s="1" t="b">
        <f t="shared" si="138"/>
        <v>1</v>
      </c>
      <c r="AM563" s="1">
        <f t="shared" si="139"/>
        <v>9.8928940371393441</v>
      </c>
      <c r="AN563" s="1" t="b">
        <f t="shared" si="140"/>
        <v>1</v>
      </c>
      <c r="AO563" s="1">
        <v>9.4879999999999995</v>
      </c>
    </row>
    <row r="564" spans="1:41">
      <c r="A564" s="7">
        <v>561</v>
      </c>
      <c r="B564" s="9" t="s">
        <v>43</v>
      </c>
      <c r="C564" s="9" t="s">
        <v>44</v>
      </c>
      <c r="D564" s="9" t="s">
        <v>79</v>
      </c>
      <c r="E564" s="9" t="s">
        <v>48</v>
      </c>
      <c r="F564" s="2"/>
      <c r="G564" s="2"/>
      <c r="H564" s="1" t="s">
        <v>180</v>
      </c>
      <c r="M564" s="1">
        <f>PRODUCT(SUM(PRODUCT(R564,overview!$J$6),PRODUCT(W564,overview!$K$6),PRODUCT(AB564,overview!$L$6)),1/SUM(overview!$J$6:$L$6))</f>
        <v>0.7758571428571428</v>
      </c>
      <c r="N564" s="1">
        <f>PRODUCT(SUM(PRODUCT(S564,overview!$J$6),PRODUCT(X564,overview!$K$6),PRODUCT(AC564,overview!$L$6)),1/SUM(overview!$J$6:$L$6))</f>
        <v>2.2241428571428572</v>
      </c>
      <c r="O564" s="1">
        <f t="shared" si="130"/>
        <v>11</v>
      </c>
      <c r="P564" s="1">
        <f t="shared" si="131"/>
        <v>13</v>
      </c>
      <c r="Q564" s="1">
        <f t="shared" si="134"/>
        <v>0.41225862582404421</v>
      </c>
      <c r="R564" s="1">
        <v>0.36899999999999999</v>
      </c>
      <c r="S564" s="1">
        <v>2.6309999999999998</v>
      </c>
      <c r="T564" s="1">
        <v>3</v>
      </c>
      <c r="U564" s="1">
        <v>3</v>
      </c>
      <c r="V564" s="1">
        <f t="shared" si="132"/>
        <v>0.1402508551881414</v>
      </c>
      <c r="W564" s="1">
        <v>0.99199999999999999</v>
      </c>
      <c r="X564" s="1">
        <v>2.008</v>
      </c>
      <c r="Y564" s="1">
        <v>8</v>
      </c>
      <c r="Z564" s="1">
        <v>9</v>
      </c>
      <c r="AA564" s="1">
        <f t="shared" si="133"/>
        <v>0.55577689243027895</v>
      </c>
      <c r="AB564" s="1">
        <v>0.63600000000000001</v>
      </c>
      <c r="AC564" s="1">
        <v>2.3639999999999999</v>
      </c>
      <c r="AD564" s="1">
        <v>0</v>
      </c>
      <c r="AE564" s="1">
        <v>1</v>
      </c>
      <c r="AF564" s="1" t="e">
        <f t="shared" si="129"/>
        <v>#DIV/0!</v>
      </c>
      <c r="AH564" s="1">
        <f t="shared" si="135"/>
        <v>0.20666951618471444</v>
      </c>
      <c r="AI564" s="1">
        <f t="shared" si="136"/>
        <v>8.5728381734087852E-2</v>
      </c>
      <c r="AJ564" s="1">
        <f t="shared" si="142"/>
        <v>0.71036656549147792</v>
      </c>
      <c r="AK564" s="1">
        <f t="shared" si="137"/>
        <v>93.760227358049988</v>
      </c>
      <c r="AL564" s="1" t="b">
        <f t="shared" si="138"/>
        <v>1</v>
      </c>
      <c r="AM564" s="1">
        <f t="shared" si="139"/>
        <v>7.59650305159618</v>
      </c>
      <c r="AN564" s="1" t="b">
        <f t="shared" si="140"/>
        <v>0</v>
      </c>
      <c r="AO564" s="1">
        <v>9.4879999999999995</v>
      </c>
    </row>
    <row r="565" spans="1:41">
      <c r="A565" s="7">
        <v>562</v>
      </c>
      <c r="B565" s="9" t="s">
        <v>38</v>
      </c>
      <c r="C565" s="9" t="s">
        <v>1</v>
      </c>
      <c r="D565" s="9" t="s">
        <v>65</v>
      </c>
      <c r="E565" s="9" t="s">
        <v>2</v>
      </c>
      <c r="F565" s="2"/>
      <c r="G565" s="2"/>
      <c r="H565" s="1" t="s">
        <v>180</v>
      </c>
      <c r="J565" s="2"/>
      <c r="M565" s="1">
        <f>PRODUCT(SUM(PRODUCT(R565,overview!$J$6),PRODUCT(W565,overview!$K$6),PRODUCT(AB565,overview!$L$6)),1/SUM(overview!$J$6:$L$6))</f>
        <v>0.36880952380952381</v>
      </c>
      <c r="N565" s="1">
        <f>PRODUCT(SUM(PRODUCT(S565,overview!$J$6),PRODUCT(X565,overview!$K$6),PRODUCT(AC565,overview!$L$6)),1/SUM(overview!$J$6:$L$6))</f>
        <v>2.6311904761904756</v>
      </c>
      <c r="O565" s="1">
        <f t="shared" si="130"/>
        <v>9</v>
      </c>
      <c r="P565" s="1">
        <f t="shared" si="131"/>
        <v>5</v>
      </c>
      <c r="Q565" s="1">
        <f t="shared" si="134"/>
        <v>7.7871283644516856E-2</v>
      </c>
      <c r="R565" s="1">
        <v>0.371</v>
      </c>
      <c r="S565" s="1">
        <v>2.629</v>
      </c>
      <c r="T565" s="1">
        <v>6</v>
      </c>
      <c r="U565" s="1">
        <v>3</v>
      </c>
      <c r="V565" s="1">
        <f t="shared" si="132"/>
        <v>7.0559147965005703E-2</v>
      </c>
      <c r="W565" s="1">
        <v>0.36899999999999999</v>
      </c>
      <c r="X565" s="1">
        <v>2.6309999999999998</v>
      </c>
      <c r="Y565" s="1">
        <v>3</v>
      </c>
      <c r="Z565" s="1">
        <v>1</v>
      </c>
      <c r="AA565" s="1">
        <f t="shared" si="133"/>
        <v>4.6750285062713795E-2</v>
      </c>
      <c r="AB565" s="1">
        <v>0.33300000000000002</v>
      </c>
      <c r="AC565" s="1">
        <v>2.6669999999999998</v>
      </c>
      <c r="AD565" s="1">
        <v>0</v>
      </c>
      <c r="AE565" s="1">
        <v>1</v>
      </c>
      <c r="AF565" s="1" t="e">
        <f t="shared" si="129"/>
        <v>#DIV/0!</v>
      </c>
      <c r="AH565" s="1">
        <f t="shared" si="135"/>
        <v>0.18618221953733397</v>
      </c>
      <c r="AI565" s="1">
        <f t="shared" si="136"/>
        <v>7.3006875123950543E-2</v>
      </c>
      <c r="AJ565" s="1">
        <f t="shared" si="142"/>
        <v>0.71036656549147803</v>
      </c>
      <c r="AK565" s="1">
        <f t="shared" si="137"/>
        <v>100.02487107911456</v>
      </c>
      <c r="AL565" s="1" t="b">
        <f t="shared" si="138"/>
        <v>1</v>
      </c>
      <c r="AM565" s="1">
        <f t="shared" si="139"/>
        <v>5.3083447433725084</v>
      </c>
      <c r="AN565" s="1" t="b">
        <f t="shared" si="140"/>
        <v>0</v>
      </c>
      <c r="AO565" s="1">
        <v>9.4879999999999995</v>
      </c>
    </row>
    <row r="566" spans="1:41">
      <c r="A566" s="7">
        <v>563</v>
      </c>
      <c r="B566" s="9" t="s">
        <v>56</v>
      </c>
      <c r="C566" s="9" t="s">
        <v>31</v>
      </c>
      <c r="D566" s="9" t="s">
        <v>75</v>
      </c>
      <c r="E566" s="9" t="s">
        <v>1</v>
      </c>
      <c r="F566" s="2"/>
      <c r="G566" s="2"/>
      <c r="H566" s="1" t="s">
        <v>180</v>
      </c>
      <c r="M566" s="1">
        <f>PRODUCT(SUM(PRODUCT(R566,overview!$J$6),PRODUCT(W566,overview!$K$6),PRODUCT(AB566,overview!$L$6)),1/SUM(overview!$J$6:$L$6))</f>
        <v>1.0165</v>
      </c>
      <c r="N566" s="1">
        <f>PRODUCT(SUM(PRODUCT(S566,overview!$J$6),PRODUCT(X566,overview!$K$6),PRODUCT(AC566,overview!$L$6)),1/SUM(overview!$J$6:$L$6))</f>
        <v>1.9835</v>
      </c>
      <c r="O566" s="1">
        <f t="shared" si="130"/>
        <v>15</v>
      </c>
      <c r="P566" s="1">
        <f t="shared" si="131"/>
        <v>7</v>
      </c>
      <c r="Q566" s="1">
        <f t="shared" si="134"/>
        <v>0.23915637341399884</v>
      </c>
      <c r="R566" s="1">
        <v>1.0089999999999999</v>
      </c>
      <c r="S566" s="1">
        <v>1.9910000000000001</v>
      </c>
      <c r="T566" s="1">
        <v>8</v>
      </c>
      <c r="U566" s="1">
        <v>4</v>
      </c>
      <c r="V566" s="1">
        <f t="shared" si="132"/>
        <v>0.25339025615268707</v>
      </c>
      <c r="W566" s="1">
        <v>1.0209999999999999</v>
      </c>
      <c r="X566" s="1">
        <v>1.9790000000000001</v>
      </c>
      <c r="Y566" s="1">
        <v>6</v>
      </c>
      <c r="Z566" s="1">
        <v>2</v>
      </c>
      <c r="AA566" s="1">
        <f t="shared" si="133"/>
        <v>0.17197237662118914</v>
      </c>
      <c r="AB566" s="1">
        <v>1</v>
      </c>
      <c r="AC566" s="1">
        <v>2</v>
      </c>
      <c r="AD566" s="1">
        <v>1</v>
      </c>
      <c r="AE566" s="1">
        <v>1</v>
      </c>
      <c r="AF566" s="1">
        <f t="shared" si="129"/>
        <v>0.5</v>
      </c>
      <c r="AH566" s="1">
        <f t="shared" si="135"/>
        <v>0.20031195632611434</v>
      </c>
      <c r="AI566" s="1">
        <f t="shared" si="136"/>
        <v>8.0132781267846953E-2</v>
      </c>
      <c r="AJ566" s="1">
        <f t="shared" si="142"/>
        <v>0.53543851561599631</v>
      </c>
      <c r="AK566" s="1">
        <f t="shared" si="137"/>
        <v>110.37670610155229</v>
      </c>
      <c r="AL566" s="1" t="b">
        <f t="shared" si="138"/>
        <v>1</v>
      </c>
      <c r="AM566" s="1">
        <f t="shared" si="139"/>
        <v>3.7300943375460869</v>
      </c>
      <c r="AN566" s="1" t="b">
        <f t="shared" si="140"/>
        <v>0</v>
      </c>
      <c r="AO566" s="1">
        <v>9.4879999999999995</v>
      </c>
    </row>
    <row r="567" spans="1:41">
      <c r="A567" s="7">
        <v>564</v>
      </c>
      <c r="B567" s="9" t="s">
        <v>28</v>
      </c>
      <c r="C567" s="9" t="s">
        <v>29</v>
      </c>
      <c r="D567" s="9" t="s">
        <v>28</v>
      </c>
      <c r="E567" s="9" t="s">
        <v>29</v>
      </c>
      <c r="F567" s="2"/>
      <c r="G567" s="2"/>
      <c r="H567" s="1" t="s">
        <v>180</v>
      </c>
      <c r="M567" s="1">
        <f>PRODUCT(SUM(PRODUCT(R567,overview!$J$6),PRODUCT(W567,overview!$K$6),PRODUCT(AB567,overview!$L$6)),1/SUM(overview!$J$6:$L$6))</f>
        <v>0.73135714285714282</v>
      </c>
      <c r="N567" s="1">
        <f>PRODUCT(SUM(PRODUCT(S567,overview!$J$6),PRODUCT(X567,overview!$K$6),PRODUCT(AC567,overview!$L$6)),1/SUM(overview!$J$6:$L$6))</f>
        <v>2.268642857142857</v>
      </c>
      <c r="O567" s="1">
        <f t="shared" si="130"/>
        <v>8</v>
      </c>
      <c r="P567" s="1">
        <f t="shared" si="131"/>
        <v>8</v>
      </c>
      <c r="Q567" s="1">
        <f t="shared" si="134"/>
        <v>0.32237649948049496</v>
      </c>
      <c r="R567" s="1">
        <v>0.64600000000000002</v>
      </c>
      <c r="S567" s="1">
        <v>2.3540000000000001</v>
      </c>
      <c r="T567" s="1">
        <v>4</v>
      </c>
      <c r="U567" s="1">
        <v>3</v>
      </c>
      <c r="V567" s="1">
        <f t="shared" si="132"/>
        <v>0.20581988105352589</v>
      </c>
      <c r="W567" s="1">
        <v>0.77800000000000002</v>
      </c>
      <c r="X567" s="1">
        <v>2.222</v>
      </c>
      <c r="Y567" s="1">
        <v>4</v>
      </c>
      <c r="Z567" s="1">
        <v>5</v>
      </c>
      <c r="AA567" s="1">
        <f t="shared" si="133"/>
        <v>0.43766876687668765</v>
      </c>
      <c r="AB567" s="1">
        <v>0.66700000000000004</v>
      </c>
      <c r="AC567" s="1">
        <v>2.3330000000000002</v>
      </c>
      <c r="AD567" s="1">
        <v>0</v>
      </c>
      <c r="AE567" s="1">
        <v>0</v>
      </c>
      <c r="AF567" s="1" t="e">
        <f t="shared" si="129"/>
        <v>#DIV/0!</v>
      </c>
      <c r="AH567" s="1">
        <f t="shared" si="135"/>
        <v>0.19928391740259527</v>
      </c>
      <c r="AI567" s="1">
        <f t="shared" si="136"/>
        <v>9.1001157407407413E-2</v>
      </c>
      <c r="AJ567" s="1">
        <f t="shared" si="142"/>
        <v>0.58752499313913831</v>
      </c>
      <c r="AK567" s="1">
        <f t="shared" si="137"/>
        <v>129.32283090009253</v>
      </c>
      <c r="AL567" s="1" t="b">
        <f t="shared" si="138"/>
        <v>1</v>
      </c>
      <c r="AM567" s="1">
        <f t="shared" si="139"/>
        <v>3.4588105484098923</v>
      </c>
      <c r="AN567" s="1" t="b">
        <f t="shared" si="140"/>
        <v>0</v>
      </c>
      <c r="AO567" s="1">
        <v>9.4879999999999995</v>
      </c>
    </row>
    <row r="568" spans="1:41">
      <c r="A568" s="7">
        <v>565</v>
      </c>
      <c r="B568" s="9" t="s">
        <v>83</v>
      </c>
      <c r="C568" s="9" t="s">
        <v>61</v>
      </c>
      <c r="D568" s="9" t="s">
        <v>83</v>
      </c>
      <c r="E568" s="9" t="s">
        <v>61</v>
      </c>
      <c r="F568" s="2"/>
      <c r="G568" s="2"/>
      <c r="H568" s="1" t="s">
        <v>180</v>
      </c>
      <c r="M568" s="1">
        <f>PRODUCT(SUM(PRODUCT(R568,overview!$J$6),PRODUCT(W568,overview!$K$6),PRODUCT(AB568,overview!$L$6)),1/SUM(overview!$J$6:$L$6))</f>
        <v>0.96592857142857147</v>
      </c>
      <c r="N568" s="1">
        <f>PRODUCT(SUM(PRODUCT(S568,overview!$J$6),PRODUCT(X568,overview!$K$6),PRODUCT(AC568,overview!$L$6)),1/SUM(overview!$J$6:$L$6))</f>
        <v>2.0340714285714285</v>
      </c>
      <c r="O568" s="1">
        <f t="shared" si="130"/>
        <v>10</v>
      </c>
      <c r="P568" s="1">
        <f t="shared" si="131"/>
        <v>3</v>
      </c>
      <c r="Q568" s="1">
        <f t="shared" si="134"/>
        <v>0.14246233802717986</v>
      </c>
      <c r="R568" s="1">
        <v>1</v>
      </c>
      <c r="S568" s="1">
        <v>2</v>
      </c>
      <c r="T568" s="1">
        <v>6</v>
      </c>
      <c r="U568" s="1">
        <v>0</v>
      </c>
      <c r="V568" s="1">
        <f t="shared" si="132"/>
        <v>0</v>
      </c>
      <c r="W568" s="1">
        <v>0.94699999999999995</v>
      </c>
      <c r="X568" s="1">
        <v>2.0529999999999999</v>
      </c>
      <c r="Y568" s="1">
        <v>4</v>
      </c>
      <c r="Z568" s="1">
        <v>3</v>
      </c>
      <c r="AA568" s="1">
        <f t="shared" si="133"/>
        <v>0.34595713589868482</v>
      </c>
      <c r="AB568" s="1">
        <v>1</v>
      </c>
      <c r="AC568" s="1">
        <v>2</v>
      </c>
      <c r="AD568" s="1">
        <v>0</v>
      </c>
      <c r="AE568" s="1">
        <v>0</v>
      </c>
      <c r="AF568" s="1" t="e">
        <f t="shared" si="129"/>
        <v>#DIV/0!</v>
      </c>
      <c r="AH568" s="1">
        <f t="shared" si="135"/>
        <v>0.15944844711093728</v>
      </c>
      <c r="AI568" s="1">
        <f t="shared" si="136"/>
        <v>7.347867001254707E-2</v>
      </c>
      <c r="AJ568" s="1">
        <f t="shared" si="142"/>
        <v>0.84361532787203475</v>
      </c>
      <c r="AK568" s="1">
        <f t="shared" si="137"/>
        <v>128.8899542505161</v>
      </c>
      <c r="AL568" s="1" t="b">
        <f t="shared" si="138"/>
        <v>1</v>
      </c>
      <c r="AM568" s="1">
        <f t="shared" si="139"/>
        <v>3.6840467528508993</v>
      </c>
      <c r="AN568" s="1" t="b">
        <f t="shared" si="140"/>
        <v>0</v>
      </c>
      <c r="AO568" s="1">
        <v>9.4879999999999995</v>
      </c>
    </row>
    <row r="569" spans="1:41">
      <c r="A569" s="7">
        <v>566</v>
      </c>
      <c r="B569" s="9" t="s">
        <v>28</v>
      </c>
      <c r="C569" s="9" t="s">
        <v>29</v>
      </c>
      <c r="D569" s="9" t="s">
        <v>28</v>
      </c>
      <c r="E569" s="9" t="s">
        <v>29</v>
      </c>
      <c r="F569" s="2"/>
      <c r="G569" s="2"/>
      <c r="H569" s="1" t="s">
        <v>180</v>
      </c>
      <c r="M569" s="1">
        <f>PRODUCT(SUM(PRODUCT(R569,overview!$J$6),PRODUCT(W569,overview!$K$6),PRODUCT(AB569,overview!$L$6)),1/SUM(overview!$J$6:$L$6))</f>
        <v>0.70107142857142857</v>
      </c>
      <c r="N569" s="1">
        <f>PRODUCT(SUM(PRODUCT(S569,overview!$J$6),PRODUCT(X569,overview!$K$6),PRODUCT(AC569,overview!$L$6)),1/SUM(overview!$J$6:$L$6))</f>
        <v>2.2989285714285717</v>
      </c>
      <c r="O569" s="1">
        <f t="shared" si="130"/>
        <v>10</v>
      </c>
      <c r="P569" s="1">
        <f t="shared" si="131"/>
        <v>2</v>
      </c>
      <c r="Q569" s="1">
        <f t="shared" si="134"/>
        <v>6.0991144943296563E-2</v>
      </c>
      <c r="R569" s="1">
        <v>0.66700000000000004</v>
      </c>
      <c r="S569" s="1">
        <v>2.3330000000000002</v>
      </c>
      <c r="T569" s="1">
        <v>3</v>
      </c>
      <c r="U569" s="1">
        <v>0</v>
      </c>
      <c r="V569" s="1">
        <f t="shared" si="132"/>
        <v>0</v>
      </c>
      <c r="W569" s="1">
        <v>0.72</v>
      </c>
      <c r="X569" s="1">
        <v>2.2799999999999998</v>
      </c>
      <c r="Y569" s="1">
        <v>7</v>
      </c>
      <c r="Z569" s="1">
        <v>2</v>
      </c>
      <c r="AA569" s="1">
        <f t="shared" si="133"/>
        <v>9.0225563909774431E-2</v>
      </c>
      <c r="AB569" s="1">
        <v>0.66700000000000004</v>
      </c>
      <c r="AC569" s="1">
        <v>2.3330000000000002</v>
      </c>
      <c r="AD569" s="1">
        <v>0</v>
      </c>
      <c r="AE569" s="1">
        <v>0</v>
      </c>
      <c r="AF569" s="1" t="e">
        <f t="shared" si="129"/>
        <v>#DIV/0!</v>
      </c>
      <c r="AH569" s="1">
        <f t="shared" si="135"/>
        <v>0.13470591618973188</v>
      </c>
      <c r="AI569" s="1">
        <f t="shared" si="136"/>
        <v>5.4767032106499608E-2</v>
      </c>
      <c r="AJ569" s="1">
        <f t="shared" si="142"/>
        <v>0.79892555640828855</v>
      </c>
      <c r="AK569" s="1" t="e">
        <f t="shared" si="137"/>
        <v>#DIV/0!</v>
      </c>
      <c r="AL569" s="1" t="e">
        <f t="shared" si="138"/>
        <v>#DIV/0!</v>
      </c>
      <c r="AM569" s="1">
        <f t="shared" si="139"/>
        <v>3.8394748543855548</v>
      </c>
      <c r="AN569" s="1" t="b">
        <f t="shared" si="140"/>
        <v>0</v>
      </c>
      <c r="AO569" s="1">
        <v>9.4879999999999995</v>
      </c>
    </row>
    <row r="570" spans="1:41">
      <c r="A570" s="7">
        <v>567</v>
      </c>
      <c r="B570" s="9" t="s">
        <v>65</v>
      </c>
      <c r="C570" s="9" t="s">
        <v>2</v>
      </c>
      <c r="D570" s="9" t="s">
        <v>65</v>
      </c>
      <c r="E570" s="9" t="s">
        <v>2</v>
      </c>
      <c r="F570" s="2"/>
      <c r="G570" s="2"/>
      <c r="H570" s="1" t="s">
        <v>180</v>
      </c>
      <c r="M570" s="1">
        <f>PRODUCT(SUM(PRODUCT(R570,overview!$J$6),PRODUCT(W570,overview!$K$6),PRODUCT(AB570,overview!$L$6)),1/SUM(overview!$J$6:$L$6))</f>
        <v>0.33299999999999996</v>
      </c>
      <c r="N570" s="1">
        <f>PRODUCT(SUM(PRODUCT(S570,overview!$J$6),PRODUCT(X570,overview!$K$6),PRODUCT(AC570,overview!$L$6)),1/SUM(overview!$J$6:$L$6))</f>
        <v>2.6669999999999998</v>
      </c>
      <c r="O570" s="1">
        <f t="shared" si="130"/>
        <v>6</v>
      </c>
      <c r="P570" s="1">
        <f t="shared" si="131"/>
        <v>0</v>
      </c>
      <c r="Q570" s="1">
        <f t="shared" si="134"/>
        <v>0</v>
      </c>
      <c r="R570" s="1">
        <v>0.33300000000000002</v>
      </c>
      <c r="S570" s="1">
        <v>2.6669999999999998</v>
      </c>
      <c r="T570" s="1">
        <v>3</v>
      </c>
      <c r="U570" s="1">
        <v>0</v>
      </c>
      <c r="V570" s="1">
        <f t="shared" si="132"/>
        <v>0</v>
      </c>
      <c r="W570" s="1">
        <v>0.33300000000000002</v>
      </c>
      <c r="X570" s="1">
        <v>2.6669999999999998</v>
      </c>
      <c r="Y570" s="1">
        <v>3</v>
      </c>
      <c r="Z570" s="1">
        <v>0</v>
      </c>
      <c r="AA570" s="1">
        <f t="shared" si="133"/>
        <v>0</v>
      </c>
      <c r="AB570" s="1">
        <v>0.33300000000000002</v>
      </c>
      <c r="AC570" s="1">
        <v>2.6669999999999998</v>
      </c>
      <c r="AD570" s="1">
        <v>0</v>
      </c>
      <c r="AE570" s="1">
        <v>0</v>
      </c>
      <c r="AF570" s="1" t="e">
        <f t="shared" si="129"/>
        <v>#DIV/0!</v>
      </c>
      <c r="AH570" s="1">
        <f t="shared" si="135"/>
        <v>0.14599584249311934</v>
      </c>
      <c r="AI570" s="1">
        <f t="shared" si="136"/>
        <v>4.0177556433714068E-2</v>
      </c>
      <c r="AJ570" s="1">
        <f t="shared" si="142"/>
        <v>0.5326170376055257</v>
      </c>
      <c r="AK570" s="1" t="e">
        <f t="shared" si="137"/>
        <v>#DIV/0!</v>
      </c>
      <c r="AL570" s="1" t="e">
        <f t="shared" si="138"/>
        <v>#DIV/0!</v>
      </c>
      <c r="AM570" s="1">
        <f t="shared" si="139"/>
        <v>4.3976015734191085</v>
      </c>
      <c r="AN570" s="1" t="b">
        <f t="shared" si="140"/>
        <v>0</v>
      </c>
      <c r="AO570" s="1">
        <v>9.4879999999999995</v>
      </c>
    </row>
    <row r="571" spans="1:41">
      <c r="A571" s="7">
        <v>568</v>
      </c>
      <c r="B571" s="9" t="s">
        <v>45</v>
      </c>
      <c r="C571" s="9" t="s">
        <v>46</v>
      </c>
      <c r="D571" s="9" t="s">
        <v>45</v>
      </c>
      <c r="E571" s="9" t="s">
        <v>46</v>
      </c>
      <c r="F571" s="2"/>
      <c r="G571" s="2"/>
      <c r="H571" s="1" t="s">
        <v>180</v>
      </c>
      <c r="M571" s="1">
        <f>PRODUCT(SUM(PRODUCT(R571,overview!$J$6),PRODUCT(W571,overview!$K$6),PRODUCT(AB571,overview!$L$6)),1/SUM(overview!$J$6:$L$6))</f>
        <v>1.0023333333333333</v>
      </c>
      <c r="N571" s="1">
        <f>PRODUCT(SUM(PRODUCT(S571,overview!$J$6),PRODUCT(X571,overview!$K$6),PRODUCT(AC571,overview!$L$6)),1/SUM(overview!$J$6:$L$6))</f>
        <v>1.9976666666666665</v>
      </c>
      <c r="O571" s="1">
        <f t="shared" si="130"/>
        <v>9</v>
      </c>
      <c r="P571" s="1">
        <f t="shared" si="131"/>
        <v>1</v>
      </c>
      <c r="Q571" s="1">
        <f t="shared" si="134"/>
        <v>5.5750227116821476E-2</v>
      </c>
      <c r="R571" s="1">
        <v>1.0069999999999999</v>
      </c>
      <c r="S571" s="1">
        <v>1.9930000000000001</v>
      </c>
      <c r="T571" s="1">
        <v>6</v>
      </c>
      <c r="U571" s="1">
        <v>0</v>
      </c>
      <c r="V571" s="1">
        <f t="shared" si="132"/>
        <v>0</v>
      </c>
      <c r="W571" s="1">
        <v>1</v>
      </c>
      <c r="X571" s="1">
        <v>2</v>
      </c>
      <c r="Y571" s="1">
        <v>3</v>
      </c>
      <c r="Z571" s="1">
        <v>1</v>
      </c>
      <c r="AA571" s="1">
        <f t="shared" si="133"/>
        <v>0.16666666666666666</v>
      </c>
      <c r="AB571" s="1">
        <v>1</v>
      </c>
      <c r="AC571" s="1">
        <v>2</v>
      </c>
      <c r="AD571" s="1">
        <v>0</v>
      </c>
      <c r="AE571" s="1">
        <v>0</v>
      </c>
      <c r="AF571" s="1" t="e">
        <f t="shared" si="129"/>
        <v>#DIV/0!</v>
      </c>
      <c r="AH571" s="1">
        <f t="shared" si="135"/>
        <v>0.13429532311057715</v>
      </c>
      <c r="AI571" s="1">
        <f t="shared" si="136"/>
        <v>3.7114534847776992E-2</v>
      </c>
      <c r="AJ571" s="1" t="e">
        <f t="shared" si="142"/>
        <v>#DIV/0!</v>
      </c>
      <c r="AK571" s="1" t="e">
        <f t="shared" si="137"/>
        <v>#DIV/0!</v>
      </c>
      <c r="AL571" s="1" t="e">
        <f t="shared" si="138"/>
        <v>#DIV/0!</v>
      </c>
      <c r="AM571" s="1">
        <f t="shared" si="139"/>
        <v>4.427782335511945</v>
      </c>
      <c r="AN571" s="1" t="b">
        <f t="shared" si="140"/>
        <v>0</v>
      </c>
      <c r="AO571" s="1">
        <v>9.4879999999999995</v>
      </c>
    </row>
    <row r="572" spans="1:41">
      <c r="A572" s="7">
        <v>569</v>
      </c>
      <c r="B572" s="9" t="s">
        <v>85</v>
      </c>
      <c r="C572" s="9" t="s">
        <v>86</v>
      </c>
      <c r="D572" s="9" t="s">
        <v>85</v>
      </c>
      <c r="E572" s="9" t="s">
        <v>86</v>
      </c>
      <c r="F572" s="2"/>
      <c r="G572" s="2"/>
      <c r="H572" s="1" t="s">
        <v>180</v>
      </c>
      <c r="M572" s="1">
        <f>PRODUCT(SUM(PRODUCT(R572,overview!$J$6),PRODUCT(W572,overview!$K$6),PRODUCT(AB572,overview!$L$6)),1/SUM(overview!$J$6:$L$6))</f>
        <v>0</v>
      </c>
      <c r="N572" s="1">
        <f>PRODUCT(SUM(PRODUCT(S572,overview!$J$6),PRODUCT(X572,overview!$K$6),PRODUCT(AC572,overview!$L$6)),1/SUM(overview!$J$6:$L$6))</f>
        <v>3</v>
      </c>
      <c r="O572" s="1">
        <f t="shared" si="130"/>
        <v>0</v>
      </c>
      <c r="P572" s="1">
        <f t="shared" si="131"/>
        <v>0</v>
      </c>
      <c r="Q572" s="1" t="e">
        <f t="shared" si="134"/>
        <v>#DIV/0!</v>
      </c>
      <c r="R572" s="1">
        <v>0</v>
      </c>
      <c r="S572" s="1">
        <v>3</v>
      </c>
      <c r="T572" s="1">
        <v>0</v>
      </c>
      <c r="U572" s="1">
        <v>0</v>
      </c>
      <c r="V572" s="1" t="e">
        <f t="shared" si="132"/>
        <v>#DIV/0!</v>
      </c>
      <c r="W572" s="1">
        <v>0</v>
      </c>
      <c r="X572" s="1">
        <v>3</v>
      </c>
      <c r="Y572" s="1">
        <v>0</v>
      </c>
      <c r="Z572" s="1">
        <v>0</v>
      </c>
      <c r="AA572" s="1" t="e">
        <f t="shared" si="133"/>
        <v>#DIV/0!</v>
      </c>
      <c r="AB572" s="1">
        <v>0</v>
      </c>
      <c r="AC572" s="1">
        <v>3</v>
      </c>
      <c r="AD572" s="1">
        <v>0</v>
      </c>
      <c r="AE572" s="1">
        <v>0</v>
      </c>
      <c r="AF572" s="1" t="e">
        <f t="shared" si="129"/>
        <v>#DIV/0!</v>
      </c>
      <c r="AH572" s="1">
        <f t="shared" si="135"/>
        <v>0.10057757162219784</v>
      </c>
      <c r="AI572" s="1">
        <f t="shared" si="136"/>
        <v>2.2067057506093137E-2</v>
      </c>
      <c r="AJ572" s="1" t="e">
        <f t="shared" si="142"/>
        <v>#DIV/0!</v>
      </c>
      <c r="AK572" s="1" t="e">
        <f t="shared" si="137"/>
        <v>#DIV/0!</v>
      </c>
      <c r="AL572" s="1" t="e">
        <f t="shared" si="138"/>
        <v>#DIV/0!</v>
      </c>
      <c r="AM572" s="1">
        <f t="shared" si="139"/>
        <v>4.8903609674997552</v>
      </c>
      <c r="AN572" s="1" t="b">
        <f t="shared" si="140"/>
        <v>0</v>
      </c>
      <c r="AO572" s="1">
        <v>9.4879999999999995</v>
      </c>
    </row>
    <row r="573" spans="1:41">
      <c r="A573" s="7">
        <v>570</v>
      </c>
      <c r="B573" s="9" t="s">
        <v>47</v>
      </c>
      <c r="C573" s="9" t="s">
        <v>48</v>
      </c>
      <c r="D573" s="9" t="s">
        <v>47</v>
      </c>
      <c r="E573" s="9" t="s">
        <v>48</v>
      </c>
      <c r="F573" s="2"/>
      <c r="G573" s="2"/>
      <c r="H573" s="1" t="s">
        <v>180</v>
      </c>
      <c r="J573" s="2"/>
      <c r="M573" s="1">
        <f>PRODUCT(SUM(PRODUCT(R573,overview!$J$6),PRODUCT(W573,overview!$K$6),PRODUCT(AB573,overview!$L$6)),1/SUM(overview!$J$6:$L$6))</f>
        <v>0.91749999999999987</v>
      </c>
      <c r="N573" s="1">
        <f>PRODUCT(SUM(PRODUCT(S573,overview!$J$6),PRODUCT(X573,overview!$K$6),PRODUCT(AC573,overview!$L$6)),1/SUM(overview!$J$6:$L$6))</f>
        <v>2.0825</v>
      </c>
      <c r="O573" s="1">
        <f t="shared" si="130"/>
        <v>19</v>
      </c>
      <c r="P573" s="1">
        <f t="shared" si="131"/>
        <v>3</v>
      </c>
      <c r="Q573" s="1">
        <f t="shared" si="134"/>
        <v>6.9564667972452129E-2</v>
      </c>
      <c r="R573" s="1">
        <v>0.998</v>
      </c>
      <c r="S573" s="1">
        <v>2.0019999999999998</v>
      </c>
      <c r="T573" s="1">
        <v>10</v>
      </c>
      <c r="U573" s="1">
        <v>2</v>
      </c>
      <c r="V573" s="1">
        <f t="shared" si="132"/>
        <v>9.9700299700299713E-2</v>
      </c>
      <c r="W573" s="1">
        <v>0.878</v>
      </c>
      <c r="X573" s="1">
        <v>2.1219999999999999</v>
      </c>
      <c r="Y573" s="1">
        <v>9</v>
      </c>
      <c r="Z573" s="1">
        <v>1</v>
      </c>
      <c r="AA573" s="1">
        <f t="shared" si="133"/>
        <v>4.5973400356058222E-2</v>
      </c>
      <c r="AB573" s="1">
        <v>0.85699999999999998</v>
      </c>
      <c r="AC573" s="1">
        <v>2.1429999999999998</v>
      </c>
      <c r="AD573" s="1">
        <v>0</v>
      </c>
      <c r="AE573" s="1">
        <v>0</v>
      </c>
      <c r="AF573" s="1" t="e">
        <f t="shared" si="129"/>
        <v>#DIV/0!</v>
      </c>
      <c r="AH573" s="1">
        <f t="shared" si="135"/>
        <v>8.4889254076221263E-2</v>
      </c>
      <c r="AI573" s="1">
        <f t="shared" si="136"/>
        <v>3.6005615206586482E-2</v>
      </c>
      <c r="AJ573" s="1" t="e">
        <f t="shared" si="142"/>
        <v>#DIV/0!</v>
      </c>
      <c r="AK573" s="1" t="e">
        <f t="shared" si="137"/>
        <v>#DIV/0!</v>
      </c>
      <c r="AL573" s="1" t="e">
        <f t="shared" si="138"/>
        <v>#DIV/0!</v>
      </c>
      <c r="AM573" s="1">
        <f t="shared" si="139"/>
        <v>4.6176766448455631</v>
      </c>
      <c r="AN573" s="1" t="b">
        <f t="shared" si="140"/>
        <v>0</v>
      </c>
      <c r="AO573" s="1">
        <v>9.4879999999999995</v>
      </c>
    </row>
    <row r="574" spans="1:41">
      <c r="A574" s="7">
        <v>571</v>
      </c>
      <c r="B574" s="9" t="s">
        <v>67</v>
      </c>
      <c r="C574" s="9" t="s">
        <v>37</v>
      </c>
      <c r="D574" s="9" t="s">
        <v>67</v>
      </c>
      <c r="E574" s="9" t="s">
        <v>37</v>
      </c>
      <c r="F574" s="2"/>
      <c r="G574" s="2"/>
      <c r="H574" s="1" t="s">
        <v>180</v>
      </c>
      <c r="M574" s="1">
        <f>PRODUCT(SUM(PRODUCT(R574,overview!$J$6),PRODUCT(W574,overview!$K$6),PRODUCT(AB574,overview!$L$6)),1/SUM(overview!$J$6:$L$6))</f>
        <v>0.88140476190476202</v>
      </c>
      <c r="N574" s="1">
        <f>PRODUCT(SUM(PRODUCT(S574,overview!$J$6),PRODUCT(X574,overview!$K$6),PRODUCT(AC574,overview!$L$6)),1/SUM(overview!$J$6:$L$6))</f>
        <v>2.1185952380952378</v>
      </c>
      <c r="O574" s="1">
        <f t="shared" si="130"/>
        <v>17.5</v>
      </c>
      <c r="P574" s="1">
        <f t="shared" si="131"/>
        <v>3.5</v>
      </c>
      <c r="Q574" s="1">
        <f t="shared" si="134"/>
        <v>8.3206527236151559E-2</v>
      </c>
      <c r="R574" s="1">
        <v>1.0960000000000001</v>
      </c>
      <c r="S574" s="1">
        <v>1.9039999999999999</v>
      </c>
      <c r="T574" s="1">
        <v>11</v>
      </c>
      <c r="U574" s="1">
        <v>0</v>
      </c>
      <c r="V574" s="1">
        <f t="shared" si="132"/>
        <v>0</v>
      </c>
      <c r="W574" s="1">
        <v>0.77500000000000002</v>
      </c>
      <c r="X574" s="1">
        <v>2.2250000000000001</v>
      </c>
      <c r="Y574" s="1">
        <v>6.5</v>
      </c>
      <c r="Z574" s="1">
        <v>3.5</v>
      </c>
      <c r="AA574" s="1">
        <f t="shared" si="133"/>
        <v>0.18755401901469321</v>
      </c>
      <c r="AB574" s="1">
        <v>0.75</v>
      </c>
      <c r="AC574" s="1">
        <v>2.25</v>
      </c>
      <c r="AD574" s="1">
        <v>0</v>
      </c>
      <c r="AE574" s="1">
        <v>0</v>
      </c>
      <c r="AF574" s="1" t="e">
        <f t="shared" si="129"/>
        <v>#DIV/0!</v>
      </c>
      <c r="AH574" s="1">
        <f t="shared" si="135"/>
        <v>0.12004675329838042</v>
      </c>
      <c r="AI574" s="1">
        <f t="shared" si="136"/>
        <v>3.8301490809089594E-2</v>
      </c>
      <c r="AJ574" s="1" t="e">
        <f t="shared" si="142"/>
        <v>#DIV/0!</v>
      </c>
      <c r="AK574" s="1" t="e">
        <f t="shared" si="137"/>
        <v>#DIV/0!</v>
      </c>
      <c r="AL574" s="1" t="e">
        <f t="shared" si="138"/>
        <v>#DIV/0!</v>
      </c>
      <c r="AM574" s="1">
        <f t="shared" si="139"/>
        <v>4.0863598681254354</v>
      </c>
      <c r="AN574" s="1" t="b">
        <f t="shared" si="140"/>
        <v>0</v>
      </c>
      <c r="AO574" s="1">
        <v>9.4879999999999995</v>
      </c>
    </row>
    <row r="575" spans="1:41">
      <c r="A575" s="7">
        <v>572</v>
      </c>
      <c r="B575" s="9" t="s">
        <v>93</v>
      </c>
      <c r="C575" s="9" t="s">
        <v>52</v>
      </c>
      <c r="D575" s="9" t="s">
        <v>64</v>
      </c>
      <c r="E575" s="9" t="s">
        <v>2</v>
      </c>
      <c r="F575" s="2"/>
      <c r="G575" s="2"/>
      <c r="H575" s="1" t="s">
        <v>180</v>
      </c>
      <c r="M575" s="1">
        <f>PRODUCT(SUM(PRODUCT(R575,overview!$J$6),PRODUCT(W575,overview!$K$6),PRODUCT(AB575,overview!$L$6)),1/SUM(overview!$J$6:$L$6))</f>
        <v>0.37735714285714289</v>
      </c>
      <c r="N575" s="1">
        <f>PRODUCT(SUM(PRODUCT(S575,overview!$J$6),PRODUCT(X575,overview!$K$6),PRODUCT(AC575,overview!$L$6)),1/SUM(overview!$J$6:$L$6))</f>
        <v>2.6226428571428571</v>
      </c>
      <c r="O575" s="1">
        <f t="shared" si="130"/>
        <v>10.8</v>
      </c>
      <c r="P575" s="1">
        <f t="shared" si="131"/>
        <v>6.2</v>
      </c>
      <c r="Q575" s="1">
        <f t="shared" si="134"/>
        <v>8.2600248749443952E-2</v>
      </c>
      <c r="R575" s="1">
        <v>0.33300000000000002</v>
      </c>
      <c r="S575" s="1">
        <v>2.6669999999999998</v>
      </c>
      <c r="T575" s="1">
        <v>7</v>
      </c>
      <c r="U575" s="1">
        <v>0</v>
      </c>
      <c r="V575" s="1">
        <f t="shared" si="132"/>
        <v>0</v>
      </c>
      <c r="W575" s="1">
        <v>0.40200000000000002</v>
      </c>
      <c r="X575" s="1">
        <v>2.5979999999999999</v>
      </c>
      <c r="Y575" s="1">
        <v>3.8</v>
      </c>
      <c r="Z575" s="1">
        <v>5.2</v>
      </c>
      <c r="AA575" s="1">
        <f t="shared" si="133"/>
        <v>0.21174182569587943</v>
      </c>
      <c r="AB575" s="1">
        <v>0.33300000000000002</v>
      </c>
      <c r="AC575" s="1">
        <v>2.6669999999999998</v>
      </c>
      <c r="AD575" s="1">
        <v>0</v>
      </c>
      <c r="AE575" s="1">
        <v>1</v>
      </c>
      <c r="AF575" s="1" t="e">
        <f t="shared" si="129"/>
        <v>#DIV/0!</v>
      </c>
      <c r="AH575" s="1">
        <f t="shared" si="135"/>
        <v>0.14807464870607573</v>
      </c>
      <c r="AI575" s="1">
        <f t="shared" si="136"/>
        <v>4.6587560723102647E-2</v>
      </c>
      <c r="AJ575" s="1" t="e">
        <f t="shared" si="142"/>
        <v>#DIV/0!</v>
      </c>
      <c r="AK575" s="1" t="e">
        <f t="shared" si="137"/>
        <v>#DIV/0!</v>
      </c>
      <c r="AL575" s="1" t="e">
        <f t="shared" si="138"/>
        <v>#DIV/0!</v>
      </c>
      <c r="AM575" s="1">
        <f t="shared" si="139"/>
        <v>3.8554190041784744</v>
      </c>
      <c r="AN575" s="1" t="b">
        <f t="shared" si="140"/>
        <v>0</v>
      </c>
      <c r="AO575" s="1">
        <v>9.4879999999999995</v>
      </c>
    </row>
    <row r="576" spans="1:41">
      <c r="A576" s="7">
        <v>573</v>
      </c>
      <c r="B576" s="9" t="s">
        <v>98</v>
      </c>
      <c r="C576" s="9" t="s">
        <v>50</v>
      </c>
      <c r="D576" s="9" t="s">
        <v>98</v>
      </c>
      <c r="E576" s="9" t="s">
        <v>50</v>
      </c>
      <c r="F576" s="2"/>
      <c r="G576" s="2"/>
      <c r="H576" s="1" t="s">
        <v>180</v>
      </c>
      <c r="M576" s="1">
        <f>PRODUCT(SUM(PRODUCT(R576,overview!$J$6),PRODUCT(W576,overview!$K$6),PRODUCT(AB576,overview!$L$6)),1/SUM(overview!$J$6:$L$6))</f>
        <v>0.3542142857142857</v>
      </c>
      <c r="N576" s="1">
        <f>PRODUCT(SUM(PRODUCT(S576,overview!$J$6),PRODUCT(X576,overview!$K$6),PRODUCT(AC576,overview!$L$6)),1/SUM(overview!$J$6:$L$6))</f>
        <v>2.6457857142857137</v>
      </c>
      <c r="O576" s="1">
        <f t="shared" si="130"/>
        <v>10</v>
      </c>
      <c r="P576" s="1">
        <f t="shared" si="131"/>
        <v>3</v>
      </c>
      <c r="Q576" s="1">
        <f t="shared" si="134"/>
        <v>4.0163602494533102E-2</v>
      </c>
      <c r="R576" s="1">
        <v>0.33300000000000002</v>
      </c>
      <c r="S576" s="1">
        <v>2.6669999999999998</v>
      </c>
      <c r="T576" s="1">
        <v>7</v>
      </c>
      <c r="U576" s="1">
        <v>0</v>
      </c>
      <c r="V576" s="1">
        <f t="shared" si="132"/>
        <v>0</v>
      </c>
      <c r="W576" s="1">
        <v>0.36599999999999999</v>
      </c>
      <c r="X576" s="1">
        <v>2.6339999999999999</v>
      </c>
      <c r="Y576" s="1">
        <v>3</v>
      </c>
      <c r="Z576" s="1">
        <v>3</v>
      </c>
      <c r="AA576" s="1">
        <f t="shared" si="133"/>
        <v>0.13895216400911162</v>
      </c>
      <c r="AB576" s="1">
        <v>0.33300000000000002</v>
      </c>
      <c r="AC576" s="1">
        <v>2.6669999999999998</v>
      </c>
      <c r="AD576" s="1">
        <v>0</v>
      </c>
      <c r="AE576" s="1">
        <v>0</v>
      </c>
      <c r="AF576" s="1" t="e">
        <f t="shared" si="129"/>
        <v>#DIV/0!</v>
      </c>
      <c r="AH576" s="1">
        <f t="shared" si="135"/>
        <v>0.14067902756382414</v>
      </c>
      <c r="AI576" s="1">
        <f t="shared" si="136"/>
        <v>5.2066934566126391E-2</v>
      </c>
      <c r="AJ576" s="1" t="e">
        <f t="shared" si="142"/>
        <v>#DIV/0!</v>
      </c>
      <c r="AK576" s="1" t="e">
        <f t="shared" si="137"/>
        <v>#DIV/0!</v>
      </c>
      <c r="AL576" s="1" t="e">
        <f t="shared" si="138"/>
        <v>#DIV/0!</v>
      </c>
      <c r="AM576" s="1">
        <f t="shared" si="139"/>
        <v>5.0062527903783423</v>
      </c>
      <c r="AN576" s="1" t="b">
        <f t="shared" si="140"/>
        <v>0</v>
      </c>
      <c r="AO576" s="1">
        <v>9.4879999999999995</v>
      </c>
    </row>
    <row r="577" spans="1:41">
      <c r="A577" s="7">
        <v>574</v>
      </c>
      <c r="B577" s="9" t="s">
        <v>47</v>
      </c>
      <c r="C577" s="9" t="s">
        <v>48</v>
      </c>
      <c r="D577" s="9" t="s">
        <v>47</v>
      </c>
      <c r="E577" s="9" t="s">
        <v>48</v>
      </c>
      <c r="F577" s="2"/>
      <c r="G577" s="2"/>
      <c r="H577" s="1" t="s">
        <v>180</v>
      </c>
      <c r="M577" s="1">
        <f>PRODUCT(SUM(PRODUCT(R577,overview!$J$6),PRODUCT(W577,overview!$K$6),PRODUCT(AB577,overview!$L$6)),1/SUM(overview!$J$6:$L$6))</f>
        <v>0.95064285714285712</v>
      </c>
      <c r="N577" s="1">
        <f>PRODUCT(SUM(PRODUCT(S577,overview!$J$6),PRODUCT(X577,overview!$K$6),PRODUCT(AC577,overview!$L$6)),1/SUM(overview!$J$6:$L$6))</f>
        <v>2.0493571428571427</v>
      </c>
      <c r="O577" s="1">
        <f t="shared" si="130"/>
        <v>12</v>
      </c>
      <c r="P577" s="1">
        <f t="shared" si="131"/>
        <v>4</v>
      </c>
      <c r="Q577" s="1">
        <f t="shared" si="134"/>
        <v>0.15462456287105131</v>
      </c>
      <c r="R577" s="1">
        <v>0.86599999999999999</v>
      </c>
      <c r="S577" s="1">
        <v>2.1339999999999999</v>
      </c>
      <c r="T577" s="1">
        <v>4</v>
      </c>
      <c r="U577" s="1">
        <v>3</v>
      </c>
      <c r="V577" s="1">
        <f t="shared" si="132"/>
        <v>0.30435801312089972</v>
      </c>
      <c r="W577" s="1">
        <v>0.998</v>
      </c>
      <c r="X577" s="1">
        <v>2.0019999999999998</v>
      </c>
      <c r="Y577" s="1">
        <v>8</v>
      </c>
      <c r="Z577" s="1">
        <v>1</v>
      </c>
      <c r="AA577" s="1">
        <f t="shared" si="133"/>
        <v>6.2312687312687319E-2</v>
      </c>
      <c r="AB577" s="1">
        <v>0.85699999999999998</v>
      </c>
      <c r="AC577" s="1">
        <v>2.1429999999999998</v>
      </c>
      <c r="AD577" s="1">
        <v>0</v>
      </c>
      <c r="AE577" s="1">
        <v>0</v>
      </c>
      <c r="AF577" s="1" t="e">
        <f t="shared" si="129"/>
        <v>#DIV/0!</v>
      </c>
      <c r="AH577" s="1">
        <f t="shared" si="135"/>
        <v>0.15287525982959796</v>
      </c>
      <c r="AI577" s="1">
        <f t="shared" si="136"/>
        <v>5.4658877830664934E-2</v>
      </c>
      <c r="AJ577" s="1" t="e">
        <f t="shared" si="142"/>
        <v>#DIV/0!</v>
      </c>
      <c r="AK577" s="1" t="e">
        <f t="shared" si="137"/>
        <v>#DIV/0!</v>
      </c>
      <c r="AL577" s="1" t="e">
        <f t="shared" si="138"/>
        <v>#DIV/0!</v>
      </c>
      <c r="AM577" s="1">
        <f t="shared" si="139"/>
        <v>5.0239913609658045</v>
      </c>
      <c r="AN577" s="1" t="b">
        <f t="shared" si="140"/>
        <v>0</v>
      </c>
      <c r="AO577" s="1">
        <v>9.4879999999999995</v>
      </c>
    </row>
    <row r="578" spans="1:41">
      <c r="A578" s="7">
        <v>575</v>
      </c>
      <c r="B578" s="9" t="s">
        <v>85</v>
      </c>
      <c r="C578" s="9" t="s">
        <v>86</v>
      </c>
      <c r="D578" s="9" t="s">
        <v>85</v>
      </c>
      <c r="E578" s="9" t="s">
        <v>86</v>
      </c>
      <c r="F578" s="2"/>
      <c r="G578" s="2"/>
      <c r="H578" s="1" t="s">
        <v>180</v>
      </c>
      <c r="M578" s="1">
        <f>PRODUCT(SUM(PRODUCT(R578,overview!$J$6),PRODUCT(W578,overview!$K$6),PRODUCT(AB578,overview!$L$6)),1/SUM(overview!$J$6:$L$6))</f>
        <v>0</v>
      </c>
      <c r="N578" s="1">
        <f>PRODUCT(SUM(PRODUCT(S578,overview!$J$6),PRODUCT(X578,overview!$K$6),PRODUCT(AC578,overview!$L$6)),1/SUM(overview!$J$6:$L$6))</f>
        <v>3</v>
      </c>
      <c r="O578" s="1">
        <f t="shared" si="130"/>
        <v>0</v>
      </c>
      <c r="P578" s="1">
        <f t="shared" si="131"/>
        <v>0</v>
      </c>
      <c r="Q578" s="1" t="e">
        <f t="shared" si="134"/>
        <v>#DIV/0!</v>
      </c>
      <c r="R578" s="1">
        <v>0</v>
      </c>
      <c r="S578" s="1">
        <v>3</v>
      </c>
      <c r="T578" s="1">
        <v>0</v>
      </c>
      <c r="U578" s="1">
        <v>0</v>
      </c>
      <c r="V578" s="1" t="e">
        <f t="shared" si="132"/>
        <v>#DIV/0!</v>
      </c>
      <c r="W578" s="1">
        <v>0</v>
      </c>
      <c r="X578" s="1">
        <v>3</v>
      </c>
      <c r="Y578" s="1">
        <v>0</v>
      </c>
      <c r="Z578" s="1">
        <v>0</v>
      </c>
      <c r="AA578" s="1" t="e">
        <f t="shared" si="133"/>
        <v>#DIV/0!</v>
      </c>
      <c r="AB578" s="1">
        <v>0</v>
      </c>
      <c r="AC578" s="1">
        <v>3</v>
      </c>
      <c r="AD578" s="1">
        <v>0</v>
      </c>
      <c r="AE578" s="1">
        <v>0</v>
      </c>
      <c r="AF578" s="1" t="e">
        <f t="shared" si="129"/>
        <v>#DIV/0!</v>
      </c>
      <c r="AH578" s="1">
        <f t="shared" si="135"/>
        <v>0.16591042806759537</v>
      </c>
      <c r="AI578" s="1">
        <f t="shared" si="136"/>
        <v>4.7090758881151884E-2</v>
      </c>
      <c r="AJ578" s="1" t="e">
        <f t="shared" si="142"/>
        <v>#DIV/0!</v>
      </c>
      <c r="AK578" s="1" t="e">
        <f t="shared" si="137"/>
        <v>#DIV/0!</v>
      </c>
      <c r="AL578" s="1" t="e">
        <f t="shared" si="138"/>
        <v>#DIV/0!</v>
      </c>
      <c r="AM578" s="1">
        <f t="shared" si="139"/>
        <v>4.1133056881360419</v>
      </c>
      <c r="AN578" s="1" t="b">
        <f t="shared" si="140"/>
        <v>0</v>
      </c>
      <c r="AO578" s="1">
        <v>9.4879999999999995</v>
      </c>
    </row>
    <row r="579" spans="1:41">
      <c r="A579" s="7">
        <v>576</v>
      </c>
      <c r="B579" s="9" t="s">
        <v>30</v>
      </c>
      <c r="C579" s="9" t="s">
        <v>31</v>
      </c>
      <c r="D579" s="9" t="s">
        <v>75</v>
      </c>
      <c r="E579" s="9" t="s">
        <v>1</v>
      </c>
      <c r="F579" s="2"/>
      <c r="G579" s="2"/>
      <c r="H579" s="1" t="s">
        <v>180</v>
      </c>
      <c r="M579" s="1">
        <f>PRODUCT(SUM(PRODUCT(R579,overview!$J$6),PRODUCT(W579,overview!$K$6),PRODUCT(AB579,overview!$L$6)),1/SUM(overview!$J$6:$L$6))</f>
        <v>1.024547619047619</v>
      </c>
      <c r="N579" s="1">
        <f>PRODUCT(SUM(PRODUCT(S579,overview!$J$6),PRODUCT(X579,overview!$K$6),PRODUCT(AC579,overview!$L$6)),1/SUM(overview!$J$6:$L$6))</f>
        <v>1.9754523809523807</v>
      </c>
      <c r="O579" s="1">
        <f t="shared" si="130"/>
        <v>10</v>
      </c>
      <c r="P579" s="1">
        <f t="shared" si="131"/>
        <v>4</v>
      </c>
      <c r="Q579" s="1">
        <f t="shared" si="134"/>
        <v>0.20745579674336201</v>
      </c>
      <c r="R579" s="1">
        <v>1.01</v>
      </c>
      <c r="S579" s="1">
        <v>1.99</v>
      </c>
      <c r="T579" s="1">
        <v>5</v>
      </c>
      <c r="U579" s="1">
        <v>3</v>
      </c>
      <c r="V579" s="1">
        <f t="shared" si="132"/>
        <v>0.30452261306532669</v>
      </c>
      <c r="W579" s="1">
        <v>1.0329999999999999</v>
      </c>
      <c r="X579" s="1">
        <v>1.9670000000000001</v>
      </c>
      <c r="Y579" s="1">
        <v>5</v>
      </c>
      <c r="Z579" s="1">
        <v>0</v>
      </c>
      <c r="AA579" s="1">
        <f t="shared" si="133"/>
        <v>0</v>
      </c>
      <c r="AB579" s="1">
        <v>1</v>
      </c>
      <c r="AC579" s="1">
        <v>2</v>
      </c>
      <c r="AD579" s="1">
        <v>0</v>
      </c>
      <c r="AE579" s="1">
        <v>1</v>
      </c>
      <c r="AF579" s="1" t="e">
        <f t="shared" ref="AF579:AF642" si="143">PRODUCT(AE579,1/AD579,1/AC579,AB579)</f>
        <v>#DIV/0!</v>
      </c>
      <c r="AH579" s="1">
        <f t="shared" si="135"/>
        <v>0.15360203399056607</v>
      </c>
      <c r="AI579" s="1">
        <f t="shared" si="136"/>
        <v>5.4573834182133046E-2</v>
      </c>
      <c r="AJ579" s="1">
        <f t="shared" si="142"/>
        <v>0.53261703760552559</v>
      </c>
      <c r="AK579" s="1" t="e">
        <f t="shared" si="137"/>
        <v>#DIV/0!</v>
      </c>
      <c r="AL579" s="1" t="e">
        <f t="shared" si="138"/>
        <v>#DIV/0!</v>
      </c>
      <c r="AM579" s="1">
        <f t="shared" si="139"/>
        <v>3.0821940286748926</v>
      </c>
      <c r="AN579" s="1" t="b">
        <f t="shared" si="140"/>
        <v>0</v>
      </c>
      <c r="AO579" s="1">
        <v>9.4879999999999995</v>
      </c>
    </row>
    <row r="580" spans="1:41">
      <c r="A580" s="7">
        <v>577</v>
      </c>
      <c r="B580" s="9" t="s">
        <v>43</v>
      </c>
      <c r="C580" s="9" t="s">
        <v>44</v>
      </c>
      <c r="D580" s="9" t="s">
        <v>43</v>
      </c>
      <c r="E580" s="9" t="s">
        <v>44</v>
      </c>
      <c r="F580" s="2"/>
      <c r="G580" s="2"/>
      <c r="H580" s="1" t="s">
        <v>180</v>
      </c>
      <c r="M580" s="1">
        <f>PRODUCT(SUM(PRODUCT(R580,overview!$J$6),PRODUCT(W580,overview!$K$6),PRODUCT(AB580,overview!$L$6)),1/SUM(overview!$J$6:$L$6))</f>
        <v>0.44507142857142851</v>
      </c>
      <c r="N580" s="1">
        <f>PRODUCT(SUM(PRODUCT(S580,overview!$J$6),PRODUCT(X580,overview!$K$6),PRODUCT(AC580,overview!$L$6)),1/SUM(overview!$J$6:$L$6))</f>
        <v>2.5549285714285714</v>
      </c>
      <c r="O580" s="1">
        <f t="shared" ref="O580:O643" si="144">SUM(T580,Y580,AD580)</f>
        <v>8</v>
      </c>
      <c r="P580" s="1">
        <f t="shared" ref="P580:P643" si="145">SUM(U580,Z580,AE580)</f>
        <v>10</v>
      </c>
      <c r="Q580" s="1">
        <f t="shared" si="134"/>
        <v>0.21775140484777317</v>
      </c>
      <c r="R580" s="1">
        <v>0.375</v>
      </c>
      <c r="S580" s="1">
        <v>2.625</v>
      </c>
      <c r="T580" s="1">
        <v>3</v>
      </c>
      <c r="U580" s="1">
        <v>1</v>
      </c>
      <c r="V580" s="1">
        <f t="shared" ref="V580:V643" si="146">PRODUCT(U580,1/T580,1/S580,R580)</f>
        <v>4.7619047619047616E-2</v>
      </c>
      <c r="W580" s="1">
        <v>0.48399999999999999</v>
      </c>
      <c r="X580" s="1">
        <v>2.516</v>
      </c>
      <c r="Y580" s="1">
        <v>5</v>
      </c>
      <c r="Z580" s="1">
        <v>9</v>
      </c>
      <c r="AA580" s="1">
        <f t="shared" ref="AA580:AA643" si="147">PRODUCT(Z580,1/Y580,1/X580,W580)</f>
        <v>0.34626391096979336</v>
      </c>
      <c r="AB580" s="1">
        <v>0.375</v>
      </c>
      <c r="AC580" s="1">
        <v>2.625</v>
      </c>
      <c r="AD580" s="1">
        <v>0</v>
      </c>
      <c r="AE580" s="1">
        <v>0</v>
      </c>
      <c r="AF580" s="1" t="e">
        <f t="shared" si="143"/>
        <v>#DIV/0!</v>
      </c>
      <c r="AH580" s="1">
        <f t="shared" si="135"/>
        <v>0.1245766176127073</v>
      </c>
      <c r="AI580" s="1">
        <f t="shared" si="136"/>
        <v>5.9661644917863091E-2</v>
      </c>
      <c r="AJ580" s="1">
        <f t="shared" si="142"/>
        <v>0.13417633945729879</v>
      </c>
      <c r="AK580" s="1" t="e">
        <f t="shared" si="137"/>
        <v>#DIV/0!</v>
      </c>
      <c r="AL580" s="1" t="e">
        <f t="shared" si="138"/>
        <v>#DIV/0!</v>
      </c>
      <c r="AM580" s="1">
        <f t="shared" si="139"/>
        <v>2.5539643359851181</v>
      </c>
      <c r="AN580" s="1" t="b">
        <f t="shared" si="140"/>
        <v>0</v>
      </c>
      <c r="AO580" s="1">
        <v>9.4879999999999995</v>
      </c>
    </row>
    <row r="581" spans="1:41">
      <c r="A581" s="7">
        <v>578</v>
      </c>
      <c r="B581" s="9" t="s">
        <v>30</v>
      </c>
      <c r="C581" s="9" t="s">
        <v>31</v>
      </c>
      <c r="D581" s="9" t="s">
        <v>30</v>
      </c>
      <c r="E581" s="9" t="s">
        <v>31</v>
      </c>
      <c r="F581" s="2"/>
      <c r="G581" s="2"/>
      <c r="H581" s="1" t="s">
        <v>180</v>
      </c>
      <c r="J581" s="2"/>
      <c r="M581" s="1">
        <f>PRODUCT(SUM(PRODUCT(R581,overview!$J$6),PRODUCT(W581,overview!$K$6),PRODUCT(AB581,overview!$L$6)),1/SUM(overview!$J$6:$L$6))</f>
        <v>1.0238095238095237</v>
      </c>
      <c r="N581" s="1">
        <f>PRODUCT(SUM(PRODUCT(S581,overview!$J$6),PRODUCT(X581,overview!$K$6),PRODUCT(AC581,overview!$L$6)),1/SUM(overview!$J$6:$L$6))</f>
        <v>1.9761904761904761</v>
      </c>
      <c r="O581" s="1">
        <f t="shared" si="144"/>
        <v>10</v>
      </c>
      <c r="P581" s="1">
        <f t="shared" si="145"/>
        <v>4</v>
      </c>
      <c r="Q581" s="1">
        <f t="shared" ref="Q581:Q644" si="148">PRODUCT(P581,1/O581,1/$N581,$M581)</f>
        <v>0.20722891566265061</v>
      </c>
      <c r="R581" s="1">
        <v>1.002</v>
      </c>
      <c r="S581" s="1">
        <v>1.998</v>
      </c>
      <c r="T581" s="1">
        <v>5</v>
      </c>
      <c r="U581" s="1">
        <v>1</v>
      </c>
      <c r="V581" s="1">
        <f t="shared" si="146"/>
        <v>0.10030030030030032</v>
      </c>
      <c r="W581" s="1">
        <v>1.036</v>
      </c>
      <c r="X581" s="1">
        <v>1.964</v>
      </c>
      <c r="Y581" s="1">
        <v>5</v>
      </c>
      <c r="Z581" s="1">
        <v>3</v>
      </c>
      <c r="AA581" s="1">
        <f t="shared" si="147"/>
        <v>0.31649694501018333</v>
      </c>
      <c r="AB581" s="1">
        <v>1</v>
      </c>
      <c r="AC581" s="1">
        <v>2</v>
      </c>
      <c r="AD581" s="1">
        <v>0</v>
      </c>
      <c r="AE581" s="1">
        <v>0</v>
      </c>
      <c r="AF581" s="1" t="e">
        <f t="shared" si="143"/>
        <v>#DIV/0!</v>
      </c>
      <c r="AH581" s="1">
        <f t="shared" si="135"/>
        <v>0.10625328428796636</v>
      </c>
      <c r="AI581" s="1">
        <f t="shared" si="136"/>
        <v>6.8478849112161289E-2</v>
      </c>
      <c r="AJ581" s="1">
        <f t="shared" si="142"/>
        <v>0.15828845002992223</v>
      </c>
      <c r="AK581" s="1">
        <f t="shared" si="137"/>
        <v>13.804435769491388</v>
      </c>
      <c r="AL581" s="1" t="b">
        <f t="shared" si="138"/>
        <v>1</v>
      </c>
      <c r="AM581" s="1">
        <f t="shared" si="139"/>
        <v>2.0364801106075272</v>
      </c>
      <c r="AN581" s="1" t="b">
        <f t="shared" si="140"/>
        <v>0</v>
      </c>
      <c r="AO581" s="1">
        <v>9.4879999999999995</v>
      </c>
    </row>
    <row r="582" spans="1:41">
      <c r="A582" s="7">
        <v>579</v>
      </c>
      <c r="B582" s="9" t="s">
        <v>56</v>
      </c>
      <c r="C582" s="9" t="s">
        <v>31</v>
      </c>
      <c r="D582" s="9" t="s">
        <v>56</v>
      </c>
      <c r="E582" s="9" t="s">
        <v>31</v>
      </c>
      <c r="F582" s="2"/>
      <c r="G582" s="2"/>
      <c r="H582" s="1" t="s">
        <v>180</v>
      </c>
      <c r="J582" s="2"/>
      <c r="M582" s="1">
        <f>PRODUCT(SUM(PRODUCT(R582,overview!$J$6),PRODUCT(W582,overview!$K$6),PRODUCT(AB582,overview!$L$6)),1/SUM(overview!$J$6:$L$6))</f>
        <v>1.0411666666666666</v>
      </c>
      <c r="N582" s="1">
        <f>PRODUCT(SUM(PRODUCT(S582,overview!$J$6),PRODUCT(X582,overview!$K$6),PRODUCT(AC582,overview!$L$6)),1/SUM(overview!$J$6:$L$6))</f>
        <v>1.9588333333333336</v>
      </c>
      <c r="O582" s="1">
        <f t="shared" si="144"/>
        <v>16</v>
      </c>
      <c r="P582" s="1">
        <f t="shared" si="145"/>
        <v>4</v>
      </c>
      <c r="Q582" s="1">
        <f t="shared" si="148"/>
        <v>0.13288096656172887</v>
      </c>
      <c r="R582" s="1">
        <v>1.1910000000000001</v>
      </c>
      <c r="S582" s="1">
        <v>1.8089999999999999</v>
      </c>
      <c r="T582" s="1">
        <v>7</v>
      </c>
      <c r="U582" s="1">
        <v>1</v>
      </c>
      <c r="V582" s="1">
        <f t="shared" si="146"/>
        <v>9.4053541814735839E-2</v>
      </c>
      <c r="W582" s="1">
        <v>0.96499999999999997</v>
      </c>
      <c r="X582" s="1">
        <v>2.0350000000000001</v>
      </c>
      <c r="Y582" s="1">
        <v>9</v>
      </c>
      <c r="Z582" s="1">
        <v>3</v>
      </c>
      <c r="AA582" s="1">
        <f t="shared" si="147"/>
        <v>0.15806715806715804</v>
      </c>
      <c r="AB582" s="1">
        <v>1</v>
      </c>
      <c r="AC582" s="1">
        <v>2</v>
      </c>
      <c r="AD582" s="1">
        <v>0</v>
      </c>
      <c r="AE582" s="1">
        <v>0</v>
      </c>
      <c r="AF582" s="1" t="e">
        <f t="shared" si="143"/>
        <v>#DIV/0!</v>
      </c>
      <c r="AH582" s="1">
        <f t="shared" si="135"/>
        <v>9.8360870190861163E-2</v>
      </c>
      <c r="AI582" s="1">
        <f t="shared" si="136"/>
        <v>4.4548343487780334E-2</v>
      </c>
      <c r="AJ582" s="1">
        <f t="shared" si="142"/>
        <v>0.14723649629310007</v>
      </c>
      <c r="AK582" s="1">
        <f t="shared" si="137"/>
        <v>2.3078624956491587</v>
      </c>
      <c r="AL582" s="1" t="b">
        <f t="shared" si="138"/>
        <v>0</v>
      </c>
      <c r="AM582" s="1">
        <f t="shared" si="139"/>
        <v>2.1947299853784159</v>
      </c>
      <c r="AN582" s="1" t="b">
        <f t="shared" si="140"/>
        <v>0</v>
      </c>
      <c r="AO582" s="1">
        <v>9.4879999999999995</v>
      </c>
    </row>
    <row r="583" spans="1:41">
      <c r="A583" s="7">
        <v>580</v>
      </c>
      <c r="B583" s="9" t="s">
        <v>43</v>
      </c>
      <c r="C583" s="9" t="s">
        <v>44</v>
      </c>
      <c r="D583" s="9" t="s">
        <v>43</v>
      </c>
      <c r="E583" s="9" t="s">
        <v>44</v>
      </c>
      <c r="F583" s="2"/>
      <c r="G583" s="2"/>
      <c r="H583" s="1" t="s">
        <v>180</v>
      </c>
      <c r="M583" s="1">
        <f>PRODUCT(SUM(PRODUCT(R583,overview!$J$6),PRODUCT(W583,overview!$K$6),PRODUCT(AB583,overview!$L$6)),1/SUM(overview!$J$6:$L$6))</f>
        <v>0.375</v>
      </c>
      <c r="N583" s="1">
        <f>PRODUCT(SUM(PRODUCT(S583,overview!$J$6),PRODUCT(X583,overview!$K$6),PRODUCT(AC583,overview!$L$6)),1/SUM(overview!$J$6:$L$6))</f>
        <v>2.625</v>
      </c>
      <c r="O583" s="1">
        <f t="shared" si="144"/>
        <v>2</v>
      </c>
      <c r="P583" s="1">
        <f t="shared" si="145"/>
        <v>1</v>
      </c>
      <c r="Q583" s="1">
        <f t="shared" si="148"/>
        <v>7.1428571428571425E-2</v>
      </c>
      <c r="R583" s="1">
        <v>0.375</v>
      </c>
      <c r="S583" s="1">
        <v>2.625</v>
      </c>
      <c r="T583" s="1">
        <v>1</v>
      </c>
      <c r="U583" s="1">
        <v>0</v>
      </c>
      <c r="V583" s="1">
        <f t="shared" si="146"/>
        <v>0</v>
      </c>
      <c r="W583" s="1">
        <v>0.375</v>
      </c>
      <c r="X583" s="1">
        <v>2.625</v>
      </c>
      <c r="Y583" s="1">
        <v>1</v>
      </c>
      <c r="Z583" s="1">
        <v>1</v>
      </c>
      <c r="AA583" s="1">
        <f t="shared" si="147"/>
        <v>0.14285714285714285</v>
      </c>
      <c r="AB583" s="1">
        <v>0.375</v>
      </c>
      <c r="AC583" s="1">
        <v>2.625</v>
      </c>
      <c r="AD583" s="1">
        <v>0</v>
      </c>
      <c r="AE583" s="1">
        <v>0</v>
      </c>
      <c r="AF583" s="1" t="e">
        <f t="shared" si="143"/>
        <v>#DIV/0!</v>
      </c>
      <c r="AH583" s="1">
        <f t="shared" si="135"/>
        <v>0.12665305109225491</v>
      </c>
      <c r="AI583" s="1">
        <f t="shared" si="136"/>
        <v>4.7595759449738116E-2</v>
      </c>
      <c r="AJ583" s="1">
        <f t="shared" si="142"/>
        <v>0.17366186257298005</v>
      </c>
      <c r="AK583" s="1">
        <f t="shared" si="137"/>
        <v>3.4215269386399112</v>
      </c>
      <c r="AL583" s="1" t="b">
        <f t="shared" si="138"/>
        <v>0</v>
      </c>
      <c r="AM583" s="1">
        <f t="shared" si="139"/>
        <v>3.1496285602738934</v>
      </c>
      <c r="AN583" s="1" t="b">
        <f t="shared" si="140"/>
        <v>0</v>
      </c>
      <c r="AO583" s="1">
        <v>9.4879999999999995</v>
      </c>
    </row>
    <row r="584" spans="1:41">
      <c r="A584" s="7">
        <v>581</v>
      </c>
      <c r="B584" s="9" t="s">
        <v>53</v>
      </c>
      <c r="C584" s="9" t="s">
        <v>33</v>
      </c>
      <c r="D584" s="9" t="s">
        <v>53</v>
      </c>
      <c r="E584" s="9" t="s">
        <v>33</v>
      </c>
      <c r="F584" s="2"/>
      <c r="G584" s="2"/>
      <c r="H584" s="1" t="s">
        <v>180</v>
      </c>
      <c r="M584" s="1">
        <f>PRODUCT(SUM(PRODUCT(R584,overview!$J$6),PRODUCT(W584,overview!$K$6),PRODUCT(AB584,overview!$L$6)),1/SUM(overview!$J$6:$L$6))</f>
        <v>1</v>
      </c>
      <c r="N584" s="1">
        <f>PRODUCT(SUM(PRODUCT(S584,overview!$J$6),PRODUCT(X584,overview!$K$6),PRODUCT(AC584,overview!$L$6)),1/SUM(overview!$J$6:$L$6))</f>
        <v>2</v>
      </c>
      <c r="O584" s="1">
        <f t="shared" si="144"/>
        <v>11</v>
      </c>
      <c r="P584" s="1">
        <f t="shared" si="145"/>
        <v>0</v>
      </c>
      <c r="Q584" s="1">
        <f t="shared" si="148"/>
        <v>0</v>
      </c>
      <c r="R584" s="1">
        <v>1</v>
      </c>
      <c r="S584" s="1">
        <v>2</v>
      </c>
      <c r="T584" s="1">
        <v>7</v>
      </c>
      <c r="U584" s="1">
        <v>0</v>
      </c>
      <c r="V584" s="1">
        <f t="shared" si="146"/>
        <v>0</v>
      </c>
      <c r="W584" s="1">
        <v>1</v>
      </c>
      <c r="X584" s="1">
        <v>2</v>
      </c>
      <c r="Y584" s="1">
        <v>4</v>
      </c>
      <c r="Z584" s="1">
        <v>0</v>
      </c>
      <c r="AA584" s="1">
        <f t="shared" si="147"/>
        <v>0</v>
      </c>
      <c r="AB584" s="1">
        <v>1</v>
      </c>
      <c r="AC584" s="1">
        <v>2</v>
      </c>
      <c r="AD584" s="1">
        <v>0</v>
      </c>
      <c r="AE584" s="1">
        <v>0</v>
      </c>
      <c r="AF584" s="1" t="e">
        <f t="shared" si="143"/>
        <v>#DIV/0!</v>
      </c>
      <c r="AH584" s="1">
        <f t="shared" ref="AH584:AH647" si="149">(SUM(Z580:Z590)*SUM(W580:W590))/(SUM(Y580:Y590)*SUM(X580:X590))</f>
        <v>0.14885302506255432</v>
      </c>
      <c r="AI584" s="1">
        <f t="shared" ref="AI584:AI647" si="150">(SUM(U580:U590)*SUM(R580:R590))/(SUM(T580:T590)*SUM(S580:S590))</f>
        <v>4.3887340830184134E-2</v>
      </c>
      <c r="AJ584" s="1">
        <f t="shared" si="142"/>
        <v>0</v>
      </c>
      <c r="AK584" s="1">
        <f t="shared" si="137"/>
        <v>2.4984417952898417</v>
      </c>
      <c r="AL584" s="1" t="b">
        <f t="shared" si="138"/>
        <v>0</v>
      </c>
      <c r="AM584" s="1">
        <f t="shared" si="139"/>
        <v>4.5509932644824529</v>
      </c>
      <c r="AN584" s="1" t="b">
        <f t="shared" si="140"/>
        <v>0</v>
      </c>
      <c r="AO584" s="1">
        <v>9.4879999999999995</v>
      </c>
    </row>
    <row r="585" spans="1:41">
      <c r="A585" s="7">
        <v>582</v>
      </c>
      <c r="B585" s="9" t="s">
        <v>28</v>
      </c>
      <c r="C585" s="9" t="s">
        <v>29</v>
      </c>
      <c r="D585" s="9" t="s">
        <v>101</v>
      </c>
      <c r="E585" s="9" t="s">
        <v>29</v>
      </c>
      <c r="F585" s="2"/>
      <c r="G585" s="2"/>
      <c r="H585" s="1" t="s">
        <v>180</v>
      </c>
      <c r="M585" s="1">
        <f>PRODUCT(SUM(PRODUCT(R585,overview!$J$6),PRODUCT(W585,overview!$K$6),PRODUCT(AB585,overview!$L$6)),1/SUM(overview!$J$6:$L$6))</f>
        <v>0.68764285714285711</v>
      </c>
      <c r="N585" s="1">
        <f>PRODUCT(SUM(PRODUCT(S585,overview!$J$6),PRODUCT(X585,overview!$K$6),PRODUCT(AC585,overview!$L$6)),1/SUM(overview!$J$6:$L$6))</f>
        <v>2.3123571428571426</v>
      </c>
      <c r="O585" s="1">
        <f t="shared" si="144"/>
        <v>11</v>
      </c>
      <c r="P585" s="1">
        <f t="shared" si="145"/>
        <v>2</v>
      </c>
      <c r="Q585" s="1">
        <f t="shared" si="148"/>
        <v>5.4068626212079099E-2</v>
      </c>
      <c r="R585" s="1">
        <v>0.7</v>
      </c>
      <c r="S585" s="1">
        <v>2.2999999999999998</v>
      </c>
      <c r="T585" s="1">
        <v>5</v>
      </c>
      <c r="U585" s="1">
        <v>1</v>
      </c>
      <c r="V585" s="1">
        <f t="shared" si="146"/>
        <v>6.0869565217391307E-2</v>
      </c>
      <c r="W585" s="1">
        <v>0.68200000000000005</v>
      </c>
      <c r="X585" s="1">
        <v>2.3180000000000001</v>
      </c>
      <c r="Y585" s="1">
        <v>5</v>
      </c>
      <c r="Z585" s="1">
        <v>1</v>
      </c>
      <c r="AA585" s="1">
        <f t="shared" si="147"/>
        <v>5.8843830888697157E-2</v>
      </c>
      <c r="AB585" s="1">
        <v>0.66700000000000004</v>
      </c>
      <c r="AC585" s="1">
        <v>2.3330000000000002</v>
      </c>
      <c r="AD585" s="1">
        <v>1</v>
      </c>
      <c r="AE585" s="1">
        <v>0</v>
      </c>
      <c r="AF585" s="1">
        <f t="shared" si="143"/>
        <v>0</v>
      </c>
      <c r="AH585" s="1">
        <f t="shared" si="149"/>
        <v>0.17346829841128117</v>
      </c>
      <c r="AI585" s="1">
        <f t="shared" si="150"/>
        <v>4.9258733550048457E-2</v>
      </c>
      <c r="AJ585" s="1">
        <f t="shared" si="142"/>
        <v>0.19130216189039717</v>
      </c>
      <c r="AK585" s="1">
        <f t="shared" si="137"/>
        <v>1.3700506558008876</v>
      </c>
      <c r="AL585" s="1" t="b">
        <f t="shared" si="138"/>
        <v>0</v>
      </c>
      <c r="AM585" s="1">
        <f t="shared" si="139"/>
        <v>6.4593099847197717</v>
      </c>
      <c r="AN585" s="1" t="b">
        <f t="shared" si="140"/>
        <v>0</v>
      </c>
      <c r="AO585" s="1">
        <v>9.4879999999999995</v>
      </c>
    </row>
    <row r="586" spans="1:41">
      <c r="A586" s="7">
        <v>583</v>
      </c>
      <c r="B586" s="9" t="s">
        <v>43</v>
      </c>
      <c r="C586" s="9" t="s">
        <v>44</v>
      </c>
      <c r="D586" s="9" t="s">
        <v>95</v>
      </c>
      <c r="E586" s="9" t="s">
        <v>44</v>
      </c>
      <c r="F586" s="2"/>
      <c r="G586" s="2"/>
      <c r="H586" s="1" t="s">
        <v>180</v>
      </c>
      <c r="M586" s="1">
        <f>PRODUCT(SUM(PRODUCT(R586,overview!$J$6),PRODUCT(W586,overview!$K$6),PRODUCT(AB586,overview!$L$6)),1/SUM(overview!$J$6:$L$6))</f>
        <v>0.375</v>
      </c>
      <c r="N586" s="1">
        <f>PRODUCT(SUM(PRODUCT(S586,overview!$J$6),PRODUCT(X586,overview!$K$6),PRODUCT(AC586,overview!$L$6)),1/SUM(overview!$J$6:$L$6))</f>
        <v>2.625</v>
      </c>
      <c r="O586" s="1">
        <f t="shared" si="144"/>
        <v>7</v>
      </c>
      <c r="P586" s="1">
        <f t="shared" si="145"/>
        <v>0</v>
      </c>
      <c r="Q586" s="1">
        <f t="shared" si="148"/>
        <v>0</v>
      </c>
      <c r="R586" s="1">
        <v>0.375</v>
      </c>
      <c r="S586" s="1">
        <v>2.625</v>
      </c>
      <c r="T586" s="1">
        <v>3</v>
      </c>
      <c r="U586" s="1">
        <v>0</v>
      </c>
      <c r="V586" s="1">
        <f t="shared" si="146"/>
        <v>0</v>
      </c>
      <c r="W586" s="1">
        <v>0.375</v>
      </c>
      <c r="X586" s="1">
        <v>2.625</v>
      </c>
      <c r="Y586" s="1">
        <v>3</v>
      </c>
      <c r="Z586" s="1">
        <v>0</v>
      </c>
      <c r="AA586" s="1">
        <f t="shared" si="147"/>
        <v>0</v>
      </c>
      <c r="AB586" s="1">
        <v>0.375</v>
      </c>
      <c r="AC586" s="1">
        <v>2.625</v>
      </c>
      <c r="AD586" s="1">
        <v>1</v>
      </c>
      <c r="AE586" s="1">
        <v>0</v>
      </c>
      <c r="AF586" s="1">
        <f t="shared" si="143"/>
        <v>0</v>
      </c>
      <c r="AH586" s="1">
        <f t="shared" si="149"/>
        <v>0.21393024594883611</v>
      </c>
      <c r="AI586" s="1">
        <f t="shared" si="150"/>
        <v>8.2381738486935738E-2</v>
      </c>
      <c r="AJ586" s="1">
        <f t="shared" si="142"/>
        <v>0.12119333911821824</v>
      </c>
      <c r="AK586" s="1">
        <f t="shared" si="137"/>
        <v>0.57934472987589769</v>
      </c>
      <c r="AL586" s="1" t="b">
        <f t="shared" si="138"/>
        <v>0</v>
      </c>
      <c r="AM586" s="1">
        <f t="shared" si="139"/>
        <v>9.2593027844765494</v>
      </c>
      <c r="AN586" s="1" t="b">
        <f t="shared" si="140"/>
        <v>0</v>
      </c>
      <c r="AO586" s="1">
        <v>9.4879999999999995</v>
      </c>
    </row>
    <row r="587" spans="1:41">
      <c r="A587" s="7">
        <v>584</v>
      </c>
      <c r="B587" s="9" t="s">
        <v>74</v>
      </c>
      <c r="C587" s="9" t="s">
        <v>1</v>
      </c>
      <c r="D587" s="9" t="s">
        <v>74</v>
      </c>
      <c r="E587" s="9" t="s">
        <v>1</v>
      </c>
      <c r="F587" s="2"/>
      <c r="G587" s="2"/>
      <c r="H587" s="1" t="s">
        <v>180</v>
      </c>
      <c r="M587" s="1">
        <f>PRODUCT(SUM(PRODUCT(R587,overview!$J$6),PRODUCT(W587,overview!$K$6),PRODUCT(AB587,overview!$L$6)),1/SUM(overview!$J$6:$L$6))</f>
        <v>1.1438095238095238</v>
      </c>
      <c r="N587" s="1">
        <f>PRODUCT(SUM(PRODUCT(S587,overview!$J$6),PRODUCT(X587,overview!$K$6),PRODUCT(AC587,overview!$L$6)),1/SUM(overview!$J$6:$L$6))</f>
        <v>1.8561904761904762</v>
      </c>
      <c r="O587" s="1">
        <f t="shared" si="144"/>
        <v>17</v>
      </c>
      <c r="P587" s="1">
        <f t="shared" si="145"/>
        <v>0</v>
      </c>
      <c r="Q587" s="1">
        <f t="shared" si="148"/>
        <v>0</v>
      </c>
      <c r="R587" s="1">
        <v>1.141</v>
      </c>
      <c r="S587" s="1">
        <v>1.859</v>
      </c>
      <c r="T587" s="1">
        <v>7</v>
      </c>
      <c r="U587" s="1">
        <v>0</v>
      </c>
      <c r="V587" s="1">
        <f t="shared" si="146"/>
        <v>0</v>
      </c>
      <c r="W587" s="1">
        <v>1.1399999999999999</v>
      </c>
      <c r="X587" s="1">
        <v>1.86</v>
      </c>
      <c r="Y587" s="1">
        <v>10</v>
      </c>
      <c r="Z587" s="1">
        <v>0</v>
      </c>
      <c r="AA587" s="1">
        <f t="shared" si="147"/>
        <v>0</v>
      </c>
      <c r="AB587" s="1">
        <v>1.286</v>
      </c>
      <c r="AC587" s="1">
        <v>1.714</v>
      </c>
      <c r="AD587" s="1">
        <v>0</v>
      </c>
      <c r="AE587" s="1">
        <v>0</v>
      </c>
      <c r="AF587" s="1" t="e">
        <f t="shared" si="143"/>
        <v>#DIV/0!</v>
      </c>
      <c r="AH587" s="1">
        <f t="shared" si="149"/>
        <v>0.25023087282457473</v>
      </c>
      <c r="AI587" s="1">
        <f t="shared" si="150"/>
        <v>7.2268951774663456E-2</v>
      </c>
      <c r="AJ587" s="1">
        <f t="shared" si="142"/>
        <v>9.3735677680096649E-2</v>
      </c>
      <c r="AK587" s="1">
        <f t="shared" ref="AK587:AK650" si="151">(((SUM(AJ585:AJ589))-(SUM(AI585:AI589)))^2)/(AVERAGE(AI585:AI589))</f>
        <v>1.0170896435770764</v>
      </c>
      <c r="AL587" s="1" t="b">
        <f t="shared" ref="AL587:AL650" si="152">IF(AK587&gt;AO587, TRUE, FALSE)</f>
        <v>0</v>
      </c>
      <c r="AM587" s="1">
        <f t="shared" ref="AM587:AM650" si="153">(((SUM(AH585:AH589))-(SUM(AI585:AI589)))^2)/(AVERAGE(AI585:AI589))</f>
        <v>10.959989939078042</v>
      </c>
      <c r="AN587" s="1" t="b">
        <f t="shared" ref="AN587:AN650" si="154">IF(AM587&gt;AO587, TRUE, FALSE)</f>
        <v>1</v>
      </c>
      <c r="AO587" s="1">
        <v>9.4879999999999995</v>
      </c>
    </row>
    <row r="588" spans="1:41">
      <c r="A588" s="7">
        <v>585</v>
      </c>
      <c r="B588" s="9" t="s">
        <v>41</v>
      </c>
      <c r="C588" s="9" t="s">
        <v>42</v>
      </c>
      <c r="D588" s="9" t="s">
        <v>41</v>
      </c>
      <c r="E588" s="9" t="s">
        <v>42</v>
      </c>
      <c r="F588" s="2"/>
      <c r="G588" s="2"/>
      <c r="H588" s="1" t="s">
        <v>180</v>
      </c>
      <c r="M588" s="1">
        <f>PRODUCT(SUM(PRODUCT(R588,overview!$J$6),PRODUCT(W588,overview!$K$6),PRODUCT(AB588,overview!$L$6)),1/SUM(overview!$J$6:$L$6))</f>
        <v>0.42899999999999988</v>
      </c>
      <c r="N588" s="1">
        <f>PRODUCT(SUM(PRODUCT(S588,overview!$J$6),PRODUCT(X588,overview!$K$6),PRODUCT(AC588,overview!$L$6)),1/SUM(overview!$J$6:$L$6))</f>
        <v>2.5709999999999997</v>
      </c>
      <c r="O588" s="1">
        <f t="shared" si="144"/>
        <v>8</v>
      </c>
      <c r="P588" s="1">
        <f t="shared" si="145"/>
        <v>0</v>
      </c>
      <c r="Q588" s="1">
        <f t="shared" si="148"/>
        <v>0</v>
      </c>
      <c r="R588" s="1">
        <v>0.42899999999999999</v>
      </c>
      <c r="S588" s="1">
        <v>2.5710000000000002</v>
      </c>
      <c r="T588" s="1">
        <v>4</v>
      </c>
      <c r="U588" s="1">
        <v>0</v>
      </c>
      <c r="V588" s="1">
        <f t="shared" si="146"/>
        <v>0</v>
      </c>
      <c r="W588" s="1">
        <v>0.42899999999999999</v>
      </c>
      <c r="X588" s="1">
        <v>2.5710000000000002</v>
      </c>
      <c r="Y588" s="1">
        <v>4</v>
      </c>
      <c r="Z588" s="1">
        <v>0</v>
      </c>
      <c r="AA588" s="1">
        <f t="shared" si="147"/>
        <v>0</v>
      </c>
      <c r="AB588" s="1">
        <v>0.42899999999999999</v>
      </c>
      <c r="AC588" s="1">
        <v>2.5710000000000002</v>
      </c>
      <c r="AD588" s="1">
        <v>0</v>
      </c>
      <c r="AE588" s="1">
        <v>0</v>
      </c>
      <c r="AF588" s="1" t="e">
        <f t="shared" si="143"/>
        <v>#DIV/0!</v>
      </c>
      <c r="AH588" s="1">
        <f t="shared" si="149"/>
        <v>0.29755968726455528</v>
      </c>
      <c r="AI588" s="1">
        <f t="shared" si="150"/>
        <v>6.9591305034343021E-2</v>
      </c>
      <c r="AJ588" s="1">
        <f t="shared" si="142"/>
        <v>0.10292607802874741</v>
      </c>
      <c r="AK588" s="1">
        <f t="shared" si="151"/>
        <v>0.38187369904108909</v>
      </c>
      <c r="AL588" s="1" t="b">
        <f t="shared" si="152"/>
        <v>0</v>
      </c>
      <c r="AM588" s="1">
        <f t="shared" si="153"/>
        <v>13.371696754906424</v>
      </c>
      <c r="AN588" s="1" t="b">
        <f t="shared" si="154"/>
        <v>1</v>
      </c>
      <c r="AO588" s="1">
        <v>9.4879999999999995</v>
      </c>
    </row>
    <row r="589" spans="1:41">
      <c r="A589" s="7">
        <v>586</v>
      </c>
      <c r="B589" s="9" t="s">
        <v>45</v>
      </c>
      <c r="C589" s="9" t="s">
        <v>46</v>
      </c>
      <c r="D589" s="9" t="s">
        <v>45</v>
      </c>
      <c r="E589" s="9" t="s">
        <v>46</v>
      </c>
      <c r="F589" s="2"/>
      <c r="G589" s="2"/>
      <c r="H589" s="1" t="s">
        <v>180</v>
      </c>
      <c r="M589" s="1">
        <f>PRODUCT(SUM(PRODUCT(R589,overview!$J$6),PRODUCT(W589,overview!$K$6),PRODUCT(AB589,overview!$L$6)),1/SUM(overview!$J$6:$L$6))</f>
        <v>1.028547619047619</v>
      </c>
      <c r="N589" s="1">
        <f>PRODUCT(SUM(PRODUCT(S589,overview!$J$6),PRODUCT(X589,overview!$K$6),PRODUCT(AC589,overview!$L$6)),1/SUM(overview!$J$6:$L$6))</f>
        <v>1.971452380952381</v>
      </c>
      <c r="O589" s="1">
        <f t="shared" si="144"/>
        <v>12</v>
      </c>
      <c r="P589" s="1">
        <f t="shared" si="145"/>
        <v>4</v>
      </c>
      <c r="Q589" s="1">
        <f t="shared" si="148"/>
        <v>0.17390691738827629</v>
      </c>
      <c r="R589" s="1">
        <v>1.022</v>
      </c>
      <c r="S589" s="1">
        <v>1.978</v>
      </c>
      <c r="T589" s="1">
        <v>5</v>
      </c>
      <c r="U589" s="1">
        <v>0</v>
      </c>
      <c r="V589" s="1">
        <f t="shared" si="146"/>
        <v>0</v>
      </c>
      <c r="W589" s="1">
        <v>1.0329999999999999</v>
      </c>
      <c r="X589" s="1">
        <v>1.9670000000000001</v>
      </c>
      <c r="Y589" s="1">
        <v>7</v>
      </c>
      <c r="Z589" s="1">
        <v>4</v>
      </c>
      <c r="AA589" s="1">
        <f t="shared" si="147"/>
        <v>0.30009441499019529</v>
      </c>
      <c r="AB589" s="1">
        <v>1</v>
      </c>
      <c r="AC589" s="1">
        <v>2</v>
      </c>
      <c r="AD589" s="1">
        <v>0</v>
      </c>
      <c r="AE589" s="1">
        <v>0</v>
      </c>
      <c r="AF589" s="1" t="e">
        <f t="shared" si="143"/>
        <v>#DIV/0!</v>
      </c>
      <c r="AH589" s="1">
        <f t="shared" si="149"/>
        <v>0.26922121362694357</v>
      </c>
      <c r="AI589" s="1">
        <f t="shared" si="150"/>
        <v>6.699052659219909E-2</v>
      </c>
      <c r="AJ589" s="1">
        <f t="shared" si="142"/>
        <v>9.4510794671566353E-2</v>
      </c>
      <c r="AK589" s="1">
        <f t="shared" si="151"/>
        <v>0.34122291439093067</v>
      </c>
      <c r="AL589" s="1" t="b">
        <f t="shared" si="152"/>
        <v>0</v>
      </c>
      <c r="AM589" s="1">
        <f t="shared" si="153"/>
        <v>16.277230106159067</v>
      </c>
      <c r="AN589" s="1" t="b">
        <f t="shared" si="154"/>
        <v>1</v>
      </c>
      <c r="AO589" s="1">
        <v>9.4879999999999995</v>
      </c>
    </row>
    <row r="590" spans="1:41">
      <c r="A590" s="7">
        <v>587</v>
      </c>
      <c r="B590" s="9" t="s">
        <v>83</v>
      </c>
      <c r="C590" s="9" t="s">
        <v>61</v>
      </c>
      <c r="D590" s="9" t="s">
        <v>83</v>
      </c>
      <c r="E590" s="9" t="s">
        <v>61</v>
      </c>
      <c r="F590" s="2"/>
      <c r="G590" s="2"/>
      <c r="H590" s="1" t="s">
        <v>180</v>
      </c>
      <c r="M590" s="1">
        <f>PRODUCT(SUM(PRODUCT(R590,overview!$J$6),PRODUCT(W590,overview!$K$6),PRODUCT(AB590,overview!$L$6)),1/SUM(overview!$J$6:$L$6))</f>
        <v>0.98928571428571421</v>
      </c>
      <c r="N590" s="1">
        <f>PRODUCT(SUM(PRODUCT(S590,overview!$J$6),PRODUCT(X590,overview!$K$6),PRODUCT(AC590,overview!$L$6)),1/SUM(overview!$J$6:$L$6))</f>
        <v>2.0107142857142852</v>
      </c>
      <c r="O590" s="1">
        <f t="shared" si="144"/>
        <v>12.8</v>
      </c>
      <c r="P590" s="1">
        <f t="shared" si="145"/>
        <v>8.1999999999999993</v>
      </c>
      <c r="Q590" s="1">
        <f t="shared" si="148"/>
        <v>0.31519205150976914</v>
      </c>
      <c r="R590" s="1">
        <v>0.99099999999999999</v>
      </c>
      <c r="S590" s="1">
        <v>2.0089999999999999</v>
      </c>
      <c r="T590" s="1">
        <v>2.8</v>
      </c>
      <c r="U590" s="1">
        <v>2.2000000000000002</v>
      </c>
      <c r="V590" s="1">
        <f t="shared" si="146"/>
        <v>0.38757733058380156</v>
      </c>
      <c r="W590" s="1">
        <v>0.98799999999999999</v>
      </c>
      <c r="X590" s="1">
        <v>2.012</v>
      </c>
      <c r="Y590" s="1">
        <v>10</v>
      </c>
      <c r="Z590" s="1">
        <v>6</v>
      </c>
      <c r="AA590" s="1">
        <f t="shared" si="147"/>
        <v>0.29463220675944335</v>
      </c>
      <c r="AB590" s="1">
        <v>1</v>
      </c>
      <c r="AC590" s="1">
        <v>2</v>
      </c>
      <c r="AD590" s="1">
        <v>0</v>
      </c>
      <c r="AE590" s="1">
        <v>0</v>
      </c>
      <c r="AF590" s="1" t="e">
        <f t="shared" si="143"/>
        <v>#DIV/0!</v>
      </c>
      <c r="AH590" s="1">
        <f t="shared" si="149"/>
        <v>0.28574640489958891</v>
      </c>
      <c r="AI590" s="1">
        <f t="shared" si="150"/>
        <v>5.8434959349593502E-2</v>
      </c>
      <c r="AJ590" s="1">
        <f t="shared" ref="AJ590:AJ601" si="155">(SUM(AE586:AE596)*SUM(AB586:AB596))/(SUM(AD586:AD596)*SUM(AC586:AC596))</f>
        <v>0.10072057135569441</v>
      </c>
      <c r="AK590" s="1">
        <f t="shared" si="151"/>
        <v>0.2225209965878262</v>
      </c>
      <c r="AL590" s="1" t="b">
        <f t="shared" si="152"/>
        <v>0</v>
      </c>
      <c r="AM590" s="1">
        <f t="shared" si="153"/>
        <v>16.072125604884754</v>
      </c>
      <c r="AN590" s="1" t="b">
        <f t="shared" si="154"/>
        <v>1</v>
      </c>
      <c r="AO590" s="1">
        <v>9.4879999999999995</v>
      </c>
    </row>
    <row r="591" spans="1:41">
      <c r="A591" s="7">
        <v>588</v>
      </c>
      <c r="B591" s="9" t="s">
        <v>30</v>
      </c>
      <c r="C591" s="9" t="s">
        <v>31</v>
      </c>
      <c r="D591" s="9" t="s">
        <v>75</v>
      </c>
      <c r="E591" s="9" t="s">
        <v>1</v>
      </c>
      <c r="F591" s="2"/>
      <c r="G591" s="2"/>
      <c r="H591" s="1" t="s">
        <v>180</v>
      </c>
      <c r="M591" s="1">
        <f>PRODUCT(SUM(PRODUCT(R591,overview!$J$6),PRODUCT(W591,overview!$K$6),PRODUCT(AB591,overview!$L$6)),1/SUM(overview!$J$6:$L$6))</f>
        <v>0.94771428571428573</v>
      </c>
      <c r="N591" s="1">
        <f>PRODUCT(SUM(PRODUCT(S591,overview!$J$6),PRODUCT(X591,overview!$K$6),PRODUCT(AC591,overview!$L$6)),1/SUM(overview!$J$6:$L$6))</f>
        <v>2.052285714285714</v>
      </c>
      <c r="O591" s="1">
        <f t="shared" si="144"/>
        <v>18.8</v>
      </c>
      <c r="P591" s="1">
        <f t="shared" si="145"/>
        <v>16.2</v>
      </c>
      <c r="Q591" s="1">
        <f t="shared" si="148"/>
        <v>0.39792091848069178</v>
      </c>
      <c r="R591" s="1">
        <v>1.0089999999999999</v>
      </c>
      <c r="S591" s="1">
        <v>1.9910000000000001</v>
      </c>
      <c r="T591" s="1">
        <v>10</v>
      </c>
      <c r="U591" s="1">
        <v>2</v>
      </c>
      <c r="V591" s="1">
        <f t="shared" si="146"/>
        <v>0.10135610246107483</v>
      </c>
      <c r="W591" s="1">
        <v>0.91400000000000003</v>
      </c>
      <c r="X591" s="1">
        <v>2.0859999999999999</v>
      </c>
      <c r="Y591" s="1">
        <v>8.8000000000000007</v>
      </c>
      <c r="Z591" s="1">
        <v>13.2</v>
      </c>
      <c r="AA591" s="1">
        <f t="shared" si="147"/>
        <v>0.65723873441994252</v>
      </c>
      <c r="AB591" s="1">
        <v>1</v>
      </c>
      <c r="AC591" s="1">
        <v>2</v>
      </c>
      <c r="AD591" s="1">
        <v>0</v>
      </c>
      <c r="AE591" s="1">
        <v>1</v>
      </c>
      <c r="AF591" s="1" t="e">
        <f t="shared" si="143"/>
        <v>#DIV/0!</v>
      </c>
      <c r="AH591" s="1">
        <f t="shared" si="149"/>
        <v>0.30978116000774547</v>
      </c>
      <c r="AI591" s="1">
        <f t="shared" si="150"/>
        <v>8.0779034050062093E-2</v>
      </c>
      <c r="AJ591" s="1">
        <f t="shared" si="155"/>
        <v>0.11029347541269978</v>
      </c>
      <c r="AK591" s="1">
        <f t="shared" si="151"/>
        <v>0.10709990817843661</v>
      </c>
      <c r="AL591" s="1" t="b">
        <f t="shared" si="152"/>
        <v>0</v>
      </c>
      <c r="AM591" s="1">
        <f t="shared" si="153"/>
        <v>14.674970958185318</v>
      </c>
      <c r="AN591" s="1" t="b">
        <f t="shared" si="154"/>
        <v>1</v>
      </c>
      <c r="AO591" s="1">
        <v>9.4879999999999995</v>
      </c>
    </row>
    <row r="592" spans="1:41">
      <c r="A592" s="7">
        <v>589</v>
      </c>
      <c r="B592" s="9" t="s">
        <v>40</v>
      </c>
      <c r="C592" s="9" t="s">
        <v>29</v>
      </c>
      <c r="D592" s="9" t="s">
        <v>28</v>
      </c>
      <c r="E592" s="9" t="s">
        <v>29</v>
      </c>
      <c r="F592" s="2"/>
      <c r="G592" s="2"/>
      <c r="H592" s="1" t="s">
        <v>285</v>
      </c>
      <c r="M592" s="1">
        <f>PRODUCT(SUM(PRODUCT(R592,overview!$J$6),PRODUCT(W592,overview!$K$6),PRODUCT(AB592,overview!$L$6)),1/SUM(overview!$J$6:$L$6))</f>
        <v>0.79119047619047622</v>
      </c>
      <c r="N592" s="1">
        <f>PRODUCT(SUM(PRODUCT(S592,overview!$J$6),PRODUCT(X592,overview!$K$6),PRODUCT(AC592,overview!$L$6)),1/SUM(overview!$J$6:$L$6))</f>
        <v>2.2088095238095238</v>
      </c>
      <c r="O592" s="1">
        <f t="shared" si="144"/>
        <v>11.2</v>
      </c>
      <c r="P592" s="1">
        <f t="shared" si="145"/>
        <v>18.8</v>
      </c>
      <c r="Q592" s="1">
        <f t="shared" si="148"/>
        <v>0.60126041361893479</v>
      </c>
      <c r="R592" s="1">
        <v>0.81200000000000006</v>
      </c>
      <c r="S592" s="1">
        <v>2.1880000000000002</v>
      </c>
      <c r="T592" s="1">
        <v>3.2</v>
      </c>
      <c r="U592" s="1">
        <v>5.8</v>
      </c>
      <c r="V592" s="1">
        <f t="shared" si="146"/>
        <v>0.67264625228519193</v>
      </c>
      <c r="W592" s="1">
        <v>0.78500000000000003</v>
      </c>
      <c r="X592" s="1">
        <v>2.2149999999999999</v>
      </c>
      <c r="Y592" s="1">
        <v>7</v>
      </c>
      <c r="Z592" s="1">
        <v>13</v>
      </c>
      <c r="AA592" s="1">
        <f t="shared" si="147"/>
        <v>0.6581747823282813</v>
      </c>
      <c r="AB592" s="1">
        <v>0.66700000000000004</v>
      </c>
      <c r="AC592" s="1">
        <v>2.3330000000000002</v>
      </c>
      <c r="AD592" s="1">
        <v>1</v>
      </c>
      <c r="AE592" s="1">
        <v>0</v>
      </c>
      <c r="AF592" s="1">
        <f t="shared" si="143"/>
        <v>0</v>
      </c>
      <c r="AH592" s="1">
        <f t="shared" si="149"/>
        <v>0.32125559497684675</v>
      </c>
      <c r="AI592" s="1">
        <f t="shared" si="150"/>
        <v>0.10353509327286918</v>
      </c>
      <c r="AJ592" s="1">
        <f t="shared" si="155"/>
        <v>0.1008100523025896</v>
      </c>
      <c r="AK592" s="1">
        <f t="shared" si="151"/>
        <v>3.5162496610907375E-2</v>
      </c>
      <c r="AL592" s="1" t="b">
        <f t="shared" si="152"/>
        <v>0</v>
      </c>
      <c r="AM592" s="1">
        <f t="shared" si="153"/>
        <v>13.296777611845252</v>
      </c>
      <c r="AN592" s="1" t="b">
        <f t="shared" si="154"/>
        <v>1</v>
      </c>
      <c r="AO592" s="1">
        <v>9.4879999999999995</v>
      </c>
    </row>
    <row r="593" spans="1:41">
      <c r="A593" s="7">
        <v>590</v>
      </c>
      <c r="B593" s="9" t="s">
        <v>74</v>
      </c>
      <c r="C593" s="9" t="s">
        <v>1</v>
      </c>
      <c r="D593" s="9" t="s">
        <v>75</v>
      </c>
      <c r="E593" s="9" t="s">
        <v>1</v>
      </c>
      <c r="F593" s="2"/>
      <c r="G593" s="2"/>
      <c r="H593" s="1" t="s">
        <v>285</v>
      </c>
      <c r="M593" s="1">
        <f>PRODUCT(SUM(PRODUCT(R593,overview!$J$6),PRODUCT(W593,overview!$K$6),PRODUCT(AB593,overview!$L$6)),1/SUM(overview!$J$6:$L$6))</f>
        <v>1.0349999999999999</v>
      </c>
      <c r="N593" s="1">
        <f>PRODUCT(SUM(PRODUCT(S593,overview!$J$6),PRODUCT(X593,overview!$K$6),PRODUCT(AC593,overview!$L$6)),1/SUM(overview!$J$6:$L$6))</f>
        <v>1.9649999999999999</v>
      </c>
      <c r="O593" s="1">
        <f t="shared" si="144"/>
        <v>16.7</v>
      </c>
      <c r="P593" s="1">
        <f t="shared" si="145"/>
        <v>8.3000000000000007</v>
      </c>
      <c r="Q593" s="1">
        <f t="shared" si="148"/>
        <v>0.26178177995154728</v>
      </c>
      <c r="R593" s="1">
        <v>1.137</v>
      </c>
      <c r="S593" s="1">
        <v>1.863</v>
      </c>
      <c r="T593" s="1">
        <v>9</v>
      </c>
      <c r="U593" s="1">
        <v>0</v>
      </c>
      <c r="V593" s="1">
        <f t="shared" si="146"/>
        <v>0</v>
      </c>
      <c r="W593" s="1">
        <v>0.97599999999999998</v>
      </c>
      <c r="X593" s="1">
        <v>2.024</v>
      </c>
      <c r="Y593" s="1">
        <v>6.7</v>
      </c>
      <c r="Z593" s="1">
        <v>8.3000000000000007</v>
      </c>
      <c r="AA593" s="1">
        <f t="shared" si="147"/>
        <v>0.5973688867913397</v>
      </c>
      <c r="AB593" s="1">
        <v>1.2</v>
      </c>
      <c r="AC593" s="1">
        <v>1.8</v>
      </c>
      <c r="AD593" s="1">
        <v>1</v>
      </c>
      <c r="AE593" s="1">
        <v>0</v>
      </c>
      <c r="AF593" s="1">
        <f t="shared" si="143"/>
        <v>0</v>
      </c>
      <c r="AH593" s="1">
        <f t="shared" si="149"/>
        <v>0.32517272300592304</v>
      </c>
      <c r="AI593" s="1">
        <f t="shared" si="150"/>
        <v>0.10206026834811936</v>
      </c>
      <c r="AJ593" s="1">
        <f t="shared" si="155"/>
        <v>9.9383814000762294E-2</v>
      </c>
      <c r="AK593" s="1">
        <f t="shared" si="151"/>
        <v>5.4924384150963129E-3</v>
      </c>
      <c r="AL593" s="1" t="b">
        <f t="shared" si="152"/>
        <v>0</v>
      </c>
      <c r="AM593" s="1">
        <f t="shared" si="153"/>
        <v>13.3818896848592</v>
      </c>
      <c r="AN593" s="1" t="b">
        <f t="shared" si="154"/>
        <v>1</v>
      </c>
      <c r="AO593" s="1">
        <v>9.4879999999999995</v>
      </c>
    </row>
    <row r="594" spans="1:41">
      <c r="A594" s="7">
        <v>591</v>
      </c>
      <c r="B594" s="9" t="s">
        <v>30</v>
      </c>
      <c r="C594" s="9" t="s">
        <v>31</v>
      </c>
      <c r="D594" s="9" t="s">
        <v>30</v>
      </c>
      <c r="E594" s="9" t="s">
        <v>31</v>
      </c>
      <c r="F594" s="2"/>
      <c r="G594" s="2"/>
      <c r="H594" s="1" t="s">
        <v>285</v>
      </c>
      <c r="M594" s="1">
        <f>PRODUCT(SUM(PRODUCT(R594,overview!$J$6),PRODUCT(W594,overview!$K$6),PRODUCT(AB594,overview!$L$6)),1/SUM(overview!$J$6:$L$6))</f>
        <v>1.0160714285714285</v>
      </c>
      <c r="N594" s="1">
        <f>PRODUCT(SUM(PRODUCT(S594,overview!$J$6),PRODUCT(X594,overview!$K$6),PRODUCT(AC594,overview!$L$6)),1/SUM(overview!$J$6:$L$6))</f>
        <v>1.9839285714285715</v>
      </c>
      <c r="O594" s="1">
        <f t="shared" si="144"/>
        <v>18.8</v>
      </c>
      <c r="P594" s="1">
        <f t="shared" si="145"/>
        <v>11.2</v>
      </c>
      <c r="Q594" s="1">
        <f t="shared" si="148"/>
        <v>0.30511136220004975</v>
      </c>
      <c r="R594" s="1">
        <v>1</v>
      </c>
      <c r="S594" s="1">
        <v>2</v>
      </c>
      <c r="T594" s="1">
        <v>9</v>
      </c>
      <c r="U594" s="1">
        <v>0</v>
      </c>
      <c r="V594" s="1">
        <f t="shared" si="146"/>
        <v>0</v>
      </c>
      <c r="W594" s="1">
        <v>1.0249999999999999</v>
      </c>
      <c r="X594" s="1">
        <v>1.9750000000000001</v>
      </c>
      <c r="Y594" s="1">
        <v>9.8000000000000007</v>
      </c>
      <c r="Z594" s="1">
        <v>11.2</v>
      </c>
      <c r="AA594" s="1">
        <f t="shared" si="147"/>
        <v>0.59312839059674483</v>
      </c>
      <c r="AB594" s="1">
        <v>1</v>
      </c>
      <c r="AC594" s="1">
        <v>2</v>
      </c>
      <c r="AD594" s="1">
        <v>0</v>
      </c>
      <c r="AE594" s="1">
        <v>0</v>
      </c>
      <c r="AF594" s="1" t="e">
        <f t="shared" si="143"/>
        <v>#DIV/0!</v>
      </c>
      <c r="AH594" s="1">
        <f t="shared" si="149"/>
        <v>0.30664127787232431</v>
      </c>
      <c r="AI594" s="1">
        <f t="shared" si="150"/>
        <v>0.10729299268776459</v>
      </c>
      <c r="AJ594" s="1">
        <f t="shared" si="155"/>
        <v>9.7280686984340795E-2</v>
      </c>
      <c r="AK594" s="1">
        <f t="shared" si="151"/>
        <v>8.1438342224965765E-2</v>
      </c>
      <c r="AL594" s="1" t="b">
        <f t="shared" si="152"/>
        <v>0</v>
      </c>
      <c r="AM594" s="1">
        <f t="shared" si="153"/>
        <v>13.708706737150875</v>
      </c>
      <c r="AN594" s="1" t="b">
        <f t="shared" si="154"/>
        <v>1</v>
      </c>
      <c r="AO594" s="1">
        <v>9.4879999999999995</v>
      </c>
    </row>
    <row r="595" spans="1:41">
      <c r="A595" s="7">
        <v>592</v>
      </c>
      <c r="B595" s="9" t="s">
        <v>41</v>
      </c>
      <c r="C595" s="9" t="s">
        <v>42</v>
      </c>
      <c r="D595" s="9" t="s">
        <v>41</v>
      </c>
      <c r="E595" s="9" t="s">
        <v>42</v>
      </c>
      <c r="F595" s="2"/>
      <c r="G595" s="2"/>
      <c r="H595" s="1" t="s">
        <v>285</v>
      </c>
      <c r="M595" s="1">
        <f>PRODUCT(SUM(PRODUCT(R595,overview!$J$6),PRODUCT(W595,overview!$K$6),PRODUCT(AB595,overview!$L$6)),1/SUM(overview!$J$6:$L$6))</f>
        <v>0.42899999999999988</v>
      </c>
      <c r="N595" s="1">
        <f>PRODUCT(SUM(PRODUCT(S595,overview!$J$6),PRODUCT(X595,overview!$K$6),PRODUCT(AC595,overview!$L$6)),1/SUM(overview!$J$6:$L$6))</f>
        <v>2.5709999999999997</v>
      </c>
      <c r="O595" s="1">
        <f t="shared" si="144"/>
        <v>9</v>
      </c>
      <c r="P595" s="1">
        <f t="shared" si="145"/>
        <v>0</v>
      </c>
      <c r="Q595" s="1">
        <f t="shared" si="148"/>
        <v>0</v>
      </c>
      <c r="R595" s="1">
        <v>0.42899999999999999</v>
      </c>
      <c r="S595" s="1">
        <v>2.5710000000000002</v>
      </c>
      <c r="T595" s="1">
        <v>4</v>
      </c>
      <c r="U595" s="1">
        <v>0</v>
      </c>
      <c r="V595" s="1">
        <f t="shared" si="146"/>
        <v>0</v>
      </c>
      <c r="W595" s="1">
        <v>0.42899999999999999</v>
      </c>
      <c r="X595" s="1">
        <v>2.5710000000000002</v>
      </c>
      <c r="Y595" s="1">
        <v>5</v>
      </c>
      <c r="Z595" s="1">
        <v>0</v>
      </c>
      <c r="AA595" s="1">
        <f t="shared" si="147"/>
        <v>0</v>
      </c>
      <c r="AB595" s="1">
        <v>0.42899999999999999</v>
      </c>
      <c r="AC595" s="1">
        <v>2.5710000000000002</v>
      </c>
      <c r="AD595" s="1">
        <v>0</v>
      </c>
      <c r="AE595" s="1">
        <v>0</v>
      </c>
      <c r="AF595" s="1" t="e">
        <f t="shared" si="143"/>
        <v>#DIV/0!</v>
      </c>
      <c r="AH595" s="1">
        <f t="shared" si="149"/>
        <v>0.35501900633703709</v>
      </c>
      <c r="AI595" s="1">
        <f t="shared" si="150"/>
        <v>8.8370192089369248E-2</v>
      </c>
      <c r="AJ595" s="1">
        <f t="shared" si="155"/>
        <v>9.7280686984340795E-2</v>
      </c>
      <c r="AK595" s="1">
        <f t="shared" si="151"/>
        <v>0.20270458759079246</v>
      </c>
      <c r="AL595" s="1" t="b">
        <f t="shared" si="152"/>
        <v>0</v>
      </c>
      <c r="AM595" s="1">
        <f t="shared" si="153"/>
        <v>15.137714964149161</v>
      </c>
      <c r="AN595" s="1" t="b">
        <f t="shared" si="154"/>
        <v>1</v>
      </c>
      <c r="AO595" s="1">
        <v>9.4879999999999995</v>
      </c>
    </row>
    <row r="596" spans="1:41">
      <c r="A596" s="7">
        <v>593</v>
      </c>
      <c r="B596" s="9" t="s">
        <v>76</v>
      </c>
      <c r="C596" s="9" t="s">
        <v>46</v>
      </c>
      <c r="D596" s="9" t="s">
        <v>45</v>
      </c>
      <c r="E596" s="9" t="s">
        <v>46</v>
      </c>
      <c r="F596" s="2"/>
      <c r="G596" s="2"/>
      <c r="H596" s="1" t="s">
        <v>285</v>
      </c>
      <c r="M596" s="1">
        <f>PRODUCT(SUM(PRODUCT(R596,overview!$J$6),PRODUCT(W596,overview!$K$6),PRODUCT(AB596,overview!$L$6)),1/SUM(overview!$J$6:$L$6))</f>
        <v>1.0048809523809523</v>
      </c>
      <c r="N596" s="1">
        <f>PRODUCT(SUM(PRODUCT(S596,overview!$J$6),PRODUCT(X596,overview!$K$6),PRODUCT(AC596,overview!$L$6)),1/SUM(overview!$J$6:$L$6))</f>
        <v>1.9951190476190475</v>
      </c>
      <c r="O596" s="1">
        <f t="shared" si="144"/>
        <v>16</v>
      </c>
      <c r="P596" s="1">
        <f t="shared" si="145"/>
        <v>1</v>
      </c>
      <c r="Q596" s="1">
        <f t="shared" si="148"/>
        <v>3.147935437675279E-2</v>
      </c>
      <c r="R596" s="1">
        <v>1.0389999999999999</v>
      </c>
      <c r="S596" s="1">
        <v>1.9610000000000001</v>
      </c>
      <c r="T596" s="1">
        <v>11</v>
      </c>
      <c r="U596" s="1">
        <v>0</v>
      </c>
      <c r="V596" s="1">
        <f t="shared" si="146"/>
        <v>0</v>
      </c>
      <c r="W596" s="1">
        <v>0.98399999999999999</v>
      </c>
      <c r="X596" s="1">
        <v>2.016</v>
      </c>
      <c r="Y596" s="1">
        <v>4</v>
      </c>
      <c r="Z596" s="1">
        <v>1</v>
      </c>
      <c r="AA596" s="1">
        <f t="shared" si="147"/>
        <v>0.12202380952380952</v>
      </c>
      <c r="AB596" s="1">
        <v>1.091</v>
      </c>
      <c r="AC596" s="1">
        <v>1.909</v>
      </c>
      <c r="AD596" s="1">
        <v>1</v>
      </c>
      <c r="AE596" s="1">
        <v>0</v>
      </c>
      <c r="AF596" s="1">
        <f t="shared" si="143"/>
        <v>0</v>
      </c>
      <c r="AH596" s="1">
        <f t="shared" si="149"/>
        <v>0.32676490407483738</v>
      </c>
      <c r="AI596" s="1">
        <f t="shared" si="150"/>
        <v>8.2238074624313831E-2</v>
      </c>
      <c r="AJ596" s="1">
        <f t="shared" si="155"/>
        <v>0</v>
      </c>
      <c r="AK596" s="1">
        <f t="shared" si="151"/>
        <v>0.43866549533070764</v>
      </c>
      <c r="AL596" s="1" t="b">
        <f t="shared" si="152"/>
        <v>0</v>
      </c>
      <c r="AM596" s="1">
        <f t="shared" si="153"/>
        <v>14.876905467958965</v>
      </c>
      <c r="AN596" s="1" t="b">
        <f t="shared" si="154"/>
        <v>1</v>
      </c>
      <c r="AO596" s="1">
        <v>9.4879999999999995</v>
      </c>
    </row>
    <row r="597" spans="1:41">
      <c r="A597" s="7">
        <v>594</v>
      </c>
      <c r="B597" s="9" t="s">
        <v>47</v>
      </c>
      <c r="C597" s="9" t="s">
        <v>48</v>
      </c>
      <c r="D597" s="9" t="s">
        <v>79</v>
      </c>
      <c r="E597" s="9" t="s">
        <v>48</v>
      </c>
      <c r="F597" s="2"/>
      <c r="G597" s="2"/>
      <c r="H597" s="1" t="s">
        <v>285</v>
      </c>
      <c r="M597" s="1">
        <f>PRODUCT(SUM(PRODUCT(R597,overview!$J$6),PRODUCT(W597,overview!$K$6),PRODUCT(AB597,overview!$L$6)),1/SUM(overview!$J$6:$L$6))</f>
        <v>0.96159523809523806</v>
      </c>
      <c r="N597" s="1">
        <f>PRODUCT(SUM(PRODUCT(S597,overview!$J$6),PRODUCT(X597,overview!$K$6),PRODUCT(AC597,overview!$L$6)),1/SUM(overview!$J$6:$L$6))</f>
        <v>2.0384047619047618</v>
      </c>
      <c r="O597" s="1">
        <f t="shared" si="144"/>
        <v>15.5</v>
      </c>
      <c r="P597" s="1">
        <f t="shared" si="145"/>
        <v>6.5</v>
      </c>
      <c r="Q597" s="1">
        <f t="shared" si="148"/>
        <v>0.19782607630812776</v>
      </c>
      <c r="R597" s="1">
        <v>0.879</v>
      </c>
      <c r="S597" s="1">
        <v>2.121</v>
      </c>
      <c r="T597" s="1">
        <v>6.5</v>
      </c>
      <c r="U597" s="1">
        <v>3.5</v>
      </c>
      <c r="V597" s="1">
        <f t="shared" si="146"/>
        <v>0.22315308453922317</v>
      </c>
      <c r="W597" s="1">
        <v>1.0029999999999999</v>
      </c>
      <c r="X597" s="1">
        <v>1.9970000000000001</v>
      </c>
      <c r="Y597" s="1">
        <v>8</v>
      </c>
      <c r="Z597" s="1">
        <v>3</v>
      </c>
      <c r="AA597" s="1">
        <f t="shared" si="147"/>
        <v>0.18834501752628943</v>
      </c>
      <c r="AB597" s="1">
        <v>1</v>
      </c>
      <c r="AC597" s="1">
        <v>2</v>
      </c>
      <c r="AD597" s="1">
        <v>1</v>
      </c>
      <c r="AE597" s="1">
        <v>0</v>
      </c>
      <c r="AF597" s="1">
        <f t="shared" si="143"/>
        <v>0</v>
      </c>
      <c r="AH597" s="1">
        <f t="shared" si="149"/>
        <v>0.2463064460750029</v>
      </c>
      <c r="AI597" s="1">
        <f t="shared" si="150"/>
        <v>4.5284291088308247E-2</v>
      </c>
      <c r="AJ597" s="1">
        <f t="shared" si="155"/>
        <v>0</v>
      </c>
      <c r="AK597" s="1">
        <f t="shared" si="151"/>
        <v>0.91531519471927014</v>
      </c>
      <c r="AL597" s="1" t="b">
        <f t="shared" si="152"/>
        <v>0</v>
      </c>
      <c r="AM597" s="1">
        <f t="shared" si="153"/>
        <v>13.978166814681918</v>
      </c>
      <c r="AN597" s="1" t="b">
        <f t="shared" si="154"/>
        <v>1</v>
      </c>
      <c r="AO597" s="1">
        <v>9.4879999999999995</v>
      </c>
    </row>
    <row r="598" spans="1:41">
      <c r="A598" s="7">
        <v>595</v>
      </c>
      <c r="B598" s="9" t="s">
        <v>28</v>
      </c>
      <c r="C598" s="9" t="s">
        <v>29</v>
      </c>
      <c r="D598" s="9" t="s">
        <v>28</v>
      </c>
      <c r="E598" s="9" t="s">
        <v>29</v>
      </c>
      <c r="F598" s="2"/>
      <c r="G598" s="2"/>
      <c r="H598" s="1" t="s">
        <v>285</v>
      </c>
      <c r="M598" s="1">
        <f>PRODUCT(SUM(PRODUCT(R598,overview!$J$6),PRODUCT(W598,overview!$K$6),PRODUCT(AB598,overview!$L$6)),1/SUM(overview!$J$6:$L$6))</f>
        <v>0.68133333333333335</v>
      </c>
      <c r="N598" s="1">
        <f>PRODUCT(SUM(PRODUCT(S598,overview!$J$6),PRODUCT(X598,overview!$K$6),PRODUCT(AC598,overview!$L$6)),1/SUM(overview!$J$6:$L$6))</f>
        <v>2.3186666666666667</v>
      </c>
      <c r="O598" s="1">
        <f t="shared" si="144"/>
        <v>10.5</v>
      </c>
      <c r="P598" s="1">
        <f t="shared" si="145"/>
        <v>7.5</v>
      </c>
      <c r="Q598" s="1">
        <f t="shared" si="148"/>
        <v>0.20989074180563541</v>
      </c>
      <c r="R598" s="1">
        <v>0.629</v>
      </c>
      <c r="S598" s="1">
        <v>2.371</v>
      </c>
      <c r="T598" s="1">
        <v>4.5</v>
      </c>
      <c r="U598" s="1">
        <v>4.5</v>
      </c>
      <c r="V598" s="1">
        <f t="shared" si="146"/>
        <v>0.26528890763390972</v>
      </c>
      <c r="W598" s="1">
        <v>0.70899999999999996</v>
      </c>
      <c r="X598" s="1">
        <v>2.2909999999999999</v>
      </c>
      <c r="Y598" s="1">
        <v>6</v>
      </c>
      <c r="Z598" s="1">
        <v>3</v>
      </c>
      <c r="AA598" s="1">
        <f t="shared" si="147"/>
        <v>0.1547359231776517</v>
      </c>
      <c r="AB598" s="1">
        <v>0.66700000000000004</v>
      </c>
      <c r="AC598" s="1">
        <v>2.3330000000000002</v>
      </c>
      <c r="AD598" s="1">
        <v>0</v>
      </c>
      <c r="AE598" s="1">
        <v>0</v>
      </c>
      <c r="AF598" s="1" t="e">
        <f t="shared" si="143"/>
        <v>#DIV/0!</v>
      </c>
      <c r="AH598" s="1">
        <f t="shared" si="149"/>
        <v>0.19956627164372806</v>
      </c>
      <c r="AI598" s="1">
        <f t="shared" si="150"/>
        <v>5.3060174709659236E-2</v>
      </c>
      <c r="AJ598" s="1">
        <f t="shared" si="155"/>
        <v>0</v>
      </c>
      <c r="AK598" s="1">
        <f t="shared" si="151"/>
        <v>1.7169342723852978</v>
      </c>
      <c r="AL598" s="1" t="b">
        <f t="shared" si="152"/>
        <v>0</v>
      </c>
      <c r="AM598" s="1">
        <f t="shared" si="153"/>
        <v>10.732594683156302</v>
      </c>
      <c r="AN598" s="1" t="b">
        <f t="shared" si="154"/>
        <v>1</v>
      </c>
      <c r="AO598" s="1">
        <v>9.4879999999999995</v>
      </c>
    </row>
    <row r="599" spans="1:41">
      <c r="A599" s="7">
        <v>596</v>
      </c>
      <c r="B599" s="9" t="s">
        <v>98</v>
      </c>
      <c r="C599" s="9" t="s">
        <v>50</v>
      </c>
      <c r="D599" s="9" t="s">
        <v>98</v>
      </c>
      <c r="E599" s="9" t="s">
        <v>50</v>
      </c>
      <c r="F599" s="2"/>
      <c r="G599" s="2"/>
      <c r="H599" s="1" t="s">
        <v>285</v>
      </c>
      <c r="M599" s="1">
        <f>PRODUCT(SUM(PRODUCT(R599,overview!$J$6),PRODUCT(W599,overview!$K$6),PRODUCT(AB599,overview!$L$6)),1/SUM(overview!$J$6:$L$6))</f>
        <v>0.33299999999999996</v>
      </c>
      <c r="N599" s="1">
        <f>PRODUCT(SUM(PRODUCT(S599,overview!$J$6),PRODUCT(X599,overview!$K$6),PRODUCT(AC599,overview!$L$6)),1/SUM(overview!$J$6:$L$6))</f>
        <v>2.6669999999999998</v>
      </c>
      <c r="O599" s="1">
        <f t="shared" si="144"/>
        <v>6</v>
      </c>
      <c r="P599" s="1">
        <f t="shared" si="145"/>
        <v>0</v>
      </c>
      <c r="Q599" s="1">
        <f t="shared" si="148"/>
        <v>0</v>
      </c>
      <c r="R599" s="1">
        <v>0.33300000000000002</v>
      </c>
      <c r="S599" s="1">
        <v>2.6669999999999998</v>
      </c>
      <c r="T599" s="1">
        <v>4</v>
      </c>
      <c r="U599" s="1">
        <v>0</v>
      </c>
      <c r="V599" s="1">
        <f t="shared" si="146"/>
        <v>0</v>
      </c>
      <c r="W599" s="1">
        <v>0.33300000000000002</v>
      </c>
      <c r="X599" s="1">
        <v>2.6669999999999998</v>
      </c>
      <c r="Y599" s="1">
        <v>2</v>
      </c>
      <c r="Z599" s="1">
        <v>0</v>
      </c>
      <c r="AA599" s="1">
        <f t="shared" si="147"/>
        <v>0</v>
      </c>
      <c r="AB599" s="1">
        <v>0.33300000000000002</v>
      </c>
      <c r="AC599" s="1">
        <v>2.6669999999999998</v>
      </c>
      <c r="AD599" s="1">
        <v>0</v>
      </c>
      <c r="AE599" s="1">
        <v>0</v>
      </c>
      <c r="AF599" s="1" t="e">
        <f t="shared" si="143"/>
        <v>#DIV/0!</v>
      </c>
      <c r="AH599" s="1">
        <f t="shared" si="149"/>
        <v>0.21305182341650672</v>
      </c>
      <c r="AI599" s="1">
        <f t="shared" si="150"/>
        <v>8.1681960783557536E-2</v>
      </c>
      <c r="AJ599" s="1">
        <f t="shared" si="155"/>
        <v>0</v>
      </c>
      <c r="AK599" s="1">
        <f t="shared" si="151"/>
        <v>1.7555011996573386</v>
      </c>
      <c r="AL599" s="1" t="b">
        <f t="shared" si="152"/>
        <v>0</v>
      </c>
      <c r="AM599" s="1">
        <f t="shared" si="153"/>
        <v>7.7853210304973768</v>
      </c>
      <c r="AN599" s="1" t="b">
        <f t="shared" si="154"/>
        <v>0</v>
      </c>
      <c r="AO599" s="1">
        <v>9.4879999999999995</v>
      </c>
    </row>
    <row r="600" spans="1:41">
      <c r="A600" s="7">
        <v>597</v>
      </c>
      <c r="B600" s="9" t="s">
        <v>47</v>
      </c>
      <c r="C600" s="9" t="s">
        <v>48</v>
      </c>
      <c r="D600" s="9" t="s">
        <v>47</v>
      </c>
      <c r="E600" s="9" t="s">
        <v>48</v>
      </c>
      <c r="F600" s="2"/>
      <c r="G600" s="2"/>
      <c r="H600" s="1" t="s">
        <v>285</v>
      </c>
      <c r="M600" s="1">
        <f>PRODUCT(SUM(PRODUCT(R600,overview!$J$6),PRODUCT(W600,overview!$K$6),PRODUCT(AB600,overview!$L$6)),1/SUM(overview!$J$6:$L$6))</f>
        <v>0.98509523809523791</v>
      </c>
      <c r="N600" s="1">
        <f>PRODUCT(SUM(PRODUCT(S600,overview!$J$6),PRODUCT(X600,overview!$K$6),PRODUCT(AC600,overview!$L$6)),1/SUM(overview!$J$6:$L$6))</f>
        <v>2.014904761904762</v>
      </c>
      <c r="O600" s="1">
        <f t="shared" si="144"/>
        <v>13</v>
      </c>
      <c r="P600" s="1">
        <f t="shared" si="145"/>
        <v>3</v>
      </c>
      <c r="Q600" s="1">
        <f t="shared" si="148"/>
        <v>0.11282402753109154</v>
      </c>
      <c r="R600" s="1">
        <v>0.89800000000000002</v>
      </c>
      <c r="S600" s="1">
        <v>2.1019999999999999</v>
      </c>
      <c r="T600" s="1">
        <v>4</v>
      </c>
      <c r="U600" s="1">
        <v>1</v>
      </c>
      <c r="V600" s="1">
        <f t="shared" si="146"/>
        <v>0.10680304471931495</v>
      </c>
      <c r="W600" s="1">
        <v>1.0349999999999999</v>
      </c>
      <c r="X600" s="1">
        <v>1.9650000000000001</v>
      </c>
      <c r="Y600" s="1">
        <v>9</v>
      </c>
      <c r="Z600" s="1">
        <v>2</v>
      </c>
      <c r="AA600" s="1">
        <f t="shared" si="147"/>
        <v>0.11704834605597964</v>
      </c>
      <c r="AB600" s="1">
        <v>0.85699999999999998</v>
      </c>
      <c r="AC600" s="1">
        <v>2.1429999999999998</v>
      </c>
      <c r="AD600" s="1">
        <v>0</v>
      </c>
      <c r="AE600" s="1">
        <v>0</v>
      </c>
      <c r="AF600" s="1" t="e">
        <f t="shared" si="143"/>
        <v>#DIV/0!</v>
      </c>
      <c r="AH600" s="1">
        <f t="shared" si="149"/>
        <v>0.21623476181796744</v>
      </c>
      <c r="AI600" s="1">
        <f t="shared" si="150"/>
        <v>8.1122353271220735E-2</v>
      </c>
      <c r="AJ600" s="1">
        <f t="shared" si="155"/>
        <v>0</v>
      </c>
      <c r="AK600" s="1">
        <f t="shared" si="151"/>
        <v>1.8962295026699039</v>
      </c>
      <c r="AL600" s="1" t="b">
        <f t="shared" si="152"/>
        <v>0</v>
      </c>
      <c r="AM600" s="1">
        <f t="shared" si="153"/>
        <v>6.1575867628873437</v>
      </c>
      <c r="AN600" s="1" t="b">
        <f t="shared" si="154"/>
        <v>0</v>
      </c>
      <c r="AO600" s="1">
        <v>9.4879999999999995</v>
      </c>
    </row>
    <row r="601" spans="1:41">
      <c r="A601" s="7">
        <v>598</v>
      </c>
      <c r="B601" s="9" t="s">
        <v>45</v>
      </c>
      <c r="C601" s="9" t="s">
        <v>46</v>
      </c>
      <c r="D601" s="9" t="s">
        <v>45</v>
      </c>
      <c r="E601" s="9" t="s">
        <v>46</v>
      </c>
      <c r="F601" s="2"/>
      <c r="G601" s="2"/>
      <c r="H601" s="1" t="s">
        <v>285</v>
      </c>
      <c r="M601" s="1">
        <f>PRODUCT(SUM(PRODUCT(R601,overview!$J$6),PRODUCT(W601,overview!$K$6),PRODUCT(AB601,overview!$L$6)),1/SUM(overview!$J$6:$L$6))</f>
        <v>0.98114285714285709</v>
      </c>
      <c r="N601" s="1">
        <f>PRODUCT(SUM(PRODUCT(S601,overview!$J$6),PRODUCT(X601,overview!$K$6),PRODUCT(AC601,overview!$L$6)),1/SUM(overview!$J$6:$L$6))</f>
        <v>2.0188571428571427</v>
      </c>
      <c r="O601" s="1">
        <f t="shared" si="144"/>
        <v>15.5</v>
      </c>
      <c r="P601" s="1">
        <f t="shared" si="145"/>
        <v>13.5</v>
      </c>
      <c r="Q601" s="1">
        <f t="shared" si="148"/>
        <v>0.42328095468531729</v>
      </c>
      <c r="R601" s="1">
        <v>1.0089999999999999</v>
      </c>
      <c r="S601" s="1">
        <v>1.9910000000000001</v>
      </c>
      <c r="T601" s="1">
        <v>8</v>
      </c>
      <c r="U601" s="1">
        <v>0</v>
      </c>
      <c r="V601" s="1">
        <f t="shared" si="146"/>
        <v>0</v>
      </c>
      <c r="W601" s="1">
        <v>0.96599999999999997</v>
      </c>
      <c r="X601" s="1">
        <v>2.0339999999999998</v>
      </c>
      <c r="Y601" s="1">
        <v>7.5</v>
      </c>
      <c r="Z601" s="1">
        <v>13.5</v>
      </c>
      <c r="AA601" s="1">
        <f t="shared" si="147"/>
        <v>0.85486725663716812</v>
      </c>
      <c r="AB601" s="1">
        <v>1</v>
      </c>
      <c r="AC601" s="1">
        <v>2</v>
      </c>
      <c r="AD601" s="1">
        <v>0</v>
      </c>
      <c r="AE601" s="1">
        <v>0</v>
      </c>
      <c r="AF601" s="1" t="e">
        <f t="shared" si="143"/>
        <v>#DIV/0!</v>
      </c>
      <c r="AH601" s="1">
        <f t="shared" si="149"/>
        <v>0.21532285206019522</v>
      </c>
      <c r="AI601" s="1">
        <f t="shared" si="150"/>
        <v>8.9951460078721956E-2</v>
      </c>
      <c r="AJ601" s="1">
        <f t="shared" si="155"/>
        <v>0</v>
      </c>
      <c r="AK601" s="1">
        <f t="shared" si="151"/>
        <v>1.8603603451890909</v>
      </c>
      <c r="AL601" s="1" t="b">
        <f t="shared" si="152"/>
        <v>0</v>
      </c>
      <c r="AM601" s="1">
        <f t="shared" si="153"/>
        <v>6.7869438783536333</v>
      </c>
      <c r="AN601" s="1" t="b">
        <f t="shared" si="154"/>
        <v>0</v>
      </c>
      <c r="AO601" s="1">
        <v>9.4879999999999995</v>
      </c>
    </row>
    <row r="602" spans="1:41">
      <c r="A602" s="7">
        <v>599</v>
      </c>
      <c r="B602" s="9" t="s">
        <v>30</v>
      </c>
      <c r="C602" s="9" t="s">
        <v>31</v>
      </c>
      <c r="D602" s="9" t="s">
        <v>30</v>
      </c>
      <c r="E602" s="9" t="s">
        <v>31</v>
      </c>
      <c r="F602" s="2"/>
      <c r="G602" s="2"/>
      <c r="H602" s="1" t="s">
        <v>285</v>
      </c>
      <c r="M602" s="1">
        <f>PRODUCT(SUM(PRODUCT(R602,overview!$J$6),PRODUCT(W602,overview!$K$6),PRODUCT(AB602,overview!$L$6)),1/SUM(overview!$J$6:$L$6))</f>
        <v>1.0070714285714284</v>
      </c>
      <c r="N602" s="1">
        <f>PRODUCT(SUM(PRODUCT(S602,overview!$J$6),PRODUCT(X602,overview!$K$6),PRODUCT(AC602,overview!$L$6)),1/SUM(overview!$J$6:$L$6))</f>
        <v>1.9929285714285714</v>
      </c>
      <c r="O602" s="1">
        <f t="shared" si="144"/>
        <v>9</v>
      </c>
      <c r="P602" s="1">
        <f t="shared" si="145"/>
        <v>2</v>
      </c>
      <c r="Q602" s="1">
        <f t="shared" si="148"/>
        <v>0.1122938644174442</v>
      </c>
      <c r="R602" s="1">
        <v>1</v>
      </c>
      <c r="S602" s="1">
        <v>2</v>
      </c>
      <c r="T602" s="1">
        <v>6</v>
      </c>
      <c r="U602" s="1">
        <v>0</v>
      </c>
      <c r="V602" s="1">
        <f t="shared" si="146"/>
        <v>0</v>
      </c>
      <c r="W602" s="1">
        <v>1.0109999999999999</v>
      </c>
      <c r="X602" s="1">
        <v>1.9890000000000001</v>
      </c>
      <c r="Y602" s="1">
        <v>3</v>
      </c>
      <c r="Z602" s="1">
        <v>2</v>
      </c>
      <c r="AA602" s="1">
        <f t="shared" si="147"/>
        <v>0.33886375062845647</v>
      </c>
      <c r="AB602" s="1">
        <v>1</v>
      </c>
      <c r="AC602" s="1">
        <v>2</v>
      </c>
      <c r="AD602" s="1">
        <v>0</v>
      </c>
      <c r="AE602" s="1">
        <v>0</v>
      </c>
      <c r="AF602" s="1" t="e">
        <f t="shared" si="143"/>
        <v>#DIV/0!</v>
      </c>
      <c r="AH602" s="1">
        <f t="shared" si="149"/>
        <v>0.21847922533852862</v>
      </c>
      <c r="AI602" s="1">
        <f t="shared" si="150"/>
        <v>7.3429951690821255E-2</v>
      </c>
      <c r="AJ602" s="1">
        <f t="shared" ref="AJ602:AJ611" si="156">(SUM(AE$597:AE$618)*SUM(AB$597:AB$618))/(SUM(AD$597:AD$618)*SUM(AC$597:AC$618))</f>
        <v>0</v>
      </c>
      <c r="AK602" s="1">
        <f t="shared" si="151"/>
        <v>1.7352794654753545</v>
      </c>
      <c r="AL602" s="1" t="b">
        <f t="shared" si="152"/>
        <v>0</v>
      </c>
      <c r="AM602" s="1">
        <f t="shared" si="153"/>
        <v>8.0816444949679553</v>
      </c>
      <c r="AN602" s="1" t="b">
        <f t="shared" si="154"/>
        <v>0</v>
      </c>
      <c r="AO602" s="1">
        <v>9.4879999999999995</v>
      </c>
    </row>
    <row r="603" spans="1:41">
      <c r="A603" s="7">
        <v>600</v>
      </c>
      <c r="B603" s="9" t="s">
        <v>100</v>
      </c>
      <c r="C603" s="9" t="s">
        <v>73</v>
      </c>
      <c r="D603" s="9" t="s">
        <v>100</v>
      </c>
      <c r="E603" s="9" t="s">
        <v>73</v>
      </c>
      <c r="F603" s="2"/>
      <c r="G603" s="2"/>
      <c r="H603" s="1" t="s">
        <v>285</v>
      </c>
      <c r="J603" s="2" t="s">
        <v>156</v>
      </c>
      <c r="M603" s="1">
        <f>PRODUCT(SUM(PRODUCT(R603,overview!$J$6),PRODUCT(W603,overview!$K$6),PRODUCT(AB603,overview!$L$6)),1/SUM(overview!$J$6:$L$6))</f>
        <v>0.33299999999999996</v>
      </c>
      <c r="N603" s="1">
        <f>PRODUCT(SUM(PRODUCT(S603,overview!$J$6),PRODUCT(X603,overview!$K$6),PRODUCT(AC603,overview!$L$6)),1/SUM(overview!$J$6:$L$6))</f>
        <v>2.6669999999999998</v>
      </c>
      <c r="O603" s="1">
        <f t="shared" si="144"/>
        <v>9</v>
      </c>
      <c r="P603" s="1">
        <f t="shared" si="145"/>
        <v>0</v>
      </c>
      <c r="Q603" s="1">
        <f t="shared" si="148"/>
        <v>0</v>
      </c>
      <c r="R603" s="1">
        <v>0.33300000000000002</v>
      </c>
      <c r="S603" s="1">
        <v>2.6669999999999998</v>
      </c>
      <c r="T603" s="1">
        <v>5</v>
      </c>
      <c r="U603" s="1">
        <v>0</v>
      </c>
      <c r="V603" s="1">
        <f t="shared" si="146"/>
        <v>0</v>
      </c>
      <c r="W603" s="1">
        <v>0.33300000000000002</v>
      </c>
      <c r="X603" s="1">
        <v>2.6669999999999998</v>
      </c>
      <c r="Y603" s="1">
        <v>4</v>
      </c>
      <c r="Z603" s="1">
        <v>0</v>
      </c>
      <c r="AA603" s="1">
        <f t="shared" si="147"/>
        <v>0</v>
      </c>
      <c r="AB603" s="1">
        <v>0.33300000000000002</v>
      </c>
      <c r="AC603" s="1">
        <v>2.6669999999999998</v>
      </c>
      <c r="AD603" s="1">
        <v>0</v>
      </c>
      <c r="AE603" s="1">
        <v>0</v>
      </c>
      <c r="AF603" s="1" t="e">
        <f t="shared" si="143"/>
        <v>#DIV/0!</v>
      </c>
      <c r="AH603" s="1">
        <f t="shared" si="149"/>
        <v>0.21964960811433845</v>
      </c>
      <c r="AI603" s="1">
        <f t="shared" si="150"/>
        <v>4.5886343213496647E-2</v>
      </c>
      <c r="AJ603" s="1">
        <f t="shared" si="156"/>
        <v>0</v>
      </c>
      <c r="AK603" s="1">
        <f t="shared" si="151"/>
        <v>1.5640049426498515</v>
      </c>
      <c r="AL603" s="1" t="b">
        <f t="shared" si="152"/>
        <v>0</v>
      </c>
      <c r="AM603" s="1">
        <f t="shared" si="153"/>
        <v>9.749940412255901</v>
      </c>
      <c r="AN603" s="1" t="b">
        <f t="shared" si="154"/>
        <v>1</v>
      </c>
      <c r="AO603" s="1">
        <v>9.4879999999999995</v>
      </c>
    </row>
    <row r="604" spans="1:41">
      <c r="A604" s="7">
        <v>601</v>
      </c>
      <c r="B604" s="9" t="s">
        <v>49</v>
      </c>
      <c r="C604" s="9" t="s">
        <v>50</v>
      </c>
      <c r="D604" s="9" t="s">
        <v>49</v>
      </c>
      <c r="E604" s="9" t="s">
        <v>50</v>
      </c>
      <c r="F604" s="2"/>
      <c r="G604" s="2"/>
      <c r="H604" s="1" t="s">
        <v>285</v>
      </c>
      <c r="M604" s="1">
        <f>PRODUCT(SUM(PRODUCT(R604,overview!$J$6),PRODUCT(W604,overview!$K$6),PRODUCT(AB604,overview!$L$6)),1/SUM(overview!$J$6:$L$6))</f>
        <v>0.3461190476190476</v>
      </c>
      <c r="N604" s="1">
        <f>PRODUCT(SUM(PRODUCT(S604,overview!$J$6),PRODUCT(X604,overview!$K$6),PRODUCT(AC604,overview!$L$6)),1/SUM(overview!$J$6:$L$6))</f>
        <v>2.6538809523809523</v>
      </c>
      <c r="O604" s="1">
        <f t="shared" si="144"/>
        <v>7</v>
      </c>
      <c r="P604" s="1">
        <f t="shared" si="145"/>
        <v>4</v>
      </c>
      <c r="Q604" s="1">
        <f t="shared" si="148"/>
        <v>7.4525691420984017E-2</v>
      </c>
      <c r="R604" s="1">
        <v>0.32800000000000001</v>
      </c>
      <c r="S604" s="1">
        <v>2.6720000000000002</v>
      </c>
      <c r="T604" s="1">
        <v>3</v>
      </c>
      <c r="U604" s="1">
        <v>2</v>
      </c>
      <c r="V604" s="1">
        <f t="shared" si="146"/>
        <v>8.1836327345309365E-2</v>
      </c>
      <c r="W604" s="1">
        <v>0.35599999999999998</v>
      </c>
      <c r="X604" s="1">
        <v>2.6440000000000001</v>
      </c>
      <c r="Y604" s="1">
        <v>4</v>
      </c>
      <c r="Z604" s="1">
        <v>2</v>
      </c>
      <c r="AA604" s="1">
        <f t="shared" si="147"/>
        <v>6.7322239031770037E-2</v>
      </c>
      <c r="AB604" s="1">
        <v>0.33300000000000002</v>
      </c>
      <c r="AC604" s="1">
        <v>2.6669999999999998</v>
      </c>
      <c r="AD604" s="1">
        <v>0</v>
      </c>
      <c r="AE604" s="1">
        <v>0</v>
      </c>
      <c r="AF604" s="1" t="e">
        <f t="shared" si="143"/>
        <v>#DIV/0!</v>
      </c>
      <c r="AH604" s="1">
        <f t="shared" si="149"/>
        <v>0.22633971858906676</v>
      </c>
      <c r="AI604" s="1">
        <f t="shared" si="150"/>
        <v>5.6665784840810314E-2</v>
      </c>
      <c r="AJ604" s="1">
        <f t="shared" si="156"/>
        <v>0</v>
      </c>
      <c r="AK604" s="1">
        <f t="shared" si="151"/>
        <v>1.3596105859638572</v>
      </c>
      <c r="AL604" s="1" t="b">
        <f t="shared" si="152"/>
        <v>0</v>
      </c>
      <c r="AM604" s="1">
        <f t="shared" si="153"/>
        <v>10.167305800688927</v>
      </c>
      <c r="AN604" s="1" t="b">
        <f t="shared" si="154"/>
        <v>1</v>
      </c>
      <c r="AO604" s="1">
        <v>9.4879999999999995</v>
      </c>
    </row>
    <row r="605" spans="1:41">
      <c r="A605" s="7">
        <v>602</v>
      </c>
      <c r="B605" s="9" t="s">
        <v>28</v>
      </c>
      <c r="C605" s="9" t="s">
        <v>29</v>
      </c>
      <c r="D605" s="9" t="s">
        <v>28</v>
      </c>
      <c r="E605" s="9" t="s">
        <v>29</v>
      </c>
      <c r="F605" s="2"/>
      <c r="G605" s="2"/>
      <c r="H605" s="1" t="s">
        <v>285</v>
      </c>
      <c r="M605" s="1">
        <f>PRODUCT(SUM(PRODUCT(R605,overview!$J$6),PRODUCT(W605,overview!$K$6),PRODUCT(AB605,overview!$L$6)),1/SUM(overview!$J$6:$L$6))</f>
        <v>0.82638095238095233</v>
      </c>
      <c r="N605" s="1">
        <f>PRODUCT(SUM(PRODUCT(S605,overview!$J$6),PRODUCT(X605,overview!$K$6),PRODUCT(AC605,overview!$L$6)),1/SUM(overview!$J$6:$L$6))</f>
        <v>2.1736190476190473</v>
      </c>
      <c r="O605" s="1">
        <f t="shared" si="144"/>
        <v>13</v>
      </c>
      <c r="P605" s="1">
        <f t="shared" si="145"/>
        <v>19</v>
      </c>
      <c r="Q605" s="1">
        <f t="shared" si="148"/>
        <v>0.55565741711296646</v>
      </c>
      <c r="R605" s="1">
        <v>0.82499999999999996</v>
      </c>
      <c r="S605" s="1">
        <v>2.1749999999999998</v>
      </c>
      <c r="T605" s="1">
        <v>5.5</v>
      </c>
      <c r="U605" s="1">
        <v>5.5</v>
      </c>
      <c r="V605" s="1">
        <f t="shared" si="146"/>
        <v>0.37931034482758624</v>
      </c>
      <c r="W605" s="1">
        <v>0.83299999999999996</v>
      </c>
      <c r="X605" s="1">
        <v>2.1669999999999998</v>
      </c>
      <c r="Y605" s="1">
        <v>7.5</v>
      </c>
      <c r="Z605" s="1">
        <v>13.5</v>
      </c>
      <c r="AA605" s="1">
        <f t="shared" si="147"/>
        <v>0.69192431933548693</v>
      </c>
      <c r="AB605" s="1">
        <v>0.66700000000000004</v>
      </c>
      <c r="AC605" s="1">
        <v>2.3330000000000002</v>
      </c>
      <c r="AD605" s="1">
        <v>0</v>
      </c>
      <c r="AE605" s="1">
        <v>0</v>
      </c>
      <c r="AF605" s="1" t="e">
        <f t="shared" si="143"/>
        <v>#DIV/0!</v>
      </c>
      <c r="AH605" s="1">
        <f t="shared" si="149"/>
        <v>0.21400779173205159</v>
      </c>
      <c r="AI605" s="1">
        <f t="shared" si="150"/>
        <v>4.6867448706120127E-2</v>
      </c>
      <c r="AJ605" s="1">
        <f t="shared" si="156"/>
        <v>0</v>
      </c>
      <c r="AK605" s="1">
        <f t="shared" si="151"/>
        <v>1.2598639071984707</v>
      </c>
      <c r="AL605" s="1" t="b">
        <f t="shared" si="152"/>
        <v>0</v>
      </c>
      <c r="AM605" s="1">
        <f t="shared" si="153"/>
        <v>8.9569077679788052</v>
      </c>
      <c r="AN605" s="1" t="b">
        <f t="shared" si="154"/>
        <v>0</v>
      </c>
      <c r="AO605" s="1">
        <v>9.4879999999999995</v>
      </c>
    </row>
    <row r="606" spans="1:41">
      <c r="A606" s="7">
        <v>603</v>
      </c>
      <c r="B606" s="9" t="s">
        <v>85</v>
      </c>
      <c r="C606" s="9" t="s">
        <v>86</v>
      </c>
      <c r="D606" s="9" t="s">
        <v>85</v>
      </c>
      <c r="E606" s="9" t="s">
        <v>86</v>
      </c>
      <c r="F606" s="2"/>
      <c r="G606" s="2"/>
      <c r="H606" s="1" t="s">
        <v>285</v>
      </c>
      <c r="M606" s="1">
        <f>PRODUCT(SUM(PRODUCT(R606,overview!$J$6),PRODUCT(W606,overview!$K$6),PRODUCT(AB606,overview!$L$6)),1/SUM(overview!$J$6:$L$6))</f>
        <v>0</v>
      </c>
      <c r="N606" s="1">
        <f>PRODUCT(SUM(PRODUCT(S606,overview!$J$6),PRODUCT(X606,overview!$K$6),PRODUCT(AC606,overview!$L$6)),1/SUM(overview!$J$6:$L$6))</f>
        <v>3</v>
      </c>
      <c r="O606" s="1">
        <f t="shared" si="144"/>
        <v>0</v>
      </c>
      <c r="P606" s="1">
        <f t="shared" si="145"/>
        <v>0</v>
      </c>
      <c r="Q606" s="1" t="e">
        <f t="shared" si="148"/>
        <v>#DIV/0!</v>
      </c>
      <c r="R606" s="1">
        <v>0</v>
      </c>
      <c r="S606" s="1">
        <v>3</v>
      </c>
      <c r="T606" s="1">
        <v>0</v>
      </c>
      <c r="U606" s="1">
        <v>0</v>
      </c>
      <c r="V606" s="1" t="e">
        <f t="shared" si="146"/>
        <v>#DIV/0!</v>
      </c>
      <c r="W606" s="1">
        <v>0</v>
      </c>
      <c r="X606" s="1">
        <v>3</v>
      </c>
      <c r="Y606" s="1">
        <v>0</v>
      </c>
      <c r="Z606" s="1">
        <v>0</v>
      </c>
      <c r="AA606" s="1" t="e">
        <f t="shared" si="147"/>
        <v>#DIV/0!</v>
      </c>
      <c r="AB606" s="1">
        <v>0</v>
      </c>
      <c r="AC606" s="1">
        <v>3</v>
      </c>
      <c r="AD606" s="1">
        <v>0</v>
      </c>
      <c r="AE606" s="1">
        <v>0</v>
      </c>
      <c r="AF606" s="1" t="e">
        <f t="shared" si="143"/>
        <v>#DIV/0!</v>
      </c>
      <c r="AH606" s="1">
        <f t="shared" si="149"/>
        <v>0.13704718808522953</v>
      </c>
      <c r="AI606" s="1">
        <f t="shared" si="150"/>
        <v>4.9072588741523114E-2</v>
      </c>
      <c r="AJ606" s="1">
        <f t="shared" si="156"/>
        <v>0</v>
      </c>
      <c r="AK606" s="1">
        <f t="shared" si="151"/>
        <v>1.2978352708197072</v>
      </c>
      <c r="AL606" s="1" t="b">
        <f t="shared" si="152"/>
        <v>0</v>
      </c>
      <c r="AM606" s="1">
        <f t="shared" si="153"/>
        <v>7.0232336452682844</v>
      </c>
      <c r="AN606" s="1" t="b">
        <f t="shared" si="154"/>
        <v>0</v>
      </c>
      <c r="AO606" s="1">
        <v>9.4879999999999995</v>
      </c>
    </row>
    <row r="607" spans="1:41">
      <c r="A607" s="7">
        <v>604</v>
      </c>
      <c r="B607" s="9" t="s">
        <v>56</v>
      </c>
      <c r="C607" s="9" t="s">
        <v>31</v>
      </c>
      <c r="D607" s="9" t="s">
        <v>56</v>
      </c>
      <c r="E607" s="9" t="s">
        <v>31</v>
      </c>
      <c r="F607" s="2"/>
      <c r="G607" s="2"/>
      <c r="H607" s="1" t="s">
        <v>285</v>
      </c>
      <c r="M607" s="1">
        <f>PRODUCT(SUM(PRODUCT(R607,overview!$J$6),PRODUCT(W607,overview!$K$6),PRODUCT(AB607,overview!$L$6)),1/SUM(overview!$J$6:$L$6))</f>
        <v>1</v>
      </c>
      <c r="N607" s="1">
        <f>PRODUCT(SUM(PRODUCT(S607,overview!$J$6),PRODUCT(X607,overview!$K$6),PRODUCT(AC607,overview!$L$6)),1/SUM(overview!$J$6:$L$6))</f>
        <v>2</v>
      </c>
      <c r="O607" s="1">
        <f t="shared" si="144"/>
        <v>8</v>
      </c>
      <c r="P607" s="1">
        <f t="shared" si="145"/>
        <v>0</v>
      </c>
      <c r="Q607" s="1">
        <f t="shared" si="148"/>
        <v>0</v>
      </c>
      <c r="R607" s="1">
        <v>1</v>
      </c>
      <c r="S607" s="1">
        <v>2</v>
      </c>
      <c r="T607" s="1">
        <v>5</v>
      </c>
      <c r="U607" s="1">
        <v>0</v>
      </c>
      <c r="V607" s="1">
        <f t="shared" si="146"/>
        <v>0</v>
      </c>
      <c r="W607" s="1">
        <v>1</v>
      </c>
      <c r="X607" s="1">
        <v>2</v>
      </c>
      <c r="Y607" s="1">
        <v>3</v>
      </c>
      <c r="Z607" s="1">
        <v>0</v>
      </c>
      <c r="AA607" s="1">
        <f t="shared" si="147"/>
        <v>0</v>
      </c>
      <c r="AB607" s="1">
        <v>1</v>
      </c>
      <c r="AC607" s="1">
        <v>2</v>
      </c>
      <c r="AD607" s="1">
        <v>0</v>
      </c>
      <c r="AE607" s="1">
        <v>0</v>
      </c>
      <c r="AF607" s="1" t="e">
        <f t="shared" si="143"/>
        <v>#DIV/0!</v>
      </c>
      <c r="AH607" s="1">
        <f t="shared" si="149"/>
        <v>0.12677622008102343</v>
      </c>
      <c r="AI607" s="1">
        <f t="shared" si="150"/>
        <v>5.3480615937743926E-2</v>
      </c>
      <c r="AJ607" s="1">
        <f t="shared" si="156"/>
        <v>0</v>
      </c>
      <c r="AK607" s="1">
        <f t="shared" si="151"/>
        <v>1.2997419877075929</v>
      </c>
      <c r="AL607" s="1" t="b">
        <f t="shared" si="152"/>
        <v>0</v>
      </c>
      <c r="AM607" s="1">
        <f t="shared" si="153"/>
        <v>5.732476228659662</v>
      </c>
      <c r="AN607" s="1" t="b">
        <f t="shared" si="154"/>
        <v>0</v>
      </c>
      <c r="AO607" s="1">
        <v>9.4879999999999995</v>
      </c>
    </row>
    <row r="608" spans="1:41">
      <c r="A608" s="7">
        <v>605</v>
      </c>
      <c r="B608" s="9" t="s">
        <v>49</v>
      </c>
      <c r="C608" s="9" t="s">
        <v>50</v>
      </c>
      <c r="D608" s="9" t="s">
        <v>49</v>
      </c>
      <c r="E608" s="9" t="s">
        <v>50</v>
      </c>
      <c r="F608" s="2"/>
      <c r="G608" s="2"/>
      <c r="H608" s="1" t="s">
        <v>285</v>
      </c>
      <c r="M608" s="1">
        <f>PRODUCT(SUM(PRODUCT(R608,overview!$J$6),PRODUCT(W608,overview!$K$6),PRODUCT(AB608,overview!$L$6)),1/SUM(overview!$J$6:$L$6))</f>
        <v>0.44228571428571417</v>
      </c>
      <c r="N608" s="1">
        <f>PRODUCT(SUM(PRODUCT(S608,overview!$J$6),PRODUCT(X608,overview!$K$6),PRODUCT(AC608,overview!$L$6)),1/SUM(overview!$J$6:$L$6))</f>
        <v>2.5577142857142854</v>
      </c>
      <c r="O608" s="1">
        <f t="shared" si="144"/>
        <v>4</v>
      </c>
      <c r="P608" s="1">
        <f t="shared" si="145"/>
        <v>4</v>
      </c>
      <c r="Q608" s="1">
        <f t="shared" si="148"/>
        <v>0.17292225201072384</v>
      </c>
      <c r="R608" s="1">
        <v>0.33300000000000002</v>
      </c>
      <c r="S608" s="1">
        <v>2.6669999999999998</v>
      </c>
      <c r="T608" s="1">
        <v>0</v>
      </c>
      <c r="U608" s="1">
        <v>0</v>
      </c>
      <c r="V608" s="1" t="e">
        <f t="shared" si="146"/>
        <v>#DIV/0!</v>
      </c>
      <c r="W608" s="1">
        <v>0.503</v>
      </c>
      <c r="X608" s="1">
        <v>2.4969999999999999</v>
      </c>
      <c r="Y608" s="1">
        <v>4</v>
      </c>
      <c r="Z608" s="1">
        <v>4</v>
      </c>
      <c r="AA608" s="1">
        <f t="shared" si="147"/>
        <v>0.20144173007609131</v>
      </c>
      <c r="AB608" s="1">
        <v>0.33300000000000002</v>
      </c>
      <c r="AC608" s="1">
        <v>2.6669999999999998</v>
      </c>
      <c r="AD608" s="1">
        <v>0</v>
      </c>
      <c r="AE608" s="1">
        <v>0</v>
      </c>
      <c r="AF608" s="1" t="e">
        <f t="shared" si="143"/>
        <v>#DIV/0!</v>
      </c>
      <c r="AH608" s="1">
        <f t="shared" si="149"/>
        <v>0.15921731251742408</v>
      </c>
      <c r="AI608" s="1">
        <f t="shared" si="150"/>
        <v>5.3480615937743926E-2</v>
      </c>
      <c r="AJ608" s="1">
        <f t="shared" si="156"/>
        <v>0</v>
      </c>
      <c r="AK608" s="1">
        <f t="shared" si="151"/>
        <v>1.1886362895273443</v>
      </c>
      <c r="AL608" s="1" t="b">
        <f t="shared" si="152"/>
        <v>0</v>
      </c>
      <c r="AM608" s="1">
        <f t="shared" si="153"/>
        <v>4.5841738076994067</v>
      </c>
      <c r="AN608" s="1" t="b">
        <f t="shared" si="154"/>
        <v>0</v>
      </c>
      <c r="AO608" s="1">
        <v>9.4879999999999995</v>
      </c>
    </row>
    <row r="609" spans="1:41">
      <c r="A609" s="7">
        <v>606</v>
      </c>
      <c r="B609" s="9" t="s">
        <v>38</v>
      </c>
      <c r="C609" s="9" t="s">
        <v>1</v>
      </c>
      <c r="D609" s="9" t="s">
        <v>38</v>
      </c>
      <c r="E609" s="9" t="s">
        <v>1</v>
      </c>
      <c r="F609" s="2"/>
      <c r="G609" s="2"/>
      <c r="H609" s="1" t="s">
        <v>285</v>
      </c>
      <c r="M609" s="1">
        <f>PRODUCT(SUM(PRODUCT(R609,overview!$J$6),PRODUCT(W609,overview!$K$6),PRODUCT(AB609,overview!$L$6)),1/SUM(overview!$J$6:$L$6))</f>
        <v>0.50592857142857128</v>
      </c>
      <c r="N609" s="1">
        <f>PRODUCT(SUM(PRODUCT(S609,overview!$J$6),PRODUCT(X609,overview!$K$6),PRODUCT(AC609,overview!$L$6)),1/SUM(overview!$J$6:$L$6))</f>
        <v>2.4940714285714285</v>
      </c>
      <c r="O609" s="1">
        <f t="shared" si="144"/>
        <v>10</v>
      </c>
      <c r="P609" s="1">
        <f t="shared" si="145"/>
        <v>4</v>
      </c>
      <c r="Q609" s="1">
        <f t="shared" si="148"/>
        <v>8.1140991494114606E-2</v>
      </c>
      <c r="R609" s="1">
        <v>0.33300000000000002</v>
      </c>
      <c r="S609" s="1">
        <v>2.6669999999999998</v>
      </c>
      <c r="T609" s="1">
        <v>4</v>
      </c>
      <c r="U609" s="1">
        <v>0</v>
      </c>
      <c r="V609" s="1">
        <f t="shared" si="146"/>
        <v>0</v>
      </c>
      <c r="W609" s="1">
        <v>0.60199999999999998</v>
      </c>
      <c r="X609" s="1">
        <v>2.3980000000000001</v>
      </c>
      <c r="Y609" s="1">
        <v>6</v>
      </c>
      <c r="Z609" s="1">
        <v>4</v>
      </c>
      <c r="AA609" s="1">
        <f t="shared" si="147"/>
        <v>0.16736169029747006</v>
      </c>
      <c r="AB609" s="1">
        <v>0.33300000000000002</v>
      </c>
      <c r="AC609" s="1">
        <v>2.6669999999999998</v>
      </c>
      <c r="AD609" s="1">
        <v>0</v>
      </c>
      <c r="AE609" s="1">
        <v>0</v>
      </c>
      <c r="AF609" s="1" t="e">
        <f t="shared" si="143"/>
        <v>#DIV/0!</v>
      </c>
      <c r="AH609" s="1">
        <f t="shared" si="149"/>
        <v>0.16882076026886897</v>
      </c>
      <c r="AI609" s="1">
        <f t="shared" si="150"/>
        <v>5.7047128218387491E-2</v>
      </c>
      <c r="AJ609" s="1">
        <f t="shared" si="156"/>
        <v>0</v>
      </c>
      <c r="AK609" s="1">
        <f t="shared" si="151"/>
        <v>1.1388715834036784</v>
      </c>
      <c r="AL609" s="1" t="b">
        <f t="shared" si="152"/>
        <v>0</v>
      </c>
      <c r="AM609" s="1">
        <f t="shared" si="153"/>
        <v>4.9931706802356564</v>
      </c>
      <c r="AN609" s="1" t="b">
        <f t="shared" si="154"/>
        <v>0</v>
      </c>
      <c r="AO609" s="1">
        <v>9.4879999999999995</v>
      </c>
    </row>
    <row r="610" spans="1:41">
      <c r="A610" s="7">
        <v>607</v>
      </c>
      <c r="B610" s="9" t="s">
        <v>47</v>
      </c>
      <c r="C610" s="9" t="s">
        <v>48</v>
      </c>
      <c r="D610" s="9" t="s">
        <v>47</v>
      </c>
      <c r="E610" s="9" t="s">
        <v>48</v>
      </c>
      <c r="F610" s="2"/>
      <c r="G610" s="2"/>
      <c r="H610" s="1" t="s">
        <v>285</v>
      </c>
      <c r="M610" s="1">
        <f>PRODUCT(SUM(PRODUCT(R610,overview!$J$6),PRODUCT(W610,overview!$K$6),PRODUCT(AB610,overview!$L$6)),1/SUM(overview!$J$6:$L$6))</f>
        <v>0.98114285714285709</v>
      </c>
      <c r="N610" s="1">
        <f>PRODUCT(SUM(PRODUCT(S610,overview!$J$6),PRODUCT(X610,overview!$K$6),PRODUCT(AC610,overview!$L$6)),1/SUM(overview!$J$6:$L$6))</f>
        <v>2.0188571428571427</v>
      </c>
      <c r="O610" s="1">
        <f t="shared" si="144"/>
        <v>11</v>
      </c>
      <c r="P610" s="1">
        <f t="shared" si="145"/>
        <v>1</v>
      </c>
      <c r="Q610" s="1">
        <f t="shared" si="148"/>
        <v>4.4180840388029753E-2</v>
      </c>
      <c r="R610" s="1">
        <v>0.86299999999999999</v>
      </c>
      <c r="S610" s="1">
        <v>2.137</v>
      </c>
      <c r="T610" s="1">
        <v>4</v>
      </c>
      <c r="U610" s="1">
        <v>1</v>
      </c>
      <c r="V610" s="1">
        <f t="shared" si="146"/>
        <v>0.10095928872250819</v>
      </c>
      <c r="W610" s="1">
        <v>1.0469999999999999</v>
      </c>
      <c r="X610" s="1">
        <v>1.9530000000000001</v>
      </c>
      <c r="Y610" s="1">
        <v>7</v>
      </c>
      <c r="Z610" s="1">
        <v>0</v>
      </c>
      <c r="AA610" s="1">
        <f t="shared" si="147"/>
        <v>0</v>
      </c>
      <c r="AB610" s="1">
        <v>0.85699999999999998</v>
      </c>
      <c r="AC610" s="1">
        <v>2.1429999999999998</v>
      </c>
      <c r="AD610" s="1">
        <v>0</v>
      </c>
      <c r="AE610" s="1">
        <v>0</v>
      </c>
      <c r="AF610" s="1" t="e">
        <f t="shared" si="143"/>
        <v>#DIV/0!</v>
      </c>
      <c r="AH610" s="1">
        <f t="shared" si="149"/>
        <v>0.1127240143369176</v>
      </c>
      <c r="AI610" s="1">
        <f t="shared" si="150"/>
        <v>2.4646309070070368E-2</v>
      </c>
      <c r="AJ610" s="1">
        <f t="shared" si="156"/>
        <v>0</v>
      </c>
      <c r="AK610" s="1">
        <f t="shared" si="151"/>
        <v>1.0493310280459838</v>
      </c>
      <c r="AL610" s="1" t="b">
        <f t="shared" si="152"/>
        <v>0</v>
      </c>
      <c r="AM610" s="1">
        <f t="shared" si="153"/>
        <v>6.1279561436333347</v>
      </c>
      <c r="AN610" s="1" t="b">
        <f t="shared" si="154"/>
        <v>0</v>
      </c>
      <c r="AO610" s="1">
        <v>9.4879999999999995</v>
      </c>
    </row>
    <row r="611" spans="1:41">
      <c r="A611" s="7">
        <v>608</v>
      </c>
      <c r="B611" s="9" t="s">
        <v>90</v>
      </c>
      <c r="C611" s="9" t="s">
        <v>91</v>
      </c>
      <c r="D611" s="9" t="s">
        <v>90</v>
      </c>
      <c r="E611" s="9" t="s">
        <v>91</v>
      </c>
      <c r="F611" s="2"/>
      <c r="G611" s="2"/>
      <c r="H611" s="1" t="s">
        <v>285</v>
      </c>
      <c r="J611" s="2" t="s">
        <v>156</v>
      </c>
      <c r="M611" s="1">
        <f>PRODUCT(SUM(PRODUCT(R611,overview!$J$6),PRODUCT(W611,overview!$K$6),PRODUCT(AB611,overview!$L$6)),1/SUM(overview!$J$6:$L$6))</f>
        <v>0</v>
      </c>
      <c r="N611" s="1">
        <f>PRODUCT(SUM(PRODUCT(S611,overview!$J$6),PRODUCT(X611,overview!$K$6),PRODUCT(AC611,overview!$L$6)),1/SUM(overview!$J$6:$L$6))</f>
        <v>3</v>
      </c>
      <c r="O611" s="1">
        <f t="shared" si="144"/>
        <v>0</v>
      </c>
      <c r="P611" s="1">
        <f t="shared" si="145"/>
        <v>0</v>
      </c>
      <c r="Q611" s="1" t="e">
        <f t="shared" si="148"/>
        <v>#DIV/0!</v>
      </c>
      <c r="R611" s="1">
        <v>0</v>
      </c>
      <c r="S611" s="1">
        <v>3</v>
      </c>
      <c r="T611" s="1">
        <v>0</v>
      </c>
      <c r="U611" s="1">
        <v>0</v>
      </c>
      <c r="V611" s="1" t="e">
        <f t="shared" si="146"/>
        <v>#DIV/0!</v>
      </c>
      <c r="W611" s="1">
        <v>0</v>
      </c>
      <c r="X611" s="1">
        <v>3</v>
      </c>
      <c r="Y611" s="1">
        <v>0</v>
      </c>
      <c r="Z611" s="1">
        <v>0</v>
      </c>
      <c r="AA611" s="1" t="e">
        <f t="shared" si="147"/>
        <v>#DIV/0!</v>
      </c>
      <c r="AB611" s="1">
        <v>0</v>
      </c>
      <c r="AC611" s="1">
        <v>3</v>
      </c>
      <c r="AD611" s="1">
        <v>0</v>
      </c>
      <c r="AE611" s="1">
        <v>0</v>
      </c>
      <c r="AF611" s="1" t="e">
        <f t="shared" si="143"/>
        <v>#DIV/0!</v>
      </c>
      <c r="AH611" s="1">
        <f t="shared" si="149"/>
        <v>0.13716704007966146</v>
      </c>
      <c r="AI611" s="1">
        <f t="shared" si="150"/>
        <v>3.911964751679E-2</v>
      </c>
      <c r="AJ611" s="1">
        <f t="shared" si="156"/>
        <v>0</v>
      </c>
      <c r="AK611" s="1">
        <f t="shared" si="151"/>
        <v>0.94079958418660514</v>
      </c>
      <c r="AL611" s="1" t="b">
        <f t="shared" si="152"/>
        <v>0</v>
      </c>
      <c r="AM611" s="1">
        <f t="shared" si="153"/>
        <v>6.2536615877653929</v>
      </c>
      <c r="AN611" s="1" t="b">
        <f t="shared" si="154"/>
        <v>0</v>
      </c>
      <c r="AO611" s="1">
        <v>9.4879999999999995</v>
      </c>
    </row>
    <row r="612" spans="1:41">
      <c r="A612" s="7">
        <v>609</v>
      </c>
      <c r="B612" s="9" t="s">
        <v>98</v>
      </c>
      <c r="C612" s="9" t="s">
        <v>50</v>
      </c>
      <c r="D612" s="9" t="s">
        <v>98</v>
      </c>
      <c r="E612" s="9" t="s">
        <v>50</v>
      </c>
      <c r="F612" s="2"/>
      <c r="G612" s="2"/>
      <c r="H612" s="1" t="s">
        <v>285</v>
      </c>
      <c r="M612" s="1">
        <f>PRODUCT(SUM(PRODUCT(R612,overview!$J$6),PRODUCT(W612,overview!$K$6),PRODUCT(AB612,overview!$L$6)),1/SUM(overview!$J$6:$L$6))</f>
        <v>0.33299999999999996</v>
      </c>
      <c r="N612" s="1">
        <f>PRODUCT(SUM(PRODUCT(S612,overview!$J$6),PRODUCT(X612,overview!$K$6),PRODUCT(AC612,overview!$L$6)),1/SUM(overview!$J$6:$L$6))</f>
        <v>2.6669999999999998</v>
      </c>
      <c r="O612" s="1">
        <f t="shared" si="144"/>
        <v>4</v>
      </c>
      <c r="P612" s="1">
        <f t="shared" si="145"/>
        <v>0</v>
      </c>
      <c r="Q612" s="1">
        <f t="shared" si="148"/>
        <v>0</v>
      </c>
      <c r="R612" s="1">
        <v>0.33300000000000002</v>
      </c>
      <c r="S612" s="1">
        <v>2.6669999999999998</v>
      </c>
      <c r="T612" s="1">
        <v>1</v>
      </c>
      <c r="U612" s="1">
        <v>0</v>
      </c>
      <c r="V612" s="1">
        <f t="shared" si="146"/>
        <v>0</v>
      </c>
      <c r="W612" s="1">
        <v>0.33300000000000002</v>
      </c>
      <c r="X612" s="1">
        <v>2.6669999999999998</v>
      </c>
      <c r="Y612" s="1">
        <v>3</v>
      </c>
      <c r="Z612" s="1">
        <v>0</v>
      </c>
      <c r="AA612" s="1">
        <f t="shared" si="147"/>
        <v>0</v>
      </c>
      <c r="AB612" s="1">
        <v>0.33300000000000002</v>
      </c>
      <c r="AC612" s="1">
        <v>2.6669999999999998</v>
      </c>
      <c r="AD612" s="1">
        <v>0</v>
      </c>
      <c r="AE612" s="1">
        <v>0</v>
      </c>
      <c r="AF612" s="1" t="e">
        <f t="shared" si="143"/>
        <v>#DIV/0!</v>
      </c>
      <c r="AH612" s="1">
        <f t="shared" si="149"/>
        <v>0.13909600892098958</v>
      </c>
      <c r="AI612" s="1">
        <f t="shared" si="150"/>
        <v>3.5572504866204939E-2</v>
      </c>
      <c r="AJ612" s="1">
        <f t="shared" ref="AJ612:AJ658" si="157">(SUM(AE608:AE618)*SUM(AB608:AB618))/(SUM(AD608:AD618)*SUM(AC608:AC618))</f>
        <v>0</v>
      </c>
      <c r="AK612" s="1">
        <f t="shared" si="151"/>
        <v>0.81784459503970741</v>
      </c>
      <c r="AL612" s="1" t="b">
        <f t="shared" si="152"/>
        <v>0</v>
      </c>
      <c r="AM612" s="1">
        <f t="shared" si="153"/>
        <v>5.7203147773659415</v>
      </c>
      <c r="AN612" s="1" t="b">
        <f t="shared" si="154"/>
        <v>0</v>
      </c>
      <c r="AO612" s="1">
        <v>9.4879999999999995</v>
      </c>
    </row>
    <row r="613" spans="1:41">
      <c r="A613" s="7">
        <v>610</v>
      </c>
      <c r="B613" s="9" t="s">
        <v>47</v>
      </c>
      <c r="C613" s="9" t="s">
        <v>48</v>
      </c>
      <c r="D613" s="9" t="s">
        <v>47</v>
      </c>
      <c r="E613" s="9" t="s">
        <v>48</v>
      </c>
      <c r="F613" s="2"/>
      <c r="G613" s="2"/>
      <c r="H613" s="1" t="s">
        <v>285</v>
      </c>
      <c r="M613" s="1">
        <f>PRODUCT(SUM(PRODUCT(R613,overview!$J$6),PRODUCT(W613,overview!$K$6),PRODUCT(AB613,overview!$L$6)),1/SUM(overview!$J$6:$L$6))</f>
        <v>0.92197619047619039</v>
      </c>
      <c r="N613" s="1">
        <f>PRODUCT(SUM(PRODUCT(S613,overview!$J$6),PRODUCT(X613,overview!$K$6),PRODUCT(AC613,overview!$L$6)),1/SUM(overview!$J$6:$L$6))</f>
        <v>2.0780238095238093</v>
      </c>
      <c r="O613" s="1">
        <f t="shared" si="144"/>
        <v>10</v>
      </c>
      <c r="P613" s="1">
        <f t="shared" si="145"/>
        <v>2</v>
      </c>
      <c r="Q613" s="1">
        <f t="shared" si="148"/>
        <v>8.873586397332632E-2</v>
      </c>
      <c r="R613" s="1">
        <v>0.88800000000000001</v>
      </c>
      <c r="S613" s="1">
        <v>2.1120000000000001</v>
      </c>
      <c r="T613" s="1">
        <v>6</v>
      </c>
      <c r="U613" s="1">
        <v>1</v>
      </c>
      <c r="V613" s="1">
        <f t="shared" si="146"/>
        <v>7.0075757575757569E-2</v>
      </c>
      <c r="W613" s="1">
        <v>0.94199999999999995</v>
      </c>
      <c r="X613" s="1">
        <v>2.0579999999999998</v>
      </c>
      <c r="Y613" s="1">
        <v>4</v>
      </c>
      <c r="Z613" s="1">
        <v>1</v>
      </c>
      <c r="AA613" s="1">
        <f t="shared" si="147"/>
        <v>0.11443148688046648</v>
      </c>
      <c r="AB613" s="1">
        <v>0.85699999999999998</v>
      </c>
      <c r="AC613" s="1">
        <v>2.1429999999999998</v>
      </c>
      <c r="AD613" s="1">
        <v>0</v>
      </c>
      <c r="AE613" s="1">
        <v>0</v>
      </c>
      <c r="AF613" s="1" t="e">
        <f t="shared" si="143"/>
        <v>#DIV/0!</v>
      </c>
      <c r="AH613" s="1">
        <f t="shared" si="149"/>
        <v>0.11546825339928787</v>
      </c>
      <c r="AI613" s="1">
        <f t="shared" si="150"/>
        <v>3.1774327165868248E-2</v>
      </c>
      <c r="AJ613" s="1">
        <f t="shared" si="157"/>
        <v>0</v>
      </c>
      <c r="AK613" s="1">
        <f t="shared" si="151"/>
        <v>0.82995860199602722</v>
      </c>
      <c r="AL613" s="1" t="b">
        <f t="shared" si="152"/>
        <v>0</v>
      </c>
      <c r="AM613" s="1">
        <f t="shared" si="153"/>
        <v>5.1174013529980753</v>
      </c>
      <c r="AN613" s="1" t="b">
        <f t="shared" si="154"/>
        <v>0</v>
      </c>
      <c r="AO613" s="1">
        <v>9.4879999999999995</v>
      </c>
    </row>
    <row r="614" spans="1:41">
      <c r="A614" s="7">
        <v>611</v>
      </c>
      <c r="B614" s="9" t="s">
        <v>49</v>
      </c>
      <c r="C614" s="9" t="s">
        <v>50</v>
      </c>
      <c r="D614" s="9" t="s">
        <v>49</v>
      </c>
      <c r="E614" s="9" t="s">
        <v>50</v>
      </c>
      <c r="F614" s="2"/>
      <c r="G614" s="2"/>
      <c r="H614" s="1" t="s">
        <v>285</v>
      </c>
      <c r="M614" s="1">
        <f>PRODUCT(SUM(PRODUCT(R614,overview!$J$6),PRODUCT(W614,overview!$K$6),PRODUCT(AB614,overview!$L$6)),1/SUM(overview!$J$6:$L$6))</f>
        <v>0.36064285714285715</v>
      </c>
      <c r="N614" s="1">
        <f>PRODUCT(SUM(PRODUCT(S614,overview!$J$6),PRODUCT(X614,overview!$K$6),PRODUCT(AC614,overview!$L$6)),1/SUM(overview!$J$6:$L$6))</f>
        <v>2.6393571428571425</v>
      </c>
      <c r="O614" s="1">
        <f t="shared" si="144"/>
        <v>9</v>
      </c>
      <c r="P614" s="1">
        <f t="shared" si="145"/>
        <v>6</v>
      </c>
      <c r="Q614" s="1">
        <f t="shared" si="148"/>
        <v>9.1093610457091828E-2</v>
      </c>
      <c r="R614" s="1">
        <v>0.33300000000000002</v>
      </c>
      <c r="S614" s="1">
        <v>2.6669999999999998</v>
      </c>
      <c r="T614" s="1">
        <v>5</v>
      </c>
      <c r="U614" s="1">
        <v>0</v>
      </c>
      <c r="V614" s="1">
        <f t="shared" si="146"/>
        <v>0</v>
      </c>
      <c r="W614" s="1">
        <v>0.376</v>
      </c>
      <c r="X614" s="1">
        <v>2.6240000000000001</v>
      </c>
      <c r="Y614" s="1">
        <v>4</v>
      </c>
      <c r="Z614" s="1">
        <v>6</v>
      </c>
      <c r="AA614" s="1">
        <f t="shared" si="147"/>
        <v>0.2149390243902439</v>
      </c>
      <c r="AB614" s="1">
        <v>0.33300000000000002</v>
      </c>
      <c r="AC614" s="1">
        <v>2.6669999999999998</v>
      </c>
      <c r="AD614" s="1">
        <v>0</v>
      </c>
      <c r="AE614" s="1">
        <v>0</v>
      </c>
      <c r="AF614" s="1" t="e">
        <f t="shared" si="143"/>
        <v>#DIV/0!</v>
      </c>
      <c r="AH614" s="1">
        <f t="shared" si="149"/>
        <v>9.1702484356350908E-2</v>
      </c>
      <c r="AI614" s="1">
        <f t="shared" si="150"/>
        <v>3.2456130389007944E-2</v>
      </c>
      <c r="AJ614" s="1">
        <f t="shared" si="157"/>
        <v>0</v>
      </c>
      <c r="AK614" s="1">
        <f t="shared" si="151"/>
        <v>0.75909780603199939</v>
      </c>
      <c r="AL614" s="1" t="b">
        <f t="shared" si="152"/>
        <v>0</v>
      </c>
      <c r="AM614" s="1">
        <f t="shared" si="153"/>
        <v>4.9518141328552261</v>
      </c>
      <c r="AN614" s="1" t="b">
        <f t="shared" si="154"/>
        <v>0</v>
      </c>
      <c r="AO614" s="1">
        <v>9.4879999999999995</v>
      </c>
    </row>
    <row r="615" spans="1:41">
      <c r="A615" s="7">
        <v>612</v>
      </c>
      <c r="B615" s="9" t="s">
        <v>38</v>
      </c>
      <c r="C615" s="9" t="s">
        <v>1</v>
      </c>
      <c r="D615" s="9" t="s">
        <v>38</v>
      </c>
      <c r="E615" s="9" t="s">
        <v>1</v>
      </c>
      <c r="F615" s="2"/>
      <c r="G615" s="2"/>
      <c r="H615" s="1" t="s">
        <v>181</v>
      </c>
      <c r="M615" s="1">
        <f>PRODUCT(SUM(PRODUCT(R615,overview!$J$6),PRODUCT(W615,overview!$K$6),PRODUCT(AB615,overview!$L$6)),1/SUM(overview!$J$6:$L$6))</f>
        <v>0.38957142857142851</v>
      </c>
      <c r="N615" s="1">
        <f>PRODUCT(SUM(PRODUCT(S615,overview!$J$6),PRODUCT(X615,overview!$K$6),PRODUCT(AC615,overview!$L$6)),1/SUM(overview!$J$6:$L$6))</f>
        <v>2.6104285714285713</v>
      </c>
      <c r="O615" s="1">
        <f t="shared" si="144"/>
        <v>3.8</v>
      </c>
      <c r="P615" s="1">
        <f t="shared" si="145"/>
        <v>4.2</v>
      </c>
      <c r="Q615" s="1">
        <f t="shared" si="148"/>
        <v>0.16494569209100568</v>
      </c>
      <c r="R615" s="1">
        <v>0.36</v>
      </c>
      <c r="S615" s="1">
        <v>2.64</v>
      </c>
      <c r="T615" s="1">
        <v>1.8</v>
      </c>
      <c r="U615" s="1">
        <v>2.2000000000000002</v>
      </c>
      <c r="V615" s="1">
        <f t="shared" si="146"/>
        <v>0.16666666666666669</v>
      </c>
      <c r="W615" s="1">
        <v>0.40699999999999997</v>
      </c>
      <c r="X615" s="1">
        <v>2.593</v>
      </c>
      <c r="Y615" s="1">
        <v>2</v>
      </c>
      <c r="Z615" s="1">
        <v>2</v>
      </c>
      <c r="AA615" s="1">
        <f t="shared" si="147"/>
        <v>0.15696104897801774</v>
      </c>
      <c r="AB615" s="1">
        <v>0.33300000000000002</v>
      </c>
      <c r="AC615" s="1">
        <v>2.6669999999999998</v>
      </c>
      <c r="AD615" s="1">
        <v>0</v>
      </c>
      <c r="AE615" s="1">
        <v>0</v>
      </c>
      <c r="AF615" s="1" t="e">
        <f t="shared" si="143"/>
        <v>#DIV/0!</v>
      </c>
      <c r="AH615" s="1">
        <f t="shared" si="149"/>
        <v>9.4734171327081854E-2</v>
      </c>
      <c r="AI615" s="1">
        <f t="shared" si="150"/>
        <v>2.7069110461334322E-2</v>
      </c>
      <c r="AJ615" s="1">
        <f t="shared" si="157"/>
        <v>0</v>
      </c>
      <c r="AK615" s="1">
        <f t="shared" si="151"/>
        <v>0.74784167063732521</v>
      </c>
      <c r="AL615" s="1" t="b">
        <f t="shared" si="152"/>
        <v>0</v>
      </c>
      <c r="AM615" s="1">
        <f t="shared" si="153"/>
        <v>4.0257776672353103</v>
      </c>
      <c r="AN615" s="1" t="b">
        <f t="shared" si="154"/>
        <v>0</v>
      </c>
      <c r="AO615" s="1">
        <v>9.4879999999999995</v>
      </c>
    </row>
    <row r="616" spans="1:41">
      <c r="A616" s="7">
        <v>613</v>
      </c>
      <c r="B616" s="9" t="s">
        <v>45</v>
      </c>
      <c r="C616" s="9" t="s">
        <v>46</v>
      </c>
      <c r="D616" s="9" t="s">
        <v>45</v>
      </c>
      <c r="E616" s="9" t="s">
        <v>46</v>
      </c>
      <c r="F616" s="2"/>
      <c r="G616" s="2"/>
      <c r="H616" s="1" t="s">
        <v>181</v>
      </c>
      <c r="M616" s="1">
        <f>PRODUCT(SUM(PRODUCT(R616,overview!$J$6),PRODUCT(W616,overview!$K$6),PRODUCT(AB616,overview!$L$6)),1/SUM(overview!$J$6:$L$6))</f>
        <v>1.0101904761904761</v>
      </c>
      <c r="N616" s="1">
        <f>PRODUCT(SUM(PRODUCT(S616,overview!$J$6),PRODUCT(X616,overview!$K$6),PRODUCT(AC616,overview!$L$6)),1/SUM(overview!$J$6:$L$6))</f>
        <v>1.9898095238095237</v>
      </c>
      <c r="O616" s="1">
        <f t="shared" si="144"/>
        <v>9</v>
      </c>
      <c r="P616" s="1">
        <f t="shared" si="145"/>
        <v>0</v>
      </c>
      <c r="Q616" s="1">
        <f t="shared" si="148"/>
        <v>0</v>
      </c>
      <c r="R616" s="1">
        <v>1.0189999999999999</v>
      </c>
      <c r="S616" s="1">
        <v>1.9810000000000001</v>
      </c>
      <c r="T616" s="1">
        <v>7</v>
      </c>
      <c r="U616" s="1">
        <v>0</v>
      </c>
      <c r="V616" s="1">
        <f t="shared" si="146"/>
        <v>0</v>
      </c>
      <c r="W616" s="1">
        <v>1.006</v>
      </c>
      <c r="X616" s="1">
        <v>1.994</v>
      </c>
      <c r="Y616" s="1">
        <v>2</v>
      </c>
      <c r="Z616" s="1">
        <v>0</v>
      </c>
      <c r="AA616" s="1">
        <f t="shared" si="147"/>
        <v>0</v>
      </c>
      <c r="AB616" s="1">
        <v>1</v>
      </c>
      <c r="AC616" s="1">
        <v>2</v>
      </c>
      <c r="AD616" s="1">
        <v>0</v>
      </c>
      <c r="AE616" s="1">
        <v>0</v>
      </c>
      <c r="AF616" s="1" t="e">
        <f t="shared" si="143"/>
        <v>#DIV/0!</v>
      </c>
      <c r="AH616" s="1">
        <f t="shared" si="149"/>
        <v>9.8576879433908804E-2</v>
      </c>
      <c r="AI616" s="1">
        <f t="shared" si="150"/>
        <v>2.4947488323984419E-2</v>
      </c>
      <c r="AJ616" s="1">
        <f t="shared" si="157"/>
        <v>0</v>
      </c>
      <c r="AK616" s="1">
        <f t="shared" si="151"/>
        <v>0.72665635308192633</v>
      </c>
      <c r="AL616" s="1" t="b">
        <f t="shared" si="152"/>
        <v>0</v>
      </c>
      <c r="AM616" s="1">
        <f t="shared" si="153"/>
        <v>3.5136535604623251</v>
      </c>
      <c r="AN616" s="1" t="b">
        <f t="shared" si="154"/>
        <v>0</v>
      </c>
      <c r="AO616" s="1">
        <v>9.4879999999999995</v>
      </c>
    </row>
    <row r="617" spans="1:41">
      <c r="A617" s="7">
        <v>614</v>
      </c>
      <c r="B617" s="9" t="s">
        <v>36</v>
      </c>
      <c r="C617" s="9" t="s">
        <v>37</v>
      </c>
      <c r="D617" s="9" t="s">
        <v>36</v>
      </c>
      <c r="E617" s="9" t="s">
        <v>37</v>
      </c>
      <c r="F617" s="2"/>
      <c r="G617" s="2"/>
      <c r="H617" s="1" t="s">
        <v>181</v>
      </c>
      <c r="M617" s="1">
        <f>PRODUCT(SUM(PRODUCT(R617,overview!$J$6),PRODUCT(W617,overview!$K$6),PRODUCT(AB617,overview!$L$6)),1/SUM(overview!$J$6:$L$6))</f>
        <v>1.0311904761904762</v>
      </c>
      <c r="N617" s="1">
        <f>PRODUCT(SUM(PRODUCT(S617,overview!$J$6),PRODUCT(X617,overview!$K$6),PRODUCT(AC617,overview!$L$6)),1/SUM(overview!$J$6:$L$6))</f>
        <v>1.9688095238095236</v>
      </c>
      <c r="O617" s="1">
        <f t="shared" si="144"/>
        <v>9</v>
      </c>
      <c r="P617" s="1">
        <f t="shared" si="145"/>
        <v>4</v>
      </c>
      <c r="Q617" s="1">
        <f t="shared" si="148"/>
        <v>0.23278375727281284</v>
      </c>
      <c r="R617" s="1">
        <v>1.028</v>
      </c>
      <c r="S617" s="1">
        <v>1.972</v>
      </c>
      <c r="T617" s="1">
        <v>5</v>
      </c>
      <c r="U617" s="1">
        <v>2</v>
      </c>
      <c r="V617" s="1">
        <f t="shared" si="146"/>
        <v>0.20851926977687629</v>
      </c>
      <c r="W617" s="1">
        <v>1.034</v>
      </c>
      <c r="X617" s="1">
        <v>1.966</v>
      </c>
      <c r="Y617" s="1">
        <v>4</v>
      </c>
      <c r="Z617" s="1">
        <v>2</v>
      </c>
      <c r="AA617" s="1">
        <f t="shared" si="147"/>
        <v>0.26297049847405901</v>
      </c>
      <c r="AB617" s="1">
        <v>1</v>
      </c>
      <c r="AC617" s="1">
        <v>2</v>
      </c>
      <c r="AD617" s="1">
        <v>0</v>
      </c>
      <c r="AE617" s="1">
        <v>0</v>
      </c>
      <c r="AF617" s="1" t="e">
        <f t="shared" si="143"/>
        <v>#DIV/0!</v>
      </c>
      <c r="AH617" s="1">
        <f t="shared" si="149"/>
        <v>9.6110711701883969E-2</v>
      </c>
      <c r="AI617" s="1">
        <f t="shared" si="150"/>
        <v>3.33212777872701E-2</v>
      </c>
      <c r="AJ617" s="1">
        <f t="shared" si="157"/>
        <v>0</v>
      </c>
      <c r="AK617" s="1">
        <f t="shared" si="151"/>
        <v>0.71366649965801587</v>
      </c>
      <c r="AL617" s="1" t="b">
        <f t="shared" si="152"/>
        <v>0</v>
      </c>
      <c r="AM617" s="1">
        <f t="shared" si="153"/>
        <v>2.5712833281679575</v>
      </c>
      <c r="AN617" s="1" t="b">
        <f t="shared" si="154"/>
        <v>0</v>
      </c>
      <c r="AO617" s="1">
        <v>9.4879999999999995</v>
      </c>
    </row>
    <row r="618" spans="1:41">
      <c r="A618" s="7">
        <v>615</v>
      </c>
      <c r="B618" s="9" t="s">
        <v>45</v>
      </c>
      <c r="C618" s="9" t="s">
        <v>46</v>
      </c>
      <c r="D618" s="9" t="s">
        <v>76</v>
      </c>
      <c r="E618" s="9" t="s">
        <v>46</v>
      </c>
      <c r="F618" s="2"/>
      <c r="G618" s="2"/>
      <c r="H618" s="1" t="s">
        <v>181</v>
      </c>
      <c r="M618" s="1">
        <f>PRODUCT(SUM(PRODUCT(R618,overview!$J$6),PRODUCT(W618,overview!$K$6),PRODUCT(AB618,overview!$L$6)),1/SUM(overview!$J$6:$L$6))</f>
        <v>1.0537857142857143</v>
      </c>
      <c r="N618" s="1">
        <f>PRODUCT(SUM(PRODUCT(S618,overview!$J$6),PRODUCT(X618,overview!$K$6),PRODUCT(AC618,overview!$L$6)),1/SUM(overview!$J$6:$L$6))</f>
        <v>1.9462142857142857</v>
      </c>
      <c r="O618" s="1">
        <f t="shared" si="144"/>
        <v>15</v>
      </c>
      <c r="P618" s="1">
        <f t="shared" si="145"/>
        <v>1</v>
      </c>
      <c r="Q618" s="1">
        <f t="shared" si="148"/>
        <v>3.6096940335939118E-2</v>
      </c>
      <c r="R618" s="1">
        <v>1.016</v>
      </c>
      <c r="S618" s="1">
        <v>1.984</v>
      </c>
      <c r="T618" s="1">
        <v>9</v>
      </c>
      <c r="U618" s="1">
        <v>0</v>
      </c>
      <c r="V618" s="1">
        <f t="shared" si="146"/>
        <v>0</v>
      </c>
      <c r="W618" s="1">
        <v>1.0720000000000001</v>
      </c>
      <c r="X618" s="1">
        <v>1.9279999999999999</v>
      </c>
      <c r="Y618" s="1">
        <v>5</v>
      </c>
      <c r="Z618" s="1">
        <v>1</v>
      </c>
      <c r="AA618" s="1">
        <f t="shared" si="147"/>
        <v>0.11120331950207471</v>
      </c>
      <c r="AB618" s="1">
        <v>1.091</v>
      </c>
      <c r="AC618" s="1">
        <v>1.909</v>
      </c>
      <c r="AD618" s="1">
        <v>1</v>
      </c>
      <c r="AE618" s="1">
        <v>0</v>
      </c>
      <c r="AF618" s="1">
        <f t="shared" si="143"/>
        <v>0</v>
      </c>
      <c r="AH618" s="1">
        <f t="shared" si="149"/>
        <v>8.3782910386800816E-2</v>
      </c>
      <c r="AI618" s="1">
        <f t="shared" si="150"/>
        <v>2.7537263654788483E-2</v>
      </c>
      <c r="AJ618" s="1">
        <f t="shared" si="157"/>
        <v>0</v>
      </c>
      <c r="AK618" s="1">
        <f t="shared" si="151"/>
        <v>0.68107538486530539</v>
      </c>
      <c r="AL618" s="1" t="b">
        <f t="shared" si="152"/>
        <v>0</v>
      </c>
      <c r="AM618" s="1">
        <f t="shared" si="153"/>
        <v>1.5443084074856877</v>
      </c>
      <c r="AN618" s="1" t="b">
        <f t="shared" si="154"/>
        <v>0</v>
      </c>
      <c r="AO618" s="1">
        <v>9.4879999999999995</v>
      </c>
    </row>
    <row r="619" spans="1:41">
      <c r="A619" s="7">
        <v>616</v>
      </c>
      <c r="B619" s="9" t="s">
        <v>97</v>
      </c>
      <c r="C619" s="9" t="s">
        <v>42</v>
      </c>
      <c r="D619" s="9" t="s">
        <v>41</v>
      </c>
      <c r="E619" s="9" t="s">
        <v>42</v>
      </c>
      <c r="F619" s="2"/>
      <c r="G619" s="2"/>
      <c r="H619" s="1" t="s">
        <v>181</v>
      </c>
      <c r="J619" s="2" t="s">
        <v>156</v>
      </c>
      <c r="M619" s="1">
        <f>PRODUCT(SUM(PRODUCT(R619,overview!$J$6),PRODUCT(W619,overview!$K$6),PRODUCT(AB619,overview!$L$6)),1/SUM(overview!$J$6:$L$6))</f>
        <v>0.42899999999999988</v>
      </c>
      <c r="N619" s="1">
        <f>PRODUCT(SUM(PRODUCT(S619,overview!$J$6),PRODUCT(X619,overview!$K$6),PRODUCT(AC619,overview!$L$6)),1/SUM(overview!$J$6:$L$6))</f>
        <v>2.5709999999999997</v>
      </c>
      <c r="O619" s="1">
        <f t="shared" si="144"/>
        <v>9</v>
      </c>
      <c r="P619" s="1">
        <f t="shared" si="145"/>
        <v>0</v>
      </c>
      <c r="Q619" s="1">
        <f t="shared" si="148"/>
        <v>0</v>
      </c>
      <c r="R619" s="1">
        <v>0.42899999999999999</v>
      </c>
      <c r="S619" s="1">
        <v>2.5710000000000002</v>
      </c>
      <c r="T619" s="1">
        <v>6</v>
      </c>
      <c r="U619" s="1">
        <v>0</v>
      </c>
      <c r="V619" s="1">
        <f t="shared" si="146"/>
        <v>0</v>
      </c>
      <c r="W619" s="1">
        <v>0.42899999999999999</v>
      </c>
      <c r="X619" s="1">
        <v>2.5710000000000002</v>
      </c>
      <c r="Y619" s="1">
        <v>2</v>
      </c>
      <c r="Z619" s="1">
        <v>0</v>
      </c>
      <c r="AA619" s="1">
        <f t="shared" si="147"/>
        <v>0</v>
      </c>
      <c r="AB619" s="1">
        <v>0.42899999999999999</v>
      </c>
      <c r="AC619" s="1">
        <v>2.5710000000000002</v>
      </c>
      <c r="AD619" s="1">
        <v>1</v>
      </c>
      <c r="AE619" s="1">
        <v>0</v>
      </c>
      <c r="AF619" s="1">
        <f t="shared" si="143"/>
        <v>0</v>
      </c>
      <c r="AH619" s="1">
        <f t="shared" si="149"/>
        <v>4.0455832983634074E-2</v>
      </c>
      <c r="AI619" s="1">
        <f t="shared" si="150"/>
        <v>2.9858159704225836E-2</v>
      </c>
      <c r="AJ619" s="1">
        <f t="shared" si="157"/>
        <v>0</v>
      </c>
      <c r="AK619" s="1">
        <f t="shared" si="151"/>
        <v>0.68163709034668729</v>
      </c>
      <c r="AL619" s="1" t="b">
        <f t="shared" si="152"/>
        <v>0</v>
      </c>
      <c r="AM619" s="1">
        <f t="shared" si="153"/>
        <v>0.71817097316643985</v>
      </c>
      <c r="AN619" s="1" t="b">
        <f t="shared" si="154"/>
        <v>0</v>
      </c>
      <c r="AO619" s="1">
        <v>9.4879999999999995</v>
      </c>
    </row>
    <row r="620" spans="1:41">
      <c r="A620" s="7">
        <v>617</v>
      </c>
      <c r="B620" s="9" t="s">
        <v>85</v>
      </c>
      <c r="C620" s="9" t="s">
        <v>86</v>
      </c>
      <c r="D620" s="9" t="s">
        <v>85</v>
      </c>
      <c r="E620" s="9" t="s">
        <v>86</v>
      </c>
      <c r="F620" s="2"/>
      <c r="G620" s="2"/>
      <c r="H620" s="1" t="s">
        <v>181</v>
      </c>
      <c r="J620" s="2" t="s">
        <v>157</v>
      </c>
      <c r="M620" s="1">
        <f>PRODUCT(SUM(PRODUCT(R620,overview!$J$6),PRODUCT(W620,overview!$K$6),PRODUCT(AB620,overview!$L$6)),1/SUM(overview!$J$6:$L$6))</f>
        <v>0</v>
      </c>
      <c r="N620" s="1">
        <f>PRODUCT(SUM(PRODUCT(S620,overview!$J$6),PRODUCT(X620,overview!$K$6),PRODUCT(AC620,overview!$L$6)),1/SUM(overview!$J$6:$L$6))</f>
        <v>3</v>
      </c>
      <c r="O620" s="1">
        <f t="shared" si="144"/>
        <v>0</v>
      </c>
      <c r="P620" s="1">
        <f t="shared" si="145"/>
        <v>0</v>
      </c>
      <c r="Q620" s="1" t="e">
        <f t="shared" si="148"/>
        <v>#DIV/0!</v>
      </c>
      <c r="R620" s="1">
        <v>0</v>
      </c>
      <c r="S620" s="1">
        <v>3</v>
      </c>
      <c r="T620" s="1">
        <v>0</v>
      </c>
      <c r="U620" s="1">
        <v>0</v>
      </c>
      <c r="V620" s="1" t="e">
        <f t="shared" si="146"/>
        <v>#DIV/0!</v>
      </c>
      <c r="W620" s="1">
        <v>0</v>
      </c>
      <c r="X620" s="1">
        <v>3</v>
      </c>
      <c r="Y620" s="1">
        <v>0</v>
      </c>
      <c r="Z620" s="1">
        <v>0</v>
      </c>
      <c r="AA620" s="1" t="e">
        <f t="shared" si="147"/>
        <v>#DIV/0!</v>
      </c>
      <c r="AB620" s="1">
        <v>0</v>
      </c>
      <c r="AC620" s="1">
        <v>3</v>
      </c>
      <c r="AD620" s="1">
        <v>0</v>
      </c>
      <c r="AE620" s="1">
        <v>0</v>
      </c>
      <c r="AF620" s="1" t="e">
        <f t="shared" si="143"/>
        <v>#DIV/0!</v>
      </c>
      <c r="AH620" s="1">
        <f t="shared" si="149"/>
        <v>2.2402412706439001E-2</v>
      </c>
      <c r="AI620" s="1">
        <f t="shared" si="150"/>
        <v>2.0550887502792235E-2</v>
      </c>
      <c r="AJ620" s="1">
        <f t="shared" si="157"/>
        <v>0</v>
      </c>
      <c r="AK620" s="1">
        <f t="shared" si="151"/>
        <v>0.10530643652348921</v>
      </c>
      <c r="AL620" s="1" t="b">
        <f t="shared" si="152"/>
        <v>0</v>
      </c>
      <c r="AM620" s="1">
        <f t="shared" si="153"/>
        <v>0.38963180267717856</v>
      </c>
      <c r="AN620" s="1" t="b">
        <f t="shared" si="154"/>
        <v>0</v>
      </c>
      <c r="AO620" s="1">
        <v>9.4879999999999995</v>
      </c>
    </row>
    <row r="621" spans="1:41">
      <c r="A621" s="7">
        <v>618</v>
      </c>
      <c r="B621" s="9" t="s">
        <v>43</v>
      </c>
      <c r="C621" s="9" t="s">
        <v>44</v>
      </c>
      <c r="D621" s="9" t="s">
        <v>43</v>
      </c>
      <c r="E621" s="9" t="s">
        <v>44</v>
      </c>
      <c r="F621" s="2"/>
      <c r="G621" s="2"/>
      <c r="H621" s="1" t="s">
        <v>181</v>
      </c>
      <c r="M621" s="1">
        <f>PRODUCT(SUM(PRODUCT(R621,overview!$J$6),PRODUCT(W621,overview!$K$6),PRODUCT(AB621,overview!$L$6)),1/SUM(overview!$J$6:$L$6))</f>
        <v>0.375</v>
      </c>
      <c r="N621" s="1">
        <f>PRODUCT(SUM(PRODUCT(S621,overview!$J$6),PRODUCT(X621,overview!$K$6),PRODUCT(AC621,overview!$L$6)),1/SUM(overview!$J$6:$L$6))</f>
        <v>2.625</v>
      </c>
      <c r="O621" s="1">
        <f t="shared" si="144"/>
        <v>2</v>
      </c>
      <c r="P621" s="1">
        <f t="shared" si="145"/>
        <v>0</v>
      </c>
      <c r="Q621" s="1">
        <f t="shared" si="148"/>
        <v>0</v>
      </c>
      <c r="R621" s="1">
        <v>0.375</v>
      </c>
      <c r="S621" s="1">
        <v>2.625</v>
      </c>
      <c r="T621" s="1">
        <v>0</v>
      </c>
      <c r="U621" s="1">
        <v>0</v>
      </c>
      <c r="V621" s="1" t="e">
        <f t="shared" si="146"/>
        <v>#DIV/0!</v>
      </c>
      <c r="W621" s="1">
        <v>0.375</v>
      </c>
      <c r="X621" s="1">
        <v>2.625</v>
      </c>
      <c r="Y621" s="1">
        <v>2</v>
      </c>
      <c r="Z621" s="1">
        <v>0</v>
      </c>
      <c r="AA621" s="1">
        <f t="shared" si="147"/>
        <v>0</v>
      </c>
      <c r="AB621" s="1">
        <v>0.375</v>
      </c>
      <c r="AC621" s="1">
        <v>2.625</v>
      </c>
      <c r="AD621" s="1">
        <v>0</v>
      </c>
      <c r="AE621" s="1">
        <v>0</v>
      </c>
      <c r="AF621" s="1" t="e">
        <f t="shared" si="143"/>
        <v>#DIV/0!</v>
      </c>
      <c r="AH621" s="1">
        <f t="shared" si="149"/>
        <v>3.3508673248744306E-2</v>
      </c>
      <c r="AI621" s="1">
        <f t="shared" si="150"/>
        <v>2.5059829420260818E-2</v>
      </c>
      <c r="AJ621" s="1">
        <f t="shared" si="157"/>
        <v>0</v>
      </c>
      <c r="AK621" s="1">
        <f t="shared" si="151"/>
        <v>5.0560680343674023E-2</v>
      </c>
      <c r="AL621" s="1" t="b">
        <f t="shared" si="152"/>
        <v>0</v>
      </c>
      <c r="AM621" s="1">
        <f t="shared" si="153"/>
        <v>0.127708588072246</v>
      </c>
      <c r="AN621" s="1" t="b">
        <f t="shared" si="154"/>
        <v>0</v>
      </c>
      <c r="AO621" s="1">
        <v>9.4879999999999995</v>
      </c>
    </row>
    <row r="622" spans="1:41">
      <c r="A622" s="7">
        <v>619</v>
      </c>
      <c r="B622" s="9" t="s">
        <v>58</v>
      </c>
      <c r="C622" s="9" t="s">
        <v>59</v>
      </c>
      <c r="D622" s="9" t="s">
        <v>58</v>
      </c>
      <c r="E622" s="9" t="s">
        <v>59</v>
      </c>
      <c r="F622" s="2"/>
      <c r="G622" s="2"/>
      <c r="H622" s="1" t="s">
        <v>181</v>
      </c>
      <c r="M622" s="1">
        <f>PRODUCT(SUM(PRODUCT(R622,overview!$J$6),PRODUCT(W622,overview!$K$6),PRODUCT(AB622,overview!$L$6)),1/SUM(overview!$J$6:$L$6))</f>
        <v>0.375</v>
      </c>
      <c r="N622" s="1">
        <f>PRODUCT(SUM(PRODUCT(S622,overview!$J$6),PRODUCT(X622,overview!$K$6),PRODUCT(AC622,overview!$L$6)),1/SUM(overview!$J$6:$L$6))</f>
        <v>2.625</v>
      </c>
      <c r="O622" s="1">
        <f t="shared" si="144"/>
        <v>8</v>
      </c>
      <c r="P622" s="1">
        <f t="shared" si="145"/>
        <v>0</v>
      </c>
      <c r="Q622" s="1">
        <f t="shared" si="148"/>
        <v>0</v>
      </c>
      <c r="R622" s="1">
        <v>0.375</v>
      </c>
      <c r="S622" s="1">
        <v>2.625</v>
      </c>
      <c r="T622" s="1">
        <v>7</v>
      </c>
      <c r="U622" s="1">
        <v>0</v>
      </c>
      <c r="V622" s="1">
        <f t="shared" si="146"/>
        <v>0</v>
      </c>
      <c r="W622" s="1">
        <v>0.375</v>
      </c>
      <c r="X622" s="1">
        <v>2.625</v>
      </c>
      <c r="Y622" s="1">
        <v>1</v>
      </c>
      <c r="Z622" s="1">
        <v>0</v>
      </c>
      <c r="AA622" s="1">
        <f t="shared" si="147"/>
        <v>0</v>
      </c>
      <c r="AB622" s="1">
        <v>0.375</v>
      </c>
      <c r="AC622" s="1">
        <v>2.625</v>
      </c>
      <c r="AD622" s="1">
        <v>0</v>
      </c>
      <c r="AE622" s="1">
        <v>0</v>
      </c>
      <c r="AF622" s="1" t="e">
        <f t="shared" si="143"/>
        <v>#DIV/0!</v>
      </c>
      <c r="AH622" s="1">
        <f t="shared" si="149"/>
        <v>4.4444796887225357E-2</v>
      </c>
      <c r="AI622" s="1">
        <f t="shared" si="150"/>
        <v>2.2638754427484895E-2</v>
      </c>
      <c r="AJ622" s="1">
        <f t="shared" si="157"/>
        <v>7.4203245962195921E-2</v>
      </c>
      <c r="AK622" s="1">
        <f t="shared" si="151"/>
        <v>1.3559215244562068</v>
      </c>
      <c r="AL622" s="1" t="b">
        <f t="shared" si="152"/>
        <v>0</v>
      </c>
      <c r="AM622" s="1">
        <f t="shared" si="153"/>
        <v>0.21905427696655513</v>
      </c>
      <c r="AN622" s="1" t="b">
        <f t="shared" si="154"/>
        <v>0</v>
      </c>
      <c r="AO622" s="1">
        <v>9.4879999999999995</v>
      </c>
    </row>
    <row r="623" spans="1:41">
      <c r="A623" s="7">
        <v>620</v>
      </c>
      <c r="B623" s="9" t="s">
        <v>79</v>
      </c>
      <c r="C623" s="9" t="s">
        <v>48</v>
      </c>
      <c r="D623" s="9" t="s">
        <v>79</v>
      </c>
      <c r="E623" s="9" t="s">
        <v>48</v>
      </c>
      <c r="F623" s="2"/>
      <c r="G623" s="2"/>
      <c r="H623" s="1" t="s">
        <v>181</v>
      </c>
      <c r="M623" s="1">
        <f>PRODUCT(SUM(PRODUCT(R623,overview!$J$6),PRODUCT(W623,overview!$K$6),PRODUCT(AB623,overview!$L$6)),1/SUM(overview!$J$6:$L$6))</f>
        <v>1.0534761904761902</v>
      </c>
      <c r="N623" s="1">
        <f>PRODUCT(SUM(PRODUCT(S623,overview!$J$6),PRODUCT(X623,overview!$K$6),PRODUCT(AC623,overview!$L$6)),1/SUM(overview!$J$6:$L$6))</f>
        <v>1.9465238095238095</v>
      </c>
      <c r="O623" s="1">
        <f t="shared" si="144"/>
        <v>18</v>
      </c>
      <c r="P623" s="1">
        <f t="shared" si="145"/>
        <v>2</v>
      </c>
      <c r="Q623" s="1">
        <f t="shared" si="148"/>
        <v>6.0134332536906102E-2</v>
      </c>
      <c r="R623" s="1">
        <v>1.046</v>
      </c>
      <c r="S623" s="1">
        <v>1.954</v>
      </c>
      <c r="T623" s="1">
        <v>10</v>
      </c>
      <c r="U623" s="1">
        <v>2</v>
      </c>
      <c r="V623" s="1">
        <f t="shared" si="146"/>
        <v>0.10706243602865917</v>
      </c>
      <c r="W623" s="1">
        <v>1.0469999999999999</v>
      </c>
      <c r="X623" s="1">
        <v>1.9530000000000001</v>
      </c>
      <c r="Y623" s="1">
        <v>8</v>
      </c>
      <c r="Z623" s="1">
        <v>0</v>
      </c>
      <c r="AA623" s="1">
        <f t="shared" si="147"/>
        <v>0</v>
      </c>
      <c r="AB623" s="1">
        <v>1.333</v>
      </c>
      <c r="AC623" s="1">
        <v>1.667</v>
      </c>
      <c r="AD623" s="1">
        <v>0</v>
      </c>
      <c r="AE623" s="1">
        <v>0</v>
      </c>
      <c r="AF623" s="1" t="e">
        <f t="shared" si="143"/>
        <v>#DIV/0!</v>
      </c>
      <c r="AH623" s="1">
        <f t="shared" si="149"/>
        <v>3.5125895469824593E-2</v>
      </c>
      <c r="AI623" s="1">
        <f t="shared" si="150"/>
        <v>2.235976915523637E-2</v>
      </c>
      <c r="AJ623" s="1">
        <f t="shared" si="157"/>
        <v>8.1166628984851913E-2</v>
      </c>
      <c r="AK623" s="1">
        <f t="shared" si="151"/>
        <v>4.3331076116809957</v>
      </c>
      <c r="AL623" s="1" t="b">
        <f t="shared" si="152"/>
        <v>0</v>
      </c>
      <c r="AM623" s="1">
        <f t="shared" si="153"/>
        <v>0.39373034698676784</v>
      </c>
      <c r="AN623" s="1" t="b">
        <f t="shared" si="154"/>
        <v>0</v>
      </c>
      <c r="AO623" s="1">
        <v>9.4879999999999995</v>
      </c>
    </row>
    <row r="624" spans="1:41">
      <c r="A624" s="7">
        <v>621</v>
      </c>
      <c r="B624" s="9" t="s">
        <v>28</v>
      </c>
      <c r="C624" s="9" t="s">
        <v>29</v>
      </c>
      <c r="D624" s="9" t="s">
        <v>28</v>
      </c>
      <c r="E624" s="9" t="s">
        <v>29</v>
      </c>
      <c r="F624" s="2"/>
      <c r="G624" s="2"/>
      <c r="H624" s="1" t="s">
        <v>181</v>
      </c>
      <c r="M624" s="1">
        <f>PRODUCT(SUM(PRODUCT(R624,overview!$J$6),PRODUCT(W624,overview!$K$6),PRODUCT(AB624,overview!$L$6)),1/SUM(overview!$J$6:$L$6))</f>
        <v>0.66700000000000004</v>
      </c>
      <c r="N624" s="1">
        <f>PRODUCT(SUM(PRODUCT(S624,overview!$J$6),PRODUCT(X624,overview!$K$6),PRODUCT(AC624,overview!$L$6)),1/SUM(overview!$J$6:$L$6))</f>
        <v>2.3330000000000002</v>
      </c>
      <c r="O624" s="1">
        <f t="shared" si="144"/>
        <v>10</v>
      </c>
      <c r="P624" s="1">
        <f t="shared" si="145"/>
        <v>0</v>
      </c>
      <c r="Q624" s="1">
        <f t="shared" si="148"/>
        <v>0</v>
      </c>
      <c r="R624" s="1">
        <v>0.66700000000000004</v>
      </c>
      <c r="S624" s="1">
        <v>2.3330000000000002</v>
      </c>
      <c r="T624" s="1">
        <v>6</v>
      </c>
      <c r="U624" s="1">
        <v>0</v>
      </c>
      <c r="V624" s="1">
        <f t="shared" si="146"/>
        <v>0</v>
      </c>
      <c r="W624" s="1">
        <v>0.66700000000000004</v>
      </c>
      <c r="X624" s="1">
        <v>2.3330000000000002</v>
      </c>
      <c r="Y624" s="1">
        <v>4</v>
      </c>
      <c r="Z624" s="1">
        <v>0</v>
      </c>
      <c r="AA624" s="1">
        <f t="shared" si="147"/>
        <v>0</v>
      </c>
      <c r="AB624" s="1">
        <v>0.66700000000000004</v>
      </c>
      <c r="AC624" s="1">
        <v>2.3330000000000002</v>
      </c>
      <c r="AD624" s="1">
        <v>0</v>
      </c>
      <c r="AE624" s="1">
        <v>0</v>
      </c>
      <c r="AF624" s="1" t="e">
        <f t="shared" si="143"/>
        <v>#DIV/0!</v>
      </c>
      <c r="AH624" s="1">
        <f t="shared" si="149"/>
        <v>4.9903521220226857E-2</v>
      </c>
      <c r="AI624" s="1">
        <f t="shared" si="150"/>
        <v>2.3935940671600049E-2</v>
      </c>
      <c r="AJ624" s="1">
        <f t="shared" si="157"/>
        <v>0.13542188161897792</v>
      </c>
      <c r="AK624" s="1">
        <f t="shared" si="151"/>
        <v>14.780779949437916</v>
      </c>
      <c r="AL624" s="1" t="b">
        <f t="shared" si="152"/>
        <v>1</v>
      </c>
      <c r="AM624" s="1">
        <f t="shared" si="153"/>
        <v>0.74993204201085606</v>
      </c>
      <c r="AN624" s="1" t="b">
        <f t="shared" si="154"/>
        <v>0</v>
      </c>
      <c r="AO624" s="1">
        <v>9.4879999999999995</v>
      </c>
    </row>
    <row r="625" spans="1:41">
      <c r="A625" s="7">
        <v>622</v>
      </c>
      <c r="B625" s="9" t="s">
        <v>58</v>
      </c>
      <c r="C625" s="9" t="s">
        <v>59</v>
      </c>
      <c r="D625" s="9" t="s">
        <v>82</v>
      </c>
      <c r="E625" s="9" t="s">
        <v>59</v>
      </c>
      <c r="F625" s="2"/>
      <c r="G625" s="2"/>
      <c r="H625" s="1" t="s">
        <v>181</v>
      </c>
      <c r="M625" s="1">
        <f>PRODUCT(SUM(PRODUCT(R625,overview!$J$6),PRODUCT(W625,overview!$K$6),PRODUCT(AB625,overview!$L$6)),1/SUM(overview!$J$6:$L$6))</f>
        <v>0.375</v>
      </c>
      <c r="N625" s="1">
        <f>PRODUCT(SUM(PRODUCT(S625,overview!$J$6),PRODUCT(X625,overview!$K$6),PRODUCT(AC625,overview!$L$6)),1/SUM(overview!$J$6:$L$6))</f>
        <v>2.625</v>
      </c>
      <c r="O625" s="1">
        <f t="shared" si="144"/>
        <v>4</v>
      </c>
      <c r="P625" s="1">
        <f t="shared" si="145"/>
        <v>0</v>
      </c>
      <c r="Q625" s="1">
        <f t="shared" si="148"/>
        <v>0</v>
      </c>
      <c r="R625" s="1">
        <v>0.375</v>
      </c>
      <c r="S625" s="1">
        <v>2.625</v>
      </c>
      <c r="T625" s="1">
        <v>1</v>
      </c>
      <c r="U625" s="1">
        <v>0</v>
      </c>
      <c r="V625" s="1">
        <f t="shared" si="146"/>
        <v>0</v>
      </c>
      <c r="W625" s="1">
        <v>0.375</v>
      </c>
      <c r="X625" s="1">
        <v>2.625</v>
      </c>
      <c r="Y625" s="1">
        <v>2</v>
      </c>
      <c r="Z625" s="1">
        <v>0</v>
      </c>
      <c r="AA625" s="1">
        <f t="shared" si="147"/>
        <v>0</v>
      </c>
      <c r="AB625" s="1">
        <v>0.375</v>
      </c>
      <c r="AC625" s="1">
        <v>2.625</v>
      </c>
      <c r="AD625" s="1">
        <v>1</v>
      </c>
      <c r="AE625" s="1">
        <v>0</v>
      </c>
      <c r="AF625" s="1">
        <f t="shared" si="143"/>
        <v>0</v>
      </c>
      <c r="AH625" s="1">
        <f t="shared" si="149"/>
        <v>4.9431336411988526E-2</v>
      </c>
      <c r="AI625" s="1">
        <f t="shared" si="150"/>
        <v>2.2600431090081592E-2</v>
      </c>
      <c r="AJ625" s="1">
        <f t="shared" si="157"/>
        <v>0.14367636732464695</v>
      </c>
      <c r="AK625" s="1">
        <f t="shared" si="151"/>
        <v>24.421261714289923</v>
      </c>
      <c r="AL625" s="1" t="b">
        <f t="shared" si="152"/>
        <v>1</v>
      </c>
      <c r="AM625" s="1">
        <f t="shared" si="153"/>
        <v>0.89334272030216544</v>
      </c>
      <c r="AN625" s="1" t="b">
        <f t="shared" si="154"/>
        <v>0</v>
      </c>
      <c r="AO625" s="1">
        <v>9.4879999999999995</v>
      </c>
    </row>
    <row r="626" spans="1:41">
      <c r="A626" s="7">
        <v>623</v>
      </c>
      <c r="B626" s="9" t="s">
        <v>74</v>
      </c>
      <c r="C626" s="9" t="s">
        <v>1</v>
      </c>
      <c r="D626" s="9" t="s">
        <v>142</v>
      </c>
      <c r="E626" s="9" t="s">
        <v>1</v>
      </c>
      <c r="F626" s="2"/>
      <c r="G626" s="2"/>
      <c r="H626" s="1" t="s">
        <v>181</v>
      </c>
      <c r="M626" s="1">
        <f>PRODUCT(SUM(PRODUCT(R626,overview!$J$6),PRODUCT(W626,overview!$K$6),PRODUCT(AB626,overview!$L$6)),1/SUM(overview!$J$6:$L$6))</f>
        <v>1.0945714285714283</v>
      </c>
      <c r="N626" s="1">
        <f>PRODUCT(SUM(PRODUCT(S626,overview!$J$6),PRODUCT(X626,overview!$K$6),PRODUCT(AC626,overview!$L$6)),1/SUM(overview!$J$6:$L$6))</f>
        <v>1.9054285714285715</v>
      </c>
      <c r="O626" s="1">
        <f t="shared" si="144"/>
        <v>16</v>
      </c>
      <c r="P626" s="1">
        <f t="shared" si="145"/>
        <v>0</v>
      </c>
      <c r="Q626" s="1">
        <f t="shared" si="148"/>
        <v>0</v>
      </c>
      <c r="R626" s="1">
        <v>1.145</v>
      </c>
      <c r="S626" s="1">
        <v>1.855</v>
      </c>
      <c r="T626" s="1">
        <v>6</v>
      </c>
      <c r="U626" s="1">
        <v>0</v>
      </c>
      <c r="V626" s="1">
        <f t="shared" si="146"/>
        <v>0</v>
      </c>
      <c r="W626" s="1">
        <v>1.0629999999999999</v>
      </c>
      <c r="X626" s="1">
        <v>1.9370000000000001</v>
      </c>
      <c r="Y626" s="1">
        <v>9</v>
      </c>
      <c r="Z626" s="1">
        <v>0</v>
      </c>
      <c r="AA626" s="1">
        <f t="shared" si="147"/>
        <v>0</v>
      </c>
      <c r="AB626" s="1">
        <v>1.2410000000000001</v>
      </c>
      <c r="AC626" s="1">
        <v>1.7589999999999999</v>
      </c>
      <c r="AD626" s="1">
        <v>1</v>
      </c>
      <c r="AE626" s="1">
        <v>0</v>
      </c>
      <c r="AF626" s="1">
        <f t="shared" si="143"/>
        <v>0</v>
      </c>
      <c r="AH626" s="1">
        <f t="shared" si="149"/>
        <v>7.7096899153308363E-2</v>
      </c>
      <c r="AI626" s="1">
        <f t="shared" si="150"/>
        <v>2.9649250770982894E-2</v>
      </c>
      <c r="AJ626" s="1">
        <f t="shared" si="157"/>
        <v>0.28524692319675965</v>
      </c>
      <c r="AK626" s="1">
        <f t="shared" si="151"/>
        <v>31.801176895616234</v>
      </c>
      <c r="AL626" s="1" t="b">
        <f t="shared" si="152"/>
        <v>1</v>
      </c>
      <c r="AM626" s="1">
        <f t="shared" si="153"/>
        <v>1.3519646870190687</v>
      </c>
      <c r="AN626" s="1" t="b">
        <f t="shared" si="154"/>
        <v>0</v>
      </c>
      <c r="AO626" s="1">
        <v>9.4879999999999995</v>
      </c>
    </row>
    <row r="627" spans="1:41">
      <c r="A627" s="7">
        <v>624</v>
      </c>
      <c r="B627" s="9" t="s">
        <v>28</v>
      </c>
      <c r="C627" s="9" t="s">
        <v>29</v>
      </c>
      <c r="D627" s="9" t="s">
        <v>28</v>
      </c>
      <c r="E627" s="9" t="s">
        <v>29</v>
      </c>
      <c r="F627" s="2"/>
      <c r="G627" s="2"/>
      <c r="H627" s="1" t="s">
        <v>181</v>
      </c>
      <c r="M627" s="1">
        <f>PRODUCT(SUM(PRODUCT(R627,overview!$J$6),PRODUCT(W627,overview!$K$6),PRODUCT(AB627,overview!$L$6)),1/SUM(overview!$J$6:$L$6))</f>
        <v>0.67545238095238103</v>
      </c>
      <c r="N627" s="1">
        <f>PRODUCT(SUM(PRODUCT(S627,overview!$J$6),PRODUCT(X627,overview!$K$6),PRODUCT(AC627,overview!$L$6)),1/SUM(overview!$J$6:$L$6))</f>
        <v>2.3245476190476189</v>
      </c>
      <c r="O627" s="1">
        <f t="shared" si="144"/>
        <v>9</v>
      </c>
      <c r="P627" s="1">
        <f t="shared" si="145"/>
        <v>3</v>
      </c>
      <c r="Q627" s="1">
        <f t="shared" si="148"/>
        <v>9.6857896911158703E-2</v>
      </c>
      <c r="R627" s="1">
        <v>0.67500000000000004</v>
      </c>
      <c r="S627" s="1">
        <v>2.3250000000000002</v>
      </c>
      <c r="T627" s="1">
        <v>5</v>
      </c>
      <c r="U627" s="1">
        <v>1</v>
      </c>
      <c r="V627" s="1">
        <f t="shared" si="146"/>
        <v>5.8064516129032261E-2</v>
      </c>
      <c r="W627" s="1">
        <v>0.67600000000000005</v>
      </c>
      <c r="X627" s="1">
        <v>2.3239999999999998</v>
      </c>
      <c r="Y627" s="1">
        <v>4</v>
      </c>
      <c r="Z627" s="1">
        <v>2</v>
      </c>
      <c r="AA627" s="1">
        <f t="shared" si="147"/>
        <v>0.14543889845094665</v>
      </c>
      <c r="AB627" s="1">
        <v>0.66700000000000004</v>
      </c>
      <c r="AC627" s="1">
        <v>2.3330000000000002</v>
      </c>
      <c r="AD627" s="1">
        <v>0</v>
      </c>
      <c r="AE627" s="1">
        <v>0</v>
      </c>
      <c r="AF627" s="1" t="e">
        <f t="shared" si="143"/>
        <v>#DIV/0!</v>
      </c>
      <c r="AH627" s="1">
        <f t="shared" si="149"/>
        <v>7.237668083779969E-2</v>
      </c>
      <c r="AI627" s="1">
        <f t="shared" si="150"/>
        <v>3.2420208786962605E-2</v>
      </c>
      <c r="AJ627" s="1">
        <f t="shared" si="157"/>
        <v>0.28524692319675965</v>
      </c>
      <c r="AK627" s="1">
        <f t="shared" si="151"/>
        <v>24.107388359210784</v>
      </c>
      <c r="AL627" s="1" t="b">
        <f t="shared" si="152"/>
        <v>1</v>
      </c>
      <c r="AM627" s="1">
        <f t="shared" si="153"/>
        <v>1.4452578682052055</v>
      </c>
      <c r="AN627" s="1" t="b">
        <f t="shared" si="154"/>
        <v>0</v>
      </c>
      <c r="AO627" s="1">
        <v>9.4879999999999995</v>
      </c>
    </row>
    <row r="628" spans="1:41">
      <c r="A628" s="7">
        <v>625</v>
      </c>
      <c r="B628" s="9" t="s">
        <v>32</v>
      </c>
      <c r="C628" s="9" t="s">
        <v>33</v>
      </c>
      <c r="D628" s="9" t="s">
        <v>62</v>
      </c>
      <c r="E628" s="9" t="s">
        <v>48</v>
      </c>
      <c r="F628" s="2"/>
      <c r="G628" s="2"/>
      <c r="H628" s="1" t="s">
        <v>181</v>
      </c>
      <c r="M628" s="1">
        <f>PRODUCT(SUM(PRODUCT(R628,overview!$J$6),PRODUCT(W628,overview!$K$6),PRODUCT(AB628,overview!$L$6)),1/SUM(overview!$J$6:$L$6))</f>
        <v>1.0809761904761903</v>
      </c>
      <c r="N628" s="1">
        <f>PRODUCT(SUM(PRODUCT(S628,overview!$J$6),PRODUCT(X628,overview!$K$6),PRODUCT(AC628,overview!$L$6)),1/SUM(overview!$J$6:$L$6))</f>
        <v>1.9190238095238092</v>
      </c>
      <c r="O628" s="1">
        <f t="shared" si="144"/>
        <v>11.5</v>
      </c>
      <c r="P628" s="1">
        <f t="shared" si="145"/>
        <v>6.5</v>
      </c>
      <c r="Q628" s="1">
        <f t="shared" si="148"/>
        <v>0.31838403432559576</v>
      </c>
      <c r="R628" s="1">
        <v>0.998</v>
      </c>
      <c r="S628" s="1">
        <v>2.0019999999999998</v>
      </c>
      <c r="T628" s="1">
        <v>4.5</v>
      </c>
      <c r="U628" s="1">
        <v>1.5</v>
      </c>
      <c r="V628" s="1">
        <f t="shared" si="146"/>
        <v>0.1661671661671662</v>
      </c>
      <c r="W628" s="1">
        <v>1.127</v>
      </c>
      <c r="X628" s="1">
        <v>1.873</v>
      </c>
      <c r="Y628" s="1">
        <v>7</v>
      </c>
      <c r="Z628" s="1">
        <v>4</v>
      </c>
      <c r="AA628" s="1">
        <f t="shared" si="147"/>
        <v>0.34383342231713826</v>
      </c>
      <c r="AB628" s="1">
        <v>1</v>
      </c>
      <c r="AC628" s="1">
        <v>2</v>
      </c>
      <c r="AD628" s="1">
        <v>0</v>
      </c>
      <c r="AE628" s="1">
        <v>1</v>
      </c>
      <c r="AF628" s="1" t="e">
        <f t="shared" si="143"/>
        <v>#DIV/0!</v>
      </c>
      <c r="AH628" s="1">
        <f t="shared" si="149"/>
        <v>9.6588147355436374E-2</v>
      </c>
      <c r="AI628" s="1">
        <f t="shared" si="150"/>
        <v>3.7815287077541317E-2</v>
      </c>
      <c r="AJ628" s="1">
        <f t="shared" si="157"/>
        <v>0.2618537779137351</v>
      </c>
      <c r="AK628" s="1">
        <f t="shared" si="151"/>
        <v>22.485287011068102</v>
      </c>
      <c r="AL628" s="1" t="b">
        <f t="shared" si="152"/>
        <v>1</v>
      </c>
      <c r="AM628" s="1">
        <f t="shared" si="153"/>
        <v>1.1957690269084325</v>
      </c>
      <c r="AN628" s="1" t="b">
        <f t="shared" si="154"/>
        <v>0</v>
      </c>
      <c r="AO628" s="1">
        <v>9.4879999999999995</v>
      </c>
    </row>
    <row r="629" spans="1:41">
      <c r="A629" s="7">
        <v>626</v>
      </c>
      <c r="B629" s="9" t="s">
        <v>85</v>
      </c>
      <c r="C629" s="9" t="s">
        <v>86</v>
      </c>
      <c r="D629" s="9" t="s">
        <v>85</v>
      </c>
      <c r="E629" s="9" t="s">
        <v>86</v>
      </c>
      <c r="F629" s="2"/>
      <c r="G629" s="2"/>
      <c r="H629" s="1" t="s">
        <v>181</v>
      </c>
      <c r="M629" s="1">
        <f>PRODUCT(SUM(PRODUCT(R629,overview!$J$6),PRODUCT(W629,overview!$K$6),PRODUCT(AB629,overview!$L$6)),1/SUM(overview!$J$6:$L$6))</f>
        <v>0</v>
      </c>
      <c r="N629" s="1">
        <f>PRODUCT(SUM(PRODUCT(S629,overview!$J$6),PRODUCT(X629,overview!$K$6),PRODUCT(AC629,overview!$L$6)),1/SUM(overview!$J$6:$L$6))</f>
        <v>3</v>
      </c>
      <c r="O629" s="1">
        <f t="shared" si="144"/>
        <v>0</v>
      </c>
      <c r="P629" s="1">
        <f t="shared" si="145"/>
        <v>0</v>
      </c>
      <c r="Q629" s="1" t="e">
        <f t="shared" si="148"/>
        <v>#DIV/0!</v>
      </c>
      <c r="R629" s="1">
        <v>0</v>
      </c>
      <c r="S629" s="1">
        <v>3</v>
      </c>
      <c r="T629" s="1">
        <v>0</v>
      </c>
      <c r="U629" s="1">
        <v>0</v>
      </c>
      <c r="V629" s="1" t="e">
        <f t="shared" si="146"/>
        <v>#DIV/0!</v>
      </c>
      <c r="W629" s="1">
        <v>0</v>
      </c>
      <c r="X629" s="1">
        <v>3</v>
      </c>
      <c r="Y629" s="1">
        <v>0</v>
      </c>
      <c r="Z629" s="1">
        <v>0</v>
      </c>
      <c r="AA629" s="1" t="e">
        <f t="shared" si="147"/>
        <v>#DIV/0!</v>
      </c>
      <c r="AB629" s="1">
        <v>0</v>
      </c>
      <c r="AC629" s="1">
        <v>3</v>
      </c>
      <c r="AD629" s="1">
        <v>0</v>
      </c>
      <c r="AE629" s="1">
        <v>0</v>
      </c>
      <c r="AF629" s="1" t="e">
        <f t="shared" si="143"/>
        <v>#DIV/0!</v>
      </c>
      <c r="AH629" s="1">
        <f t="shared" si="149"/>
        <v>0.12618595825426945</v>
      </c>
      <c r="AI629" s="1">
        <f t="shared" si="150"/>
        <v>6.5864251444706326E-2</v>
      </c>
      <c r="AJ629" s="1">
        <f t="shared" si="157"/>
        <v>0.16528008874098726</v>
      </c>
      <c r="AK629" s="1">
        <f t="shared" si="151"/>
        <v>29.660943657451988</v>
      </c>
      <c r="AL629" s="1" t="b">
        <f t="shared" si="152"/>
        <v>1</v>
      </c>
      <c r="AM629" s="1">
        <f t="shared" si="153"/>
        <v>1.1523408983233061</v>
      </c>
      <c r="AN629" s="1" t="b">
        <f t="shared" si="154"/>
        <v>0</v>
      </c>
      <c r="AO629" s="1">
        <v>9.4879999999999995</v>
      </c>
    </row>
    <row r="630" spans="1:41">
      <c r="A630" s="7">
        <v>627</v>
      </c>
      <c r="B630" s="9" t="s">
        <v>56</v>
      </c>
      <c r="C630" s="9" t="s">
        <v>31</v>
      </c>
      <c r="D630" s="9" t="s">
        <v>56</v>
      </c>
      <c r="E630" s="9" t="s">
        <v>31</v>
      </c>
      <c r="F630" s="2"/>
      <c r="G630" s="2"/>
      <c r="H630" s="1" t="s">
        <v>181</v>
      </c>
      <c r="M630" s="1">
        <f>PRODUCT(SUM(PRODUCT(R630,overview!$J$6),PRODUCT(W630,overview!$K$6),PRODUCT(AB630,overview!$L$6)),1/SUM(overview!$J$6:$L$6))</f>
        <v>1.0102857142857142</v>
      </c>
      <c r="N630" s="1">
        <f>PRODUCT(SUM(PRODUCT(S630,overview!$J$6),PRODUCT(X630,overview!$K$6),PRODUCT(AC630,overview!$L$6)),1/SUM(overview!$J$6:$L$6))</f>
        <v>1.9897142857142855</v>
      </c>
      <c r="O630" s="1">
        <f t="shared" si="144"/>
        <v>12</v>
      </c>
      <c r="P630" s="1">
        <f t="shared" si="145"/>
        <v>2</v>
      </c>
      <c r="Q630" s="1">
        <f t="shared" si="148"/>
        <v>8.4625694045567676E-2</v>
      </c>
      <c r="R630" s="1">
        <v>1</v>
      </c>
      <c r="S630" s="1">
        <v>2</v>
      </c>
      <c r="T630" s="1">
        <v>8</v>
      </c>
      <c r="U630" s="1">
        <v>0</v>
      </c>
      <c r="V630" s="1">
        <f t="shared" si="146"/>
        <v>0</v>
      </c>
      <c r="W630" s="1">
        <v>1.016</v>
      </c>
      <c r="X630" s="1">
        <v>1.984</v>
      </c>
      <c r="Y630" s="1">
        <v>4</v>
      </c>
      <c r="Z630" s="1">
        <v>2</v>
      </c>
      <c r="AA630" s="1">
        <f t="shared" si="147"/>
        <v>0.25604838709677419</v>
      </c>
      <c r="AB630" s="1">
        <v>1</v>
      </c>
      <c r="AC630" s="1">
        <v>2</v>
      </c>
      <c r="AD630" s="1">
        <v>0</v>
      </c>
      <c r="AE630" s="1">
        <v>0</v>
      </c>
      <c r="AF630" s="1" t="e">
        <f t="shared" si="143"/>
        <v>#DIV/0!</v>
      </c>
      <c r="AH630" s="1">
        <f t="shared" si="149"/>
        <v>0.15500184865048516</v>
      </c>
      <c r="AI630" s="1">
        <f t="shared" si="150"/>
        <v>0.10638774303478149</v>
      </c>
      <c r="AJ630" s="1">
        <f t="shared" si="157"/>
        <v>0.38077054599338883</v>
      </c>
      <c r="AK630" s="1">
        <f t="shared" si="151"/>
        <v>39.512603403972079</v>
      </c>
      <c r="AL630" s="1" t="b">
        <f t="shared" si="152"/>
        <v>1</v>
      </c>
      <c r="AM630" s="1">
        <f t="shared" si="153"/>
        <v>1.242638809712314</v>
      </c>
      <c r="AN630" s="1" t="b">
        <f t="shared" si="154"/>
        <v>0</v>
      </c>
      <c r="AO630" s="1">
        <v>9.4879999999999995</v>
      </c>
    </row>
    <row r="631" spans="1:41">
      <c r="A631" s="7">
        <v>628</v>
      </c>
      <c r="B631" s="9" t="s">
        <v>72</v>
      </c>
      <c r="C631" s="9" t="s">
        <v>73</v>
      </c>
      <c r="D631" s="9" t="s">
        <v>72</v>
      </c>
      <c r="E631" s="9" t="s">
        <v>73</v>
      </c>
      <c r="F631" s="2"/>
      <c r="G631" s="2"/>
      <c r="H631" s="1" t="s">
        <v>181</v>
      </c>
      <c r="M631" s="1">
        <f>PRODUCT(SUM(PRODUCT(R631,overview!$J$6),PRODUCT(W631,overview!$K$6),PRODUCT(AB631,overview!$L$6)),1/SUM(overview!$J$6:$L$6))</f>
        <v>0.33299999999999996</v>
      </c>
      <c r="N631" s="1">
        <f>PRODUCT(SUM(PRODUCT(S631,overview!$J$6),PRODUCT(X631,overview!$K$6),PRODUCT(AC631,overview!$L$6)),1/SUM(overview!$J$6:$L$6))</f>
        <v>2.6669999999999998</v>
      </c>
      <c r="O631" s="1">
        <f t="shared" si="144"/>
        <v>9</v>
      </c>
      <c r="P631" s="1">
        <f t="shared" si="145"/>
        <v>0</v>
      </c>
      <c r="Q631" s="1">
        <f t="shared" si="148"/>
        <v>0</v>
      </c>
      <c r="R631" s="1">
        <v>0.33300000000000002</v>
      </c>
      <c r="S631" s="1">
        <v>2.6669999999999998</v>
      </c>
      <c r="T631" s="1">
        <v>6</v>
      </c>
      <c r="U631" s="1">
        <v>0</v>
      </c>
      <c r="V631" s="1">
        <f t="shared" si="146"/>
        <v>0</v>
      </c>
      <c r="W631" s="1">
        <v>0.33300000000000002</v>
      </c>
      <c r="X631" s="1">
        <v>2.6669999999999998</v>
      </c>
      <c r="Y631" s="1">
        <v>3</v>
      </c>
      <c r="Z631" s="1">
        <v>0</v>
      </c>
      <c r="AA631" s="1">
        <f t="shared" si="147"/>
        <v>0</v>
      </c>
      <c r="AB631" s="1">
        <v>0.33300000000000002</v>
      </c>
      <c r="AC631" s="1">
        <v>2.6669999999999998</v>
      </c>
      <c r="AD631" s="1">
        <v>0</v>
      </c>
      <c r="AE631" s="1">
        <v>0</v>
      </c>
      <c r="AF631" s="1" t="e">
        <f t="shared" si="143"/>
        <v>#DIV/0!</v>
      </c>
      <c r="AH631" s="1">
        <f t="shared" si="149"/>
        <v>0.19751840338056981</v>
      </c>
      <c r="AI631" s="1">
        <f t="shared" si="150"/>
        <v>0.11724712724077954</v>
      </c>
      <c r="AJ631" s="1">
        <f t="shared" si="157"/>
        <v>0.72740963855421681</v>
      </c>
      <c r="AK631" s="1">
        <f t="shared" si="151"/>
        <v>38.999415976081352</v>
      </c>
      <c r="AL631" s="1" t="b">
        <f t="shared" si="152"/>
        <v>1</v>
      </c>
      <c r="AM631" s="1">
        <f t="shared" si="153"/>
        <v>1.2215780260189701</v>
      </c>
      <c r="AN631" s="1" t="b">
        <f t="shared" si="154"/>
        <v>0</v>
      </c>
      <c r="AO631" s="1">
        <v>9.4879999999999995</v>
      </c>
    </row>
    <row r="632" spans="1:41">
      <c r="A632" s="7">
        <v>629</v>
      </c>
      <c r="B632" s="9" t="s">
        <v>65</v>
      </c>
      <c r="C632" s="9" t="s">
        <v>2</v>
      </c>
      <c r="D632" s="9" t="s">
        <v>72</v>
      </c>
      <c r="E632" s="9" t="s">
        <v>73</v>
      </c>
      <c r="F632" s="2"/>
      <c r="G632" s="2"/>
      <c r="H632" s="1" t="s">
        <v>181</v>
      </c>
      <c r="M632" s="1">
        <f>PRODUCT(SUM(PRODUCT(R632,overview!$J$6),PRODUCT(W632,overview!$K$6),PRODUCT(AB632,overview!$L$6)),1/SUM(overview!$J$6:$L$6))</f>
        <v>0.37354761904761902</v>
      </c>
      <c r="N632" s="1">
        <f>PRODUCT(SUM(PRODUCT(S632,overview!$J$6),PRODUCT(X632,overview!$K$6),PRODUCT(AC632,overview!$L$6)),1/SUM(overview!$J$6:$L$6))</f>
        <v>2.6264523809523808</v>
      </c>
      <c r="O632" s="1">
        <f t="shared" si="144"/>
        <v>9</v>
      </c>
      <c r="P632" s="1">
        <f t="shared" si="145"/>
        <v>8</v>
      </c>
      <c r="Q632" s="1">
        <f t="shared" si="148"/>
        <v>0.12642236746813806</v>
      </c>
      <c r="R632" s="1">
        <v>0.33700000000000002</v>
      </c>
      <c r="S632" s="1">
        <v>2.6629999999999998</v>
      </c>
      <c r="T632" s="1">
        <v>5</v>
      </c>
      <c r="U632" s="1">
        <v>2</v>
      </c>
      <c r="V632" s="1">
        <f t="shared" si="146"/>
        <v>5.0619601952684952E-2</v>
      </c>
      <c r="W632" s="1">
        <v>0.39400000000000002</v>
      </c>
      <c r="X632" s="1">
        <v>2.6059999999999999</v>
      </c>
      <c r="Y632" s="1">
        <v>4</v>
      </c>
      <c r="Z632" s="1">
        <v>5</v>
      </c>
      <c r="AA632" s="1">
        <f t="shared" si="147"/>
        <v>0.18898695318495781</v>
      </c>
      <c r="AB632" s="1">
        <v>0.33300000000000002</v>
      </c>
      <c r="AC632" s="1">
        <v>2.6669999999999998</v>
      </c>
      <c r="AD632" s="1">
        <v>0</v>
      </c>
      <c r="AE632" s="1">
        <v>1</v>
      </c>
      <c r="AF632" s="1" t="e">
        <f t="shared" si="143"/>
        <v>#DIV/0!</v>
      </c>
      <c r="AH632" s="1">
        <f t="shared" si="149"/>
        <v>0.19775056826150711</v>
      </c>
      <c r="AI632" s="1">
        <f t="shared" si="150"/>
        <v>0.11440177584668647</v>
      </c>
      <c r="AJ632" s="1">
        <f t="shared" si="157"/>
        <v>0.7747359591260915</v>
      </c>
      <c r="AK632" s="1">
        <f t="shared" si="151"/>
        <v>40.491916897694814</v>
      </c>
      <c r="AL632" s="1" t="b">
        <f t="shared" si="152"/>
        <v>1</v>
      </c>
      <c r="AM632" s="1">
        <f t="shared" si="153"/>
        <v>1.2797909189881778</v>
      </c>
      <c r="AN632" s="1" t="b">
        <f t="shared" si="154"/>
        <v>0</v>
      </c>
      <c r="AO632" s="1">
        <v>9.4879999999999995</v>
      </c>
    </row>
    <row r="633" spans="1:41">
      <c r="A633" s="7">
        <v>630</v>
      </c>
      <c r="B633" s="9" t="s">
        <v>54</v>
      </c>
      <c r="C633" s="9" t="s">
        <v>55</v>
      </c>
      <c r="D633" s="9" t="s">
        <v>54</v>
      </c>
      <c r="E633" s="9" t="s">
        <v>55</v>
      </c>
      <c r="F633" s="2"/>
      <c r="G633" s="2"/>
      <c r="H633" s="1" t="s">
        <v>181</v>
      </c>
      <c r="M633" s="1">
        <f>PRODUCT(SUM(PRODUCT(R633,overview!$J$6),PRODUCT(W633,overview!$K$6),PRODUCT(AB633,overview!$L$6)),1/SUM(overview!$J$6:$L$6))</f>
        <v>0.375</v>
      </c>
      <c r="N633" s="1">
        <f>PRODUCT(SUM(PRODUCT(S633,overview!$J$6),PRODUCT(X633,overview!$K$6),PRODUCT(AC633,overview!$L$6)),1/SUM(overview!$J$6:$L$6))</f>
        <v>2.625</v>
      </c>
      <c r="O633" s="1">
        <f t="shared" si="144"/>
        <v>6</v>
      </c>
      <c r="P633" s="1">
        <f t="shared" si="145"/>
        <v>0</v>
      </c>
      <c r="Q633" s="1">
        <f t="shared" si="148"/>
        <v>0</v>
      </c>
      <c r="R633" s="1">
        <v>0.375</v>
      </c>
      <c r="S633" s="1">
        <v>2.625</v>
      </c>
      <c r="T633" s="1">
        <v>2</v>
      </c>
      <c r="U633" s="1">
        <v>0</v>
      </c>
      <c r="V633" s="1">
        <f t="shared" si="146"/>
        <v>0</v>
      </c>
      <c r="W633" s="1">
        <v>0.375</v>
      </c>
      <c r="X633" s="1">
        <v>2.625</v>
      </c>
      <c r="Y633" s="1">
        <v>4</v>
      </c>
      <c r="Z633" s="1">
        <v>0</v>
      </c>
      <c r="AA633" s="1">
        <f t="shared" si="147"/>
        <v>0</v>
      </c>
      <c r="AB633" s="1">
        <v>0.375</v>
      </c>
      <c r="AC633" s="1">
        <v>2.625</v>
      </c>
      <c r="AD633" s="1">
        <v>0</v>
      </c>
      <c r="AE633" s="1">
        <v>0</v>
      </c>
      <c r="AF633" s="1" t="e">
        <f t="shared" si="143"/>
        <v>#DIV/0!</v>
      </c>
      <c r="AH633" s="1">
        <f t="shared" si="149"/>
        <v>0.20676267685957289</v>
      </c>
      <c r="AI633" s="1">
        <f t="shared" si="150"/>
        <v>0.12115685791005859</v>
      </c>
      <c r="AJ633" s="1">
        <f t="shared" si="157"/>
        <v>0.50056831097976817</v>
      </c>
      <c r="AK633" s="1">
        <f t="shared" si="151"/>
        <v>36.41941750453578</v>
      </c>
      <c r="AL633" s="1" t="b">
        <f t="shared" si="152"/>
        <v>1</v>
      </c>
      <c r="AM633" s="1">
        <f t="shared" si="153"/>
        <v>1.25360046170064</v>
      </c>
      <c r="AN633" s="1" t="b">
        <f t="shared" si="154"/>
        <v>0</v>
      </c>
      <c r="AO633" s="1">
        <v>9.4879999999999995</v>
      </c>
    </row>
    <row r="634" spans="1:41">
      <c r="A634" s="7">
        <v>631</v>
      </c>
      <c r="B634" s="9" t="s">
        <v>47</v>
      </c>
      <c r="C634" s="9" t="s">
        <v>48</v>
      </c>
      <c r="D634" s="9" t="s">
        <v>47</v>
      </c>
      <c r="E634" s="9" t="s">
        <v>48</v>
      </c>
      <c r="F634" s="2"/>
      <c r="G634" s="2"/>
      <c r="H634" s="1" t="s">
        <v>181</v>
      </c>
      <c r="M634" s="1">
        <f>PRODUCT(SUM(PRODUCT(R634,overview!$J$6),PRODUCT(W634,overview!$K$6),PRODUCT(AB634,overview!$L$6)),1/SUM(overview!$J$6:$L$6))</f>
        <v>0.9516190476190477</v>
      </c>
      <c r="N634" s="1">
        <f>PRODUCT(SUM(PRODUCT(S634,overview!$J$6),PRODUCT(X634,overview!$K$6),PRODUCT(AC634,overview!$L$6)),1/SUM(overview!$J$6:$L$6))</f>
        <v>2.0483809523809526</v>
      </c>
      <c r="O634" s="1">
        <f t="shared" si="144"/>
        <v>15</v>
      </c>
      <c r="P634" s="1">
        <f t="shared" si="145"/>
        <v>7</v>
      </c>
      <c r="Q634" s="1">
        <f t="shared" si="148"/>
        <v>0.21679995040605046</v>
      </c>
      <c r="R634" s="1">
        <v>1.002</v>
      </c>
      <c r="S634" s="1">
        <v>1.998</v>
      </c>
      <c r="T634" s="1">
        <v>9</v>
      </c>
      <c r="U634" s="1">
        <v>3</v>
      </c>
      <c r="V634" s="1">
        <f t="shared" si="146"/>
        <v>0.16716716716716717</v>
      </c>
      <c r="W634" s="1">
        <v>0.92900000000000005</v>
      </c>
      <c r="X634" s="1">
        <v>2.0710000000000002</v>
      </c>
      <c r="Y634" s="1">
        <v>6</v>
      </c>
      <c r="Z634" s="1">
        <v>4</v>
      </c>
      <c r="AA634" s="1">
        <f t="shared" si="147"/>
        <v>0.29905037823917591</v>
      </c>
      <c r="AB634" s="1">
        <v>0.85699999999999998</v>
      </c>
      <c r="AC634" s="1">
        <v>2.1429999999999998</v>
      </c>
      <c r="AD634" s="1">
        <v>0</v>
      </c>
      <c r="AE634" s="1">
        <v>0</v>
      </c>
      <c r="AF634" s="1" t="e">
        <f t="shared" si="143"/>
        <v>#DIV/0!</v>
      </c>
      <c r="AH634" s="1">
        <f t="shared" si="149"/>
        <v>0.21437630262999674</v>
      </c>
      <c r="AI634" s="1">
        <f t="shared" si="150"/>
        <v>0.12539548862116195</v>
      </c>
      <c r="AJ634" s="1">
        <f t="shared" si="157"/>
        <v>0.37693214651274282</v>
      </c>
      <c r="AK634" s="1">
        <f t="shared" si="151"/>
        <v>23.389436705608087</v>
      </c>
      <c r="AL634" s="1" t="b">
        <f t="shared" si="152"/>
        <v>1</v>
      </c>
      <c r="AM634" s="1">
        <f t="shared" si="153"/>
        <v>1.0962457401466823</v>
      </c>
      <c r="AN634" s="1" t="b">
        <f t="shared" si="154"/>
        <v>0</v>
      </c>
      <c r="AO634" s="1">
        <v>9.4879999999999995</v>
      </c>
    </row>
    <row r="635" spans="1:41">
      <c r="A635" s="7">
        <v>632</v>
      </c>
      <c r="B635" s="9" t="s">
        <v>54</v>
      </c>
      <c r="C635" s="9" t="s">
        <v>55</v>
      </c>
      <c r="D635" s="9" t="s">
        <v>94</v>
      </c>
      <c r="E635" s="9" t="s">
        <v>55</v>
      </c>
      <c r="F635" s="2"/>
      <c r="G635" s="2"/>
      <c r="H635" s="1" t="s">
        <v>181</v>
      </c>
      <c r="M635" s="1">
        <f>PRODUCT(SUM(PRODUCT(R635,overview!$J$6),PRODUCT(W635,overview!$K$6),PRODUCT(AB635,overview!$L$6)),1/SUM(overview!$J$6:$L$6))</f>
        <v>0.3636428571428571</v>
      </c>
      <c r="N635" s="1">
        <f>PRODUCT(SUM(PRODUCT(S635,overview!$J$6),PRODUCT(X635,overview!$K$6),PRODUCT(AC635,overview!$L$6)),1/SUM(overview!$J$6:$L$6))</f>
        <v>2.6363571428571428</v>
      </c>
      <c r="O635" s="1">
        <f t="shared" si="144"/>
        <v>3</v>
      </c>
      <c r="P635" s="1">
        <f t="shared" si="145"/>
        <v>10</v>
      </c>
      <c r="Q635" s="1">
        <f t="shared" si="148"/>
        <v>0.45977945758487082</v>
      </c>
      <c r="R635" s="1">
        <v>0.36599999999999999</v>
      </c>
      <c r="S635" s="1">
        <v>2.6339999999999999</v>
      </c>
      <c r="T635" s="1">
        <v>1</v>
      </c>
      <c r="U635" s="1">
        <v>5</v>
      </c>
      <c r="V635" s="1">
        <f t="shared" si="146"/>
        <v>0.69476082004555806</v>
      </c>
      <c r="W635" s="1">
        <v>0.36199999999999999</v>
      </c>
      <c r="X635" s="1">
        <v>2.6379999999999999</v>
      </c>
      <c r="Y635" s="1">
        <v>1</v>
      </c>
      <c r="Z635" s="1">
        <v>5</v>
      </c>
      <c r="AA635" s="1">
        <f t="shared" si="147"/>
        <v>0.68612585291887795</v>
      </c>
      <c r="AB635" s="1">
        <v>0.375</v>
      </c>
      <c r="AC635" s="1">
        <v>2.625</v>
      </c>
      <c r="AD635" s="1">
        <v>1</v>
      </c>
      <c r="AE635" s="1">
        <v>0</v>
      </c>
      <c r="AF635" s="1">
        <f t="shared" si="143"/>
        <v>0</v>
      </c>
      <c r="AH635" s="1">
        <f t="shared" si="149"/>
        <v>0.18376262219575851</v>
      </c>
      <c r="AI635" s="1">
        <f t="shared" si="150"/>
        <v>0.13111429873470373</v>
      </c>
      <c r="AJ635" s="1">
        <f t="shared" si="157"/>
        <v>0.33636915604128725</v>
      </c>
      <c r="AK635" s="1">
        <f t="shared" si="151"/>
        <v>10.840525450153882</v>
      </c>
      <c r="AL635" s="1" t="b">
        <f t="shared" si="152"/>
        <v>1</v>
      </c>
      <c r="AM635" s="1">
        <f t="shared" si="153"/>
        <v>0.79164815649105147</v>
      </c>
      <c r="AN635" s="1" t="b">
        <f t="shared" si="154"/>
        <v>0</v>
      </c>
      <c r="AO635" s="1">
        <v>9.4879999999999995</v>
      </c>
    </row>
    <row r="636" spans="1:41">
      <c r="A636" s="7">
        <v>633</v>
      </c>
      <c r="B636" s="9" t="s">
        <v>32</v>
      </c>
      <c r="C636" s="9" t="s">
        <v>33</v>
      </c>
      <c r="D636" s="9" t="s">
        <v>49</v>
      </c>
      <c r="E636" s="9" t="s">
        <v>50</v>
      </c>
      <c r="F636" s="2"/>
      <c r="G636" s="2"/>
      <c r="H636" s="1" t="s">
        <v>181</v>
      </c>
      <c r="M636" s="1">
        <f>PRODUCT(SUM(PRODUCT(R636,overview!$J$6),PRODUCT(W636,overview!$K$6),PRODUCT(AB636,overview!$L$6)),1/SUM(overview!$J$6:$L$6))</f>
        <v>0.67183333333333339</v>
      </c>
      <c r="N636" s="1">
        <f>PRODUCT(SUM(PRODUCT(S636,overview!$J$6),PRODUCT(X636,overview!$K$6),PRODUCT(AC636,overview!$L$6)),1/SUM(overview!$J$6:$L$6))</f>
        <v>2.3281666666666663</v>
      </c>
      <c r="O636" s="1">
        <f t="shared" si="144"/>
        <v>7</v>
      </c>
      <c r="P636" s="1">
        <f t="shared" si="145"/>
        <v>13</v>
      </c>
      <c r="Q636" s="1">
        <f t="shared" si="148"/>
        <v>0.53591115019993263</v>
      </c>
      <c r="R636" s="1">
        <v>0.78600000000000003</v>
      </c>
      <c r="S636" s="1">
        <v>2.214</v>
      </c>
      <c r="T636" s="1">
        <v>3</v>
      </c>
      <c r="U636" s="1">
        <v>7</v>
      </c>
      <c r="V636" s="1">
        <f t="shared" si="146"/>
        <v>0.82836495031616986</v>
      </c>
      <c r="W636" s="1">
        <v>0.61899999999999999</v>
      </c>
      <c r="X636" s="1">
        <v>2.3809999999999998</v>
      </c>
      <c r="Y636" s="1">
        <v>4</v>
      </c>
      <c r="Z636" s="1">
        <v>5</v>
      </c>
      <c r="AA636" s="1">
        <f t="shared" si="147"/>
        <v>0.32496850062998744</v>
      </c>
      <c r="AB636" s="1">
        <v>0.5</v>
      </c>
      <c r="AC636" s="1">
        <v>2.5</v>
      </c>
      <c r="AD636" s="1">
        <v>0</v>
      </c>
      <c r="AE636" s="1">
        <v>1</v>
      </c>
      <c r="AF636" s="1" t="e">
        <f t="shared" si="143"/>
        <v>#DIV/0!</v>
      </c>
      <c r="AH636" s="1">
        <f t="shared" si="149"/>
        <v>0.21087423666327973</v>
      </c>
      <c r="AI636" s="1">
        <f t="shared" si="150"/>
        <v>0.14710699361819043</v>
      </c>
      <c r="AJ636" s="1">
        <f t="shared" si="157"/>
        <v>0.3797287651677374</v>
      </c>
      <c r="AK636" s="1">
        <f t="shared" si="151"/>
        <v>7.2591475635024132</v>
      </c>
      <c r="AL636" s="1" t="b">
        <f t="shared" si="152"/>
        <v>0</v>
      </c>
      <c r="AM636" s="1">
        <f t="shared" si="153"/>
        <v>0.6246684713864018</v>
      </c>
      <c r="AN636" s="1" t="b">
        <f t="shared" si="154"/>
        <v>0</v>
      </c>
      <c r="AO636" s="1">
        <v>9.4879999999999995</v>
      </c>
    </row>
    <row r="637" spans="1:41">
      <c r="A637" s="7">
        <v>634</v>
      </c>
      <c r="B637" s="9" t="s">
        <v>32</v>
      </c>
      <c r="C637" s="9" t="s">
        <v>33</v>
      </c>
      <c r="D637" s="9" t="s">
        <v>32</v>
      </c>
      <c r="E637" s="9" t="s">
        <v>33</v>
      </c>
      <c r="F637" s="2"/>
      <c r="G637" s="2"/>
      <c r="H637" s="1" t="s">
        <v>181</v>
      </c>
      <c r="M637" s="1">
        <f>PRODUCT(SUM(PRODUCT(R637,overview!$J$6),PRODUCT(W637,overview!$K$6),PRODUCT(AB637,overview!$L$6)),1/SUM(overview!$J$6:$L$6))</f>
        <v>0.92969047619047607</v>
      </c>
      <c r="N637" s="1">
        <f>PRODUCT(SUM(PRODUCT(S637,overview!$J$6),PRODUCT(X637,overview!$K$6),PRODUCT(AC637,overview!$L$6)),1/SUM(overview!$J$6:$L$6))</f>
        <v>2.0703095238095237</v>
      </c>
      <c r="O637" s="1">
        <f t="shared" si="144"/>
        <v>12.2</v>
      </c>
      <c r="P637" s="1">
        <f t="shared" si="145"/>
        <v>8.8000000000000007</v>
      </c>
      <c r="Q637" s="1">
        <f t="shared" si="148"/>
        <v>0.32391118397672158</v>
      </c>
      <c r="R637" s="1">
        <v>0.89900000000000002</v>
      </c>
      <c r="S637" s="1">
        <v>2.101</v>
      </c>
      <c r="T637" s="1">
        <v>6.7</v>
      </c>
      <c r="U637" s="1">
        <v>3.3</v>
      </c>
      <c r="V637" s="1">
        <f t="shared" si="146"/>
        <v>0.21075252012190354</v>
      </c>
      <c r="W637" s="1">
        <v>0.94299999999999995</v>
      </c>
      <c r="X637" s="1">
        <v>2.0569999999999999</v>
      </c>
      <c r="Y637" s="1">
        <v>5.5</v>
      </c>
      <c r="Z637" s="1">
        <v>5.5</v>
      </c>
      <c r="AA637" s="1">
        <f t="shared" si="147"/>
        <v>0.45843461351482739</v>
      </c>
      <c r="AB637" s="1">
        <v>1</v>
      </c>
      <c r="AC637" s="1">
        <v>2</v>
      </c>
      <c r="AD637" s="1">
        <v>0</v>
      </c>
      <c r="AE637" s="1">
        <v>0</v>
      </c>
      <c r="AF637" s="1" t="e">
        <f t="shared" si="143"/>
        <v>#DIV/0!</v>
      </c>
      <c r="AH637" s="1">
        <f t="shared" si="149"/>
        <v>0.20444852692567575</v>
      </c>
      <c r="AI637" s="1">
        <f t="shared" si="150"/>
        <v>0.16498300471822</v>
      </c>
      <c r="AJ637" s="1">
        <f t="shared" si="157"/>
        <v>0.31905028379566713</v>
      </c>
      <c r="AK637" s="1">
        <f t="shared" si="151"/>
        <v>5.9609955853568177</v>
      </c>
      <c r="AL637" s="1" t="b">
        <f t="shared" si="152"/>
        <v>0</v>
      </c>
      <c r="AM637" s="1">
        <f t="shared" si="153"/>
        <v>0.45932839797707004</v>
      </c>
      <c r="AN637" s="1" t="b">
        <f t="shared" si="154"/>
        <v>0</v>
      </c>
      <c r="AO637" s="1">
        <v>9.4879999999999995</v>
      </c>
    </row>
    <row r="638" spans="1:41">
      <c r="A638" s="7">
        <v>635</v>
      </c>
      <c r="B638" s="9" t="s">
        <v>69</v>
      </c>
      <c r="C638" s="9" t="s">
        <v>70</v>
      </c>
      <c r="D638" s="9" t="s">
        <v>69</v>
      </c>
      <c r="E638" s="9" t="s">
        <v>70</v>
      </c>
      <c r="F638" s="2"/>
      <c r="G638" s="2"/>
      <c r="H638" s="1" t="s">
        <v>181</v>
      </c>
      <c r="M638" s="1">
        <f>PRODUCT(SUM(PRODUCT(R638,overview!$J$6),PRODUCT(W638,overview!$K$6),PRODUCT(AB638,overview!$L$6)),1/SUM(overview!$J$6:$L$6))</f>
        <v>0.98007142857142848</v>
      </c>
      <c r="N638" s="1">
        <f>PRODUCT(SUM(PRODUCT(S638,overview!$J$6),PRODUCT(X638,overview!$K$6),PRODUCT(AC638,overview!$L$6)),1/SUM(overview!$J$6:$L$6))</f>
        <v>2.0199285714285713</v>
      </c>
      <c r="O638" s="1">
        <f t="shared" si="144"/>
        <v>13.7</v>
      </c>
      <c r="P638" s="1">
        <f t="shared" si="145"/>
        <v>2.2999999999999998</v>
      </c>
      <c r="Q638" s="1">
        <f t="shared" si="148"/>
        <v>8.1457107657458019E-2</v>
      </c>
      <c r="R638" s="1">
        <v>1</v>
      </c>
      <c r="S638" s="1">
        <v>2</v>
      </c>
      <c r="T638" s="1">
        <v>7</v>
      </c>
      <c r="U638" s="1">
        <v>0</v>
      </c>
      <c r="V638" s="1">
        <f t="shared" si="146"/>
        <v>0</v>
      </c>
      <c r="W638" s="1">
        <v>0.96899999999999997</v>
      </c>
      <c r="X638" s="1">
        <v>2.0310000000000001</v>
      </c>
      <c r="Y638" s="1">
        <v>6.7</v>
      </c>
      <c r="Z638" s="1">
        <v>2.2999999999999998</v>
      </c>
      <c r="AA638" s="1">
        <f t="shared" si="147"/>
        <v>0.16378227033223833</v>
      </c>
      <c r="AB638" s="1">
        <v>1</v>
      </c>
      <c r="AC638" s="1">
        <v>2</v>
      </c>
      <c r="AD638" s="1">
        <v>0</v>
      </c>
      <c r="AE638" s="1">
        <v>0</v>
      </c>
      <c r="AF638" s="1" t="e">
        <f t="shared" si="143"/>
        <v>#DIV/0!</v>
      </c>
      <c r="AH638" s="1">
        <f t="shared" si="149"/>
        <v>0.22238872090495931</v>
      </c>
      <c r="AI638" s="1">
        <f t="shared" si="150"/>
        <v>0.16459458002049118</v>
      </c>
      <c r="AJ638" s="1">
        <f t="shared" si="157"/>
        <v>0.35284712827450493</v>
      </c>
      <c r="AK638" s="1">
        <f t="shared" si="151"/>
        <v>8.6253153506224702</v>
      </c>
      <c r="AL638" s="1" t="b">
        <f t="shared" si="152"/>
        <v>0</v>
      </c>
      <c r="AM638" s="1">
        <f t="shared" si="153"/>
        <v>0.54111428607707013</v>
      </c>
      <c r="AN638" s="1" t="b">
        <f t="shared" si="154"/>
        <v>0</v>
      </c>
      <c r="AO638" s="1">
        <v>9.4879999999999995</v>
      </c>
    </row>
    <row r="639" spans="1:41">
      <c r="A639" s="7">
        <v>636</v>
      </c>
      <c r="B639" s="9" t="s">
        <v>56</v>
      </c>
      <c r="C639" s="9" t="s">
        <v>31</v>
      </c>
      <c r="D639" s="9" t="s">
        <v>72</v>
      </c>
      <c r="E639" s="9" t="s">
        <v>73</v>
      </c>
      <c r="F639" s="2"/>
      <c r="G639" s="2"/>
      <c r="H639" s="1" t="s">
        <v>181</v>
      </c>
      <c r="M639" s="1">
        <f>PRODUCT(SUM(PRODUCT(R639,overview!$J$6),PRODUCT(W639,overview!$K$6),PRODUCT(AB639,overview!$L$6)),1/SUM(overview!$J$6:$L$6))</f>
        <v>0.59488095238095229</v>
      </c>
      <c r="N639" s="1">
        <f>PRODUCT(SUM(PRODUCT(S639,overview!$J$6),PRODUCT(X639,overview!$K$6),PRODUCT(AC639,overview!$L$6)),1/SUM(overview!$J$6:$L$6))</f>
        <v>2.4051190476190474</v>
      </c>
      <c r="O639" s="1">
        <f t="shared" si="144"/>
        <v>10.5</v>
      </c>
      <c r="P639" s="1">
        <f t="shared" si="145"/>
        <v>13.5</v>
      </c>
      <c r="Q639" s="1">
        <f t="shared" si="148"/>
        <v>0.31800793375806985</v>
      </c>
      <c r="R639" s="1">
        <v>1</v>
      </c>
      <c r="S639" s="1">
        <v>2</v>
      </c>
      <c r="T639" s="1">
        <v>5</v>
      </c>
      <c r="U639" s="1">
        <v>3</v>
      </c>
      <c r="V639" s="1">
        <f t="shared" si="146"/>
        <v>0.30000000000000004</v>
      </c>
      <c r="W639" s="1">
        <v>0.376</v>
      </c>
      <c r="X639" s="1">
        <v>2.6240000000000001</v>
      </c>
      <c r="Y639" s="1">
        <v>4.5</v>
      </c>
      <c r="Z639" s="1">
        <v>8.5</v>
      </c>
      <c r="AA639" s="1">
        <f t="shared" si="147"/>
        <v>0.27066395663956638</v>
      </c>
      <c r="AB639" s="1">
        <v>0.83299999999999996</v>
      </c>
      <c r="AC639" s="1">
        <v>2.1669999999999998</v>
      </c>
      <c r="AD639" s="1">
        <v>1</v>
      </c>
      <c r="AE639" s="1">
        <v>2</v>
      </c>
      <c r="AF639" s="1">
        <f t="shared" si="143"/>
        <v>0.76880479926165202</v>
      </c>
      <c r="AH639" s="1">
        <f t="shared" si="149"/>
        <v>0.22369256064110762</v>
      </c>
      <c r="AI639" s="1">
        <f t="shared" si="150"/>
        <v>0.17005189188028919</v>
      </c>
      <c r="AJ639" s="1">
        <f t="shared" si="157"/>
        <v>0.35284712827450493</v>
      </c>
      <c r="AK639" s="1">
        <f t="shared" si="151"/>
        <v>10.159396648636903</v>
      </c>
      <c r="AL639" s="1" t="b">
        <f t="shared" si="152"/>
        <v>1</v>
      </c>
      <c r="AM639" s="1">
        <f t="shared" si="153"/>
        <v>0.69502598870580334</v>
      </c>
      <c r="AN639" s="1" t="b">
        <f t="shared" si="154"/>
        <v>0</v>
      </c>
      <c r="AO639" s="1">
        <v>9.4879999999999995</v>
      </c>
    </row>
    <row r="640" spans="1:41">
      <c r="A640" s="7">
        <v>637</v>
      </c>
      <c r="B640" s="9" t="s">
        <v>28</v>
      </c>
      <c r="C640" s="9" t="s">
        <v>29</v>
      </c>
      <c r="D640" s="9" t="s">
        <v>101</v>
      </c>
      <c r="E640" s="9" t="s">
        <v>29</v>
      </c>
      <c r="F640" s="2"/>
      <c r="G640" s="2"/>
      <c r="H640" s="1" t="s">
        <v>181</v>
      </c>
      <c r="M640" s="1">
        <f>PRODUCT(SUM(PRODUCT(R640,overview!$J$6),PRODUCT(W640,overview!$K$6),PRODUCT(AB640,overview!$L$6)),1/SUM(overview!$J$6:$L$6))</f>
        <v>0.66933333333333334</v>
      </c>
      <c r="N640" s="1">
        <f>PRODUCT(SUM(PRODUCT(S640,overview!$J$6),PRODUCT(X640,overview!$K$6),PRODUCT(AC640,overview!$L$6)),1/SUM(overview!$J$6:$L$6))</f>
        <v>2.3306666666666667</v>
      </c>
      <c r="O640" s="1">
        <f t="shared" si="144"/>
        <v>12</v>
      </c>
      <c r="P640" s="1">
        <f t="shared" si="145"/>
        <v>1</v>
      </c>
      <c r="Q640" s="1">
        <f t="shared" si="148"/>
        <v>2.3932112890922955E-2</v>
      </c>
      <c r="R640" s="1">
        <v>0.67400000000000004</v>
      </c>
      <c r="S640" s="1">
        <v>2.3260000000000001</v>
      </c>
      <c r="T640" s="1">
        <v>7</v>
      </c>
      <c r="U640" s="1">
        <v>1</v>
      </c>
      <c r="V640" s="1">
        <f t="shared" si="146"/>
        <v>4.1395405969782577E-2</v>
      </c>
      <c r="W640" s="1">
        <v>0.66700000000000004</v>
      </c>
      <c r="X640" s="1">
        <v>2.3330000000000002</v>
      </c>
      <c r="Y640" s="1">
        <v>4</v>
      </c>
      <c r="Z640" s="1">
        <v>0</v>
      </c>
      <c r="AA640" s="1">
        <f t="shared" si="147"/>
        <v>0</v>
      </c>
      <c r="AB640" s="1">
        <v>0.66700000000000004</v>
      </c>
      <c r="AC640" s="1">
        <v>2.3330000000000002</v>
      </c>
      <c r="AD640" s="1">
        <v>1</v>
      </c>
      <c r="AE640" s="1">
        <v>0</v>
      </c>
      <c r="AF640" s="1">
        <f t="shared" si="143"/>
        <v>0</v>
      </c>
      <c r="AH640" s="1">
        <f t="shared" si="149"/>
        <v>0.20252527905355283</v>
      </c>
      <c r="AI640" s="1">
        <f t="shared" si="150"/>
        <v>0.12769182928517553</v>
      </c>
      <c r="AJ640" s="1">
        <f t="shared" si="157"/>
        <v>0.52578268876611411</v>
      </c>
      <c r="AK640" s="1">
        <f t="shared" si="151"/>
        <v>14.256636499594983</v>
      </c>
      <c r="AL640" s="1" t="b">
        <f t="shared" si="152"/>
        <v>1</v>
      </c>
      <c r="AM640" s="1">
        <f t="shared" si="153"/>
        <v>1.2119929646434215</v>
      </c>
      <c r="AN640" s="1" t="b">
        <f t="shared" si="154"/>
        <v>0</v>
      </c>
      <c r="AO640" s="1">
        <v>9.4879999999999995</v>
      </c>
    </row>
    <row r="641" spans="1:41">
      <c r="A641" s="7">
        <v>638</v>
      </c>
      <c r="B641" s="9" t="s">
        <v>43</v>
      </c>
      <c r="C641" s="9" t="s">
        <v>44</v>
      </c>
      <c r="D641" s="9" t="s">
        <v>43</v>
      </c>
      <c r="E641" s="9" t="s">
        <v>44</v>
      </c>
      <c r="F641" s="2"/>
      <c r="G641" s="2"/>
      <c r="H641" s="1" t="s">
        <v>181</v>
      </c>
      <c r="M641" s="1">
        <f>PRODUCT(SUM(PRODUCT(R641,overview!$J$6),PRODUCT(W641,overview!$K$6),PRODUCT(AB641,overview!$L$6)),1/SUM(overview!$J$6:$L$6))</f>
        <v>0.38333333333333336</v>
      </c>
      <c r="N641" s="1">
        <f>PRODUCT(SUM(PRODUCT(S641,overview!$J$6),PRODUCT(X641,overview!$K$6),PRODUCT(AC641,overview!$L$6)),1/SUM(overview!$J$6:$L$6))</f>
        <v>2.6166666666666667</v>
      </c>
      <c r="O641" s="1">
        <f t="shared" si="144"/>
        <v>7</v>
      </c>
      <c r="P641" s="1">
        <f t="shared" si="145"/>
        <v>2</v>
      </c>
      <c r="Q641" s="1">
        <f t="shared" si="148"/>
        <v>4.1856232939035481E-2</v>
      </c>
      <c r="R641" s="1">
        <v>0.4</v>
      </c>
      <c r="S641" s="1">
        <v>2.6</v>
      </c>
      <c r="T641" s="1">
        <v>4</v>
      </c>
      <c r="U641" s="1">
        <v>2</v>
      </c>
      <c r="V641" s="1">
        <f t="shared" si="146"/>
        <v>7.6923076923076927E-2</v>
      </c>
      <c r="W641" s="1">
        <v>0.375</v>
      </c>
      <c r="X641" s="1">
        <v>2.625</v>
      </c>
      <c r="Y641" s="1">
        <v>3</v>
      </c>
      <c r="Z641" s="1">
        <v>0</v>
      </c>
      <c r="AA641" s="1">
        <f t="shared" si="147"/>
        <v>0</v>
      </c>
      <c r="AB641" s="1">
        <v>0.375</v>
      </c>
      <c r="AC641" s="1">
        <v>2.625</v>
      </c>
      <c r="AD641" s="1">
        <v>0</v>
      </c>
      <c r="AE641" s="1">
        <v>0</v>
      </c>
      <c r="AF641" s="1" t="e">
        <f t="shared" si="143"/>
        <v>#DIV/0!</v>
      </c>
      <c r="AH641" s="1">
        <f t="shared" si="149"/>
        <v>0.1706012574160985</v>
      </c>
      <c r="AI641" s="1">
        <f t="shared" si="150"/>
        <v>8.2269959528432121E-2</v>
      </c>
      <c r="AJ641" s="1">
        <f t="shared" si="157"/>
        <v>0.35981539475852969</v>
      </c>
      <c r="AK641" s="1">
        <f t="shared" si="151"/>
        <v>18.365845823092673</v>
      </c>
      <c r="AL641" s="1" t="b">
        <f t="shared" si="152"/>
        <v>1</v>
      </c>
      <c r="AM641" s="1">
        <f t="shared" si="153"/>
        <v>1.9355083668358406</v>
      </c>
      <c r="AN641" s="1" t="b">
        <f t="shared" si="154"/>
        <v>0</v>
      </c>
      <c r="AO641" s="1">
        <v>9.4879999999999995</v>
      </c>
    </row>
    <row r="642" spans="1:41">
      <c r="A642" s="7">
        <v>639</v>
      </c>
      <c r="B642" s="9" t="s">
        <v>89</v>
      </c>
      <c r="C642" s="9" t="s">
        <v>70</v>
      </c>
      <c r="D642" s="9" t="s">
        <v>89</v>
      </c>
      <c r="E642" s="9" t="s">
        <v>70</v>
      </c>
      <c r="F642" s="2"/>
      <c r="G642" s="2"/>
      <c r="H642" s="1" t="s">
        <v>181</v>
      </c>
      <c r="M642" s="1">
        <f>PRODUCT(SUM(PRODUCT(R642,overview!$J$6),PRODUCT(W642,overview!$K$6),PRODUCT(AB642,overview!$L$6)),1/SUM(overview!$J$6:$L$6))</f>
        <v>1</v>
      </c>
      <c r="N642" s="1">
        <f>PRODUCT(SUM(PRODUCT(S642,overview!$J$6),PRODUCT(X642,overview!$K$6),PRODUCT(AC642,overview!$L$6)),1/SUM(overview!$J$6:$L$6))</f>
        <v>2</v>
      </c>
      <c r="O642" s="1">
        <f t="shared" si="144"/>
        <v>11</v>
      </c>
      <c r="P642" s="1">
        <f t="shared" si="145"/>
        <v>2</v>
      </c>
      <c r="Q642" s="1">
        <f t="shared" si="148"/>
        <v>9.0909090909090912E-2</v>
      </c>
      <c r="R642" s="1">
        <v>1</v>
      </c>
      <c r="S642" s="1">
        <v>2</v>
      </c>
      <c r="T642" s="1">
        <v>6</v>
      </c>
      <c r="U642" s="1">
        <v>0</v>
      </c>
      <c r="V642" s="1">
        <f t="shared" si="146"/>
        <v>0</v>
      </c>
      <c r="W642" s="1">
        <v>1</v>
      </c>
      <c r="X642" s="1">
        <v>2</v>
      </c>
      <c r="Y642" s="1">
        <v>5</v>
      </c>
      <c r="Z642" s="1">
        <v>2</v>
      </c>
      <c r="AA642" s="1">
        <f t="shared" si="147"/>
        <v>0.2</v>
      </c>
      <c r="AB642" s="1">
        <v>1</v>
      </c>
      <c r="AC642" s="1">
        <v>2</v>
      </c>
      <c r="AD642" s="1">
        <v>0</v>
      </c>
      <c r="AE642" s="1">
        <v>0</v>
      </c>
      <c r="AF642" s="1" t="e">
        <f t="shared" si="143"/>
        <v>#DIV/0!</v>
      </c>
      <c r="AH642" s="1">
        <f t="shared" si="149"/>
        <v>0.18941930120177858</v>
      </c>
      <c r="AI642" s="1">
        <f t="shared" si="150"/>
        <v>7.612183406983844E-2</v>
      </c>
      <c r="AJ642" s="1">
        <f t="shared" si="157"/>
        <v>0.35981539475852969</v>
      </c>
      <c r="AK642" s="1">
        <f t="shared" si="151"/>
        <v>16.176181652218258</v>
      </c>
      <c r="AL642" s="1" t="b">
        <f t="shared" si="152"/>
        <v>1</v>
      </c>
      <c r="AM642" s="1">
        <f t="shared" si="153"/>
        <v>3.077146757303387</v>
      </c>
      <c r="AN642" s="1" t="b">
        <f t="shared" si="154"/>
        <v>0</v>
      </c>
      <c r="AO642" s="1">
        <v>9.4879999999999995</v>
      </c>
    </row>
    <row r="643" spans="1:41">
      <c r="A643" s="7">
        <v>640</v>
      </c>
      <c r="B643" s="9" t="s">
        <v>36</v>
      </c>
      <c r="C643" s="9" t="s">
        <v>37</v>
      </c>
      <c r="D643" s="9" t="s">
        <v>36</v>
      </c>
      <c r="E643" s="9" t="s">
        <v>37</v>
      </c>
      <c r="F643" s="2"/>
      <c r="G643" s="2"/>
      <c r="H643" s="1" t="s">
        <v>181</v>
      </c>
      <c r="M643" s="1">
        <f>PRODUCT(SUM(PRODUCT(R643,overview!$J$6),PRODUCT(W643,overview!$K$6),PRODUCT(AB643,overview!$L$6)),1/SUM(overview!$J$6:$L$6))</f>
        <v>1.0755714285714284</v>
      </c>
      <c r="N643" s="1">
        <f>PRODUCT(SUM(PRODUCT(S643,overview!$J$6),PRODUCT(X643,overview!$K$6),PRODUCT(AC643,overview!$L$6)),1/SUM(overview!$J$6:$L$6))</f>
        <v>1.9244285714285712</v>
      </c>
      <c r="O643" s="1">
        <f t="shared" si="144"/>
        <v>16</v>
      </c>
      <c r="P643" s="1">
        <f t="shared" si="145"/>
        <v>6</v>
      </c>
      <c r="Q643" s="1">
        <f t="shared" si="148"/>
        <v>0.20958911736322472</v>
      </c>
      <c r="R643" s="1">
        <v>1.03</v>
      </c>
      <c r="S643" s="1">
        <v>1.97</v>
      </c>
      <c r="T643" s="1">
        <v>7</v>
      </c>
      <c r="U643" s="1">
        <v>3</v>
      </c>
      <c r="V643" s="1">
        <f t="shared" si="146"/>
        <v>0.22407541696881797</v>
      </c>
      <c r="W643" s="1">
        <v>1.1020000000000001</v>
      </c>
      <c r="X643" s="1">
        <v>1.8979999999999999</v>
      </c>
      <c r="Y643" s="1">
        <v>9</v>
      </c>
      <c r="Z643" s="1">
        <v>3</v>
      </c>
      <c r="AA643" s="1">
        <f t="shared" si="147"/>
        <v>0.19353705655075518</v>
      </c>
      <c r="AB643" s="1">
        <v>1</v>
      </c>
      <c r="AC643" s="1">
        <v>2</v>
      </c>
      <c r="AD643" s="1">
        <v>0</v>
      </c>
      <c r="AE643" s="1">
        <v>0</v>
      </c>
      <c r="AF643" s="1" t="e">
        <f t="shared" ref="AF643:AF663" si="158">PRODUCT(AE643,1/AD643,1/AC643,AB643)</f>
        <v>#DIV/0!</v>
      </c>
      <c r="AH643" s="1">
        <f t="shared" si="149"/>
        <v>0.19588863425005959</v>
      </c>
      <c r="AI643" s="1">
        <f t="shared" si="150"/>
        <v>7.3287803902701149E-2</v>
      </c>
      <c r="AJ643" s="1">
        <f t="shared" si="157"/>
        <v>0.32567388422448074</v>
      </c>
      <c r="AK643" s="1">
        <f t="shared" si="151"/>
        <v>6.8237330610511968</v>
      </c>
      <c r="AL643" s="1" t="b">
        <f t="shared" si="152"/>
        <v>0</v>
      </c>
      <c r="AM643" s="1">
        <f t="shared" si="153"/>
        <v>4.0055264037245157</v>
      </c>
      <c r="AN643" s="1" t="b">
        <f t="shared" si="154"/>
        <v>0</v>
      </c>
      <c r="AO643" s="1">
        <v>9.4879999999999995</v>
      </c>
    </row>
    <row r="644" spans="1:41">
      <c r="A644" s="7">
        <v>641</v>
      </c>
      <c r="B644" s="9" t="s">
        <v>56</v>
      </c>
      <c r="C644" s="9" t="s">
        <v>31</v>
      </c>
      <c r="D644" s="9" t="s">
        <v>56</v>
      </c>
      <c r="E644" s="9" t="s">
        <v>31</v>
      </c>
      <c r="F644" s="2"/>
      <c r="G644" s="2"/>
      <c r="H644" s="1" t="s">
        <v>181</v>
      </c>
      <c r="M644" s="1">
        <f>PRODUCT(SUM(PRODUCT(R644,overview!$J$6),PRODUCT(W644,overview!$K$6),PRODUCT(AB644,overview!$L$6)),1/SUM(overview!$J$6:$L$6))</f>
        <v>1</v>
      </c>
      <c r="N644" s="1">
        <f>PRODUCT(SUM(PRODUCT(S644,overview!$J$6),PRODUCT(X644,overview!$K$6),PRODUCT(AC644,overview!$L$6)),1/SUM(overview!$J$6:$L$6))</f>
        <v>2</v>
      </c>
      <c r="O644" s="1">
        <f t="shared" ref="O644:O663" si="159">SUM(T644,Y644,AD644)</f>
        <v>13</v>
      </c>
      <c r="P644" s="1">
        <f t="shared" ref="P644:P663" si="160">SUM(U644,Z644,AE644)</f>
        <v>0</v>
      </c>
      <c r="Q644" s="1">
        <f t="shared" si="148"/>
        <v>0</v>
      </c>
      <c r="R644" s="1">
        <v>1</v>
      </c>
      <c r="S644" s="1">
        <v>2</v>
      </c>
      <c r="T644" s="1">
        <v>8</v>
      </c>
      <c r="U644" s="1">
        <v>0</v>
      </c>
      <c r="V644" s="1">
        <f t="shared" ref="V644:V663" si="161">PRODUCT(U644,1/T644,1/S644,R644)</f>
        <v>0</v>
      </c>
      <c r="W644" s="1">
        <v>1</v>
      </c>
      <c r="X644" s="1">
        <v>2</v>
      </c>
      <c r="Y644" s="1">
        <v>5</v>
      </c>
      <c r="Z644" s="1">
        <v>0</v>
      </c>
      <c r="AA644" s="1">
        <f t="shared" ref="AA644:AA663" si="162">PRODUCT(Z644,1/Y644,1/X644,W644)</f>
        <v>0</v>
      </c>
      <c r="AB644" s="1">
        <v>1</v>
      </c>
      <c r="AC644" s="1">
        <v>2</v>
      </c>
      <c r="AD644" s="1">
        <v>0</v>
      </c>
      <c r="AE644" s="1">
        <v>0</v>
      </c>
      <c r="AF644" s="1" t="e">
        <f t="shared" si="158"/>
        <v>#DIV/0!</v>
      </c>
      <c r="AH644" s="1">
        <f t="shared" si="149"/>
        <v>0.16017490896981668</v>
      </c>
      <c r="AI644" s="1">
        <f t="shared" si="150"/>
        <v>5.4531866199154691E-2</v>
      </c>
      <c r="AJ644" s="1">
        <f t="shared" si="157"/>
        <v>0</v>
      </c>
      <c r="AK644" s="1">
        <f t="shared" si="151"/>
        <v>1.9588066963351993</v>
      </c>
      <c r="AL644" s="1" t="b">
        <f t="shared" si="152"/>
        <v>0</v>
      </c>
      <c r="AM644" s="1">
        <f t="shared" si="153"/>
        <v>4.5997880702890344</v>
      </c>
      <c r="AN644" s="1" t="b">
        <f t="shared" si="154"/>
        <v>0</v>
      </c>
      <c r="AO644" s="1">
        <v>9.4879999999999995</v>
      </c>
    </row>
    <row r="645" spans="1:41">
      <c r="A645" s="7">
        <v>642</v>
      </c>
      <c r="B645" s="9" t="s">
        <v>47</v>
      </c>
      <c r="C645" s="9" t="s">
        <v>48</v>
      </c>
      <c r="D645" s="9" t="s">
        <v>47</v>
      </c>
      <c r="E645" s="9" t="s">
        <v>48</v>
      </c>
      <c r="F645" s="2"/>
      <c r="G645" s="2"/>
      <c r="H645" s="1" t="s">
        <v>181</v>
      </c>
      <c r="M645" s="1">
        <f>PRODUCT(SUM(PRODUCT(R645,overview!$J$6),PRODUCT(W645,overview!$K$6),PRODUCT(AB645,overview!$L$6)),1/SUM(overview!$J$6:$L$6))</f>
        <v>0.9037857142857143</v>
      </c>
      <c r="N645" s="1">
        <f>PRODUCT(SUM(PRODUCT(S645,overview!$J$6),PRODUCT(X645,overview!$K$6),PRODUCT(AC645,overview!$L$6)),1/SUM(overview!$J$6:$L$6))</f>
        <v>2.0962142857142854</v>
      </c>
      <c r="O645" s="1">
        <f t="shared" si="159"/>
        <v>10</v>
      </c>
      <c r="P645" s="1">
        <f t="shared" si="160"/>
        <v>6</v>
      </c>
      <c r="Q645" s="1">
        <f t="shared" ref="Q645:Q663" si="163">PRODUCT(P645,1/O645,1/$N645,$M645)</f>
        <v>0.25869083722356639</v>
      </c>
      <c r="R645" s="1">
        <v>0.89900000000000002</v>
      </c>
      <c r="S645" s="1">
        <v>2.101</v>
      </c>
      <c r="T645" s="1">
        <v>6</v>
      </c>
      <c r="U645" s="1">
        <v>3</v>
      </c>
      <c r="V645" s="1">
        <f t="shared" si="161"/>
        <v>0.21394574012375059</v>
      </c>
      <c r="W645" s="1">
        <v>0.90800000000000003</v>
      </c>
      <c r="X645" s="1">
        <v>2.0920000000000001</v>
      </c>
      <c r="Y645" s="1">
        <v>4</v>
      </c>
      <c r="Z645" s="1">
        <v>3</v>
      </c>
      <c r="AA645" s="1">
        <f t="shared" si="162"/>
        <v>0.32552581261950286</v>
      </c>
      <c r="AB645" s="1">
        <v>0.85699999999999998</v>
      </c>
      <c r="AC645" s="1">
        <v>2.1429999999999998</v>
      </c>
      <c r="AD645" s="1">
        <v>0</v>
      </c>
      <c r="AE645" s="1">
        <v>0</v>
      </c>
      <c r="AF645" s="1" t="e">
        <f t="shared" si="158"/>
        <v>#DIV/0!</v>
      </c>
      <c r="AH645" s="1">
        <f t="shared" si="149"/>
        <v>0.167121209856987</v>
      </c>
      <c r="AI645" s="1">
        <f t="shared" si="150"/>
        <v>6.5890512756997782E-2</v>
      </c>
      <c r="AJ645" s="1">
        <f t="shared" si="157"/>
        <v>0</v>
      </c>
      <c r="AK645" s="1">
        <f t="shared" si="151"/>
        <v>5.0936300455709802E-3</v>
      </c>
      <c r="AL645" s="1" t="b">
        <f t="shared" si="152"/>
        <v>0</v>
      </c>
      <c r="AM645" s="1">
        <f t="shared" si="153"/>
        <v>4.473658793419717</v>
      </c>
      <c r="AN645" s="1" t="b">
        <f t="shared" si="154"/>
        <v>0</v>
      </c>
      <c r="AO645" s="1">
        <v>9.4879999999999995</v>
      </c>
    </row>
    <row r="646" spans="1:41">
      <c r="A646" s="7">
        <v>643</v>
      </c>
      <c r="B646" s="9" t="s">
        <v>38</v>
      </c>
      <c r="C646" s="9" t="s">
        <v>1</v>
      </c>
      <c r="D646" s="9" t="s">
        <v>38</v>
      </c>
      <c r="E646" s="9" t="s">
        <v>1</v>
      </c>
      <c r="F646" s="2"/>
      <c r="G646" s="2"/>
      <c r="H646" s="1" t="s">
        <v>181</v>
      </c>
      <c r="M646" s="1">
        <f>PRODUCT(SUM(PRODUCT(R646,overview!$J$6),PRODUCT(W646,overview!$K$6),PRODUCT(AB646,overview!$L$6)),1/SUM(overview!$J$6:$L$6))</f>
        <v>0.40371428571428569</v>
      </c>
      <c r="N646" s="1">
        <f>PRODUCT(SUM(PRODUCT(S646,overview!$J$6),PRODUCT(X646,overview!$K$6),PRODUCT(AC646,overview!$L$6)),1/SUM(overview!$J$6:$L$6))</f>
        <v>2.5962857142857141</v>
      </c>
      <c r="O646" s="1">
        <f t="shared" si="159"/>
        <v>11.8</v>
      </c>
      <c r="P646" s="1">
        <f t="shared" si="160"/>
        <v>4.2</v>
      </c>
      <c r="Q646" s="1">
        <f t="shared" si="163"/>
        <v>5.5346341299640195E-2</v>
      </c>
      <c r="R646" s="1">
        <v>0.33300000000000002</v>
      </c>
      <c r="S646" s="1">
        <v>2.6669999999999998</v>
      </c>
      <c r="T646" s="1">
        <v>6</v>
      </c>
      <c r="U646" s="1">
        <v>0</v>
      </c>
      <c r="V646" s="1">
        <f t="shared" si="161"/>
        <v>0</v>
      </c>
      <c r="W646" s="1">
        <v>0.443</v>
      </c>
      <c r="X646" s="1">
        <v>2.5569999999999999</v>
      </c>
      <c r="Y646" s="1">
        <v>5.8</v>
      </c>
      <c r="Z646" s="1">
        <v>4.2</v>
      </c>
      <c r="AA646" s="1">
        <f t="shared" si="162"/>
        <v>0.12545682575216111</v>
      </c>
      <c r="AB646" s="1">
        <v>0.33300000000000002</v>
      </c>
      <c r="AC646" s="1">
        <v>2.6669999999999998</v>
      </c>
      <c r="AD646" s="1">
        <v>0</v>
      </c>
      <c r="AE646" s="1">
        <v>0</v>
      </c>
      <c r="AF646" s="1" t="e">
        <f t="shared" si="158"/>
        <v>#DIV/0!</v>
      </c>
      <c r="AH646" s="1">
        <f t="shared" si="149"/>
        <v>0.16354988134688594</v>
      </c>
      <c r="AI646" s="1">
        <f t="shared" si="150"/>
        <v>5.753663681240407E-2</v>
      </c>
      <c r="AJ646" s="1">
        <f t="shared" si="157"/>
        <v>0</v>
      </c>
      <c r="AK646" s="1">
        <f t="shared" si="151"/>
        <v>1.3717516403541936</v>
      </c>
      <c r="AL646" s="1" t="b">
        <f t="shared" si="152"/>
        <v>0</v>
      </c>
      <c r="AM646" s="1">
        <f t="shared" si="153"/>
        <v>4.374145494724341</v>
      </c>
      <c r="AN646" s="1" t="b">
        <f t="shared" si="154"/>
        <v>0</v>
      </c>
      <c r="AO646" s="1">
        <v>9.4879999999999995</v>
      </c>
    </row>
    <row r="647" spans="1:41">
      <c r="A647" s="7">
        <v>644</v>
      </c>
      <c r="B647" s="9" t="s">
        <v>28</v>
      </c>
      <c r="C647" s="9" t="s">
        <v>29</v>
      </c>
      <c r="D647" s="9" t="s">
        <v>28</v>
      </c>
      <c r="E647" s="9" t="s">
        <v>29</v>
      </c>
      <c r="F647" s="2"/>
      <c r="G647" s="2"/>
      <c r="H647" s="1" t="s">
        <v>181</v>
      </c>
      <c r="M647" s="1">
        <f>PRODUCT(SUM(PRODUCT(R647,overview!$J$6),PRODUCT(W647,overview!$K$6),PRODUCT(AB647,overview!$L$6)),1/SUM(overview!$J$6:$L$6))</f>
        <v>0.66700000000000004</v>
      </c>
      <c r="N647" s="1">
        <f>PRODUCT(SUM(PRODUCT(S647,overview!$J$6),PRODUCT(X647,overview!$K$6),PRODUCT(AC647,overview!$L$6)),1/SUM(overview!$J$6:$L$6))</f>
        <v>2.3330000000000002</v>
      </c>
      <c r="O647" s="1">
        <f t="shared" si="159"/>
        <v>11</v>
      </c>
      <c r="P647" s="1">
        <f t="shared" si="160"/>
        <v>0</v>
      </c>
      <c r="Q647" s="1">
        <f t="shared" si="163"/>
        <v>0</v>
      </c>
      <c r="R647" s="1">
        <v>0.66700000000000004</v>
      </c>
      <c r="S647" s="1">
        <v>2.3330000000000002</v>
      </c>
      <c r="T647" s="1">
        <v>6</v>
      </c>
      <c r="U647" s="1">
        <v>0</v>
      </c>
      <c r="V647" s="1">
        <f t="shared" si="161"/>
        <v>0</v>
      </c>
      <c r="W647" s="1">
        <v>0.66700000000000004</v>
      </c>
      <c r="X647" s="1">
        <v>2.3330000000000002</v>
      </c>
      <c r="Y647" s="1">
        <v>5</v>
      </c>
      <c r="Z647" s="1">
        <v>0</v>
      </c>
      <c r="AA647" s="1">
        <f t="shared" si="162"/>
        <v>0</v>
      </c>
      <c r="AB647" s="1">
        <v>0.66700000000000004</v>
      </c>
      <c r="AC647" s="1">
        <v>2.3330000000000002</v>
      </c>
      <c r="AD647" s="1">
        <v>0</v>
      </c>
      <c r="AE647" s="1">
        <v>0</v>
      </c>
      <c r="AF647" s="1" t="e">
        <f t="shared" si="158"/>
        <v>#DIV/0!</v>
      </c>
      <c r="AH647" s="1">
        <f t="shared" si="149"/>
        <v>0.14614871052968201</v>
      </c>
      <c r="AI647" s="1">
        <f t="shared" si="150"/>
        <v>5.6714684857941143E-2</v>
      </c>
      <c r="AJ647" s="1">
        <f t="shared" si="157"/>
        <v>0</v>
      </c>
      <c r="AK647" s="1">
        <f t="shared" si="151"/>
        <v>1.3810630858346908</v>
      </c>
      <c r="AL647" s="1" t="b">
        <f t="shared" si="152"/>
        <v>0</v>
      </c>
      <c r="AM647" s="1">
        <f t="shared" si="153"/>
        <v>4.2333638909680857</v>
      </c>
      <c r="AN647" s="1" t="b">
        <f t="shared" si="154"/>
        <v>0</v>
      </c>
      <c r="AO647" s="1">
        <v>9.4879999999999995</v>
      </c>
    </row>
    <row r="648" spans="1:41">
      <c r="A648" s="7">
        <v>645</v>
      </c>
      <c r="B648" s="9" t="s">
        <v>83</v>
      </c>
      <c r="C648" s="9" t="s">
        <v>61</v>
      </c>
      <c r="D648" s="9" t="s">
        <v>83</v>
      </c>
      <c r="E648" s="9" t="s">
        <v>61</v>
      </c>
      <c r="F648" s="2"/>
      <c r="G648" s="2"/>
      <c r="H648" s="1" t="s">
        <v>181</v>
      </c>
      <c r="M648" s="1">
        <f>PRODUCT(SUM(PRODUCT(R648,overview!$J$6),PRODUCT(W648,overview!$K$6),PRODUCT(AB648,overview!$L$6)),1/SUM(overview!$J$6:$L$6))</f>
        <v>0.99935714285714283</v>
      </c>
      <c r="N648" s="1">
        <f>PRODUCT(SUM(PRODUCT(S648,overview!$J$6),PRODUCT(X648,overview!$K$6),PRODUCT(AC648,overview!$L$6)),1/SUM(overview!$J$6:$L$6))</f>
        <v>2.0006428571428567</v>
      </c>
      <c r="O648" s="1">
        <f t="shared" si="159"/>
        <v>10</v>
      </c>
      <c r="P648" s="1">
        <f t="shared" si="160"/>
        <v>9</v>
      </c>
      <c r="Q648" s="1">
        <f t="shared" si="163"/>
        <v>0.44956621086079479</v>
      </c>
      <c r="R648" s="1">
        <v>1</v>
      </c>
      <c r="S648" s="1">
        <v>2</v>
      </c>
      <c r="T648" s="1">
        <v>7</v>
      </c>
      <c r="U648" s="1">
        <v>2</v>
      </c>
      <c r="V648" s="1">
        <f t="shared" si="161"/>
        <v>0.14285714285714285</v>
      </c>
      <c r="W648" s="1">
        <v>0.999</v>
      </c>
      <c r="X648" s="1">
        <v>2.0009999999999999</v>
      </c>
      <c r="Y648" s="1">
        <v>3</v>
      </c>
      <c r="Z648" s="1">
        <v>7</v>
      </c>
      <c r="AA648" s="1">
        <f t="shared" si="162"/>
        <v>1.1649175412293853</v>
      </c>
      <c r="AB648" s="1">
        <v>1</v>
      </c>
      <c r="AC648" s="1">
        <v>2</v>
      </c>
      <c r="AD648" s="1">
        <v>0</v>
      </c>
      <c r="AE648" s="1">
        <v>0</v>
      </c>
      <c r="AF648" s="1" t="e">
        <f t="shared" si="158"/>
        <v>#DIV/0!</v>
      </c>
      <c r="AH648" s="1">
        <f t="shared" ref="AH648:AH658" si="164">(SUM(Z644:Z654)*SUM(W644:W654))/(SUM(Y644:Y654)*SUM(X644:X654))</f>
        <v>0.12726341512275971</v>
      </c>
      <c r="AI648" s="1">
        <f t="shared" ref="AI648:AI658" si="165">(SUM(U644:U654)*SUM(R644:R654))/(SUM(T644:T654)*SUM(S644:S654))</f>
        <v>3.967662744434098E-2</v>
      </c>
      <c r="AJ648" s="1">
        <f t="shared" si="157"/>
        <v>0</v>
      </c>
      <c r="AK648" s="1">
        <f t="shared" si="151"/>
        <v>0.50140171727279614</v>
      </c>
      <c r="AL648" s="1" t="b">
        <f t="shared" si="152"/>
        <v>0</v>
      </c>
      <c r="AM648" s="1">
        <f t="shared" si="153"/>
        <v>5.1833633778339987</v>
      </c>
      <c r="AN648" s="1" t="b">
        <f t="shared" si="154"/>
        <v>0</v>
      </c>
      <c r="AO648" s="1">
        <v>9.4879999999999995</v>
      </c>
    </row>
    <row r="649" spans="1:41">
      <c r="A649" s="7">
        <v>646</v>
      </c>
      <c r="B649" s="9" t="s">
        <v>43</v>
      </c>
      <c r="C649" s="9" t="s">
        <v>44</v>
      </c>
      <c r="D649" s="9" t="s">
        <v>43</v>
      </c>
      <c r="E649" s="9" t="s">
        <v>44</v>
      </c>
      <c r="F649" s="2"/>
      <c r="G649" s="2"/>
      <c r="H649" s="1" t="s">
        <v>181</v>
      </c>
      <c r="M649" s="1">
        <f>PRODUCT(SUM(PRODUCT(R649,overview!$J$6),PRODUCT(W649,overview!$K$6),PRODUCT(AB649,overview!$L$6)),1/SUM(overview!$J$6:$L$6))</f>
        <v>0.44314285714285717</v>
      </c>
      <c r="N649" s="1">
        <f>PRODUCT(SUM(PRODUCT(S649,overview!$J$6),PRODUCT(X649,overview!$K$6),PRODUCT(AC649,overview!$L$6)),1/SUM(overview!$J$6:$L$6))</f>
        <v>2.5568571428571429</v>
      </c>
      <c r="O649" s="1">
        <f t="shared" si="159"/>
        <v>5</v>
      </c>
      <c r="P649" s="1">
        <f t="shared" si="160"/>
        <v>3</v>
      </c>
      <c r="Q649" s="1">
        <f t="shared" si="163"/>
        <v>0.10398927254441838</v>
      </c>
      <c r="R649" s="1">
        <v>0.375</v>
      </c>
      <c r="S649" s="1">
        <v>2.625</v>
      </c>
      <c r="T649" s="1">
        <v>3</v>
      </c>
      <c r="U649" s="1">
        <v>0</v>
      </c>
      <c r="V649" s="1">
        <f t="shared" si="161"/>
        <v>0</v>
      </c>
      <c r="W649" s="1">
        <v>0.48099999999999998</v>
      </c>
      <c r="X649" s="1">
        <v>2.5190000000000001</v>
      </c>
      <c r="Y649" s="1">
        <v>2</v>
      </c>
      <c r="Z649" s="1">
        <v>3</v>
      </c>
      <c r="AA649" s="1">
        <f t="shared" si="162"/>
        <v>0.28642318380309645</v>
      </c>
      <c r="AB649" s="1">
        <v>0.375</v>
      </c>
      <c r="AC649" s="1">
        <v>2.625</v>
      </c>
      <c r="AD649" s="1">
        <v>0</v>
      </c>
      <c r="AE649" s="1">
        <v>0</v>
      </c>
      <c r="AF649" s="1" t="e">
        <f t="shared" si="158"/>
        <v>#DIV/0!</v>
      </c>
      <c r="AH649" s="1">
        <f t="shared" si="164"/>
        <v>0.15572189813173473</v>
      </c>
      <c r="AI649" s="1">
        <f t="shared" si="165"/>
        <v>5.6394155295254197E-2</v>
      </c>
      <c r="AJ649" s="1">
        <f t="shared" si="157"/>
        <v>0</v>
      </c>
      <c r="AK649" s="1">
        <f t="shared" si="151"/>
        <v>7.7543894593470622E-2</v>
      </c>
      <c r="AL649" s="1" t="b">
        <f t="shared" si="152"/>
        <v>0</v>
      </c>
      <c r="AM649" s="1">
        <f t="shared" si="153"/>
        <v>5.2130506946379871</v>
      </c>
      <c r="AN649" s="1" t="b">
        <f t="shared" si="154"/>
        <v>0</v>
      </c>
      <c r="AO649" s="1">
        <v>9.4879999999999995</v>
      </c>
    </row>
    <row r="650" spans="1:41">
      <c r="A650" s="7">
        <v>647</v>
      </c>
      <c r="B650" s="9" t="s">
        <v>45</v>
      </c>
      <c r="C650" s="9" t="s">
        <v>46</v>
      </c>
      <c r="D650" s="9" t="s">
        <v>76</v>
      </c>
      <c r="E650" s="9" t="s">
        <v>46</v>
      </c>
      <c r="F650" s="2"/>
      <c r="G650" s="2"/>
      <c r="H650" s="1" t="s">
        <v>181</v>
      </c>
      <c r="M650" s="1">
        <f>PRODUCT(SUM(PRODUCT(R650,overview!$J$6),PRODUCT(W650,overview!$K$6),PRODUCT(AB650,overview!$L$6)),1/SUM(overview!$J$6:$L$6))</f>
        <v>1.0652380952380953</v>
      </c>
      <c r="N650" s="1">
        <f>PRODUCT(SUM(PRODUCT(S650,overview!$J$6),PRODUCT(X650,overview!$K$6),PRODUCT(AC650,overview!$L$6)),1/SUM(overview!$J$6:$L$6))</f>
        <v>1.9347619047619047</v>
      </c>
      <c r="O650" s="1">
        <f t="shared" si="159"/>
        <v>14</v>
      </c>
      <c r="P650" s="1">
        <f t="shared" si="160"/>
        <v>0</v>
      </c>
      <c r="Q650" s="1">
        <f t="shared" si="163"/>
        <v>0</v>
      </c>
      <c r="R650" s="1">
        <v>1.0329999999999999</v>
      </c>
      <c r="S650" s="1">
        <v>1.9670000000000001</v>
      </c>
      <c r="T650" s="1">
        <v>9</v>
      </c>
      <c r="U650" s="1">
        <v>0</v>
      </c>
      <c r="V650" s="1">
        <f t="shared" si="161"/>
        <v>0</v>
      </c>
      <c r="W650" s="1">
        <v>1.081</v>
      </c>
      <c r="X650" s="1">
        <v>1.919</v>
      </c>
      <c r="Y650" s="1">
        <v>4</v>
      </c>
      <c r="Z650" s="1">
        <v>0</v>
      </c>
      <c r="AA650" s="1">
        <f t="shared" si="162"/>
        <v>0</v>
      </c>
      <c r="AB650" s="1">
        <v>1.091</v>
      </c>
      <c r="AC650" s="1">
        <v>1.909</v>
      </c>
      <c r="AD650" s="1">
        <v>1</v>
      </c>
      <c r="AE650" s="1">
        <v>0</v>
      </c>
      <c r="AF650" s="1">
        <f t="shared" si="158"/>
        <v>0</v>
      </c>
      <c r="AH650" s="1">
        <f t="shared" si="164"/>
        <v>0.18964333669707453</v>
      </c>
      <c r="AI650" s="1">
        <f t="shared" si="165"/>
        <v>5.126023005207677E-2</v>
      </c>
      <c r="AJ650" s="1">
        <f t="shared" si="157"/>
        <v>9.9620714497605622E-2</v>
      </c>
      <c r="AK650" s="1">
        <f t="shared" si="151"/>
        <v>2.646738986974091E-3</v>
      </c>
      <c r="AL650" s="1" t="b">
        <f t="shared" si="152"/>
        <v>0</v>
      </c>
      <c r="AM650" s="1">
        <f t="shared" si="153"/>
        <v>5.7140072464056439</v>
      </c>
      <c r="AN650" s="1" t="b">
        <f t="shared" si="154"/>
        <v>0</v>
      </c>
      <c r="AO650" s="1">
        <v>9.4879999999999995</v>
      </c>
    </row>
    <row r="651" spans="1:41">
      <c r="A651" s="7">
        <v>648</v>
      </c>
      <c r="B651" s="9" t="s">
        <v>84</v>
      </c>
      <c r="C651" s="9" t="s">
        <v>37</v>
      </c>
      <c r="D651" s="9" t="s">
        <v>67</v>
      </c>
      <c r="E651" s="9" t="s">
        <v>37</v>
      </c>
      <c r="F651" s="2"/>
      <c r="G651" s="2"/>
      <c r="H651" s="1" t="s">
        <v>181</v>
      </c>
      <c r="M651" s="1">
        <f>PRODUCT(SUM(PRODUCT(R651,overview!$J$6),PRODUCT(W651,overview!$K$6),PRODUCT(AB651,overview!$L$6)),1/SUM(overview!$J$6:$L$6))</f>
        <v>0.89002380952380944</v>
      </c>
      <c r="N651" s="1">
        <f>PRODUCT(SUM(PRODUCT(S651,overview!$J$6),PRODUCT(X651,overview!$K$6),PRODUCT(AC651,overview!$L$6)),1/SUM(overview!$J$6:$L$6))</f>
        <v>2.1099761904761904</v>
      </c>
      <c r="O651" s="1">
        <f t="shared" si="159"/>
        <v>8</v>
      </c>
      <c r="P651" s="1">
        <f t="shared" si="160"/>
        <v>2</v>
      </c>
      <c r="Q651" s="1">
        <f t="shared" si="163"/>
        <v>0.10545424796036966</v>
      </c>
      <c r="R651" s="1">
        <v>1.0409999999999999</v>
      </c>
      <c r="S651" s="1">
        <v>1.9590000000000001</v>
      </c>
      <c r="T651" s="1">
        <v>4</v>
      </c>
      <c r="U651" s="1">
        <v>2</v>
      </c>
      <c r="V651" s="1">
        <f t="shared" si="161"/>
        <v>0.26569678407350683</v>
      </c>
      <c r="W651" s="1">
        <v>0.81</v>
      </c>
      <c r="X651" s="1">
        <v>2.19</v>
      </c>
      <c r="Y651" s="1">
        <v>3</v>
      </c>
      <c r="Z651" s="1">
        <v>0</v>
      </c>
      <c r="AA651" s="1">
        <f t="shared" si="162"/>
        <v>0</v>
      </c>
      <c r="AB651" s="1">
        <v>0.93700000000000006</v>
      </c>
      <c r="AC651" s="1">
        <v>2.0630000000000002</v>
      </c>
      <c r="AD651" s="1">
        <v>1</v>
      </c>
      <c r="AE651" s="1">
        <v>0</v>
      </c>
      <c r="AF651" s="1">
        <f t="shared" si="158"/>
        <v>0</v>
      </c>
      <c r="AH651" s="1">
        <f t="shared" si="164"/>
        <v>0.16811288305190747</v>
      </c>
      <c r="AI651" s="1">
        <f t="shared" si="165"/>
        <v>5.9076066940566496E-2</v>
      </c>
      <c r="AJ651" s="1">
        <f t="shared" si="157"/>
        <v>9.9620714497605622E-2</v>
      </c>
      <c r="AK651" s="1">
        <f t="shared" ref="AK651:AK656" si="166">(((SUM(AJ649:AJ653))-(SUM(AI649:AI653)))^2)/(AVERAGE(AI649:AI653))</f>
        <v>9.7842193392332993E-2</v>
      </c>
      <c r="AL651" s="1" t="b">
        <f t="shared" ref="AL651:AL656" si="167">IF(AK651&gt;AO651, TRUE, FALSE)</f>
        <v>0</v>
      </c>
      <c r="AM651" s="1">
        <f t="shared" ref="AM651:AM656" si="168">(((SUM(AH649:AH653))-(SUM(AI649:AI653)))^2)/(AVERAGE(AI649:AI653))</f>
        <v>5.8016840577755957</v>
      </c>
      <c r="AN651" s="1" t="b">
        <f t="shared" ref="AN651:AN656" si="169">IF(AM651&gt;AO651, TRUE, FALSE)</f>
        <v>0</v>
      </c>
      <c r="AO651" s="1">
        <v>9.4879999999999995</v>
      </c>
    </row>
    <row r="652" spans="1:41">
      <c r="A652" s="7">
        <v>649</v>
      </c>
      <c r="B652" s="9" t="s">
        <v>56</v>
      </c>
      <c r="C652" s="9" t="s">
        <v>31</v>
      </c>
      <c r="D652" s="9" t="s">
        <v>56</v>
      </c>
      <c r="E652" s="9" t="s">
        <v>31</v>
      </c>
      <c r="F652" s="2"/>
      <c r="G652" s="2"/>
      <c r="H652" s="1" t="s">
        <v>285</v>
      </c>
      <c r="M652" s="1">
        <f>PRODUCT(SUM(PRODUCT(R652,overview!$J$6),PRODUCT(W652,overview!$K$6),PRODUCT(AB652,overview!$L$6)),1/SUM(overview!$J$6:$L$6))</f>
        <v>1</v>
      </c>
      <c r="N652" s="1">
        <f>PRODUCT(SUM(PRODUCT(S652,overview!$J$6),PRODUCT(X652,overview!$K$6),PRODUCT(AC652,overview!$L$6)),1/SUM(overview!$J$6:$L$6))</f>
        <v>2</v>
      </c>
      <c r="O652" s="1">
        <f t="shared" si="159"/>
        <v>16</v>
      </c>
      <c r="P652" s="1">
        <f t="shared" si="160"/>
        <v>0</v>
      </c>
      <c r="Q652" s="1">
        <f t="shared" si="163"/>
        <v>0</v>
      </c>
      <c r="R652" s="1">
        <v>1</v>
      </c>
      <c r="S652" s="1">
        <v>2</v>
      </c>
      <c r="T652" s="1">
        <v>7</v>
      </c>
      <c r="U652" s="1">
        <v>0</v>
      </c>
      <c r="V652" s="1">
        <f t="shared" si="161"/>
        <v>0</v>
      </c>
      <c r="W652" s="1">
        <v>1</v>
      </c>
      <c r="X652" s="1">
        <v>2</v>
      </c>
      <c r="Y652" s="1">
        <v>9</v>
      </c>
      <c r="Z652" s="1">
        <v>0</v>
      </c>
      <c r="AA652" s="1">
        <f t="shared" si="162"/>
        <v>0</v>
      </c>
      <c r="AB652" s="1">
        <v>1</v>
      </c>
      <c r="AC652" s="1">
        <v>2</v>
      </c>
      <c r="AD652" s="1">
        <v>0</v>
      </c>
      <c r="AE652" s="1">
        <v>0</v>
      </c>
      <c r="AF652" s="1" t="e">
        <f t="shared" si="158"/>
        <v>#DIV/0!</v>
      </c>
      <c r="AH652" s="1">
        <f t="shared" si="164"/>
        <v>0.17317610458099078</v>
      </c>
      <c r="AI652" s="1">
        <f t="shared" si="165"/>
        <v>5.790947877133449E-2</v>
      </c>
      <c r="AJ652" s="1">
        <f t="shared" si="157"/>
        <v>7.6903713027061033E-2</v>
      </c>
      <c r="AK652" s="1">
        <f t="shared" si="166"/>
        <v>0.40809014933106824</v>
      </c>
      <c r="AL652" s="1" t="b">
        <f t="shared" si="167"/>
        <v>0</v>
      </c>
      <c r="AM652" s="1">
        <f t="shared" si="168"/>
        <v>5.3125025946336057</v>
      </c>
      <c r="AN652" s="1" t="b">
        <f t="shared" si="169"/>
        <v>0</v>
      </c>
      <c r="AO652" s="1">
        <v>9.4879999999999995</v>
      </c>
    </row>
    <row r="653" spans="1:41">
      <c r="A653" s="7">
        <v>650</v>
      </c>
      <c r="B653" s="9" t="s">
        <v>53</v>
      </c>
      <c r="C653" s="9" t="s">
        <v>33</v>
      </c>
      <c r="D653" s="9" t="s">
        <v>53</v>
      </c>
      <c r="E653" s="9" t="s">
        <v>33</v>
      </c>
      <c r="F653" s="2"/>
      <c r="G653" s="2"/>
      <c r="H653" s="1" t="s">
        <v>285</v>
      </c>
      <c r="M653" s="1">
        <f>PRODUCT(SUM(PRODUCT(R653,overview!$J$6),PRODUCT(W653,overview!$K$6),PRODUCT(AB653,overview!$L$6)),1/SUM(overview!$J$6:$L$6))</f>
        <v>1</v>
      </c>
      <c r="N653" s="1">
        <f>PRODUCT(SUM(PRODUCT(S653,overview!$J$6),PRODUCT(X653,overview!$K$6),PRODUCT(AC653,overview!$L$6)),1/SUM(overview!$J$6:$L$6))</f>
        <v>2</v>
      </c>
      <c r="O653" s="1">
        <f t="shared" si="159"/>
        <v>13</v>
      </c>
      <c r="P653" s="1">
        <f t="shared" si="160"/>
        <v>0</v>
      </c>
      <c r="Q653" s="1">
        <f t="shared" si="163"/>
        <v>0</v>
      </c>
      <c r="R653" s="1">
        <v>1</v>
      </c>
      <c r="S653" s="1">
        <v>2</v>
      </c>
      <c r="T653" s="1">
        <v>7</v>
      </c>
      <c r="U653" s="1">
        <v>0</v>
      </c>
      <c r="V653" s="1">
        <f t="shared" si="161"/>
        <v>0</v>
      </c>
      <c r="W653" s="1">
        <v>1</v>
      </c>
      <c r="X653" s="1">
        <v>2</v>
      </c>
      <c r="Y653" s="1">
        <v>6</v>
      </c>
      <c r="Z653" s="1">
        <v>0</v>
      </c>
      <c r="AA653" s="1">
        <f t="shared" si="162"/>
        <v>0</v>
      </c>
      <c r="AB653" s="1">
        <v>1</v>
      </c>
      <c r="AC653" s="1">
        <v>2</v>
      </c>
      <c r="AD653" s="1">
        <v>0</v>
      </c>
      <c r="AE653" s="1">
        <v>0</v>
      </c>
      <c r="AF653" s="1" t="e">
        <f t="shared" si="158"/>
        <v>#DIV/0!</v>
      </c>
      <c r="AH653" s="1">
        <f t="shared" si="164"/>
        <v>0.1386580357764321</v>
      </c>
      <c r="AI653" s="1">
        <f t="shared" si="165"/>
        <v>4.3195984661168758E-2</v>
      </c>
      <c r="AJ653" s="1">
        <f t="shared" si="157"/>
        <v>6.4086427522550865E-2</v>
      </c>
      <c r="AK653" s="1">
        <f t="shared" si="166"/>
        <v>0.277571660193904</v>
      </c>
      <c r="AL653" s="1" t="b">
        <f t="shared" si="167"/>
        <v>0</v>
      </c>
      <c r="AM653" s="1">
        <f t="shared" si="168"/>
        <v>3.7561758763329633</v>
      </c>
      <c r="AN653" s="1" t="b">
        <f t="shared" si="169"/>
        <v>0</v>
      </c>
      <c r="AO653" s="1">
        <v>9.4879999999999995</v>
      </c>
    </row>
    <row r="654" spans="1:41">
      <c r="A654" s="7">
        <v>651</v>
      </c>
      <c r="B654" s="9" t="s">
        <v>45</v>
      </c>
      <c r="C654" s="9" t="s">
        <v>46</v>
      </c>
      <c r="D654" s="9" t="s">
        <v>45</v>
      </c>
      <c r="E654" s="9" t="s">
        <v>46</v>
      </c>
      <c r="F654" s="2"/>
      <c r="G654" s="2"/>
      <c r="H654" s="1" t="s">
        <v>285</v>
      </c>
      <c r="M654" s="1">
        <f>PRODUCT(SUM(PRODUCT(R654,overview!$J$6),PRODUCT(W654,overview!$K$6),PRODUCT(AB654,overview!$L$6)),1/SUM(overview!$J$6:$L$6))</f>
        <v>1.0131666666666665</v>
      </c>
      <c r="N654" s="1">
        <f>PRODUCT(SUM(PRODUCT(S654,overview!$J$6),PRODUCT(X654,overview!$K$6),PRODUCT(AC654,overview!$L$6)),1/SUM(overview!$J$6:$L$6))</f>
        <v>1.9868333333333332</v>
      </c>
      <c r="O654" s="1">
        <f t="shared" si="159"/>
        <v>14</v>
      </c>
      <c r="P654" s="1">
        <f t="shared" si="160"/>
        <v>0</v>
      </c>
      <c r="Q654" s="1">
        <f t="shared" si="163"/>
        <v>0</v>
      </c>
      <c r="R654" s="1">
        <v>1.026</v>
      </c>
      <c r="S654" s="1">
        <v>1.974</v>
      </c>
      <c r="T654" s="1">
        <v>7</v>
      </c>
      <c r="U654" s="1">
        <v>0</v>
      </c>
      <c r="V654" s="1">
        <f t="shared" si="161"/>
        <v>0</v>
      </c>
      <c r="W654" s="1">
        <v>1.0069999999999999</v>
      </c>
      <c r="X654" s="1">
        <v>1.9930000000000001</v>
      </c>
      <c r="Y654" s="1">
        <v>7</v>
      </c>
      <c r="Z654" s="1">
        <v>0</v>
      </c>
      <c r="AA654" s="1">
        <f t="shared" si="162"/>
        <v>0</v>
      </c>
      <c r="AB654" s="1">
        <v>1</v>
      </c>
      <c r="AC654" s="1">
        <v>2</v>
      </c>
      <c r="AD654" s="1">
        <v>0</v>
      </c>
      <c r="AE654" s="1">
        <v>0</v>
      </c>
      <c r="AF654" s="1" t="e">
        <f t="shared" si="158"/>
        <v>#DIV/0!</v>
      </c>
      <c r="AH654" s="1">
        <f t="shared" si="164"/>
        <v>0.12135300695702085</v>
      </c>
      <c r="AI654" s="1">
        <f t="shared" si="165"/>
        <v>5.1221509704794617E-2</v>
      </c>
      <c r="AJ654" s="1">
        <f t="shared" si="157"/>
        <v>6.8849112890563655E-2</v>
      </c>
      <c r="AK654" s="1">
        <f t="shared" si="166"/>
        <v>0.40017610570442513</v>
      </c>
      <c r="AL654" s="1" t="b">
        <f t="shared" si="167"/>
        <v>0</v>
      </c>
      <c r="AM654" s="1">
        <f t="shared" si="168"/>
        <v>3.6797936659609576</v>
      </c>
      <c r="AN654" s="1" t="b">
        <f t="shared" si="169"/>
        <v>0</v>
      </c>
      <c r="AO654" s="1">
        <v>9.4879999999999995</v>
      </c>
    </row>
    <row r="655" spans="1:41">
      <c r="A655" s="7">
        <v>652</v>
      </c>
      <c r="B655" s="9" t="s">
        <v>47</v>
      </c>
      <c r="C655" s="9" t="s">
        <v>48</v>
      </c>
      <c r="D655" s="9" t="s">
        <v>79</v>
      </c>
      <c r="E655" s="9" t="s">
        <v>48</v>
      </c>
      <c r="F655" s="2"/>
      <c r="G655" s="2"/>
      <c r="H655" s="1" t="s">
        <v>285</v>
      </c>
      <c r="M655" s="1">
        <f>PRODUCT(SUM(PRODUCT(R655,overview!$J$6),PRODUCT(W655,overview!$K$6),PRODUCT(AB655,overview!$L$6)),1/SUM(overview!$J$6:$L$6))</f>
        <v>0.99252380952380947</v>
      </c>
      <c r="N655" s="1">
        <f>PRODUCT(SUM(PRODUCT(S655,overview!$J$6),PRODUCT(X655,overview!$K$6),PRODUCT(AC655,overview!$L$6)),1/SUM(overview!$J$6:$L$6))</f>
        <v>2.0074761904761904</v>
      </c>
      <c r="O655" s="1">
        <f t="shared" si="159"/>
        <v>13.5</v>
      </c>
      <c r="P655" s="1">
        <f t="shared" si="160"/>
        <v>7.5</v>
      </c>
      <c r="Q655" s="1">
        <f t="shared" si="163"/>
        <v>0.27467429951003258</v>
      </c>
      <c r="R655" s="1">
        <v>0.96599999999999997</v>
      </c>
      <c r="S655" s="1">
        <v>2.0339999999999998</v>
      </c>
      <c r="T655" s="1">
        <v>4.5</v>
      </c>
      <c r="U655" s="1">
        <v>2.5</v>
      </c>
      <c r="V655" s="1">
        <f t="shared" si="161"/>
        <v>0.26384791871517538</v>
      </c>
      <c r="W655" s="1">
        <v>1.006</v>
      </c>
      <c r="X655" s="1">
        <v>1.994</v>
      </c>
      <c r="Y655" s="1">
        <v>8</v>
      </c>
      <c r="Z655" s="1">
        <v>5</v>
      </c>
      <c r="AA655" s="1">
        <f t="shared" si="162"/>
        <v>0.31532096288866601</v>
      </c>
      <c r="AB655" s="1">
        <v>1</v>
      </c>
      <c r="AC655" s="1">
        <v>2</v>
      </c>
      <c r="AD655" s="1">
        <v>1</v>
      </c>
      <c r="AE655" s="1">
        <v>0</v>
      </c>
      <c r="AF655" s="1">
        <f t="shared" si="158"/>
        <v>0</v>
      </c>
      <c r="AH655" s="1">
        <f t="shared" si="164"/>
        <v>0.11690616119556284</v>
      </c>
      <c r="AI655" s="1">
        <f t="shared" si="165"/>
        <v>5.7417511041829038E-2</v>
      </c>
      <c r="AJ655" s="1">
        <f t="shared" si="157"/>
        <v>8.1521924586248073E-2</v>
      </c>
      <c r="AK655" s="1">
        <f t="shared" si="166"/>
        <v>0.67435247163554535</v>
      </c>
      <c r="AL655" s="1" t="b">
        <f t="shared" si="167"/>
        <v>0</v>
      </c>
      <c r="AM655" s="1">
        <f t="shared" si="168"/>
        <v>3.7077425419070407</v>
      </c>
      <c r="AN655" s="1" t="b">
        <f t="shared" si="169"/>
        <v>0</v>
      </c>
      <c r="AO655" s="1">
        <v>9.4879999999999995</v>
      </c>
    </row>
    <row r="656" spans="1:41">
      <c r="A656" s="7">
        <v>653</v>
      </c>
      <c r="B656" s="9" t="s">
        <v>56</v>
      </c>
      <c r="C656" s="9" t="s">
        <v>31</v>
      </c>
      <c r="D656" s="9" t="s">
        <v>83</v>
      </c>
      <c r="E656" s="9" t="s">
        <v>61</v>
      </c>
      <c r="F656" s="2"/>
      <c r="G656" s="2"/>
      <c r="H656" s="1" t="s">
        <v>285</v>
      </c>
      <c r="M656" s="1">
        <f>PRODUCT(SUM(PRODUCT(R656,overview!$J$6),PRODUCT(W656,overview!$K$6),PRODUCT(AB656,overview!$L$6)),1/SUM(overview!$J$6:$L$6))</f>
        <v>1.0016666666666667</v>
      </c>
      <c r="N656" s="1">
        <f>PRODUCT(SUM(PRODUCT(S656,overview!$J$6),PRODUCT(X656,overview!$K$6),PRODUCT(AC656,overview!$L$6)),1/SUM(overview!$J$6:$L$6))</f>
        <v>1.9983333333333333</v>
      </c>
      <c r="O656" s="1">
        <f t="shared" si="159"/>
        <v>10</v>
      </c>
      <c r="P656" s="1">
        <f t="shared" si="160"/>
        <v>10</v>
      </c>
      <c r="Q656" s="1">
        <f t="shared" si="163"/>
        <v>0.50125104253544617</v>
      </c>
      <c r="R656" s="1">
        <v>1.0049999999999999</v>
      </c>
      <c r="S656" s="1">
        <v>1.9950000000000001</v>
      </c>
      <c r="T656" s="1">
        <v>6</v>
      </c>
      <c r="U656" s="1">
        <v>2</v>
      </c>
      <c r="V656" s="1">
        <f t="shared" si="161"/>
        <v>0.16791979949874683</v>
      </c>
      <c r="W656" s="1">
        <v>1</v>
      </c>
      <c r="X656" s="1">
        <v>2</v>
      </c>
      <c r="Y656" s="1">
        <v>3</v>
      </c>
      <c r="Z656" s="1">
        <v>7</v>
      </c>
      <c r="AA656" s="1">
        <f t="shared" si="162"/>
        <v>1.1666666666666665</v>
      </c>
      <c r="AB656" s="1">
        <v>1</v>
      </c>
      <c r="AC656" s="1">
        <v>2</v>
      </c>
      <c r="AD656" s="1">
        <v>1</v>
      </c>
      <c r="AE656" s="1">
        <v>1</v>
      </c>
      <c r="AF656" s="1">
        <f t="shared" si="158"/>
        <v>0.5</v>
      </c>
      <c r="AH656" s="1">
        <f t="shared" si="164"/>
        <v>0.13284077949124809</v>
      </c>
      <c r="AI656" s="1">
        <f t="shared" si="165"/>
        <v>4.2407353601521432E-2</v>
      </c>
      <c r="AJ656" s="1">
        <f t="shared" si="157"/>
        <v>0.10285060519225012</v>
      </c>
      <c r="AK656" s="1">
        <f t="shared" si="166"/>
        <v>0.88801019385374869</v>
      </c>
      <c r="AL656" s="1" t="b">
        <f t="shared" si="167"/>
        <v>0</v>
      </c>
      <c r="AM656" s="1">
        <f t="shared" si="168"/>
        <v>3.936243981445529</v>
      </c>
      <c r="AN656" s="1" t="b">
        <f t="shared" si="169"/>
        <v>0</v>
      </c>
      <c r="AO656" s="1">
        <v>9.4879999999999995</v>
      </c>
    </row>
    <row r="657" spans="1:36">
      <c r="A657" s="7">
        <v>654</v>
      </c>
      <c r="B657" s="9" t="s">
        <v>72</v>
      </c>
      <c r="C657" s="9" t="s">
        <v>73</v>
      </c>
      <c r="D657" s="9" t="s">
        <v>72</v>
      </c>
      <c r="E657" s="9" t="s">
        <v>73</v>
      </c>
      <c r="F657" s="2"/>
      <c r="G657" s="2"/>
      <c r="H657" s="1" t="s">
        <v>285</v>
      </c>
      <c r="M657" s="1">
        <f>PRODUCT(SUM(PRODUCT(R657,overview!$J$6),PRODUCT(W657,overview!$K$6),PRODUCT(AB657,overview!$L$6)),1/SUM(overview!$J$6:$L$6))</f>
        <v>0.33333333333333331</v>
      </c>
      <c r="N657" s="1">
        <f>PRODUCT(SUM(PRODUCT(S657,overview!$J$6),PRODUCT(X657,overview!$K$6),PRODUCT(AC657,overview!$L$6)),1/SUM(overview!$J$6:$L$6))</f>
        <v>2.6666666666666665</v>
      </c>
      <c r="O657" s="1">
        <f t="shared" si="159"/>
        <v>6</v>
      </c>
      <c r="P657" s="1">
        <f t="shared" si="160"/>
        <v>1</v>
      </c>
      <c r="Q657" s="1">
        <f t="shared" si="163"/>
        <v>2.0833333333333332E-2</v>
      </c>
      <c r="R657" s="1">
        <v>0.33400000000000002</v>
      </c>
      <c r="S657" s="1">
        <v>2.6659999999999999</v>
      </c>
      <c r="T657" s="1">
        <v>4</v>
      </c>
      <c r="U657" s="1">
        <v>1</v>
      </c>
      <c r="V657" s="1">
        <f t="shared" si="161"/>
        <v>3.1320330082520637E-2</v>
      </c>
      <c r="W657" s="1">
        <v>0.33300000000000002</v>
      </c>
      <c r="X657" s="1">
        <v>2.6669999999999998</v>
      </c>
      <c r="Y657" s="1">
        <v>2</v>
      </c>
      <c r="Z657" s="1">
        <v>0</v>
      </c>
      <c r="AA657" s="1">
        <f t="shared" si="162"/>
        <v>0</v>
      </c>
      <c r="AB657" s="1">
        <v>0.33300000000000002</v>
      </c>
      <c r="AC657" s="1">
        <v>2.6669999999999998</v>
      </c>
      <c r="AD657" s="1">
        <v>0</v>
      </c>
      <c r="AE657" s="1">
        <v>0</v>
      </c>
      <c r="AF657" s="1" t="e">
        <f t="shared" si="158"/>
        <v>#DIV/0!</v>
      </c>
      <c r="AH657" s="1">
        <f t="shared" si="164"/>
        <v>0.14566772627288743</v>
      </c>
      <c r="AI657" s="1">
        <f t="shared" si="165"/>
        <v>4.2335223638766885E-2</v>
      </c>
      <c r="AJ657" s="1">
        <f t="shared" si="157"/>
        <v>9.7895757780214226E-2</v>
      </c>
    </row>
    <row r="658" spans="1:36">
      <c r="A658" s="7">
        <v>655</v>
      </c>
      <c r="B658" s="9" t="s">
        <v>41</v>
      </c>
      <c r="C658" s="9" t="s">
        <v>42</v>
      </c>
      <c r="D658" s="9" t="s">
        <v>97</v>
      </c>
      <c r="E658" s="9" t="s">
        <v>42</v>
      </c>
      <c r="H658" s="1" t="s">
        <v>285</v>
      </c>
      <c r="M658" s="1">
        <f>PRODUCT(SUM(PRODUCT(R658,overview!$J$6),PRODUCT(W658,overview!$K$6),PRODUCT(AB658,overview!$L$6)),1/SUM(overview!$J$6:$L$6))</f>
        <v>0.41807142857142848</v>
      </c>
      <c r="N658" s="1">
        <f>PRODUCT(SUM(PRODUCT(S658,overview!$J$6),PRODUCT(X658,overview!$K$6),PRODUCT(AC658,overview!$L$6)),1/SUM(overview!$J$6:$L$6))</f>
        <v>2.5819285714285711</v>
      </c>
      <c r="O658" s="1">
        <f t="shared" si="159"/>
        <v>12</v>
      </c>
      <c r="P658" s="1">
        <f t="shared" si="160"/>
        <v>2</v>
      </c>
      <c r="Q658" s="1">
        <f t="shared" si="163"/>
        <v>2.6987025202644749E-2</v>
      </c>
      <c r="R658" s="1">
        <v>0.42899999999999999</v>
      </c>
      <c r="S658" s="1">
        <v>2.5710000000000002</v>
      </c>
      <c r="T658" s="1">
        <v>5</v>
      </c>
      <c r="U658" s="1">
        <v>0</v>
      </c>
      <c r="V658" s="1">
        <f t="shared" si="161"/>
        <v>0</v>
      </c>
      <c r="W658" s="1">
        <v>0.41199999999999998</v>
      </c>
      <c r="X658" s="1">
        <v>2.5880000000000001</v>
      </c>
      <c r="Y658" s="1">
        <v>6</v>
      </c>
      <c r="Z658" s="1">
        <v>2</v>
      </c>
      <c r="AA658" s="1">
        <f t="shared" si="162"/>
        <v>5.3065430190623382E-2</v>
      </c>
      <c r="AB658" s="1">
        <v>0.42899999999999999</v>
      </c>
      <c r="AC658" s="1">
        <v>2.5710000000000002</v>
      </c>
      <c r="AD658" s="1">
        <v>1</v>
      </c>
      <c r="AE658" s="1">
        <v>0</v>
      </c>
      <c r="AF658" s="1">
        <f t="shared" si="158"/>
        <v>0</v>
      </c>
      <c r="AH658" s="1">
        <f t="shared" si="164"/>
        <v>0.1579838184692644</v>
      </c>
      <c r="AI658" s="1">
        <f t="shared" si="165"/>
        <v>4.6660140772852271E-2</v>
      </c>
      <c r="AJ658" s="1">
        <f t="shared" si="157"/>
        <v>9.5399281569494357E-2</v>
      </c>
    </row>
    <row r="659" spans="1:36">
      <c r="A659" s="7">
        <v>656</v>
      </c>
      <c r="B659" s="9" t="s">
        <v>79</v>
      </c>
      <c r="C659" s="9" t="s">
        <v>48</v>
      </c>
      <c r="D659" s="9" t="s">
        <v>47</v>
      </c>
      <c r="E659" s="9" t="s">
        <v>48</v>
      </c>
      <c r="H659" s="1" t="s">
        <v>285</v>
      </c>
      <c r="M659" s="1">
        <f>PRODUCT(SUM(PRODUCT(R659,overview!$J$6),PRODUCT(W659,overview!$K$6),PRODUCT(AB659,overview!$L$6)),1/SUM(overview!$J$6:$L$6))</f>
        <v>0.99411904761904757</v>
      </c>
      <c r="N659" s="1">
        <f>PRODUCT(SUM(PRODUCT(S659,overview!$J$6),PRODUCT(X659,overview!$K$6),PRODUCT(AC659,overview!$L$6)),1/SUM(overview!$J$6:$L$6))</f>
        <v>2.0058809523809527</v>
      </c>
      <c r="O659" s="1">
        <f t="shared" si="159"/>
        <v>23</v>
      </c>
      <c r="P659" s="1">
        <f t="shared" si="160"/>
        <v>5</v>
      </c>
      <c r="Q659" s="1">
        <f t="shared" si="163"/>
        <v>0.10773961245426876</v>
      </c>
      <c r="R659" s="1">
        <v>1.127</v>
      </c>
      <c r="S659" s="1">
        <v>1.873</v>
      </c>
      <c r="T659" s="1">
        <v>12</v>
      </c>
      <c r="U659" s="1">
        <v>0</v>
      </c>
      <c r="V659" s="1">
        <f t="shared" si="161"/>
        <v>0</v>
      </c>
      <c r="W659" s="1">
        <v>0.92500000000000004</v>
      </c>
      <c r="X659" s="1">
        <v>2.0750000000000002</v>
      </c>
      <c r="Y659" s="1">
        <v>10</v>
      </c>
      <c r="Z659" s="1">
        <v>5</v>
      </c>
      <c r="AA659" s="1">
        <f t="shared" si="162"/>
        <v>0.22289156626506024</v>
      </c>
      <c r="AB659" s="1">
        <v>1</v>
      </c>
      <c r="AC659" s="1">
        <v>2</v>
      </c>
      <c r="AD659" s="1">
        <v>1</v>
      </c>
      <c r="AE659" s="1">
        <v>0</v>
      </c>
      <c r="AF659" s="1">
        <f t="shared" si="158"/>
        <v>0</v>
      </c>
    </row>
    <row r="660" spans="1:36">
      <c r="A660" s="7">
        <v>657</v>
      </c>
      <c r="B660" s="9" t="s">
        <v>47</v>
      </c>
      <c r="C660" s="9" t="s">
        <v>48</v>
      </c>
      <c r="D660" s="9" t="s">
        <v>47</v>
      </c>
      <c r="E660" s="9" t="s">
        <v>48</v>
      </c>
      <c r="H660" s="1" t="s">
        <v>285</v>
      </c>
      <c r="M660" s="1">
        <f>PRODUCT(SUM(PRODUCT(R660,overview!$J$6),PRODUCT(W660,overview!$K$6),PRODUCT(AB660,overview!$L$6)),1/SUM(overview!$J$6:$L$6))</f>
        <v>1.0573809523809523</v>
      </c>
      <c r="N660" s="1">
        <f>PRODUCT(SUM(PRODUCT(S660,overview!$J$6),PRODUCT(X660,overview!$K$6),PRODUCT(AC660,overview!$L$6)),1/SUM(overview!$J$6:$L$6))</f>
        <v>1.9426190476190477</v>
      </c>
      <c r="O660" s="1">
        <f t="shared" si="159"/>
        <v>13</v>
      </c>
      <c r="P660" s="1">
        <f t="shared" si="160"/>
        <v>1</v>
      </c>
      <c r="Q660" s="1">
        <f t="shared" si="163"/>
        <v>4.1869761565802736E-2</v>
      </c>
      <c r="R660" s="1">
        <v>0.97599999999999998</v>
      </c>
      <c r="S660" s="1">
        <v>2.024</v>
      </c>
      <c r="T660" s="1">
        <v>6</v>
      </c>
      <c r="U660" s="1">
        <v>1</v>
      </c>
      <c r="V660" s="1">
        <f t="shared" si="161"/>
        <v>8.0368906455862962E-2</v>
      </c>
      <c r="W660" s="1">
        <v>1.107</v>
      </c>
      <c r="X660" s="1">
        <v>1.893</v>
      </c>
      <c r="Y660" s="1">
        <v>7</v>
      </c>
      <c r="Z660" s="1">
        <v>0</v>
      </c>
      <c r="AA660" s="1">
        <f t="shared" si="162"/>
        <v>0</v>
      </c>
      <c r="AB660" s="1">
        <v>0.85699999999999998</v>
      </c>
      <c r="AC660" s="1">
        <v>2.1429999999999998</v>
      </c>
      <c r="AD660" s="1">
        <v>0</v>
      </c>
      <c r="AE660" s="1">
        <v>0</v>
      </c>
      <c r="AF660" s="1" t="e">
        <f t="shared" si="158"/>
        <v>#DIV/0!</v>
      </c>
    </row>
    <row r="661" spans="1:36">
      <c r="A661" s="7">
        <v>658</v>
      </c>
      <c r="B661" s="9" t="s">
        <v>45</v>
      </c>
      <c r="C661" s="9" t="s">
        <v>46</v>
      </c>
      <c r="D661" s="9" t="s">
        <v>45</v>
      </c>
      <c r="E661" s="9" t="s">
        <v>46</v>
      </c>
      <c r="H661" s="1" t="s">
        <v>285</v>
      </c>
      <c r="M661" s="1">
        <f>PRODUCT(SUM(PRODUCT(R661,overview!$J$6),PRODUCT(W661,overview!$K$6),PRODUCT(AB661,overview!$L$6)),1/SUM(overview!$J$6:$L$6))</f>
        <v>1.0218809523809522</v>
      </c>
      <c r="N661" s="1">
        <f>PRODUCT(SUM(PRODUCT(S661,overview!$J$6),PRODUCT(X661,overview!$K$6),PRODUCT(AC661,overview!$L$6)),1/SUM(overview!$J$6:$L$6))</f>
        <v>1.9781190476190476</v>
      </c>
      <c r="O661" s="1">
        <f t="shared" si="159"/>
        <v>7</v>
      </c>
      <c r="P661" s="1">
        <f t="shared" si="160"/>
        <v>0</v>
      </c>
      <c r="Q661" s="1">
        <f t="shared" si="163"/>
        <v>0</v>
      </c>
      <c r="R661" s="1">
        <v>1.002</v>
      </c>
      <c r="S661" s="1">
        <v>1.998</v>
      </c>
      <c r="T661" s="1">
        <v>1</v>
      </c>
      <c r="U661" s="1">
        <v>0</v>
      </c>
      <c r="V661" s="1">
        <f t="shared" si="161"/>
        <v>0</v>
      </c>
      <c r="W661" s="1">
        <v>1.0329999999999999</v>
      </c>
      <c r="X661" s="1">
        <v>1.9670000000000001</v>
      </c>
      <c r="Y661" s="1">
        <v>6</v>
      </c>
      <c r="Z661" s="1">
        <v>0</v>
      </c>
      <c r="AA661" s="1">
        <f t="shared" si="162"/>
        <v>0</v>
      </c>
      <c r="AB661" s="1">
        <v>1</v>
      </c>
      <c r="AC661" s="1">
        <v>2</v>
      </c>
      <c r="AD661" s="1">
        <v>0</v>
      </c>
      <c r="AE661" s="1">
        <v>0</v>
      </c>
      <c r="AF661" s="1" t="e">
        <f t="shared" si="158"/>
        <v>#DIV/0!</v>
      </c>
    </row>
    <row r="662" spans="1:36">
      <c r="A662" s="7">
        <v>659</v>
      </c>
      <c r="B662" s="9" t="s">
        <v>45</v>
      </c>
      <c r="C662" s="9" t="s">
        <v>46</v>
      </c>
      <c r="D662" s="9" t="s">
        <v>45</v>
      </c>
      <c r="E662" s="9" t="s">
        <v>46</v>
      </c>
      <c r="H662" s="1" t="s">
        <v>285</v>
      </c>
      <c r="M662" s="1">
        <f>PRODUCT(SUM(PRODUCT(R662,overview!$J$6),PRODUCT(W662,overview!$K$6),PRODUCT(AB662,overview!$L$6)),1/SUM(overview!$J$6:$L$6))</f>
        <v>1.0049999999999999</v>
      </c>
      <c r="N662" s="1">
        <f>PRODUCT(SUM(PRODUCT(S662,overview!$J$6),PRODUCT(X662,overview!$K$6),PRODUCT(AC662,overview!$L$6)),1/SUM(overview!$J$6:$L$6))</f>
        <v>1.9950000000000001</v>
      </c>
      <c r="O662" s="1">
        <f t="shared" si="159"/>
        <v>9</v>
      </c>
      <c r="P662" s="1">
        <f t="shared" si="160"/>
        <v>2</v>
      </c>
      <c r="Q662" s="1">
        <f t="shared" si="163"/>
        <v>0.11194653299916456</v>
      </c>
      <c r="R662" s="1">
        <v>1.0149999999999999</v>
      </c>
      <c r="S662" s="1">
        <v>1.9850000000000001</v>
      </c>
      <c r="T662" s="1">
        <v>6</v>
      </c>
      <c r="U662" s="1">
        <v>0</v>
      </c>
      <c r="V662" s="1">
        <f t="shared" si="161"/>
        <v>0</v>
      </c>
      <c r="W662" s="1">
        <v>1</v>
      </c>
      <c r="X662" s="1">
        <v>2</v>
      </c>
      <c r="Y662" s="1">
        <v>3</v>
      </c>
      <c r="Z662" s="1">
        <v>2</v>
      </c>
      <c r="AA662" s="1">
        <f t="shared" si="162"/>
        <v>0.33333333333333331</v>
      </c>
      <c r="AB662" s="1">
        <v>1</v>
      </c>
      <c r="AC662" s="1">
        <v>2</v>
      </c>
      <c r="AD662" s="1">
        <v>0</v>
      </c>
      <c r="AE662" s="1">
        <v>0</v>
      </c>
      <c r="AF662" s="1" t="e">
        <f t="shared" si="158"/>
        <v>#DIV/0!</v>
      </c>
    </row>
    <row r="663" spans="1:36">
      <c r="A663" s="7">
        <v>660</v>
      </c>
      <c r="B663" s="9" t="s">
        <v>28</v>
      </c>
      <c r="C663" s="9" t="s">
        <v>29</v>
      </c>
      <c r="D663" s="9" t="s">
        <v>28</v>
      </c>
      <c r="E663" s="9" t="s">
        <v>29</v>
      </c>
      <c r="H663" s="1" t="s">
        <v>285</v>
      </c>
      <c r="M663" s="1">
        <f>PRODUCT(SUM(PRODUCT(R663,overview!$J$6),PRODUCT(W663,overview!$K$6),PRODUCT(AB663,overview!$L$6)),1/SUM(overview!$J$6:$L$6))</f>
        <v>0.6695714285714286</v>
      </c>
      <c r="N663" s="1">
        <f>PRODUCT(SUM(PRODUCT(S663,overview!$J$6),PRODUCT(X663,overview!$K$6),PRODUCT(AC663,overview!$L$6)),1/SUM(overview!$J$6:$L$6))</f>
        <v>2.3304285714285715</v>
      </c>
      <c r="O663" s="1">
        <f t="shared" si="159"/>
        <v>7</v>
      </c>
      <c r="P663" s="1">
        <f t="shared" si="160"/>
        <v>1</v>
      </c>
      <c r="Q663" s="1">
        <f t="shared" si="163"/>
        <v>4.1045266264416638E-2</v>
      </c>
      <c r="R663" s="1">
        <v>0.66700000000000004</v>
      </c>
      <c r="S663" s="1">
        <v>2.3330000000000002</v>
      </c>
      <c r="T663" s="1">
        <v>4</v>
      </c>
      <c r="U663" s="1">
        <v>0</v>
      </c>
      <c r="V663" s="1">
        <f t="shared" si="161"/>
        <v>0</v>
      </c>
      <c r="W663" s="1">
        <v>0.67100000000000004</v>
      </c>
      <c r="X663" s="1">
        <v>2.3290000000000002</v>
      </c>
      <c r="Y663" s="1">
        <v>3</v>
      </c>
      <c r="Z663" s="1">
        <v>1</v>
      </c>
      <c r="AA663" s="1">
        <f t="shared" si="162"/>
        <v>9.6035494489766685E-2</v>
      </c>
      <c r="AB663" s="1">
        <v>0.66700000000000004</v>
      </c>
      <c r="AC663" s="1">
        <v>2.3330000000000002</v>
      </c>
      <c r="AD663" s="1">
        <v>0</v>
      </c>
      <c r="AE663" s="1">
        <v>0</v>
      </c>
      <c r="AF663" s="1" t="e">
        <f t="shared" si="158"/>
        <v>#DIV/0!</v>
      </c>
    </row>
    <row r="664" spans="1:36">
      <c r="K664" s="1">
        <f>COUNTIF(K2:K663,"Yes")</f>
        <v>18</v>
      </c>
      <c r="L664" s="1">
        <f>COUNTIF(L2:L663,"Yes")</f>
        <v>1</v>
      </c>
    </row>
    <row r="665" spans="1:36">
      <c r="L665" s="1">
        <f>SUM(K664,-COUNTIFS(K2:K663,"Yes",H2:H663,"",J2:J663,""))</f>
        <v>18</v>
      </c>
    </row>
    <row r="666" spans="1:36">
      <c r="L666" s="1">
        <f>COUNTIFS(K$2:K663,"Yes",F$2:F663,"true",G$2:G663,"false")</f>
        <v>6</v>
      </c>
    </row>
    <row r="667" spans="1:36">
      <c r="L667" s="1">
        <f>SUM(COUNTIFS(K$2:K663,"Yes",F$2:F663,"false"),COUNTIFS(K$2:K663,"Yes",G$2:G663,"true"),-SUM(COUNTIFS(K$2:K663,"Yes",G$2:G663,"true",F$2:F663,"false")))</f>
        <v>11</v>
      </c>
    </row>
    <row r="668" spans="1:36">
      <c r="L668" s="1">
        <f>COUNTIFS(K$2:K665,"Yes",F$2:F665,"true",G$2:G665,"false",L$2:L665,"yes")</f>
        <v>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57"/>
  <sheetViews>
    <sheetView topLeftCell="Y638" workbookViewId="0">
      <selection activeCell="AI642" sqref="AI642:AJ663"/>
    </sheetView>
  </sheetViews>
  <sheetFormatPr defaultColWidth="10.875" defaultRowHeight="15.75"/>
  <cols>
    <col min="1" max="1" width="10.875" style="7"/>
    <col min="2" max="2" width="8" style="7" customWidth="1"/>
    <col min="3" max="3" width="3.625" style="7" customWidth="1"/>
    <col min="4" max="4" width="5.625" style="7" customWidth="1"/>
    <col min="5" max="5" width="4.125" style="7" customWidth="1"/>
    <col min="6" max="6" width="7.875" style="1" customWidth="1"/>
    <col min="7" max="7" width="23" style="1" customWidth="1"/>
    <col min="8" max="9" width="22.625" style="1" customWidth="1"/>
    <col min="10" max="10" width="8" style="1" customWidth="1"/>
    <col min="11" max="11" width="6.875" style="1" customWidth="1"/>
    <col min="12" max="12" width="36.5" style="1" customWidth="1"/>
    <col min="13" max="16" width="10.875" style="1" customWidth="1"/>
    <col min="17" max="17" width="10.875" style="1"/>
    <col min="18" max="21" width="10.875" style="1" customWidth="1"/>
    <col min="22" max="22" width="10.875" style="1"/>
    <col min="23" max="26" width="10.875" style="1" customWidth="1"/>
    <col min="27" max="27" width="10.875" style="1"/>
    <col min="28" max="31" width="10.875" style="1" customWidth="1"/>
    <col min="32" max="33" width="10.875" style="1"/>
    <col min="34" max="34" width="13.875" style="1" customWidth="1"/>
    <col min="35" max="35" width="16" style="1" customWidth="1"/>
    <col min="36" max="36" width="15.875" style="1" customWidth="1"/>
    <col min="37" max="37" width="12.875" style="1" hidden="1" customWidth="1"/>
    <col min="38" max="38" width="12.875" style="1" customWidth="1"/>
    <col min="39" max="39" width="12.375" style="1" hidden="1" customWidth="1"/>
    <col min="40" max="40" width="12.375" style="1" customWidth="1"/>
    <col min="41" max="41" width="0" style="1" hidden="1" customWidth="1"/>
    <col min="42" max="16384" width="10.875" style="1"/>
  </cols>
  <sheetData>
    <row r="1" spans="1:41" s="7" customFormat="1">
      <c r="A1" s="7" t="s">
        <v>0</v>
      </c>
      <c r="B1" s="7" t="s">
        <v>23</v>
      </c>
      <c r="D1" s="7" t="s">
        <v>4</v>
      </c>
      <c r="F1" s="7" t="s">
        <v>268</v>
      </c>
      <c r="G1" s="7" t="s">
        <v>267</v>
      </c>
      <c r="H1" s="7" t="s">
        <v>24</v>
      </c>
      <c r="I1" s="7" t="s">
        <v>277</v>
      </c>
      <c r="J1" s="7" t="s">
        <v>25</v>
      </c>
      <c r="K1" s="7" t="s">
        <v>26</v>
      </c>
      <c r="L1" s="7" t="s">
        <v>27</v>
      </c>
      <c r="M1" s="7" t="s">
        <v>3</v>
      </c>
      <c r="Q1" s="7" t="s">
        <v>350</v>
      </c>
      <c r="R1" s="7" t="s">
        <v>5</v>
      </c>
      <c r="W1" s="7" t="s">
        <v>4</v>
      </c>
      <c r="AB1" s="7" t="s">
        <v>351</v>
      </c>
      <c r="AH1" s="7" t="s">
        <v>352</v>
      </c>
      <c r="AK1" s="7" t="s">
        <v>353</v>
      </c>
      <c r="AL1" s="7" t="s">
        <v>354</v>
      </c>
      <c r="AM1" s="7" t="s">
        <v>355</v>
      </c>
    </row>
    <row r="2" spans="1:41" s="7" customFormat="1">
      <c r="M2" s="7" t="s">
        <v>1</v>
      </c>
      <c r="N2" s="7" t="s">
        <v>2</v>
      </c>
      <c r="O2" s="7" t="s">
        <v>356</v>
      </c>
      <c r="P2" s="7" t="s">
        <v>357</v>
      </c>
      <c r="Q2" s="7" t="s">
        <v>281</v>
      </c>
      <c r="R2" s="7" t="s">
        <v>1</v>
      </c>
      <c r="S2" s="7" t="s">
        <v>2</v>
      </c>
      <c r="T2" s="7" t="s">
        <v>356</v>
      </c>
      <c r="U2" s="7" t="s">
        <v>357</v>
      </c>
      <c r="V2" s="7" t="s">
        <v>326</v>
      </c>
      <c r="W2" s="7" t="s">
        <v>1</v>
      </c>
      <c r="X2" s="7" t="s">
        <v>2</v>
      </c>
      <c r="Y2" s="7" t="s">
        <v>356</v>
      </c>
      <c r="Z2" s="7" t="s">
        <v>357</v>
      </c>
      <c r="AA2" s="7" t="s">
        <v>330</v>
      </c>
      <c r="AB2" s="7" t="s">
        <v>1</v>
      </c>
      <c r="AC2" s="7" t="s">
        <v>2</v>
      </c>
      <c r="AD2" s="7" t="s">
        <v>356</v>
      </c>
      <c r="AE2" s="7" t="s">
        <v>357</v>
      </c>
      <c r="AF2" s="7" t="s">
        <v>351</v>
      </c>
      <c r="AH2" s="7" t="s">
        <v>358</v>
      </c>
      <c r="AI2" s="7" t="s">
        <v>359</v>
      </c>
      <c r="AJ2" s="7" t="s">
        <v>360</v>
      </c>
      <c r="AL2" s="7" t="s">
        <v>361</v>
      </c>
      <c r="AN2" s="7" t="s">
        <v>331</v>
      </c>
    </row>
    <row r="3" spans="1:41">
      <c r="A3" s="7" t="s">
        <v>3</v>
      </c>
      <c r="M3" s="1">
        <f>PRODUCT(SUM(PRODUCT(R3,overview!$J$7),PRODUCT(W3,overview!$K$7),PRODUCT(AB3,overview!$L$7)),1/SUM(overview!$J$7:$L$7))</f>
        <v>0.70629278996865208</v>
      </c>
      <c r="N3" s="1">
        <f>PRODUCT(SUM(PRODUCT(S3,overview!$J$7),PRODUCT(X3,overview!$K$7),PRODUCT(AC3,overview!$L$7)),1/SUM(overview!$J$7:$L$7))</f>
        <v>2.2937072100313474</v>
      </c>
      <c r="O3" s="1">
        <f>SUM(T3,Y3,AD3)</f>
        <v>11.497962382445143</v>
      </c>
      <c r="P3" s="1">
        <f>SUM(U3,Z3,AE3)</f>
        <v>10.728689655260185</v>
      </c>
      <c r="Q3" s="1">
        <f t="shared" ref="Q3" si="0">PRODUCT(P3,1/O3,1/$N3,$M3)</f>
        <v>0.28732445558689984</v>
      </c>
      <c r="R3" s="1">
        <f>AVERAGE(R4:R641)</f>
        <v>0.6928730407523519</v>
      </c>
      <c r="S3" s="1">
        <f>AVERAGE(S4:S641)</f>
        <v>2.3071269592476473</v>
      </c>
      <c r="T3" s="1">
        <f>AVERAGE(T4:T641)</f>
        <v>5.3647335423197493</v>
      </c>
      <c r="U3" s="1">
        <f>AVERAGE(U4:U641)</f>
        <v>1.7794670846394984</v>
      </c>
      <c r="V3" s="1">
        <f>PRODUCT(U3,1/T3,1/S3,R3)</f>
        <v>9.9614824120605586E-2</v>
      </c>
      <c r="W3" s="1">
        <f>AVERAGE(W4:W641)</f>
        <v>0.71473981191222524</v>
      </c>
      <c r="X3" s="1">
        <f>AVERAGE(X4:X641)</f>
        <v>2.2852601880877743</v>
      </c>
      <c r="Y3" s="1">
        <f>AVERAGE(Y4:Y641)</f>
        <v>5.7780564263322889</v>
      </c>
      <c r="Z3" s="1">
        <f>AVERAGE(Z4:Z641)</f>
        <v>8.2344827586206879</v>
      </c>
      <c r="AA3" s="1">
        <f>PRODUCT(Z3,1/Y3,1/X3,W3)</f>
        <v>0.44572486860103366</v>
      </c>
      <c r="AB3" s="1">
        <f>AVERAGE(AB4:AB641)</f>
        <v>0.68299373040752431</v>
      </c>
      <c r="AC3" s="1">
        <f>AVERAGE(AC4:AC641)</f>
        <v>2.3170062695924738</v>
      </c>
      <c r="AD3" s="1">
        <f>AVERAGE(AD4:AD641)</f>
        <v>0.35517241379310349</v>
      </c>
      <c r="AE3" s="4">
        <v>0.71473981200000003</v>
      </c>
      <c r="AF3" s="1">
        <f t="shared" ref="AF3:AF66" si="1">PRODUCT(AE3,1/AD3,1/AC3,AB3)</f>
        <v>0.59319605603523062</v>
      </c>
    </row>
    <row r="4" spans="1:41">
      <c r="A4" s="7">
        <v>1</v>
      </c>
      <c r="B4" s="9" t="s">
        <v>56</v>
      </c>
      <c r="C4" s="9" t="s">
        <v>31</v>
      </c>
      <c r="D4" s="9" t="s">
        <v>56</v>
      </c>
      <c r="E4" s="16" t="s">
        <v>31</v>
      </c>
      <c r="F4" s="2" t="b">
        <f>AND(NOT(B4=D4),OR(B4="CAT",B4="CAC",B4="ATA",B4="ATT",B4="TTA",B4="ATG",B4="CCG",B4="AGA",B4="CGG",B4="AGG",B4="CGA",B4="CGC",B4="TCC",B4="ACG",B4="ACC",B4="GTA",B4="TGG",B4="TAT",D4="GAA",D4="GAT",D4="GAG",D4="AAG",D4="AAA",D4="CTA",D4="CTT",D4="CTC",D4="AAC",D4="CCA",D4="CCT",D4="CAG",D4="CAA",D4="CGT",D4="AGT",D4="AGC",D4="TCA",D4="TCT",D4="GTC"))</f>
        <v>0</v>
      </c>
      <c r="G4" s="2" t="b">
        <f>AND(NOT(D4=B4),OR(D4="CAT",D4="CAC",D4="ATA",D4="ATT",D4="TTA",D4="ATG",D4="CCG",D4="AGA",D4="CGG",D4="AGG",D4="CGA",D4="CGC",D4="TCC",D4="ACG",D4="ACC",D4="GTA",D4="TGG",D4="TAT",B4="GAA",B4="GAT",B4="GAG",B4="AAG",B4="AAA",B4="CTA",B4="CTT",B4="CTC",B4="AAC",B4="CCA",B4="CCT",B4="CAG",B4="CAA",B4="CGT",B4="AGT",B4="AGC",B4="TCA",B4="TCT",B4="GTC"))</f>
        <v>0</v>
      </c>
      <c r="H4" s="1" t="s">
        <v>125</v>
      </c>
      <c r="M4" s="1">
        <f>PRODUCT(SUM(PRODUCT(R4,overview!$J$7),PRODUCT(W4,overview!$K$7),PRODUCT(AB4,overview!$L$7)),1/SUM(overview!$J$7:$L$7))</f>
        <v>0.92687500000000012</v>
      </c>
      <c r="N4" s="1">
        <f>PRODUCT(SUM(PRODUCT(S4,overview!$J$7),PRODUCT(X4,overview!$K$7),PRODUCT(AC4,overview!$L$7)),1/SUM(overview!$J$7:$L$7))</f>
        <v>2.0731250000000001</v>
      </c>
      <c r="O4" s="1">
        <f t="shared" ref="O4:O67" si="2">SUM(T4,Y4,AD4)</f>
        <v>8</v>
      </c>
      <c r="P4" s="1">
        <f t="shared" ref="P4:P67" si="3">SUM(U4,Z4,AE4)</f>
        <v>10</v>
      </c>
      <c r="Q4" s="1">
        <f>PRODUCT(P4,1/O4,1/$N4,$M4)</f>
        <v>0.55886343081097378</v>
      </c>
      <c r="R4" s="1">
        <v>1</v>
      </c>
      <c r="S4" s="1">
        <v>2</v>
      </c>
      <c r="T4" s="1">
        <v>5</v>
      </c>
      <c r="U4" s="1">
        <v>4</v>
      </c>
      <c r="V4" s="1">
        <f t="shared" ref="V4:V67" si="4">PRODUCT(U4,1/T4,1/S4,R4)</f>
        <v>0.4</v>
      </c>
      <c r="W4" s="1">
        <v>0.88300000000000001</v>
      </c>
      <c r="X4" s="1">
        <v>2.117</v>
      </c>
      <c r="Y4" s="1">
        <v>3</v>
      </c>
      <c r="Z4" s="1">
        <v>6</v>
      </c>
      <c r="AA4" s="1">
        <f t="shared" ref="AA4:AA67" si="5">PRODUCT(Z4,1/Y4,1/X4,W4)</f>
        <v>0.83419933868682106</v>
      </c>
      <c r="AB4" s="1">
        <v>1</v>
      </c>
      <c r="AC4" s="1">
        <v>2</v>
      </c>
      <c r="AD4" s="1">
        <v>0</v>
      </c>
      <c r="AE4" s="1">
        <v>0</v>
      </c>
      <c r="AF4" s="1" t="e">
        <f t="shared" si="1"/>
        <v>#DIV/0!</v>
      </c>
    </row>
    <row r="5" spans="1:41">
      <c r="A5" s="7">
        <v>2</v>
      </c>
      <c r="B5" s="9" t="s">
        <v>87</v>
      </c>
      <c r="C5" s="9" t="s">
        <v>61</v>
      </c>
      <c r="D5" s="9" t="s">
        <v>60</v>
      </c>
      <c r="E5" s="16" t="s">
        <v>61</v>
      </c>
      <c r="F5" s="2" t="b">
        <f>AND(NOT(B5=D5),OR(B5="CAT",B5="CAC",B5="ATA",B5="ATT",B5="TTA",B5="ATG",B5="CCG",B5="AGA",B5="CGG",B5="AGG",B5="CGA",B5="CGC",B5="TCC",B5="ACG",B5="ACC",B5="GTA",B5="TGG",B5="TAT",D5="GAA",D5="GAT",D5="GAG",D5="AAG",D5="AAA",D5="CTA",D5="CTT",D5="CTC",D5="AAC",D5="CCA",D5="CCT",D5="CAG",D5="CAA",D5="CGT",D5="AGT",D5="AGC",D5="TCA",D5="TCT",D5="GTC"))</f>
        <v>1</v>
      </c>
      <c r="G5" s="2" t="b">
        <f t="shared" ref="G5:G68" si="6">AND(NOT(D5=B5),OR(D5="CAT",D5="CAC",D5="ATA",D5="ATT",D5="TTA",D5="ATG",D5="CCG",D5="AGA",D5="CGG",D5="AGG",D5="CGA",D5="CGC",D5="TCC",D5="ACG",D5="ACC",D5="GTA",D5="TGG",D5="TAT",B5="GAA",B5="GAT",B5="GAG",B5="AAG",B5="AAA",B5="CTA",B5="CTT",B5="CTC",B5="AAC",B5="CCA",B5="CCT",B5="CAG",B5="CAA",B5="CGT",B5="AGT",B5="AGC",B5="TCA",B5="TCT",B5="GTC"))</f>
        <v>0</v>
      </c>
      <c r="H5" s="1" t="s">
        <v>125</v>
      </c>
      <c r="M5" s="1">
        <f>PRODUCT(SUM(PRODUCT(R5,overview!$J$7),PRODUCT(W5,overview!$K$7),PRODUCT(AB5,overview!$L$7)),1/SUM(overview!$J$7:$L$7))</f>
        <v>0.94937500000000008</v>
      </c>
      <c r="N5" s="1">
        <f>PRODUCT(SUM(PRODUCT(S5,overview!$J$7),PRODUCT(X5,overview!$K$7),PRODUCT(AC5,overview!$L$7)),1/SUM(overview!$J$7:$L$7))</f>
        <v>2.0506250000000001</v>
      </c>
      <c r="O5" s="1">
        <f t="shared" si="2"/>
        <v>20</v>
      </c>
      <c r="P5" s="1">
        <f t="shared" si="3"/>
        <v>3</v>
      </c>
      <c r="Q5" s="1">
        <f t="shared" ref="Q5:Q68" si="7">PRODUCT(P5,1/O5,1/$N5,$M5)</f>
        <v>6.94452910697958E-2</v>
      </c>
      <c r="R5" s="1">
        <v>1</v>
      </c>
      <c r="S5" s="1">
        <v>2</v>
      </c>
      <c r="T5" s="1">
        <v>11</v>
      </c>
      <c r="U5" s="1">
        <v>0</v>
      </c>
      <c r="V5" s="1">
        <f t="shared" si="4"/>
        <v>0</v>
      </c>
      <c r="W5" s="1">
        <v>0.91900000000000004</v>
      </c>
      <c r="X5" s="1">
        <v>2.081</v>
      </c>
      <c r="Y5" s="1">
        <v>8</v>
      </c>
      <c r="Z5" s="1">
        <v>3</v>
      </c>
      <c r="AA5" s="1">
        <f t="shared" si="5"/>
        <v>0.1656054781355118</v>
      </c>
      <c r="AB5" s="1">
        <v>1</v>
      </c>
      <c r="AC5" s="1">
        <v>2</v>
      </c>
      <c r="AD5" s="1">
        <v>1</v>
      </c>
      <c r="AE5" s="1">
        <v>0</v>
      </c>
      <c r="AF5" s="1">
        <f t="shared" si="1"/>
        <v>0</v>
      </c>
    </row>
    <row r="6" spans="1:41">
      <c r="A6" s="7">
        <v>3</v>
      </c>
      <c r="B6" s="9" t="s">
        <v>84</v>
      </c>
      <c r="C6" s="9" t="s">
        <v>37</v>
      </c>
      <c r="D6" s="9" t="s">
        <v>36</v>
      </c>
      <c r="E6" s="16" t="s">
        <v>37</v>
      </c>
      <c r="F6" s="2" t="b">
        <f>AND(NOT(B6=D6),OR(B6="CAT",B6="CAC",B6="ATA",B6="ATT",B6="TTA",B6="ATG",B6="CCG",B6="AGA",B6="CGG",B6="AGG",B6="CGA",B6="CGC",B6="TCC",B6="ACG",B6="ACC",B6="GTA",B6="TGG",B6="TAT",D6="GAA",D6="GAT",D6="GAG",D6="AAG",D6="AAA",D6="CTA",D6="CTT",D6="CTC",D6="AAC",D6="CCA",D6="CCT",D6="CAG",D6="CAA",D6="CGT",D6="AGT",D6="AGC",D6="TCA",D6="TCT",D6="GTC"))</f>
        <v>1</v>
      </c>
      <c r="G6" s="2" t="b">
        <f t="shared" si="6"/>
        <v>0</v>
      </c>
      <c r="H6" s="1" t="s">
        <v>125</v>
      </c>
      <c r="M6" s="1">
        <f>PRODUCT(SUM(PRODUCT(R6,overview!$J$7),PRODUCT(W6,overview!$K$7),PRODUCT(AB6,overview!$L$7)),1/SUM(overview!$J$7:$L$7))</f>
        <v>0.85309999999999997</v>
      </c>
      <c r="N6" s="1">
        <f>PRODUCT(SUM(PRODUCT(S6,overview!$J$7),PRODUCT(X6,overview!$K$7),PRODUCT(AC6,overview!$L$7)),1/SUM(overview!$J$7:$L$7))</f>
        <v>2.1469</v>
      </c>
      <c r="O6" s="1">
        <f t="shared" si="2"/>
        <v>11.2</v>
      </c>
      <c r="P6" s="1">
        <f t="shared" si="3"/>
        <v>18.8</v>
      </c>
      <c r="Q6" s="1">
        <f t="shared" si="7"/>
        <v>0.66700325386104875</v>
      </c>
      <c r="R6" s="1">
        <v>1.2649999999999999</v>
      </c>
      <c r="S6" s="1">
        <v>1.7350000000000001</v>
      </c>
      <c r="T6" s="1">
        <v>5</v>
      </c>
      <c r="U6" s="1">
        <v>0</v>
      </c>
      <c r="V6" s="1">
        <f t="shared" si="4"/>
        <v>0</v>
      </c>
      <c r="W6" s="1">
        <v>0.61199999999999999</v>
      </c>
      <c r="X6" s="1">
        <v>2.3879999999999999</v>
      </c>
      <c r="Y6" s="1">
        <v>5.2</v>
      </c>
      <c r="Z6" s="1">
        <v>18.8</v>
      </c>
      <c r="AA6" s="1">
        <f t="shared" si="5"/>
        <v>0.92655585620409742</v>
      </c>
      <c r="AB6" s="1">
        <v>1.1140000000000001</v>
      </c>
      <c r="AC6" s="1">
        <v>1.8859999999999999</v>
      </c>
      <c r="AD6" s="1">
        <v>1</v>
      </c>
      <c r="AE6" s="1">
        <v>0</v>
      </c>
      <c r="AF6" s="1">
        <f t="shared" si="1"/>
        <v>0</v>
      </c>
    </row>
    <row r="7" spans="1:41">
      <c r="A7" s="7">
        <v>4</v>
      </c>
      <c r="B7" s="9" t="s">
        <v>67</v>
      </c>
      <c r="C7" s="9" t="s">
        <v>37</v>
      </c>
      <c r="D7" s="9" t="s">
        <v>67</v>
      </c>
      <c r="E7" s="16" t="s">
        <v>37</v>
      </c>
      <c r="F7" s="2" t="b">
        <f t="shared" ref="F7:F70" si="8">AND(NOT(B7=D7),OR(B7="CAT",B7="CAC",B7="ATA",B7="ATT",B7="TTA",B7="ATG",B7="CCG",B7="AGA",B7="CGG",B7="AGG",B7="CGA",B7="CGC",B7="TCC",B7="ACG",B7="ACC",B7="GTA",B7="TGG",B7="TAT",D7="GAA",D7="GAT",D7="GAG",D7="AAG",D7="AAA",D7="CTA",D7="CTT",D7="CTC",D7="AAC",D7="CCA",D7="CCT",D7="CAG",D7="CAA",D7="CGT",D7="AGT",D7="AGC",D7="TCA",D7="TCT",D7="GTC"))</f>
        <v>0</v>
      </c>
      <c r="G7" s="2" t="b">
        <f t="shared" si="6"/>
        <v>0</v>
      </c>
      <c r="H7" s="1" t="s">
        <v>125</v>
      </c>
      <c r="M7" s="1">
        <f>PRODUCT(SUM(PRODUCT(R7,overview!$J$7),PRODUCT(W7,overview!$K$7),PRODUCT(AB7,overview!$L$7)),1/SUM(overview!$J$7:$L$7))</f>
        <v>0.84662499999999996</v>
      </c>
      <c r="N7" s="1">
        <f>PRODUCT(SUM(PRODUCT(S7,overview!$J$7),PRODUCT(X7,overview!$K$7),PRODUCT(AC7,overview!$L$7)),1/SUM(overview!$J$7:$L$7))</f>
        <v>2.153375</v>
      </c>
      <c r="O7" s="1">
        <f t="shared" si="2"/>
        <v>15.7</v>
      </c>
      <c r="P7" s="1">
        <f t="shared" si="3"/>
        <v>9.3000000000000007</v>
      </c>
      <c r="Q7" s="1">
        <f t="shared" si="7"/>
        <v>0.23289207912775053</v>
      </c>
      <c r="R7" s="1">
        <v>0.98499999999999999</v>
      </c>
      <c r="S7" s="1">
        <v>2.0150000000000001</v>
      </c>
      <c r="T7" s="1">
        <v>9</v>
      </c>
      <c r="U7" s="1">
        <v>2</v>
      </c>
      <c r="V7" s="1">
        <f t="shared" si="4"/>
        <v>0.10862972153294732</v>
      </c>
      <c r="W7" s="1">
        <v>0.77300000000000002</v>
      </c>
      <c r="X7" s="1">
        <v>2.2269999999999999</v>
      </c>
      <c r="Y7" s="1">
        <v>6.7</v>
      </c>
      <c r="Z7" s="1">
        <v>7.3</v>
      </c>
      <c r="AA7" s="1">
        <f t="shared" si="5"/>
        <v>0.37818764283655804</v>
      </c>
      <c r="AB7" s="1">
        <v>0.75</v>
      </c>
      <c r="AC7" s="1">
        <v>2.25</v>
      </c>
      <c r="AD7" s="1">
        <v>0</v>
      </c>
      <c r="AE7" s="1">
        <v>0</v>
      </c>
      <c r="AF7" s="1" t="e">
        <f t="shared" si="1"/>
        <v>#DIV/0!</v>
      </c>
    </row>
    <row r="8" spans="1:41">
      <c r="A8" s="7">
        <v>5</v>
      </c>
      <c r="B8" s="9" t="s">
        <v>49</v>
      </c>
      <c r="C8" s="9" t="s">
        <v>50</v>
      </c>
      <c r="D8" s="9" t="s">
        <v>49</v>
      </c>
      <c r="E8" s="16" t="s">
        <v>50</v>
      </c>
      <c r="F8" s="2" t="b">
        <f t="shared" si="8"/>
        <v>0</v>
      </c>
      <c r="G8" s="2" t="b">
        <f t="shared" si="6"/>
        <v>0</v>
      </c>
      <c r="H8" s="1" t="s">
        <v>125</v>
      </c>
      <c r="L8" s="2"/>
      <c r="M8" s="1">
        <f>PRODUCT(SUM(PRODUCT(R8,overview!$J$7),PRODUCT(W8,overview!$K$7),PRODUCT(AB8,overview!$L$7)),1/SUM(overview!$J$7:$L$7))</f>
        <v>0.57952499999999996</v>
      </c>
      <c r="N8" s="1">
        <f>PRODUCT(SUM(PRODUCT(S8,overview!$J$7),PRODUCT(X8,overview!$K$7),PRODUCT(AC8,overview!$L$7)),1/SUM(overview!$J$7:$L$7))</f>
        <v>2.4204750000000002</v>
      </c>
      <c r="O8" s="1">
        <f t="shared" si="2"/>
        <v>12</v>
      </c>
      <c r="P8" s="1">
        <f t="shared" si="3"/>
        <v>10</v>
      </c>
      <c r="Q8" s="1">
        <f t="shared" si="7"/>
        <v>0.19952178807878615</v>
      </c>
      <c r="R8" s="1">
        <v>0.68200000000000005</v>
      </c>
      <c r="S8" s="1">
        <v>2.3180000000000001</v>
      </c>
      <c r="T8" s="1">
        <v>6.5</v>
      </c>
      <c r="U8" s="1">
        <v>1.5</v>
      </c>
      <c r="V8" s="1">
        <f t="shared" si="4"/>
        <v>6.7896727948496716E-2</v>
      </c>
      <c r="W8" s="1">
        <v>0.53200000000000003</v>
      </c>
      <c r="X8" s="1">
        <v>2.468</v>
      </c>
      <c r="Y8" s="1">
        <v>5.5</v>
      </c>
      <c r="Z8" s="1">
        <v>8.5</v>
      </c>
      <c r="AA8" s="1">
        <f t="shared" si="5"/>
        <v>0.3331368793281273</v>
      </c>
      <c r="AB8" s="1">
        <v>0.33300000000000002</v>
      </c>
      <c r="AC8" s="1">
        <v>2.6669999999999998</v>
      </c>
      <c r="AD8" s="1">
        <v>0</v>
      </c>
      <c r="AE8" s="1">
        <v>0</v>
      </c>
      <c r="AF8" s="1" t="e">
        <f t="shared" si="1"/>
        <v>#DIV/0!</v>
      </c>
      <c r="AH8" s="1">
        <f t="shared" ref="AH8:AH71" si="9">(SUM(Z4:Z14)*SUM(W4:W14))/(SUM(Y4:Y14)*SUM(X4:X14))</f>
        <v>0.43127810244872744</v>
      </c>
      <c r="AI8" s="1">
        <f t="shared" ref="AI8:AI71" si="10">(SUM(U4:U14)*SUM(R4:R14))/(SUM(T4:T14)*SUM(S4:S14))</f>
        <v>7.1429043063058473E-2</v>
      </c>
      <c r="AJ8" s="1">
        <f t="shared" ref="AJ8:AJ71" si="11">(SUM(AE4:AE14)*SUM(AB4:AB14))/(SUM(AD4:AD14)*SUM(AC4:AC14))</f>
        <v>0.66638668815690894</v>
      </c>
    </row>
    <row r="9" spans="1:41">
      <c r="A9" s="7">
        <v>6</v>
      </c>
      <c r="B9" s="9" t="s">
        <v>85</v>
      </c>
      <c r="C9" s="9" t="s">
        <v>86</v>
      </c>
      <c r="D9" s="9" t="s">
        <v>49</v>
      </c>
      <c r="E9" s="16" t="s">
        <v>50</v>
      </c>
      <c r="F9" s="2" t="b">
        <f t="shared" si="8"/>
        <v>1</v>
      </c>
      <c r="G9" s="2" t="b">
        <f t="shared" si="6"/>
        <v>0</v>
      </c>
      <c r="H9" s="1" t="s">
        <v>125</v>
      </c>
      <c r="M9" s="1">
        <f>PRODUCT(SUM(PRODUCT(R9,overview!$J$7),PRODUCT(W9,overview!$K$7),PRODUCT(AB9,overview!$L$7)),1/SUM(overview!$J$7:$L$7))</f>
        <v>0.28002500000000002</v>
      </c>
      <c r="N9" s="1">
        <f>PRODUCT(SUM(PRODUCT(S9,overview!$J$7),PRODUCT(X9,overview!$K$7),PRODUCT(AC9,overview!$L$7)),1/SUM(overview!$J$7:$L$7))</f>
        <v>2.7199750000000003</v>
      </c>
      <c r="O9" s="1">
        <f t="shared" si="2"/>
        <v>7</v>
      </c>
      <c r="P9" s="1">
        <f t="shared" si="3"/>
        <v>7</v>
      </c>
      <c r="Q9" s="1">
        <f t="shared" si="7"/>
        <v>0.10295131389075268</v>
      </c>
      <c r="R9" s="1">
        <v>0</v>
      </c>
      <c r="S9" s="1">
        <v>3</v>
      </c>
      <c r="T9" s="1">
        <v>0</v>
      </c>
      <c r="U9" s="1">
        <v>0</v>
      </c>
      <c r="V9" s="1" t="e">
        <f t="shared" si="4"/>
        <v>#DIV/0!</v>
      </c>
      <c r="W9" s="1">
        <v>0.44400000000000001</v>
      </c>
      <c r="X9" s="1">
        <v>2.556</v>
      </c>
      <c r="Y9" s="1">
        <v>7</v>
      </c>
      <c r="Z9" s="1">
        <v>5</v>
      </c>
      <c r="AA9" s="1">
        <f t="shared" si="5"/>
        <v>0.12407780013413815</v>
      </c>
      <c r="AB9" s="1">
        <v>0.10100000000000001</v>
      </c>
      <c r="AC9" s="1">
        <v>2.899</v>
      </c>
      <c r="AD9" s="1">
        <v>0</v>
      </c>
      <c r="AE9" s="1">
        <v>2</v>
      </c>
      <c r="AF9" s="1" t="e">
        <f t="shared" si="1"/>
        <v>#DIV/0!</v>
      </c>
      <c r="AH9" s="1">
        <f t="shared" si="9"/>
        <v>0.39167835184985439</v>
      </c>
      <c r="AI9" s="1">
        <f t="shared" si="10"/>
        <v>5.9111501414851053E-2</v>
      </c>
      <c r="AJ9" s="1">
        <f t="shared" si="11"/>
        <v>0.72392865572001741</v>
      </c>
    </row>
    <row r="10" spans="1:41">
      <c r="A10" s="7">
        <v>7</v>
      </c>
      <c r="B10" s="9" t="s">
        <v>41</v>
      </c>
      <c r="C10" s="9" t="s">
        <v>42</v>
      </c>
      <c r="D10" s="9" t="s">
        <v>43</v>
      </c>
      <c r="E10" s="16" t="s">
        <v>44</v>
      </c>
      <c r="F10" s="2" t="b">
        <f t="shared" si="8"/>
        <v>1</v>
      </c>
      <c r="G10" s="2" t="b">
        <f t="shared" si="6"/>
        <v>0</v>
      </c>
      <c r="H10" s="1" t="s">
        <v>125</v>
      </c>
      <c r="M10" s="1">
        <f>PRODUCT(SUM(PRODUCT(R10,overview!$J$7),PRODUCT(W10,overview!$K$7),PRODUCT(AB10,overview!$L$7)),1/SUM(overview!$J$7:$L$7))</f>
        <v>0.39325000000000004</v>
      </c>
      <c r="N10" s="1">
        <f>PRODUCT(SUM(PRODUCT(S10,overview!$J$7),PRODUCT(X10,overview!$K$7),PRODUCT(AC10,overview!$L$7)),1/SUM(overview!$J$7:$L$7))</f>
        <v>2.6067499999999999</v>
      </c>
      <c r="O10" s="1">
        <f t="shared" si="2"/>
        <v>6</v>
      </c>
      <c r="P10" s="1">
        <f t="shared" si="3"/>
        <v>10</v>
      </c>
      <c r="Q10" s="1">
        <f t="shared" si="7"/>
        <v>0.25143058086378312</v>
      </c>
      <c r="R10" s="1">
        <v>0.39400000000000002</v>
      </c>
      <c r="S10" s="1">
        <v>2.6059999999999999</v>
      </c>
      <c r="T10" s="1">
        <v>4</v>
      </c>
      <c r="U10" s="1">
        <v>3</v>
      </c>
      <c r="V10" s="1">
        <f t="shared" si="4"/>
        <v>0.11339217191097468</v>
      </c>
      <c r="W10" s="1">
        <v>0.39400000000000002</v>
      </c>
      <c r="X10" s="1">
        <v>2.6059999999999999</v>
      </c>
      <c r="Y10" s="1">
        <v>2</v>
      </c>
      <c r="Z10" s="1">
        <v>5</v>
      </c>
      <c r="AA10" s="1">
        <f t="shared" si="5"/>
        <v>0.37797390636991562</v>
      </c>
      <c r="AB10" s="1">
        <v>0.36399999999999999</v>
      </c>
      <c r="AC10" s="1">
        <v>2.6360000000000001</v>
      </c>
      <c r="AD10" s="1">
        <v>0</v>
      </c>
      <c r="AE10" s="1">
        <v>2</v>
      </c>
      <c r="AF10" s="1" t="e">
        <f t="shared" si="1"/>
        <v>#DIV/0!</v>
      </c>
      <c r="AH10" s="1">
        <f t="shared" si="9"/>
        <v>0.39331235685406757</v>
      </c>
      <c r="AI10" s="1">
        <f t="shared" si="10"/>
        <v>6.4054985545787119E-2</v>
      </c>
      <c r="AJ10" s="1">
        <f t="shared" si="11"/>
        <v>0.90066311472268001</v>
      </c>
      <c r="AK10" s="1">
        <f>(((SUM(AJ8:AJ12))-(SUM(AI8:AI12)))^2)/(AVERAGE(AI8:AI12))</f>
        <v>201.03549551449944</v>
      </c>
      <c r="AL10" s="1" t="b">
        <f>IF(AK10&gt;AO10, TRUE, FALSE)</f>
        <v>1</v>
      </c>
      <c r="AM10" s="1">
        <f>(((SUM(AH8:AH12))-(SUM(AI8:AI12)))^2)/(AVERAGE(AI8:AI12))</f>
        <v>37.931790864456865</v>
      </c>
      <c r="AN10" s="1" t="b">
        <f>IF(AM10&gt;AO10, TRUE, FALSE)</f>
        <v>1</v>
      </c>
      <c r="AO10" s="1">
        <v>9.4879999999999995</v>
      </c>
    </row>
    <row r="11" spans="1:41">
      <c r="A11" s="7">
        <v>8</v>
      </c>
      <c r="B11" s="9" t="s">
        <v>45</v>
      </c>
      <c r="C11" s="9" t="s">
        <v>46</v>
      </c>
      <c r="D11" s="9" t="s">
        <v>32</v>
      </c>
      <c r="E11" s="16" t="s">
        <v>33</v>
      </c>
      <c r="F11" s="2" t="b">
        <f t="shared" si="8"/>
        <v>0</v>
      </c>
      <c r="G11" s="2" t="b">
        <f t="shared" si="6"/>
        <v>0</v>
      </c>
      <c r="H11" s="1" t="s">
        <v>125</v>
      </c>
      <c r="K11" s="2" t="s">
        <v>34</v>
      </c>
      <c r="L11" s="2" t="s">
        <v>158</v>
      </c>
      <c r="M11" s="1">
        <f>PRODUCT(SUM(PRODUCT(R11,overview!$J$7),PRODUCT(W11,overview!$K$7),PRODUCT(AB11,overview!$L$7)),1/SUM(overview!$J$7:$L$7))</f>
        <v>0.930975</v>
      </c>
      <c r="N11" s="1">
        <f>PRODUCT(SUM(PRODUCT(S11,overview!$J$7),PRODUCT(X11,overview!$K$7),PRODUCT(AC11,overview!$L$7)),1/SUM(overview!$J$7:$L$7))</f>
        <v>2.0690249999999999</v>
      </c>
      <c r="O11" s="1">
        <f t="shared" si="2"/>
        <v>12.8</v>
      </c>
      <c r="P11" s="1">
        <f t="shared" si="3"/>
        <v>12.2</v>
      </c>
      <c r="Q11" s="1">
        <f t="shared" si="7"/>
        <v>0.42886651774386492</v>
      </c>
      <c r="R11" s="1">
        <v>1.0509999999999999</v>
      </c>
      <c r="S11" s="1">
        <v>1.9490000000000001</v>
      </c>
      <c r="T11" s="1">
        <v>6</v>
      </c>
      <c r="U11" s="1">
        <v>0</v>
      </c>
      <c r="V11" s="1">
        <f t="shared" si="4"/>
        <v>0</v>
      </c>
      <c r="W11" s="1">
        <v>0.86099999999999999</v>
      </c>
      <c r="X11" s="1">
        <v>2.1389999999999998</v>
      </c>
      <c r="Y11" s="1">
        <v>6.8</v>
      </c>
      <c r="Z11" s="1">
        <v>11.2</v>
      </c>
      <c r="AA11" s="1">
        <f t="shared" si="5"/>
        <v>0.66298160217803814</v>
      </c>
      <c r="AB11" s="1">
        <v>1</v>
      </c>
      <c r="AC11" s="1">
        <v>2</v>
      </c>
      <c r="AD11" s="1">
        <v>0</v>
      </c>
      <c r="AE11" s="1">
        <v>1</v>
      </c>
      <c r="AF11" s="1" t="e">
        <f t="shared" si="1"/>
        <v>#DIV/0!</v>
      </c>
      <c r="AH11" s="1">
        <f t="shared" si="9"/>
        <v>0.33100247602096378</v>
      </c>
      <c r="AI11" s="1">
        <f t="shared" si="10"/>
        <v>5.4883784962026484E-2</v>
      </c>
      <c r="AJ11" s="1">
        <f t="shared" si="11"/>
        <v>0.77566058801637494</v>
      </c>
      <c r="AK11" s="1">
        <f t="shared" ref="AK11:AK74" si="12">(((SUM(AJ9:AJ13))-(SUM(AI9:AI13)))^2)/(AVERAGE(AI9:AI13))</f>
        <v>229.48202339285012</v>
      </c>
      <c r="AL11" s="1" t="b">
        <f t="shared" ref="AL11:AL74" si="13">IF(AK11&gt;AO11, TRUE, FALSE)</f>
        <v>1</v>
      </c>
      <c r="AM11" s="1">
        <f t="shared" ref="AM11:AM74" si="14">(((SUM(AH9:AH13))-(SUM(AI9:AI13)))^2)/(AVERAGE(AI9:AI13))</f>
        <v>35.173309868396309</v>
      </c>
      <c r="AN11" s="1" t="b">
        <f t="shared" ref="AN11:AN74" si="15">IF(AM11&gt;AO11, TRUE, FALSE)</f>
        <v>1</v>
      </c>
      <c r="AO11" s="1">
        <v>9.4879999999999995</v>
      </c>
    </row>
    <row r="12" spans="1:41">
      <c r="A12" s="7">
        <v>9</v>
      </c>
      <c r="B12" s="9" t="s">
        <v>40</v>
      </c>
      <c r="C12" s="9" t="s">
        <v>29</v>
      </c>
      <c r="D12" s="9" t="s">
        <v>40</v>
      </c>
      <c r="E12" s="16" t="s">
        <v>29</v>
      </c>
      <c r="F12" s="2" t="b">
        <f t="shared" si="8"/>
        <v>0</v>
      </c>
      <c r="G12" s="2" t="b">
        <f t="shared" si="6"/>
        <v>0</v>
      </c>
      <c r="H12" s="1" t="s">
        <v>125</v>
      </c>
      <c r="L12" s="2"/>
      <c r="M12" s="1">
        <f>PRODUCT(SUM(PRODUCT(R12,overview!$J$7),PRODUCT(W12,overview!$K$7),PRODUCT(AB12,overview!$L$7)),1/SUM(overview!$J$7:$L$7))</f>
        <v>0.69704999999999995</v>
      </c>
      <c r="N12" s="1">
        <f>PRODUCT(SUM(PRODUCT(S12,overview!$J$7),PRODUCT(X12,overview!$K$7),PRODUCT(AC12,overview!$L$7)),1/SUM(overview!$J$7:$L$7))</f>
        <v>2.3029500000000001</v>
      </c>
      <c r="O12" s="1">
        <f t="shared" si="2"/>
        <v>12</v>
      </c>
      <c r="P12" s="1">
        <f t="shared" si="3"/>
        <v>9</v>
      </c>
      <c r="Q12" s="1">
        <f t="shared" si="7"/>
        <v>0.22700775092815734</v>
      </c>
      <c r="R12" s="1">
        <v>0.71</v>
      </c>
      <c r="S12" s="1">
        <v>2.29</v>
      </c>
      <c r="T12" s="1">
        <v>6</v>
      </c>
      <c r="U12" s="1">
        <v>2</v>
      </c>
      <c r="V12" s="1">
        <f t="shared" si="4"/>
        <v>0.10334788937409023</v>
      </c>
      <c r="W12" s="1">
        <v>0.69099999999999995</v>
      </c>
      <c r="X12" s="1">
        <v>2.3090000000000002</v>
      </c>
      <c r="Y12" s="1">
        <v>6</v>
      </c>
      <c r="Z12" s="1">
        <v>7</v>
      </c>
      <c r="AA12" s="1">
        <f t="shared" si="5"/>
        <v>0.34914104229825316</v>
      </c>
      <c r="AB12" s="1">
        <v>0.66700000000000004</v>
      </c>
      <c r="AC12" s="1">
        <v>2.3330000000000002</v>
      </c>
      <c r="AD12" s="1">
        <v>0</v>
      </c>
      <c r="AE12" s="1">
        <v>0</v>
      </c>
      <c r="AF12" s="1" t="e">
        <f t="shared" si="1"/>
        <v>#DIV/0!</v>
      </c>
      <c r="AH12" s="1">
        <f t="shared" si="9"/>
        <v>0.31494549610647077</v>
      </c>
      <c r="AI12" s="1">
        <f t="shared" si="10"/>
        <v>6.5911770530460115E-2</v>
      </c>
      <c r="AJ12" s="1">
        <f t="shared" si="11"/>
        <v>0.8097856854023453</v>
      </c>
      <c r="AK12" s="1">
        <f t="shared" si="12"/>
        <v>218.78309730224566</v>
      </c>
      <c r="AL12" s="1" t="b">
        <f t="shared" si="13"/>
        <v>1</v>
      </c>
      <c r="AM12" s="1">
        <f t="shared" si="14"/>
        <v>31.03574288056026</v>
      </c>
      <c r="AN12" s="1" t="b">
        <f t="shared" si="15"/>
        <v>1</v>
      </c>
      <c r="AO12" s="1">
        <v>9.4879999999999995</v>
      </c>
    </row>
    <row r="13" spans="1:41">
      <c r="A13" s="7">
        <v>10</v>
      </c>
      <c r="B13" s="9" t="s">
        <v>56</v>
      </c>
      <c r="C13" s="9" t="s">
        <v>31</v>
      </c>
      <c r="D13" s="9" t="s">
        <v>45</v>
      </c>
      <c r="E13" s="16" t="s">
        <v>46</v>
      </c>
      <c r="F13" s="2" t="b">
        <f t="shared" si="8"/>
        <v>0</v>
      </c>
      <c r="G13" s="2" t="b">
        <f t="shared" si="6"/>
        <v>0</v>
      </c>
      <c r="H13" s="1" t="s">
        <v>125</v>
      </c>
      <c r="K13" s="2"/>
      <c r="L13" s="2"/>
      <c r="M13" s="1">
        <f>PRODUCT(SUM(PRODUCT(R13,overview!$J$7),PRODUCT(W13,overview!$K$7),PRODUCT(AB13,overview!$L$7)),1/SUM(overview!$J$7:$L$7))</f>
        <v>0.94937500000000008</v>
      </c>
      <c r="N13" s="1">
        <f>PRODUCT(SUM(PRODUCT(S13,overview!$J$7),PRODUCT(X13,overview!$K$7),PRODUCT(AC13,overview!$L$7)),1/SUM(overview!$J$7:$L$7))</f>
        <v>2.0506250000000001</v>
      </c>
      <c r="O13" s="1">
        <f t="shared" si="2"/>
        <v>11</v>
      </c>
      <c r="P13" s="1">
        <f t="shared" si="3"/>
        <v>4</v>
      </c>
      <c r="Q13" s="1">
        <f t="shared" si="7"/>
        <v>0.16835222077526252</v>
      </c>
      <c r="R13" s="1">
        <v>1</v>
      </c>
      <c r="S13" s="1">
        <v>2</v>
      </c>
      <c r="T13" s="1">
        <v>7</v>
      </c>
      <c r="U13" s="1">
        <v>0</v>
      </c>
      <c r="V13" s="1">
        <f t="shared" si="4"/>
        <v>0</v>
      </c>
      <c r="W13" s="1">
        <v>0.91900000000000004</v>
      </c>
      <c r="X13" s="1">
        <v>2.081</v>
      </c>
      <c r="Y13" s="1">
        <v>3</v>
      </c>
      <c r="Z13" s="1">
        <v>3</v>
      </c>
      <c r="AA13" s="1">
        <f t="shared" si="5"/>
        <v>0.44161460836136474</v>
      </c>
      <c r="AB13" s="1">
        <v>1</v>
      </c>
      <c r="AC13" s="1">
        <v>2</v>
      </c>
      <c r="AD13" s="1">
        <v>1</v>
      </c>
      <c r="AE13" s="1">
        <v>1</v>
      </c>
      <c r="AF13" s="1">
        <f t="shared" si="1"/>
        <v>0.5</v>
      </c>
      <c r="AH13" s="1">
        <f t="shared" si="9"/>
        <v>0.32954776834503086</v>
      </c>
      <c r="AI13" s="1">
        <f t="shared" si="10"/>
        <v>5.8310765064319557E-2</v>
      </c>
      <c r="AJ13" s="1">
        <f t="shared" si="11"/>
        <v>0.81691395751260998</v>
      </c>
      <c r="AK13" s="1">
        <f t="shared" si="12"/>
        <v>179.48625063469336</v>
      </c>
      <c r="AL13" s="1" t="b">
        <f t="shared" si="13"/>
        <v>1</v>
      </c>
      <c r="AM13" s="1">
        <f t="shared" si="14"/>
        <v>31.676447331147131</v>
      </c>
      <c r="AN13" s="1" t="b">
        <f t="shared" si="15"/>
        <v>1</v>
      </c>
      <c r="AO13" s="1">
        <v>9.4879999999999995</v>
      </c>
    </row>
    <row r="14" spans="1:41">
      <c r="A14" s="7">
        <v>11</v>
      </c>
      <c r="B14" s="9" t="s">
        <v>60</v>
      </c>
      <c r="C14" s="9" t="s">
        <v>61</v>
      </c>
      <c r="D14" s="9" t="s">
        <v>64</v>
      </c>
      <c r="E14" s="16" t="s">
        <v>2</v>
      </c>
      <c r="F14" s="2" t="b">
        <f t="shared" si="8"/>
        <v>1</v>
      </c>
      <c r="G14" s="2" t="b">
        <f t="shared" si="6"/>
        <v>0</v>
      </c>
      <c r="H14" s="1" t="s">
        <v>125</v>
      </c>
      <c r="K14" s="1" t="s">
        <v>34</v>
      </c>
      <c r="L14" s="2" t="s">
        <v>159</v>
      </c>
      <c r="M14" s="1">
        <f>PRODUCT(SUM(PRODUCT(R14,overview!$J$7),PRODUCT(W14,overview!$K$7),PRODUCT(AB14,overview!$L$7)),1/SUM(overview!$J$7:$L$7))</f>
        <v>0.66622499999999996</v>
      </c>
      <c r="N14" s="1">
        <f>PRODUCT(SUM(PRODUCT(S14,overview!$J$7),PRODUCT(X14,overview!$K$7),PRODUCT(AC14,overview!$L$7)),1/SUM(overview!$J$7:$L$7))</f>
        <v>2.3337750000000002</v>
      </c>
      <c r="O14" s="1">
        <f t="shared" si="2"/>
        <v>14.8</v>
      </c>
      <c r="P14" s="1">
        <f t="shared" si="3"/>
        <v>15.2</v>
      </c>
      <c r="Q14" s="1">
        <f t="shared" si="7"/>
        <v>0.29318639589552581</v>
      </c>
      <c r="R14" s="1">
        <v>1</v>
      </c>
      <c r="S14" s="1">
        <v>2</v>
      </c>
      <c r="T14" s="1">
        <v>7</v>
      </c>
      <c r="U14" s="1">
        <v>0</v>
      </c>
      <c r="V14" s="1">
        <f t="shared" si="4"/>
        <v>0</v>
      </c>
      <c r="W14" s="1">
        <v>0.48599999999999999</v>
      </c>
      <c r="X14" s="1">
        <v>2.5139999999999998</v>
      </c>
      <c r="Y14" s="1">
        <v>7.3</v>
      </c>
      <c r="Z14" s="1">
        <v>13.7</v>
      </c>
      <c r="AA14" s="1">
        <f t="shared" si="5"/>
        <v>0.36280119004805961</v>
      </c>
      <c r="AB14" s="1">
        <v>0.499</v>
      </c>
      <c r="AC14" s="1">
        <v>2.5009999999999999</v>
      </c>
      <c r="AD14" s="1">
        <v>0.5</v>
      </c>
      <c r="AE14" s="1">
        <v>1.5</v>
      </c>
      <c r="AF14" s="1">
        <f t="shared" si="1"/>
        <v>0.59856057576969213</v>
      </c>
      <c r="AH14" s="1">
        <f t="shared" si="9"/>
        <v>0.41370520317888743</v>
      </c>
      <c r="AI14" s="1">
        <f t="shared" si="10"/>
        <v>9.3585862506145048E-2</v>
      </c>
      <c r="AJ14" s="1">
        <f t="shared" si="11"/>
        <v>0.87233264793237375</v>
      </c>
      <c r="AK14" s="1">
        <f t="shared" si="12"/>
        <v>142.40264500557367</v>
      </c>
      <c r="AL14" s="1" t="b">
        <f t="shared" si="13"/>
        <v>1</v>
      </c>
      <c r="AM14" s="1">
        <f t="shared" si="14"/>
        <v>35.898934206193147</v>
      </c>
      <c r="AN14" s="1" t="b">
        <f t="shared" si="15"/>
        <v>1</v>
      </c>
      <c r="AO14" s="1">
        <v>9.4879999999999995</v>
      </c>
    </row>
    <row r="15" spans="1:41">
      <c r="A15" s="7">
        <v>12</v>
      </c>
      <c r="B15" s="9" t="s">
        <v>32</v>
      </c>
      <c r="C15" s="9" t="s">
        <v>33</v>
      </c>
      <c r="D15" s="9" t="s">
        <v>28</v>
      </c>
      <c r="E15" s="16" t="s">
        <v>29</v>
      </c>
      <c r="F15" s="2" t="b">
        <f t="shared" si="8"/>
        <v>0</v>
      </c>
      <c r="G15" s="2" t="b">
        <f t="shared" si="6"/>
        <v>1</v>
      </c>
      <c r="H15" s="1" t="s">
        <v>125</v>
      </c>
      <c r="M15" s="1">
        <f>PRODUCT(SUM(PRODUCT(R15,overview!$J$7),PRODUCT(W15,overview!$K$7),PRODUCT(AB15,overview!$L$7)),1/SUM(overview!$J$7:$L$7))</f>
        <v>0.78937500000000016</v>
      </c>
      <c r="N15" s="1">
        <f>PRODUCT(SUM(PRODUCT(S15,overview!$J$7),PRODUCT(X15,overview!$K$7),PRODUCT(AC15,overview!$L$7)),1/SUM(overview!$J$7:$L$7))</f>
        <v>2.2106249999999998</v>
      </c>
      <c r="O15" s="1">
        <f t="shared" si="2"/>
        <v>12</v>
      </c>
      <c r="P15" s="1">
        <f t="shared" si="3"/>
        <v>8</v>
      </c>
      <c r="Q15" s="1">
        <f t="shared" si="7"/>
        <v>0.23805484874187172</v>
      </c>
      <c r="R15" s="1">
        <v>1</v>
      </c>
      <c r="S15" s="1">
        <v>2</v>
      </c>
      <c r="T15" s="1">
        <v>6</v>
      </c>
      <c r="U15" s="1">
        <v>2</v>
      </c>
      <c r="V15" s="1">
        <f t="shared" si="4"/>
        <v>0.16666666666666666</v>
      </c>
      <c r="W15" s="1">
        <v>0.67300000000000004</v>
      </c>
      <c r="X15" s="1">
        <v>2.327</v>
      </c>
      <c r="Y15" s="1">
        <v>6</v>
      </c>
      <c r="Z15" s="1">
        <v>5</v>
      </c>
      <c r="AA15" s="1">
        <f t="shared" si="5"/>
        <v>0.24101131643031082</v>
      </c>
      <c r="AB15" s="1">
        <v>0.75</v>
      </c>
      <c r="AC15" s="1">
        <v>2.25</v>
      </c>
      <c r="AD15" s="1">
        <v>0</v>
      </c>
      <c r="AE15" s="1">
        <v>1</v>
      </c>
      <c r="AF15" s="1" t="e">
        <f t="shared" si="1"/>
        <v>#DIV/0!</v>
      </c>
      <c r="AH15" s="1">
        <f t="shared" si="9"/>
        <v>0.47842443803047391</v>
      </c>
      <c r="AI15" s="1">
        <f t="shared" si="10"/>
        <v>8.6476931684405442E-2</v>
      </c>
      <c r="AJ15" s="1">
        <f t="shared" si="11"/>
        <v>0.67518418139481617</v>
      </c>
      <c r="AK15" s="1">
        <f t="shared" si="12"/>
        <v>114.71092373914026</v>
      </c>
      <c r="AL15" s="1" t="b">
        <f t="shared" si="13"/>
        <v>1</v>
      </c>
      <c r="AM15" s="1">
        <f t="shared" si="14"/>
        <v>43.54633502622692</v>
      </c>
      <c r="AN15" s="1" t="b">
        <f t="shared" si="15"/>
        <v>1</v>
      </c>
      <c r="AO15" s="1">
        <v>9.4879999999999995</v>
      </c>
    </row>
    <row r="16" spans="1:41">
      <c r="A16" s="7">
        <v>13</v>
      </c>
      <c r="B16" s="9" t="s">
        <v>72</v>
      </c>
      <c r="C16" s="9" t="s">
        <v>73</v>
      </c>
      <c r="D16" s="9" t="s">
        <v>72</v>
      </c>
      <c r="E16" s="16" t="s">
        <v>73</v>
      </c>
      <c r="F16" s="2" t="b">
        <f t="shared" si="8"/>
        <v>0</v>
      </c>
      <c r="G16" s="2" t="b">
        <f t="shared" si="6"/>
        <v>0</v>
      </c>
      <c r="H16" s="1" t="s">
        <v>125</v>
      </c>
      <c r="K16" s="2"/>
      <c r="L16" s="2"/>
      <c r="M16" s="1">
        <f>PRODUCT(SUM(PRODUCT(R16,overview!$J$7),PRODUCT(W16,overview!$K$7),PRODUCT(AB16,overview!$L$7)),1/SUM(overview!$J$7:$L$7))</f>
        <v>0.34987499999999999</v>
      </c>
      <c r="N16" s="1">
        <f>PRODUCT(SUM(PRODUCT(S16,overview!$J$7),PRODUCT(X16,overview!$K$7),PRODUCT(AC16,overview!$L$7)),1/SUM(overview!$J$7:$L$7))</f>
        <v>2.6501250000000001</v>
      </c>
      <c r="O16" s="1">
        <f t="shared" si="2"/>
        <v>6</v>
      </c>
      <c r="P16" s="1">
        <f t="shared" si="3"/>
        <v>3</v>
      </c>
      <c r="Q16" s="1">
        <f t="shared" si="7"/>
        <v>6.6011037215225693E-2</v>
      </c>
      <c r="R16" s="1">
        <v>0.33300000000000002</v>
      </c>
      <c r="S16" s="1">
        <v>2.6669999999999998</v>
      </c>
      <c r="T16" s="1">
        <v>5</v>
      </c>
      <c r="U16" s="1">
        <v>1</v>
      </c>
      <c r="V16" s="1">
        <f t="shared" si="4"/>
        <v>2.4971878515185605E-2</v>
      </c>
      <c r="W16" s="1">
        <v>0.36</v>
      </c>
      <c r="X16" s="1">
        <v>2.64</v>
      </c>
      <c r="Y16" s="1">
        <v>1</v>
      </c>
      <c r="Z16" s="1">
        <v>2</v>
      </c>
      <c r="AA16" s="1">
        <f t="shared" si="5"/>
        <v>0.27272727272727271</v>
      </c>
      <c r="AB16" s="1">
        <v>0.33300000000000002</v>
      </c>
      <c r="AC16" s="1">
        <v>2.6669999999999998</v>
      </c>
      <c r="AD16" s="1">
        <v>0</v>
      </c>
      <c r="AE16" s="1">
        <v>0</v>
      </c>
      <c r="AF16" s="1" t="e">
        <f t="shared" si="1"/>
        <v>#DIV/0!</v>
      </c>
      <c r="AH16" s="1">
        <f t="shared" si="9"/>
        <v>0.49927635991386915</v>
      </c>
      <c r="AI16" s="1">
        <f t="shared" si="10"/>
        <v>7.7019056444010303E-2</v>
      </c>
      <c r="AJ16" s="1">
        <f t="shared" si="11"/>
        <v>0.50250148898153668</v>
      </c>
      <c r="AK16" s="1">
        <f t="shared" si="12"/>
        <v>99.154416130412059</v>
      </c>
      <c r="AL16" s="1" t="b">
        <f t="shared" si="13"/>
        <v>1</v>
      </c>
      <c r="AM16" s="1">
        <f t="shared" si="14"/>
        <v>47.886528202493281</v>
      </c>
      <c r="AN16" s="1" t="b">
        <f t="shared" si="15"/>
        <v>1</v>
      </c>
      <c r="AO16" s="1">
        <v>9.4879999999999995</v>
      </c>
    </row>
    <row r="17" spans="1:41">
      <c r="A17" s="7">
        <v>14</v>
      </c>
      <c r="B17" s="9" t="s">
        <v>93</v>
      </c>
      <c r="C17" s="9" t="s">
        <v>52</v>
      </c>
      <c r="D17" s="9" t="s">
        <v>51</v>
      </c>
      <c r="E17" s="16" t="s">
        <v>52</v>
      </c>
      <c r="F17" s="2" t="b">
        <f t="shared" si="8"/>
        <v>1</v>
      </c>
      <c r="G17" s="2" t="b">
        <f t="shared" si="6"/>
        <v>0</v>
      </c>
      <c r="H17" s="1" t="s">
        <v>125</v>
      </c>
      <c r="I17" s="2"/>
      <c r="K17" s="2"/>
      <c r="L17" s="2"/>
      <c r="M17" s="1">
        <f>PRODUCT(SUM(PRODUCT(R17,overview!$J$7),PRODUCT(W17,overview!$K$7),PRODUCT(AB17,overview!$L$7)),1/SUM(overview!$J$7:$L$7))</f>
        <v>0.37237500000000007</v>
      </c>
      <c r="N17" s="1">
        <f>PRODUCT(SUM(PRODUCT(S17,overview!$J$7),PRODUCT(X17,overview!$K$7),PRODUCT(AC17,overview!$L$7)),1/SUM(overview!$J$7:$L$7))</f>
        <v>2.6276250000000001</v>
      </c>
      <c r="O17" s="1">
        <f t="shared" si="2"/>
        <v>8.5</v>
      </c>
      <c r="P17" s="1">
        <f t="shared" si="3"/>
        <v>4.5</v>
      </c>
      <c r="Q17" s="1">
        <f t="shared" si="7"/>
        <v>7.502581452161286E-2</v>
      </c>
      <c r="R17" s="1">
        <v>0.33300000000000002</v>
      </c>
      <c r="S17" s="1">
        <v>2.6669999999999998</v>
      </c>
      <c r="T17" s="1">
        <v>5</v>
      </c>
      <c r="U17" s="1">
        <v>0</v>
      </c>
      <c r="V17" s="1">
        <f t="shared" si="4"/>
        <v>0</v>
      </c>
      <c r="W17" s="1">
        <v>0.39600000000000002</v>
      </c>
      <c r="X17" s="1">
        <v>2.6040000000000001</v>
      </c>
      <c r="Y17" s="1">
        <v>2.5</v>
      </c>
      <c r="Z17" s="1">
        <v>4.5</v>
      </c>
      <c r="AA17" s="1">
        <f t="shared" si="5"/>
        <v>0.27373271889400924</v>
      </c>
      <c r="AB17" s="1">
        <v>0.33300000000000002</v>
      </c>
      <c r="AC17" s="1">
        <v>2.6669999999999998</v>
      </c>
      <c r="AD17" s="1">
        <v>1</v>
      </c>
      <c r="AE17" s="1">
        <v>0</v>
      </c>
      <c r="AF17" s="1">
        <f t="shared" si="1"/>
        <v>0</v>
      </c>
      <c r="AH17" s="1">
        <f t="shared" si="9"/>
        <v>0.52742912563662991</v>
      </c>
      <c r="AI17" s="1">
        <f t="shared" si="10"/>
        <v>7.9194036460255385E-2</v>
      </c>
      <c r="AJ17" s="1">
        <f t="shared" si="11"/>
        <v>0.53642154460819436</v>
      </c>
      <c r="AK17" s="1">
        <f t="shared" si="12"/>
        <v>78.991958147161711</v>
      </c>
      <c r="AL17" s="1" t="b">
        <f t="shared" si="13"/>
        <v>1</v>
      </c>
      <c r="AM17" s="1">
        <f t="shared" si="14"/>
        <v>55.04645705690475</v>
      </c>
      <c r="AN17" s="1" t="b">
        <f t="shared" si="15"/>
        <v>1</v>
      </c>
      <c r="AO17" s="1">
        <v>9.4879999999999995</v>
      </c>
    </row>
    <row r="18" spans="1:41">
      <c r="A18" s="7">
        <v>15</v>
      </c>
      <c r="B18" s="9" t="s">
        <v>49</v>
      </c>
      <c r="C18" s="9" t="s">
        <v>50</v>
      </c>
      <c r="D18" s="9" t="s">
        <v>28</v>
      </c>
      <c r="E18" s="16" t="s">
        <v>29</v>
      </c>
      <c r="F18" s="2" t="b">
        <f t="shared" si="8"/>
        <v>0</v>
      </c>
      <c r="G18" s="2" t="b">
        <f t="shared" si="6"/>
        <v>1</v>
      </c>
      <c r="H18" s="1" t="s">
        <v>125</v>
      </c>
      <c r="I18" s="2"/>
      <c r="K18" s="2"/>
      <c r="L18" s="2"/>
      <c r="M18" s="1">
        <f>PRODUCT(SUM(PRODUCT(R18,overview!$J$7),PRODUCT(W18,overview!$K$7),PRODUCT(AB18,overview!$L$7)),1/SUM(overview!$J$7:$L$7))</f>
        <v>0.54495000000000005</v>
      </c>
      <c r="N18" s="1">
        <f>PRODUCT(SUM(PRODUCT(S18,overview!$J$7),PRODUCT(X18,overview!$K$7),PRODUCT(AC18,overview!$L$7)),1/SUM(overview!$J$7:$L$7))</f>
        <v>2.45505</v>
      </c>
      <c r="O18" s="1">
        <f t="shared" si="2"/>
        <v>12</v>
      </c>
      <c r="P18" s="1">
        <f t="shared" si="3"/>
        <v>11</v>
      </c>
      <c r="Q18" s="1">
        <f t="shared" si="7"/>
        <v>0.20347345267917152</v>
      </c>
      <c r="R18" s="1">
        <v>0.42899999999999999</v>
      </c>
      <c r="S18" s="1">
        <v>2.5710000000000002</v>
      </c>
      <c r="T18" s="1">
        <v>6</v>
      </c>
      <c r="U18" s="1">
        <v>5</v>
      </c>
      <c r="V18" s="1">
        <f t="shared" si="4"/>
        <v>0.13905095293660052</v>
      </c>
      <c r="W18" s="1">
        <v>0.61499999999999999</v>
      </c>
      <c r="X18" s="1">
        <v>2.3849999999999998</v>
      </c>
      <c r="Y18" s="1">
        <v>6</v>
      </c>
      <c r="Z18" s="1">
        <v>5</v>
      </c>
      <c r="AA18" s="1">
        <f t="shared" si="5"/>
        <v>0.21488469601677149</v>
      </c>
      <c r="AB18" s="1">
        <v>0.41699999999999998</v>
      </c>
      <c r="AC18" s="1">
        <v>2.5830000000000002</v>
      </c>
      <c r="AD18" s="1">
        <v>0</v>
      </c>
      <c r="AE18" s="1">
        <v>1</v>
      </c>
      <c r="AF18" s="1" t="e">
        <f t="shared" si="1"/>
        <v>#DIV/0!</v>
      </c>
      <c r="AH18" s="1">
        <f t="shared" si="9"/>
        <v>0.53412990491360035</v>
      </c>
      <c r="AI18" s="1">
        <f t="shared" si="10"/>
        <v>9.1826597070001431E-2</v>
      </c>
      <c r="AJ18" s="1">
        <f t="shared" si="11"/>
        <v>0.75536308153345766</v>
      </c>
      <c r="AK18" s="1">
        <f t="shared" si="12"/>
        <v>64.329333106773376</v>
      </c>
      <c r="AL18" s="1" t="b">
        <f t="shared" si="13"/>
        <v>1</v>
      </c>
      <c r="AM18" s="1">
        <f t="shared" si="14"/>
        <v>63.059741866986123</v>
      </c>
      <c r="AN18" s="1" t="b">
        <f t="shared" si="15"/>
        <v>1</v>
      </c>
      <c r="AO18" s="1">
        <v>9.4879999999999995</v>
      </c>
    </row>
    <row r="19" spans="1:41">
      <c r="A19" s="7">
        <v>16</v>
      </c>
      <c r="B19" s="9" t="s">
        <v>58</v>
      </c>
      <c r="C19" s="9" t="s">
        <v>59</v>
      </c>
      <c r="D19" s="9" t="s">
        <v>58</v>
      </c>
      <c r="E19" s="16" t="s">
        <v>59</v>
      </c>
      <c r="F19" s="2" t="b">
        <f t="shared" si="8"/>
        <v>0</v>
      </c>
      <c r="G19" s="2" t="b">
        <f t="shared" si="6"/>
        <v>0</v>
      </c>
      <c r="H19" s="1" t="s">
        <v>125</v>
      </c>
      <c r="I19" s="2"/>
      <c r="J19" s="2"/>
      <c r="M19" s="1">
        <f>PRODUCT(SUM(PRODUCT(R19,overview!$J$7),PRODUCT(W19,overview!$K$7),PRODUCT(AB19,overview!$L$7)),1/SUM(overview!$J$7:$L$7))</f>
        <v>0.40437499999999993</v>
      </c>
      <c r="N19" s="1">
        <f>PRODUCT(SUM(PRODUCT(S19,overview!$J$7),PRODUCT(X19,overview!$K$7),PRODUCT(AC19,overview!$L$7)),1/SUM(overview!$J$7:$L$7))</f>
        <v>2.5956250000000001</v>
      </c>
      <c r="O19" s="1">
        <f t="shared" si="2"/>
        <v>5</v>
      </c>
      <c r="P19" s="1">
        <f t="shared" si="3"/>
        <v>7</v>
      </c>
      <c r="Q19" s="1">
        <f t="shared" si="7"/>
        <v>0.21810739224656872</v>
      </c>
      <c r="R19" s="1">
        <v>0.375</v>
      </c>
      <c r="S19" s="1">
        <v>2.625</v>
      </c>
      <c r="T19" s="1">
        <v>4</v>
      </c>
      <c r="U19" s="1">
        <v>0</v>
      </c>
      <c r="V19" s="1">
        <f t="shared" si="4"/>
        <v>0</v>
      </c>
      <c r="W19" s="1">
        <v>0.42199999999999999</v>
      </c>
      <c r="X19" s="1">
        <v>2.5779999999999998</v>
      </c>
      <c r="Y19" s="1">
        <v>1</v>
      </c>
      <c r="Z19" s="1">
        <v>7</v>
      </c>
      <c r="AA19" s="1">
        <f t="shared" si="5"/>
        <v>1.1458494957331264</v>
      </c>
      <c r="AB19" s="1">
        <v>0.375</v>
      </c>
      <c r="AC19" s="1">
        <v>2.625</v>
      </c>
      <c r="AD19" s="1">
        <v>0</v>
      </c>
      <c r="AE19" s="1">
        <v>0</v>
      </c>
      <c r="AF19" s="1" t="e">
        <f t="shared" si="1"/>
        <v>#DIV/0!</v>
      </c>
      <c r="AH19" s="1">
        <f t="shared" si="9"/>
        <v>0.55358673346948561</v>
      </c>
      <c r="AI19" s="1">
        <f t="shared" si="10"/>
        <v>9.1826597070001403E-2</v>
      </c>
      <c r="AJ19" s="1">
        <f t="shared" si="11"/>
        <v>0.55216426193118762</v>
      </c>
      <c r="AK19" s="1">
        <f t="shared" si="12"/>
        <v>64.03710909411285</v>
      </c>
      <c r="AL19" s="1" t="b">
        <f t="shared" si="13"/>
        <v>1</v>
      </c>
      <c r="AM19" s="1">
        <f t="shared" si="14"/>
        <v>71.229484440908934</v>
      </c>
      <c r="AN19" s="1" t="b">
        <f t="shared" si="15"/>
        <v>1</v>
      </c>
      <c r="AO19" s="1">
        <v>9.4879999999999995</v>
      </c>
    </row>
    <row r="20" spans="1:41">
      <c r="A20" s="7">
        <v>17</v>
      </c>
      <c r="B20" s="9" t="s">
        <v>83</v>
      </c>
      <c r="C20" s="9" t="s">
        <v>61</v>
      </c>
      <c r="D20" s="9" t="s">
        <v>75</v>
      </c>
      <c r="E20" s="16" t="s">
        <v>1</v>
      </c>
      <c r="F20" s="2" t="b">
        <f t="shared" si="8"/>
        <v>1</v>
      </c>
      <c r="G20" s="2" t="b">
        <f t="shared" si="6"/>
        <v>0</v>
      </c>
      <c r="H20" s="1" t="s">
        <v>125</v>
      </c>
      <c r="J20" s="3"/>
      <c r="M20" s="1">
        <f>PRODUCT(SUM(PRODUCT(R20,overview!$J$7),PRODUCT(W20,overview!$K$7),PRODUCT(AB20,overview!$L$7)),1/SUM(overview!$J$7:$L$7))</f>
        <v>0.77439999999999998</v>
      </c>
      <c r="N20" s="1">
        <f>PRODUCT(SUM(PRODUCT(S20,overview!$J$7),PRODUCT(X20,overview!$K$7),PRODUCT(AC20,overview!$L$7)),1/SUM(overview!$J$7:$L$7))</f>
        <v>2.2256</v>
      </c>
      <c r="O20" s="1">
        <f t="shared" si="2"/>
        <v>6.5</v>
      </c>
      <c r="P20" s="1">
        <f t="shared" si="3"/>
        <v>18.5</v>
      </c>
      <c r="Q20" s="1">
        <f t="shared" si="7"/>
        <v>0.99032240225626278</v>
      </c>
      <c r="R20" s="1">
        <v>0.60899999999999999</v>
      </c>
      <c r="S20" s="1">
        <v>2.391</v>
      </c>
      <c r="T20" s="1">
        <v>2.5</v>
      </c>
      <c r="U20" s="1">
        <v>6.5</v>
      </c>
      <c r="V20" s="1">
        <f t="shared" si="4"/>
        <v>0.66223337515683822</v>
      </c>
      <c r="W20" s="1">
        <v>0.85799999999999998</v>
      </c>
      <c r="X20" s="1">
        <v>2.1419999999999999</v>
      </c>
      <c r="Y20" s="1">
        <v>4</v>
      </c>
      <c r="Z20" s="1">
        <v>11</v>
      </c>
      <c r="AA20" s="1">
        <f t="shared" si="5"/>
        <v>1.1015406162464987</v>
      </c>
      <c r="AB20" s="1">
        <v>1</v>
      </c>
      <c r="AC20" s="1">
        <v>2</v>
      </c>
      <c r="AD20" s="1">
        <v>0</v>
      </c>
      <c r="AE20" s="1">
        <v>1</v>
      </c>
      <c r="AF20" s="1" t="e">
        <f t="shared" si="1"/>
        <v>#DIV/0!</v>
      </c>
      <c r="AH20" s="1">
        <f t="shared" si="9"/>
        <v>0.61722066845058721</v>
      </c>
      <c r="AI20" s="1">
        <f t="shared" si="10"/>
        <v>8.2842200625444867E-2</v>
      </c>
      <c r="AJ20" s="1">
        <f t="shared" si="11"/>
        <v>0.40831964969896006</v>
      </c>
      <c r="AK20" s="1">
        <f t="shared" si="12"/>
        <v>113.76302325833633</v>
      </c>
      <c r="AL20" s="1" t="b">
        <f t="shared" si="13"/>
        <v>1</v>
      </c>
      <c r="AM20" s="1">
        <f t="shared" si="14"/>
        <v>69.385000451916426</v>
      </c>
      <c r="AN20" s="1" t="b">
        <f t="shared" si="15"/>
        <v>1</v>
      </c>
      <c r="AO20" s="1">
        <v>9.4879999999999995</v>
      </c>
    </row>
    <row r="21" spans="1:41">
      <c r="A21" s="7">
        <v>18</v>
      </c>
      <c r="B21" s="9" t="s">
        <v>41</v>
      </c>
      <c r="C21" s="9" t="s">
        <v>42</v>
      </c>
      <c r="D21" s="9" t="s">
        <v>41</v>
      </c>
      <c r="E21" s="16" t="s">
        <v>42</v>
      </c>
      <c r="F21" s="2" t="b">
        <f t="shared" si="8"/>
        <v>0</v>
      </c>
      <c r="G21" s="2" t="b">
        <f t="shared" si="6"/>
        <v>0</v>
      </c>
      <c r="H21" s="1" t="s">
        <v>125</v>
      </c>
      <c r="I21" s="2"/>
      <c r="M21" s="1">
        <f>PRODUCT(SUM(PRODUCT(R21,overview!$J$7),PRODUCT(W21,overview!$K$7),PRODUCT(AB21,overview!$L$7)),1/SUM(overview!$J$7:$L$7))</f>
        <v>0.44070000000000004</v>
      </c>
      <c r="N21" s="1">
        <f>PRODUCT(SUM(PRODUCT(S21,overview!$J$7),PRODUCT(X21,overview!$K$7),PRODUCT(AC21,overview!$L$7)),1/SUM(overview!$J$7:$L$7))</f>
        <v>2.5593000000000004</v>
      </c>
      <c r="O21" s="1">
        <f t="shared" si="2"/>
        <v>7</v>
      </c>
      <c r="P21" s="1">
        <f t="shared" si="3"/>
        <v>17</v>
      </c>
      <c r="Q21" s="1">
        <f t="shared" si="7"/>
        <v>0.41818912537468389</v>
      </c>
      <c r="R21" s="1">
        <v>0.34100000000000003</v>
      </c>
      <c r="S21" s="1">
        <v>2.6589999999999998</v>
      </c>
      <c r="T21" s="1">
        <v>5</v>
      </c>
      <c r="U21" s="1">
        <v>2</v>
      </c>
      <c r="V21" s="1">
        <f t="shared" si="4"/>
        <v>5.1297480255735252E-2</v>
      </c>
      <c r="W21" s="1">
        <v>0.497</v>
      </c>
      <c r="X21" s="1">
        <v>2.5030000000000001</v>
      </c>
      <c r="Y21" s="1">
        <v>2</v>
      </c>
      <c r="Z21" s="1">
        <v>15</v>
      </c>
      <c r="AA21" s="1">
        <f t="shared" si="5"/>
        <v>1.48921294446664</v>
      </c>
      <c r="AB21" s="1">
        <v>0.42899999999999999</v>
      </c>
      <c r="AC21" s="1">
        <v>2.5710000000000002</v>
      </c>
      <c r="AD21" s="1">
        <v>0</v>
      </c>
      <c r="AE21" s="1">
        <v>0</v>
      </c>
      <c r="AF21" s="1" t="e">
        <f t="shared" si="1"/>
        <v>#DIV/0!</v>
      </c>
      <c r="AH21" s="1">
        <f t="shared" si="9"/>
        <v>0.68254468302089155</v>
      </c>
      <c r="AI21" s="1">
        <f t="shared" si="10"/>
        <v>8.6863380173930776E-2</v>
      </c>
      <c r="AJ21" s="1">
        <f t="shared" si="11"/>
        <v>0.53398058252427183</v>
      </c>
      <c r="AK21" s="1">
        <f t="shared" si="12"/>
        <v>152.17161798973495</v>
      </c>
      <c r="AL21" s="1" t="b">
        <f t="shared" si="13"/>
        <v>1</v>
      </c>
      <c r="AM21" s="1">
        <f t="shared" si="14"/>
        <v>73.036166500572932</v>
      </c>
      <c r="AN21" s="1" t="b">
        <f t="shared" si="15"/>
        <v>1</v>
      </c>
      <c r="AO21" s="1">
        <v>9.4879999999999995</v>
      </c>
    </row>
    <row r="22" spans="1:41">
      <c r="A22" s="7">
        <v>19</v>
      </c>
      <c r="B22" s="9" t="s">
        <v>51</v>
      </c>
      <c r="C22" s="9" t="s">
        <v>52</v>
      </c>
      <c r="D22" s="9" t="s">
        <v>51</v>
      </c>
      <c r="E22" s="16" t="s">
        <v>52</v>
      </c>
      <c r="F22" s="2" t="b">
        <f t="shared" si="8"/>
        <v>0</v>
      </c>
      <c r="G22" s="2" t="b">
        <f t="shared" si="6"/>
        <v>0</v>
      </c>
      <c r="H22" s="1" t="s">
        <v>125</v>
      </c>
      <c r="I22" s="2"/>
      <c r="M22" s="1">
        <f>PRODUCT(SUM(PRODUCT(R22,overview!$J$7),PRODUCT(W22,overview!$K$7),PRODUCT(AB22,overview!$L$7)),1/SUM(overview!$J$7:$L$7))</f>
        <v>0.42674999999999996</v>
      </c>
      <c r="N22" s="1">
        <f>PRODUCT(SUM(PRODUCT(S22,overview!$J$7),PRODUCT(X22,overview!$K$7),PRODUCT(AC22,overview!$L$7)),1/SUM(overview!$J$7:$L$7))</f>
        <v>2.5732499999999998</v>
      </c>
      <c r="O22" s="1">
        <f t="shared" si="2"/>
        <v>8.8000000000000007</v>
      </c>
      <c r="P22" s="1">
        <f t="shared" si="3"/>
        <v>15.2</v>
      </c>
      <c r="Q22" s="1">
        <f t="shared" si="7"/>
        <v>0.28645239924750271</v>
      </c>
      <c r="R22" s="1">
        <v>0.33300000000000002</v>
      </c>
      <c r="S22" s="1">
        <v>2.6669999999999998</v>
      </c>
      <c r="T22" s="1">
        <v>5</v>
      </c>
      <c r="U22" s="1">
        <v>0</v>
      </c>
      <c r="V22" s="1">
        <f t="shared" si="4"/>
        <v>0</v>
      </c>
      <c r="W22" s="1">
        <v>0.48299999999999998</v>
      </c>
      <c r="X22" s="1">
        <v>2.5169999999999999</v>
      </c>
      <c r="Y22" s="1">
        <v>3.8</v>
      </c>
      <c r="Z22" s="1">
        <v>15.2</v>
      </c>
      <c r="AA22" s="1">
        <f t="shared" si="5"/>
        <v>0.76758045292014287</v>
      </c>
      <c r="AB22" s="1">
        <v>0.33300000000000002</v>
      </c>
      <c r="AC22" s="1">
        <v>2.6669999999999998</v>
      </c>
      <c r="AD22" s="1">
        <v>0</v>
      </c>
      <c r="AE22" s="1">
        <v>0</v>
      </c>
      <c r="AF22" s="1" t="e">
        <f t="shared" si="1"/>
        <v>#DIV/0!</v>
      </c>
      <c r="AH22" s="1">
        <f t="shared" si="9"/>
        <v>0.70082828026416533</v>
      </c>
      <c r="AI22" s="1">
        <f t="shared" si="10"/>
        <v>0.13409806255638532</v>
      </c>
      <c r="AJ22" s="1">
        <f t="shared" si="11"/>
        <v>1.5679314565483478</v>
      </c>
      <c r="AK22" s="1">
        <f t="shared" si="12"/>
        <v>233.48035297474078</v>
      </c>
      <c r="AL22" s="1" t="b">
        <f t="shared" si="13"/>
        <v>1</v>
      </c>
      <c r="AM22" s="1">
        <f t="shared" si="14"/>
        <v>76.706630199120966</v>
      </c>
      <c r="AN22" s="1" t="b">
        <f t="shared" si="15"/>
        <v>1</v>
      </c>
      <c r="AO22" s="1">
        <v>9.4879999999999995</v>
      </c>
    </row>
    <row r="23" spans="1:41">
      <c r="A23" s="7">
        <v>20</v>
      </c>
      <c r="B23" s="9" t="s">
        <v>45</v>
      </c>
      <c r="C23" s="9" t="s">
        <v>46</v>
      </c>
      <c r="D23" s="9" t="s">
        <v>45</v>
      </c>
      <c r="E23" s="16" t="s">
        <v>46</v>
      </c>
      <c r="F23" s="2" t="b">
        <f t="shared" si="8"/>
        <v>0</v>
      </c>
      <c r="G23" s="2" t="b">
        <f t="shared" si="6"/>
        <v>0</v>
      </c>
      <c r="H23" s="1" t="s">
        <v>125</v>
      </c>
      <c r="I23" s="2"/>
      <c r="M23" s="1">
        <f>PRODUCT(SUM(PRODUCT(R23,overview!$J$7),PRODUCT(W23,overview!$K$7),PRODUCT(AB23,overview!$L$7)),1/SUM(overview!$J$7:$L$7))</f>
        <v>0.91922500000000018</v>
      </c>
      <c r="N23" s="1">
        <f>PRODUCT(SUM(PRODUCT(S23,overview!$J$7),PRODUCT(X23,overview!$K$7),PRODUCT(AC23,overview!$L$7)),1/SUM(overview!$J$7:$L$7))</f>
        <v>2.0807750000000005</v>
      </c>
      <c r="O23" s="1">
        <f t="shared" si="2"/>
        <v>15.8</v>
      </c>
      <c r="P23" s="1">
        <f t="shared" si="3"/>
        <v>16.2</v>
      </c>
      <c r="Q23" s="1">
        <f t="shared" si="7"/>
        <v>0.45295455731030093</v>
      </c>
      <c r="R23" s="1">
        <v>0.94599999999999995</v>
      </c>
      <c r="S23" s="1">
        <v>2.0539999999999998</v>
      </c>
      <c r="T23" s="1">
        <v>7</v>
      </c>
      <c r="U23" s="1">
        <v>2</v>
      </c>
      <c r="V23" s="1">
        <f t="shared" si="4"/>
        <v>0.13158992905828348</v>
      </c>
      <c r="W23" s="1">
        <v>0.90100000000000002</v>
      </c>
      <c r="X23" s="1">
        <v>2.0990000000000002</v>
      </c>
      <c r="Y23" s="1">
        <v>8.8000000000000007</v>
      </c>
      <c r="Z23" s="1">
        <v>14.2</v>
      </c>
      <c r="AA23" s="1">
        <f t="shared" si="5"/>
        <v>0.69265667633938233</v>
      </c>
      <c r="AB23" s="1">
        <v>1</v>
      </c>
      <c r="AC23" s="1">
        <v>2</v>
      </c>
      <c r="AD23" s="1">
        <v>0</v>
      </c>
      <c r="AE23" s="1">
        <v>0</v>
      </c>
      <c r="AF23" s="1" t="e">
        <f t="shared" si="1"/>
        <v>#DIV/0!</v>
      </c>
      <c r="AH23" s="1">
        <f t="shared" si="9"/>
        <v>0.74456357747475077</v>
      </c>
      <c r="AI23" s="1">
        <f t="shared" si="10"/>
        <v>0.13060319258089542</v>
      </c>
      <c r="AJ23" s="1">
        <f t="shared" si="11"/>
        <v>1.4657818332642061</v>
      </c>
      <c r="AK23" s="1">
        <f t="shared" si="12"/>
        <v>368.50306554091014</v>
      </c>
      <c r="AL23" s="1" t="b">
        <f t="shared" si="13"/>
        <v>1</v>
      </c>
      <c r="AM23" s="1">
        <f t="shared" si="14"/>
        <v>80.893033654713577</v>
      </c>
      <c r="AN23" s="1" t="b">
        <f t="shared" si="15"/>
        <v>1</v>
      </c>
      <c r="AO23" s="1">
        <v>9.4879999999999995</v>
      </c>
    </row>
    <row r="24" spans="1:41">
      <c r="A24" s="7">
        <v>21</v>
      </c>
      <c r="B24" s="9" t="s">
        <v>90</v>
      </c>
      <c r="C24" s="9" t="s">
        <v>91</v>
      </c>
      <c r="D24" s="9" t="s">
        <v>40</v>
      </c>
      <c r="E24" s="16" t="s">
        <v>29</v>
      </c>
      <c r="F24" s="2" t="b">
        <f t="shared" si="8"/>
        <v>1</v>
      </c>
      <c r="G24" s="2" t="b">
        <f t="shared" si="6"/>
        <v>1</v>
      </c>
      <c r="H24" s="1" t="s">
        <v>125</v>
      </c>
      <c r="I24" s="2"/>
      <c r="K24" s="1" t="s">
        <v>34</v>
      </c>
      <c r="L24" s="2" t="s">
        <v>160</v>
      </c>
      <c r="M24" s="1">
        <f>PRODUCT(SUM(PRODUCT(R24,overview!$J$7),PRODUCT(W24,overview!$K$7),PRODUCT(AB24,overview!$L$7)),1/SUM(overview!$J$7:$L$7))</f>
        <v>0.55385000000000006</v>
      </c>
      <c r="N24" s="1">
        <f>PRODUCT(SUM(PRODUCT(S24,overview!$J$7),PRODUCT(X24,overview!$K$7),PRODUCT(AC24,overview!$L$7)),1/SUM(overview!$J$7:$L$7))</f>
        <v>2.4461499999999998</v>
      </c>
      <c r="O24" s="1">
        <f t="shared" si="2"/>
        <v>7.4</v>
      </c>
      <c r="P24" s="1">
        <f t="shared" si="3"/>
        <v>19.600000000000001</v>
      </c>
      <c r="Q24" s="1">
        <f t="shared" si="7"/>
        <v>0.59969914112137612</v>
      </c>
      <c r="R24" s="1">
        <v>0.124</v>
      </c>
      <c r="S24" s="1">
        <v>2.8759999999999999</v>
      </c>
      <c r="T24" s="1">
        <v>0.7</v>
      </c>
      <c r="U24" s="1">
        <v>4.3</v>
      </c>
      <c r="V24" s="1">
        <f t="shared" si="4"/>
        <v>0.26485197695211604</v>
      </c>
      <c r="W24" s="1">
        <v>0.81</v>
      </c>
      <c r="X24" s="1">
        <v>2.19</v>
      </c>
      <c r="Y24" s="1">
        <v>6.7</v>
      </c>
      <c r="Z24" s="1">
        <v>14.3</v>
      </c>
      <c r="AA24" s="1">
        <f t="shared" si="5"/>
        <v>0.78940911878961362</v>
      </c>
      <c r="AB24" s="1">
        <v>0.16800000000000001</v>
      </c>
      <c r="AC24" s="1">
        <v>2.8319999999999999</v>
      </c>
      <c r="AD24" s="1">
        <v>0</v>
      </c>
      <c r="AE24" s="1">
        <v>1</v>
      </c>
      <c r="AF24" s="1" t="e">
        <f t="shared" si="1"/>
        <v>#DIV/0!</v>
      </c>
      <c r="AH24" s="1">
        <f t="shared" si="9"/>
        <v>0.75931232757166645</v>
      </c>
      <c r="AI24" s="1">
        <f t="shared" si="10"/>
        <v>0.12930352929549974</v>
      </c>
      <c r="AJ24" s="1">
        <f t="shared" si="11"/>
        <v>1.7182971014492754</v>
      </c>
      <c r="AK24" s="1">
        <f t="shared" si="12"/>
        <v>537.51065371551113</v>
      </c>
      <c r="AL24" s="1" t="b">
        <f t="shared" si="13"/>
        <v>1</v>
      </c>
      <c r="AM24" s="1">
        <f t="shared" si="14"/>
        <v>78.016692923806772</v>
      </c>
      <c r="AN24" s="1" t="b">
        <f t="shared" si="15"/>
        <v>1</v>
      </c>
      <c r="AO24" s="1">
        <v>9.4879999999999995</v>
      </c>
    </row>
    <row r="25" spans="1:41">
      <c r="A25" s="7">
        <v>22</v>
      </c>
      <c r="B25" s="9" t="s">
        <v>60</v>
      </c>
      <c r="C25" s="9" t="s">
        <v>61</v>
      </c>
      <c r="D25" s="9" t="s">
        <v>65</v>
      </c>
      <c r="E25" s="16" t="s">
        <v>2</v>
      </c>
      <c r="F25" s="2" t="b">
        <f t="shared" si="8"/>
        <v>0</v>
      </c>
      <c r="G25" s="2" t="b">
        <f t="shared" si="6"/>
        <v>0</v>
      </c>
      <c r="H25" s="1" t="s">
        <v>125</v>
      </c>
      <c r="I25" s="2"/>
      <c r="M25" s="1">
        <f>PRODUCT(SUM(PRODUCT(R25,overview!$J$7),PRODUCT(W25,overview!$K$7),PRODUCT(AB25,overview!$L$7)),1/SUM(overview!$J$7:$L$7))</f>
        <v>0.69892500000000002</v>
      </c>
      <c r="N25" s="1">
        <f>PRODUCT(SUM(PRODUCT(S25,overview!$J$7),PRODUCT(X25,overview!$K$7),PRODUCT(AC25,overview!$L$7)),1/SUM(overview!$J$7:$L$7))</f>
        <v>2.3010750000000004</v>
      </c>
      <c r="O25" s="1">
        <f t="shared" si="2"/>
        <v>12.5</v>
      </c>
      <c r="P25" s="1">
        <f t="shared" si="3"/>
        <v>11.5</v>
      </c>
      <c r="Q25" s="1">
        <f t="shared" si="7"/>
        <v>0.27943939245787291</v>
      </c>
      <c r="R25" s="1">
        <v>1</v>
      </c>
      <c r="S25" s="1">
        <v>2</v>
      </c>
      <c r="T25" s="1">
        <v>7</v>
      </c>
      <c r="U25" s="1">
        <v>0</v>
      </c>
      <c r="V25" s="1">
        <f t="shared" si="4"/>
        <v>0</v>
      </c>
      <c r="W25" s="1">
        <v>0.52500000000000002</v>
      </c>
      <c r="X25" s="1">
        <v>2.4750000000000001</v>
      </c>
      <c r="Y25" s="1">
        <v>4.5</v>
      </c>
      <c r="Z25" s="1">
        <v>10.5</v>
      </c>
      <c r="AA25" s="1">
        <f t="shared" si="5"/>
        <v>0.49494949494949486</v>
      </c>
      <c r="AB25" s="1">
        <v>0.83199999999999996</v>
      </c>
      <c r="AC25" s="1">
        <v>2.1680000000000001</v>
      </c>
      <c r="AD25" s="1">
        <v>1</v>
      </c>
      <c r="AE25" s="1">
        <v>1</v>
      </c>
      <c r="AF25" s="1">
        <f t="shared" si="1"/>
        <v>0.38376383763837635</v>
      </c>
      <c r="AH25" s="1">
        <f t="shared" si="9"/>
        <v>0.73618375247363066</v>
      </c>
      <c r="AI25" s="1">
        <f t="shared" si="10"/>
        <v>9.3693809440407935E-2</v>
      </c>
      <c r="AJ25" s="1">
        <f t="shared" si="11"/>
        <v>1.7959183673469388</v>
      </c>
      <c r="AK25" s="1">
        <f t="shared" si="12"/>
        <v>651.84742544503888</v>
      </c>
      <c r="AL25" s="1" t="b">
        <f t="shared" si="13"/>
        <v>1</v>
      </c>
      <c r="AM25" s="1">
        <f t="shared" si="14"/>
        <v>79.135336337348292</v>
      </c>
      <c r="AN25" s="1" t="b">
        <f t="shared" si="15"/>
        <v>1</v>
      </c>
      <c r="AO25" s="1">
        <v>9.4879999999999995</v>
      </c>
    </row>
    <row r="26" spans="1:41">
      <c r="A26" s="7">
        <v>23</v>
      </c>
      <c r="B26" s="9" t="s">
        <v>58</v>
      </c>
      <c r="C26" s="9" t="s">
        <v>59</v>
      </c>
      <c r="D26" s="9" t="s">
        <v>58</v>
      </c>
      <c r="E26" s="16" t="s">
        <v>59</v>
      </c>
      <c r="F26" s="2" t="b">
        <f t="shared" si="8"/>
        <v>0</v>
      </c>
      <c r="G26" s="2" t="b">
        <f t="shared" si="6"/>
        <v>0</v>
      </c>
      <c r="H26" s="1" t="s">
        <v>125</v>
      </c>
      <c r="I26" s="2"/>
      <c r="J26" s="2"/>
      <c r="M26" s="1">
        <f>PRODUCT(SUM(PRODUCT(R26,overview!$J$7),PRODUCT(W26,overview!$K$7),PRODUCT(AB26,overview!$L$7)),1/SUM(overview!$J$7:$L$7))</f>
        <v>0.38125000000000003</v>
      </c>
      <c r="N26" s="1">
        <f>PRODUCT(SUM(PRODUCT(S26,overview!$J$7),PRODUCT(X26,overview!$K$7),PRODUCT(AC26,overview!$L$7)),1/SUM(overview!$J$7:$L$7))</f>
        <v>2.6187500000000004</v>
      </c>
      <c r="O26" s="1">
        <f t="shared" si="2"/>
        <v>4</v>
      </c>
      <c r="P26" s="1">
        <f t="shared" si="3"/>
        <v>14</v>
      </c>
      <c r="Q26" s="1">
        <f t="shared" si="7"/>
        <v>0.50954653937947492</v>
      </c>
      <c r="R26" s="1">
        <v>0.375</v>
      </c>
      <c r="S26" s="1">
        <v>2.625</v>
      </c>
      <c r="T26" s="1">
        <v>2</v>
      </c>
      <c r="U26" s="1">
        <v>1</v>
      </c>
      <c r="V26" s="1">
        <f t="shared" si="4"/>
        <v>7.1428571428571425E-2</v>
      </c>
      <c r="W26" s="1">
        <v>0.38500000000000001</v>
      </c>
      <c r="X26" s="1">
        <v>2.6150000000000002</v>
      </c>
      <c r="Y26" s="1">
        <v>2</v>
      </c>
      <c r="Z26" s="1">
        <v>13</v>
      </c>
      <c r="AA26" s="1">
        <f t="shared" si="5"/>
        <v>0.95697896749521993</v>
      </c>
      <c r="AB26" s="1">
        <v>0.375</v>
      </c>
      <c r="AC26" s="1">
        <v>2.625</v>
      </c>
      <c r="AD26" s="1">
        <v>0</v>
      </c>
      <c r="AE26" s="1">
        <v>0</v>
      </c>
      <c r="AF26" s="1" t="e">
        <f t="shared" si="1"/>
        <v>#DIV/0!</v>
      </c>
      <c r="AH26" s="1">
        <f t="shared" si="9"/>
        <v>0.67966967235204623</v>
      </c>
      <c r="AI26" s="1">
        <f t="shared" si="10"/>
        <v>0.10130025767638799</v>
      </c>
      <c r="AJ26" s="1">
        <f t="shared" si="11"/>
        <v>1.9983706117612203</v>
      </c>
      <c r="AK26" s="1">
        <f t="shared" si="12"/>
        <v>632.54895492009575</v>
      </c>
      <c r="AL26" s="1" t="b">
        <f t="shared" si="13"/>
        <v>1</v>
      </c>
      <c r="AM26" s="1">
        <f t="shared" si="14"/>
        <v>79.571594794795899</v>
      </c>
      <c r="AN26" s="1" t="b">
        <f t="shared" si="15"/>
        <v>1</v>
      </c>
      <c r="AO26" s="1">
        <v>9.4879999999999995</v>
      </c>
    </row>
    <row r="27" spans="1:41">
      <c r="A27" s="7">
        <v>24</v>
      </c>
      <c r="B27" s="9" t="s">
        <v>58</v>
      </c>
      <c r="C27" s="9" t="s">
        <v>59</v>
      </c>
      <c r="D27" s="9" t="s">
        <v>56</v>
      </c>
      <c r="E27" s="16" t="s">
        <v>31</v>
      </c>
      <c r="F27" s="2" t="b">
        <f t="shared" si="8"/>
        <v>0</v>
      </c>
      <c r="G27" s="2" t="b">
        <f t="shared" si="6"/>
        <v>1</v>
      </c>
      <c r="H27" s="1" t="s">
        <v>125</v>
      </c>
      <c r="I27" s="2"/>
      <c r="M27" s="1">
        <f>PRODUCT(SUM(PRODUCT(R27,overview!$J$7),PRODUCT(W27,overview!$K$7),PRODUCT(AB27,overview!$L$7)),1/SUM(overview!$J$7:$L$7))</f>
        <v>0.68177500000000002</v>
      </c>
      <c r="N27" s="1">
        <f>PRODUCT(SUM(PRODUCT(S27,overview!$J$7),PRODUCT(X27,overview!$K$7),PRODUCT(AC27,overview!$L$7)),1/SUM(overview!$J$7:$L$7))</f>
        <v>2.318225</v>
      </c>
      <c r="O27" s="1">
        <f t="shared" si="2"/>
        <v>6.5</v>
      </c>
      <c r="P27" s="1">
        <f t="shared" si="3"/>
        <v>15.5</v>
      </c>
      <c r="Q27" s="1">
        <f t="shared" si="7"/>
        <v>0.70129998332610255</v>
      </c>
      <c r="R27" s="1">
        <v>0.375</v>
      </c>
      <c r="S27" s="1">
        <v>2.625</v>
      </c>
      <c r="T27" s="1">
        <v>1</v>
      </c>
      <c r="U27" s="1">
        <v>0</v>
      </c>
      <c r="V27" s="1">
        <f t="shared" si="4"/>
        <v>0</v>
      </c>
      <c r="W27" s="1">
        <v>0.85899999999999999</v>
      </c>
      <c r="X27" s="1">
        <v>2.141</v>
      </c>
      <c r="Y27" s="1">
        <v>5.5</v>
      </c>
      <c r="Z27" s="1">
        <v>14.5</v>
      </c>
      <c r="AA27" s="1">
        <f t="shared" si="5"/>
        <v>1.0577470171117997</v>
      </c>
      <c r="AB27" s="1">
        <v>0.54600000000000004</v>
      </c>
      <c r="AC27" s="1">
        <v>2.4540000000000002</v>
      </c>
      <c r="AD27" s="1">
        <v>0</v>
      </c>
      <c r="AE27" s="1">
        <v>1</v>
      </c>
      <c r="AF27" s="1" t="e">
        <f t="shared" si="1"/>
        <v>#DIV/0!</v>
      </c>
      <c r="AH27" s="1">
        <f t="shared" si="9"/>
        <v>0.62164467834570925</v>
      </c>
      <c r="AI27" s="1">
        <f t="shared" si="10"/>
        <v>0.10626648430808486</v>
      </c>
      <c r="AJ27" s="1">
        <f t="shared" si="11"/>
        <v>2.1361079865016874</v>
      </c>
      <c r="AK27" s="1">
        <f t="shared" si="12"/>
        <v>555.18274391246223</v>
      </c>
      <c r="AL27" s="1" t="b">
        <f t="shared" si="13"/>
        <v>1</v>
      </c>
      <c r="AM27" s="1">
        <f t="shared" si="14"/>
        <v>83.481941637063144</v>
      </c>
      <c r="AN27" s="1" t="b">
        <f t="shared" si="15"/>
        <v>1</v>
      </c>
      <c r="AO27" s="1">
        <v>9.4879999999999995</v>
      </c>
    </row>
    <row r="28" spans="1:41">
      <c r="A28" s="7">
        <v>25</v>
      </c>
      <c r="B28" s="9" t="s">
        <v>65</v>
      </c>
      <c r="C28" s="9" t="s">
        <v>2</v>
      </c>
      <c r="D28" s="9" t="s">
        <v>75</v>
      </c>
      <c r="E28" s="16" t="s">
        <v>1</v>
      </c>
      <c r="F28" s="2" t="b">
        <f t="shared" si="8"/>
        <v>1</v>
      </c>
      <c r="G28" s="2" t="b">
        <f t="shared" si="6"/>
        <v>0</v>
      </c>
      <c r="H28" s="1" t="s">
        <v>125</v>
      </c>
      <c r="I28" s="3"/>
      <c r="M28" s="1">
        <f>PRODUCT(SUM(PRODUCT(R28,overview!$J$7),PRODUCT(W28,overview!$K$7),PRODUCT(AB28,overview!$L$7)),1/SUM(overview!$J$7:$L$7))</f>
        <v>0.77650000000000008</v>
      </c>
      <c r="N28" s="1">
        <f>PRODUCT(SUM(PRODUCT(S28,overview!$J$7),PRODUCT(X28,overview!$K$7),PRODUCT(AC28,overview!$L$7)),1/SUM(overview!$J$7:$L$7))</f>
        <v>2.2235</v>
      </c>
      <c r="O28" s="1">
        <f t="shared" si="2"/>
        <v>11</v>
      </c>
      <c r="P28" s="1">
        <f t="shared" si="3"/>
        <v>20</v>
      </c>
      <c r="Q28" s="1">
        <f t="shared" si="7"/>
        <v>0.63495308379499982</v>
      </c>
      <c r="R28" s="1">
        <v>0.46400000000000002</v>
      </c>
      <c r="S28" s="1">
        <v>2.536</v>
      </c>
      <c r="T28" s="1">
        <v>3</v>
      </c>
      <c r="U28" s="1">
        <v>9</v>
      </c>
      <c r="V28" s="1">
        <f t="shared" si="4"/>
        <v>0.54889589905362779</v>
      </c>
      <c r="W28" s="1">
        <v>0.96</v>
      </c>
      <c r="X28" s="1">
        <v>2.04</v>
      </c>
      <c r="Y28" s="1">
        <v>8</v>
      </c>
      <c r="Z28" s="1">
        <v>9</v>
      </c>
      <c r="AA28" s="1">
        <f t="shared" si="5"/>
        <v>0.52941176470588225</v>
      </c>
      <c r="AB28" s="1">
        <v>0.56399999999999995</v>
      </c>
      <c r="AC28" s="1">
        <v>2.4359999999999999</v>
      </c>
      <c r="AD28" s="1">
        <v>0</v>
      </c>
      <c r="AE28" s="1">
        <v>2</v>
      </c>
      <c r="AF28" s="1" t="e">
        <f t="shared" si="1"/>
        <v>#DIV/0!</v>
      </c>
      <c r="AH28" s="1">
        <f t="shared" si="9"/>
        <v>0.57854406130268188</v>
      </c>
      <c r="AI28" s="1">
        <f t="shared" si="10"/>
        <v>8.3777449590884429E-2</v>
      </c>
      <c r="AJ28" s="1">
        <f t="shared" si="11"/>
        <v>0.93219811976442157</v>
      </c>
      <c r="AK28" s="1">
        <f t="shared" si="12"/>
        <v>414.53659999791159</v>
      </c>
      <c r="AL28" s="1" t="b">
        <f t="shared" si="13"/>
        <v>1</v>
      </c>
      <c r="AM28" s="1">
        <f t="shared" si="14"/>
        <v>81.977142222177761</v>
      </c>
      <c r="AN28" s="1" t="b">
        <f t="shared" si="15"/>
        <v>1</v>
      </c>
      <c r="AO28" s="1">
        <v>9.4879999999999995</v>
      </c>
    </row>
    <row r="29" spans="1:41">
      <c r="A29" s="7">
        <v>26</v>
      </c>
      <c r="B29" s="9" t="s">
        <v>47</v>
      </c>
      <c r="C29" s="9" t="s">
        <v>48</v>
      </c>
      <c r="D29" s="9" t="s">
        <v>47</v>
      </c>
      <c r="E29" s="16" t="s">
        <v>48</v>
      </c>
      <c r="F29" s="2" t="b">
        <f t="shared" si="8"/>
        <v>0</v>
      </c>
      <c r="G29" s="2" t="b">
        <f t="shared" si="6"/>
        <v>0</v>
      </c>
      <c r="H29" s="1" t="s">
        <v>125</v>
      </c>
      <c r="I29" s="3"/>
      <c r="J29" s="2"/>
      <c r="M29" s="1">
        <f>PRODUCT(SUM(PRODUCT(R29,overview!$J$7),PRODUCT(W29,overview!$K$7),PRODUCT(AB29,overview!$L$7)),1/SUM(overview!$J$7:$L$7))</f>
        <v>0.8357</v>
      </c>
      <c r="N29" s="1">
        <f>PRODUCT(SUM(PRODUCT(S29,overview!$J$7),PRODUCT(X29,overview!$K$7),PRODUCT(AC29,overview!$L$7)),1/SUM(overview!$J$7:$L$7))</f>
        <v>2.1643000000000003</v>
      </c>
      <c r="O29" s="1">
        <f t="shared" si="2"/>
        <v>14.7</v>
      </c>
      <c r="P29" s="1">
        <f t="shared" si="3"/>
        <v>10.3</v>
      </c>
      <c r="Q29" s="1">
        <f t="shared" si="7"/>
        <v>0.2705532982494851</v>
      </c>
      <c r="R29" s="1">
        <v>0.96399999999999997</v>
      </c>
      <c r="S29" s="1">
        <v>2.036</v>
      </c>
      <c r="T29" s="1">
        <v>9.6999999999999993</v>
      </c>
      <c r="U29" s="1">
        <v>3.3</v>
      </c>
      <c r="V29" s="1">
        <f t="shared" si="4"/>
        <v>0.16107994247868268</v>
      </c>
      <c r="W29" s="1">
        <v>0.76300000000000001</v>
      </c>
      <c r="X29" s="1">
        <v>2.2370000000000001</v>
      </c>
      <c r="Y29" s="1">
        <v>5</v>
      </c>
      <c r="Z29" s="1">
        <v>7</v>
      </c>
      <c r="AA29" s="1">
        <f t="shared" si="5"/>
        <v>0.47751452838623154</v>
      </c>
      <c r="AB29" s="1">
        <v>0.85699999999999998</v>
      </c>
      <c r="AC29" s="1">
        <v>2.1429999999999998</v>
      </c>
      <c r="AD29" s="1">
        <v>0</v>
      </c>
      <c r="AE29" s="1">
        <v>0</v>
      </c>
      <c r="AF29" s="1" t="e">
        <f t="shared" si="1"/>
        <v>#DIV/0!</v>
      </c>
      <c r="AH29" s="1">
        <f t="shared" si="9"/>
        <v>0.61115244626125764</v>
      </c>
      <c r="AI29" s="1">
        <f t="shared" si="10"/>
        <v>7.3928677089733955E-2</v>
      </c>
      <c r="AJ29" s="1">
        <f t="shared" si="11"/>
        <v>0.73514431239388767</v>
      </c>
      <c r="AK29" s="1">
        <f t="shared" si="12"/>
        <v>258.09862438074384</v>
      </c>
      <c r="AL29" s="1" t="b">
        <f t="shared" si="13"/>
        <v>1</v>
      </c>
      <c r="AM29" s="1">
        <f t="shared" si="14"/>
        <v>85.830744886519895</v>
      </c>
      <c r="AN29" s="1" t="b">
        <f t="shared" si="15"/>
        <v>1</v>
      </c>
      <c r="AO29" s="1">
        <v>9.4879999999999995</v>
      </c>
    </row>
    <row r="30" spans="1:41">
      <c r="A30" s="7">
        <v>27</v>
      </c>
      <c r="B30" s="9" t="s">
        <v>41</v>
      </c>
      <c r="C30" s="9" t="s">
        <v>42</v>
      </c>
      <c r="D30" s="9" t="s">
        <v>65</v>
      </c>
      <c r="E30" s="16" t="s">
        <v>2</v>
      </c>
      <c r="F30" s="2" t="b">
        <f t="shared" si="8"/>
        <v>1</v>
      </c>
      <c r="G30" s="2" t="b">
        <f t="shared" si="6"/>
        <v>0</v>
      </c>
      <c r="H30" s="1" t="s">
        <v>125</v>
      </c>
      <c r="I30" s="3"/>
      <c r="J30" s="4"/>
      <c r="K30" s="4" t="s">
        <v>34</v>
      </c>
      <c r="L30" s="3" t="s">
        <v>161</v>
      </c>
      <c r="M30" s="1">
        <f>PRODUCT(SUM(PRODUCT(R30,overview!$J$7),PRODUCT(W30,overview!$K$7),PRODUCT(AB30,overview!$L$7)),1/SUM(overview!$J$7:$L$7))</f>
        <v>0.46702499999999997</v>
      </c>
      <c r="N30" s="1">
        <f>PRODUCT(SUM(PRODUCT(S30,overview!$J$7),PRODUCT(X30,overview!$K$7),PRODUCT(AC30,overview!$L$7)),1/SUM(overview!$J$7:$L$7))</f>
        <v>2.532975</v>
      </c>
      <c r="O30" s="1">
        <f t="shared" si="2"/>
        <v>8.8000000000000007</v>
      </c>
      <c r="P30" s="1">
        <f t="shared" si="3"/>
        <v>16.2</v>
      </c>
      <c r="Q30" s="1">
        <f t="shared" si="7"/>
        <v>0.33942323480564085</v>
      </c>
      <c r="R30" s="1">
        <v>0.42899999999999999</v>
      </c>
      <c r="S30" s="1">
        <v>2.5710000000000002</v>
      </c>
      <c r="T30" s="1">
        <v>5</v>
      </c>
      <c r="U30" s="1">
        <v>0</v>
      </c>
      <c r="V30" s="1">
        <f t="shared" si="4"/>
        <v>0</v>
      </c>
      <c r="W30" s="1">
        <v>0.49099999999999999</v>
      </c>
      <c r="X30" s="1">
        <v>2.5089999999999999</v>
      </c>
      <c r="Y30" s="1">
        <v>3.8</v>
      </c>
      <c r="Z30" s="1">
        <v>15.2</v>
      </c>
      <c r="AA30" s="1">
        <f t="shared" si="5"/>
        <v>0.78278198485452366</v>
      </c>
      <c r="AB30" s="1">
        <v>0.4</v>
      </c>
      <c r="AC30" s="1">
        <v>2.6</v>
      </c>
      <c r="AD30" s="1">
        <v>0</v>
      </c>
      <c r="AE30" s="1">
        <v>1</v>
      </c>
      <c r="AF30" s="1" t="e">
        <f t="shared" si="1"/>
        <v>#DIV/0!</v>
      </c>
      <c r="AH30" s="1">
        <f t="shared" si="9"/>
        <v>0.63695428395727383</v>
      </c>
      <c r="AI30" s="1">
        <f t="shared" si="10"/>
        <v>7.5240115091412693E-2</v>
      </c>
      <c r="AJ30" s="1">
        <f t="shared" si="11"/>
        <v>0.68201479000976672</v>
      </c>
      <c r="AK30" s="1">
        <f t="shared" si="12"/>
        <v>125.96777929300305</v>
      </c>
      <c r="AL30" s="1" t="b">
        <f t="shared" si="13"/>
        <v>1</v>
      </c>
      <c r="AM30" s="1">
        <f t="shared" si="14"/>
        <v>96.992639971040987</v>
      </c>
      <c r="AN30" s="1" t="b">
        <f t="shared" si="15"/>
        <v>1</v>
      </c>
      <c r="AO30" s="1">
        <v>9.4879999999999995</v>
      </c>
    </row>
    <row r="31" spans="1:41">
      <c r="A31" s="7">
        <v>28</v>
      </c>
      <c r="B31" s="9" t="s">
        <v>43</v>
      </c>
      <c r="C31" s="9" t="s">
        <v>44</v>
      </c>
      <c r="D31" s="9" t="s">
        <v>56</v>
      </c>
      <c r="E31" s="16" t="s">
        <v>31</v>
      </c>
      <c r="F31" s="2" t="b">
        <f t="shared" si="8"/>
        <v>0</v>
      </c>
      <c r="G31" s="2" t="b">
        <f t="shared" si="6"/>
        <v>1</v>
      </c>
      <c r="H31" s="1" t="s">
        <v>125</v>
      </c>
      <c r="K31" s="2"/>
      <c r="L31" s="2"/>
      <c r="M31" s="1">
        <f>PRODUCT(SUM(PRODUCT(R31,overview!$J$7),PRODUCT(W31,overview!$K$7),PRODUCT(AB31,overview!$L$7)),1/SUM(overview!$J$7:$L$7))</f>
        <v>0.66677500000000001</v>
      </c>
      <c r="N31" s="1">
        <f>PRODUCT(SUM(PRODUCT(S31,overview!$J$7),PRODUCT(X31,overview!$K$7),PRODUCT(AC31,overview!$L$7)),1/SUM(overview!$J$7:$L$7))</f>
        <v>2.3332250000000001</v>
      </c>
      <c r="O31" s="1">
        <f t="shared" si="2"/>
        <v>11.2</v>
      </c>
      <c r="P31" s="1">
        <f t="shared" si="3"/>
        <v>19.8</v>
      </c>
      <c r="Q31" s="1">
        <f t="shared" si="7"/>
        <v>0.50520757596398613</v>
      </c>
      <c r="R31" s="1">
        <v>0.375</v>
      </c>
      <c r="S31" s="1">
        <v>2.625</v>
      </c>
      <c r="T31" s="1">
        <v>3</v>
      </c>
      <c r="U31" s="1">
        <v>0</v>
      </c>
      <c r="V31" s="1">
        <f t="shared" si="4"/>
        <v>0</v>
      </c>
      <c r="W31" s="1">
        <v>0.83499999999999996</v>
      </c>
      <c r="X31" s="1">
        <v>2.165</v>
      </c>
      <c r="Y31" s="1">
        <v>8.1999999999999993</v>
      </c>
      <c r="Z31" s="1">
        <v>17.8</v>
      </c>
      <c r="AA31" s="1">
        <f t="shared" si="5"/>
        <v>0.83721061229088045</v>
      </c>
      <c r="AB31" s="1">
        <v>0.54600000000000004</v>
      </c>
      <c r="AC31" s="1">
        <v>2.4540000000000002</v>
      </c>
      <c r="AD31" s="1">
        <v>0</v>
      </c>
      <c r="AE31" s="1">
        <v>2</v>
      </c>
      <c r="AF31" s="1" t="e">
        <f t="shared" si="1"/>
        <v>#DIV/0!</v>
      </c>
      <c r="AH31" s="1">
        <f t="shared" si="9"/>
        <v>0.60345501880101793</v>
      </c>
      <c r="AI31" s="1">
        <f t="shared" si="10"/>
        <v>6.8147211980831984E-2</v>
      </c>
      <c r="AJ31" s="1">
        <f t="shared" si="11"/>
        <v>0.50750351430416774</v>
      </c>
      <c r="AK31" s="1">
        <f t="shared" si="12"/>
        <v>108.78378512606254</v>
      </c>
      <c r="AL31" s="1" t="b">
        <f t="shared" si="13"/>
        <v>1</v>
      </c>
      <c r="AM31" s="1">
        <f t="shared" si="14"/>
        <v>118.52259706870812</v>
      </c>
      <c r="AN31" s="1" t="b">
        <f t="shared" si="15"/>
        <v>1</v>
      </c>
      <c r="AO31" s="1">
        <v>9.4879999999999995</v>
      </c>
    </row>
    <row r="32" spans="1:41">
      <c r="A32" s="7">
        <v>29</v>
      </c>
      <c r="B32" s="9" t="s">
        <v>54</v>
      </c>
      <c r="C32" s="9" t="s">
        <v>55</v>
      </c>
      <c r="D32" s="9" t="s">
        <v>43</v>
      </c>
      <c r="E32" s="16" t="s">
        <v>44</v>
      </c>
      <c r="F32" s="2" t="b">
        <f t="shared" si="8"/>
        <v>1</v>
      </c>
      <c r="G32" s="2" t="b">
        <f t="shared" si="6"/>
        <v>1</v>
      </c>
      <c r="H32" s="1" t="s">
        <v>125</v>
      </c>
      <c r="I32" s="3"/>
      <c r="J32" s="2"/>
      <c r="M32" s="1">
        <f>PRODUCT(SUM(PRODUCT(R32,overview!$J$7),PRODUCT(W32,overview!$K$7),PRODUCT(AB32,overview!$L$7)),1/SUM(overview!$J$7:$L$7))</f>
        <v>0.51032500000000003</v>
      </c>
      <c r="N32" s="1">
        <f>PRODUCT(SUM(PRODUCT(S32,overview!$J$7),PRODUCT(X32,overview!$K$7),PRODUCT(AC32,overview!$L$7)),1/SUM(overview!$J$7:$L$7))</f>
        <v>2.4896750000000001</v>
      </c>
      <c r="O32" s="1">
        <f t="shared" si="2"/>
        <v>11</v>
      </c>
      <c r="P32" s="1">
        <f t="shared" si="3"/>
        <v>15</v>
      </c>
      <c r="Q32" s="1">
        <f t="shared" si="7"/>
        <v>0.27951348158804956</v>
      </c>
      <c r="R32" s="1">
        <v>0.442</v>
      </c>
      <c r="S32" s="1">
        <v>2.5579999999999998</v>
      </c>
      <c r="T32" s="1">
        <v>5.5</v>
      </c>
      <c r="U32" s="1">
        <v>3.5</v>
      </c>
      <c r="V32" s="1">
        <f t="shared" si="4"/>
        <v>0.10995806382827493</v>
      </c>
      <c r="W32" s="1">
        <v>0.55400000000000005</v>
      </c>
      <c r="X32" s="1">
        <v>2.4460000000000002</v>
      </c>
      <c r="Y32" s="1">
        <v>5.5</v>
      </c>
      <c r="Z32" s="1">
        <v>10.5</v>
      </c>
      <c r="AA32" s="1">
        <f t="shared" si="5"/>
        <v>0.43239426150301052</v>
      </c>
      <c r="AB32" s="1">
        <v>0.375</v>
      </c>
      <c r="AC32" s="1">
        <v>2.625</v>
      </c>
      <c r="AD32" s="1">
        <v>0</v>
      </c>
      <c r="AE32" s="1">
        <v>1</v>
      </c>
      <c r="AF32" s="1" t="e">
        <f t="shared" si="1"/>
        <v>#DIV/0!</v>
      </c>
      <c r="AH32" s="1">
        <f t="shared" si="9"/>
        <v>0.58072402151618707</v>
      </c>
      <c r="AI32" s="1">
        <f t="shared" si="10"/>
        <v>6.0664905814257292E-2</v>
      </c>
      <c r="AJ32" s="1">
        <f t="shared" si="11"/>
        <v>0.52383442916915712</v>
      </c>
      <c r="AK32" s="1">
        <f t="shared" si="12"/>
        <v>104.94412240943582</v>
      </c>
      <c r="AL32" s="1" t="b">
        <f t="shared" si="13"/>
        <v>1</v>
      </c>
      <c r="AM32" s="1">
        <f t="shared" si="14"/>
        <v>140.17858577909851</v>
      </c>
      <c r="AN32" s="1" t="b">
        <f t="shared" si="15"/>
        <v>1</v>
      </c>
      <c r="AO32" s="1">
        <v>9.4879999999999995</v>
      </c>
    </row>
    <row r="33" spans="1:41">
      <c r="A33" s="7">
        <v>30</v>
      </c>
      <c r="B33" s="9" t="s">
        <v>28</v>
      </c>
      <c r="C33" s="9" t="s">
        <v>29</v>
      </c>
      <c r="D33" s="9" t="s">
        <v>28</v>
      </c>
      <c r="E33" s="16" t="s">
        <v>29</v>
      </c>
      <c r="F33" s="2" t="b">
        <f t="shared" si="8"/>
        <v>0</v>
      </c>
      <c r="G33" s="2" t="b">
        <f t="shared" si="6"/>
        <v>0</v>
      </c>
      <c r="H33" s="1" t="s">
        <v>285</v>
      </c>
      <c r="I33" s="3"/>
      <c r="J33" s="2"/>
      <c r="M33" s="1">
        <f>PRODUCT(SUM(PRODUCT(R33,overview!$J$7),PRODUCT(W33,overview!$K$7),PRODUCT(AB33,overview!$L$7)),1/SUM(overview!$J$7:$L$7))</f>
        <v>0.68575000000000008</v>
      </c>
      <c r="N33" s="1">
        <f>PRODUCT(SUM(PRODUCT(S33,overview!$J$7),PRODUCT(X33,overview!$K$7),PRODUCT(AC33,overview!$L$7)),1/SUM(overview!$J$7:$L$7))</f>
        <v>2.3142499999999999</v>
      </c>
      <c r="O33" s="1">
        <f t="shared" si="2"/>
        <v>14</v>
      </c>
      <c r="P33" s="1">
        <f t="shared" si="3"/>
        <v>7</v>
      </c>
      <c r="Q33" s="1">
        <f t="shared" si="7"/>
        <v>0.14815815058874368</v>
      </c>
      <c r="R33" s="1">
        <v>0.66700000000000004</v>
      </c>
      <c r="S33" s="1">
        <v>2.3330000000000002</v>
      </c>
      <c r="T33" s="1">
        <v>6</v>
      </c>
      <c r="U33" s="1">
        <v>0</v>
      </c>
      <c r="V33" s="1">
        <f t="shared" si="4"/>
        <v>0</v>
      </c>
      <c r="W33" s="1">
        <v>0.69699999999999995</v>
      </c>
      <c r="X33" s="1">
        <v>2.3029999999999999</v>
      </c>
      <c r="Y33" s="1">
        <v>8</v>
      </c>
      <c r="Z33" s="1">
        <v>7</v>
      </c>
      <c r="AA33" s="1">
        <f t="shared" si="5"/>
        <v>0.26481762917933133</v>
      </c>
      <c r="AB33" s="1">
        <v>0.66700000000000004</v>
      </c>
      <c r="AC33" s="1">
        <v>2.3330000000000002</v>
      </c>
      <c r="AD33" s="1">
        <v>0</v>
      </c>
      <c r="AE33" s="1">
        <v>0</v>
      </c>
      <c r="AF33" s="1" t="e">
        <f t="shared" si="1"/>
        <v>#DIV/0!</v>
      </c>
      <c r="AH33" s="1">
        <f t="shared" si="9"/>
        <v>0.57257353089589802</v>
      </c>
      <c r="AI33" s="1">
        <f t="shared" si="10"/>
        <v>2.90588612408791E-2</v>
      </c>
      <c r="AJ33" s="1">
        <f t="shared" si="11"/>
        <v>0.44314902020355457</v>
      </c>
      <c r="AK33" s="1">
        <f t="shared" si="12"/>
        <v>103.51518971475606</v>
      </c>
      <c r="AL33" s="1" t="b">
        <f t="shared" si="13"/>
        <v>1</v>
      </c>
      <c r="AM33" s="1">
        <f t="shared" si="14"/>
        <v>160.14063607821737</v>
      </c>
      <c r="AN33" s="1" t="b">
        <f t="shared" si="15"/>
        <v>1</v>
      </c>
      <c r="AO33" s="1">
        <v>9.4879999999999995</v>
      </c>
    </row>
    <row r="34" spans="1:41">
      <c r="A34" s="7">
        <v>31</v>
      </c>
      <c r="B34" s="9" t="s">
        <v>98</v>
      </c>
      <c r="C34" s="9" t="s">
        <v>50</v>
      </c>
      <c r="D34" s="9" t="s">
        <v>49</v>
      </c>
      <c r="E34" s="16" t="s">
        <v>50</v>
      </c>
      <c r="F34" s="2" t="b">
        <f t="shared" si="8"/>
        <v>0</v>
      </c>
      <c r="G34" s="2" t="b">
        <f t="shared" si="6"/>
        <v>0</v>
      </c>
      <c r="H34" s="1" t="s">
        <v>285</v>
      </c>
      <c r="I34" s="3"/>
      <c r="J34" s="4"/>
      <c r="K34" s="2"/>
      <c r="L34" s="2"/>
      <c r="M34" s="1">
        <f>PRODUCT(SUM(PRODUCT(R34,overview!$J$7),PRODUCT(W34,overview!$K$7),PRODUCT(AB34,overview!$L$7)),1/SUM(overview!$J$7:$L$7))</f>
        <v>0.35550000000000004</v>
      </c>
      <c r="N34" s="1">
        <f>PRODUCT(SUM(PRODUCT(S34,overview!$J$7),PRODUCT(X34,overview!$K$7),PRODUCT(AC34,overview!$L$7)),1/SUM(overview!$J$7:$L$7))</f>
        <v>2.6444999999999999</v>
      </c>
      <c r="O34" s="1">
        <f t="shared" si="2"/>
        <v>13</v>
      </c>
      <c r="P34" s="1">
        <f t="shared" si="3"/>
        <v>7</v>
      </c>
      <c r="Q34" s="1">
        <f t="shared" si="7"/>
        <v>7.2385357127274341E-2</v>
      </c>
      <c r="R34" s="1">
        <v>0.33300000000000002</v>
      </c>
      <c r="S34" s="1">
        <v>2.6669999999999998</v>
      </c>
      <c r="T34" s="1">
        <v>8</v>
      </c>
      <c r="U34" s="1">
        <v>0</v>
      </c>
      <c r="V34" s="1">
        <f t="shared" si="4"/>
        <v>0</v>
      </c>
      <c r="W34" s="1">
        <v>0.36899999999999999</v>
      </c>
      <c r="X34" s="1">
        <v>2.6309999999999998</v>
      </c>
      <c r="Y34" s="1">
        <v>4</v>
      </c>
      <c r="Z34" s="1">
        <v>7</v>
      </c>
      <c r="AA34" s="1">
        <f t="shared" si="5"/>
        <v>0.24543899657924745</v>
      </c>
      <c r="AB34" s="1">
        <v>0.33300000000000002</v>
      </c>
      <c r="AC34" s="1">
        <v>2.6669999999999998</v>
      </c>
      <c r="AD34" s="1">
        <v>1</v>
      </c>
      <c r="AE34" s="1">
        <v>0</v>
      </c>
      <c r="AF34" s="1">
        <f t="shared" si="1"/>
        <v>0</v>
      </c>
      <c r="AH34" s="1">
        <f t="shared" si="9"/>
        <v>0.52198003969748108</v>
      </c>
      <c r="AI34" s="1">
        <f t="shared" si="10"/>
        <v>1.9794936179116967E-2</v>
      </c>
      <c r="AJ34" s="1">
        <f t="shared" si="11"/>
        <v>0.4003574620196606</v>
      </c>
      <c r="AK34" s="1">
        <f t="shared" si="12"/>
        <v>100.83788333967817</v>
      </c>
      <c r="AL34" s="1" t="b">
        <f t="shared" si="13"/>
        <v>1</v>
      </c>
      <c r="AM34" s="1">
        <f t="shared" si="14"/>
        <v>188.5604801574398</v>
      </c>
      <c r="AN34" s="1" t="b">
        <f t="shared" si="15"/>
        <v>1</v>
      </c>
      <c r="AO34" s="1">
        <v>9.4879999999999995</v>
      </c>
    </row>
    <row r="35" spans="1:41">
      <c r="A35" s="7">
        <v>32</v>
      </c>
      <c r="B35" s="9" t="s">
        <v>30</v>
      </c>
      <c r="C35" s="9" t="s">
        <v>31</v>
      </c>
      <c r="D35" s="9" t="s">
        <v>53</v>
      </c>
      <c r="E35" s="16" t="s">
        <v>33</v>
      </c>
      <c r="F35" s="2" t="b">
        <f t="shared" si="8"/>
        <v>0</v>
      </c>
      <c r="G35" s="2" t="b">
        <f t="shared" si="6"/>
        <v>1</v>
      </c>
      <c r="H35" s="1" t="s">
        <v>285</v>
      </c>
      <c r="J35" s="4"/>
      <c r="M35" s="1">
        <f>PRODUCT(SUM(PRODUCT(R35,overview!$J$7),PRODUCT(W35,overview!$K$7),PRODUCT(AB35,overview!$L$7)),1/SUM(overview!$J$7:$L$7))</f>
        <v>0.93437500000000007</v>
      </c>
      <c r="N35" s="1">
        <f>PRODUCT(SUM(PRODUCT(S35,overview!$J$7),PRODUCT(X35,overview!$K$7),PRODUCT(AC35,overview!$L$7)),1/SUM(overview!$J$7:$L$7))</f>
        <v>2.0656250000000003</v>
      </c>
      <c r="O35" s="1">
        <f t="shared" si="2"/>
        <v>16.3</v>
      </c>
      <c r="P35" s="1">
        <f t="shared" si="3"/>
        <v>22.7</v>
      </c>
      <c r="Q35" s="1">
        <f t="shared" si="7"/>
        <v>0.62995275795179273</v>
      </c>
      <c r="R35" s="1">
        <v>1</v>
      </c>
      <c r="S35" s="1">
        <v>2</v>
      </c>
      <c r="T35" s="1">
        <v>8</v>
      </c>
      <c r="U35" s="1">
        <v>1</v>
      </c>
      <c r="V35" s="1">
        <f t="shared" si="4"/>
        <v>6.25E-2</v>
      </c>
      <c r="W35" s="1">
        <v>0.89500000000000002</v>
      </c>
      <c r="X35" s="1">
        <v>2.105</v>
      </c>
      <c r="Y35" s="1">
        <v>7.3</v>
      </c>
      <c r="Z35" s="1">
        <v>20.7</v>
      </c>
      <c r="AA35" s="1">
        <f t="shared" si="5"/>
        <v>1.2056421436241176</v>
      </c>
      <c r="AB35" s="1">
        <v>1</v>
      </c>
      <c r="AC35" s="1">
        <v>2</v>
      </c>
      <c r="AD35" s="1">
        <v>1</v>
      </c>
      <c r="AE35" s="1">
        <v>1</v>
      </c>
      <c r="AF35" s="1">
        <f t="shared" si="1"/>
        <v>0.5</v>
      </c>
      <c r="AH35" s="1">
        <f t="shared" si="9"/>
        <v>0.47033653537579428</v>
      </c>
      <c r="AI35" s="1">
        <f t="shared" si="10"/>
        <v>2.4815730237895576E-2</v>
      </c>
      <c r="AJ35" s="1">
        <f t="shared" si="11"/>
        <v>0.37507102541762954</v>
      </c>
      <c r="AK35" s="1">
        <f t="shared" si="12"/>
        <v>82.247704773256075</v>
      </c>
      <c r="AL35" s="1" t="b">
        <f t="shared" si="13"/>
        <v>1</v>
      </c>
      <c r="AM35" s="1">
        <f t="shared" si="14"/>
        <v>207.62412840558241</v>
      </c>
      <c r="AN35" s="1" t="b">
        <f t="shared" si="15"/>
        <v>1</v>
      </c>
      <c r="AO35" s="1">
        <v>9.4879999999999995</v>
      </c>
    </row>
    <row r="36" spans="1:41">
      <c r="A36" s="7">
        <v>33</v>
      </c>
      <c r="B36" s="9" t="s">
        <v>74</v>
      </c>
      <c r="C36" s="9" t="s">
        <v>1</v>
      </c>
      <c r="D36" s="9" t="s">
        <v>75</v>
      </c>
      <c r="E36" s="16" t="s">
        <v>1</v>
      </c>
      <c r="F36" s="2" t="b">
        <f t="shared" si="8"/>
        <v>1</v>
      </c>
      <c r="G36" s="2" t="b">
        <f t="shared" si="6"/>
        <v>1</v>
      </c>
      <c r="H36" s="1" t="s">
        <v>285</v>
      </c>
      <c r="I36" s="3"/>
      <c r="J36" s="2"/>
      <c r="K36" s="2"/>
      <c r="L36" s="2"/>
      <c r="M36" s="1">
        <f>PRODUCT(SUM(PRODUCT(R36,overview!$J$7),PRODUCT(W36,overview!$K$7),PRODUCT(AB36,overview!$L$7)),1/SUM(overview!$J$7:$L$7))</f>
        <v>0.88667499999999999</v>
      </c>
      <c r="N36" s="1">
        <f>PRODUCT(SUM(PRODUCT(S36,overview!$J$7),PRODUCT(X36,overview!$K$7),PRODUCT(AC36,overview!$L$7)),1/SUM(overview!$J$7:$L$7))</f>
        <v>2.1133250000000001</v>
      </c>
      <c r="O36" s="1">
        <f t="shared" si="2"/>
        <v>16</v>
      </c>
      <c r="P36" s="1">
        <f t="shared" si="3"/>
        <v>17</v>
      </c>
      <c r="Q36" s="1">
        <f t="shared" si="7"/>
        <v>0.44578670460057024</v>
      </c>
      <c r="R36" s="1">
        <v>1.181</v>
      </c>
      <c r="S36" s="1">
        <v>1.819</v>
      </c>
      <c r="T36" s="1">
        <v>8</v>
      </c>
      <c r="U36" s="1">
        <v>0</v>
      </c>
      <c r="V36" s="1">
        <f t="shared" si="4"/>
        <v>0</v>
      </c>
      <c r="W36" s="1">
        <v>0.71499999999999997</v>
      </c>
      <c r="X36" s="1">
        <v>2.2850000000000001</v>
      </c>
      <c r="Y36" s="1">
        <v>7</v>
      </c>
      <c r="Z36" s="1">
        <v>17</v>
      </c>
      <c r="AA36" s="1">
        <f t="shared" si="5"/>
        <v>0.75992497655517333</v>
      </c>
      <c r="AB36" s="1">
        <v>1.0580000000000001</v>
      </c>
      <c r="AC36" s="1">
        <v>1.9419999999999999</v>
      </c>
      <c r="AD36" s="1">
        <v>1</v>
      </c>
      <c r="AE36" s="1">
        <v>0</v>
      </c>
      <c r="AF36" s="1">
        <f t="shared" si="1"/>
        <v>0</v>
      </c>
      <c r="AH36" s="1">
        <f t="shared" si="9"/>
        <v>0.47553658084051104</v>
      </c>
      <c r="AI36" s="1">
        <f t="shared" si="10"/>
        <v>2.6212724335461943E-2</v>
      </c>
      <c r="AJ36" s="1">
        <f t="shared" si="11"/>
        <v>0.21753709770668725</v>
      </c>
      <c r="AK36" s="1">
        <f t="shared" si="12"/>
        <v>52.969490451639942</v>
      </c>
      <c r="AL36" s="1" t="b">
        <f t="shared" si="13"/>
        <v>1</v>
      </c>
      <c r="AM36" s="1">
        <f t="shared" si="14"/>
        <v>175.36910412802044</v>
      </c>
      <c r="AN36" s="1" t="b">
        <f t="shared" si="15"/>
        <v>1</v>
      </c>
      <c r="AO36" s="1">
        <v>9.4879999999999995</v>
      </c>
    </row>
    <row r="37" spans="1:41">
      <c r="A37" s="7">
        <v>34</v>
      </c>
      <c r="B37" s="9" t="s">
        <v>100</v>
      </c>
      <c r="C37" s="9" t="s">
        <v>73</v>
      </c>
      <c r="D37" s="9" t="s">
        <v>72</v>
      </c>
      <c r="E37" s="16" t="s">
        <v>73</v>
      </c>
      <c r="F37" s="2" t="b">
        <f t="shared" si="8"/>
        <v>1</v>
      </c>
      <c r="G37" s="2" t="b">
        <f t="shared" si="6"/>
        <v>1</v>
      </c>
      <c r="H37" s="1" t="s">
        <v>285</v>
      </c>
      <c r="I37" s="3"/>
      <c r="J37" s="2"/>
      <c r="K37" s="2"/>
      <c r="M37" s="1">
        <f>PRODUCT(SUM(PRODUCT(R37,overview!$J$7),PRODUCT(W37,overview!$K$7),PRODUCT(AB37,overview!$L$7)),1/SUM(overview!$J$7:$L$7))</f>
        <v>0.357375</v>
      </c>
      <c r="N37" s="1">
        <f>PRODUCT(SUM(PRODUCT(S37,overview!$J$7),PRODUCT(X37,overview!$K$7),PRODUCT(AC37,overview!$L$7)),1/SUM(overview!$J$7:$L$7))</f>
        <v>2.6426250000000002</v>
      </c>
      <c r="O37" s="1">
        <f t="shared" si="2"/>
        <v>7</v>
      </c>
      <c r="P37" s="1">
        <f t="shared" si="3"/>
        <v>6</v>
      </c>
      <c r="Q37" s="1">
        <f t="shared" si="7"/>
        <v>0.11591558717995497</v>
      </c>
      <c r="R37" s="1">
        <v>0.33300000000000002</v>
      </c>
      <c r="S37" s="1">
        <v>2.6669999999999998</v>
      </c>
      <c r="T37" s="1">
        <v>4</v>
      </c>
      <c r="U37" s="1">
        <v>0</v>
      </c>
      <c r="V37" s="1">
        <f t="shared" si="4"/>
        <v>0</v>
      </c>
      <c r="W37" s="1">
        <v>0.372</v>
      </c>
      <c r="X37" s="1">
        <v>2.6280000000000001</v>
      </c>
      <c r="Y37" s="1">
        <v>2</v>
      </c>
      <c r="Z37" s="1">
        <v>6</v>
      </c>
      <c r="AA37" s="1">
        <f t="shared" si="5"/>
        <v>0.42465753424657526</v>
      </c>
      <c r="AB37" s="1">
        <v>0.33300000000000002</v>
      </c>
      <c r="AC37" s="1">
        <v>2.6669999999999998</v>
      </c>
      <c r="AD37" s="1">
        <v>1</v>
      </c>
      <c r="AE37" s="1">
        <v>0</v>
      </c>
      <c r="AF37" s="1">
        <f t="shared" si="1"/>
        <v>0</v>
      </c>
      <c r="AH37" s="1">
        <f t="shared" si="9"/>
        <v>0.4516124692238353</v>
      </c>
      <c r="AI37" s="1">
        <f t="shared" si="10"/>
        <v>3.403172087183403E-2</v>
      </c>
      <c r="AJ37" s="1">
        <f t="shared" si="11"/>
        <v>0.18199052132701424</v>
      </c>
      <c r="AK37" s="1">
        <f t="shared" si="12"/>
        <v>30.80498579537884</v>
      </c>
      <c r="AL37" s="1" t="b">
        <f t="shared" si="13"/>
        <v>1</v>
      </c>
      <c r="AM37" s="1">
        <f t="shared" si="14"/>
        <v>140.96361022407709</v>
      </c>
      <c r="AN37" s="1" t="b">
        <f t="shared" si="15"/>
        <v>1</v>
      </c>
      <c r="AO37" s="1">
        <v>9.4879999999999995</v>
      </c>
    </row>
    <row r="38" spans="1:41">
      <c r="A38" s="7">
        <v>35</v>
      </c>
      <c r="B38" s="9" t="s">
        <v>49</v>
      </c>
      <c r="C38" s="9" t="s">
        <v>50</v>
      </c>
      <c r="D38" s="9" t="s">
        <v>85</v>
      </c>
      <c r="E38" s="16" t="s">
        <v>86</v>
      </c>
      <c r="F38" s="2" t="b">
        <f t="shared" si="8"/>
        <v>0</v>
      </c>
      <c r="G38" s="2" t="b">
        <f t="shared" si="6"/>
        <v>1</v>
      </c>
      <c r="H38" s="1" t="s">
        <v>285</v>
      </c>
      <c r="J38" s="4"/>
      <c r="M38" s="1">
        <f>PRODUCT(SUM(PRODUCT(R38,overview!$J$7),PRODUCT(W38,overview!$K$7),PRODUCT(AB38,overview!$L$7)),1/SUM(overview!$J$7:$L$7))</f>
        <v>0.22152500000000003</v>
      </c>
      <c r="N38" s="1">
        <f>PRODUCT(SUM(PRODUCT(S38,overview!$J$7),PRODUCT(X38,overview!$K$7),PRODUCT(AC38,overview!$L$7)),1/SUM(overview!$J$7:$L$7))</f>
        <v>2.7784749999999998</v>
      </c>
      <c r="O38" s="1">
        <f t="shared" si="2"/>
        <v>8</v>
      </c>
      <c r="P38" s="1">
        <f t="shared" si="3"/>
        <v>16</v>
      </c>
      <c r="Q38" s="1">
        <f t="shared" si="7"/>
        <v>0.15945797604801198</v>
      </c>
      <c r="R38" s="1">
        <v>0.33300000000000002</v>
      </c>
      <c r="S38" s="1">
        <v>2.6669999999999998</v>
      </c>
      <c r="T38" s="1">
        <v>8</v>
      </c>
      <c r="U38" s="1">
        <v>0</v>
      </c>
      <c r="V38" s="1">
        <f t="shared" si="4"/>
        <v>0</v>
      </c>
      <c r="W38" s="1">
        <v>0.16400000000000001</v>
      </c>
      <c r="X38" s="1">
        <v>2.8359999999999999</v>
      </c>
      <c r="Y38" s="1">
        <v>0</v>
      </c>
      <c r="Z38" s="1">
        <v>14</v>
      </c>
      <c r="AA38" s="1" t="e">
        <f t="shared" si="5"/>
        <v>#DIV/0!</v>
      </c>
      <c r="AB38" s="1">
        <v>9.9000000000000005E-2</v>
      </c>
      <c r="AC38" s="1">
        <v>2.9009999999999998</v>
      </c>
      <c r="AD38" s="1">
        <v>0</v>
      </c>
      <c r="AE38" s="1">
        <v>2</v>
      </c>
      <c r="AF38" s="1" t="e">
        <f t="shared" si="1"/>
        <v>#DIV/0!</v>
      </c>
      <c r="AH38" s="1">
        <f t="shared" si="9"/>
        <v>0.43496538103973215</v>
      </c>
      <c r="AI38" s="1">
        <f t="shared" si="10"/>
        <v>3.4977046451607201E-2</v>
      </c>
      <c r="AJ38" s="1">
        <f t="shared" si="11"/>
        <v>0.18199052132701424</v>
      </c>
      <c r="AK38" s="1">
        <f t="shared" si="12"/>
        <v>14.712802215852623</v>
      </c>
      <c r="AL38" s="1" t="b">
        <f t="shared" si="13"/>
        <v>1</v>
      </c>
      <c r="AM38" s="1">
        <f t="shared" si="14"/>
        <v>113.26092308859727</v>
      </c>
      <c r="AN38" s="1" t="b">
        <f t="shared" si="15"/>
        <v>1</v>
      </c>
      <c r="AO38" s="1">
        <v>9.4879999999999995</v>
      </c>
    </row>
    <row r="39" spans="1:41">
      <c r="A39" s="7">
        <v>36</v>
      </c>
      <c r="B39" s="9" t="s">
        <v>45</v>
      </c>
      <c r="C39" s="9" t="s">
        <v>46</v>
      </c>
      <c r="D39" s="9" t="s">
        <v>45</v>
      </c>
      <c r="E39" s="16" t="s">
        <v>46</v>
      </c>
      <c r="F39" s="2" t="b">
        <f t="shared" si="8"/>
        <v>0</v>
      </c>
      <c r="G39" s="2" t="b">
        <f t="shared" si="6"/>
        <v>0</v>
      </c>
      <c r="H39" s="1" t="s">
        <v>285</v>
      </c>
      <c r="J39" s="4"/>
      <c r="M39" s="1">
        <f>PRODUCT(SUM(PRODUCT(R39,overview!$J$7),PRODUCT(W39,overview!$K$7),PRODUCT(AB39,overview!$L$7)),1/SUM(overview!$J$7:$L$7))</f>
        <v>0.95240000000000014</v>
      </c>
      <c r="N39" s="1">
        <f>PRODUCT(SUM(PRODUCT(S39,overview!$J$7),PRODUCT(X39,overview!$K$7),PRODUCT(AC39,overview!$L$7)),1/SUM(overview!$J$7:$L$7))</f>
        <v>2.0476000000000001</v>
      </c>
      <c r="O39" s="1">
        <f t="shared" si="2"/>
        <v>15</v>
      </c>
      <c r="P39" s="1">
        <f t="shared" si="3"/>
        <v>6</v>
      </c>
      <c r="Q39" s="1">
        <f t="shared" si="7"/>
        <v>0.186051963274077</v>
      </c>
      <c r="R39" s="1">
        <v>1.014</v>
      </c>
      <c r="S39" s="1">
        <v>1.986</v>
      </c>
      <c r="T39" s="1">
        <v>8</v>
      </c>
      <c r="U39" s="1">
        <v>0</v>
      </c>
      <c r="V39" s="1">
        <f t="shared" si="4"/>
        <v>0</v>
      </c>
      <c r="W39" s="1">
        <v>0.91600000000000004</v>
      </c>
      <c r="X39" s="1">
        <v>2.0840000000000001</v>
      </c>
      <c r="Y39" s="1">
        <v>7</v>
      </c>
      <c r="Z39" s="1">
        <v>6</v>
      </c>
      <c r="AA39" s="1">
        <f t="shared" si="5"/>
        <v>0.37674801206471076</v>
      </c>
      <c r="AB39" s="1">
        <v>1</v>
      </c>
      <c r="AC39" s="1">
        <v>2</v>
      </c>
      <c r="AD39" s="1">
        <v>0</v>
      </c>
      <c r="AE39" s="1">
        <v>0</v>
      </c>
      <c r="AF39" s="1" t="e">
        <f t="shared" si="1"/>
        <v>#DIV/0!</v>
      </c>
      <c r="AH39" s="1">
        <f t="shared" si="9"/>
        <v>0.42483343622881409</v>
      </c>
      <c r="AI39" s="1">
        <f t="shared" si="10"/>
        <v>3.649778760167708E-2</v>
      </c>
      <c r="AJ39" s="1">
        <f t="shared" si="11"/>
        <v>0.18199052132701424</v>
      </c>
      <c r="AK39" s="1">
        <f t="shared" si="12"/>
        <v>10.057682201528626</v>
      </c>
      <c r="AL39" s="1" t="b">
        <f t="shared" si="13"/>
        <v>1</v>
      </c>
      <c r="AM39" s="1">
        <f t="shared" si="14"/>
        <v>86.747828660106236</v>
      </c>
      <c r="AN39" s="1" t="b">
        <f t="shared" si="15"/>
        <v>1</v>
      </c>
      <c r="AO39" s="1">
        <v>9.4879999999999995</v>
      </c>
    </row>
    <row r="40" spans="1:41">
      <c r="A40" s="7">
        <v>37</v>
      </c>
      <c r="B40" s="9" t="s">
        <v>72</v>
      </c>
      <c r="C40" s="9" t="s">
        <v>73</v>
      </c>
      <c r="D40" s="9" t="s">
        <v>72</v>
      </c>
      <c r="E40" s="16" t="s">
        <v>73</v>
      </c>
      <c r="F40" s="2" t="b">
        <f t="shared" si="8"/>
        <v>0</v>
      </c>
      <c r="G40" s="2" t="b">
        <f t="shared" si="6"/>
        <v>0</v>
      </c>
      <c r="H40" s="1" t="s">
        <v>285</v>
      </c>
      <c r="I40" s="3"/>
      <c r="J40" s="2"/>
      <c r="M40" s="1">
        <f>PRODUCT(SUM(PRODUCT(R40,overview!$J$7),PRODUCT(W40,overview!$K$7),PRODUCT(AB40,overview!$L$7)),1/SUM(overview!$J$7:$L$7))</f>
        <v>0.39337500000000003</v>
      </c>
      <c r="N40" s="1">
        <f>PRODUCT(SUM(PRODUCT(S40,overview!$J$7),PRODUCT(X40,overview!$K$7),PRODUCT(AC40,overview!$L$7)),1/SUM(overview!$J$7:$L$7))</f>
        <v>2.6066250000000006</v>
      </c>
      <c r="O40" s="1">
        <f t="shared" si="2"/>
        <v>9.5</v>
      </c>
      <c r="P40" s="1">
        <f t="shared" si="3"/>
        <v>5.5</v>
      </c>
      <c r="Q40" s="1">
        <f t="shared" si="7"/>
        <v>8.7370995464492035E-2</v>
      </c>
      <c r="R40" s="1">
        <v>0.34300000000000003</v>
      </c>
      <c r="S40" s="1">
        <v>2.657</v>
      </c>
      <c r="T40" s="1">
        <v>4</v>
      </c>
      <c r="U40" s="1">
        <v>1</v>
      </c>
      <c r="V40" s="1">
        <f t="shared" si="4"/>
        <v>3.2273240496800908E-2</v>
      </c>
      <c r="W40" s="1">
        <v>0.42399999999999999</v>
      </c>
      <c r="X40" s="1">
        <v>2.5760000000000001</v>
      </c>
      <c r="Y40" s="1">
        <v>5.5</v>
      </c>
      <c r="Z40" s="1">
        <v>4.5</v>
      </c>
      <c r="AA40" s="1">
        <f t="shared" si="5"/>
        <v>0.13466967814793901</v>
      </c>
      <c r="AB40" s="1">
        <v>0.33300000000000002</v>
      </c>
      <c r="AC40" s="1">
        <v>2.6669999999999998</v>
      </c>
      <c r="AD40" s="1">
        <v>0</v>
      </c>
      <c r="AE40" s="1">
        <v>0</v>
      </c>
      <c r="AF40" s="1" t="e">
        <f t="shared" si="1"/>
        <v>#DIV/0!</v>
      </c>
      <c r="AH40" s="1">
        <f t="shared" si="9"/>
        <v>0.35426097078897228</v>
      </c>
      <c r="AI40" s="1">
        <f t="shared" si="10"/>
        <v>3.9589054281297956E-2</v>
      </c>
      <c r="AJ40" s="1">
        <f t="shared" si="11"/>
        <v>0.11778919703448006</v>
      </c>
      <c r="AK40" s="1">
        <f t="shared" si="12"/>
        <v>15.923120249293238</v>
      </c>
      <c r="AL40" s="1" t="b">
        <f t="shared" si="13"/>
        <v>1</v>
      </c>
      <c r="AM40" s="1">
        <f t="shared" si="14"/>
        <v>69.756826996816542</v>
      </c>
      <c r="AN40" s="1" t="b">
        <f t="shared" si="15"/>
        <v>1</v>
      </c>
      <c r="AO40" s="1">
        <v>9.4879999999999995</v>
      </c>
    </row>
    <row r="41" spans="1:41">
      <c r="A41" s="7">
        <v>38</v>
      </c>
      <c r="B41" s="9" t="s">
        <v>47</v>
      </c>
      <c r="C41" s="9" t="s">
        <v>48</v>
      </c>
      <c r="D41" s="9" t="s">
        <v>47</v>
      </c>
      <c r="E41" s="16" t="s">
        <v>48</v>
      </c>
      <c r="F41" s="2" t="b">
        <f t="shared" si="8"/>
        <v>0</v>
      </c>
      <c r="G41" s="2" t="b">
        <f t="shared" si="6"/>
        <v>0</v>
      </c>
      <c r="H41" s="1" t="s">
        <v>285</v>
      </c>
      <c r="M41" s="1">
        <f>PRODUCT(SUM(PRODUCT(R41,overview!$J$7),PRODUCT(W41,overview!$K$7),PRODUCT(AB41,overview!$L$7)),1/SUM(overview!$J$7:$L$7))</f>
        <v>0.94294999999999995</v>
      </c>
      <c r="N41" s="1">
        <f>PRODUCT(SUM(PRODUCT(S41,overview!$J$7),PRODUCT(X41,overview!$K$7),PRODUCT(AC41,overview!$L$7)),1/SUM(overview!$J$7:$L$7))</f>
        <v>2.0570499999999998</v>
      </c>
      <c r="O41" s="1">
        <f t="shared" si="2"/>
        <v>17</v>
      </c>
      <c r="P41" s="1">
        <f t="shared" si="3"/>
        <v>5</v>
      </c>
      <c r="Q41" s="1">
        <f t="shared" si="7"/>
        <v>0.13482328348563122</v>
      </c>
      <c r="R41" s="1">
        <v>0.89900000000000002</v>
      </c>
      <c r="S41" s="1">
        <v>2.101</v>
      </c>
      <c r="T41" s="1">
        <v>7</v>
      </c>
      <c r="U41" s="1">
        <v>1</v>
      </c>
      <c r="V41" s="1">
        <f t="shared" si="4"/>
        <v>6.1127354321071588E-2</v>
      </c>
      <c r="W41" s="1">
        <v>0.97099999999999997</v>
      </c>
      <c r="X41" s="1">
        <v>2.0289999999999999</v>
      </c>
      <c r="Y41" s="1">
        <v>10</v>
      </c>
      <c r="Z41" s="1">
        <v>4</v>
      </c>
      <c r="AA41" s="1">
        <f t="shared" si="5"/>
        <v>0.19142434696895025</v>
      </c>
      <c r="AB41" s="1">
        <v>0.85699999999999998</v>
      </c>
      <c r="AC41" s="1">
        <v>2.1429999999999998</v>
      </c>
      <c r="AD41" s="1">
        <v>0</v>
      </c>
      <c r="AE41" s="1">
        <v>0</v>
      </c>
      <c r="AF41" s="1" t="e">
        <f t="shared" si="1"/>
        <v>#DIV/0!</v>
      </c>
      <c r="AH41" s="1">
        <f t="shared" si="9"/>
        <v>0.28919737002725576</v>
      </c>
      <c r="AI41" s="1">
        <f t="shared" si="10"/>
        <v>3.6207882047749558E-2</v>
      </c>
      <c r="AJ41" s="1">
        <f t="shared" si="11"/>
        <v>0.12144551994275167</v>
      </c>
      <c r="AK41" s="1">
        <f t="shared" si="12"/>
        <v>12.715313276939753</v>
      </c>
      <c r="AL41" s="1" t="b">
        <f t="shared" si="13"/>
        <v>1</v>
      </c>
      <c r="AM41" s="1">
        <f t="shared" si="14"/>
        <v>50.744997019328501</v>
      </c>
      <c r="AN41" s="1" t="b">
        <f t="shared" si="15"/>
        <v>1</v>
      </c>
      <c r="AO41" s="1">
        <v>9.4879999999999995</v>
      </c>
    </row>
    <row r="42" spans="1:41">
      <c r="A42" s="7">
        <v>39</v>
      </c>
      <c r="B42" s="9" t="s">
        <v>56</v>
      </c>
      <c r="C42" s="9" t="s">
        <v>31</v>
      </c>
      <c r="D42" s="9" t="s">
        <v>30</v>
      </c>
      <c r="E42" s="16" t="s">
        <v>31</v>
      </c>
      <c r="F42" s="2" t="b">
        <f t="shared" si="8"/>
        <v>0</v>
      </c>
      <c r="G42" s="2" t="b">
        <f t="shared" si="6"/>
        <v>0</v>
      </c>
      <c r="H42" s="1" t="s">
        <v>285</v>
      </c>
      <c r="J42" s="4"/>
      <c r="M42" s="1">
        <f>PRODUCT(SUM(PRODUCT(R42,overview!$J$7),PRODUCT(W42,overview!$K$7),PRODUCT(AB42,overview!$L$7)),1/SUM(overview!$J$7:$L$7))</f>
        <v>0.94562500000000016</v>
      </c>
      <c r="N42" s="1">
        <f>PRODUCT(SUM(PRODUCT(S42,overview!$J$7),PRODUCT(X42,overview!$K$7),PRODUCT(AC42,overview!$L$7)),1/SUM(overview!$J$7:$L$7))</f>
        <v>2.0543750000000003</v>
      </c>
      <c r="O42" s="1">
        <f t="shared" si="2"/>
        <v>12</v>
      </c>
      <c r="P42" s="1">
        <f t="shared" si="3"/>
        <v>10</v>
      </c>
      <c r="Q42" s="1">
        <f t="shared" si="7"/>
        <v>0.38358178683703475</v>
      </c>
      <c r="R42" s="1">
        <v>1</v>
      </c>
      <c r="S42" s="1">
        <v>2</v>
      </c>
      <c r="T42" s="1">
        <v>7</v>
      </c>
      <c r="U42" s="1">
        <v>0</v>
      </c>
      <c r="V42" s="1">
        <f t="shared" si="4"/>
        <v>0</v>
      </c>
      <c r="W42" s="1">
        <v>0.91300000000000003</v>
      </c>
      <c r="X42" s="1">
        <v>2.0870000000000002</v>
      </c>
      <c r="Y42" s="1">
        <v>4</v>
      </c>
      <c r="Z42" s="1">
        <v>10</v>
      </c>
      <c r="AA42" s="1">
        <f t="shared" si="5"/>
        <v>1.0936751317680879</v>
      </c>
      <c r="AB42" s="1">
        <v>1</v>
      </c>
      <c r="AC42" s="1">
        <v>2</v>
      </c>
      <c r="AD42" s="1">
        <v>1</v>
      </c>
      <c r="AE42" s="1">
        <v>0</v>
      </c>
      <c r="AF42" s="1">
        <f t="shared" si="1"/>
        <v>0</v>
      </c>
      <c r="AH42" s="1">
        <f t="shared" si="9"/>
        <v>0.31816387773385379</v>
      </c>
      <c r="AI42" s="1">
        <f t="shared" si="10"/>
        <v>4.3354198724173482E-2</v>
      </c>
      <c r="AJ42" s="1">
        <f t="shared" si="11"/>
        <v>0.36655849173234428</v>
      </c>
      <c r="AK42" s="1">
        <f t="shared" si="12"/>
        <v>10.239992093931697</v>
      </c>
      <c r="AL42" s="1" t="b">
        <f t="shared" si="13"/>
        <v>1</v>
      </c>
      <c r="AM42" s="1">
        <f t="shared" si="14"/>
        <v>35.536641825179807</v>
      </c>
      <c r="AN42" s="1" t="b">
        <f t="shared" si="15"/>
        <v>1</v>
      </c>
      <c r="AO42" s="1">
        <v>9.4879999999999995</v>
      </c>
    </row>
    <row r="43" spans="1:41">
      <c r="A43" s="7">
        <v>40</v>
      </c>
      <c r="B43" s="9" t="s">
        <v>32</v>
      </c>
      <c r="C43" s="9" t="s">
        <v>33</v>
      </c>
      <c r="D43" s="9" t="s">
        <v>32</v>
      </c>
      <c r="E43" s="16" t="s">
        <v>33</v>
      </c>
      <c r="F43" s="2" t="b">
        <f t="shared" si="8"/>
        <v>0</v>
      </c>
      <c r="G43" s="2" t="b">
        <f t="shared" si="6"/>
        <v>0</v>
      </c>
      <c r="H43" s="1" t="s">
        <v>285</v>
      </c>
      <c r="I43" s="3"/>
      <c r="J43" s="2"/>
      <c r="M43" s="1">
        <f>PRODUCT(SUM(PRODUCT(R43,overview!$J$7),PRODUCT(W43,overview!$K$7),PRODUCT(AB43,overview!$L$7)),1/SUM(overview!$J$7:$L$7))</f>
        <v>0.88805000000000023</v>
      </c>
      <c r="N43" s="1">
        <f>PRODUCT(SUM(PRODUCT(S43,overview!$J$7),PRODUCT(X43,overview!$K$7),PRODUCT(AC43,overview!$L$7)),1/SUM(overview!$J$7:$L$7))</f>
        <v>2.1119499999999998</v>
      </c>
      <c r="O43" s="1">
        <f t="shared" si="2"/>
        <v>15</v>
      </c>
      <c r="P43" s="1">
        <f t="shared" si="3"/>
        <v>9</v>
      </c>
      <c r="Q43" s="1">
        <f t="shared" si="7"/>
        <v>0.25229290466156878</v>
      </c>
      <c r="R43" s="1">
        <v>0.79800000000000004</v>
      </c>
      <c r="S43" s="1">
        <v>2.202</v>
      </c>
      <c r="T43" s="1">
        <v>6</v>
      </c>
      <c r="U43" s="1">
        <v>5</v>
      </c>
      <c r="V43" s="1">
        <f t="shared" si="4"/>
        <v>0.30199818346957308</v>
      </c>
      <c r="W43" s="1">
        <v>0.93400000000000005</v>
      </c>
      <c r="X43" s="1">
        <v>2.0659999999999998</v>
      </c>
      <c r="Y43" s="1">
        <v>9</v>
      </c>
      <c r="Z43" s="1">
        <v>4</v>
      </c>
      <c r="AA43" s="1">
        <f t="shared" si="5"/>
        <v>0.20092502957943423</v>
      </c>
      <c r="AB43" s="1">
        <v>1</v>
      </c>
      <c r="AC43" s="1">
        <v>2</v>
      </c>
      <c r="AD43" s="1">
        <v>0</v>
      </c>
      <c r="AE43" s="1">
        <v>0</v>
      </c>
      <c r="AF43" s="1" t="e">
        <f t="shared" si="1"/>
        <v>#DIV/0!</v>
      </c>
      <c r="AH43" s="1">
        <f t="shared" si="9"/>
        <v>0.298111213842293</v>
      </c>
      <c r="AI43" s="1">
        <f t="shared" si="10"/>
        <v>5.76392090635474E-2</v>
      </c>
      <c r="AJ43" s="1">
        <f t="shared" si="11"/>
        <v>0.16198595787362086</v>
      </c>
      <c r="AK43" s="1">
        <f t="shared" si="12"/>
        <v>9.3439216649391525</v>
      </c>
      <c r="AL43" s="1" t="b">
        <f t="shared" si="13"/>
        <v>0</v>
      </c>
      <c r="AM43" s="1">
        <f t="shared" si="14"/>
        <v>28.579435317193774</v>
      </c>
      <c r="AN43" s="1" t="b">
        <f t="shared" si="15"/>
        <v>1</v>
      </c>
      <c r="AO43" s="1">
        <v>9.4879999999999995</v>
      </c>
    </row>
    <row r="44" spans="1:41">
      <c r="A44" s="7">
        <v>41</v>
      </c>
      <c r="B44" s="9" t="s">
        <v>28</v>
      </c>
      <c r="C44" s="9" t="s">
        <v>29</v>
      </c>
      <c r="D44" s="9" t="s">
        <v>28</v>
      </c>
      <c r="E44" s="16" t="s">
        <v>29</v>
      </c>
      <c r="F44" s="2" t="b">
        <f t="shared" si="8"/>
        <v>0</v>
      </c>
      <c r="G44" s="2" t="b">
        <f t="shared" si="6"/>
        <v>0</v>
      </c>
      <c r="H44" s="1" t="s">
        <v>285</v>
      </c>
      <c r="I44" s="3"/>
      <c r="J44" s="3"/>
      <c r="M44" s="1">
        <f>PRODUCT(SUM(PRODUCT(R44,overview!$J$7),PRODUCT(W44,overview!$K$7),PRODUCT(AB44,overview!$L$7)),1/SUM(overview!$J$7:$L$7))</f>
        <v>0.68762500000000015</v>
      </c>
      <c r="N44" s="1">
        <f>PRODUCT(SUM(PRODUCT(S44,overview!$J$7),PRODUCT(X44,overview!$K$7),PRODUCT(AC44,overview!$L$7)),1/SUM(overview!$J$7:$L$7))</f>
        <v>2.3123750000000003</v>
      </c>
      <c r="O44" s="1">
        <f t="shared" si="2"/>
        <v>11.5</v>
      </c>
      <c r="P44" s="1">
        <f t="shared" si="3"/>
        <v>2.5</v>
      </c>
      <c r="Q44" s="1">
        <f t="shared" si="7"/>
        <v>6.4645092449180569E-2</v>
      </c>
      <c r="R44" s="1">
        <v>0.66700000000000004</v>
      </c>
      <c r="S44" s="1">
        <v>2.3330000000000002</v>
      </c>
      <c r="T44" s="1">
        <v>4</v>
      </c>
      <c r="U44" s="1">
        <v>0</v>
      </c>
      <c r="V44" s="1">
        <f t="shared" si="4"/>
        <v>0</v>
      </c>
      <c r="W44" s="1">
        <v>0.7</v>
      </c>
      <c r="X44" s="1">
        <v>2.2999999999999998</v>
      </c>
      <c r="Y44" s="1">
        <v>7.5</v>
      </c>
      <c r="Z44" s="1">
        <v>2.5</v>
      </c>
      <c r="AA44" s="1">
        <f t="shared" si="5"/>
        <v>0.10144927536231883</v>
      </c>
      <c r="AB44" s="1">
        <v>0.66700000000000004</v>
      </c>
      <c r="AC44" s="1">
        <v>2.3330000000000002</v>
      </c>
      <c r="AD44" s="1">
        <v>0</v>
      </c>
      <c r="AE44" s="1">
        <v>0</v>
      </c>
      <c r="AF44" s="1" t="e">
        <f t="shared" si="1"/>
        <v>#DIV/0!</v>
      </c>
      <c r="AH44" s="1">
        <f t="shared" si="9"/>
        <v>0.26918482815834616</v>
      </c>
      <c r="AI44" s="1">
        <f t="shared" si="10"/>
        <v>5.8622487400799388E-2</v>
      </c>
      <c r="AJ44" s="1">
        <f t="shared" si="11"/>
        <v>0.16198595787362086</v>
      </c>
      <c r="AK44" s="1">
        <f t="shared" si="12"/>
        <v>7.4813611679898457</v>
      </c>
      <c r="AL44" s="1" t="b">
        <f t="shared" si="13"/>
        <v>0</v>
      </c>
      <c r="AM44" s="1">
        <f t="shared" si="14"/>
        <v>26.101837840962666</v>
      </c>
      <c r="AN44" s="1" t="b">
        <f t="shared" si="15"/>
        <v>1</v>
      </c>
      <c r="AO44" s="1">
        <v>9.4879999999999995</v>
      </c>
    </row>
    <row r="45" spans="1:41">
      <c r="A45" s="7">
        <v>42</v>
      </c>
      <c r="B45" s="9" t="s">
        <v>98</v>
      </c>
      <c r="C45" s="9" t="s">
        <v>50</v>
      </c>
      <c r="D45" s="9" t="s">
        <v>49</v>
      </c>
      <c r="E45" s="16" t="s">
        <v>50</v>
      </c>
      <c r="F45" s="2" t="b">
        <f t="shared" si="8"/>
        <v>0</v>
      </c>
      <c r="G45" s="2" t="b">
        <f t="shared" si="6"/>
        <v>0</v>
      </c>
      <c r="H45" s="1" t="s">
        <v>285</v>
      </c>
      <c r="J45" s="2"/>
      <c r="K45" s="2"/>
      <c r="M45" s="1">
        <f>PRODUCT(SUM(PRODUCT(R45,overview!$J$7),PRODUCT(W45,overview!$K$7),PRODUCT(AB45,overview!$L$7)),1/SUM(overview!$J$7:$L$7))</f>
        <v>0.40299999999999997</v>
      </c>
      <c r="N45" s="1">
        <f>PRODUCT(SUM(PRODUCT(S45,overview!$J$7),PRODUCT(X45,overview!$K$7),PRODUCT(AC45,overview!$L$7)),1/SUM(overview!$J$7:$L$7))</f>
        <v>2.597</v>
      </c>
      <c r="O45" s="1">
        <f t="shared" si="2"/>
        <v>11</v>
      </c>
      <c r="P45" s="1">
        <f t="shared" si="3"/>
        <v>5</v>
      </c>
      <c r="Q45" s="1">
        <f t="shared" si="7"/>
        <v>7.05359330696258E-2</v>
      </c>
      <c r="R45" s="1">
        <v>0.33300000000000002</v>
      </c>
      <c r="S45" s="1">
        <v>2.6669999999999998</v>
      </c>
      <c r="T45" s="1">
        <v>5</v>
      </c>
      <c r="U45" s="1">
        <v>0</v>
      </c>
      <c r="V45" s="1">
        <f t="shared" si="4"/>
        <v>0</v>
      </c>
      <c r="W45" s="1">
        <v>0.44500000000000001</v>
      </c>
      <c r="X45" s="1">
        <v>2.5550000000000002</v>
      </c>
      <c r="Y45" s="1">
        <v>5</v>
      </c>
      <c r="Z45" s="1">
        <v>5</v>
      </c>
      <c r="AA45" s="1">
        <f t="shared" si="5"/>
        <v>0.17416829745596868</v>
      </c>
      <c r="AB45" s="1">
        <v>0.33300000000000002</v>
      </c>
      <c r="AC45" s="1">
        <v>2.6669999999999998</v>
      </c>
      <c r="AD45" s="1">
        <v>1</v>
      </c>
      <c r="AE45" s="1">
        <v>0</v>
      </c>
      <c r="AF45" s="1">
        <f t="shared" si="1"/>
        <v>0</v>
      </c>
      <c r="AH45" s="1">
        <f t="shared" si="9"/>
        <v>0.28226154510142426</v>
      </c>
      <c r="AI45" s="1">
        <f t="shared" si="10"/>
        <v>5.7582600273974723E-2</v>
      </c>
      <c r="AJ45" s="1">
        <f t="shared" si="11"/>
        <v>0.12958876629889671</v>
      </c>
      <c r="AK45" s="1">
        <f t="shared" si="12"/>
        <v>2.4036539627221765</v>
      </c>
      <c r="AL45" s="1" t="b">
        <f t="shared" si="13"/>
        <v>0</v>
      </c>
      <c r="AM45" s="1">
        <f t="shared" si="14"/>
        <v>22.032023625768879</v>
      </c>
      <c r="AN45" s="1" t="b">
        <f t="shared" si="15"/>
        <v>1</v>
      </c>
      <c r="AO45" s="1">
        <v>9.4879999999999995</v>
      </c>
    </row>
    <row r="46" spans="1:41">
      <c r="A46" s="7">
        <v>43</v>
      </c>
      <c r="B46" s="9" t="s">
        <v>47</v>
      </c>
      <c r="C46" s="9" t="s">
        <v>48</v>
      </c>
      <c r="D46" s="9" t="s">
        <v>102</v>
      </c>
      <c r="E46" s="16" t="s">
        <v>48</v>
      </c>
      <c r="F46" s="2" t="b">
        <f t="shared" si="8"/>
        <v>1</v>
      </c>
      <c r="G46" s="2" t="b">
        <f t="shared" si="6"/>
        <v>0</v>
      </c>
      <c r="H46" s="1" t="s">
        <v>285</v>
      </c>
      <c r="J46" s="4"/>
      <c r="K46" s="2"/>
      <c r="L46" s="2"/>
      <c r="M46" s="1">
        <f>PRODUCT(SUM(PRODUCT(R46,overview!$J$7),PRODUCT(W46,overview!$K$7),PRODUCT(AB46,overview!$L$7)),1/SUM(overview!$J$7:$L$7))</f>
        <v>0.82385000000000008</v>
      </c>
      <c r="N46" s="1">
        <f>PRODUCT(SUM(PRODUCT(S46,overview!$J$7),PRODUCT(X46,overview!$K$7),PRODUCT(AC46,overview!$L$7)),1/SUM(overview!$J$7:$L$7))</f>
        <v>2.1761500000000003</v>
      </c>
      <c r="O46" s="1">
        <f t="shared" si="2"/>
        <v>19.2</v>
      </c>
      <c r="P46" s="1">
        <f t="shared" si="3"/>
        <v>10.8</v>
      </c>
      <c r="Q46" s="1">
        <f t="shared" si="7"/>
        <v>0.21295205983043453</v>
      </c>
      <c r="R46" s="1">
        <v>0.86799999999999999</v>
      </c>
      <c r="S46" s="1">
        <v>2.1320000000000001</v>
      </c>
      <c r="T46" s="1">
        <v>9</v>
      </c>
      <c r="U46" s="1">
        <v>2</v>
      </c>
      <c r="V46" s="1">
        <f t="shared" si="4"/>
        <v>9.0473212424431931E-2</v>
      </c>
      <c r="W46" s="1">
        <v>0.79900000000000004</v>
      </c>
      <c r="X46" s="1">
        <v>2.2010000000000001</v>
      </c>
      <c r="Y46" s="1">
        <v>9.1999999999999993</v>
      </c>
      <c r="Z46" s="1">
        <v>8.8000000000000007</v>
      </c>
      <c r="AA46" s="1">
        <f t="shared" si="5"/>
        <v>0.34723347095193885</v>
      </c>
      <c r="AB46" s="1">
        <v>0.82699999999999996</v>
      </c>
      <c r="AC46" s="1">
        <v>2.173</v>
      </c>
      <c r="AD46" s="1">
        <v>1</v>
      </c>
      <c r="AE46" s="1">
        <v>0</v>
      </c>
      <c r="AF46" s="1">
        <f t="shared" si="1"/>
        <v>0</v>
      </c>
      <c r="AH46" s="1">
        <f t="shared" si="9"/>
        <v>0.30643100140744306</v>
      </c>
      <c r="AI46" s="1">
        <f t="shared" si="10"/>
        <v>5.8112011710385943E-2</v>
      </c>
      <c r="AJ46" s="1">
        <f t="shared" si="11"/>
        <v>9.7016440024355569E-2</v>
      </c>
      <c r="AK46" s="1">
        <f t="shared" si="12"/>
        <v>1.9824227195358053</v>
      </c>
      <c r="AL46" s="1" t="b">
        <f t="shared" si="13"/>
        <v>0</v>
      </c>
      <c r="AM46" s="1">
        <f t="shared" si="14"/>
        <v>22.476235402089618</v>
      </c>
      <c r="AN46" s="1" t="b">
        <f t="shared" si="15"/>
        <v>1</v>
      </c>
      <c r="AO46" s="1">
        <v>9.4879999999999995</v>
      </c>
    </row>
    <row r="47" spans="1:41">
      <c r="A47" s="7">
        <v>44</v>
      </c>
      <c r="B47" s="9" t="s">
        <v>85</v>
      </c>
      <c r="C47" s="9" t="s">
        <v>86</v>
      </c>
      <c r="D47" s="9" t="s">
        <v>85</v>
      </c>
      <c r="E47" s="16" t="s">
        <v>86</v>
      </c>
      <c r="F47" s="2" t="b">
        <f t="shared" si="8"/>
        <v>0</v>
      </c>
      <c r="G47" s="2" t="b">
        <f t="shared" si="6"/>
        <v>0</v>
      </c>
      <c r="H47" s="1" t="s">
        <v>285</v>
      </c>
      <c r="J47" s="4"/>
      <c r="M47" s="1">
        <f>PRODUCT(SUM(PRODUCT(R47,overview!$J$7),PRODUCT(W47,overview!$K$7),PRODUCT(AB47,overview!$L$7)),1/SUM(overview!$J$7:$L$7))</f>
        <v>9.3750000000000014E-3</v>
      </c>
      <c r="N47" s="1">
        <f>PRODUCT(SUM(PRODUCT(S47,overview!$J$7),PRODUCT(X47,overview!$K$7),PRODUCT(AC47,overview!$L$7)),1/SUM(overview!$J$7:$L$7))</f>
        <v>2.9906250000000001</v>
      </c>
      <c r="O47" s="1">
        <f t="shared" si="2"/>
        <v>0</v>
      </c>
      <c r="P47" s="1">
        <f t="shared" si="3"/>
        <v>3</v>
      </c>
      <c r="Q47" s="1" t="e">
        <f t="shared" si="7"/>
        <v>#DIV/0!</v>
      </c>
      <c r="R47" s="1">
        <v>0</v>
      </c>
      <c r="S47" s="1">
        <v>3</v>
      </c>
      <c r="T47" s="1">
        <v>0</v>
      </c>
      <c r="U47" s="1">
        <v>0</v>
      </c>
      <c r="V47" s="1" t="e">
        <f t="shared" si="4"/>
        <v>#DIV/0!</v>
      </c>
      <c r="W47" s="1">
        <v>1.4999999999999999E-2</v>
      </c>
      <c r="X47" s="1">
        <v>2.9849999999999999</v>
      </c>
      <c r="Y47" s="1">
        <v>0</v>
      </c>
      <c r="Z47" s="1">
        <v>3</v>
      </c>
      <c r="AA47" s="1" t="e">
        <f t="shared" si="5"/>
        <v>#DIV/0!</v>
      </c>
      <c r="AB47" s="1">
        <v>0</v>
      </c>
      <c r="AC47" s="1">
        <v>3</v>
      </c>
      <c r="AD47" s="1">
        <v>0</v>
      </c>
      <c r="AE47" s="1">
        <v>0</v>
      </c>
      <c r="AF47" s="1" t="e">
        <f t="shared" si="1"/>
        <v>#DIV/0!</v>
      </c>
      <c r="AH47" s="1">
        <f t="shared" si="9"/>
        <v>0.24397277176248777</v>
      </c>
      <c r="AI47" s="1">
        <f t="shared" si="10"/>
        <v>5.1132565334328306E-2</v>
      </c>
      <c r="AJ47" s="1">
        <f t="shared" si="11"/>
        <v>0.10141490791241799</v>
      </c>
      <c r="AK47" s="1">
        <f t="shared" si="12"/>
        <v>1.9547740033225278</v>
      </c>
      <c r="AL47" s="1" t="b">
        <f t="shared" si="13"/>
        <v>0</v>
      </c>
      <c r="AM47" s="1">
        <f t="shared" si="14"/>
        <v>24.442290427918945</v>
      </c>
      <c r="AN47" s="1" t="b">
        <f t="shared" si="15"/>
        <v>1</v>
      </c>
      <c r="AO47" s="1">
        <v>9.4879999999999995</v>
      </c>
    </row>
    <row r="48" spans="1:41">
      <c r="A48" s="7">
        <v>45</v>
      </c>
      <c r="B48" s="9" t="s">
        <v>60</v>
      </c>
      <c r="C48" s="9" t="s">
        <v>61</v>
      </c>
      <c r="D48" s="9" t="s">
        <v>53</v>
      </c>
      <c r="E48" s="16" t="s">
        <v>33</v>
      </c>
      <c r="F48" s="2" t="b">
        <f t="shared" si="8"/>
        <v>0</v>
      </c>
      <c r="G48" s="2" t="b">
        <f t="shared" si="6"/>
        <v>1</v>
      </c>
      <c r="H48" s="1" t="s">
        <v>285</v>
      </c>
      <c r="I48" s="3"/>
      <c r="J48" s="3"/>
      <c r="K48" s="4" t="s">
        <v>34</v>
      </c>
      <c r="L48" s="3" t="s">
        <v>162</v>
      </c>
      <c r="M48" s="1">
        <f>PRODUCT(SUM(PRODUCT(R48,overview!$J$7),PRODUCT(W48,overview!$K$7),PRODUCT(AB48,overview!$L$7)),1/SUM(overview!$J$7:$L$7))</f>
        <v>0.9837499999999999</v>
      </c>
      <c r="N48" s="1">
        <f>PRODUCT(SUM(PRODUCT(S48,overview!$J$7),PRODUCT(X48,overview!$K$7),PRODUCT(AC48,overview!$L$7)),1/SUM(overview!$J$7:$L$7))</f>
        <v>2.0162499999999999</v>
      </c>
      <c r="O48" s="1">
        <f t="shared" si="2"/>
        <v>11.8</v>
      </c>
      <c r="P48" s="1">
        <f t="shared" si="3"/>
        <v>11.2</v>
      </c>
      <c r="Q48" s="1">
        <f t="shared" si="7"/>
        <v>0.46310170542309831</v>
      </c>
      <c r="R48" s="1">
        <v>1</v>
      </c>
      <c r="S48" s="1">
        <v>2</v>
      </c>
      <c r="T48" s="1">
        <v>7</v>
      </c>
      <c r="U48" s="1">
        <v>1</v>
      </c>
      <c r="V48" s="1">
        <f t="shared" si="4"/>
        <v>7.1428571428571425E-2</v>
      </c>
      <c r="W48" s="1">
        <v>0.97399999999999998</v>
      </c>
      <c r="X48" s="1">
        <v>2.0259999999999998</v>
      </c>
      <c r="Y48" s="1">
        <v>4.8</v>
      </c>
      <c r="Z48" s="1">
        <v>8.1999999999999993</v>
      </c>
      <c r="AA48" s="1">
        <f t="shared" si="5"/>
        <v>0.82128167160250087</v>
      </c>
      <c r="AB48" s="1">
        <v>1</v>
      </c>
      <c r="AC48" s="1">
        <v>2</v>
      </c>
      <c r="AD48" s="1">
        <v>0</v>
      </c>
      <c r="AE48" s="1">
        <v>2</v>
      </c>
      <c r="AF48" s="1" t="e">
        <f t="shared" si="1"/>
        <v>#DIV/0!</v>
      </c>
      <c r="AH48" s="1">
        <f t="shared" si="9"/>
        <v>0.21308569016462645</v>
      </c>
      <c r="AI48" s="1">
        <f t="shared" si="10"/>
        <v>2.610185058769502E-2</v>
      </c>
      <c r="AJ48" s="1">
        <f t="shared" si="11"/>
        <v>7.7355968379881485E-2</v>
      </c>
      <c r="AK48" s="1">
        <f t="shared" si="12"/>
        <v>3.7105956082584526</v>
      </c>
      <c r="AL48" s="1" t="b">
        <f t="shared" si="13"/>
        <v>0</v>
      </c>
      <c r="AM48" s="1">
        <f t="shared" si="14"/>
        <v>26.40089577704169</v>
      </c>
      <c r="AN48" s="1" t="b">
        <f t="shared" si="15"/>
        <v>1</v>
      </c>
      <c r="AO48" s="1">
        <v>9.4879999999999995</v>
      </c>
    </row>
    <row r="49" spans="1:41">
      <c r="A49" s="7">
        <v>46</v>
      </c>
      <c r="B49" s="9" t="s">
        <v>74</v>
      </c>
      <c r="C49" s="9" t="s">
        <v>1</v>
      </c>
      <c r="D49" s="9" t="s">
        <v>75</v>
      </c>
      <c r="E49" s="16" t="s">
        <v>1</v>
      </c>
      <c r="F49" s="2" t="b">
        <f t="shared" si="8"/>
        <v>1</v>
      </c>
      <c r="G49" s="2" t="b">
        <f t="shared" si="6"/>
        <v>1</v>
      </c>
      <c r="H49" s="1" t="s">
        <v>285</v>
      </c>
      <c r="J49" s="2"/>
      <c r="M49" s="1">
        <f>PRODUCT(SUM(PRODUCT(R49,overview!$J$7),PRODUCT(W49,overview!$K$7),PRODUCT(AB49,overview!$L$7)),1/SUM(overview!$J$7:$L$7))</f>
        <v>1.091575</v>
      </c>
      <c r="N49" s="1">
        <f>PRODUCT(SUM(PRODUCT(S49,overview!$J$7),PRODUCT(X49,overview!$K$7),PRODUCT(AC49,overview!$L$7)),1/SUM(overview!$J$7:$L$7))</f>
        <v>1.9084249999999998</v>
      </c>
      <c r="O49" s="1">
        <f t="shared" si="2"/>
        <v>11</v>
      </c>
      <c r="P49" s="1">
        <f t="shared" si="3"/>
        <v>6</v>
      </c>
      <c r="Q49" s="1">
        <f t="shared" si="7"/>
        <v>0.31198739560346644</v>
      </c>
      <c r="R49" s="1">
        <v>1.17</v>
      </c>
      <c r="S49" s="1">
        <v>1.83</v>
      </c>
      <c r="T49" s="1">
        <v>5</v>
      </c>
      <c r="U49" s="1">
        <v>1</v>
      </c>
      <c r="V49" s="1">
        <f t="shared" si="4"/>
        <v>0.12786885245901639</v>
      </c>
      <c r="W49" s="1">
        <v>1.0489999999999999</v>
      </c>
      <c r="X49" s="1">
        <v>1.9510000000000001</v>
      </c>
      <c r="Y49" s="1">
        <v>5</v>
      </c>
      <c r="Z49" s="1">
        <v>5</v>
      </c>
      <c r="AA49" s="1">
        <f t="shared" si="5"/>
        <v>0.53767298821117371</v>
      </c>
      <c r="AB49" s="1">
        <v>1.0580000000000001</v>
      </c>
      <c r="AC49" s="1">
        <v>1.9419999999999999</v>
      </c>
      <c r="AD49" s="1">
        <v>1</v>
      </c>
      <c r="AE49" s="1">
        <v>0</v>
      </c>
      <c r="AF49" s="1">
        <f t="shared" si="1"/>
        <v>0</v>
      </c>
      <c r="AH49" s="1">
        <f t="shared" si="9"/>
        <v>0.20775573766306701</v>
      </c>
      <c r="AI49" s="1">
        <f t="shared" si="10"/>
        <v>2.6018063473728592E-2</v>
      </c>
      <c r="AJ49" s="1">
        <f t="shared" si="11"/>
        <v>0.10614307931570763</v>
      </c>
      <c r="AK49" s="1">
        <f t="shared" si="12"/>
        <v>8.4235532097243659</v>
      </c>
      <c r="AL49" s="1" t="b">
        <f t="shared" si="13"/>
        <v>0</v>
      </c>
      <c r="AM49" s="1">
        <f t="shared" si="14"/>
        <v>28.288770468861525</v>
      </c>
      <c r="AN49" s="1" t="b">
        <f t="shared" si="15"/>
        <v>1</v>
      </c>
      <c r="AO49" s="1">
        <v>9.4879999999999995</v>
      </c>
    </row>
    <row r="50" spans="1:41">
      <c r="A50" s="7">
        <v>47</v>
      </c>
      <c r="B50" s="9" t="s">
        <v>45</v>
      </c>
      <c r="C50" s="9" t="s">
        <v>46</v>
      </c>
      <c r="D50" s="9" t="s">
        <v>45</v>
      </c>
      <c r="E50" s="16" t="s">
        <v>46</v>
      </c>
      <c r="F50" s="2" t="b">
        <f t="shared" si="8"/>
        <v>0</v>
      </c>
      <c r="G50" s="2" t="b">
        <f t="shared" si="6"/>
        <v>0</v>
      </c>
      <c r="H50" s="1" t="s">
        <v>285</v>
      </c>
      <c r="J50" s="2"/>
      <c r="M50" s="1">
        <f>PRODUCT(SUM(PRODUCT(R50,overview!$J$7),PRODUCT(W50,overview!$K$7),PRODUCT(AB50,overview!$L$7)),1/SUM(overview!$J$7:$L$7))</f>
        <v>0.97817500000000013</v>
      </c>
      <c r="N50" s="1">
        <f>PRODUCT(SUM(PRODUCT(S50,overview!$J$7),PRODUCT(X50,overview!$K$7),PRODUCT(AC50,overview!$L$7)),1/SUM(overview!$J$7:$L$7))</f>
        <v>2.0218250000000002</v>
      </c>
      <c r="O50" s="1">
        <f t="shared" si="2"/>
        <v>18</v>
      </c>
      <c r="P50" s="1">
        <f t="shared" si="3"/>
        <v>3</v>
      </c>
      <c r="Q50" s="1">
        <f t="shared" si="7"/>
        <v>8.0634657631924941E-2</v>
      </c>
      <c r="R50" s="1">
        <v>1.018</v>
      </c>
      <c r="S50" s="1">
        <v>1.982</v>
      </c>
      <c r="T50" s="1">
        <v>7</v>
      </c>
      <c r="U50" s="1">
        <v>0</v>
      </c>
      <c r="V50" s="1">
        <f t="shared" si="4"/>
        <v>0</v>
      </c>
      <c r="W50" s="1">
        <v>0.95499999999999996</v>
      </c>
      <c r="X50" s="1">
        <v>2.0449999999999999</v>
      </c>
      <c r="Y50" s="1">
        <v>11</v>
      </c>
      <c r="Z50" s="1">
        <v>3</v>
      </c>
      <c r="AA50" s="1">
        <f t="shared" si="5"/>
        <v>0.12736163591909314</v>
      </c>
      <c r="AB50" s="1">
        <v>1</v>
      </c>
      <c r="AC50" s="1">
        <v>2</v>
      </c>
      <c r="AD50" s="1">
        <v>0</v>
      </c>
      <c r="AE50" s="1">
        <v>0</v>
      </c>
      <c r="AF50" s="1" t="e">
        <f t="shared" si="1"/>
        <v>#DIV/0!</v>
      </c>
      <c r="AH50" s="1">
        <f t="shared" si="9"/>
        <v>0.21614221166238071</v>
      </c>
      <c r="AI50" s="1">
        <f t="shared" si="10"/>
        <v>2.7473846681529756E-2</v>
      </c>
      <c r="AJ50" s="1">
        <f t="shared" si="11"/>
        <v>0.18126144003284467</v>
      </c>
      <c r="AK50" s="1">
        <f t="shared" si="12"/>
        <v>23.077783656858063</v>
      </c>
      <c r="AL50" s="1" t="b">
        <f t="shared" si="13"/>
        <v>1</v>
      </c>
      <c r="AM50" s="1">
        <f t="shared" si="14"/>
        <v>36.931933979835662</v>
      </c>
      <c r="AN50" s="1" t="b">
        <f t="shared" si="15"/>
        <v>1</v>
      </c>
      <c r="AO50" s="1">
        <v>9.4879999999999995</v>
      </c>
    </row>
    <row r="51" spans="1:41">
      <c r="A51" s="7">
        <v>48</v>
      </c>
      <c r="B51" s="9" t="s">
        <v>64</v>
      </c>
      <c r="C51" s="9" t="s">
        <v>2</v>
      </c>
      <c r="D51" s="9" t="s">
        <v>65</v>
      </c>
      <c r="E51" s="16" t="s">
        <v>2</v>
      </c>
      <c r="F51" s="2" t="b">
        <f t="shared" si="8"/>
        <v>0</v>
      </c>
      <c r="G51" s="2" t="b">
        <f t="shared" si="6"/>
        <v>1</v>
      </c>
      <c r="H51" s="1" t="s">
        <v>285</v>
      </c>
      <c r="I51" s="3"/>
      <c r="M51" s="1">
        <f>PRODUCT(SUM(PRODUCT(R51,overview!$J$7),PRODUCT(W51,overview!$K$7),PRODUCT(AB51,overview!$L$7)),1/SUM(overview!$J$7:$L$7))</f>
        <v>0.38737500000000002</v>
      </c>
      <c r="N51" s="1">
        <f>PRODUCT(SUM(PRODUCT(S51,overview!$J$7),PRODUCT(X51,overview!$K$7),PRODUCT(AC51,overview!$L$7)),1/SUM(overview!$J$7:$L$7))</f>
        <v>2.612625</v>
      </c>
      <c r="O51" s="1">
        <f t="shared" si="2"/>
        <v>10.5</v>
      </c>
      <c r="P51" s="1">
        <f t="shared" si="3"/>
        <v>7.5</v>
      </c>
      <c r="Q51" s="1">
        <f t="shared" si="7"/>
        <v>0.10590744120240315</v>
      </c>
      <c r="R51" s="1">
        <v>0.33300000000000002</v>
      </c>
      <c r="S51" s="1">
        <v>2.6669999999999998</v>
      </c>
      <c r="T51" s="1">
        <v>5</v>
      </c>
      <c r="U51" s="1">
        <v>1</v>
      </c>
      <c r="V51" s="1">
        <f t="shared" si="4"/>
        <v>2.4971878515185605E-2</v>
      </c>
      <c r="W51" s="1">
        <v>0.42</v>
      </c>
      <c r="X51" s="1">
        <v>2.58</v>
      </c>
      <c r="Y51" s="1">
        <v>4.5</v>
      </c>
      <c r="Z51" s="1">
        <v>6.5</v>
      </c>
      <c r="AA51" s="1">
        <f t="shared" si="5"/>
        <v>0.23514211886304903</v>
      </c>
      <c r="AB51" s="1">
        <v>0.33300000000000002</v>
      </c>
      <c r="AC51" s="1">
        <v>2.6669999999999998</v>
      </c>
      <c r="AD51" s="1">
        <v>1</v>
      </c>
      <c r="AE51" s="1">
        <v>0</v>
      </c>
      <c r="AF51" s="1">
        <f t="shared" si="1"/>
        <v>0</v>
      </c>
      <c r="AH51" s="1">
        <f t="shared" si="9"/>
        <v>0.18553495684251947</v>
      </c>
      <c r="AI51" s="1">
        <f t="shared" si="10"/>
        <v>1.8111527142565517E-2</v>
      </c>
      <c r="AJ51" s="1">
        <f t="shared" si="11"/>
        <v>0.18341061308603815</v>
      </c>
      <c r="AK51" s="1">
        <f t="shared" si="12"/>
        <v>35.981706539006865</v>
      </c>
      <c r="AL51" s="1" t="b">
        <f t="shared" si="13"/>
        <v>1</v>
      </c>
      <c r="AM51" s="1">
        <f t="shared" si="14"/>
        <v>41.704827351392652</v>
      </c>
      <c r="AN51" s="1" t="b">
        <f t="shared" si="15"/>
        <v>1</v>
      </c>
      <c r="AO51" s="1">
        <v>9.4879999999999995</v>
      </c>
    </row>
    <row r="52" spans="1:41">
      <c r="A52" s="7">
        <v>49</v>
      </c>
      <c r="B52" s="9" t="s">
        <v>47</v>
      </c>
      <c r="C52" s="9" t="s">
        <v>48</v>
      </c>
      <c r="D52" s="9" t="s">
        <v>62</v>
      </c>
      <c r="E52" s="16" t="s">
        <v>48</v>
      </c>
      <c r="F52" s="2" t="b">
        <f t="shared" si="8"/>
        <v>1</v>
      </c>
      <c r="G52" s="2" t="b">
        <f t="shared" si="6"/>
        <v>0</v>
      </c>
      <c r="H52" s="1" t="s">
        <v>285</v>
      </c>
      <c r="I52" s="3"/>
      <c r="J52" s="2"/>
      <c r="K52" s="2"/>
      <c r="L52" s="2"/>
      <c r="M52" s="1">
        <f>PRODUCT(SUM(PRODUCT(R52,overview!$J$7),PRODUCT(W52,overview!$K$7),PRODUCT(AB52,overview!$L$7)),1/SUM(overview!$J$7:$L$7))</f>
        <v>0.92980000000000007</v>
      </c>
      <c r="N52" s="1">
        <f>PRODUCT(SUM(PRODUCT(S52,overview!$J$7),PRODUCT(X52,overview!$K$7),PRODUCT(AC52,overview!$L$7)),1/SUM(overview!$J$7:$L$7))</f>
        <v>2.0701999999999998</v>
      </c>
      <c r="O52" s="1">
        <f t="shared" si="2"/>
        <v>16</v>
      </c>
      <c r="P52" s="1">
        <f t="shared" si="3"/>
        <v>8</v>
      </c>
      <c r="Q52" s="1">
        <f t="shared" si="7"/>
        <v>0.22456767462080962</v>
      </c>
      <c r="R52" s="1">
        <v>0.95499999999999996</v>
      </c>
      <c r="S52" s="1">
        <v>2.0449999999999999</v>
      </c>
      <c r="T52" s="1">
        <v>7</v>
      </c>
      <c r="U52" s="1">
        <v>1</v>
      </c>
      <c r="V52" s="1">
        <f t="shared" si="4"/>
        <v>6.6713237862382119E-2</v>
      </c>
      <c r="W52" s="1">
        <v>0.90700000000000003</v>
      </c>
      <c r="X52" s="1">
        <v>2.093</v>
      </c>
      <c r="Y52" s="1">
        <v>7</v>
      </c>
      <c r="Z52" s="1">
        <v>7</v>
      </c>
      <c r="AA52" s="1">
        <f t="shared" si="5"/>
        <v>0.43334925943621599</v>
      </c>
      <c r="AB52" s="1">
        <v>1.147</v>
      </c>
      <c r="AC52" s="1">
        <v>1.853</v>
      </c>
      <c r="AD52" s="1">
        <v>2</v>
      </c>
      <c r="AE52" s="1">
        <v>0</v>
      </c>
      <c r="AF52" s="1">
        <f t="shared" si="1"/>
        <v>0</v>
      </c>
      <c r="AH52" s="1">
        <f t="shared" si="9"/>
        <v>0.22279706584825576</v>
      </c>
      <c r="AI52" s="1">
        <f t="shared" si="10"/>
        <v>1.9031030174449001E-2</v>
      </c>
      <c r="AJ52" s="1">
        <f t="shared" si="11"/>
        <v>0.30259730007105085</v>
      </c>
      <c r="AK52" s="1">
        <f t="shared" si="12"/>
        <v>52.661300876422395</v>
      </c>
      <c r="AL52" s="1" t="b">
        <f t="shared" si="13"/>
        <v>1</v>
      </c>
      <c r="AM52" s="1">
        <f t="shared" si="14"/>
        <v>47.507503816024162</v>
      </c>
      <c r="AN52" s="1" t="b">
        <f t="shared" si="15"/>
        <v>1</v>
      </c>
      <c r="AO52" s="1">
        <v>9.4879999999999995</v>
      </c>
    </row>
    <row r="53" spans="1:41">
      <c r="A53" s="7">
        <v>50</v>
      </c>
      <c r="B53" s="9" t="s">
        <v>49</v>
      </c>
      <c r="C53" s="9" t="s">
        <v>50</v>
      </c>
      <c r="D53" s="9" t="s">
        <v>49</v>
      </c>
      <c r="E53" s="16" t="s">
        <v>50</v>
      </c>
      <c r="F53" s="2" t="b">
        <f t="shared" si="8"/>
        <v>0</v>
      </c>
      <c r="G53" s="2" t="b">
        <f t="shared" si="6"/>
        <v>0</v>
      </c>
      <c r="H53" s="1" t="s">
        <v>285</v>
      </c>
      <c r="J53" s="3"/>
      <c r="M53" s="1">
        <f>PRODUCT(SUM(PRODUCT(R53,overview!$J$7),PRODUCT(W53,overview!$K$7),PRODUCT(AB53,overview!$L$7)),1/SUM(overview!$J$7:$L$7))</f>
        <v>0.33987500000000004</v>
      </c>
      <c r="N53" s="1">
        <f>PRODUCT(SUM(PRODUCT(S53,overview!$J$7),PRODUCT(X53,overview!$K$7),PRODUCT(AC53,overview!$L$7)),1/SUM(overview!$J$7:$L$7))</f>
        <v>2.6601250000000003</v>
      </c>
      <c r="O53" s="1">
        <f t="shared" si="2"/>
        <v>13</v>
      </c>
      <c r="P53" s="1">
        <f t="shared" si="3"/>
        <v>3</v>
      </c>
      <c r="Q53" s="1">
        <f t="shared" si="7"/>
        <v>2.9484588997769769E-2</v>
      </c>
      <c r="R53" s="1">
        <v>0.33300000000000002</v>
      </c>
      <c r="S53" s="1">
        <v>2.6669999999999998</v>
      </c>
      <c r="T53" s="1">
        <v>8</v>
      </c>
      <c r="U53" s="1">
        <v>0</v>
      </c>
      <c r="V53" s="1">
        <f t="shared" si="4"/>
        <v>0</v>
      </c>
      <c r="W53" s="1">
        <v>0.34399999999999997</v>
      </c>
      <c r="X53" s="1">
        <v>2.6560000000000001</v>
      </c>
      <c r="Y53" s="1">
        <v>5</v>
      </c>
      <c r="Z53" s="1">
        <v>3</v>
      </c>
      <c r="AA53" s="1">
        <f t="shared" si="5"/>
        <v>7.7710843373493974E-2</v>
      </c>
      <c r="AB53" s="1">
        <v>0.33300000000000002</v>
      </c>
      <c r="AC53" s="1">
        <v>2.6669999999999998</v>
      </c>
      <c r="AD53" s="1">
        <v>0</v>
      </c>
      <c r="AE53" s="1">
        <v>0</v>
      </c>
      <c r="AF53" s="1" t="e">
        <f t="shared" si="1"/>
        <v>#DIV/0!</v>
      </c>
      <c r="AH53" s="1">
        <f t="shared" si="9"/>
        <v>0.20954935902456859</v>
      </c>
      <c r="AI53" s="1">
        <f t="shared" si="10"/>
        <v>1.4537265459722436E-2</v>
      </c>
      <c r="AJ53" s="1">
        <f t="shared" si="11"/>
        <v>0.20173153338070055</v>
      </c>
      <c r="AK53" s="1">
        <f t="shared" si="12"/>
        <v>67.685221512666558</v>
      </c>
      <c r="AL53" s="1" t="b">
        <f t="shared" si="13"/>
        <v>1</v>
      </c>
      <c r="AM53" s="1">
        <f t="shared" si="14"/>
        <v>58.812771390185205</v>
      </c>
      <c r="AN53" s="1" t="b">
        <f t="shared" si="15"/>
        <v>1</v>
      </c>
      <c r="AO53" s="1">
        <v>9.4879999999999995</v>
      </c>
    </row>
    <row r="54" spans="1:41">
      <c r="A54" s="7">
        <v>51</v>
      </c>
      <c r="B54" s="9" t="s">
        <v>72</v>
      </c>
      <c r="C54" s="9" t="s">
        <v>73</v>
      </c>
      <c r="D54" s="9" t="s">
        <v>100</v>
      </c>
      <c r="E54" s="16" t="s">
        <v>73</v>
      </c>
      <c r="F54" s="2" t="b">
        <f t="shared" si="8"/>
        <v>1</v>
      </c>
      <c r="G54" s="2" t="b">
        <f t="shared" si="6"/>
        <v>1</v>
      </c>
      <c r="H54" s="1" t="s">
        <v>285</v>
      </c>
      <c r="I54" s="3"/>
      <c r="J54" s="3"/>
      <c r="M54" s="1">
        <f>PRODUCT(SUM(PRODUCT(R54,overview!$J$7),PRODUCT(W54,overview!$K$7),PRODUCT(AB54,overview!$L$7)),1/SUM(overview!$J$7:$L$7))</f>
        <v>0.33300000000000007</v>
      </c>
      <c r="N54" s="1">
        <f>PRODUCT(SUM(PRODUCT(S54,overview!$J$7),PRODUCT(X54,overview!$K$7),PRODUCT(AC54,overview!$L$7)),1/SUM(overview!$J$7:$L$7))</f>
        <v>2.6669999999999998</v>
      </c>
      <c r="O54" s="1">
        <f t="shared" si="2"/>
        <v>12</v>
      </c>
      <c r="P54" s="1">
        <f t="shared" si="3"/>
        <v>0</v>
      </c>
      <c r="Q54" s="1">
        <f t="shared" si="7"/>
        <v>0</v>
      </c>
      <c r="R54" s="1">
        <v>0.33300000000000002</v>
      </c>
      <c r="S54" s="1">
        <v>2.6669999999999998</v>
      </c>
      <c r="T54" s="1">
        <v>5</v>
      </c>
      <c r="U54" s="1">
        <v>0</v>
      </c>
      <c r="V54" s="1">
        <f t="shared" si="4"/>
        <v>0</v>
      </c>
      <c r="W54" s="1">
        <v>0.33300000000000002</v>
      </c>
      <c r="X54" s="1">
        <v>2.6669999999999998</v>
      </c>
      <c r="Y54" s="1">
        <v>6</v>
      </c>
      <c r="Z54" s="1">
        <v>0</v>
      </c>
      <c r="AA54" s="1">
        <f t="shared" si="5"/>
        <v>0</v>
      </c>
      <c r="AB54" s="1">
        <v>0.33300000000000002</v>
      </c>
      <c r="AC54" s="1">
        <v>2.6669999999999998</v>
      </c>
      <c r="AD54" s="1">
        <v>1</v>
      </c>
      <c r="AE54" s="1">
        <v>0</v>
      </c>
      <c r="AF54" s="1">
        <f t="shared" si="1"/>
        <v>0</v>
      </c>
      <c r="AH54" s="1">
        <f t="shared" si="9"/>
        <v>0.1644028103044497</v>
      </c>
      <c r="AI54" s="1">
        <f t="shared" si="10"/>
        <v>8.205525609774042E-3</v>
      </c>
      <c r="AJ54" s="1">
        <f t="shared" si="11"/>
        <v>0.17757140847052205</v>
      </c>
      <c r="AK54" s="1">
        <f t="shared" si="12"/>
        <v>77.877049621062909</v>
      </c>
      <c r="AL54" s="1" t="b">
        <f t="shared" si="13"/>
        <v>1</v>
      </c>
      <c r="AM54" s="1">
        <f t="shared" si="14"/>
        <v>71.58899220085604</v>
      </c>
      <c r="AN54" s="1" t="b">
        <f t="shared" si="15"/>
        <v>1</v>
      </c>
      <c r="AO54" s="1">
        <v>9.4879999999999995</v>
      </c>
    </row>
    <row r="55" spans="1:41">
      <c r="A55" s="7">
        <v>52</v>
      </c>
      <c r="B55" s="9" t="s">
        <v>53</v>
      </c>
      <c r="C55" s="9" t="s">
        <v>33</v>
      </c>
      <c r="D55" s="9" t="s">
        <v>28</v>
      </c>
      <c r="E55" s="16" t="s">
        <v>29</v>
      </c>
      <c r="F55" s="2" t="b">
        <f t="shared" si="8"/>
        <v>1</v>
      </c>
      <c r="G55" s="2" t="b">
        <f t="shared" si="6"/>
        <v>1</v>
      </c>
      <c r="H55" s="1" t="s">
        <v>285</v>
      </c>
      <c r="I55" s="3"/>
      <c r="J55" s="2"/>
      <c r="M55" s="1">
        <f>PRODUCT(SUM(PRODUCT(R55,overview!$J$7),PRODUCT(W55,overview!$K$7),PRODUCT(AB55,overview!$L$7)),1/SUM(overview!$J$7:$L$7))</f>
        <v>0.77602500000000008</v>
      </c>
      <c r="N55" s="1">
        <f>PRODUCT(SUM(PRODUCT(S55,overview!$J$7),PRODUCT(X55,overview!$K$7),PRODUCT(AC55,overview!$L$7)),1/SUM(overview!$J$7:$L$7))</f>
        <v>2.2239750000000003</v>
      </c>
      <c r="O55" s="1">
        <f t="shared" si="2"/>
        <v>17.5</v>
      </c>
      <c r="P55" s="1">
        <f t="shared" si="3"/>
        <v>3.5</v>
      </c>
      <c r="Q55" s="1">
        <f t="shared" si="7"/>
        <v>6.9787205341786673E-2</v>
      </c>
      <c r="R55" s="1">
        <v>1</v>
      </c>
      <c r="S55" s="1">
        <v>2</v>
      </c>
      <c r="T55" s="1">
        <v>8</v>
      </c>
      <c r="U55" s="1">
        <v>0</v>
      </c>
      <c r="V55" s="1">
        <f t="shared" si="4"/>
        <v>0</v>
      </c>
      <c r="W55" s="1">
        <v>0.64500000000000002</v>
      </c>
      <c r="X55" s="1">
        <v>2.355</v>
      </c>
      <c r="Y55" s="1">
        <v>8.5</v>
      </c>
      <c r="Z55" s="1">
        <v>2.5</v>
      </c>
      <c r="AA55" s="1">
        <f t="shared" si="5"/>
        <v>8.0554514799550406E-2</v>
      </c>
      <c r="AB55" s="1">
        <v>0.91600000000000004</v>
      </c>
      <c r="AC55" s="1">
        <v>2.0840000000000001</v>
      </c>
      <c r="AD55" s="1">
        <v>1</v>
      </c>
      <c r="AE55" s="1">
        <v>1</v>
      </c>
      <c r="AF55" s="1">
        <f t="shared" si="1"/>
        <v>0.43953934740882916</v>
      </c>
      <c r="AH55" s="1">
        <f t="shared" si="9"/>
        <v>0.17477132236944554</v>
      </c>
      <c r="AI55" s="1">
        <f t="shared" si="10"/>
        <v>7.4179725607873637E-3</v>
      </c>
      <c r="AJ55" s="1">
        <f t="shared" si="11"/>
        <v>0.1565017835316421</v>
      </c>
      <c r="AK55" s="1">
        <f t="shared" si="12"/>
        <v>50.968364237197811</v>
      </c>
      <c r="AL55" s="1" t="b">
        <f t="shared" si="13"/>
        <v>1</v>
      </c>
      <c r="AM55" s="1">
        <f t="shared" si="14"/>
        <v>55.637121690295245</v>
      </c>
      <c r="AN55" s="1" t="b">
        <f t="shared" si="15"/>
        <v>1</v>
      </c>
      <c r="AO55" s="1">
        <v>9.4879999999999995</v>
      </c>
    </row>
    <row r="56" spans="1:41">
      <c r="A56" s="7">
        <v>53</v>
      </c>
      <c r="B56" s="9" t="s">
        <v>30</v>
      </c>
      <c r="C56" s="9" t="s">
        <v>31</v>
      </c>
      <c r="D56" s="9" t="s">
        <v>45</v>
      </c>
      <c r="E56" s="16" t="s">
        <v>46</v>
      </c>
      <c r="F56" s="2" t="b">
        <f t="shared" si="8"/>
        <v>0</v>
      </c>
      <c r="G56" s="2" t="b">
        <f t="shared" si="6"/>
        <v>0</v>
      </c>
      <c r="H56" s="1" t="s">
        <v>285</v>
      </c>
      <c r="J56" s="3"/>
      <c r="M56" s="1">
        <f>PRODUCT(SUM(PRODUCT(R56,overview!$J$7),PRODUCT(W56,overview!$K$7),PRODUCT(AB56,overview!$L$7)),1/SUM(overview!$J$7:$L$7))</f>
        <v>1</v>
      </c>
      <c r="N56" s="1">
        <f>PRODUCT(SUM(PRODUCT(S56,overview!$J$7),PRODUCT(X56,overview!$K$7),PRODUCT(AC56,overview!$L$7)),1/SUM(overview!$J$7:$L$7))</f>
        <v>2</v>
      </c>
      <c r="O56" s="1">
        <f t="shared" si="2"/>
        <v>14</v>
      </c>
      <c r="P56" s="1">
        <f t="shared" si="3"/>
        <v>3</v>
      </c>
      <c r="Q56" s="1">
        <f t="shared" si="7"/>
        <v>0.10714285714285714</v>
      </c>
      <c r="R56" s="1">
        <v>1</v>
      </c>
      <c r="S56" s="1">
        <v>2</v>
      </c>
      <c r="T56" s="1">
        <v>9</v>
      </c>
      <c r="U56" s="1">
        <v>0</v>
      </c>
      <c r="V56" s="1">
        <f t="shared" si="4"/>
        <v>0</v>
      </c>
      <c r="W56" s="1">
        <v>1</v>
      </c>
      <c r="X56" s="1">
        <v>2</v>
      </c>
      <c r="Y56" s="1">
        <v>5</v>
      </c>
      <c r="Z56" s="1">
        <v>2</v>
      </c>
      <c r="AA56" s="1">
        <f t="shared" si="5"/>
        <v>0.2</v>
      </c>
      <c r="AB56" s="1">
        <v>1</v>
      </c>
      <c r="AC56" s="1">
        <v>2</v>
      </c>
      <c r="AD56" s="1">
        <v>0</v>
      </c>
      <c r="AE56" s="1">
        <v>1</v>
      </c>
      <c r="AF56" s="1" t="e">
        <f t="shared" si="1"/>
        <v>#DIV/0!</v>
      </c>
      <c r="AH56" s="1">
        <f t="shared" si="9"/>
        <v>0.18595041322314051</v>
      </c>
      <c r="AI56" s="1">
        <f t="shared" si="10"/>
        <v>7.4814787330092893E-3</v>
      </c>
      <c r="AJ56" s="1">
        <f t="shared" si="11"/>
        <v>0.1577974316694149</v>
      </c>
      <c r="AK56" s="1">
        <f t="shared" si="12"/>
        <v>37.30353517123342</v>
      </c>
      <c r="AL56" s="1" t="b">
        <f t="shared" si="13"/>
        <v>1</v>
      </c>
      <c r="AM56" s="1">
        <f t="shared" si="14"/>
        <v>42.638729770634086</v>
      </c>
      <c r="AN56" s="1" t="b">
        <f t="shared" si="15"/>
        <v>1</v>
      </c>
      <c r="AO56" s="1">
        <v>9.4879999999999995</v>
      </c>
    </row>
    <row r="57" spans="1:41">
      <c r="A57" s="7">
        <v>54</v>
      </c>
      <c r="B57" s="9" t="s">
        <v>85</v>
      </c>
      <c r="C57" s="9" t="s">
        <v>86</v>
      </c>
      <c r="D57" s="9" t="s">
        <v>85</v>
      </c>
      <c r="E57" s="16" t="s">
        <v>86</v>
      </c>
      <c r="F57" s="2" t="b">
        <f t="shared" si="8"/>
        <v>0</v>
      </c>
      <c r="G57" s="2" t="b">
        <f t="shared" si="6"/>
        <v>0</v>
      </c>
      <c r="H57" s="1" t="s">
        <v>180</v>
      </c>
      <c r="I57" s="3"/>
      <c r="J57" s="3"/>
      <c r="M57" s="1">
        <f>PRODUCT(SUM(PRODUCT(R57,overview!$J$7),PRODUCT(W57,overview!$K$7),PRODUCT(AB57,overview!$L$7)),1/SUM(overview!$J$7:$L$7))</f>
        <v>3.8750000000000007E-2</v>
      </c>
      <c r="N57" s="1">
        <f>PRODUCT(SUM(PRODUCT(S57,overview!$J$7),PRODUCT(X57,overview!$K$7),PRODUCT(AC57,overview!$L$7)),1/SUM(overview!$J$7:$L$7))</f>
        <v>2.9612500000000002</v>
      </c>
      <c r="O57" s="1">
        <f t="shared" si="2"/>
        <v>0.5</v>
      </c>
      <c r="P57" s="1">
        <f t="shared" si="3"/>
        <v>1.5</v>
      </c>
      <c r="Q57" s="1">
        <f t="shared" si="7"/>
        <v>3.9257070493879276E-2</v>
      </c>
      <c r="R57" s="1">
        <v>0</v>
      </c>
      <c r="S57" s="1">
        <v>3</v>
      </c>
      <c r="T57" s="1">
        <v>0</v>
      </c>
      <c r="U57" s="1">
        <v>0</v>
      </c>
      <c r="V57" s="1" t="e">
        <f t="shared" si="4"/>
        <v>#DIV/0!</v>
      </c>
      <c r="W57" s="1">
        <v>6.2E-2</v>
      </c>
      <c r="X57" s="1">
        <v>2.9380000000000002</v>
      </c>
      <c r="Y57" s="1">
        <v>0.5</v>
      </c>
      <c r="Z57" s="1">
        <v>1.5</v>
      </c>
      <c r="AA57" s="1">
        <f t="shared" si="5"/>
        <v>6.3308373042886307E-2</v>
      </c>
      <c r="AB57" s="1">
        <v>0</v>
      </c>
      <c r="AC57" s="1">
        <v>3</v>
      </c>
      <c r="AD57" s="1">
        <v>0</v>
      </c>
      <c r="AE57" s="1">
        <v>0</v>
      </c>
      <c r="AF57" s="1" t="e">
        <f t="shared" si="1"/>
        <v>#DIV/0!</v>
      </c>
      <c r="AH57" s="1">
        <f t="shared" si="9"/>
        <v>0.19795375077217764</v>
      </c>
      <c r="AI57" s="1">
        <f t="shared" si="10"/>
        <v>2.9651247628775721E-2</v>
      </c>
      <c r="AJ57" s="1">
        <f t="shared" si="11"/>
        <v>0.20192307692307693</v>
      </c>
      <c r="AK57" s="1">
        <f t="shared" si="12"/>
        <v>25.12633242892678</v>
      </c>
      <c r="AL57" s="1" t="b">
        <f t="shared" si="13"/>
        <v>1</v>
      </c>
      <c r="AM57" s="1">
        <f t="shared" si="14"/>
        <v>33.267317025469879</v>
      </c>
      <c r="AN57" s="1" t="b">
        <f t="shared" si="15"/>
        <v>1</v>
      </c>
      <c r="AO57" s="1">
        <v>9.4879999999999995</v>
      </c>
    </row>
    <row r="58" spans="1:41">
      <c r="A58" s="7">
        <v>55</v>
      </c>
      <c r="B58" s="9" t="s">
        <v>43</v>
      </c>
      <c r="C58" s="9" t="s">
        <v>44</v>
      </c>
      <c r="D58" s="9" t="s">
        <v>60</v>
      </c>
      <c r="E58" s="16" t="s">
        <v>61</v>
      </c>
      <c r="F58" s="2" t="b">
        <f t="shared" si="8"/>
        <v>0</v>
      </c>
      <c r="G58" s="2" t="b">
        <f t="shared" si="6"/>
        <v>1</v>
      </c>
      <c r="H58" s="1" t="s">
        <v>180</v>
      </c>
      <c r="J58" s="2"/>
      <c r="M58" s="1">
        <f>PRODUCT(SUM(PRODUCT(R58,overview!$J$7),PRODUCT(W58,overview!$K$7),PRODUCT(AB58,overview!$L$7)),1/SUM(overview!$J$7:$L$7))</f>
        <v>0.64052500000000001</v>
      </c>
      <c r="N58" s="1">
        <f>PRODUCT(SUM(PRODUCT(S58,overview!$J$7),PRODUCT(X58,overview!$K$7),PRODUCT(AC58,overview!$L$7)),1/SUM(overview!$J$7:$L$7))</f>
        <v>2.3594749999999998</v>
      </c>
      <c r="O58" s="1">
        <f t="shared" si="2"/>
        <v>4.5</v>
      </c>
      <c r="P58" s="1">
        <f t="shared" si="3"/>
        <v>9.5</v>
      </c>
      <c r="Q58" s="1">
        <f t="shared" si="7"/>
        <v>0.57310183173987628</v>
      </c>
      <c r="R58" s="1">
        <v>0.375</v>
      </c>
      <c r="S58" s="1">
        <v>2.625</v>
      </c>
      <c r="T58" s="1">
        <v>1</v>
      </c>
      <c r="U58" s="1">
        <v>0</v>
      </c>
      <c r="V58" s="1">
        <f t="shared" si="4"/>
        <v>0</v>
      </c>
      <c r="W58" s="1">
        <v>0.79300000000000004</v>
      </c>
      <c r="X58" s="1">
        <v>2.2069999999999999</v>
      </c>
      <c r="Y58" s="1">
        <v>3.5</v>
      </c>
      <c r="Z58" s="1">
        <v>7.5</v>
      </c>
      <c r="AA58" s="1">
        <f t="shared" si="5"/>
        <v>0.76995274775066347</v>
      </c>
      <c r="AB58" s="1">
        <v>0.54600000000000004</v>
      </c>
      <c r="AC58" s="1">
        <v>2.4540000000000002</v>
      </c>
      <c r="AD58" s="1">
        <v>0</v>
      </c>
      <c r="AE58" s="1">
        <v>2</v>
      </c>
      <c r="AF58" s="1" t="e">
        <f t="shared" si="1"/>
        <v>#DIV/0!</v>
      </c>
      <c r="AH58" s="1">
        <f t="shared" si="9"/>
        <v>0.21327853554286114</v>
      </c>
      <c r="AI58" s="1">
        <f t="shared" si="10"/>
        <v>3.2238892957519666E-2</v>
      </c>
      <c r="AJ58" s="1">
        <f t="shared" si="11"/>
        <v>0.18752024182230378</v>
      </c>
      <c r="AK58" s="1">
        <f t="shared" si="12"/>
        <v>21.045975846969149</v>
      </c>
      <c r="AL58" s="1" t="b">
        <f t="shared" si="13"/>
        <v>1</v>
      </c>
      <c r="AM58" s="1">
        <f t="shared" si="14"/>
        <v>25.878091911227493</v>
      </c>
      <c r="AN58" s="1" t="b">
        <f t="shared" si="15"/>
        <v>1</v>
      </c>
      <c r="AO58" s="1">
        <v>9.4879999999999995</v>
      </c>
    </row>
    <row r="59" spans="1:41">
      <c r="A59" s="7">
        <v>56</v>
      </c>
      <c r="B59" s="9" t="s">
        <v>45</v>
      </c>
      <c r="C59" s="9" t="s">
        <v>46</v>
      </c>
      <c r="D59" s="9" t="s">
        <v>45</v>
      </c>
      <c r="E59" s="16" t="s">
        <v>46</v>
      </c>
      <c r="F59" s="2" t="b">
        <f t="shared" si="8"/>
        <v>0</v>
      </c>
      <c r="G59" s="2" t="b">
        <f t="shared" si="6"/>
        <v>0</v>
      </c>
      <c r="H59" s="1" t="s">
        <v>180</v>
      </c>
      <c r="J59" s="3"/>
      <c r="M59" s="1">
        <f>PRODUCT(SUM(PRODUCT(R59,overview!$J$7),PRODUCT(W59,overview!$K$7),PRODUCT(AB59,overview!$L$7)),1/SUM(overview!$J$7:$L$7))</f>
        <v>0.97794999999999987</v>
      </c>
      <c r="N59" s="1">
        <f>PRODUCT(SUM(PRODUCT(S59,overview!$J$7),PRODUCT(X59,overview!$K$7),PRODUCT(AC59,overview!$L$7)),1/SUM(overview!$J$7:$L$7))</f>
        <v>2.0220500000000001</v>
      </c>
      <c r="O59" s="1">
        <f t="shared" si="2"/>
        <v>10</v>
      </c>
      <c r="P59" s="1">
        <f t="shared" si="3"/>
        <v>5</v>
      </c>
      <c r="Q59" s="1">
        <f t="shared" si="7"/>
        <v>0.24182141885710043</v>
      </c>
      <c r="R59" s="1">
        <v>1.012</v>
      </c>
      <c r="S59" s="1">
        <v>1.988</v>
      </c>
      <c r="T59" s="1">
        <v>6</v>
      </c>
      <c r="U59" s="1">
        <v>0</v>
      </c>
      <c r="V59" s="1">
        <f t="shared" si="4"/>
        <v>0</v>
      </c>
      <c r="W59" s="1">
        <v>0.95799999999999996</v>
      </c>
      <c r="X59" s="1">
        <v>2.0419999999999998</v>
      </c>
      <c r="Y59" s="1">
        <v>4</v>
      </c>
      <c r="Z59" s="1">
        <v>5</v>
      </c>
      <c r="AA59" s="1">
        <f t="shared" si="5"/>
        <v>0.58643486777668963</v>
      </c>
      <c r="AB59" s="1">
        <v>1</v>
      </c>
      <c r="AC59" s="1">
        <v>2</v>
      </c>
      <c r="AD59" s="1">
        <v>0</v>
      </c>
      <c r="AE59" s="1">
        <v>0</v>
      </c>
      <c r="AF59" s="1" t="e">
        <f t="shared" si="1"/>
        <v>#DIV/0!</v>
      </c>
      <c r="AH59" s="1">
        <f t="shared" si="9"/>
        <v>0.32336441619295642</v>
      </c>
      <c r="AI59" s="1">
        <f t="shared" si="10"/>
        <v>6.1009743135518164E-2</v>
      </c>
      <c r="AJ59" s="1">
        <f t="shared" si="11"/>
        <v>0.26620965963390431</v>
      </c>
      <c r="AK59" s="1">
        <f t="shared" si="12"/>
        <v>14.169839762646957</v>
      </c>
      <c r="AL59" s="1" t="b">
        <f t="shared" si="13"/>
        <v>1</v>
      </c>
      <c r="AM59" s="1">
        <f t="shared" si="14"/>
        <v>21.963513559776587</v>
      </c>
      <c r="AN59" s="1" t="b">
        <f t="shared" si="15"/>
        <v>1</v>
      </c>
      <c r="AO59" s="1">
        <v>9.4879999999999995</v>
      </c>
    </row>
    <row r="60" spans="1:41">
      <c r="A60" s="7">
        <v>57</v>
      </c>
      <c r="B60" s="9" t="s">
        <v>65</v>
      </c>
      <c r="C60" s="9" t="s">
        <v>2</v>
      </c>
      <c r="D60" s="9" t="s">
        <v>64</v>
      </c>
      <c r="E60" s="16" t="s">
        <v>2</v>
      </c>
      <c r="F60" s="2" t="b">
        <f t="shared" si="8"/>
        <v>1</v>
      </c>
      <c r="G60" s="2" t="b">
        <f t="shared" si="6"/>
        <v>0</v>
      </c>
      <c r="H60" s="1" t="s">
        <v>180</v>
      </c>
      <c r="J60" s="3"/>
      <c r="M60" s="1">
        <f>PRODUCT(SUM(PRODUCT(R60,overview!$J$7),PRODUCT(W60,overview!$K$7),PRODUCT(AB60,overview!$L$7)),1/SUM(overview!$J$7:$L$7))</f>
        <v>0.33300000000000007</v>
      </c>
      <c r="N60" s="1">
        <f>PRODUCT(SUM(PRODUCT(S60,overview!$J$7),PRODUCT(X60,overview!$K$7),PRODUCT(AC60,overview!$L$7)),1/SUM(overview!$J$7:$L$7))</f>
        <v>2.6669999999999998</v>
      </c>
      <c r="O60" s="1">
        <f t="shared" si="2"/>
        <v>13</v>
      </c>
      <c r="P60" s="1">
        <f t="shared" si="3"/>
        <v>1</v>
      </c>
      <c r="Q60" s="1">
        <f t="shared" si="7"/>
        <v>9.604568659686773E-3</v>
      </c>
      <c r="R60" s="1">
        <v>0.33300000000000002</v>
      </c>
      <c r="S60" s="1">
        <v>2.6669999999999998</v>
      </c>
      <c r="T60" s="1">
        <v>6</v>
      </c>
      <c r="U60" s="1">
        <v>0</v>
      </c>
      <c r="V60" s="1">
        <f t="shared" si="4"/>
        <v>0</v>
      </c>
      <c r="W60" s="1">
        <v>0.33300000000000002</v>
      </c>
      <c r="X60" s="1">
        <v>2.6669999999999998</v>
      </c>
      <c r="Y60" s="1">
        <v>6</v>
      </c>
      <c r="Z60" s="1">
        <v>1</v>
      </c>
      <c r="AA60" s="1">
        <f t="shared" si="5"/>
        <v>2.0809898762654669E-2</v>
      </c>
      <c r="AB60" s="1">
        <v>0.33300000000000002</v>
      </c>
      <c r="AC60" s="1">
        <v>2.6669999999999998</v>
      </c>
      <c r="AD60" s="1">
        <v>1</v>
      </c>
      <c r="AE60" s="1">
        <v>0</v>
      </c>
      <c r="AF60" s="1">
        <f t="shared" si="1"/>
        <v>0</v>
      </c>
      <c r="AH60" s="1">
        <f t="shared" si="9"/>
        <v>0.40120980862695643</v>
      </c>
      <c r="AI60" s="1">
        <f t="shared" si="10"/>
        <v>9.9828036937268272E-2</v>
      </c>
      <c r="AJ60" s="1">
        <f t="shared" si="11"/>
        <v>0.40113508203878195</v>
      </c>
      <c r="AK60" s="1">
        <f t="shared" si="12"/>
        <v>11.046986075562726</v>
      </c>
      <c r="AL60" s="1" t="b">
        <f t="shared" si="13"/>
        <v>1</v>
      </c>
      <c r="AM60" s="1">
        <f t="shared" si="14"/>
        <v>21.826710835455199</v>
      </c>
      <c r="AN60" s="1" t="b">
        <f t="shared" si="15"/>
        <v>1</v>
      </c>
      <c r="AO60" s="1">
        <v>9.4879999999999995</v>
      </c>
    </row>
    <row r="61" spans="1:41">
      <c r="A61" s="7">
        <v>58</v>
      </c>
      <c r="B61" s="9" t="s">
        <v>49</v>
      </c>
      <c r="C61" s="9" t="s">
        <v>50</v>
      </c>
      <c r="D61" s="9" t="s">
        <v>49</v>
      </c>
      <c r="E61" s="16" t="s">
        <v>50</v>
      </c>
      <c r="F61" s="2" t="b">
        <f t="shared" si="8"/>
        <v>0</v>
      </c>
      <c r="G61" s="2" t="b">
        <f t="shared" si="6"/>
        <v>0</v>
      </c>
      <c r="H61" s="1" t="s">
        <v>180</v>
      </c>
      <c r="J61" s="3"/>
      <c r="M61" s="1">
        <f>PRODUCT(SUM(PRODUCT(R61,overview!$J$7),PRODUCT(W61,overview!$K$7),PRODUCT(AB61,overview!$L$7)),1/SUM(overview!$J$7:$L$7))</f>
        <v>0.34424999999999994</v>
      </c>
      <c r="N61" s="1">
        <f>PRODUCT(SUM(PRODUCT(S61,overview!$J$7),PRODUCT(X61,overview!$K$7),PRODUCT(AC61,overview!$L$7)),1/SUM(overview!$J$7:$L$7))</f>
        <v>2.6557499999999998</v>
      </c>
      <c r="O61" s="1">
        <f t="shared" si="2"/>
        <v>10</v>
      </c>
      <c r="P61" s="1">
        <f t="shared" si="3"/>
        <v>6</v>
      </c>
      <c r="Q61" s="1">
        <f t="shared" si="7"/>
        <v>7.7774639932222542E-2</v>
      </c>
      <c r="R61" s="1">
        <v>0.33300000000000002</v>
      </c>
      <c r="S61" s="1">
        <v>2.6669999999999998</v>
      </c>
      <c r="T61" s="1">
        <v>5</v>
      </c>
      <c r="U61" s="1">
        <v>0</v>
      </c>
      <c r="V61" s="1">
        <f t="shared" si="4"/>
        <v>0</v>
      </c>
      <c r="W61" s="1">
        <v>0.35099999999999998</v>
      </c>
      <c r="X61" s="1">
        <v>2.649</v>
      </c>
      <c r="Y61" s="1">
        <v>5</v>
      </c>
      <c r="Z61" s="1">
        <v>6</v>
      </c>
      <c r="AA61" s="1">
        <f t="shared" si="5"/>
        <v>0.15900339750849377</v>
      </c>
      <c r="AB61" s="1">
        <v>0.33300000000000002</v>
      </c>
      <c r="AC61" s="1">
        <v>2.6669999999999998</v>
      </c>
      <c r="AD61" s="1">
        <v>0</v>
      </c>
      <c r="AE61" s="1">
        <v>0</v>
      </c>
      <c r="AF61" s="1" t="e">
        <f t="shared" si="1"/>
        <v>#DIV/0!</v>
      </c>
      <c r="AH61" s="1">
        <f t="shared" si="9"/>
        <v>0.36939603232351248</v>
      </c>
      <c r="AI61" s="1">
        <f t="shared" si="10"/>
        <v>9.7130165490911496E-2</v>
      </c>
      <c r="AJ61" s="1">
        <f t="shared" si="11"/>
        <v>0.21515592810968243</v>
      </c>
      <c r="AK61" s="1">
        <f t="shared" si="12"/>
        <v>6.9864733433951702</v>
      </c>
      <c r="AL61" s="1" t="b">
        <f t="shared" si="13"/>
        <v>0</v>
      </c>
      <c r="AM61" s="1">
        <f t="shared" si="14"/>
        <v>19.156570771446351</v>
      </c>
      <c r="AN61" s="1" t="b">
        <f t="shared" si="15"/>
        <v>1</v>
      </c>
      <c r="AO61" s="1">
        <v>9.4879999999999995</v>
      </c>
    </row>
    <row r="62" spans="1:41">
      <c r="A62" s="7">
        <v>59</v>
      </c>
      <c r="B62" s="9" t="s">
        <v>58</v>
      </c>
      <c r="C62" s="9" t="s">
        <v>59</v>
      </c>
      <c r="D62" s="9" t="s">
        <v>82</v>
      </c>
      <c r="E62" s="16" t="s">
        <v>59</v>
      </c>
      <c r="F62" s="2" t="b">
        <f t="shared" si="8"/>
        <v>1</v>
      </c>
      <c r="G62" s="2" t="b">
        <f t="shared" si="6"/>
        <v>1</v>
      </c>
      <c r="H62" s="1" t="s">
        <v>180</v>
      </c>
      <c r="I62" s="4"/>
      <c r="J62" s="3"/>
      <c r="M62" s="1">
        <f>PRODUCT(SUM(PRODUCT(R62,overview!$J$7),PRODUCT(W62,overview!$K$7),PRODUCT(AB62,overview!$L$7)),1/SUM(overview!$J$7:$L$7))</f>
        <v>0.54937500000000006</v>
      </c>
      <c r="N62" s="1">
        <f>PRODUCT(SUM(PRODUCT(S62,overview!$J$7),PRODUCT(X62,overview!$K$7),PRODUCT(AC62,overview!$L$7)),1/SUM(overview!$J$7:$L$7))</f>
        <v>2.4506250000000005</v>
      </c>
      <c r="O62" s="1">
        <f t="shared" si="2"/>
        <v>13.5</v>
      </c>
      <c r="P62" s="1">
        <f t="shared" si="3"/>
        <v>10.5</v>
      </c>
      <c r="Q62" s="1">
        <f t="shared" si="7"/>
        <v>0.1743602822409249</v>
      </c>
      <c r="R62" s="1">
        <v>0.375</v>
      </c>
      <c r="S62" s="1">
        <v>2.625</v>
      </c>
      <c r="T62" s="1">
        <v>5</v>
      </c>
      <c r="U62" s="1">
        <v>1</v>
      </c>
      <c r="V62" s="1">
        <f t="shared" si="4"/>
        <v>2.8571428571428574E-2</v>
      </c>
      <c r="W62" s="1">
        <v>0.65400000000000003</v>
      </c>
      <c r="X62" s="1">
        <v>2.3460000000000001</v>
      </c>
      <c r="Y62" s="1">
        <v>7.5</v>
      </c>
      <c r="Z62" s="1">
        <v>9.5</v>
      </c>
      <c r="AA62" s="1">
        <f t="shared" si="5"/>
        <v>0.35311167945439043</v>
      </c>
      <c r="AB62" s="1">
        <v>0.375</v>
      </c>
      <c r="AC62" s="1">
        <v>2.625</v>
      </c>
      <c r="AD62" s="1">
        <v>1</v>
      </c>
      <c r="AE62" s="1">
        <v>0</v>
      </c>
      <c r="AF62" s="1">
        <f t="shared" si="1"/>
        <v>0</v>
      </c>
      <c r="AH62" s="1">
        <f t="shared" si="9"/>
        <v>0.4130072372206271</v>
      </c>
      <c r="AI62" s="1">
        <f t="shared" si="10"/>
        <v>0.10935628520776026</v>
      </c>
      <c r="AJ62" s="1">
        <f t="shared" si="11"/>
        <v>0.26911320615747214</v>
      </c>
      <c r="AK62" s="1">
        <f t="shared" si="12"/>
        <v>3.7981402292451487</v>
      </c>
      <c r="AL62" s="1" t="b">
        <f t="shared" si="13"/>
        <v>0</v>
      </c>
      <c r="AM62" s="1">
        <f t="shared" si="14"/>
        <v>16.799666675329718</v>
      </c>
      <c r="AN62" s="1" t="b">
        <f t="shared" si="15"/>
        <v>1</v>
      </c>
      <c r="AO62" s="1">
        <v>9.4879999999999995</v>
      </c>
    </row>
    <row r="63" spans="1:41">
      <c r="A63" s="7">
        <v>60</v>
      </c>
      <c r="B63" s="9" t="s">
        <v>43</v>
      </c>
      <c r="C63" s="9" t="s">
        <v>44</v>
      </c>
      <c r="D63" s="9" t="s">
        <v>43</v>
      </c>
      <c r="E63" s="16" t="s">
        <v>44</v>
      </c>
      <c r="F63" s="2" t="b">
        <f t="shared" si="8"/>
        <v>0</v>
      </c>
      <c r="G63" s="2" t="b">
        <f t="shared" si="6"/>
        <v>0</v>
      </c>
      <c r="H63" s="1" t="s">
        <v>180</v>
      </c>
      <c r="I63" s="3"/>
      <c r="J63" s="3"/>
      <c r="K63" s="2"/>
      <c r="L63" s="2"/>
      <c r="M63" s="1">
        <f>PRODUCT(SUM(PRODUCT(R63,overview!$J$7),PRODUCT(W63,overview!$K$7),PRODUCT(AB63,overview!$L$7)),1/SUM(overview!$J$7:$L$7))</f>
        <v>0.80915000000000004</v>
      </c>
      <c r="N63" s="1">
        <f>PRODUCT(SUM(PRODUCT(S63,overview!$J$7),PRODUCT(X63,overview!$K$7),PRODUCT(AC63,overview!$L$7)),1/SUM(overview!$J$7:$L$7))</f>
        <v>2.1908500000000002</v>
      </c>
      <c r="O63" s="1">
        <f t="shared" si="2"/>
        <v>12.3</v>
      </c>
      <c r="P63" s="1">
        <f t="shared" si="3"/>
        <v>18.7</v>
      </c>
      <c r="Q63" s="1">
        <f t="shared" si="7"/>
        <v>0.56150404555829103</v>
      </c>
      <c r="R63" s="1">
        <v>0.49399999999999999</v>
      </c>
      <c r="S63" s="1">
        <v>2.5059999999999998</v>
      </c>
      <c r="T63" s="1">
        <v>2</v>
      </c>
      <c r="U63" s="1">
        <v>7</v>
      </c>
      <c r="V63" s="1">
        <f t="shared" si="4"/>
        <v>0.68994413407821242</v>
      </c>
      <c r="W63" s="1">
        <v>1.0029999999999999</v>
      </c>
      <c r="X63" s="1">
        <v>1.9970000000000001</v>
      </c>
      <c r="Y63" s="1">
        <v>10.3</v>
      </c>
      <c r="Z63" s="1">
        <v>11.7</v>
      </c>
      <c r="AA63" s="1">
        <f t="shared" si="5"/>
        <v>0.57052082978837182</v>
      </c>
      <c r="AB63" s="1">
        <v>0.375</v>
      </c>
      <c r="AC63" s="1">
        <v>2.625</v>
      </c>
      <c r="AD63" s="1">
        <v>0</v>
      </c>
      <c r="AE63" s="1">
        <v>0</v>
      </c>
      <c r="AF63" s="1" t="e">
        <f t="shared" si="1"/>
        <v>#DIV/0!</v>
      </c>
      <c r="AH63" s="1">
        <f t="shared" si="9"/>
        <v>0.35280874297898945</v>
      </c>
      <c r="AI63" s="1">
        <f t="shared" si="10"/>
        <v>0.12251908184455047</v>
      </c>
      <c r="AJ63" s="1">
        <f t="shared" si="11"/>
        <v>0.16554766396626344</v>
      </c>
      <c r="AK63" s="1">
        <f t="shared" si="12"/>
        <v>1.7811157721538335</v>
      </c>
      <c r="AL63" s="1" t="b">
        <f t="shared" si="13"/>
        <v>0</v>
      </c>
      <c r="AM63" s="1">
        <f t="shared" si="14"/>
        <v>15.4800224044162</v>
      </c>
      <c r="AN63" s="1" t="b">
        <f t="shared" si="15"/>
        <v>1</v>
      </c>
      <c r="AO63" s="1">
        <v>9.4879999999999995</v>
      </c>
    </row>
    <row r="64" spans="1:41">
      <c r="A64" s="7">
        <v>61</v>
      </c>
      <c r="B64" s="9" t="s">
        <v>85</v>
      </c>
      <c r="C64" s="9" t="s">
        <v>86</v>
      </c>
      <c r="D64" s="9" t="s">
        <v>85</v>
      </c>
      <c r="E64" s="16" t="s">
        <v>86</v>
      </c>
      <c r="F64" s="2" t="b">
        <f t="shared" si="8"/>
        <v>0</v>
      </c>
      <c r="G64" s="2" t="b">
        <f t="shared" si="6"/>
        <v>0</v>
      </c>
      <c r="H64" s="1" t="s">
        <v>180</v>
      </c>
      <c r="I64" s="4"/>
      <c r="J64" s="3"/>
      <c r="M64" s="1">
        <f>PRODUCT(SUM(PRODUCT(R64,overview!$J$7),PRODUCT(W64,overview!$K$7),PRODUCT(AB64,overview!$L$7)),1/SUM(overview!$J$7:$L$7))</f>
        <v>0.05</v>
      </c>
      <c r="N64" s="1">
        <f>PRODUCT(SUM(PRODUCT(S64,overview!$J$7),PRODUCT(X64,overview!$K$7),PRODUCT(AC64,overview!$L$7)),1/SUM(overview!$J$7:$L$7))</f>
        <v>2.95</v>
      </c>
      <c r="O64" s="1">
        <f t="shared" si="2"/>
        <v>1</v>
      </c>
      <c r="P64" s="1">
        <f t="shared" si="3"/>
        <v>6</v>
      </c>
      <c r="Q64" s="1">
        <f t="shared" si="7"/>
        <v>0.10169491525423729</v>
      </c>
      <c r="R64" s="1">
        <v>0</v>
      </c>
      <c r="S64" s="1">
        <v>3</v>
      </c>
      <c r="T64" s="1">
        <v>0</v>
      </c>
      <c r="U64" s="1">
        <v>0</v>
      </c>
      <c r="V64" s="1" t="e">
        <f t="shared" si="4"/>
        <v>#DIV/0!</v>
      </c>
      <c r="W64" s="1">
        <v>0.08</v>
      </c>
      <c r="X64" s="1">
        <v>2.92</v>
      </c>
      <c r="Y64" s="1">
        <v>1</v>
      </c>
      <c r="Z64" s="1">
        <v>6</v>
      </c>
      <c r="AA64" s="1">
        <f t="shared" si="5"/>
        <v>0.16438356164383561</v>
      </c>
      <c r="AB64" s="1">
        <v>0</v>
      </c>
      <c r="AC64" s="1">
        <v>3</v>
      </c>
      <c r="AD64" s="1">
        <v>0</v>
      </c>
      <c r="AE64" s="1">
        <v>0</v>
      </c>
      <c r="AF64" s="1" t="e">
        <f t="shared" si="1"/>
        <v>#DIV/0!</v>
      </c>
      <c r="AH64" s="1">
        <f t="shared" si="9"/>
        <v>0.3721870236667022</v>
      </c>
      <c r="AI64" s="1">
        <f t="shared" si="10"/>
        <v>0.1208134334562118</v>
      </c>
      <c r="AJ64" s="1">
        <f t="shared" si="11"/>
        <v>0.14485863041434666</v>
      </c>
      <c r="AK64" s="1">
        <f t="shared" si="12"/>
        <v>1.1232927395964549</v>
      </c>
      <c r="AL64" s="1" t="b">
        <f t="shared" si="13"/>
        <v>0</v>
      </c>
      <c r="AM64" s="1">
        <f t="shared" si="14"/>
        <v>14.998206233839646</v>
      </c>
      <c r="AN64" s="1" t="b">
        <f t="shared" si="15"/>
        <v>1</v>
      </c>
      <c r="AO64" s="1">
        <v>9.4879999999999995</v>
      </c>
    </row>
    <row r="65" spans="1:41">
      <c r="A65" s="7">
        <v>62</v>
      </c>
      <c r="B65" s="9" t="s">
        <v>138</v>
      </c>
      <c r="C65" s="9" t="s">
        <v>33</v>
      </c>
      <c r="D65" s="9" t="s">
        <v>28</v>
      </c>
      <c r="E65" s="16" t="s">
        <v>29</v>
      </c>
      <c r="F65" s="2" t="b">
        <f t="shared" si="8"/>
        <v>0</v>
      </c>
      <c r="G65" s="2" t="b">
        <f t="shared" si="6"/>
        <v>1</v>
      </c>
      <c r="H65" s="1" t="s">
        <v>180</v>
      </c>
      <c r="I65" s="4"/>
      <c r="M65" s="1">
        <f>PRODUCT(SUM(PRODUCT(R65,overview!$J$7),PRODUCT(W65,overview!$K$7),PRODUCT(AB65,overview!$L$7)),1/SUM(overview!$J$7:$L$7))</f>
        <v>0.73472500000000007</v>
      </c>
      <c r="N65" s="1">
        <f>PRODUCT(SUM(PRODUCT(S65,overview!$J$7),PRODUCT(X65,overview!$K$7),PRODUCT(AC65,overview!$L$7)),1/SUM(overview!$J$7:$L$7))</f>
        <v>2.2652749999999999</v>
      </c>
      <c r="O65" s="1">
        <f t="shared" si="2"/>
        <v>11</v>
      </c>
      <c r="P65" s="1">
        <f t="shared" si="3"/>
        <v>25</v>
      </c>
      <c r="Q65" s="1">
        <f t="shared" si="7"/>
        <v>0.73714208890953459</v>
      </c>
      <c r="R65" s="1">
        <v>0.98199999999999998</v>
      </c>
      <c r="S65" s="1">
        <v>2.0179999999999998</v>
      </c>
      <c r="T65" s="1">
        <v>8</v>
      </c>
      <c r="U65" s="1">
        <v>6</v>
      </c>
      <c r="V65" s="1">
        <f t="shared" si="4"/>
        <v>0.36496531219028744</v>
      </c>
      <c r="W65" s="1">
        <v>0.58899999999999997</v>
      </c>
      <c r="X65" s="1">
        <v>2.411</v>
      </c>
      <c r="Y65" s="1">
        <v>2</v>
      </c>
      <c r="Z65" s="1">
        <v>18</v>
      </c>
      <c r="AA65" s="1">
        <f t="shared" si="5"/>
        <v>2.1986727498963083</v>
      </c>
      <c r="AB65" s="1">
        <v>0.91600000000000004</v>
      </c>
      <c r="AC65" s="1">
        <v>2.0840000000000001</v>
      </c>
      <c r="AD65" s="1">
        <v>1</v>
      </c>
      <c r="AE65" s="1">
        <v>1</v>
      </c>
      <c r="AF65" s="1">
        <f t="shared" si="1"/>
        <v>0.43953934740882916</v>
      </c>
      <c r="AH65" s="1">
        <f t="shared" si="9"/>
        <v>0.47194520668375561</v>
      </c>
      <c r="AI65" s="1">
        <f t="shared" si="10"/>
        <v>0.15787521240695981</v>
      </c>
      <c r="AJ65" s="1">
        <f t="shared" si="11"/>
        <v>0.2782872068467267</v>
      </c>
      <c r="AK65" s="1">
        <f t="shared" si="12"/>
        <v>0.83659820652995931</v>
      </c>
      <c r="AL65" s="1" t="b">
        <f t="shared" si="13"/>
        <v>0</v>
      </c>
      <c r="AM65" s="1">
        <f t="shared" si="14"/>
        <v>14.840203204323467</v>
      </c>
      <c r="AN65" s="1" t="b">
        <f t="shared" si="15"/>
        <v>1</v>
      </c>
      <c r="AO65" s="1">
        <v>9.4879999999999995</v>
      </c>
    </row>
    <row r="66" spans="1:41">
      <c r="A66" s="7">
        <v>63</v>
      </c>
      <c r="B66" s="9" t="s">
        <v>79</v>
      </c>
      <c r="C66" s="9" t="s">
        <v>48</v>
      </c>
      <c r="D66" s="9" t="s">
        <v>54</v>
      </c>
      <c r="E66" s="16" t="s">
        <v>55</v>
      </c>
      <c r="F66" s="2" t="b">
        <f t="shared" si="8"/>
        <v>1</v>
      </c>
      <c r="G66" s="2" t="b">
        <f t="shared" si="6"/>
        <v>1</v>
      </c>
      <c r="H66" s="1" t="s">
        <v>180</v>
      </c>
      <c r="I66" s="3"/>
      <c r="M66" s="1">
        <f>PRODUCT(SUM(PRODUCT(R66,overview!$J$7),PRODUCT(W66,overview!$K$7),PRODUCT(AB66,overview!$L$7)),1/SUM(overview!$J$7:$L$7))</f>
        <v>0.61297500000000005</v>
      </c>
      <c r="N66" s="1">
        <f>PRODUCT(SUM(PRODUCT(S66,overview!$J$7),PRODUCT(X66,overview!$K$7),PRODUCT(AC66,overview!$L$7)),1/SUM(overview!$J$7:$L$7))</f>
        <v>2.387025</v>
      </c>
      <c r="O66" s="1">
        <f t="shared" si="2"/>
        <v>12.600000000000001</v>
      </c>
      <c r="P66" s="1">
        <f t="shared" si="3"/>
        <v>25.4</v>
      </c>
      <c r="Q66" s="1">
        <f t="shared" si="7"/>
        <v>0.51766519492035568</v>
      </c>
      <c r="R66" s="1">
        <v>0.90600000000000003</v>
      </c>
      <c r="S66" s="1">
        <v>2.0939999999999999</v>
      </c>
      <c r="T66" s="1">
        <v>9.8000000000000007</v>
      </c>
      <c r="U66" s="1">
        <v>10.199999999999999</v>
      </c>
      <c r="V66" s="1">
        <f t="shared" si="4"/>
        <v>0.4503245424244196</v>
      </c>
      <c r="W66" s="1">
        <v>0.44800000000000001</v>
      </c>
      <c r="X66" s="1">
        <v>2.552</v>
      </c>
      <c r="Y66" s="1">
        <v>2.8</v>
      </c>
      <c r="Z66" s="1">
        <v>13.2</v>
      </c>
      <c r="AA66" s="1">
        <f t="shared" si="5"/>
        <v>0.82758620689655182</v>
      </c>
      <c r="AB66" s="1">
        <v>0.63500000000000001</v>
      </c>
      <c r="AC66" s="1">
        <v>2.3650000000000002</v>
      </c>
      <c r="AD66" s="1">
        <v>0</v>
      </c>
      <c r="AE66" s="1">
        <v>2</v>
      </c>
      <c r="AF66" s="1" t="e">
        <f t="shared" si="1"/>
        <v>#DIV/0!</v>
      </c>
      <c r="AH66" s="1">
        <f t="shared" si="9"/>
        <v>0.51652716155406309</v>
      </c>
      <c r="AI66" s="1">
        <f t="shared" si="10"/>
        <v>0.17836494069181047</v>
      </c>
      <c r="AJ66" s="1">
        <f t="shared" si="11"/>
        <v>0.22453523321830124</v>
      </c>
      <c r="AK66" s="1">
        <f t="shared" si="12"/>
        <v>1.3917146130768765</v>
      </c>
      <c r="AL66" s="1" t="b">
        <f t="shared" si="13"/>
        <v>0</v>
      </c>
      <c r="AM66" s="1">
        <f t="shared" si="14"/>
        <v>16.791945651097603</v>
      </c>
      <c r="AN66" s="1" t="b">
        <f t="shared" si="15"/>
        <v>1</v>
      </c>
      <c r="AO66" s="1">
        <v>9.4879999999999995</v>
      </c>
    </row>
    <row r="67" spans="1:41">
      <c r="A67" s="7">
        <v>64</v>
      </c>
      <c r="B67" s="9" t="s">
        <v>64</v>
      </c>
      <c r="C67" s="9" t="s">
        <v>2</v>
      </c>
      <c r="D67" s="9" t="s">
        <v>65</v>
      </c>
      <c r="E67" s="16" t="s">
        <v>2</v>
      </c>
      <c r="F67" s="2" t="b">
        <f t="shared" si="8"/>
        <v>0</v>
      </c>
      <c r="G67" s="2" t="b">
        <f t="shared" si="6"/>
        <v>1</v>
      </c>
      <c r="H67" s="1" t="s">
        <v>180</v>
      </c>
      <c r="I67" s="3"/>
      <c r="J67" s="3"/>
      <c r="M67" s="1">
        <f>PRODUCT(SUM(PRODUCT(R67,overview!$J$7),PRODUCT(W67,overview!$K$7),PRODUCT(AB67,overview!$L$7)),1/SUM(overview!$J$7:$L$7))</f>
        <v>0.36675000000000002</v>
      </c>
      <c r="N67" s="1">
        <f>PRODUCT(SUM(PRODUCT(S67,overview!$J$7),PRODUCT(X67,overview!$K$7),PRODUCT(AC67,overview!$L$7)),1/SUM(overview!$J$7:$L$7))</f>
        <v>2.6332500000000003</v>
      </c>
      <c r="O67" s="1">
        <f t="shared" si="2"/>
        <v>11</v>
      </c>
      <c r="P67" s="1">
        <f t="shared" si="3"/>
        <v>4</v>
      </c>
      <c r="Q67" s="1">
        <f t="shared" si="7"/>
        <v>5.0646021594469334E-2</v>
      </c>
      <c r="R67" s="1">
        <v>0.33300000000000002</v>
      </c>
      <c r="S67" s="1">
        <v>2.6669999999999998</v>
      </c>
      <c r="T67" s="1">
        <v>7</v>
      </c>
      <c r="U67" s="1">
        <v>2</v>
      </c>
      <c r="V67" s="1">
        <f t="shared" si="4"/>
        <v>3.567411216455086E-2</v>
      </c>
      <c r="W67" s="1">
        <v>0.38700000000000001</v>
      </c>
      <c r="X67" s="1">
        <v>2.613</v>
      </c>
      <c r="Y67" s="1">
        <v>3</v>
      </c>
      <c r="Z67" s="1">
        <v>2</v>
      </c>
      <c r="AA67" s="1">
        <f t="shared" si="5"/>
        <v>9.8737083811710674E-2</v>
      </c>
      <c r="AB67" s="1">
        <v>0.33300000000000002</v>
      </c>
      <c r="AC67" s="1">
        <v>2.6669999999999998</v>
      </c>
      <c r="AD67" s="1">
        <v>1</v>
      </c>
      <c r="AE67" s="1">
        <v>0</v>
      </c>
      <c r="AF67" s="1">
        <f t="shared" ref="AF67:AF130" si="16">PRODUCT(AE67,1/AD67,1/AC67,AB67)</f>
        <v>0</v>
      </c>
      <c r="AH67" s="1">
        <f t="shared" si="9"/>
        <v>0.57037567358523122</v>
      </c>
      <c r="AI67" s="1">
        <f t="shared" si="10"/>
        <v>0.19148356669545619</v>
      </c>
      <c r="AJ67" s="1">
        <f t="shared" si="11"/>
        <v>0.31701109253912785</v>
      </c>
      <c r="AK67" s="1">
        <f t="shared" si="12"/>
        <v>1.9375266493655494</v>
      </c>
      <c r="AL67" s="1" t="b">
        <f t="shared" si="13"/>
        <v>0</v>
      </c>
      <c r="AM67" s="1">
        <f t="shared" si="14"/>
        <v>18.454694237449772</v>
      </c>
      <c r="AN67" s="1" t="b">
        <f t="shared" si="15"/>
        <v>1</v>
      </c>
      <c r="AO67" s="1">
        <v>9.4879999999999995</v>
      </c>
    </row>
    <row r="68" spans="1:41">
      <c r="A68" s="7">
        <v>65</v>
      </c>
      <c r="B68" s="9" t="s">
        <v>89</v>
      </c>
      <c r="C68" s="9" t="s">
        <v>70</v>
      </c>
      <c r="D68" s="9" t="s">
        <v>89</v>
      </c>
      <c r="E68" s="16" t="s">
        <v>70</v>
      </c>
      <c r="F68" s="2" t="b">
        <f t="shared" si="8"/>
        <v>0</v>
      </c>
      <c r="G68" s="2" t="b">
        <f t="shared" si="6"/>
        <v>0</v>
      </c>
      <c r="H68" s="1" t="s">
        <v>180</v>
      </c>
      <c r="I68" s="4"/>
      <c r="J68" s="2"/>
      <c r="M68" s="1">
        <f>PRODUCT(SUM(PRODUCT(R68,overview!$J$7),PRODUCT(W68,overview!$K$7),PRODUCT(AB68,overview!$L$7)),1/SUM(overview!$J$7:$L$7))</f>
        <v>1.0112500000000002</v>
      </c>
      <c r="N68" s="1">
        <f>PRODUCT(SUM(PRODUCT(S68,overview!$J$7),PRODUCT(X68,overview!$K$7),PRODUCT(AC68,overview!$L$7)),1/SUM(overview!$J$7:$L$7))</f>
        <v>1.98875</v>
      </c>
      <c r="O68" s="1">
        <f t="shared" ref="O68:O131" si="17">SUM(T68,Y68,AD68)</f>
        <v>9</v>
      </c>
      <c r="P68" s="1">
        <f t="shared" ref="P68:P131" si="18">SUM(U68,Z68,AE68)</f>
        <v>1</v>
      </c>
      <c r="Q68" s="1">
        <f t="shared" si="7"/>
        <v>5.6498358823940227E-2</v>
      </c>
      <c r="R68" s="1">
        <v>1</v>
      </c>
      <c r="S68" s="1">
        <v>2</v>
      </c>
      <c r="T68" s="1">
        <v>5</v>
      </c>
      <c r="U68" s="1">
        <v>0</v>
      </c>
      <c r="V68" s="1">
        <f t="shared" ref="V68:V131" si="19">PRODUCT(U68,1/T68,1/S68,R68)</f>
        <v>0</v>
      </c>
      <c r="W68" s="1">
        <v>1.018</v>
      </c>
      <c r="X68" s="1">
        <v>1.982</v>
      </c>
      <c r="Y68" s="1">
        <v>4</v>
      </c>
      <c r="Z68" s="1">
        <v>1</v>
      </c>
      <c r="AA68" s="1">
        <f t="shared" ref="AA68:AA131" si="20">PRODUCT(Z68,1/Y68,1/X68,W68)</f>
        <v>0.12840565085771946</v>
      </c>
      <c r="AB68" s="1">
        <v>1</v>
      </c>
      <c r="AC68" s="1">
        <v>2</v>
      </c>
      <c r="AD68" s="1">
        <v>0</v>
      </c>
      <c r="AE68" s="1">
        <v>0</v>
      </c>
      <c r="AF68" s="1" t="e">
        <f t="shared" si="16"/>
        <v>#DIV/0!</v>
      </c>
      <c r="AH68" s="1">
        <f t="shared" si="9"/>
        <v>0.55083689824634641</v>
      </c>
      <c r="AI68" s="1">
        <f t="shared" si="10"/>
        <v>0.17265120220315644</v>
      </c>
      <c r="AJ68" s="1">
        <f t="shared" si="11"/>
        <v>0.33458819913952065</v>
      </c>
      <c r="AK68" s="1">
        <f t="shared" si="12"/>
        <v>1.7391144004005807</v>
      </c>
      <c r="AL68" s="1" t="b">
        <f t="shared" si="13"/>
        <v>0</v>
      </c>
      <c r="AM68" s="1">
        <f t="shared" si="14"/>
        <v>18.201473451075938</v>
      </c>
      <c r="AN68" s="1" t="b">
        <f t="shared" si="15"/>
        <v>1</v>
      </c>
      <c r="AO68" s="1">
        <v>9.4879999999999995</v>
      </c>
    </row>
    <row r="69" spans="1:41">
      <c r="A69" s="7">
        <v>66</v>
      </c>
      <c r="B69" s="9" t="s">
        <v>40</v>
      </c>
      <c r="C69" s="9" t="s">
        <v>29</v>
      </c>
      <c r="D69" s="9" t="s">
        <v>40</v>
      </c>
      <c r="E69" s="16" t="s">
        <v>29</v>
      </c>
      <c r="F69" s="2" t="b">
        <f t="shared" si="8"/>
        <v>0</v>
      </c>
      <c r="G69" s="2" t="b">
        <f t="shared" ref="G69:G132" si="21">AND(NOT(D69=B69),OR(D69="CAT",D69="CAC",D69="ATA",D69="ATT",D69="TTA",D69="ATG",D69="CCG",D69="AGA",D69="CGG",D69="AGG",D69="CGA",D69="CGC",D69="TCC",D69="ACG",D69="ACC",D69="GTA",D69="TGG",D69="TAT",B69="GAA",B69="GAT",B69="GAG",B69="AAG",B69="AAA",B69="CTA",B69="CTT",B69="CTC",B69="AAC",B69="CCA",B69="CCT",B69="CAG",B69="CAA",B69="CGT",B69="AGT",B69="AGC",B69="TCA",B69="TCT",B69="GTC"))</f>
        <v>0</v>
      </c>
      <c r="H69" s="1" t="s">
        <v>180</v>
      </c>
      <c r="I69" s="4"/>
      <c r="J69" s="2"/>
      <c r="M69" s="1">
        <f>PRODUCT(SUM(PRODUCT(R69,overview!$J$7),PRODUCT(W69,overview!$K$7),PRODUCT(AB69,overview!$L$7)),1/SUM(overview!$J$7:$L$7))</f>
        <v>0.77777500000000011</v>
      </c>
      <c r="N69" s="1">
        <f>PRODUCT(SUM(PRODUCT(S69,overview!$J$7),PRODUCT(X69,overview!$K$7),PRODUCT(AC69,overview!$L$7)),1/SUM(overview!$J$7:$L$7))</f>
        <v>2.2222249999999999</v>
      </c>
      <c r="O69" s="1">
        <f t="shared" si="17"/>
        <v>16.7</v>
      </c>
      <c r="P69" s="1">
        <f t="shared" si="18"/>
        <v>8.3000000000000007</v>
      </c>
      <c r="Q69" s="1">
        <f t="shared" ref="Q69:Q132" si="22">PRODUCT(P69,1/O69,1/$N69,$M69)</f>
        <v>0.17395125711182685</v>
      </c>
      <c r="R69" s="1">
        <v>0.94599999999999995</v>
      </c>
      <c r="S69" s="1">
        <v>2.0539999999999998</v>
      </c>
      <c r="T69" s="1">
        <v>7.7</v>
      </c>
      <c r="U69" s="1">
        <v>3.3</v>
      </c>
      <c r="V69" s="1">
        <f t="shared" si="19"/>
        <v>0.19738489358742523</v>
      </c>
      <c r="W69" s="1">
        <v>0.68799999999999994</v>
      </c>
      <c r="X69" s="1">
        <v>2.3119999999999998</v>
      </c>
      <c r="Y69" s="1">
        <v>9</v>
      </c>
      <c r="Z69" s="1">
        <v>5</v>
      </c>
      <c r="AA69" s="1">
        <f t="shared" si="20"/>
        <v>0.16532103037293347</v>
      </c>
      <c r="AB69" s="1">
        <v>0.66700000000000004</v>
      </c>
      <c r="AC69" s="1">
        <v>2.3330000000000002</v>
      </c>
      <c r="AD69" s="1">
        <v>0</v>
      </c>
      <c r="AE69" s="1">
        <v>0</v>
      </c>
      <c r="AF69" s="1" t="e">
        <f t="shared" si="16"/>
        <v>#DIV/0!</v>
      </c>
      <c r="AH69" s="1">
        <f t="shared" si="9"/>
        <v>0.58587748750593049</v>
      </c>
      <c r="AI69" s="1">
        <f t="shared" si="10"/>
        <v>0.18621942489768906</v>
      </c>
      <c r="AJ69" s="1">
        <f t="shared" si="11"/>
        <v>0.31831255992329827</v>
      </c>
      <c r="AK69" s="1">
        <f t="shared" si="12"/>
        <v>1.5416807122703029</v>
      </c>
      <c r="AL69" s="1" t="b">
        <f t="shared" si="13"/>
        <v>0</v>
      </c>
      <c r="AM69" s="1">
        <f t="shared" si="14"/>
        <v>18.60749348543164</v>
      </c>
      <c r="AN69" s="1" t="b">
        <f t="shared" si="15"/>
        <v>1</v>
      </c>
      <c r="AO69" s="1">
        <v>9.4879999999999995</v>
      </c>
    </row>
    <row r="70" spans="1:41">
      <c r="A70" s="7">
        <v>67</v>
      </c>
      <c r="B70" s="9" t="s">
        <v>54</v>
      </c>
      <c r="C70" s="9" t="s">
        <v>55</v>
      </c>
      <c r="D70" s="9" t="s">
        <v>54</v>
      </c>
      <c r="E70" s="16" t="s">
        <v>55</v>
      </c>
      <c r="F70" s="2" t="b">
        <f t="shared" si="8"/>
        <v>0</v>
      </c>
      <c r="G70" s="2" t="b">
        <f t="shared" si="21"/>
        <v>0</v>
      </c>
      <c r="H70" s="1" t="s">
        <v>180</v>
      </c>
      <c r="I70" s="4"/>
      <c r="J70" s="2"/>
      <c r="M70" s="1">
        <f>PRODUCT(SUM(PRODUCT(R70,overview!$J$7),PRODUCT(W70,overview!$K$7),PRODUCT(AB70,overview!$L$7)),1/SUM(overview!$J$7:$L$7))</f>
        <v>0.78432499999999994</v>
      </c>
      <c r="N70" s="1">
        <f>PRODUCT(SUM(PRODUCT(S70,overview!$J$7),PRODUCT(X70,overview!$K$7),PRODUCT(AC70,overview!$L$7)),1/SUM(overview!$J$7:$L$7))</f>
        <v>2.2156750000000001</v>
      </c>
      <c r="O70" s="1">
        <f t="shared" si="17"/>
        <v>11.8</v>
      </c>
      <c r="P70" s="1">
        <f t="shared" si="18"/>
        <v>15.2</v>
      </c>
      <c r="Q70" s="1">
        <f t="shared" si="22"/>
        <v>0.45598607609533992</v>
      </c>
      <c r="R70" s="1">
        <v>0.35699999999999998</v>
      </c>
      <c r="S70" s="1">
        <v>2.6429999999999998</v>
      </c>
      <c r="T70" s="1">
        <v>5</v>
      </c>
      <c r="U70" s="1">
        <v>3</v>
      </c>
      <c r="V70" s="1">
        <f t="shared" si="19"/>
        <v>8.1044267877412049E-2</v>
      </c>
      <c r="W70" s="1">
        <v>1.04</v>
      </c>
      <c r="X70" s="1">
        <v>1.96</v>
      </c>
      <c r="Y70" s="1">
        <v>6.8</v>
      </c>
      <c r="Z70" s="1">
        <v>12.2</v>
      </c>
      <c r="AA70" s="1">
        <f t="shared" si="20"/>
        <v>0.95198079231692689</v>
      </c>
      <c r="AB70" s="1">
        <v>0.375</v>
      </c>
      <c r="AC70" s="1">
        <v>2.625</v>
      </c>
      <c r="AD70" s="1">
        <v>0</v>
      </c>
      <c r="AE70" s="1">
        <v>0</v>
      </c>
      <c r="AF70" s="1" t="e">
        <f t="shared" si="16"/>
        <v>#DIV/0!</v>
      </c>
      <c r="AH70" s="1">
        <f t="shared" si="9"/>
        <v>0.43368280821843619</v>
      </c>
      <c r="AI70" s="1">
        <f t="shared" si="10"/>
        <v>0.14507848646821461</v>
      </c>
      <c r="AJ70" s="1">
        <f t="shared" si="11"/>
        <v>0.23064610579738432</v>
      </c>
      <c r="AK70" s="1">
        <f t="shared" si="12"/>
        <v>1.1263788050872032</v>
      </c>
      <c r="AL70" s="1" t="b">
        <f t="shared" si="13"/>
        <v>0</v>
      </c>
      <c r="AM70" s="1">
        <f t="shared" si="14"/>
        <v>18.623933040665388</v>
      </c>
      <c r="AN70" s="1" t="b">
        <f t="shared" si="15"/>
        <v>1</v>
      </c>
      <c r="AO70" s="1">
        <v>9.4879999999999995</v>
      </c>
    </row>
    <row r="71" spans="1:41">
      <c r="A71" s="7">
        <v>68</v>
      </c>
      <c r="B71" s="9" t="s">
        <v>32</v>
      </c>
      <c r="C71" s="9" t="s">
        <v>33</v>
      </c>
      <c r="D71" s="9" t="s">
        <v>123</v>
      </c>
      <c r="E71" s="16" t="s">
        <v>61</v>
      </c>
      <c r="F71" s="2" t="b">
        <f t="shared" ref="F71:F134" si="23">AND(NOT(B71=D71),OR(B71="CAT",B71="CAC",B71="ATA",B71="ATT",B71="TTA",B71="ATG",B71="CCG",B71="AGA",B71="CGG",B71="AGG",B71="CGA",B71="CGC",B71="TCC",B71="ACG",B71="ACC",B71="GTA",B71="TGG",B71="TAT",D71="GAA",D71="GAT",D71="GAG",D71="AAG",D71="AAA",D71="CTA",D71="CTT",D71="CTC",D71="AAC",D71="CCA",D71="CCT",D71="CAG",D71="CAA",D71="CGT",D71="AGT",D71="AGC",D71="TCA",D71="TCT",D71="GTC"))</f>
        <v>0</v>
      </c>
      <c r="G71" s="2" t="b">
        <f t="shared" si="21"/>
        <v>1</v>
      </c>
      <c r="H71" s="1" t="s">
        <v>180</v>
      </c>
      <c r="I71" s="4"/>
      <c r="M71" s="1">
        <f>PRODUCT(SUM(PRODUCT(R71,overview!$J$7),PRODUCT(W71,overview!$K$7),PRODUCT(AB71,overview!$L$7)),1/SUM(overview!$J$7:$L$7))</f>
        <v>0.88014999999999999</v>
      </c>
      <c r="N71" s="1">
        <f>PRODUCT(SUM(PRODUCT(S71,overview!$J$7),PRODUCT(X71,overview!$K$7),PRODUCT(AC71,overview!$L$7)),1/SUM(overview!$J$7:$L$7))</f>
        <v>2.11985</v>
      </c>
      <c r="O71" s="1">
        <f t="shared" si="17"/>
        <v>15.5</v>
      </c>
      <c r="P71" s="1">
        <f t="shared" si="18"/>
        <v>22.5</v>
      </c>
      <c r="Q71" s="1">
        <f t="shared" si="22"/>
        <v>0.60270165189715952</v>
      </c>
      <c r="R71" s="1">
        <v>0.95399999999999996</v>
      </c>
      <c r="S71" s="1">
        <v>2.0459999999999998</v>
      </c>
      <c r="T71" s="1">
        <v>9</v>
      </c>
      <c r="U71" s="1">
        <v>7</v>
      </c>
      <c r="V71" s="1">
        <f t="shared" si="19"/>
        <v>0.36265884652981428</v>
      </c>
      <c r="W71" s="1">
        <v>0.83399999999999996</v>
      </c>
      <c r="X71" s="1">
        <v>2.1659999999999999</v>
      </c>
      <c r="Y71" s="1">
        <v>5.5</v>
      </c>
      <c r="Z71" s="1">
        <v>13.5</v>
      </c>
      <c r="AA71" s="1">
        <f t="shared" si="20"/>
        <v>0.94510198942331902</v>
      </c>
      <c r="AB71" s="1">
        <v>1</v>
      </c>
      <c r="AC71" s="1">
        <v>2</v>
      </c>
      <c r="AD71" s="1">
        <v>1</v>
      </c>
      <c r="AE71" s="1">
        <v>2</v>
      </c>
      <c r="AF71" s="1">
        <f t="shared" si="16"/>
        <v>1</v>
      </c>
      <c r="AH71" s="1">
        <f t="shared" si="9"/>
        <v>0.42691270993157793</v>
      </c>
      <c r="AI71" s="1">
        <f t="shared" si="10"/>
        <v>0.12495198707367491</v>
      </c>
      <c r="AJ71" s="1">
        <f t="shared" si="11"/>
        <v>0.12277227722772277</v>
      </c>
      <c r="AK71" s="1">
        <f t="shared" si="12"/>
        <v>0.49100833485015177</v>
      </c>
      <c r="AL71" s="1" t="b">
        <f t="shared" si="13"/>
        <v>0</v>
      </c>
      <c r="AM71" s="1">
        <f t="shared" si="14"/>
        <v>18.353960656070605</v>
      </c>
      <c r="AN71" s="1" t="b">
        <f t="shared" si="15"/>
        <v>1</v>
      </c>
      <c r="AO71" s="1">
        <v>9.4879999999999995</v>
      </c>
    </row>
    <row r="72" spans="1:41">
      <c r="A72" s="7">
        <v>69</v>
      </c>
      <c r="B72" s="9" t="s">
        <v>54</v>
      </c>
      <c r="C72" s="9" t="s">
        <v>55</v>
      </c>
      <c r="D72" s="9" t="s">
        <v>94</v>
      </c>
      <c r="E72" s="16" t="s">
        <v>55</v>
      </c>
      <c r="F72" s="2" t="b">
        <f t="shared" si="23"/>
        <v>1</v>
      </c>
      <c r="G72" s="2" t="b">
        <f t="shared" si="21"/>
        <v>1</v>
      </c>
      <c r="H72" s="1" t="s">
        <v>180</v>
      </c>
      <c r="J72" s="3"/>
      <c r="K72" s="4" t="s">
        <v>34</v>
      </c>
      <c r="L72" s="3" t="s">
        <v>163</v>
      </c>
      <c r="M72" s="1">
        <f>PRODUCT(SUM(PRODUCT(R72,overview!$J$7),PRODUCT(W72,overview!$K$7),PRODUCT(AB72,overview!$L$7)),1/SUM(overview!$J$7:$L$7))</f>
        <v>0.41135000000000005</v>
      </c>
      <c r="N72" s="1">
        <f>PRODUCT(SUM(PRODUCT(S72,overview!$J$7),PRODUCT(X72,overview!$K$7),PRODUCT(AC72,overview!$L$7)),1/SUM(overview!$J$7:$L$7))</f>
        <v>2.5886499999999999</v>
      </c>
      <c r="O72" s="1">
        <f t="shared" si="17"/>
        <v>11.2</v>
      </c>
      <c r="P72" s="1">
        <f t="shared" si="18"/>
        <v>17.8</v>
      </c>
      <c r="Q72" s="1">
        <f t="shared" si="22"/>
        <v>0.2525457974509604</v>
      </c>
      <c r="R72" s="1">
        <v>0.66100000000000003</v>
      </c>
      <c r="S72" s="1">
        <v>2.339</v>
      </c>
      <c r="T72" s="1">
        <v>6.5</v>
      </c>
      <c r="U72" s="1">
        <v>3.5</v>
      </c>
      <c r="V72" s="1">
        <f t="shared" si="19"/>
        <v>0.15216890847502224</v>
      </c>
      <c r="W72" s="1">
        <v>0.27300000000000002</v>
      </c>
      <c r="X72" s="1">
        <v>2.7269999999999999</v>
      </c>
      <c r="Y72" s="1">
        <v>3.7</v>
      </c>
      <c r="Z72" s="1">
        <v>14.3</v>
      </c>
      <c r="AA72" s="1">
        <f t="shared" si="20"/>
        <v>0.38691166413938693</v>
      </c>
      <c r="AB72" s="1">
        <v>0.375</v>
      </c>
      <c r="AC72" s="1">
        <v>2.625</v>
      </c>
      <c r="AD72" s="1">
        <v>1</v>
      </c>
      <c r="AE72" s="1">
        <v>0</v>
      </c>
      <c r="AF72" s="1">
        <f t="shared" si="16"/>
        <v>0</v>
      </c>
      <c r="AH72" s="1">
        <f t="shared" ref="AH72:AH135" si="24">(SUM(Z68:Z78)*SUM(W68:W78))/(SUM(Y68:Y78)*SUM(X68:X78))</f>
        <v>0.43653351064736667</v>
      </c>
      <c r="AI72" s="1">
        <f t="shared" ref="AI72:AI135" si="25">(SUM(U68:U78)*SUM(R68:R78))/(SUM(T68:T78)*SUM(S68:S78))</f>
        <v>0.12698871747919954</v>
      </c>
      <c r="AJ72" s="1">
        <f t="shared" ref="AJ72:AJ135" si="26">(SUM(AE68:AE78)*SUM(AB68:AB78))/(SUM(AD68:AD78)*SUM(AC68:AC78))</f>
        <v>0.16222507625622093</v>
      </c>
      <c r="AK72" s="1">
        <f t="shared" si="12"/>
        <v>0.19302384403421774</v>
      </c>
      <c r="AL72" s="1" t="b">
        <f t="shared" si="13"/>
        <v>0</v>
      </c>
      <c r="AM72" s="1">
        <f t="shared" si="14"/>
        <v>19.136604942487072</v>
      </c>
      <c r="AN72" s="1" t="b">
        <f t="shared" si="15"/>
        <v>1</v>
      </c>
      <c r="AO72" s="1">
        <v>9.4879999999999995</v>
      </c>
    </row>
    <row r="73" spans="1:41">
      <c r="A73" s="7">
        <v>70</v>
      </c>
      <c r="B73" s="9" t="s">
        <v>89</v>
      </c>
      <c r="C73" s="9" t="s">
        <v>70</v>
      </c>
      <c r="D73" s="9" t="s">
        <v>89</v>
      </c>
      <c r="E73" s="16" t="s">
        <v>70</v>
      </c>
      <c r="F73" s="2" t="b">
        <f t="shared" si="23"/>
        <v>0</v>
      </c>
      <c r="G73" s="2" t="b">
        <f t="shared" si="21"/>
        <v>0</v>
      </c>
      <c r="H73" s="1" t="s">
        <v>180</v>
      </c>
      <c r="I73" s="4"/>
      <c r="M73" s="1">
        <f>PRODUCT(SUM(PRODUCT(R73,overview!$J$7),PRODUCT(W73,overview!$K$7),PRODUCT(AB73,overview!$L$7)),1/SUM(overview!$J$7:$L$7))</f>
        <v>0.95250000000000012</v>
      </c>
      <c r="N73" s="1">
        <f>PRODUCT(SUM(PRODUCT(S73,overview!$J$7),PRODUCT(X73,overview!$K$7),PRODUCT(AC73,overview!$L$7)),1/SUM(overview!$J$7:$L$7))</f>
        <v>2.0475000000000003</v>
      </c>
      <c r="O73" s="1">
        <f t="shared" si="17"/>
        <v>9</v>
      </c>
      <c r="P73" s="1">
        <f t="shared" si="18"/>
        <v>6</v>
      </c>
      <c r="Q73" s="1">
        <f t="shared" si="22"/>
        <v>0.31013431013431009</v>
      </c>
      <c r="R73" s="1">
        <v>1</v>
      </c>
      <c r="S73" s="1">
        <v>2</v>
      </c>
      <c r="T73" s="1">
        <v>6</v>
      </c>
      <c r="U73" s="1">
        <v>0</v>
      </c>
      <c r="V73" s="1">
        <f t="shared" si="19"/>
        <v>0</v>
      </c>
      <c r="W73" s="1">
        <v>0.92400000000000004</v>
      </c>
      <c r="X73" s="1">
        <v>2.0760000000000001</v>
      </c>
      <c r="Y73" s="1">
        <v>3</v>
      </c>
      <c r="Z73" s="1">
        <v>6</v>
      </c>
      <c r="AA73" s="1">
        <f t="shared" si="20"/>
        <v>0.89017341040462428</v>
      </c>
      <c r="AB73" s="1">
        <v>1</v>
      </c>
      <c r="AC73" s="1">
        <v>2</v>
      </c>
      <c r="AD73" s="1">
        <v>0</v>
      </c>
      <c r="AE73" s="1">
        <v>0</v>
      </c>
      <c r="AF73" s="1" t="e">
        <f t="shared" si="16"/>
        <v>#DIV/0!</v>
      </c>
      <c r="AH73" s="1">
        <f t="shared" si="24"/>
        <v>0.43521545969873826</v>
      </c>
      <c r="AI73" s="1">
        <f t="shared" si="25"/>
        <v>0.12387544258486452</v>
      </c>
      <c r="AJ73" s="1">
        <f t="shared" si="26"/>
        <v>0.13667232597623091</v>
      </c>
      <c r="AK73" s="1">
        <f t="shared" si="12"/>
        <v>0.12483944626925809</v>
      </c>
      <c r="AL73" s="1" t="b">
        <f t="shared" si="13"/>
        <v>0</v>
      </c>
      <c r="AM73" s="1">
        <f t="shared" si="14"/>
        <v>20.816752775885625</v>
      </c>
      <c r="AN73" s="1" t="b">
        <f t="shared" si="15"/>
        <v>1</v>
      </c>
      <c r="AO73" s="1">
        <v>9.4879999999999995</v>
      </c>
    </row>
    <row r="74" spans="1:41">
      <c r="A74" s="7">
        <v>71</v>
      </c>
      <c r="B74" s="9" t="s">
        <v>28</v>
      </c>
      <c r="C74" s="9" t="s">
        <v>29</v>
      </c>
      <c r="D74" s="9" t="s">
        <v>28</v>
      </c>
      <c r="E74" s="16" t="s">
        <v>29</v>
      </c>
      <c r="F74" s="2" t="b">
        <f t="shared" si="23"/>
        <v>0</v>
      </c>
      <c r="G74" s="2" t="b">
        <f t="shared" si="21"/>
        <v>0</v>
      </c>
      <c r="H74" s="2" t="s">
        <v>180</v>
      </c>
      <c r="I74" s="4"/>
      <c r="J74" s="2"/>
      <c r="M74" s="1">
        <f>PRODUCT(SUM(PRODUCT(R74,overview!$J$7),PRODUCT(W74,overview!$K$7),PRODUCT(AB74,overview!$L$7)),1/SUM(overview!$J$7:$L$7))</f>
        <v>0.68767500000000004</v>
      </c>
      <c r="N74" s="1">
        <f>PRODUCT(SUM(PRODUCT(S74,overview!$J$7),PRODUCT(X74,overview!$K$7),PRODUCT(AC74,overview!$L$7)),1/SUM(overview!$J$7:$L$7))</f>
        <v>2.312325</v>
      </c>
      <c r="O74" s="1">
        <f t="shared" si="17"/>
        <v>8.5</v>
      </c>
      <c r="P74" s="1">
        <f t="shared" si="18"/>
        <v>5.5</v>
      </c>
      <c r="Q74" s="1">
        <f t="shared" si="22"/>
        <v>0.19243236849084291</v>
      </c>
      <c r="R74" s="1">
        <v>0.68500000000000005</v>
      </c>
      <c r="S74" s="1">
        <v>2.3149999999999999</v>
      </c>
      <c r="T74" s="1">
        <v>3.5</v>
      </c>
      <c r="U74" s="1">
        <v>2.5</v>
      </c>
      <c r="V74" s="1">
        <f t="shared" si="19"/>
        <v>0.21135452020981177</v>
      </c>
      <c r="W74" s="1">
        <v>0.69</v>
      </c>
      <c r="X74" s="1">
        <v>2.31</v>
      </c>
      <c r="Y74" s="1">
        <v>5</v>
      </c>
      <c r="Z74" s="1">
        <v>3</v>
      </c>
      <c r="AA74" s="1">
        <f t="shared" si="20"/>
        <v>0.17922077922077922</v>
      </c>
      <c r="AB74" s="1">
        <v>0.66700000000000004</v>
      </c>
      <c r="AC74" s="1">
        <v>2.3330000000000002</v>
      </c>
      <c r="AD74" s="1">
        <v>0</v>
      </c>
      <c r="AE74" s="1">
        <v>0</v>
      </c>
      <c r="AF74" s="1" t="e">
        <f t="shared" si="16"/>
        <v>#DIV/0!</v>
      </c>
      <c r="AH74" s="1">
        <f t="shared" si="24"/>
        <v>0.44039425857110881</v>
      </c>
      <c r="AI74" s="1">
        <f t="shared" si="25"/>
        <v>0.10459936537522747</v>
      </c>
      <c r="AJ74" s="1">
        <f t="shared" si="26"/>
        <v>0.12857142857142856</v>
      </c>
      <c r="AK74" s="1">
        <f t="shared" si="12"/>
        <v>3.9914944080419679E-2</v>
      </c>
      <c r="AL74" s="1" t="b">
        <f t="shared" si="13"/>
        <v>0</v>
      </c>
      <c r="AM74" s="1">
        <f t="shared" si="14"/>
        <v>22.270510382048982</v>
      </c>
      <c r="AN74" s="1" t="b">
        <f t="shared" si="15"/>
        <v>1</v>
      </c>
      <c r="AO74" s="1">
        <v>9.4879999999999995</v>
      </c>
    </row>
    <row r="75" spans="1:41">
      <c r="A75" s="7">
        <v>72</v>
      </c>
      <c r="B75" s="9" t="s">
        <v>56</v>
      </c>
      <c r="C75" s="9" t="s">
        <v>31</v>
      </c>
      <c r="D75" s="9" t="s">
        <v>30</v>
      </c>
      <c r="E75" s="16" t="s">
        <v>31</v>
      </c>
      <c r="F75" s="2" t="b">
        <f t="shared" si="23"/>
        <v>0</v>
      </c>
      <c r="G75" s="2" t="b">
        <f t="shared" si="21"/>
        <v>0</v>
      </c>
      <c r="H75" s="1" t="s">
        <v>180</v>
      </c>
      <c r="I75" s="4"/>
      <c r="J75" s="3"/>
      <c r="M75" s="1">
        <f>PRODUCT(SUM(PRODUCT(R75,overview!$J$7),PRODUCT(W75,overview!$K$7),PRODUCT(AB75,overview!$L$7)),1/SUM(overview!$J$7:$L$7))</f>
        <v>0.95000000000000007</v>
      </c>
      <c r="N75" s="1">
        <f>PRODUCT(SUM(PRODUCT(S75,overview!$J$7),PRODUCT(X75,overview!$K$7),PRODUCT(AC75,overview!$L$7)),1/SUM(overview!$J$7:$L$7))</f>
        <v>2.0500000000000003</v>
      </c>
      <c r="O75" s="1">
        <f t="shared" si="17"/>
        <v>11</v>
      </c>
      <c r="P75" s="1">
        <f t="shared" si="18"/>
        <v>4</v>
      </c>
      <c r="Q75" s="1">
        <f t="shared" si="22"/>
        <v>0.16851441241685144</v>
      </c>
      <c r="R75" s="1">
        <v>1</v>
      </c>
      <c r="S75" s="1">
        <v>2</v>
      </c>
      <c r="T75" s="1">
        <v>6</v>
      </c>
      <c r="U75" s="1">
        <v>0</v>
      </c>
      <c r="V75" s="1">
        <f t="shared" si="19"/>
        <v>0</v>
      </c>
      <c r="W75" s="1">
        <v>0.92</v>
      </c>
      <c r="X75" s="1">
        <v>2.08</v>
      </c>
      <c r="Y75" s="1">
        <v>4</v>
      </c>
      <c r="Z75" s="1">
        <v>4</v>
      </c>
      <c r="AA75" s="1">
        <f t="shared" si="20"/>
        <v>0.44230769230769229</v>
      </c>
      <c r="AB75" s="1">
        <v>1</v>
      </c>
      <c r="AC75" s="1">
        <v>2</v>
      </c>
      <c r="AD75" s="1">
        <v>1</v>
      </c>
      <c r="AE75" s="1">
        <v>0</v>
      </c>
      <c r="AF75" s="1">
        <f t="shared" si="16"/>
        <v>0</v>
      </c>
      <c r="AH75" s="1">
        <f t="shared" si="24"/>
        <v>0.38174154917615083</v>
      </c>
      <c r="AI75" s="1">
        <f t="shared" si="25"/>
        <v>9.3972998220242285E-2</v>
      </c>
      <c r="AJ75" s="1">
        <f t="shared" si="26"/>
        <v>0.14390243902439023</v>
      </c>
      <c r="AK75" s="1">
        <f t="shared" ref="AK75:AK138" si="27">(((SUM(AJ73:AJ77))-(SUM(AI73:AI77)))^2)/(AVERAGE(AI73:AI77))</f>
        <v>2.076074221580646E-3</v>
      </c>
      <c r="AL75" s="1" t="b">
        <f t="shared" ref="AL75:AL138" si="28">IF(AK75&gt;AO75, TRUE, FALSE)</f>
        <v>0</v>
      </c>
      <c r="AM75" s="1">
        <f t="shared" ref="AM75:AM138" si="29">(((SUM(AH73:AH77))-(SUM(AI73:AI77)))^2)/(AVERAGE(AI73:AI77))</f>
        <v>22.827869479591609</v>
      </c>
      <c r="AN75" s="1" t="b">
        <f t="shared" ref="AN75:AN138" si="30">IF(AM75&gt;AO75, TRUE, FALSE)</f>
        <v>1</v>
      </c>
      <c r="AO75" s="1">
        <v>9.4879999999999995</v>
      </c>
    </row>
    <row r="76" spans="1:41">
      <c r="A76" s="7">
        <v>73</v>
      </c>
      <c r="B76" s="9" t="s">
        <v>100</v>
      </c>
      <c r="C76" s="9" t="s">
        <v>73</v>
      </c>
      <c r="D76" s="9" t="s">
        <v>72</v>
      </c>
      <c r="E76" s="16" t="s">
        <v>73</v>
      </c>
      <c r="F76" s="2" t="b">
        <f t="shared" si="23"/>
        <v>1</v>
      </c>
      <c r="G76" s="2" t="b">
        <f t="shared" si="21"/>
        <v>1</v>
      </c>
      <c r="H76" s="1" t="s">
        <v>180</v>
      </c>
      <c r="M76" s="1">
        <f>PRODUCT(SUM(PRODUCT(R76,overview!$J$7),PRODUCT(W76,overview!$K$7),PRODUCT(AB76,overview!$L$7)),1/SUM(overview!$J$7:$L$7))</f>
        <v>0.33300000000000007</v>
      </c>
      <c r="N76" s="1">
        <f>PRODUCT(SUM(PRODUCT(S76,overview!$J$7),PRODUCT(X76,overview!$K$7),PRODUCT(AC76,overview!$L$7)),1/SUM(overview!$J$7:$L$7))</f>
        <v>2.6669999999999998</v>
      </c>
      <c r="O76" s="1">
        <f t="shared" si="17"/>
        <v>11</v>
      </c>
      <c r="P76" s="1">
        <f t="shared" si="18"/>
        <v>0</v>
      </c>
      <c r="Q76" s="1">
        <f t="shared" si="22"/>
        <v>0</v>
      </c>
      <c r="R76" s="1">
        <v>0.33300000000000002</v>
      </c>
      <c r="S76" s="1">
        <v>2.6669999999999998</v>
      </c>
      <c r="T76" s="1">
        <v>6</v>
      </c>
      <c r="U76" s="1">
        <v>0</v>
      </c>
      <c r="V76" s="1">
        <f t="shared" si="19"/>
        <v>0</v>
      </c>
      <c r="W76" s="1">
        <v>0.33300000000000002</v>
      </c>
      <c r="X76" s="1">
        <v>2.6669999999999998</v>
      </c>
      <c r="Y76" s="1">
        <v>4</v>
      </c>
      <c r="Z76" s="1">
        <v>0</v>
      </c>
      <c r="AA76" s="1">
        <f t="shared" si="20"/>
        <v>0</v>
      </c>
      <c r="AB76" s="1">
        <v>0.33300000000000002</v>
      </c>
      <c r="AC76" s="1">
        <v>2.6669999999999998</v>
      </c>
      <c r="AD76" s="1">
        <v>1</v>
      </c>
      <c r="AE76" s="1">
        <v>0</v>
      </c>
      <c r="AF76" s="1">
        <f t="shared" si="16"/>
        <v>0</v>
      </c>
      <c r="AH76" s="1">
        <f t="shared" si="24"/>
        <v>0.31761257216337618</v>
      </c>
      <c r="AI76" s="1">
        <f t="shared" si="25"/>
        <v>5.8271362818555078E-2</v>
      </c>
      <c r="AJ76" s="1">
        <f t="shared" si="26"/>
        <v>0</v>
      </c>
      <c r="AK76" s="1">
        <f t="shared" si="27"/>
        <v>7.0771176838893307E-2</v>
      </c>
      <c r="AL76" s="1" t="b">
        <f t="shared" si="28"/>
        <v>0</v>
      </c>
      <c r="AM76" s="1">
        <f t="shared" si="29"/>
        <v>24.49746591994662</v>
      </c>
      <c r="AN76" s="1" t="b">
        <f t="shared" si="30"/>
        <v>1</v>
      </c>
      <c r="AO76" s="1">
        <v>9.4879999999999995</v>
      </c>
    </row>
    <row r="77" spans="1:41">
      <c r="A77" s="7">
        <v>74</v>
      </c>
      <c r="B77" s="9" t="s">
        <v>45</v>
      </c>
      <c r="C77" s="9" t="s">
        <v>46</v>
      </c>
      <c r="D77" s="9" t="s">
        <v>45</v>
      </c>
      <c r="E77" s="16" t="s">
        <v>46</v>
      </c>
      <c r="F77" s="2" t="b">
        <f t="shared" si="23"/>
        <v>0</v>
      </c>
      <c r="G77" s="2" t="b">
        <f t="shared" si="21"/>
        <v>0</v>
      </c>
      <c r="H77" s="1" t="s">
        <v>180</v>
      </c>
      <c r="J77" s="3"/>
      <c r="M77" s="1">
        <f>PRODUCT(SUM(PRODUCT(R77,overview!$J$7),PRODUCT(W77,overview!$K$7),PRODUCT(AB77,overview!$L$7)),1/SUM(overview!$J$7:$L$7))</f>
        <v>0.91750000000000009</v>
      </c>
      <c r="N77" s="1">
        <f>PRODUCT(SUM(PRODUCT(S77,overview!$J$7),PRODUCT(X77,overview!$K$7),PRODUCT(AC77,overview!$L$7)),1/SUM(overview!$J$7:$L$7))</f>
        <v>2.0825000000000005</v>
      </c>
      <c r="O77" s="1">
        <f t="shared" si="17"/>
        <v>11</v>
      </c>
      <c r="P77" s="1">
        <f t="shared" si="18"/>
        <v>14</v>
      </c>
      <c r="Q77" s="1">
        <f t="shared" si="22"/>
        <v>0.56073338426279595</v>
      </c>
      <c r="R77" s="1">
        <v>1</v>
      </c>
      <c r="S77" s="1">
        <v>2</v>
      </c>
      <c r="T77" s="1">
        <v>6</v>
      </c>
      <c r="U77" s="1">
        <v>4</v>
      </c>
      <c r="V77" s="1">
        <f t="shared" si="19"/>
        <v>0.33333333333333331</v>
      </c>
      <c r="W77" s="1">
        <v>0.86799999999999999</v>
      </c>
      <c r="X77" s="1">
        <v>2.1320000000000001</v>
      </c>
      <c r="Y77" s="1">
        <v>5</v>
      </c>
      <c r="Z77" s="1">
        <v>10</v>
      </c>
      <c r="AA77" s="1">
        <f t="shared" si="20"/>
        <v>0.8142589118198873</v>
      </c>
      <c r="AB77" s="1">
        <v>1</v>
      </c>
      <c r="AC77" s="1">
        <v>2</v>
      </c>
      <c r="AD77" s="1">
        <v>0</v>
      </c>
      <c r="AE77" s="1">
        <v>0</v>
      </c>
      <c r="AF77" s="1" t="e">
        <f t="shared" si="16"/>
        <v>#DIV/0!</v>
      </c>
      <c r="AH77" s="1">
        <f t="shared" si="24"/>
        <v>0.2361119797695215</v>
      </c>
      <c r="AI77" s="1">
        <f t="shared" si="25"/>
        <v>4.1670224575185717E-2</v>
      </c>
      <c r="AJ77" s="1">
        <f t="shared" si="26"/>
        <v>0</v>
      </c>
      <c r="AK77" s="1">
        <f t="shared" si="27"/>
        <v>2.9294131779374098E-2</v>
      </c>
      <c r="AL77" s="1" t="b">
        <f t="shared" si="28"/>
        <v>0</v>
      </c>
      <c r="AM77" s="1">
        <f t="shared" si="29"/>
        <v>32.484690608597013</v>
      </c>
      <c r="AN77" s="1" t="b">
        <f t="shared" si="30"/>
        <v>1</v>
      </c>
      <c r="AO77" s="1">
        <v>9.4879999999999995</v>
      </c>
    </row>
    <row r="78" spans="1:41">
      <c r="A78" s="7">
        <v>75</v>
      </c>
      <c r="B78" s="9" t="s">
        <v>28</v>
      </c>
      <c r="C78" s="9" t="s">
        <v>29</v>
      </c>
      <c r="D78" s="9" t="s">
        <v>28</v>
      </c>
      <c r="E78" s="16" t="s">
        <v>29</v>
      </c>
      <c r="F78" s="2" t="b">
        <f t="shared" si="23"/>
        <v>0</v>
      </c>
      <c r="G78" s="2" t="b">
        <f t="shared" si="21"/>
        <v>0</v>
      </c>
      <c r="H78" s="1" t="s">
        <v>180</v>
      </c>
      <c r="I78" s="4"/>
      <c r="K78" s="2"/>
      <c r="L78" s="2"/>
      <c r="M78" s="1">
        <f>PRODUCT(SUM(PRODUCT(R78,overview!$J$7),PRODUCT(W78,overview!$K$7),PRODUCT(AB78,overview!$L$7)),1/SUM(overview!$J$7:$L$7))</f>
        <v>0.69762500000000005</v>
      </c>
      <c r="N78" s="1">
        <f>PRODUCT(SUM(PRODUCT(S78,overview!$J$7),PRODUCT(X78,overview!$K$7),PRODUCT(AC78,overview!$L$7)),1/SUM(overview!$J$7:$L$7))</f>
        <v>2.3023750000000001</v>
      </c>
      <c r="O78" s="1">
        <f t="shared" si="17"/>
        <v>11</v>
      </c>
      <c r="P78" s="1">
        <f t="shared" si="18"/>
        <v>5</v>
      </c>
      <c r="Q78" s="1">
        <f t="shared" si="22"/>
        <v>0.13772833388447703</v>
      </c>
      <c r="R78" s="1">
        <v>0.66700000000000004</v>
      </c>
      <c r="S78" s="1">
        <v>2.3330000000000002</v>
      </c>
      <c r="T78" s="1">
        <v>4</v>
      </c>
      <c r="U78" s="1">
        <v>0</v>
      </c>
      <c r="V78" s="1">
        <f t="shared" si="19"/>
        <v>0</v>
      </c>
      <c r="W78" s="1">
        <v>0.71599999999999997</v>
      </c>
      <c r="X78" s="1">
        <v>2.2839999999999998</v>
      </c>
      <c r="Y78" s="1">
        <v>7</v>
      </c>
      <c r="Z78" s="1">
        <v>5</v>
      </c>
      <c r="AA78" s="1">
        <f t="shared" si="20"/>
        <v>0.22391793845384034</v>
      </c>
      <c r="AB78" s="1">
        <v>0.66700000000000004</v>
      </c>
      <c r="AC78" s="1">
        <v>2.3330000000000002</v>
      </c>
      <c r="AD78" s="1">
        <v>0</v>
      </c>
      <c r="AE78" s="1">
        <v>0</v>
      </c>
      <c r="AF78" s="1" t="e">
        <f t="shared" si="16"/>
        <v>#DIV/0!</v>
      </c>
      <c r="AH78" s="1">
        <f t="shared" si="24"/>
        <v>0.26075855192823788</v>
      </c>
      <c r="AI78" s="1">
        <f t="shared" si="25"/>
        <v>4.3540992950984E-2</v>
      </c>
      <c r="AJ78" s="1">
        <f t="shared" si="26"/>
        <v>0</v>
      </c>
      <c r="AK78" s="1">
        <f t="shared" si="27"/>
        <v>1.8866241741989085</v>
      </c>
      <c r="AL78" s="1" t="b">
        <f t="shared" si="28"/>
        <v>0</v>
      </c>
      <c r="AM78" s="1">
        <f t="shared" si="29"/>
        <v>40.872338302557466</v>
      </c>
      <c r="AN78" s="1" t="b">
        <f t="shared" si="30"/>
        <v>1</v>
      </c>
      <c r="AO78" s="1">
        <v>9.4879999999999995</v>
      </c>
    </row>
    <row r="79" spans="1:41">
      <c r="A79" s="7">
        <v>76</v>
      </c>
      <c r="B79" s="9" t="s">
        <v>85</v>
      </c>
      <c r="C79" s="9" t="s">
        <v>86</v>
      </c>
      <c r="D79" s="9" t="s">
        <v>85</v>
      </c>
      <c r="E79" s="16" t="s">
        <v>86</v>
      </c>
      <c r="F79" s="2" t="b">
        <f t="shared" si="23"/>
        <v>0</v>
      </c>
      <c r="G79" s="2" t="b">
        <f t="shared" si="21"/>
        <v>0</v>
      </c>
      <c r="H79" s="1" t="s">
        <v>180</v>
      </c>
      <c r="J79" s="2"/>
      <c r="K79" s="2"/>
      <c r="M79" s="1">
        <f>PRODUCT(SUM(PRODUCT(R79,overview!$J$7),PRODUCT(W79,overview!$K$7),PRODUCT(AB79,overview!$L$7)),1/SUM(overview!$J$7:$L$7))</f>
        <v>0.11597500000000001</v>
      </c>
      <c r="N79" s="1">
        <f>PRODUCT(SUM(PRODUCT(S79,overview!$J$7),PRODUCT(X79,overview!$K$7),PRODUCT(AC79,overview!$L$7)),1/SUM(overview!$J$7:$L$7))</f>
        <v>2.8840250000000007</v>
      </c>
      <c r="O79" s="1">
        <f t="shared" si="17"/>
        <v>1.7</v>
      </c>
      <c r="P79" s="1">
        <f t="shared" si="18"/>
        <v>9.3000000000000007</v>
      </c>
      <c r="Q79" s="1">
        <f t="shared" si="22"/>
        <v>0.21998820072233607</v>
      </c>
      <c r="R79" s="1">
        <v>2.5999999999999999E-2</v>
      </c>
      <c r="S79" s="1">
        <v>2.9740000000000002</v>
      </c>
      <c r="T79" s="1">
        <v>0.5</v>
      </c>
      <c r="U79" s="1">
        <v>1.5</v>
      </c>
      <c r="V79" s="1">
        <f t="shared" si="19"/>
        <v>2.6227303295225282E-2</v>
      </c>
      <c r="W79" s="1">
        <v>0.17100000000000001</v>
      </c>
      <c r="X79" s="1">
        <v>2.8290000000000002</v>
      </c>
      <c r="Y79" s="1">
        <v>1.2</v>
      </c>
      <c r="Z79" s="1">
        <v>7.8</v>
      </c>
      <c r="AA79" s="1">
        <f t="shared" si="20"/>
        <v>0.3928950159066808</v>
      </c>
      <c r="AB79" s="1">
        <v>0</v>
      </c>
      <c r="AC79" s="1">
        <v>3</v>
      </c>
      <c r="AD79" s="1">
        <v>0</v>
      </c>
      <c r="AE79" s="1">
        <v>0</v>
      </c>
      <c r="AF79" s="1" t="e">
        <f t="shared" si="16"/>
        <v>#DIV/0!</v>
      </c>
      <c r="AH79" s="1">
        <f t="shared" si="24"/>
        <v>0.42299612020277533</v>
      </c>
      <c r="AI79" s="1">
        <f t="shared" si="25"/>
        <v>3.9751883440765641E-2</v>
      </c>
      <c r="AJ79" s="1">
        <f t="shared" si="26"/>
        <v>0.17360527588928779</v>
      </c>
      <c r="AK79" s="1">
        <f t="shared" si="27"/>
        <v>39.595292847580133</v>
      </c>
      <c r="AL79" s="1" t="b">
        <f t="shared" si="28"/>
        <v>1</v>
      </c>
      <c r="AM79" s="1">
        <f t="shared" si="29"/>
        <v>53.296049269916082</v>
      </c>
      <c r="AN79" s="1" t="b">
        <f t="shared" si="30"/>
        <v>1</v>
      </c>
      <c r="AO79" s="1">
        <v>9.4879999999999995</v>
      </c>
    </row>
    <row r="80" spans="1:41">
      <c r="A80" s="7">
        <v>77</v>
      </c>
      <c r="B80" s="9" t="s">
        <v>51</v>
      </c>
      <c r="C80" s="9" t="s">
        <v>52</v>
      </c>
      <c r="D80" s="9" t="s">
        <v>51</v>
      </c>
      <c r="E80" s="16" t="s">
        <v>52</v>
      </c>
      <c r="F80" s="2" t="b">
        <f t="shared" si="23"/>
        <v>0</v>
      </c>
      <c r="G80" s="2" t="b">
        <f t="shared" si="21"/>
        <v>0</v>
      </c>
      <c r="H80" s="1" t="s">
        <v>180</v>
      </c>
      <c r="I80" s="4"/>
      <c r="J80" s="2"/>
      <c r="M80" s="1">
        <f>PRODUCT(SUM(PRODUCT(R80,overview!$J$7),PRODUCT(W80,overview!$K$7),PRODUCT(AB80,overview!$L$7)),1/SUM(overview!$J$7:$L$7))</f>
        <v>0.33300000000000007</v>
      </c>
      <c r="N80" s="1">
        <f>PRODUCT(SUM(PRODUCT(S80,overview!$J$7),PRODUCT(X80,overview!$K$7),PRODUCT(AC80,overview!$L$7)),1/SUM(overview!$J$7:$L$7))</f>
        <v>2.6669999999999998</v>
      </c>
      <c r="O80" s="1">
        <f t="shared" si="17"/>
        <v>5</v>
      </c>
      <c r="P80" s="1">
        <f t="shared" si="18"/>
        <v>0</v>
      </c>
      <c r="Q80" s="1">
        <f t="shared" si="22"/>
        <v>0</v>
      </c>
      <c r="R80" s="1">
        <v>0.33300000000000002</v>
      </c>
      <c r="S80" s="1">
        <v>2.6669999999999998</v>
      </c>
      <c r="T80" s="1">
        <v>3</v>
      </c>
      <c r="U80" s="1">
        <v>0</v>
      </c>
      <c r="V80" s="1">
        <f t="shared" si="19"/>
        <v>0</v>
      </c>
      <c r="W80" s="1">
        <v>0.33300000000000002</v>
      </c>
      <c r="X80" s="1">
        <v>2.6669999999999998</v>
      </c>
      <c r="Y80" s="1">
        <v>2</v>
      </c>
      <c r="Z80" s="1">
        <v>0</v>
      </c>
      <c r="AA80" s="1">
        <f t="shared" si="20"/>
        <v>0</v>
      </c>
      <c r="AB80" s="1">
        <v>0.33300000000000002</v>
      </c>
      <c r="AC80" s="1">
        <v>2.6669999999999998</v>
      </c>
      <c r="AD80" s="1">
        <v>0</v>
      </c>
      <c r="AE80" s="1">
        <v>0</v>
      </c>
      <c r="AF80" s="1" t="e">
        <f t="shared" si="16"/>
        <v>#DIV/0!</v>
      </c>
      <c r="AH80" s="1">
        <f t="shared" si="24"/>
        <v>0.46914536685384106</v>
      </c>
      <c r="AI80" s="1">
        <f t="shared" si="25"/>
        <v>7.3817304607194226E-2</v>
      </c>
      <c r="AJ80" s="1">
        <f t="shared" si="26"/>
        <v>0.39488190483481994</v>
      </c>
      <c r="AK80" s="1">
        <f t="shared" si="27"/>
        <v>125.98315805048442</v>
      </c>
      <c r="AL80" s="1" t="b">
        <f t="shared" si="28"/>
        <v>1</v>
      </c>
      <c r="AM80" s="1">
        <f t="shared" si="29"/>
        <v>68.798620816405816</v>
      </c>
      <c r="AN80" s="1" t="b">
        <f t="shared" si="30"/>
        <v>1</v>
      </c>
      <c r="AO80" s="1">
        <v>9.4879999999999995</v>
      </c>
    </row>
    <row r="81" spans="1:41">
      <c r="A81" s="7">
        <v>78</v>
      </c>
      <c r="B81" s="9" t="s">
        <v>89</v>
      </c>
      <c r="C81" s="9" t="s">
        <v>70</v>
      </c>
      <c r="D81" s="9" t="s">
        <v>89</v>
      </c>
      <c r="E81" s="16" t="s">
        <v>70</v>
      </c>
      <c r="F81" s="2" t="b">
        <f t="shared" si="23"/>
        <v>0</v>
      </c>
      <c r="G81" s="2" t="b">
        <f t="shared" si="21"/>
        <v>0</v>
      </c>
      <c r="H81" s="1" t="s">
        <v>180</v>
      </c>
      <c r="I81" s="4"/>
      <c r="J81" s="2"/>
      <c r="M81" s="1">
        <f>PRODUCT(SUM(PRODUCT(R81,overview!$J$7),PRODUCT(W81,overview!$K$7),PRODUCT(AB81,overview!$L$7)),1/SUM(overview!$J$7:$L$7))</f>
        <v>0.97124999999999995</v>
      </c>
      <c r="N81" s="1">
        <f>PRODUCT(SUM(PRODUCT(S81,overview!$J$7),PRODUCT(X81,overview!$K$7),PRODUCT(AC81,overview!$L$7)),1/SUM(overview!$J$7:$L$7))</f>
        <v>2.0287500000000001</v>
      </c>
      <c r="O81" s="1">
        <f t="shared" si="17"/>
        <v>15</v>
      </c>
      <c r="P81" s="1">
        <f t="shared" si="18"/>
        <v>2</v>
      </c>
      <c r="Q81" s="1">
        <f t="shared" si="22"/>
        <v>6.3832409118915592E-2</v>
      </c>
      <c r="R81" s="1">
        <v>1</v>
      </c>
      <c r="S81" s="1">
        <v>2</v>
      </c>
      <c r="T81" s="1">
        <v>9</v>
      </c>
      <c r="U81" s="1">
        <v>0</v>
      </c>
      <c r="V81" s="1">
        <f t="shared" si="19"/>
        <v>0</v>
      </c>
      <c r="W81" s="1">
        <v>0.95399999999999996</v>
      </c>
      <c r="X81" s="1">
        <v>2.0459999999999998</v>
      </c>
      <c r="Y81" s="1">
        <v>6</v>
      </c>
      <c r="Z81" s="1">
        <v>2</v>
      </c>
      <c r="AA81" s="1">
        <f t="shared" si="20"/>
        <v>0.15542521994134897</v>
      </c>
      <c r="AB81" s="1">
        <v>1</v>
      </c>
      <c r="AC81" s="1">
        <v>2</v>
      </c>
      <c r="AD81" s="1">
        <v>0</v>
      </c>
      <c r="AE81" s="1">
        <v>0</v>
      </c>
      <c r="AF81" s="1" t="e">
        <f t="shared" si="16"/>
        <v>#DIV/0!</v>
      </c>
      <c r="AH81" s="1">
        <f t="shared" si="24"/>
        <v>0.60164683795458385</v>
      </c>
      <c r="AI81" s="1">
        <f t="shared" si="25"/>
        <v>7.7085662269934185E-2</v>
      </c>
      <c r="AJ81" s="1">
        <f t="shared" si="26"/>
        <v>1.1854179761156507</v>
      </c>
      <c r="AK81" s="1">
        <f t="shared" si="27"/>
        <v>294.15139982609162</v>
      </c>
      <c r="AL81" s="1" t="b">
        <f t="shared" si="28"/>
        <v>1</v>
      </c>
      <c r="AM81" s="1">
        <f t="shared" si="29"/>
        <v>87.121395370817623</v>
      </c>
      <c r="AN81" s="1" t="b">
        <f t="shared" si="30"/>
        <v>1</v>
      </c>
      <c r="AO81" s="1">
        <v>9.4879999999999995</v>
      </c>
    </row>
    <row r="82" spans="1:41">
      <c r="A82" s="7">
        <v>79</v>
      </c>
      <c r="B82" s="9" t="s">
        <v>72</v>
      </c>
      <c r="C82" s="9" t="s">
        <v>73</v>
      </c>
      <c r="D82" s="9" t="s">
        <v>100</v>
      </c>
      <c r="E82" s="16" t="s">
        <v>73</v>
      </c>
      <c r="F82" s="2" t="b">
        <f t="shared" si="23"/>
        <v>1</v>
      </c>
      <c r="G82" s="2" t="b">
        <f t="shared" si="21"/>
        <v>1</v>
      </c>
      <c r="H82" s="1" t="s">
        <v>180</v>
      </c>
      <c r="I82" s="4"/>
      <c r="M82" s="1">
        <f>PRODUCT(SUM(PRODUCT(R82,overview!$J$7),PRODUCT(W82,overview!$K$7),PRODUCT(AB82,overview!$L$7)),1/SUM(overview!$J$7:$L$7))</f>
        <v>0.33300000000000007</v>
      </c>
      <c r="N82" s="1">
        <f>PRODUCT(SUM(PRODUCT(S82,overview!$J$7),PRODUCT(X82,overview!$K$7),PRODUCT(AC82,overview!$L$7)),1/SUM(overview!$J$7:$L$7))</f>
        <v>2.6669999999999998</v>
      </c>
      <c r="O82" s="1">
        <f t="shared" si="17"/>
        <v>5</v>
      </c>
      <c r="P82" s="1">
        <f t="shared" si="18"/>
        <v>2</v>
      </c>
      <c r="Q82" s="1">
        <f t="shared" si="22"/>
        <v>4.9943757030371218E-2</v>
      </c>
      <c r="R82" s="1">
        <v>0.33300000000000002</v>
      </c>
      <c r="S82" s="1">
        <v>2.6669999999999998</v>
      </c>
      <c r="T82" s="1">
        <v>3</v>
      </c>
      <c r="U82" s="1">
        <v>0</v>
      </c>
      <c r="V82" s="1">
        <f t="shared" si="19"/>
        <v>0</v>
      </c>
      <c r="W82" s="1">
        <v>0.33300000000000002</v>
      </c>
      <c r="X82" s="1">
        <v>2.6669999999999998</v>
      </c>
      <c r="Y82" s="1">
        <v>1</v>
      </c>
      <c r="Z82" s="1">
        <v>2</v>
      </c>
      <c r="AA82" s="1">
        <f t="shared" si="20"/>
        <v>0.24971878515185603</v>
      </c>
      <c r="AB82" s="1">
        <v>0.33300000000000002</v>
      </c>
      <c r="AC82" s="1">
        <v>2.6669999999999998</v>
      </c>
      <c r="AD82" s="1">
        <v>1</v>
      </c>
      <c r="AE82" s="1">
        <v>0</v>
      </c>
      <c r="AF82" s="1">
        <f t="shared" si="16"/>
        <v>0</v>
      </c>
      <c r="AH82" s="1">
        <f t="shared" si="24"/>
        <v>0.67413208756984533</v>
      </c>
      <c r="AI82" s="1">
        <f t="shared" si="25"/>
        <v>8.8219514064535903E-2</v>
      </c>
      <c r="AJ82" s="1">
        <f t="shared" si="26"/>
        <v>1.4187349256982806</v>
      </c>
      <c r="AK82" s="1">
        <f t="shared" si="27"/>
        <v>531.31592973649595</v>
      </c>
      <c r="AL82" s="1" t="b">
        <f t="shared" si="28"/>
        <v>1</v>
      </c>
      <c r="AM82" s="1">
        <f t="shared" si="29"/>
        <v>102.64291023574494</v>
      </c>
      <c r="AN82" s="1" t="b">
        <f t="shared" si="30"/>
        <v>1</v>
      </c>
      <c r="AO82" s="1">
        <v>9.4879999999999995</v>
      </c>
    </row>
    <row r="83" spans="1:41">
      <c r="A83" s="7">
        <v>80</v>
      </c>
      <c r="B83" s="9" t="s">
        <v>49</v>
      </c>
      <c r="C83" s="9" t="s">
        <v>50</v>
      </c>
      <c r="D83" s="9" t="s">
        <v>49</v>
      </c>
      <c r="E83" s="16" t="s">
        <v>50</v>
      </c>
      <c r="F83" s="2" t="b">
        <f t="shared" si="23"/>
        <v>0</v>
      </c>
      <c r="G83" s="2" t="b">
        <f t="shared" si="21"/>
        <v>0</v>
      </c>
      <c r="H83" s="1" t="s">
        <v>180</v>
      </c>
      <c r="I83" s="4"/>
      <c r="J83" s="2"/>
      <c r="M83" s="1">
        <f>PRODUCT(SUM(PRODUCT(R83,overview!$J$7),PRODUCT(W83,overview!$K$7),PRODUCT(AB83,overview!$L$7)),1/SUM(overview!$J$7:$L$7))</f>
        <v>0.34424999999999994</v>
      </c>
      <c r="N83" s="1">
        <f>PRODUCT(SUM(PRODUCT(S83,overview!$J$7),PRODUCT(X83,overview!$K$7),PRODUCT(AC83,overview!$L$7)),1/SUM(overview!$J$7:$L$7))</f>
        <v>2.6557499999999998</v>
      </c>
      <c r="O83" s="1">
        <f t="shared" si="17"/>
        <v>8</v>
      </c>
      <c r="P83" s="1">
        <f t="shared" si="18"/>
        <v>2</v>
      </c>
      <c r="Q83" s="1">
        <f t="shared" si="22"/>
        <v>3.2406099971759389E-2</v>
      </c>
      <c r="R83" s="1">
        <v>0.33300000000000002</v>
      </c>
      <c r="S83" s="1">
        <v>2.6669999999999998</v>
      </c>
      <c r="T83" s="1">
        <v>2</v>
      </c>
      <c r="U83" s="1">
        <v>0</v>
      </c>
      <c r="V83" s="1">
        <f t="shared" si="19"/>
        <v>0</v>
      </c>
      <c r="W83" s="1">
        <v>0.35099999999999998</v>
      </c>
      <c r="X83" s="1">
        <v>2.649</v>
      </c>
      <c r="Y83" s="1">
        <v>6</v>
      </c>
      <c r="Z83" s="1">
        <v>2</v>
      </c>
      <c r="AA83" s="1">
        <f t="shared" si="20"/>
        <v>4.4167610419026039E-2</v>
      </c>
      <c r="AB83" s="1">
        <v>0.33300000000000002</v>
      </c>
      <c r="AC83" s="1">
        <v>2.6669999999999998</v>
      </c>
      <c r="AD83" s="1">
        <v>0</v>
      </c>
      <c r="AE83" s="1">
        <v>0</v>
      </c>
      <c r="AF83" s="1" t="e">
        <f t="shared" si="16"/>
        <v>#DIV/0!</v>
      </c>
      <c r="AH83" s="1">
        <f t="shared" si="24"/>
        <v>0.75248425204388369</v>
      </c>
      <c r="AI83" s="1">
        <f t="shared" si="25"/>
        <v>9.3682217459978373E-2</v>
      </c>
      <c r="AJ83" s="1">
        <f t="shared" si="26"/>
        <v>1.8815410050367183</v>
      </c>
      <c r="AK83" s="1">
        <f t="shared" si="27"/>
        <v>896.36993518911549</v>
      </c>
      <c r="AL83" s="1" t="b">
        <f t="shared" si="28"/>
        <v>1</v>
      </c>
      <c r="AM83" s="1">
        <f t="shared" si="29"/>
        <v>136.49474334220884</v>
      </c>
      <c r="AN83" s="1" t="b">
        <f t="shared" si="30"/>
        <v>1</v>
      </c>
      <c r="AO83" s="1">
        <v>9.4879999999999995</v>
      </c>
    </row>
    <row r="84" spans="1:41">
      <c r="A84" s="7">
        <v>81</v>
      </c>
      <c r="B84" s="9" t="s">
        <v>45</v>
      </c>
      <c r="C84" s="9" t="s">
        <v>46</v>
      </c>
      <c r="D84" s="9" t="s">
        <v>45</v>
      </c>
      <c r="E84" s="16" t="s">
        <v>46</v>
      </c>
      <c r="F84" s="2" t="b">
        <f t="shared" si="23"/>
        <v>0</v>
      </c>
      <c r="G84" s="2" t="b">
        <f t="shared" si="21"/>
        <v>0</v>
      </c>
      <c r="H84" s="1" t="s">
        <v>180</v>
      </c>
      <c r="J84" s="2"/>
      <c r="M84" s="1">
        <f>PRODUCT(SUM(PRODUCT(R84,overview!$J$7),PRODUCT(W84,overview!$K$7),PRODUCT(AB84,overview!$L$7)),1/SUM(overview!$J$7:$L$7))</f>
        <v>0.92857500000000004</v>
      </c>
      <c r="N84" s="1">
        <f>PRODUCT(SUM(PRODUCT(S84,overview!$J$7),PRODUCT(X84,overview!$K$7),PRODUCT(AC84,overview!$L$7)),1/SUM(overview!$J$7:$L$7))</f>
        <v>2.0714250000000001</v>
      </c>
      <c r="O84" s="1">
        <f t="shared" si="17"/>
        <v>11.5</v>
      </c>
      <c r="P84" s="1">
        <f t="shared" si="18"/>
        <v>15.5</v>
      </c>
      <c r="Q84" s="1">
        <f t="shared" si="22"/>
        <v>0.60420126661387796</v>
      </c>
      <c r="R84" s="1">
        <v>1.012</v>
      </c>
      <c r="S84" s="1">
        <v>1.988</v>
      </c>
      <c r="T84" s="1">
        <v>4</v>
      </c>
      <c r="U84" s="1">
        <v>0</v>
      </c>
      <c r="V84" s="1">
        <f t="shared" si="19"/>
        <v>0</v>
      </c>
      <c r="W84" s="1">
        <v>0.879</v>
      </c>
      <c r="X84" s="1">
        <v>2.121</v>
      </c>
      <c r="Y84" s="1">
        <v>7.5</v>
      </c>
      <c r="Z84" s="1">
        <v>15.5</v>
      </c>
      <c r="AA84" s="1">
        <f t="shared" si="20"/>
        <v>0.85648279113625636</v>
      </c>
      <c r="AB84" s="1">
        <v>1</v>
      </c>
      <c r="AC84" s="1">
        <v>2</v>
      </c>
      <c r="AD84" s="1">
        <v>0</v>
      </c>
      <c r="AE84" s="1">
        <v>0</v>
      </c>
      <c r="AF84" s="1" t="e">
        <f t="shared" si="16"/>
        <v>#DIV/0!</v>
      </c>
      <c r="AH84" s="1">
        <f t="shared" si="24"/>
        <v>0.86727366991900645</v>
      </c>
      <c r="AI84" s="1">
        <f t="shared" si="25"/>
        <v>8.9055868066198876E-2</v>
      </c>
      <c r="AJ84" s="1">
        <f t="shared" si="26"/>
        <v>2.2366747970730541</v>
      </c>
      <c r="AK84" s="1">
        <f t="shared" si="27"/>
        <v>842.14553483648399</v>
      </c>
      <c r="AL84" s="1" t="b">
        <f t="shared" si="28"/>
        <v>1</v>
      </c>
      <c r="AM84" s="1">
        <f t="shared" si="29"/>
        <v>169.80846949079816</v>
      </c>
      <c r="AN84" s="1" t="b">
        <f t="shared" si="30"/>
        <v>1</v>
      </c>
      <c r="AO84" s="1">
        <v>9.4879999999999995</v>
      </c>
    </row>
    <row r="85" spans="1:41">
      <c r="A85" s="7">
        <v>82</v>
      </c>
      <c r="B85" s="9" t="s">
        <v>58</v>
      </c>
      <c r="C85" s="9" t="s">
        <v>59</v>
      </c>
      <c r="D85" s="9" t="s">
        <v>47</v>
      </c>
      <c r="E85" s="16" t="s">
        <v>48</v>
      </c>
      <c r="F85" s="2" t="b">
        <f t="shared" si="23"/>
        <v>0</v>
      </c>
      <c r="G85" s="2" t="b">
        <f t="shared" si="21"/>
        <v>1</v>
      </c>
      <c r="H85" s="1" t="s">
        <v>180</v>
      </c>
      <c r="J85" s="3"/>
      <c r="M85" s="1">
        <f>PRODUCT(SUM(PRODUCT(R85,overview!$J$7),PRODUCT(W85,overview!$K$7),PRODUCT(AB85,overview!$L$7)),1/SUM(overview!$J$7:$L$7))</f>
        <v>0.5742250000000001</v>
      </c>
      <c r="N85" s="1">
        <f>PRODUCT(SUM(PRODUCT(S85,overview!$J$7),PRODUCT(X85,overview!$K$7),PRODUCT(AC85,overview!$L$7)),1/SUM(overview!$J$7:$L$7))</f>
        <v>2.4257749999999998</v>
      </c>
      <c r="O85" s="1">
        <f t="shared" si="17"/>
        <v>4</v>
      </c>
      <c r="P85" s="1">
        <f t="shared" si="18"/>
        <v>34</v>
      </c>
      <c r="Q85" s="1">
        <f t="shared" si="22"/>
        <v>2.0121043790128934</v>
      </c>
      <c r="R85" s="1">
        <v>0.375</v>
      </c>
      <c r="S85" s="1">
        <v>2.625</v>
      </c>
      <c r="T85" s="1">
        <v>2</v>
      </c>
      <c r="U85" s="1">
        <v>2</v>
      </c>
      <c r="V85" s="1">
        <f t="shared" si="19"/>
        <v>0.14285714285714285</v>
      </c>
      <c r="W85" s="1">
        <v>0.67600000000000005</v>
      </c>
      <c r="X85" s="1">
        <v>2.3239999999999998</v>
      </c>
      <c r="Y85" s="1">
        <v>2</v>
      </c>
      <c r="Z85" s="1">
        <v>30</v>
      </c>
      <c r="AA85" s="1">
        <f t="shared" si="20"/>
        <v>4.3631669535283999</v>
      </c>
      <c r="AB85" s="1">
        <v>0.81899999999999995</v>
      </c>
      <c r="AC85" s="1">
        <v>2.181</v>
      </c>
      <c r="AD85" s="1">
        <v>0</v>
      </c>
      <c r="AE85" s="1">
        <v>2</v>
      </c>
      <c r="AF85" s="1" t="e">
        <f t="shared" si="16"/>
        <v>#DIV/0!</v>
      </c>
      <c r="AH85" s="1">
        <f t="shared" si="24"/>
        <v>1.0037536370946751</v>
      </c>
      <c r="AI85" s="1">
        <f t="shared" si="25"/>
        <v>9.0646151424523855E-2</v>
      </c>
      <c r="AJ85" s="1">
        <f t="shared" si="26"/>
        <v>2.5845561703151305</v>
      </c>
      <c r="AK85" s="1">
        <f t="shared" si="27"/>
        <v>1062.3290726925502</v>
      </c>
      <c r="AL85" s="1" t="b">
        <f t="shared" si="28"/>
        <v>1</v>
      </c>
      <c r="AM85" s="1">
        <f t="shared" si="29"/>
        <v>192.28391117274799</v>
      </c>
      <c r="AN85" s="1" t="b">
        <f t="shared" si="30"/>
        <v>1</v>
      </c>
      <c r="AO85" s="1">
        <v>9.4879999999999995</v>
      </c>
    </row>
    <row r="86" spans="1:41">
      <c r="A86" s="7">
        <v>83</v>
      </c>
      <c r="B86" s="9" t="s">
        <v>89</v>
      </c>
      <c r="C86" s="9" t="s">
        <v>70</v>
      </c>
      <c r="D86" s="9" t="s">
        <v>74</v>
      </c>
      <c r="E86" s="16" t="s">
        <v>1</v>
      </c>
      <c r="F86" s="2" t="b">
        <f t="shared" si="23"/>
        <v>1</v>
      </c>
      <c r="G86" s="2" t="b">
        <f t="shared" si="21"/>
        <v>1</v>
      </c>
      <c r="H86" s="1" t="s">
        <v>180</v>
      </c>
      <c r="J86" s="3"/>
      <c r="M86" s="1">
        <f>PRODUCT(SUM(PRODUCT(R86,overview!$J$7),PRODUCT(W86,overview!$K$7),PRODUCT(AB86,overview!$L$7)),1/SUM(overview!$J$7:$L$7))</f>
        <v>0.79762500000000014</v>
      </c>
      <c r="N86" s="1">
        <f>PRODUCT(SUM(PRODUCT(S86,overview!$J$7),PRODUCT(X86,overview!$K$7),PRODUCT(AC86,overview!$L$7)),1/SUM(overview!$J$7:$L$7))</f>
        <v>2.202375</v>
      </c>
      <c r="O86" s="1">
        <f t="shared" si="17"/>
        <v>17.7</v>
      </c>
      <c r="P86" s="1">
        <f t="shared" si="18"/>
        <v>36.299999999999997</v>
      </c>
      <c r="Q86" s="1">
        <f t="shared" si="22"/>
        <v>0.74274689977403063</v>
      </c>
      <c r="R86" s="1">
        <v>1.014</v>
      </c>
      <c r="S86" s="1">
        <v>1.986</v>
      </c>
      <c r="T86" s="1">
        <v>8</v>
      </c>
      <c r="U86" s="1">
        <v>7</v>
      </c>
      <c r="V86" s="1">
        <f t="shared" si="19"/>
        <v>0.44675226586102718</v>
      </c>
      <c r="W86" s="1">
        <v>0.66600000000000004</v>
      </c>
      <c r="X86" s="1">
        <v>2.3340000000000001</v>
      </c>
      <c r="Y86" s="1">
        <v>9.6999999999999993</v>
      </c>
      <c r="Z86" s="1">
        <v>28.3</v>
      </c>
      <c r="AA86" s="1">
        <f t="shared" si="20"/>
        <v>0.83250735430525002</v>
      </c>
      <c r="AB86" s="1">
        <v>1.0589999999999999</v>
      </c>
      <c r="AC86" s="1">
        <v>1.9410000000000001</v>
      </c>
      <c r="AD86" s="1">
        <v>0</v>
      </c>
      <c r="AE86" s="1">
        <v>1</v>
      </c>
      <c r="AF86" s="1" t="e">
        <f t="shared" si="16"/>
        <v>#DIV/0!</v>
      </c>
      <c r="AH86" s="1">
        <f t="shared" si="24"/>
        <v>1.1909367572676137</v>
      </c>
      <c r="AI86" s="1">
        <f t="shared" si="25"/>
        <v>0.11284904083107987</v>
      </c>
      <c r="AJ86" s="1">
        <f t="shared" si="26"/>
        <v>1.2922780851575653</v>
      </c>
      <c r="AK86" s="1">
        <f t="shared" si="27"/>
        <v>1186.24569831092</v>
      </c>
      <c r="AL86" s="1" t="b">
        <f t="shared" si="28"/>
        <v>1</v>
      </c>
      <c r="AM86" s="1">
        <f t="shared" si="29"/>
        <v>211.44208408818452</v>
      </c>
      <c r="AN86" s="1" t="b">
        <f t="shared" si="30"/>
        <v>1</v>
      </c>
      <c r="AO86" s="1">
        <v>9.4879999999999995</v>
      </c>
    </row>
    <row r="87" spans="1:41">
      <c r="A87" s="7">
        <v>84</v>
      </c>
      <c r="B87" s="9" t="s">
        <v>30</v>
      </c>
      <c r="C87" s="9" t="s">
        <v>31</v>
      </c>
      <c r="D87" s="9" t="s">
        <v>83</v>
      </c>
      <c r="E87" s="16" t="s">
        <v>61</v>
      </c>
      <c r="F87" s="2" t="b">
        <f t="shared" si="23"/>
        <v>0</v>
      </c>
      <c r="G87" s="2" t="b">
        <f t="shared" si="21"/>
        <v>0</v>
      </c>
      <c r="H87" s="1" t="s">
        <v>180</v>
      </c>
      <c r="J87" s="3"/>
      <c r="K87" s="4" t="s">
        <v>34</v>
      </c>
      <c r="L87" s="3" t="s">
        <v>164</v>
      </c>
      <c r="M87" s="1">
        <f>PRODUCT(SUM(PRODUCT(R87,overview!$J$7),PRODUCT(W87,overview!$K$7),PRODUCT(AB87,overview!$L$7)),1/SUM(overview!$J$7:$L$7))</f>
        <v>0.74437500000000001</v>
      </c>
      <c r="N87" s="1">
        <f>PRODUCT(SUM(PRODUCT(S87,overview!$J$7),PRODUCT(X87,overview!$K$7),PRODUCT(AC87,overview!$L$7)),1/SUM(overview!$J$7:$L$7))</f>
        <v>2.2556249999999998</v>
      </c>
      <c r="O87" s="1">
        <f t="shared" si="17"/>
        <v>15</v>
      </c>
      <c r="P87" s="1">
        <f t="shared" si="18"/>
        <v>26</v>
      </c>
      <c r="Q87" s="1">
        <f t="shared" si="22"/>
        <v>0.57201440842338602</v>
      </c>
      <c r="R87" s="1">
        <v>1</v>
      </c>
      <c r="S87" s="1">
        <v>2</v>
      </c>
      <c r="T87" s="1">
        <v>10</v>
      </c>
      <c r="U87" s="1">
        <v>0</v>
      </c>
      <c r="V87" s="1">
        <f t="shared" si="19"/>
        <v>0</v>
      </c>
      <c r="W87" s="1">
        <v>0.59099999999999997</v>
      </c>
      <c r="X87" s="1">
        <v>2.4089999999999998</v>
      </c>
      <c r="Y87" s="1">
        <v>5</v>
      </c>
      <c r="Z87" s="1">
        <v>25</v>
      </c>
      <c r="AA87" s="1">
        <f t="shared" si="20"/>
        <v>1.2266500622665006</v>
      </c>
      <c r="AB87" s="1">
        <v>1</v>
      </c>
      <c r="AC87" s="1">
        <v>2</v>
      </c>
      <c r="AD87" s="1">
        <v>0</v>
      </c>
      <c r="AE87" s="1">
        <v>1</v>
      </c>
      <c r="AF87" s="1" t="e">
        <f t="shared" si="16"/>
        <v>#DIV/0!</v>
      </c>
      <c r="AH87" s="1">
        <f t="shared" si="24"/>
        <v>1.2723570527761208</v>
      </c>
      <c r="AI87" s="1">
        <f t="shared" si="25"/>
        <v>0.15180628628843068</v>
      </c>
      <c r="AJ87" s="1">
        <f t="shared" si="26"/>
        <v>3.2348094747682801</v>
      </c>
      <c r="AK87" s="1">
        <f t="shared" si="27"/>
        <v>1248.7709093290637</v>
      </c>
      <c r="AL87" s="1" t="b">
        <f t="shared" si="28"/>
        <v>1</v>
      </c>
      <c r="AM87" s="1">
        <f t="shared" si="29"/>
        <v>229.80972211509274</v>
      </c>
      <c r="AN87" s="1" t="b">
        <f t="shared" si="30"/>
        <v>1</v>
      </c>
      <c r="AO87" s="1">
        <v>9.4879999999999995</v>
      </c>
    </row>
    <row r="88" spans="1:41">
      <c r="A88" s="7">
        <v>85</v>
      </c>
      <c r="B88" s="9" t="s">
        <v>28</v>
      </c>
      <c r="C88" s="9" t="s">
        <v>29</v>
      </c>
      <c r="D88" s="9" t="s">
        <v>32</v>
      </c>
      <c r="E88" s="16" t="s">
        <v>33</v>
      </c>
      <c r="F88" s="2" t="b">
        <f t="shared" si="23"/>
        <v>1</v>
      </c>
      <c r="G88" s="2" t="b">
        <f t="shared" si="21"/>
        <v>0</v>
      </c>
      <c r="H88" s="1" t="s">
        <v>180</v>
      </c>
      <c r="M88" s="1">
        <f>PRODUCT(SUM(PRODUCT(R88,overview!$J$7),PRODUCT(W88,overview!$K$7),PRODUCT(AB88,overview!$L$7)),1/SUM(overview!$J$7:$L$7))</f>
        <v>0.70579999999999998</v>
      </c>
      <c r="N88" s="1">
        <f>PRODUCT(SUM(PRODUCT(S88,overview!$J$7),PRODUCT(X88,overview!$K$7),PRODUCT(AC88,overview!$L$7)),1/SUM(overview!$J$7:$L$7))</f>
        <v>2.2942</v>
      </c>
      <c r="O88" s="1">
        <f t="shared" si="17"/>
        <v>10</v>
      </c>
      <c r="P88" s="1">
        <f t="shared" si="18"/>
        <v>34</v>
      </c>
      <c r="Q88" s="1">
        <f t="shared" si="22"/>
        <v>1.0459942463603871</v>
      </c>
      <c r="R88" s="1">
        <v>0.81299999999999994</v>
      </c>
      <c r="S88" s="1">
        <v>2.1869999999999998</v>
      </c>
      <c r="T88" s="1">
        <v>7</v>
      </c>
      <c r="U88" s="1">
        <v>7</v>
      </c>
      <c r="V88" s="1">
        <f t="shared" si="19"/>
        <v>0.37174211248285322</v>
      </c>
      <c r="W88" s="1">
        <v>0.64400000000000002</v>
      </c>
      <c r="X88" s="1">
        <v>2.3559999999999999</v>
      </c>
      <c r="Y88" s="1">
        <v>3</v>
      </c>
      <c r="Z88" s="1">
        <v>26</v>
      </c>
      <c r="AA88" s="1">
        <f t="shared" si="20"/>
        <v>2.3689869835880022</v>
      </c>
      <c r="AB88" s="1">
        <v>0.75</v>
      </c>
      <c r="AC88" s="1">
        <v>2.25</v>
      </c>
      <c r="AD88" s="1">
        <v>0</v>
      </c>
      <c r="AE88" s="1">
        <v>1</v>
      </c>
      <c r="AF88" s="1" t="e">
        <f t="shared" si="16"/>
        <v>#DIV/0!</v>
      </c>
      <c r="AH88" s="1">
        <f t="shared" si="24"/>
        <v>1.4920722941087661</v>
      </c>
      <c r="AI88" s="1">
        <f t="shared" si="25"/>
        <v>0.19249232237097111</v>
      </c>
      <c r="AJ88" s="1">
        <f t="shared" si="26"/>
        <v>3.5804811928159941</v>
      </c>
      <c r="AK88" s="1">
        <f t="shared" si="27"/>
        <v>1153.0598872206035</v>
      </c>
      <c r="AL88" s="1" t="b">
        <f t="shared" si="28"/>
        <v>1</v>
      </c>
      <c r="AM88" s="1">
        <f t="shared" si="29"/>
        <v>207.35137340190744</v>
      </c>
      <c r="AN88" s="1" t="b">
        <f t="shared" si="30"/>
        <v>1</v>
      </c>
      <c r="AO88" s="1">
        <v>9.4879999999999995</v>
      </c>
    </row>
    <row r="89" spans="1:41">
      <c r="A89" s="7">
        <v>86</v>
      </c>
      <c r="B89" s="9" t="s">
        <v>54</v>
      </c>
      <c r="C89" s="9" t="s">
        <v>55</v>
      </c>
      <c r="D89" s="9" t="s">
        <v>51</v>
      </c>
      <c r="E89" s="16" t="s">
        <v>52</v>
      </c>
      <c r="F89" s="2" t="b">
        <f t="shared" si="23"/>
        <v>1</v>
      </c>
      <c r="G89" s="2" t="b">
        <f t="shared" si="21"/>
        <v>1</v>
      </c>
      <c r="H89" s="1" t="s">
        <v>180</v>
      </c>
      <c r="M89" s="1">
        <f>PRODUCT(SUM(PRODUCT(R89,overview!$J$7),PRODUCT(W89,overview!$K$7),PRODUCT(AB89,overview!$L$7)),1/SUM(overview!$J$7:$L$7))</f>
        <v>0.38222500000000004</v>
      </c>
      <c r="N89" s="1">
        <f>PRODUCT(SUM(PRODUCT(S89,overview!$J$7),PRODUCT(X89,overview!$K$7),PRODUCT(AC89,overview!$L$7)),1/SUM(overview!$J$7:$L$7))</f>
        <v>2.617775</v>
      </c>
      <c r="O89" s="1">
        <f t="shared" si="17"/>
        <v>4</v>
      </c>
      <c r="P89" s="1">
        <f t="shared" si="18"/>
        <v>22</v>
      </c>
      <c r="Q89" s="1">
        <f t="shared" si="22"/>
        <v>0.80306271547401908</v>
      </c>
      <c r="R89" s="1">
        <v>0.375</v>
      </c>
      <c r="S89" s="1">
        <v>2.625</v>
      </c>
      <c r="T89" s="1">
        <v>1</v>
      </c>
      <c r="U89" s="1">
        <v>1</v>
      </c>
      <c r="V89" s="1">
        <f t="shared" si="19"/>
        <v>0.14285714285714285</v>
      </c>
      <c r="W89" s="1">
        <v>0.38700000000000001</v>
      </c>
      <c r="X89" s="1">
        <v>2.613</v>
      </c>
      <c r="Y89" s="1">
        <v>3</v>
      </c>
      <c r="Z89" s="1">
        <v>19</v>
      </c>
      <c r="AA89" s="1">
        <f t="shared" si="20"/>
        <v>0.93800229621125142</v>
      </c>
      <c r="AB89" s="1">
        <v>0.36399999999999999</v>
      </c>
      <c r="AC89" s="1">
        <v>2.6360000000000001</v>
      </c>
      <c r="AD89" s="1">
        <v>0</v>
      </c>
      <c r="AE89" s="1">
        <v>2</v>
      </c>
      <c r="AF89" s="1" t="e">
        <f t="shared" si="16"/>
        <v>#DIV/0!</v>
      </c>
      <c r="AH89" s="1">
        <f t="shared" si="24"/>
        <v>1.6151707108068625</v>
      </c>
      <c r="AI89" s="1">
        <f t="shared" si="25"/>
        <v>0.19267654751525726</v>
      </c>
      <c r="AJ89" s="1">
        <f t="shared" si="26"/>
        <v>3.6474470893838098</v>
      </c>
      <c r="AK89" s="1">
        <f t="shared" si="27"/>
        <v>1280.5348069980239</v>
      </c>
      <c r="AL89" s="1" t="b">
        <f t="shared" si="28"/>
        <v>1</v>
      </c>
      <c r="AM89" s="1">
        <f t="shared" si="29"/>
        <v>182.75660769971284</v>
      </c>
      <c r="AN89" s="1" t="b">
        <f t="shared" si="30"/>
        <v>1</v>
      </c>
      <c r="AO89" s="1">
        <v>9.4879999999999995</v>
      </c>
    </row>
    <row r="90" spans="1:41">
      <c r="A90" s="7">
        <v>87</v>
      </c>
      <c r="B90" s="9" t="s">
        <v>56</v>
      </c>
      <c r="C90" s="9" t="s">
        <v>31</v>
      </c>
      <c r="D90" s="9" t="s">
        <v>56</v>
      </c>
      <c r="E90" s="16" t="s">
        <v>31</v>
      </c>
      <c r="F90" s="2" t="b">
        <f t="shared" si="23"/>
        <v>0</v>
      </c>
      <c r="G90" s="2" t="b">
        <f t="shared" si="21"/>
        <v>0</v>
      </c>
      <c r="H90" s="1" t="s">
        <v>180</v>
      </c>
      <c r="I90" s="4"/>
      <c r="M90" s="1">
        <f>PRODUCT(SUM(PRODUCT(R90,overview!$J$7),PRODUCT(W90,overview!$K$7),PRODUCT(AB90,overview!$L$7)),1/SUM(overview!$J$7:$L$7))</f>
        <v>0.91437500000000016</v>
      </c>
      <c r="N90" s="1">
        <f>PRODUCT(SUM(PRODUCT(S90,overview!$J$7),PRODUCT(X90,overview!$K$7),PRODUCT(AC90,overview!$L$7)),1/SUM(overview!$J$7:$L$7))</f>
        <v>2.0856249999999998</v>
      </c>
      <c r="O90" s="1">
        <f t="shared" si="17"/>
        <v>11</v>
      </c>
      <c r="P90" s="1">
        <f t="shared" si="18"/>
        <v>15</v>
      </c>
      <c r="Q90" s="1">
        <f t="shared" si="22"/>
        <v>0.59784237338927204</v>
      </c>
      <c r="R90" s="1">
        <v>1</v>
      </c>
      <c r="S90" s="1">
        <v>2</v>
      </c>
      <c r="T90" s="1">
        <v>8</v>
      </c>
      <c r="U90" s="1">
        <v>0</v>
      </c>
      <c r="V90" s="1">
        <f t="shared" si="19"/>
        <v>0</v>
      </c>
      <c r="W90" s="1">
        <v>0.86299999999999999</v>
      </c>
      <c r="X90" s="1">
        <v>2.137</v>
      </c>
      <c r="Y90" s="1">
        <v>3</v>
      </c>
      <c r="Z90" s="1">
        <v>15</v>
      </c>
      <c r="AA90" s="1">
        <f t="shared" si="20"/>
        <v>2.0191857744501638</v>
      </c>
      <c r="AB90" s="1">
        <v>1</v>
      </c>
      <c r="AC90" s="1">
        <v>2</v>
      </c>
      <c r="AD90" s="1">
        <v>0</v>
      </c>
      <c r="AE90" s="1">
        <v>0</v>
      </c>
      <c r="AF90" s="1" t="e">
        <f t="shared" si="16"/>
        <v>#DIV/0!</v>
      </c>
      <c r="AH90" s="1">
        <f t="shared" si="24"/>
        <v>1.4025425198981325</v>
      </c>
      <c r="AI90" s="1">
        <f t="shared" si="25"/>
        <v>0.24195282060093554</v>
      </c>
      <c r="AJ90" s="1">
        <f t="shared" si="26"/>
        <v>3.4774188127546952</v>
      </c>
      <c r="AK90" s="1">
        <f t="shared" si="27"/>
        <v>1033.9804175003469</v>
      </c>
      <c r="AL90" s="1" t="b">
        <f t="shared" si="28"/>
        <v>1</v>
      </c>
      <c r="AM90" s="1">
        <f t="shared" si="29"/>
        <v>157.08861972763313</v>
      </c>
      <c r="AN90" s="1" t="b">
        <f t="shared" si="30"/>
        <v>1</v>
      </c>
      <c r="AO90" s="1">
        <v>9.4879999999999995</v>
      </c>
    </row>
    <row r="91" spans="1:41">
      <c r="A91" s="7">
        <v>88</v>
      </c>
      <c r="B91" s="9" t="s">
        <v>49</v>
      </c>
      <c r="C91" s="9" t="s">
        <v>50</v>
      </c>
      <c r="D91" s="9" t="s">
        <v>41</v>
      </c>
      <c r="E91" s="16" t="s">
        <v>42</v>
      </c>
      <c r="F91" s="2" t="b">
        <f t="shared" si="23"/>
        <v>0</v>
      </c>
      <c r="G91" s="2" t="b">
        <f t="shared" si="21"/>
        <v>1</v>
      </c>
      <c r="H91" s="1" t="s">
        <v>180</v>
      </c>
      <c r="J91" s="2"/>
      <c r="M91" s="1">
        <f>PRODUCT(SUM(PRODUCT(R91,overview!$J$7),PRODUCT(W91,overview!$K$7),PRODUCT(AB91,overview!$L$7)),1/SUM(overview!$J$7:$L$7))</f>
        <v>0.42529999999999996</v>
      </c>
      <c r="N91" s="1">
        <f>PRODUCT(SUM(PRODUCT(S91,overview!$J$7),PRODUCT(X91,overview!$K$7),PRODUCT(AC91,overview!$L$7)),1/SUM(overview!$J$7:$L$7))</f>
        <v>2.5747</v>
      </c>
      <c r="O91" s="1">
        <f t="shared" si="17"/>
        <v>3</v>
      </c>
      <c r="P91" s="1">
        <f t="shared" si="18"/>
        <v>18</v>
      </c>
      <c r="Q91" s="1">
        <f t="shared" si="22"/>
        <v>0.99110575989435634</v>
      </c>
      <c r="R91" s="1">
        <v>0.33300000000000002</v>
      </c>
      <c r="S91" s="1">
        <v>2.6669999999999998</v>
      </c>
      <c r="T91" s="1">
        <v>2</v>
      </c>
      <c r="U91" s="1">
        <v>0</v>
      </c>
      <c r="V91" s="1">
        <f t="shared" si="19"/>
        <v>0</v>
      </c>
      <c r="W91" s="1">
        <v>0.47799999999999998</v>
      </c>
      <c r="X91" s="1">
        <v>2.5219999999999998</v>
      </c>
      <c r="Y91" s="1">
        <v>1</v>
      </c>
      <c r="Z91" s="1">
        <v>17</v>
      </c>
      <c r="AA91" s="1">
        <f t="shared" si="20"/>
        <v>3.2220459952418716</v>
      </c>
      <c r="AB91" s="1">
        <v>0.4</v>
      </c>
      <c r="AC91" s="1">
        <v>2.6</v>
      </c>
      <c r="AD91" s="1">
        <v>0</v>
      </c>
      <c r="AE91" s="1">
        <v>1</v>
      </c>
      <c r="AF91" s="1" t="e">
        <f t="shared" si="16"/>
        <v>#DIV/0!</v>
      </c>
      <c r="AH91" s="1">
        <f t="shared" si="24"/>
        <v>1.4352116250838174</v>
      </c>
      <c r="AI91" s="1">
        <f t="shared" si="25"/>
        <v>0.26406428200162446</v>
      </c>
      <c r="AJ91" s="1">
        <f t="shared" si="26"/>
        <v>3.4465677646467192</v>
      </c>
      <c r="AK91" s="1">
        <f t="shared" si="27"/>
        <v>866.8955273587469</v>
      </c>
      <c r="AL91" s="1" t="b">
        <f t="shared" si="28"/>
        <v>1</v>
      </c>
      <c r="AM91" s="1">
        <f t="shared" si="29"/>
        <v>127.03022212655263</v>
      </c>
      <c r="AN91" s="1" t="b">
        <f t="shared" si="30"/>
        <v>1</v>
      </c>
      <c r="AO91" s="1">
        <v>9.4879999999999995</v>
      </c>
    </row>
    <row r="92" spans="1:41">
      <c r="A92" s="7">
        <v>89</v>
      </c>
      <c r="B92" s="9" t="s">
        <v>60</v>
      </c>
      <c r="C92" s="9" t="s">
        <v>61</v>
      </c>
      <c r="D92" s="9" t="s">
        <v>83</v>
      </c>
      <c r="E92" s="16" t="s">
        <v>61</v>
      </c>
      <c r="F92" s="2" t="b">
        <f t="shared" si="23"/>
        <v>0</v>
      </c>
      <c r="G92" s="2" t="b">
        <f t="shared" si="21"/>
        <v>0</v>
      </c>
      <c r="H92" s="1" t="s">
        <v>180</v>
      </c>
      <c r="J92" s="2"/>
      <c r="M92" s="1">
        <f>PRODUCT(SUM(PRODUCT(R92,overview!$J$7),PRODUCT(W92,overview!$K$7),PRODUCT(AB92,overview!$L$7)),1/SUM(overview!$J$7:$L$7))</f>
        <v>0.98365000000000014</v>
      </c>
      <c r="N92" s="1">
        <f>PRODUCT(SUM(PRODUCT(S92,overview!$J$7),PRODUCT(X92,overview!$K$7),PRODUCT(AC92,overview!$L$7)),1/SUM(overview!$J$7:$L$7))</f>
        <v>2.0163500000000001</v>
      </c>
      <c r="O92" s="1">
        <f t="shared" si="17"/>
        <v>9</v>
      </c>
      <c r="P92" s="1">
        <f t="shared" si="18"/>
        <v>26</v>
      </c>
      <c r="Q92" s="1">
        <f t="shared" si="22"/>
        <v>1.4093066955417244</v>
      </c>
      <c r="R92" s="1">
        <v>0.98899999999999999</v>
      </c>
      <c r="S92" s="1">
        <v>2.0110000000000001</v>
      </c>
      <c r="T92" s="1">
        <v>4.5</v>
      </c>
      <c r="U92" s="1">
        <v>2.5</v>
      </c>
      <c r="V92" s="1">
        <f t="shared" si="19"/>
        <v>0.27321951489032542</v>
      </c>
      <c r="W92" s="1">
        <v>0.98</v>
      </c>
      <c r="X92" s="1">
        <v>2.02</v>
      </c>
      <c r="Y92" s="1">
        <v>3.5</v>
      </c>
      <c r="Z92" s="1">
        <v>23.5</v>
      </c>
      <c r="AA92" s="1">
        <f t="shared" si="20"/>
        <v>3.2574257425742568</v>
      </c>
      <c r="AB92" s="1">
        <v>1</v>
      </c>
      <c r="AC92" s="1">
        <v>2</v>
      </c>
      <c r="AD92" s="1">
        <v>1</v>
      </c>
      <c r="AE92" s="1">
        <v>0</v>
      </c>
      <c r="AF92" s="1">
        <f t="shared" si="16"/>
        <v>0</v>
      </c>
      <c r="AH92" s="1">
        <f t="shared" si="24"/>
        <v>1.3970336808061472</v>
      </c>
      <c r="AI92" s="1">
        <f t="shared" si="25"/>
        <v>0.30934659783965607</v>
      </c>
      <c r="AJ92" s="1">
        <f t="shared" si="26"/>
        <v>2.805058732042728</v>
      </c>
      <c r="AK92" s="1">
        <f t="shared" si="27"/>
        <v>559.10356294898133</v>
      </c>
      <c r="AL92" s="1" t="b">
        <f t="shared" si="28"/>
        <v>1</v>
      </c>
      <c r="AM92" s="1">
        <f t="shared" si="29"/>
        <v>94.237151311857431</v>
      </c>
      <c r="AN92" s="1" t="b">
        <f t="shared" si="30"/>
        <v>1</v>
      </c>
      <c r="AO92" s="1">
        <v>9.4879999999999995</v>
      </c>
    </row>
    <row r="93" spans="1:41">
      <c r="A93" s="7">
        <v>90</v>
      </c>
      <c r="B93" s="9" t="s">
        <v>60</v>
      </c>
      <c r="C93" s="9" t="s">
        <v>61</v>
      </c>
      <c r="D93" s="9" t="s">
        <v>56</v>
      </c>
      <c r="E93" s="16" t="s">
        <v>31</v>
      </c>
      <c r="F93" s="2" t="b">
        <f t="shared" si="23"/>
        <v>0</v>
      </c>
      <c r="G93" s="2" t="b">
        <f t="shared" si="21"/>
        <v>0</v>
      </c>
      <c r="H93" s="1" t="s">
        <v>180</v>
      </c>
      <c r="M93" s="1">
        <f>PRODUCT(SUM(PRODUCT(R93,overview!$J$7),PRODUCT(W93,overview!$K$7),PRODUCT(AB93,overview!$L$7)),1/SUM(overview!$J$7:$L$7))</f>
        <v>0.89427500000000004</v>
      </c>
      <c r="N93" s="1">
        <f>PRODUCT(SUM(PRODUCT(S93,overview!$J$7),PRODUCT(X93,overview!$K$7),PRODUCT(AC93,overview!$L$7)),1/SUM(overview!$J$7:$L$7))</f>
        <v>2.1057250000000005</v>
      </c>
      <c r="O93" s="1">
        <f t="shared" si="17"/>
        <v>9</v>
      </c>
      <c r="P93" s="1">
        <f t="shared" si="18"/>
        <v>20</v>
      </c>
      <c r="Q93" s="1">
        <f t="shared" si="22"/>
        <v>0.94374990930808988</v>
      </c>
      <c r="R93" s="1">
        <v>0.73899999999999999</v>
      </c>
      <c r="S93" s="1">
        <v>2.2610000000000001</v>
      </c>
      <c r="T93" s="1">
        <v>3</v>
      </c>
      <c r="U93" s="1">
        <v>5</v>
      </c>
      <c r="V93" s="1">
        <f t="shared" si="19"/>
        <v>0.54474421347486357</v>
      </c>
      <c r="W93" s="1">
        <v>0.97699999999999998</v>
      </c>
      <c r="X93" s="1">
        <v>2.0230000000000001</v>
      </c>
      <c r="Y93" s="1">
        <v>6</v>
      </c>
      <c r="Z93" s="1">
        <v>14</v>
      </c>
      <c r="AA93" s="1">
        <f t="shared" si="20"/>
        <v>1.1268742791234139</v>
      </c>
      <c r="AB93" s="1">
        <v>1</v>
      </c>
      <c r="AC93" s="1">
        <v>2</v>
      </c>
      <c r="AD93" s="1">
        <v>0</v>
      </c>
      <c r="AE93" s="1">
        <v>1</v>
      </c>
      <c r="AF93" s="1" t="e">
        <f t="shared" si="16"/>
        <v>#DIV/0!</v>
      </c>
      <c r="AH93" s="1">
        <f t="shared" si="24"/>
        <v>1.1876283724306211</v>
      </c>
      <c r="AI93" s="1">
        <f t="shared" si="25"/>
        <v>0.28903290599471215</v>
      </c>
      <c r="AJ93" s="1">
        <f t="shared" si="26"/>
        <v>2.916759707232353</v>
      </c>
      <c r="AK93" s="1">
        <f t="shared" si="27"/>
        <v>380.99564540947858</v>
      </c>
      <c r="AL93" s="1" t="b">
        <f t="shared" si="28"/>
        <v>1</v>
      </c>
      <c r="AM93" s="1">
        <f t="shared" si="29"/>
        <v>77.095962536416636</v>
      </c>
      <c r="AN93" s="1" t="b">
        <f t="shared" si="30"/>
        <v>1</v>
      </c>
      <c r="AO93" s="1">
        <v>9.4879999999999995</v>
      </c>
    </row>
    <row r="94" spans="1:41">
      <c r="A94" s="7">
        <v>91</v>
      </c>
      <c r="B94" s="9" t="s">
        <v>45</v>
      </c>
      <c r="C94" s="9" t="s">
        <v>46</v>
      </c>
      <c r="D94" s="9" t="s">
        <v>45</v>
      </c>
      <c r="E94" s="16" t="s">
        <v>46</v>
      </c>
      <c r="F94" s="2" t="b">
        <f t="shared" si="23"/>
        <v>0</v>
      </c>
      <c r="G94" s="2" t="b">
        <f t="shared" si="21"/>
        <v>0</v>
      </c>
      <c r="H94" s="1" t="s">
        <v>180</v>
      </c>
      <c r="K94" s="2"/>
      <c r="L94" s="2"/>
      <c r="M94" s="1">
        <f>PRODUCT(SUM(PRODUCT(R94,overview!$J$7),PRODUCT(W94,overview!$K$7),PRODUCT(AB94,overview!$L$7)),1/SUM(overview!$J$7:$L$7))</f>
        <v>0.91405000000000003</v>
      </c>
      <c r="N94" s="1">
        <f>PRODUCT(SUM(PRODUCT(S94,overview!$J$7),PRODUCT(X94,overview!$K$7),PRODUCT(AC94,overview!$L$7)),1/SUM(overview!$J$7:$L$7))</f>
        <v>2.08595</v>
      </c>
      <c r="O94" s="1">
        <f t="shared" si="17"/>
        <v>13.2</v>
      </c>
      <c r="P94" s="1">
        <f t="shared" si="18"/>
        <v>30.8</v>
      </c>
      <c r="Q94" s="1">
        <f t="shared" si="22"/>
        <v>1.0224518005385237</v>
      </c>
      <c r="R94" s="1">
        <v>0.95799999999999996</v>
      </c>
      <c r="S94" s="1">
        <v>2.0419999999999998</v>
      </c>
      <c r="T94" s="1">
        <v>5.5</v>
      </c>
      <c r="U94" s="1">
        <v>5.5</v>
      </c>
      <c r="V94" s="1">
        <f t="shared" si="19"/>
        <v>0.46914789422135167</v>
      </c>
      <c r="W94" s="1">
        <v>0.88600000000000001</v>
      </c>
      <c r="X94" s="1">
        <v>2.1139999999999999</v>
      </c>
      <c r="Y94" s="1">
        <v>7.7</v>
      </c>
      <c r="Z94" s="1">
        <v>25.3</v>
      </c>
      <c r="AA94" s="1">
        <f t="shared" si="20"/>
        <v>1.3770779835112854</v>
      </c>
      <c r="AB94" s="1">
        <v>1</v>
      </c>
      <c r="AC94" s="1">
        <v>2</v>
      </c>
      <c r="AD94" s="1">
        <v>0</v>
      </c>
      <c r="AE94" s="1">
        <v>0</v>
      </c>
      <c r="AF94" s="1" t="e">
        <f t="shared" si="16"/>
        <v>#DIV/0!</v>
      </c>
      <c r="AH94" s="1">
        <f t="shared" si="24"/>
        <v>1.0823353220283152</v>
      </c>
      <c r="AI94" s="1">
        <f t="shared" si="25"/>
        <v>0.2843225394285665</v>
      </c>
      <c r="AJ94" s="1">
        <f t="shared" si="26"/>
        <v>1.2043572429608866</v>
      </c>
      <c r="AK94" s="1">
        <f t="shared" si="27"/>
        <v>253.06852088029569</v>
      </c>
      <c r="AL94" s="1" t="b">
        <f t="shared" si="28"/>
        <v>1</v>
      </c>
      <c r="AM94" s="1">
        <f t="shared" si="29"/>
        <v>59.715821002757771</v>
      </c>
      <c r="AN94" s="1" t="b">
        <f t="shared" si="30"/>
        <v>1</v>
      </c>
      <c r="AO94" s="1">
        <v>9.4879999999999995</v>
      </c>
    </row>
    <row r="95" spans="1:41">
      <c r="A95" s="7">
        <v>92</v>
      </c>
      <c r="B95" s="9" t="s">
        <v>76</v>
      </c>
      <c r="C95" s="9" t="s">
        <v>46</v>
      </c>
      <c r="D95" s="9" t="s">
        <v>76</v>
      </c>
      <c r="E95" s="16" t="s">
        <v>46</v>
      </c>
      <c r="F95" s="2" t="b">
        <f t="shared" si="23"/>
        <v>0</v>
      </c>
      <c r="G95" s="2" t="b">
        <f t="shared" si="21"/>
        <v>0</v>
      </c>
      <c r="H95" s="1" t="s">
        <v>180</v>
      </c>
      <c r="J95" s="2"/>
      <c r="M95" s="1">
        <f>PRODUCT(SUM(PRODUCT(R95,overview!$J$7),PRODUCT(W95,overview!$K$7),PRODUCT(AB95,overview!$L$7)),1/SUM(overview!$J$7:$L$7))</f>
        <v>0.96252499999999996</v>
      </c>
      <c r="N95" s="1">
        <f>PRODUCT(SUM(PRODUCT(S95,overview!$J$7),PRODUCT(X95,overview!$K$7),PRODUCT(AC95,overview!$L$7)),1/SUM(overview!$J$7:$L$7))</f>
        <v>2.0374750000000001</v>
      </c>
      <c r="O95" s="1">
        <f t="shared" si="17"/>
        <v>16.5</v>
      </c>
      <c r="P95" s="1">
        <f t="shared" si="18"/>
        <v>26.5</v>
      </c>
      <c r="Q95" s="1">
        <f t="shared" si="22"/>
        <v>0.75872022225965219</v>
      </c>
      <c r="R95" s="1">
        <v>0.98399999999999999</v>
      </c>
      <c r="S95" s="1">
        <v>2.016</v>
      </c>
      <c r="T95" s="1">
        <v>11</v>
      </c>
      <c r="U95" s="1">
        <v>4</v>
      </c>
      <c r="V95" s="1">
        <f t="shared" si="19"/>
        <v>0.1774891774891775</v>
      </c>
      <c r="W95" s="1">
        <v>0.94399999999999995</v>
      </c>
      <c r="X95" s="1">
        <v>2.056</v>
      </c>
      <c r="Y95" s="1">
        <v>5.5</v>
      </c>
      <c r="Z95" s="1">
        <v>22.5</v>
      </c>
      <c r="AA95" s="1">
        <f t="shared" si="20"/>
        <v>1.8783162362928898</v>
      </c>
      <c r="AB95" s="1">
        <v>1.125</v>
      </c>
      <c r="AC95" s="1">
        <v>1.875</v>
      </c>
      <c r="AD95" s="1">
        <v>0</v>
      </c>
      <c r="AE95" s="1">
        <v>0</v>
      </c>
      <c r="AF95" s="1" t="e">
        <f t="shared" si="16"/>
        <v>#DIV/0!</v>
      </c>
      <c r="AH95" s="1">
        <f t="shared" si="24"/>
        <v>1.0198406354722602</v>
      </c>
      <c r="AI95" s="1">
        <f t="shared" si="25"/>
        <v>0.28185830855108218</v>
      </c>
      <c r="AJ95" s="1">
        <f t="shared" si="26"/>
        <v>1.4894784995425434</v>
      </c>
      <c r="AK95" s="1">
        <f t="shared" si="27"/>
        <v>278.02899331121881</v>
      </c>
      <c r="AL95" s="1" t="b">
        <f t="shared" si="28"/>
        <v>1</v>
      </c>
      <c r="AM95" s="1">
        <f t="shared" si="29"/>
        <v>44.910559150599504</v>
      </c>
      <c r="AN95" s="1" t="b">
        <f t="shared" si="30"/>
        <v>1</v>
      </c>
      <c r="AO95" s="1">
        <v>9.4879999999999995</v>
      </c>
    </row>
    <row r="96" spans="1:41">
      <c r="A96" s="7">
        <v>93</v>
      </c>
      <c r="B96" s="9" t="s">
        <v>30</v>
      </c>
      <c r="C96" s="9" t="s">
        <v>31</v>
      </c>
      <c r="D96" s="9" t="s">
        <v>38</v>
      </c>
      <c r="E96" s="16" t="s">
        <v>1</v>
      </c>
      <c r="F96" s="2" t="b">
        <f t="shared" si="23"/>
        <v>1</v>
      </c>
      <c r="G96" s="2" t="b">
        <f t="shared" si="21"/>
        <v>0</v>
      </c>
      <c r="H96" s="1" t="s">
        <v>180</v>
      </c>
      <c r="J96" s="2"/>
      <c r="M96" s="1">
        <f>PRODUCT(SUM(PRODUCT(R96,overview!$J$7),PRODUCT(W96,overview!$K$7),PRODUCT(AB96,overview!$L$7)),1/SUM(overview!$J$7:$L$7))</f>
        <v>0.72462499999999996</v>
      </c>
      <c r="N96" s="1">
        <f>PRODUCT(SUM(PRODUCT(S96,overview!$J$7),PRODUCT(X96,overview!$K$7),PRODUCT(AC96,overview!$L$7)),1/SUM(overview!$J$7:$L$7))</f>
        <v>2.2753750000000004</v>
      </c>
      <c r="O96" s="1">
        <f t="shared" si="17"/>
        <v>9</v>
      </c>
      <c r="P96" s="1">
        <f t="shared" si="18"/>
        <v>22</v>
      </c>
      <c r="Q96" s="1">
        <f t="shared" si="22"/>
        <v>0.77846752977225953</v>
      </c>
      <c r="R96" s="1">
        <v>0.97399999999999998</v>
      </c>
      <c r="S96" s="1">
        <v>2.0259999999999998</v>
      </c>
      <c r="T96" s="1">
        <v>4.5</v>
      </c>
      <c r="U96" s="1">
        <v>8.5</v>
      </c>
      <c r="V96" s="1">
        <f t="shared" si="19"/>
        <v>0.90808379949544815</v>
      </c>
      <c r="W96" s="1">
        <v>0.59399999999999997</v>
      </c>
      <c r="X96" s="1">
        <v>2.4060000000000001</v>
      </c>
      <c r="Y96" s="1">
        <v>4.5</v>
      </c>
      <c r="Z96" s="1">
        <v>11.5</v>
      </c>
      <c r="AA96" s="1">
        <f t="shared" si="20"/>
        <v>0.6309226932668327</v>
      </c>
      <c r="AB96" s="1">
        <v>0.499</v>
      </c>
      <c r="AC96" s="1">
        <v>2.5009999999999999</v>
      </c>
      <c r="AD96" s="1">
        <v>0</v>
      </c>
      <c r="AE96" s="1">
        <v>2</v>
      </c>
      <c r="AF96" s="1" t="e">
        <f t="shared" si="16"/>
        <v>#DIV/0!</v>
      </c>
      <c r="AH96" s="1">
        <f t="shared" si="24"/>
        <v>0.90577845768722609</v>
      </c>
      <c r="AI96" s="1">
        <f t="shared" si="25"/>
        <v>0.27771500173411057</v>
      </c>
      <c r="AJ96" s="1">
        <f t="shared" si="26"/>
        <v>1.5705604321404458</v>
      </c>
      <c r="AK96" s="1">
        <f t="shared" si="27"/>
        <v>251.78017067100177</v>
      </c>
      <c r="AL96" s="1" t="b">
        <f t="shared" si="28"/>
        <v>1</v>
      </c>
      <c r="AM96" s="1">
        <f t="shared" si="29"/>
        <v>33.777978728276821</v>
      </c>
      <c r="AN96" s="1" t="b">
        <f t="shared" si="30"/>
        <v>1</v>
      </c>
      <c r="AO96" s="1">
        <v>9.4879999999999995</v>
      </c>
    </row>
    <row r="97" spans="1:41">
      <c r="A97" s="7">
        <v>94</v>
      </c>
      <c r="B97" s="9" t="s">
        <v>75</v>
      </c>
      <c r="C97" s="9" t="s">
        <v>1</v>
      </c>
      <c r="D97" s="9" t="s">
        <v>83</v>
      </c>
      <c r="E97" s="16" t="s">
        <v>61</v>
      </c>
      <c r="F97" s="2" t="b">
        <f t="shared" si="23"/>
        <v>0</v>
      </c>
      <c r="G97" s="2" t="b">
        <f t="shared" si="21"/>
        <v>1</v>
      </c>
      <c r="H97" s="1" t="s">
        <v>180</v>
      </c>
      <c r="K97" s="2"/>
      <c r="L97" s="2"/>
      <c r="M97" s="1">
        <f>PRODUCT(SUM(PRODUCT(R97,overview!$J$7),PRODUCT(W97,overview!$K$7),PRODUCT(AB97,overview!$L$7)),1/SUM(overview!$J$7:$L$7))</f>
        <v>0.67517499999999997</v>
      </c>
      <c r="N97" s="1">
        <f>PRODUCT(SUM(PRODUCT(S97,overview!$J$7),PRODUCT(X97,overview!$K$7),PRODUCT(AC97,overview!$L$7)),1/SUM(overview!$J$7:$L$7))</f>
        <v>2.3248250000000001</v>
      </c>
      <c r="O97" s="1">
        <f t="shared" si="17"/>
        <v>9.3000000000000007</v>
      </c>
      <c r="P97" s="1">
        <f t="shared" si="18"/>
        <v>22.7</v>
      </c>
      <c r="Q97" s="1">
        <f t="shared" si="22"/>
        <v>0.7088739133908678</v>
      </c>
      <c r="R97" s="1">
        <v>1.0129999999999999</v>
      </c>
      <c r="S97" s="1">
        <v>1.9870000000000001</v>
      </c>
      <c r="T97" s="1">
        <v>5.8</v>
      </c>
      <c r="U97" s="1">
        <v>9.1999999999999993</v>
      </c>
      <c r="V97" s="1">
        <f t="shared" si="19"/>
        <v>0.80867014907241896</v>
      </c>
      <c r="W97" s="1">
        <v>0.47299999999999998</v>
      </c>
      <c r="X97" s="1">
        <v>2.5270000000000001</v>
      </c>
      <c r="Y97" s="1">
        <v>3.5</v>
      </c>
      <c r="Z97" s="1">
        <v>12.5</v>
      </c>
      <c r="AA97" s="1">
        <f t="shared" si="20"/>
        <v>0.66849454463225733</v>
      </c>
      <c r="AB97" s="1">
        <v>1</v>
      </c>
      <c r="AC97" s="1">
        <v>2</v>
      </c>
      <c r="AD97" s="1">
        <v>0</v>
      </c>
      <c r="AE97" s="1">
        <v>1</v>
      </c>
      <c r="AF97" s="1" t="e">
        <f t="shared" si="16"/>
        <v>#DIV/0!</v>
      </c>
      <c r="AH97" s="1">
        <f t="shared" si="24"/>
        <v>0.80469959195159679</v>
      </c>
      <c r="AI97" s="1">
        <f t="shared" si="25"/>
        <v>0.29102590185111699</v>
      </c>
      <c r="AJ97" s="1">
        <f t="shared" si="26"/>
        <v>3.1411208642808921</v>
      </c>
      <c r="AK97" s="1">
        <f t="shared" si="27"/>
        <v>346.69528842186122</v>
      </c>
      <c r="AL97" s="1" t="b">
        <f t="shared" si="28"/>
        <v>1</v>
      </c>
      <c r="AM97" s="1">
        <f t="shared" si="29"/>
        <v>25.904367653952754</v>
      </c>
      <c r="AN97" s="1" t="b">
        <f t="shared" si="30"/>
        <v>1</v>
      </c>
      <c r="AO97" s="1">
        <v>9.4879999999999995</v>
      </c>
    </row>
    <row r="98" spans="1:41">
      <c r="A98" s="7">
        <v>95</v>
      </c>
      <c r="B98" s="9" t="s">
        <v>41</v>
      </c>
      <c r="C98" s="9" t="s">
        <v>42</v>
      </c>
      <c r="D98" s="9" t="s">
        <v>41</v>
      </c>
      <c r="E98" s="16" t="s">
        <v>42</v>
      </c>
      <c r="F98" s="2" t="b">
        <f t="shared" si="23"/>
        <v>0</v>
      </c>
      <c r="G98" s="2" t="b">
        <f t="shared" si="21"/>
        <v>0</v>
      </c>
      <c r="H98" s="1" t="s">
        <v>180</v>
      </c>
      <c r="M98" s="1">
        <f>PRODUCT(SUM(PRODUCT(R98,overview!$J$7),PRODUCT(W98,overview!$K$7),PRODUCT(AB98,overview!$L$7)),1/SUM(overview!$J$7:$L$7))</f>
        <v>0.57489999999999997</v>
      </c>
      <c r="N98" s="1">
        <f>PRODUCT(SUM(PRODUCT(S98,overview!$J$7),PRODUCT(X98,overview!$K$7),PRODUCT(AC98,overview!$L$7)),1/SUM(overview!$J$7:$L$7))</f>
        <v>2.4251</v>
      </c>
      <c r="O98" s="1">
        <f t="shared" si="17"/>
        <v>9.5</v>
      </c>
      <c r="P98" s="1">
        <f t="shared" si="18"/>
        <v>24.5</v>
      </c>
      <c r="Q98" s="1">
        <f t="shared" si="22"/>
        <v>0.61137142472692396</v>
      </c>
      <c r="R98" s="1">
        <v>0.628</v>
      </c>
      <c r="S98" s="1">
        <v>2.3719999999999999</v>
      </c>
      <c r="T98" s="1">
        <v>5</v>
      </c>
      <c r="U98" s="1">
        <v>6</v>
      </c>
      <c r="V98" s="1">
        <f t="shared" si="19"/>
        <v>0.31770657672849922</v>
      </c>
      <c r="W98" s="1">
        <v>0.55100000000000005</v>
      </c>
      <c r="X98" s="1">
        <v>2.4489999999999998</v>
      </c>
      <c r="Y98" s="1">
        <v>4.5</v>
      </c>
      <c r="Z98" s="1">
        <v>18.5</v>
      </c>
      <c r="AA98" s="1">
        <f t="shared" si="20"/>
        <v>0.9249580327571344</v>
      </c>
      <c r="AB98" s="1">
        <v>0.42899999999999999</v>
      </c>
      <c r="AC98" s="1">
        <v>2.5710000000000002</v>
      </c>
      <c r="AD98" s="1">
        <v>0</v>
      </c>
      <c r="AE98" s="1">
        <v>0</v>
      </c>
      <c r="AF98" s="1" t="e">
        <f t="shared" si="16"/>
        <v>#DIV/0!</v>
      </c>
      <c r="AH98" s="1">
        <f t="shared" si="24"/>
        <v>0.73010900761693376</v>
      </c>
      <c r="AI98" s="1">
        <f t="shared" si="25"/>
        <v>0.29729659221893956</v>
      </c>
      <c r="AJ98" s="1">
        <f t="shared" si="26"/>
        <v>2.5191000123624678</v>
      </c>
      <c r="AK98" s="1">
        <f t="shared" si="27"/>
        <v>429.2715464782915</v>
      </c>
      <c r="AL98" s="1" t="b">
        <f t="shared" si="28"/>
        <v>1</v>
      </c>
      <c r="AM98" s="1">
        <f t="shared" si="29"/>
        <v>18.013360580375931</v>
      </c>
      <c r="AN98" s="1" t="b">
        <f t="shared" si="30"/>
        <v>1</v>
      </c>
      <c r="AO98" s="1">
        <v>9.4879999999999995</v>
      </c>
    </row>
    <row r="99" spans="1:41">
      <c r="A99" s="7">
        <v>96</v>
      </c>
      <c r="B99" s="9" t="s">
        <v>89</v>
      </c>
      <c r="C99" s="9" t="s">
        <v>70</v>
      </c>
      <c r="D99" s="9" t="s">
        <v>56</v>
      </c>
      <c r="E99" s="16" t="s">
        <v>31</v>
      </c>
      <c r="F99" s="2" t="b">
        <f t="shared" si="23"/>
        <v>0</v>
      </c>
      <c r="G99" s="2" t="b">
        <f t="shared" si="21"/>
        <v>1</v>
      </c>
      <c r="H99" s="1" t="s">
        <v>180</v>
      </c>
      <c r="J99" s="2"/>
      <c r="K99" s="4" t="s">
        <v>34</v>
      </c>
      <c r="L99" s="3" t="s">
        <v>165</v>
      </c>
      <c r="M99" s="1">
        <f>PRODUCT(SUM(PRODUCT(R99,overview!$J$7),PRODUCT(W99,overview!$K$7),PRODUCT(AB99,overview!$L$7)),1/SUM(overview!$J$7:$L$7))</f>
        <v>0.96260000000000001</v>
      </c>
      <c r="N99" s="1">
        <f>PRODUCT(SUM(PRODUCT(S99,overview!$J$7),PRODUCT(X99,overview!$K$7),PRODUCT(AC99,overview!$L$7)),1/SUM(overview!$J$7:$L$7))</f>
        <v>2.0373999999999999</v>
      </c>
      <c r="O99" s="1">
        <f t="shared" si="17"/>
        <v>15.8</v>
      </c>
      <c r="P99" s="1">
        <f t="shared" si="18"/>
        <v>14.2</v>
      </c>
      <c r="Q99" s="1">
        <f t="shared" si="22"/>
        <v>0.42462035878440252</v>
      </c>
      <c r="R99" s="1">
        <v>0.96099999999999997</v>
      </c>
      <c r="S99" s="1">
        <v>2.0390000000000001</v>
      </c>
      <c r="T99" s="1">
        <v>6</v>
      </c>
      <c r="U99" s="1">
        <v>2</v>
      </c>
      <c r="V99" s="1">
        <f t="shared" si="19"/>
        <v>0.15710315514140916</v>
      </c>
      <c r="W99" s="1">
        <v>0.96199999999999997</v>
      </c>
      <c r="X99" s="1">
        <v>2.0379999999999998</v>
      </c>
      <c r="Y99" s="1">
        <v>9.8000000000000007</v>
      </c>
      <c r="Z99" s="1">
        <v>11.2</v>
      </c>
      <c r="AA99" s="1">
        <f t="shared" si="20"/>
        <v>0.53946446095611944</v>
      </c>
      <c r="AB99" s="1">
        <v>1</v>
      </c>
      <c r="AC99" s="1">
        <v>2</v>
      </c>
      <c r="AD99" s="1">
        <v>0</v>
      </c>
      <c r="AE99" s="1">
        <v>1</v>
      </c>
      <c r="AF99" s="1" t="e">
        <f t="shared" si="16"/>
        <v>#DIV/0!</v>
      </c>
      <c r="AH99" s="1">
        <f t="shared" si="24"/>
        <v>0.67632101806529454</v>
      </c>
      <c r="AI99" s="1">
        <f t="shared" si="25"/>
        <v>0.27435474906637292</v>
      </c>
      <c r="AJ99" s="1">
        <f t="shared" si="26"/>
        <v>2.6326258287811188</v>
      </c>
      <c r="AK99" s="1">
        <f t="shared" si="27"/>
        <v>425.44821344840693</v>
      </c>
      <c r="AL99" s="1" t="b">
        <f t="shared" si="28"/>
        <v>1</v>
      </c>
      <c r="AM99" s="1">
        <f t="shared" si="29"/>
        <v>13.911656262350046</v>
      </c>
      <c r="AN99" s="1" t="b">
        <f t="shared" si="30"/>
        <v>1</v>
      </c>
      <c r="AO99" s="1">
        <v>9.4879999999999995</v>
      </c>
    </row>
    <row r="100" spans="1:41">
      <c r="A100" s="7">
        <v>97</v>
      </c>
      <c r="B100" s="9" t="s">
        <v>53</v>
      </c>
      <c r="C100" s="9" t="s">
        <v>33</v>
      </c>
      <c r="D100" s="9" t="s">
        <v>32</v>
      </c>
      <c r="E100" s="16" t="s">
        <v>33</v>
      </c>
      <c r="F100" s="2" t="b">
        <f t="shared" si="23"/>
        <v>1</v>
      </c>
      <c r="G100" s="2" t="b">
        <f t="shared" si="21"/>
        <v>0</v>
      </c>
      <c r="H100" s="1" t="s">
        <v>180</v>
      </c>
      <c r="J100" s="2"/>
      <c r="M100" s="1">
        <f>PRODUCT(SUM(PRODUCT(R100,overview!$J$7),PRODUCT(W100,overview!$K$7),PRODUCT(AB100,overview!$L$7)),1/SUM(overview!$J$7:$L$7))</f>
        <v>1.003125</v>
      </c>
      <c r="N100" s="1">
        <f>PRODUCT(SUM(PRODUCT(S100,overview!$J$7),PRODUCT(X100,overview!$K$7),PRODUCT(AC100,overview!$L$7)),1/SUM(overview!$J$7:$L$7))</f>
        <v>1.9968750000000002</v>
      </c>
      <c r="O100" s="1">
        <f t="shared" si="17"/>
        <v>20</v>
      </c>
      <c r="P100" s="1">
        <f t="shared" si="18"/>
        <v>9</v>
      </c>
      <c r="Q100" s="1">
        <f t="shared" si="22"/>
        <v>0.22605633802816896</v>
      </c>
      <c r="R100" s="1">
        <v>1</v>
      </c>
      <c r="S100" s="1">
        <v>2</v>
      </c>
      <c r="T100" s="1">
        <v>9</v>
      </c>
      <c r="U100" s="1">
        <v>2</v>
      </c>
      <c r="V100" s="1">
        <f t="shared" si="19"/>
        <v>0.1111111111111111</v>
      </c>
      <c r="W100" s="1">
        <v>1.0049999999999999</v>
      </c>
      <c r="X100" s="1">
        <v>1.9950000000000001</v>
      </c>
      <c r="Y100" s="1">
        <v>10</v>
      </c>
      <c r="Z100" s="1">
        <v>7</v>
      </c>
      <c r="AA100" s="1">
        <f t="shared" si="20"/>
        <v>0.35263157894736841</v>
      </c>
      <c r="AB100" s="1">
        <v>1</v>
      </c>
      <c r="AC100" s="1">
        <v>2</v>
      </c>
      <c r="AD100" s="1">
        <v>1</v>
      </c>
      <c r="AE100" s="1">
        <v>0</v>
      </c>
      <c r="AF100" s="1">
        <f t="shared" si="16"/>
        <v>0</v>
      </c>
      <c r="AH100" s="1">
        <f t="shared" si="24"/>
        <v>0.55926595753799202</v>
      </c>
      <c r="AI100" s="1">
        <f t="shared" si="25"/>
        <v>0.27646995732565438</v>
      </c>
      <c r="AJ100" s="1">
        <f t="shared" si="26"/>
        <v>2.5826765120716839</v>
      </c>
      <c r="AK100" s="1">
        <f t="shared" si="27"/>
        <v>310.41660058079981</v>
      </c>
      <c r="AL100" s="1" t="b">
        <f t="shared" si="28"/>
        <v>1</v>
      </c>
      <c r="AM100" s="1">
        <f t="shared" si="29"/>
        <v>12.487928930481177</v>
      </c>
      <c r="AN100" s="1" t="b">
        <f t="shared" si="30"/>
        <v>1</v>
      </c>
      <c r="AO100" s="1">
        <v>9.4879999999999995</v>
      </c>
    </row>
    <row r="101" spans="1:41">
      <c r="A101" s="7">
        <v>98</v>
      </c>
      <c r="B101" s="9" t="s">
        <v>65</v>
      </c>
      <c r="C101" s="9" t="s">
        <v>2</v>
      </c>
      <c r="D101" s="9" t="s">
        <v>32</v>
      </c>
      <c r="E101" s="16" t="s">
        <v>33</v>
      </c>
      <c r="F101" s="2" t="b">
        <f t="shared" si="23"/>
        <v>0</v>
      </c>
      <c r="G101" s="2" t="b">
        <f t="shared" si="21"/>
        <v>0</v>
      </c>
      <c r="H101" s="1" t="s">
        <v>180</v>
      </c>
      <c r="K101" s="4" t="s">
        <v>34</v>
      </c>
      <c r="L101" s="3" t="s">
        <v>166</v>
      </c>
      <c r="M101" s="1">
        <f>PRODUCT(SUM(PRODUCT(R101,overview!$J$7),PRODUCT(W101,overview!$K$7),PRODUCT(AB101,overview!$L$7)),1/SUM(overview!$J$7:$L$7))</f>
        <v>0.74095</v>
      </c>
      <c r="N101" s="1">
        <f>PRODUCT(SUM(PRODUCT(S101,overview!$J$7),PRODUCT(X101,overview!$K$7),PRODUCT(AC101,overview!$L$7)),1/SUM(overview!$J$7:$L$7))</f>
        <v>2.2590499999999998</v>
      </c>
      <c r="O101" s="1">
        <f t="shared" si="17"/>
        <v>11.5</v>
      </c>
      <c r="P101" s="1">
        <f t="shared" si="18"/>
        <v>15.5</v>
      </c>
      <c r="Q101" s="1">
        <f t="shared" si="22"/>
        <v>0.44207597845573798</v>
      </c>
      <c r="R101" s="1">
        <v>0.33300000000000002</v>
      </c>
      <c r="S101" s="1">
        <v>2.6669999999999998</v>
      </c>
      <c r="T101" s="1">
        <v>5</v>
      </c>
      <c r="U101" s="1">
        <v>2</v>
      </c>
      <c r="V101" s="1">
        <f t="shared" si="19"/>
        <v>4.9943757030371211E-2</v>
      </c>
      <c r="W101" s="1">
        <v>0.97899999999999998</v>
      </c>
      <c r="X101" s="1">
        <v>2.0209999999999999</v>
      </c>
      <c r="Y101" s="1">
        <v>6.5</v>
      </c>
      <c r="Z101" s="1">
        <v>11.5</v>
      </c>
      <c r="AA101" s="1">
        <f t="shared" si="20"/>
        <v>0.85703954630228774</v>
      </c>
      <c r="AB101" s="1">
        <v>0.501</v>
      </c>
      <c r="AC101" s="1">
        <v>2.4990000000000001</v>
      </c>
      <c r="AD101" s="1">
        <v>0</v>
      </c>
      <c r="AE101" s="1">
        <v>2</v>
      </c>
      <c r="AF101" s="1" t="e">
        <f t="shared" si="16"/>
        <v>#DIV/0!</v>
      </c>
      <c r="AH101" s="1">
        <f t="shared" si="24"/>
        <v>0.51315122519486178</v>
      </c>
      <c r="AI101" s="1">
        <f t="shared" si="25"/>
        <v>0.20821542769250148</v>
      </c>
      <c r="AJ101" s="1">
        <f t="shared" si="26"/>
        <v>1.1791548820127484</v>
      </c>
      <c r="AK101" s="1">
        <f t="shared" si="27"/>
        <v>230.86869109287332</v>
      </c>
      <c r="AL101" s="1" t="b">
        <f t="shared" si="28"/>
        <v>1</v>
      </c>
      <c r="AM101" s="1">
        <f t="shared" si="29"/>
        <v>11.431475363193766</v>
      </c>
      <c r="AN101" s="1" t="b">
        <f t="shared" si="30"/>
        <v>1</v>
      </c>
      <c r="AO101" s="1">
        <v>9.4879999999999995</v>
      </c>
    </row>
    <row r="102" spans="1:41">
      <c r="A102" s="7">
        <v>99</v>
      </c>
      <c r="B102" s="9" t="s">
        <v>28</v>
      </c>
      <c r="C102" s="9" t="s">
        <v>29</v>
      </c>
      <c r="D102" s="9" t="s">
        <v>62</v>
      </c>
      <c r="E102" s="16" t="s">
        <v>48</v>
      </c>
      <c r="F102" s="2" t="b">
        <f t="shared" si="23"/>
        <v>1</v>
      </c>
      <c r="G102" s="2" t="b">
        <f t="shared" si="21"/>
        <v>0</v>
      </c>
      <c r="H102" s="1" t="s">
        <v>180</v>
      </c>
      <c r="J102" s="2"/>
      <c r="M102" s="1">
        <f>PRODUCT(SUM(PRODUCT(R102,overview!$J$7),PRODUCT(W102,overview!$K$7),PRODUCT(AB102,overview!$L$7)),1/SUM(overview!$J$7:$L$7))</f>
        <v>0.89122500000000004</v>
      </c>
      <c r="N102" s="1">
        <f>PRODUCT(SUM(PRODUCT(S102,overview!$J$7),PRODUCT(X102,overview!$K$7),PRODUCT(AC102,overview!$L$7)),1/SUM(overview!$J$7:$L$7))</f>
        <v>2.1087750000000001</v>
      </c>
      <c r="O102" s="1">
        <f t="shared" si="17"/>
        <v>20</v>
      </c>
      <c r="P102" s="1">
        <f t="shared" si="18"/>
        <v>12</v>
      </c>
      <c r="Q102" s="1">
        <f t="shared" si="22"/>
        <v>0.25357612832094467</v>
      </c>
      <c r="R102" s="1">
        <v>0.69099999999999995</v>
      </c>
      <c r="S102" s="1">
        <v>2.3090000000000002</v>
      </c>
      <c r="T102" s="1">
        <v>8.5</v>
      </c>
      <c r="U102" s="1">
        <v>1.5</v>
      </c>
      <c r="V102" s="1">
        <f t="shared" si="19"/>
        <v>5.2811250095534092E-2</v>
      </c>
      <c r="W102" s="1">
        <v>1.0089999999999999</v>
      </c>
      <c r="X102" s="1">
        <v>1.9910000000000001</v>
      </c>
      <c r="Y102" s="1">
        <v>11.5</v>
      </c>
      <c r="Z102" s="1">
        <v>9.5</v>
      </c>
      <c r="AA102" s="1">
        <f t="shared" si="20"/>
        <v>0.4186447710348743</v>
      </c>
      <c r="AB102" s="1">
        <v>0.75</v>
      </c>
      <c r="AC102" s="1">
        <v>2.25</v>
      </c>
      <c r="AD102" s="1">
        <v>0</v>
      </c>
      <c r="AE102" s="1">
        <v>1</v>
      </c>
      <c r="AF102" s="1" t="e">
        <f t="shared" si="16"/>
        <v>#DIV/0!</v>
      </c>
      <c r="AH102" s="1">
        <f t="shared" si="24"/>
        <v>0.44595727559902781</v>
      </c>
      <c r="AI102" s="1">
        <f t="shared" si="25"/>
        <v>0.13994074921783428</v>
      </c>
      <c r="AJ102" s="1">
        <f t="shared" si="26"/>
        <v>0.9006595218466612</v>
      </c>
      <c r="AK102" s="1">
        <f t="shared" si="27"/>
        <v>135.62660267134652</v>
      </c>
      <c r="AL102" s="1" t="b">
        <f t="shared" si="28"/>
        <v>1</v>
      </c>
      <c r="AM102" s="1">
        <f t="shared" si="29"/>
        <v>10.714866557459759</v>
      </c>
      <c r="AN102" s="1" t="b">
        <f t="shared" si="30"/>
        <v>1</v>
      </c>
      <c r="AO102" s="1">
        <v>9.4879999999999995</v>
      </c>
    </row>
    <row r="103" spans="1:41">
      <c r="A103" s="7">
        <v>100</v>
      </c>
      <c r="B103" s="9" t="s">
        <v>75</v>
      </c>
      <c r="C103" s="9" t="s">
        <v>1</v>
      </c>
      <c r="D103" s="9" t="s">
        <v>75</v>
      </c>
      <c r="E103" s="16" t="s">
        <v>1</v>
      </c>
      <c r="F103" s="2" t="b">
        <f t="shared" si="23"/>
        <v>0</v>
      </c>
      <c r="G103" s="2" t="b">
        <f t="shared" si="21"/>
        <v>0</v>
      </c>
      <c r="H103" s="1" t="s">
        <v>180</v>
      </c>
      <c r="M103" s="1">
        <f>PRODUCT(SUM(PRODUCT(R103,overview!$J$7),PRODUCT(W103,overview!$K$7),PRODUCT(AB103,overview!$L$7)),1/SUM(overview!$J$7:$L$7))</f>
        <v>0.9608000000000001</v>
      </c>
      <c r="N103" s="1">
        <f>PRODUCT(SUM(PRODUCT(S103,overview!$J$7),PRODUCT(X103,overview!$K$7),PRODUCT(AC103,overview!$L$7)),1/SUM(overview!$J$7:$L$7))</f>
        <v>2.0392000000000001</v>
      </c>
      <c r="O103" s="1">
        <f t="shared" si="17"/>
        <v>9</v>
      </c>
      <c r="P103" s="1">
        <f t="shared" si="18"/>
        <v>12</v>
      </c>
      <c r="Q103" s="1">
        <f t="shared" si="22"/>
        <v>0.62822021707859288</v>
      </c>
      <c r="R103" s="1">
        <v>1.0129999999999999</v>
      </c>
      <c r="S103" s="1">
        <v>1.9870000000000001</v>
      </c>
      <c r="T103" s="1">
        <v>5</v>
      </c>
      <c r="U103" s="1">
        <v>5</v>
      </c>
      <c r="V103" s="1">
        <f t="shared" si="19"/>
        <v>0.50981378963261192</v>
      </c>
      <c r="W103" s="1">
        <v>0.93</v>
      </c>
      <c r="X103" s="1">
        <v>2.0699999999999998</v>
      </c>
      <c r="Y103" s="1">
        <v>4</v>
      </c>
      <c r="Z103" s="1">
        <v>7</v>
      </c>
      <c r="AA103" s="1">
        <f t="shared" si="20"/>
        <v>0.78623188405797118</v>
      </c>
      <c r="AB103" s="1">
        <v>1</v>
      </c>
      <c r="AC103" s="1">
        <v>2</v>
      </c>
      <c r="AD103" s="1">
        <v>0</v>
      </c>
      <c r="AE103" s="1">
        <v>0</v>
      </c>
      <c r="AF103" s="1" t="e">
        <f t="shared" si="16"/>
        <v>#DIV/0!</v>
      </c>
      <c r="AH103" s="1">
        <f t="shared" si="24"/>
        <v>0.35395470521392142</v>
      </c>
      <c r="AI103" s="1">
        <f t="shared" si="25"/>
        <v>0.12190825478297232</v>
      </c>
      <c r="AJ103" s="1">
        <f t="shared" si="26"/>
        <v>0.59150380467509711</v>
      </c>
      <c r="AK103" s="1">
        <f t="shared" si="27"/>
        <v>70.149712183653421</v>
      </c>
      <c r="AL103" s="1" t="b">
        <f t="shared" si="28"/>
        <v>1</v>
      </c>
      <c r="AM103" s="1">
        <f t="shared" si="29"/>
        <v>12.227695077855168</v>
      </c>
      <c r="AN103" s="1" t="b">
        <f t="shared" si="30"/>
        <v>1</v>
      </c>
      <c r="AO103" s="1">
        <v>9.4879999999999995</v>
      </c>
    </row>
    <row r="104" spans="1:41">
      <c r="A104" s="7">
        <v>101</v>
      </c>
      <c r="B104" s="9" t="s">
        <v>41</v>
      </c>
      <c r="C104" s="9" t="s">
        <v>42</v>
      </c>
      <c r="D104" s="9" t="s">
        <v>41</v>
      </c>
      <c r="E104" s="16" t="s">
        <v>42</v>
      </c>
      <c r="F104" s="2" t="b">
        <f t="shared" si="23"/>
        <v>0</v>
      </c>
      <c r="G104" s="2" t="b">
        <f t="shared" si="21"/>
        <v>0</v>
      </c>
      <c r="H104" s="1" t="s">
        <v>180</v>
      </c>
      <c r="J104" s="2"/>
      <c r="M104" s="1">
        <f>PRODUCT(SUM(PRODUCT(R104,overview!$J$7),PRODUCT(W104,overview!$K$7),PRODUCT(AB104,overview!$L$7)),1/SUM(overview!$J$7:$L$7))</f>
        <v>0.550875</v>
      </c>
      <c r="N104" s="1">
        <f>PRODUCT(SUM(PRODUCT(S104,overview!$J$7),PRODUCT(X104,overview!$K$7),PRODUCT(AC104,overview!$L$7)),1/SUM(overview!$J$7:$L$7))</f>
        <v>2.4491250000000004</v>
      </c>
      <c r="O104" s="1">
        <f t="shared" si="17"/>
        <v>10</v>
      </c>
      <c r="P104" s="1">
        <f t="shared" si="18"/>
        <v>19</v>
      </c>
      <c r="Q104" s="1">
        <f t="shared" si="22"/>
        <v>0.42736181289235953</v>
      </c>
      <c r="R104" s="1">
        <v>0.57899999999999996</v>
      </c>
      <c r="S104" s="1">
        <v>2.4209999999999998</v>
      </c>
      <c r="T104" s="1">
        <v>2.8</v>
      </c>
      <c r="U104" s="1">
        <v>7.2</v>
      </c>
      <c r="V104" s="1">
        <f t="shared" si="19"/>
        <v>0.61497610196494967</v>
      </c>
      <c r="W104" s="1">
        <v>0.54</v>
      </c>
      <c r="X104" s="1">
        <v>2.46</v>
      </c>
      <c r="Y104" s="1">
        <v>7.2</v>
      </c>
      <c r="Z104" s="1">
        <v>11.8</v>
      </c>
      <c r="AA104" s="1">
        <f t="shared" si="20"/>
        <v>0.35975609756097565</v>
      </c>
      <c r="AB104" s="1">
        <v>0.42899999999999999</v>
      </c>
      <c r="AC104" s="1">
        <v>2.5710000000000002</v>
      </c>
      <c r="AD104" s="1">
        <v>0</v>
      </c>
      <c r="AE104" s="1">
        <v>0</v>
      </c>
      <c r="AF104" s="1" t="e">
        <f t="shared" si="16"/>
        <v>#DIV/0!</v>
      </c>
      <c r="AH104" s="1">
        <f t="shared" si="24"/>
        <v>0.32929485168291128</v>
      </c>
      <c r="AI104" s="1">
        <f t="shared" si="25"/>
        <v>0.10457191366557514</v>
      </c>
      <c r="AJ104" s="1">
        <f t="shared" si="26"/>
        <v>0.40195614450228739</v>
      </c>
      <c r="AK104" s="1">
        <f t="shared" si="27"/>
        <v>47.301042847586444</v>
      </c>
      <c r="AL104" s="1" t="b">
        <f t="shared" si="28"/>
        <v>1</v>
      </c>
      <c r="AM104" s="1">
        <f t="shared" si="29"/>
        <v>12.268124805400781</v>
      </c>
      <c r="AN104" s="1" t="b">
        <f t="shared" si="30"/>
        <v>1</v>
      </c>
      <c r="AO104" s="1">
        <v>9.4879999999999995</v>
      </c>
    </row>
    <row r="105" spans="1:41">
      <c r="A105" s="7">
        <v>102</v>
      </c>
      <c r="B105" s="9" t="s">
        <v>74</v>
      </c>
      <c r="C105" s="9" t="s">
        <v>1</v>
      </c>
      <c r="D105" s="9" t="s">
        <v>74</v>
      </c>
      <c r="E105" s="16" t="s">
        <v>1</v>
      </c>
      <c r="F105" s="2" t="b">
        <f t="shared" si="23"/>
        <v>0</v>
      </c>
      <c r="G105" s="2" t="b">
        <f t="shared" si="21"/>
        <v>0</v>
      </c>
      <c r="H105" s="1" t="s">
        <v>180</v>
      </c>
      <c r="M105" s="1">
        <f>PRODUCT(SUM(PRODUCT(R105,overview!$J$7),PRODUCT(W105,overview!$K$7),PRODUCT(AB105,overview!$L$7)),1/SUM(overview!$J$7:$L$7))</f>
        <v>1.1200749999999999</v>
      </c>
      <c r="N105" s="1">
        <f>PRODUCT(SUM(PRODUCT(S105,overview!$J$7),PRODUCT(X105,overview!$K$7),PRODUCT(AC105,overview!$L$7)),1/SUM(overview!$J$7:$L$7))</f>
        <v>1.8799250000000001</v>
      </c>
      <c r="O105" s="1">
        <f t="shared" si="17"/>
        <v>10</v>
      </c>
      <c r="P105" s="1">
        <f t="shared" si="18"/>
        <v>4</v>
      </c>
      <c r="Q105" s="1">
        <f t="shared" si="22"/>
        <v>0.23832333736718217</v>
      </c>
      <c r="R105" s="1">
        <v>1.2030000000000001</v>
      </c>
      <c r="S105" s="1">
        <v>1.7969999999999999</v>
      </c>
      <c r="T105" s="1">
        <v>6</v>
      </c>
      <c r="U105" s="1">
        <v>0</v>
      </c>
      <c r="V105" s="1">
        <f t="shared" si="19"/>
        <v>0</v>
      </c>
      <c r="W105" s="1">
        <v>1.0669999999999999</v>
      </c>
      <c r="X105" s="1">
        <v>1.9330000000000001</v>
      </c>
      <c r="Y105" s="1">
        <v>4</v>
      </c>
      <c r="Z105" s="1">
        <v>4</v>
      </c>
      <c r="AA105" s="1">
        <f t="shared" si="20"/>
        <v>0.5519917227108122</v>
      </c>
      <c r="AB105" s="1">
        <v>1.286</v>
      </c>
      <c r="AC105" s="1">
        <v>1.714</v>
      </c>
      <c r="AD105" s="1">
        <v>0</v>
      </c>
      <c r="AE105" s="1">
        <v>0</v>
      </c>
      <c r="AF105" s="1" t="e">
        <f t="shared" si="16"/>
        <v>#DIV/0!</v>
      </c>
      <c r="AH105" s="1">
        <f t="shared" si="24"/>
        <v>0.30319017978045265</v>
      </c>
      <c r="AI105" s="1">
        <f t="shared" si="25"/>
        <v>9.306559762404619E-2</v>
      </c>
      <c r="AJ105" s="1">
        <f t="shared" si="26"/>
        <v>0.65511702615878842</v>
      </c>
      <c r="AK105" s="1">
        <f t="shared" si="27"/>
        <v>24.878024812624126</v>
      </c>
      <c r="AL105" s="1" t="b">
        <f t="shared" si="28"/>
        <v>1</v>
      </c>
      <c r="AM105" s="1">
        <f t="shared" si="29"/>
        <v>11.135272112461164</v>
      </c>
      <c r="AN105" s="1" t="b">
        <f t="shared" si="30"/>
        <v>1</v>
      </c>
      <c r="AO105" s="1">
        <v>9.4879999999999995</v>
      </c>
    </row>
    <row r="106" spans="1:41">
      <c r="A106" s="7">
        <v>103</v>
      </c>
      <c r="B106" s="9" t="s">
        <v>45</v>
      </c>
      <c r="C106" s="9" t="s">
        <v>46</v>
      </c>
      <c r="D106" s="9" t="s">
        <v>45</v>
      </c>
      <c r="E106" s="16" t="s">
        <v>46</v>
      </c>
      <c r="F106" s="2" t="b">
        <f t="shared" si="23"/>
        <v>0</v>
      </c>
      <c r="G106" s="2" t="b">
        <f t="shared" si="21"/>
        <v>0</v>
      </c>
      <c r="H106" s="1" t="s">
        <v>180</v>
      </c>
      <c r="J106" s="2"/>
      <c r="M106" s="1">
        <f>PRODUCT(SUM(PRODUCT(R106,overview!$J$7),PRODUCT(W106,overview!$K$7),PRODUCT(AB106,overview!$L$7)),1/SUM(overview!$J$7:$L$7))</f>
        <v>1.0545500000000001</v>
      </c>
      <c r="N106" s="1">
        <f>PRODUCT(SUM(PRODUCT(S106,overview!$J$7),PRODUCT(X106,overview!$K$7),PRODUCT(AC106,overview!$L$7)),1/SUM(overview!$J$7:$L$7))</f>
        <v>1.9454500000000001</v>
      </c>
      <c r="O106" s="1">
        <f t="shared" si="17"/>
        <v>13</v>
      </c>
      <c r="P106" s="1">
        <f t="shared" si="18"/>
        <v>2</v>
      </c>
      <c r="Q106" s="1">
        <f t="shared" si="22"/>
        <v>8.339379657069651E-2</v>
      </c>
      <c r="R106" s="1">
        <v>1.0129999999999999</v>
      </c>
      <c r="S106" s="1">
        <v>1.9870000000000001</v>
      </c>
      <c r="T106" s="1">
        <v>5</v>
      </c>
      <c r="U106" s="1">
        <v>0</v>
      </c>
      <c r="V106" s="1">
        <f t="shared" si="19"/>
        <v>0</v>
      </c>
      <c r="W106" s="1">
        <v>1.08</v>
      </c>
      <c r="X106" s="1">
        <v>1.92</v>
      </c>
      <c r="Y106" s="1">
        <v>8</v>
      </c>
      <c r="Z106" s="1">
        <v>2</v>
      </c>
      <c r="AA106" s="1">
        <f t="shared" si="20"/>
        <v>0.14062500000000003</v>
      </c>
      <c r="AB106" s="1">
        <v>1</v>
      </c>
      <c r="AC106" s="1">
        <v>2</v>
      </c>
      <c r="AD106" s="1">
        <v>0</v>
      </c>
      <c r="AE106" s="1">
        <v>0</v>
      </c>
      <c r="AF106" s="1" t="e">
        <f t="shared" si="16"/>
        <v>#DIV/0!</v>
      </c>
      <c r="AH106" s="1">
        <f t="shared" si="24"/>
        <v>0.26375884284338197</v>
      </c>
      <c r="AI106" s="1">
        <f t="shared" si="25"/>
        <v>8.2977838769473997E-2</v>
      </c>
      <c r="AJ106" s="1">
        <f t="shared" si="26"/>
        <v>0.2585812356979405</v>
      </c>
      <c r="AK106" s="1">
        <f t="shared" si="27"/>
        <v>16.951297590852029</v>
      </c>
      <c r="AL106" s="1" t="b">
        <f t="shared" si="28"/>
        <v>1</v>
      </c>
      <c r="AM106" s="1">
        <f t="shared" si="29"/>
        <v>12.21298803598904</v>
      </c>
      <c r="AN106" s="1" t="b">
        <f t="shared" si="30"/>
        <v>1</v>
      </c>
      <c r="AO106" s="1">
        <v>9.4879999999999995</v>
      </c>
    </row>
    <row r="107" spans="1:41">
      <c r="A107" s="7">
        <v>104</v>
      </c>
      <c r="B107" s="9" t="s">
        <v>53</v>
      </c>
      <c r="C107" s="9" t="s">
        <v>33</v>
      </c>
      <c r="D107" s="9" t="s">
        <v>28</v>
      </c>
      <c r="E107" s="16" t="s">
        <v>29</v>
      </c>
      <c r="F107" s="2" t="b">
        <f t="shared" si="23"/>
        <v>1</v>
      </c>
      <c r="G107" s="2" t="b">
        <f t="shared" si="21"/>
        <v>1</v>
      </c>
      <c r="H107" s="1" t="s">
        <v>180</v>
      </c>
      <c r="J107" s="3"/>
      <c r="K107" s="4" t="s">
        <v>34</v>
      </c>
      <c r="L107" s="3" t="s">
        <v>167</v>
      </c>
      <c r="M107" s="1">
        <f>PRODUCT(SUM(PRODUCT(R107,overview!$J$7),PRODUCT(W107,overview!$K$7),PRODUCT(AB107,overview!$L$7)),1/SUM(overview!$J$7:$L$7))</f>
        <v>0.82914999999999994</v>
      </c>
      <c r="N107" s="1">
        <f>PRODUCT(SUM(PRODUCT(S107,overview!$J$7),PRODUCT(X107,overview!$K$7),PRODUCT(AC107,overview!$L$7)),1/SUM(overview!$J$7:$L$7))</f>
        <v>2.1708500000000002</v>
      </c>
      <c r="O107" s="1">
        <f t="shared" si="17"/>
        <v>17</v>
      </c>
      <c r="P107" s="1">
        <f t="shared" si="18"/>
        <v>5</v>
      </c>
      <c r="Q107" s="1">
        <f t="shared" si="22"/>
        <v>0.11233740104513142</v>
      </c>
      <c r="R107" s="1">
        <v>1</v>
      </c>
      <c r="S107" s="1">
        <v>2</v>
      </c>
      <c r="T107" s="1">
        <v>9</v>
      </c>
      <c r="U107" s="1">
        <v>0</v>
      </c>
      <c r="V107" s="1">
        <f t="shared" si="19"/>
        <v>0</v>
      </c>
      <c r="W107" s="1">
        <v>0.73</v>
      </c>
      <c r="X107" s="1">
        <v>2.27</v>
      </c>
      <c r="Y107" s="1">
        <v>7</v>
      </c>
      <c r="Z107" s="1">
        <v>4</v>
      </c>
      <c r="AA107" s="1">
        <f t="shared" si="20"/>
        <v>0.18376337319068595</v>
      </c>
      <c r="AB107" s="1">
        <v>0.91600000000000004</v>
      </c>
      <c r="AC107" s="1">
        <v>2.0840000000000001</v>
      </c>
      <c r="AD107" s="1">
        <v>1</v>
      </c>
      <c r="AE107" s="1">
        <v>1</v>
      </c>
      <c r="AF107" s="1">
        <f t="shared" si="16"/>
        <v>0.43953934740882916</v>
      </c>
      <c r="AH107" s="1">
        <f t="shared" si="24"/>
        <v>0.27733057438159509</v>
      </c>
      <c r="AI107" s="1">
        <f t="shared" si="25"/>
        <v>8.4041310365187458E-2</v>
      </c>
      <c r="AJ107" s="1">
        <f t="shared" si="26"/>
        <v>0.13534847901424721</v>
      </c>
      <c r="AK107" s="1">
        <f t="shared" si="27"/>
        <v>15.422702979534682</v>
      </c>
      <c r="AL107" s="1" t="b">
        <f t="shared" si="28"/>
        <v>1</v>
      </c>
      <c r="AM107" s="1">
        <f t="shared" si="29"/>
        <v>14.306334395314961</v>
      </c>
      <c r="AN107" s="1" t="b">
        <f t="shared" si="30"/>
        <v>1</v>
      </c>
      <c r="AO107" s="1">
        <v>9.4879999999999995</v>
      </c>
    </row>
    <row r="108" spans="1:41">
      <c r="A108" s="7">
        <v>105</v>
      </c>
      <c r="B108" s="9" t="s">
        <v>97</v>
      </c>
      <c r="C108" s="9" t="s">
        <v>42</v>
      </c>
      <c r="D108" s="9" t="s">
        <v>97</v>
      </c>
      <c r="E108" s="16" t="s">
        <v>42</v>
      </c>
      <c r="F108" s="2" t="b">
        <f t="shared" si="23"/>
        <v>0</v>
      </c>
      <c r="G108" s="2" t="b">
        <f t="shared" si="21"/>
        <v>0</v>
      </c>
      <c r="H108" s="1" t="s">
        <v>180</v>
      </c>
      <c r="I108" s="4"/>
      <c r="M108" s="1">
        <f>PRODUCT(SUM(PRODUCT(R108,overview!$J$7),PRODUCT(W108,overview!$K$7),PRODUCT(AB108,overview!$L$7)),1/SUM(overview!$J$7:$L$7))</f>
        <v>0.42025000000000001</v>
      </c>
      <c r="N108" s="1">
        <f>PRODUCT(SUM(PRODUCT(S108,overview!$J$7),PRODUCT(X108,overview!$K$7),PRODUCT(AC108,overview!$L$7)),1/SUM(overview!$J$7:$L$7))</f>
        <v>2.5797500000000002</v>
      </c>
      <c r="O108" s="1">
        <f t="shared" si="17"/>
        <v>11</v>
      </c>
      <c r="P108" s="1">
        <f t="shared" si="18"/>
        <v>2</v>
      </c>
      <c r="Q108" s="1">
        <f t="shared" si="22"/>
        <v>2.9618796747394475E-2</v>
      </c>
      <c r="R108" s="1">
        <v>0.42899999999999999</v>
      </c>
      <c r="S108" s="1">
        <v>2.5710000000000002</v>
      </c>
      <c r="T108" s="1">
        <v>6</v>
      </c>
      <c r="U108" s="1">
        <v>0</v>
      </c>
      <c r="V108" s="1">
        <f t="shared" si="19"/>
        <v>0</v>
      </c>
      <c r="W108" s="1">
        <v>0.41499999999999998</v>
      </c>
      <c r="X108" s="1">
        <v>2.585</v>
      </c>
      <c r="Y108" s="1">
        <v>5</v>
      </c>
      <c r="Z108" s="1">
        <v>2</v>
      </c>
      <c r="AA108" s="1">
        <f t="shared" si="20"/>
        <v>6.4216634429400385E-2</v>
      </c>
      <c r="AB108" s="1">
        <v>0.42899999999999999</v>
      </c>
      <c r="AC108" s="1">
        <v>2.5710000000000002</v>
      </c>
      <c r="AD108" s="1">
        <v>0</v>
      </c>
      <c r="AE108" s="1">
        <v>0</v>
      </c>
      <c r="AF108" s="1" t="e">
        <f t="shared" si="16"/>
        <v>#DIV/0!</v>
      </c>
      <c r="AH108" s="1">
        <f t="shared" si="24"/>
        <v>0.28815012593169548</v>
      </c>
      <c r="AI108" s="1">
        <f t="shared" si="25"/>
        <v>6.8483228362093806E-2</v>
      </c>
      <c r="AJ108" s="1">
        <f t="shared" si="26"/>
        <v>0.19393592677345536</v>
      </c>
      <c r="AK108" s="1">
        <f t="shared" si="27"/>
        <v>5.8822660150332426</v>
      </c>
      <c r="AL108" s="1" t="b">
        <f t="shared" si="28"/>
        <v>0</v>
      </c>
      <c r="AM108" s="1">
        <f t="shared" si="29"/>
        <v>13.929020160843679</v>
      </c>
      <c r="AN108" s="1" t="b">
        <f t="shared" si="30"/>
        <v>1</v>
      </c>
      <c r="AO108" s="1">
        <v>9.4879999999999995</v>
      </c>
    </row>
    <row r="109" spans="1:41">
      <c r="A109" s="7">
        <v>106</v>
      </c>
      <c r="B109" s="9" t="s">
        <v>64</v>
      </c>
      <c r="C109" s="9" t="s">
        <v>2</v>
      </c>
      <c r="D109" s="9" t="s">
        <v>65</v>
      </c>
      <c r="E109" s="16" t="s">
        <v>2</v>
      </c>
      <c r="F109" s="2" t="b">
        <f t="shared" si="23"/>
        <v>0</v>
      </c>
      <c r="G109" s="2" t="b">
        <f t="shared" si="21"/>
        <v>1</v>
      </c>
      <c r="H109" s="1" t="s">
        <v>180</v>
      </c>
      <c r="J109" s="2"/>
      <c r="M109" s="1">
        <f>PRODUCT(SUM(PRODUCT(R109,overview!$J$7),PRODUCT(W109,overview!$K$7),PRODUCT(AB109,overview!$L$7)),1/SUM(overview!$J$7:$L$7))</f>
        <v>0.33755000000000002</v>
      </c>
      <c r="N109" s="1">
        <f>PRODUCT(SUM(PRODUCT(S109,overview!$J$7),PRODUCT(X109,overview!$K$7),PRODUCT(AC109,overview!$L$7)),1/SUM(overview!$J$7:$L$7))</f>
        <v>2.6624499999999998</v>
      </c>
      <c r="O109" s="1">
        <f t="shared" si="17"/>
        <v>10</v>
      </c>
      <c r="P109" s="1">
        <f t="shared" si="18"/>
        <v>7</v>
      </c>
      <c r="Q109" s="1">
        <f t="shared" si="22"/>
        <v>8.8747206520310276E-2</v>
      </c>
      <c r="R109" s="1">
        <v>0.34599999999999997</v>
      </c>
      <c r="S109" s="1">
        <v>2.6539999999999999</v>
      </c>
      <c r="T109" s="1">
        <v>3</v>
      </c>
      <c r="U109" s="1">
        <v>3</v>
      </c>
      <c r="V109" s="1">
        <f t="shared" si="19"/>
        <v>0.13036925395629237</v>
      </c>
      <c r="W109" s="1">
        <v>0.33300000000000002</v>
      </c>
      <c r="X109" s="1">
        <v>2.6669999999999998</v>
      </c>
      <c r="Y109" s="1">
        <v>6</v>
      </c>
      <c r="Z109" s="1">
        <v>4</v>
      </c>
      <c r="AA109" s="1">
        <f t="shared" si="20"/>
        <v>8.3239595050618675E-2</v>
      </c>
      <c r="AB109" s="1">
        <v>0.33300000000000002</v>
      </c>
      <c r="AC109" s="1">
        <v>2.6669999999999998</v>
      </c>
      <c r="AD109" s="1">
        <v>1</v>
      </c>
      <c r="AE109" s="1">
        <v>0</v>
      </c>
      <c r="AF109" s="1">
        <f t="shared" si="16"/>
        <v>0</v>
      </c>
      <c r="AH109" s="1">
        <f t="shared" si="24"/>
        <v>0.24448705656759345</v>
      </c>
      <c r="AI109" s="1">
        <f t="shared" si="25"/>
        <v>3.2262314146447826E-2</v>
      </c>
      <c r="AJ109" s="1">
        <f t="shared" si="26"/>
        <v>0.1728337236533958</v>
      </c>
      <c r="AK109" s="1">
        <f t="shared" si="27"/>
        <v>5.7734050994812725</v>
      </c>
      <c r="AL109" s="1" t="b">
        <f t="shared" si="28"/>
        <v>0</v>
      </c>
      <c r="AM109" s="1">
        <f t="shared" si="29"/>
        <v>15.948603266056951</v>
      </c>
      <c r="AN109" s="1" t="b">
        <f t="shared" si="30"/>
        <v>1</v>
      </c>
      <c r="AO109" s="1">
        <v>9.4879999999999995</v>
      </c>
    </row>
    <row r="110" spans="1:41">
      <c r="A110" s="7">
        <v>107</v>
      </c>
      <c r="B110" s="9" t="s">
        <v>85</v>
      </c>
      <c r="C110" s="9" t="s">
        <v>86</v>
      </c>
      <c r="D110" s="9" t="s">
        <v>85</v>
      </c>
      <c r="E110" s="16" t="s">
        <v>86</v>
      </c>
      <c r="F110" s="2" t="b">
        <f t="shared" si="23"/>
        <v>0</v>
      </c>
      <c r="G110" s="2" t="b">
        <f t="shared" si="21"/>
        <v>0</v>
      </c>
      <c r="H110" s="1" t="s">
        <v>180</v>
      </c>
      <c r="J110" s="3"/>
      <c r="K110" s="2"/>
      <c r="L110" s="2"/>
      <c r="M110" s="1">
        <f>PRODUCT(SUM(PRODUCT(R110,overview!$J$7),PRODUCT(W110,overview!$K$7),PRODUCT(AB110,overview!$L$7)),1/SUM(overview!$J$7:$L$7))</f>
        <v>7.6249999999999998E-2</v>
      </c>
      <c r="N110" s="1">
        <f>PRODUCT(SUM(PRODUCT(S110,overview!$J$7),PRODUCT(X110,overview!$K$7),PRODUCT(AC110,overview!$L$7)),1/SUM(overview!$J$7:$L$7))</f>
        <v>2.9237500000000001</v>
      </c>
      <c r="O110" s="1">
        <f t="shared" si="17"/>
        <v>1</v>
      </c>
      <c r="P110" s="1">
        <f t="shared" si="18"/>
        <v>7</v>
      </c>
      <c r="Q110" s="1">
        <f t="shared" si="22"/>
        <v>0.18255664814023084</v>
      </c>
      <c r="R110" s="1">
        <v>0</v>
      </c>
      <c r="S110" s="1">
        <v>3</v>
      </c>
      <c r="T110" s="1">
        <v>0</v>
      </c>
      <c r="U110" s="1">
        <v>0</v>
      </c>
      <c r="V110" s="1" t="e">
        <f t="shared" si="19"/>
        <v>#DIV/0!</v>
      </c>
      <c r="W110" s="1">
        <v>0.122</v>
      </c>
      <c r="X110" s="1">
        <v>2.8780000000000001</v>
      </c>
      <c r="Y110" s="1">
        <v>1</v>
      </c>
      <c r="Z110" s="1">
        <v>7</v>
      </c>
      <c r="AA110" s="1">
        <f t="shared" si="20"/>
        <v>0.29673384294649063</v>
      </c>
      <c r="AB110" s="1">
        <v>0</v>
      </c>
      <c r="AC110" s="1">
        <v>3</v>
      </c>
      <c r="AD110" s="1">
        <v>0</v>
      </c>
      <c r="AE110" s="1">
        <v>0</v>
      </c>
      <c r="AF110" s="1" t="e">
        <f t="shared" si="16"/>
        <v>#DIV/0!</v>
      </c>
      <c r="AH110" s="1">
        <f t="shared" si="24"/>
        <v>0.22097709456357231</v>
      </c>
      <c r="AI110" s="1">
        <f t="shared" si="25"/>
        <v>6.4641070014942251E-2</v>
      </c>
      <c r="AJ110" s="1">
        <f t="shared" si="26"/>
        <v>0.19705415816904601</v>
      </c>
      <c r="AK110" s="1">
        <f t="shared" si="27"/>
        <v>6.8168451686956022</v>
      </c>
      <c r="AL110" s="1" t="b">
        <f t="shared" si="28"/>
        <v>0</v>
      </c>
      <c r="AM110" s="1">
        <f t="shared" si="29"/>
        <v>18.258534775978177</v>
      </c>
      <c r="AN110" s="1" t="b">
        <f t="shared" si="30"/>
        <v>1</v>
      </c>
      <c r="AO110" s="1">
        <v>9.4879999999999995</v>
      </c>
    </row>
    <row r="111" spans="1:41">
      <c r="A111" s="7">
        <v>108</v>
      </c>
      <c r="B111" s="9" t="s">
        <v>85</v>
      </c>
      <c r="C111" s="9" t="s">
        <v>86</v>
      </c>
      <c r="D111" s="9" t="s">
        <v>102</v>
      </c>
      <c r="E111" s="16" t="s">
        <v>48</v>
      </c>
      <c r="F111" s="2" t="b">
        <f t="shared" si="23"/>
        <v>1</v>
      </c>
      <c r="G111" s="2" t="b">
        <f t="shared" si="21"/>
        <v>0</v>
      </c>
      <c r="H111" s="1" t="s">
        <v>180</v>
      </c>
      <c r="I111" s="4"/>
      <c r="J111" s="3"/>
      <c r="M111" s="1">
        <f>PRODUCT(SUM(PRODUCT(R111,overview!$J$7),PRODUCT(W111,overview!$K$7),PRODUCT(AB111,overview!$L$7)),1/SUM(overview!$J$7:$L$7))</f>
        <v>0.70707500000000001</v>
      </c>
      <c r="N111" s="1">
        <f>PRODUCT(SUM(PRODUCT(S111,overview!$J$7),PRODUCT(X111,overview!$K$7),PRODUCT(AC111,overview!$L$7)),1/SUM(overview!$J$7:$L$7))</f>
        <v>2.2929249999999999</v>
      </c>
      <c r="O111" s="1">
        <f t="shared" si="17"/>
        <v>12.5</v>
      </c>
      <c r="P111" s="1">
        <f t="shared" si="18"/>
        <v>3.5</v>
      </c>
      <c r="Q111" s="1">
        <f t="shared" si="22"/>
        <v>8.6344298221703739E-2</v>
      </c>
      <c r="R111" s="1">
        <v>0</v>
      </c>
      <c r="S111" s="1">
        <v>3</v>
      </c>
      <c r="T111" s="1">
        <v>0</v>
      </c>
      <c r="U111" s="1">
        <v>0</v>
      </c>
      <c r="V111" s="1" t="e">
        <f t="shared" si="19"/>
        <v>#DIV/0!</v>
      </c>
      <c r="W111" s="1">
        <v>1.123</v>
      </c>
      <c r="X111" s="1">
        <v>1.877</v>
      </c>
      <c r="Y111" s="1">
        <v>12.5</v>
      </c>
      <c r="Z111" s="1">
        <v>2.5</v>
      </c>
      <c r="AA111" s="1">
        <f t="shared" si="20"/>
        <v>0.11965903036760787</v>
      </c>
      <c r="AB111" s="1">
        <v>0.20799999999999999</v>
      </c>
      <c r="AC111" s="1">
        <v>2.7919999999999998</v>
      </c>
      <c r="AD111" s="1">
        <v>0</v>
      </c>
      <c r="AE111" s="1">
        <v>1</v>
      </c>
      <c r="AF111" s="1" t="e">
        <f t="shared" si="16"/>
        <v>#DIV/0!</v>
      </c>
      <c r="AH111" s="1">
        <f t="shared" si="24"/>
        <v>0.26828722720892761</v>
      </c>
      <c r="AI111" s="1">
        <f t="shared" si="25"/>
        <v>5.8592778806044361E-2</v>
      </c>
      <c r="AJ111" s="1">
        <f t="shared" si="26"/>
        <v>0.20522552462958066</v>
      </c>
      <c r="AK111" s="1">
        <f t="shared" si="27"/>
        <v>5.7029529876967171</v>
      </c>
      <c r="AL111" s="1" t="b">
        <f t="shared" si="28"/>
        <v>0</v>
      </c>
      <c r="AM111" s="1">
        <f t="shared" si="29"/>
        <v>20.46930816794514</v>
      </c>
      <c r="AN111" s="1" t="b">
        <f t="shared" si="30"/>
        <v>1</v>
      </c>
      <c r="AO111" s="1">
        <v>9.4879999999999995</v>
      </c>
    </row>
    <row r="112" spans="1:41">
      <c r="A112" s="7">
        <v>109</v>
      </c>
      <c r="B112" s="9" t="s">
        <v>97</v>
      </c>
      <c r="C112" s="9" t="s">
        <v>42</v>
      </c>
      <c r="D112" s="9" t="s">
        <v>41</v>
      </c>
      <c r="E112" s="16" t="s">
        <v>42</v>
      </c>
      <c r="F112" s="2" t="b">
        <f t="shared" si="23"/>
        <v>0</v>
      </c>
      <c r="G112" s="2" t="b">
        <f t="shared" si="21"/>
        <v>1</v>
      </c>
      <c r="H112" s="1" t="s">
        <v>180</v>
      </c>
      <c r="I112" s="4"/>
      <c r="J112" s="4"/>
      <c r="M112" s="1">
        <f>PRODUCT(SUM(PRODUCT(R112,overview!$J$7),PRODUCT(W112,overview!$K$7),PRODUCT(AB112,overview!$L$7)),1/SUM(overview!$J$7:$L$7))</f>
        <v>0.47275</v>
      </c>
      <c r="N112" s="1">
        <f>PRODUCT(SUM(PRODUCT(S112,overview!$J$7),PRODUCT(X112,overview!$K$7),PRODUCT(AC112,overview!$L$7)),1/SUM(overview!$J$7:$L$7))</f>
        <v>2.5272500000000004</v>
      </c>
      <c r="O112" s="1">
        <f t="shared" si="17"/>
        <v>14.5</v>
      </c>
      <c r="P112" s="1">
        <f t="shared" si="18"/>
        <v>8.5</v>
      </c>
      <c r="Q112" s="1">
        <f t="shared" si="22"/>
        <v>0.10965646862986547</v>
      </c>
      <c r="R112" s="1">
        <v>0.42899999999999999</v>
      </c>
      <c r="S112" s="1">
        <v>2.5710000000000002</v>
      </c>
      <c r="T112" s="1">
        <v>6</v>
      </c>
      <c r="U112" s="1">
        <v>0</v>
      </c>
      <c r="V112" s="1">
        <f t="shared" si="19"/>
        <v>0</v>
      </c>
      <c r="W112" s="1">
        <v>0.499</v>
      </c>
      <c r="X112" s="1">
        <v>2.5009999999999999</v>
      </c>
      <c r="Y112" s="1">
        <v>7.5</v>
      </c>
      <c r="Z112" s="1">
        <v>8.5</v>
      </c>
      <c r="AA112" s="1">
        <f t="shared" si="20"/>
        <v>0.22612288417966148</v>
      </c>
      <c r="AB112" s="1">
        <v>0.42899999999999999</v>
      </c>
      <c r="AC112" s="1">
        <v>2.5710000000000002</v>
      </c>
      <c r="AD112" s="1">
        <v>1</v>
      </c>
      <c r="AE112" s="1">
        <v>0</v>
      </c>
      <c r="AF112" s="1">
        <f t="shared" si="16"/>
        <v>0</v>
      </c>
      <c r="AH112" s="1">
        <f t="shared" si="24"/>
        <v>0.31989520493705864</v>
      </c>
      <c r="AI112" s="1">
        <f t="shared" si="25"/>
        <v>7.4247630948661866E-2</v>
      </c>
      <c r="AJ112" s="1">
        <f t="shared" si="26"/>
        <v>0.16682452484687754</v>
      </c>
      <c r="AK112" s="1">
        <f t="shared" si="27"/>
        <v>3.8474946373589969</v>
      </c>
      <c r="AL112" s="1" t="b">
        <f t="shared" si="28"/>
        <v>0</v>
      </c>
      <c r="AM112" s="1">
        <f t="shared" si="29"/>
        <v>16.098792703051291</v>
      </c>
      <c r="AN112" s="1" t="b">
        <f t="shared" si="30"/>
        <v>1</v>
      </c>
      <c r="AO112" s="1">
        <v>9.4879999999999995</v>
      </c>
    </row>
    <row r="113" spans="1:41">
      <c r="A113" s="7">
        <v>110</v>
      </c>
      <c r="B113" s="9" t="s">
        <v>60</v>
      </c>
      <c r="C113" s="9" t="s">
        <v>61</v>
      </c>
      <c r="D113" s="9" t="s">
        <v>83</v>
      </c>
      <c r="E113" s="16" t="s">
        <v>61</v>
      </c>
      <c r="F113" s="2" t="b">
        <f t="shared" si="23"/>
        <v>0</v>
      </c>
      <c r="G113" s="2" t="b">
        <f t="shared" si="21"/>
        <v>0</v>
      </c>
      <c r="H113" s="1" t="s">
        <v>180</v>
      </c>
      <c r="J113" s="3"/>
      <c r="M113" s="1">
        <f>PRODUCT(SUM(PRODUCT(R113,overview!$J$7),PRODUCT(W113,overview!$K$7),PRODUCT(AB113,overview!$L$7)),1/SUM(overview!$J$7:$L$7))</f>
        <v>0.99437500000000001</v>
      </c>
      <c r="N113" s="1">
        <f>PRODUCT(SUM(PRODUCT(S113,overview!$J$7),PRODUCT(X113,overview!$K$7),PRODUCT(AC113,overview!$L$7)),1/SUM(overview!$J$7:$L$7))</f>
        <v>2.0056249999999998</v>
      </c>
      <c r="O113" s="1">
        <f t="shared" si="17"/>
        <v>13</v>
      </c>
      <c r="P113" s="1">
        <f t="shared" si="18"/>
        <v>8</v>
      </c>
      <c r="Q113" s="1">
        <f t="shared" si="22"/>
        <v>0.30510343505045912</v>
      </c>
      <c r="R113" s="1">
        <v>1</v>
      </c>
      <c r="S113" s="1">
        <v>2</v>
      </c>
      <c r="T113" s="1">
        <v>6</v>
      </c>
      <c r="U113" s="1">
        <v>0</v>
      </c>
      <c r="V113" s="1">
        <f t="shared" si="19"/>
        <v>0</v>
      </c>
      <c r="W113" s="1">
        <v>0.99099999999999999</v>
      </c>
      <c r="X113" s="1">
        <v>2.0089999999999999</v>
      </c>
      <c r="Y113" s="1">
        <v>6</v>
      </c>
      <c r="Z113" s="1">
        <v>8</v>
      </c>
      <c r="AA113" s="1">
        <f t="shared" si="20"/>
        <v>0.65770698523311766</v>
      </c>
      <c r="AB113" s="1">
        <v>1</v>
      </c>
      <c r="AC113" s="1">
        <v>2</v>
      </c>
      <c r="AD113" s="1">
        <v>1</v>
      </c>
      <c r="AE113" s="1">
        <v>0</v>
      </c>
      <c r="AF113" s="1">
        <f t="shared" si="16"/>
        <v>0</v>
      </c>
      <c r="AH113" s="1">
        <f t="shared" si="24"/>
        <v>0.38449647869044523</v>
      </c>
      <c r="AI113" s="1">
        <f t="shared" si="25"/>
        <v>8.0824694435652072E-2</v>
      </c>
      <c r="AJ113" s="1">
        <f t="shared" si="26"/>
        <v>0.1638040592402451</v>
      </c>
      <c r="AK113" s="1">
        <f t="shared" si="27"/>
        <v>2.7551983496240555</v>
      </c>
      <c r="AL113" s="1" t="b">
        <f t="shared" si="28"/>
        <v>0</v>
      </c>
      <c r="AM113" s="1">
        <f t="shared" si="29"/>
        <v>15.061128562241738</v>
      </c>
      <c r="AN113" s="1" t="b">
        <f t="shared" si="30"/>
        <v>1</v>
      </c>
      <c r="AO113" s="1">
        <v>9.4879999999999995</v>
      </c>
    </row>
    <row r="114" spans="1:41">
      <c r="A114" s="7">
        <v>111</v>
      </c>
      <c r="B114" s="9" t="s">
        <v>28</v>
      </c>
      <c r="C114" s="9" t="s">
        <v>29</v>
      </c>
      <c r="D114" s="9" t="s">
        <v>32</v>
      </c>
      <c r="E114" s="16" t="s">
        <v>33</v>
      </c>
      <c r="F114" s="2" t="b">
        <f t="shared" si="23"/>
        <v>1</v>
      </c>
      <c r="G114" s="2" t="b">
        <f t="shared" si="21"/>
        <v>0</v>
      </c>
      <c r="H114" s="1" t="s">
        <v>180</v>
      </c>
      <c r="I114" s="4"/>
      <c r="M114" s="1">
        <f>PRODUCT(SUM(PRODUCT(R114,overview!$J$7),PRODUCT(W114,overview!$K$7),PRODUCT(AB114,overview!$L$7)),1/SUM(overview!$J$7:$L$7))</f>
        <v>0.86067500000000008</v>
      </c>
      <c r="N114" s="1">
        <f>PRODUCT(SUM(PRODUCT(S114,overview!$J$7),PRODUCT(X114,overview!$K$7),PRODUCT(AC114,overview!$L$7)),1/SUM(overview!$J$7:$L$7))</f>
        <v>2.1393250000000004</v>
      </c>
      <c r="O114" s="1">
        <f t="shared" si="17"/>
        <v>8</v>
      </c>
      <c r="P114" s="1">
        <f t="shared" si="18"/>
        <v>12</v>
      </c>
      <c r="Q114" s="1">
        <f t="shared" si="22"/>
        <v>0.60346721512626644</v>
      </c>
      <c r="R114" s="1">
        <v>0.66800000000000004</v>
      </c>
      <c r="S114" s="1">
        <v>2.3319999999999999</v>
      </c>
      <c r="T114" s="1">
        <v>5</v>
      </c>
      <c r="U114" s="1">
        <v>3</v>
      </c>
      <c r="V114" s="1">
        <f t="shared" si="19"/>
        <v>0.17186963979416814</v>
      </c>
      <c r="W114" s="1">
        <v>0.97299999999999998</v>
      </c>
      <c r="X114" s="1">
        <v>2.0270000000000001</v>
      </c>
      <c r="Y114" s="1">
        <v>3</v>
      </c>
      <c r="Z114" s="1">
        <v>8</v>
      </c>
      <c r="AA114" s="1">
        <f t="shared" si="20"/>
        <v>1.2800526229238609</v>
      </c>
      <c r="AB114" s="1">
        <v>0.75</v>
      </c>
      <c r="AC114" s="1">
        <v>2.25</v>
      </c>
      <c r="AD114" s="1">
        <v>0</v>
      </c>
      <c r="AE114" s="1">
        <v>1</v>
      </c>
      <c r="AF114" s="1" t="e">
        <f t="shared" si="16"/>
        <v>#DIV/0!</v>
      </c>
      <c r="AH114" s="1">
        <f t="shared" si="24"/>
        <v>0.45292503320056293</v>
      </c>
      <c r="AI114" s="1">
        <f t="shared" si="25"/>
        <v>0.16865157609695822</v>
      </c>
      <c r="AJ114" s="1">
        <f t="shared" si="26"/>
        <v>0.30050792992640202</v>
      </c>
      <c r="AK114" s="1">
        <f t="shared" si="27"/>
        <v>2.1802343564972908</v>
      </c>
      <c r="AL114" s="1" t="b">
        <f t="shared" si="28"/>
        <v>0</v>
      </c>
      <c r="AM114" s="1">
        <f t="shared" si="29"/>
        <v>14.147331439461393</v>
      </c>
      <c r="AN114" s="1" t="b">
        <f t="shared" si="30"/>
        <v>1</v>
      </c>
      <c r="AO114" s="1">
        <v>9.4879999999999995</v>
      </c>
    </row>
    <row r="115" spans="1:41">
      <c r="A115" s="7">
        <v>112</v>
      </c>
      <c r="B115" s="9" t="s">
        <v>45</v>
      </c>
      <c r="C115" s="9" t="s">
        <v>46</v>
      </c>
      <c r="D115" s="9" t="s">
        <v>76</v>
      </c>
      <c r="E115" s="16" t="s">
        <v>46</v>
      </c>
      <c r="F115" s="2" t="b">
        <f t="shared" si="23"/>
        <v>0</v>
      </c>
      <c r="G115" s="2" t="b">
        <f t="shared" si="21"/>
        <v>0</v>
      </c>
      <c r="H115" s="1" t="s">
        <v>180</v>
      </c>
      <c r="I115" s="4"/>
      <c r="M115" s="1">
        <f>PRODUCT(SUM(PRODUCT(R115,overview!$J$7),PRODUCT(W115,overview!$K$7),PRODUCT(AB115,overview!$L$7)),1/SUM(overview!$J$7:$L$7))</f>
        <v>1.0568750000000002</v>
      </c>
      <c r="N115" s="1">
        <f>PRODUCT(SUM(PRODUCT(S115,overview!$J$7),PRODUCT(X115,overview!$K$7),PRODUCT(AC115,overview!$L$7)),1/SUM(overview!$J$7:$L$7))</f>
        <v>1.943125</v>
      </c>
      <c r="O115" s="1">
        <f t="shared" si="17"/>
        <v>16</v>
      </c>
      <c r="P115" s="1">
        <f t="shared" si="18"/>
        <v>0</v>
      </c>
      <c r="Q115" s="1">
        <f t="shared" si="22"/>
        <v>0</v>
      </c>
      <c r="R115" s="1">
        <v>1.014</v>
      </c>
      <c r="S115" s="1">
        <v>1.986</v>
      </c>
      <c r="T115" s="1">
        <v>5</v>
      </c>
      <c r="U115" s="1">
        <v>0</v>
      </c>
      <c r="V115" s="1">
        <f t="shared" si="19"/>
        <v>0</v>
      </c>
      <c r="W115" s="1">
        <v>1.0820000000000001</v>
      </c>
      <c r="X115" s="1">
        <v>1.9179999999999999</v>
      </c>
      <c r="Y115" s="1">
        <v>10</v>
      </c>
      <c r="Z115" s="1">
        <v>0</v>
      </c>
      <c r="AA115" s="1">
        <f t="shared" si="20"/>
        <v>0</v>
      </c>
      <c r="AB115" s="1">
        <v>1.0289999999999999</v>
      </c>
      <c r="AC115" s="1">
        <v>1.9710000000000001</v>
      </c>
      <c r="AD115" s="1">
        <v>1</v>
      </c>
      <c r="AE115" s="1">
        <v>0</v>
      </c>
      <c r="AF115" s="1">
        <f t="shared" si="16"/>
        <v>0</v>
      </c>
      <c r="AH115" s="1">
        <f t="shared" si="24"/>
        <v>0.48386334392479174</v>
      </c>
      <c r="AI115" s="1">
        <f t="shared" si="25"/>
        <v>0.20128140223913418</v>
      </c>
      <c r="AJ115" s="1">
        <f t="shared" si="26"/>
        <v>0.31432130622414028</v>
      </c>
      <c r="AK115" s="1">
        <f t="shared" si="27"/>
        <v>2.2328483175224698</v>
      </c>
      <c r="AL115" s="1" t="b">
        <f t="shared" si="28"/>
        <v>0</v>
      </c>
      <c r="AM115" s="1">
        <f t="shared" si="29"/>
        <v>13.320390065905849</v>
      </c>
      <c r="AN115" s="1" t="b">
        <f t="shared" si="30"/>
        <v>1</v>
      </c>
      <c r="AO115" s="1">
        <v>9.4879999999999995</v>
      </c>
    </row>
    <row r="116" spans="1:41">
      <c r="A116" s="7">
        <v>113</v>
      </c>
      <c r="B116" s="9" t="s">
        <v>102</v>
      </c>
      <c r="C116" s="9" t="s">
        <v>48</v>
      </c>
      <c r="D116" s="9" t="s">
        <v>49</v>
      </c>
      <c r="E116" s="16" t="s">
        <v>50</v>
      </c>
      <c r="F116" s="2" t="b">
        <f t="shared" si="23"/>
        <v>0</v>
      </c>
      <c r="G116" s="2" t="b">
        <f t="shared" si="21"/>
        <v>0</v>
      </c>
      <c r="H116" s="1" t="s">
        <v>180</v>
      </c>
      <c r="I116" s="4"/>
      <c r="J116" s="2"/>
      <c r="M116" s="1">
        <f>PRODUCT(SUM(PRODUCT(R116,overview!$J$7),PRODUCT(W116,overview!$K$7),PRODUCT(AB116,overview!$L$7)),1/SUM(overview!$J$7:$L$7))</f>
        <v>0.37672500000000003</v>
      </c>
      <c r="N116" s="1">
        <f>PRODUCT(SUM(PRODUCT(S116,overview!$J$7),PRODUCT(X116,overview!$K$7),PRODUCT(AC116,overview!$L$7)),1/SUM(overview!$J$7:$L$7))</f>
        <v>2.6232750000000005</v>
      </c>
      <c r="O116" s="1">
        <f t="shared" si="17"/>
        <v>5</v>
      </c>
      <c r="P116" s="1">
        <f t="shared" si="18"/>
        <v>12</v>
      </c>
      <c r="Q116" s="1">
        <f t="shared" si="22"/>
        <v>0.34466077708208248</v>
      </c>
      <c r="R116" s="1">
        <v>0.24399999999999999</v>
      </c>
      <c r="S116" s="1">
        <v>2.7559999999999998</v>
      </c>
      <c r="T116" s="1">
        <v>1</v>
      </c>
      <c r="U116" s="1">
        <v>7</v>
      </c>
      <c r="V116" s="1">
        <f t="shared" si="19"/>
        <v>0.61973875181422367</v>
      </c>
      <c r="W116" s="1">
        <v>0.44900000000000001</v>
      </c>
      <c r="X116" s="1">
        <v>2.5510000000000002</v>
      </c>
      <c r="Y116" s="1">
        <v>4</v>
      </c>
      <c r="Z116" s="1">
        <v>4</v>
      </c>
      <c r="AA116" s="1">
        <f t="shared" si="20"/>
        <v>0.17600940807526461</v>
      </c>
      <c r="AB116" s="1">
        <v>0.42799999999999999</v>
      </c>
      <c r="AC116" s="1">
        <v>2.5720000000000001</v>
      </c>
      <c r="AD116" s="1">
        <v>0</v>
      </c>
      <c r="AE116" s="1">
        <v>1</v>
      </c>
      <c r="AF116" s="1" t="e">
        <f t="shared" si="16"/>
        <v>#DIV/0!</v>
      </c>
      <c r="AH116" s="1">
        <f t="shared" si="24"/>
        <v>0.52855702189909604</v>
      </c>
      <c r="AI116" s="1">
        <f t="shared" si="25"/>
        <v>0.20627937028332902</v>
      </c>
      <c r="AJ116" s="1">
        <f t="shared" si="26"/>
        <v>0.35051649784374689</v>
      </c>
      <c r="AK116" s="1">
        <f t="shared" si="27"/>
        <v>2.9607031555015961</v>
      </c>
      <c r="AL116" s="1" t="b">
        <f t="shared" si="28"/>
        <v>0</v>
      </c>
      <c r="AM116" s="1">
        <f t="shared" si="29"/>
        <v>9.6616435807959622</v>
      </c>
      <c r="AN116" s="1" t="b">
        <f t="shared" si="30"/>
        <v>1</v>
      </c>
      <c r="AO116" s="1">
        <v>9.4879999999999995</v>
      </c>
    </row>
    <row r="117" spans="1:41">
      <c r="A117" s="7">
        <v>114</v>
      </c>
      <c r="B117" s="9" t="s">
        <v>84</v>
      </c>
      <c r="C117" s="9" t="s">
        <v>37</v>
      </c>
      <c r="D117" s="9" t="s">
        <v>60</v>
      </c>
      <c r="E117" s="16" t="s">
        <v>61</v>
      </c>
      <c r="F117" s="2" t="b">
        <f t="shared" si="23"/>
        <v>1</v>
      </c>
      <c r="G117" s="2" t="b">
        <f t="shared" si="21"/>
        <v>0</v>
      </c>
      <c r="H117" s="1" t="s">
        <v>180</v>
      </c>
      <c r="J117" s="4"/>
      <c r="M117" s="1">
        <f>PRODUCT(SUM(PRODUCT(R117,overview!$J$7),PRODUCT(W117,overview!$K$7),PRODUCT(AB117,overview!$L$7)),1/SUM(overview!$J$7:$L$7))</f>
        <v>0.95277500000000015</v>
      </c>
      <c r="N117" s="1">
        <f>PRODUCT(SUM(PRODUCT(S117,overview!$J$7),PRODUCT(X117,overview!$K$7),PRODUCT(AC117,overview!$L$7)),1/SUM(overview!$J$7:$L$7))</f>
        <v>2.0472250000000005</v>
      </c>
      <c r="O117" s="1">
        <f t="shared" si="17"/>
        <v>18</v>
      </c>
      <c r="P117" s="1">
        <f t="shared" si="18"/>
        <v>14</v>
      </c>
      <c r="Q117" s="1">
        <f t="shared" si="22"/>
        <v>0.36197644236574977</v>
      </c>
      <c r="R117" s="1">
        <v>1.2330000000000001</v>
      </c>
      <c r="S117" s="1">
        <v>1.7669999999999999</v>
      </c>
      <c r="T117" s="1">
        <v>12</v>
      </c>
      <c r="U117" s="1">
        <v>0</v>
      </c>
      <c r="V117" s="1">
        <f t="shared" si="19"/>
        <v>0</v>
      </c>
      <c r="W117" s="1">
        <v>0.79400000000000004</v>
      </c>
      <c r="X117" s="1">
        <v>2.206</v>
      </c>
      <c r="Y117" s="1">
        <v>5</v>
      </c>
      <c r="Z117" s="1">
        <v>13</v>
      </c>
      <c r="AA117" s="1">
        <f t="shared" si="20"/>
        <v>0.93581142339075252</v>
      </c>
      <c r="AB117" s="1">
        <v>0.999</v>
      </c>
      <c r="AC117" s="1">
        <v>2.0009999999999999</v>
      </c>
      <c r="AD117" s="1">
        <v>1</v>
      </c>
      <c r="AE117" s="1">
        <v>1</v>
      </c>
      <c r="AF117" s="1">
        <f t="shared" si="16"/>
        <v>0.49925037481259371</v>
      </c>
      <c r="AH117" s="1">
        <f t="shared" si="24"/>
        <v>0.5237275463564286</v>
      </c>
      <c r="AI117" s="1">
        <f t="shared" si="25"/>
        <v>0.2029252341811611</v>
      </c>
      <c r="AJ117" s="1">
        <f t="shared" si="26"/>
        <v>0.35051649784374689</v>
      </c>
      <c r="AK117" s="1">
        <f t="shared" si="27"/>
        <v>3.2327317048255533</v>
      </c>
      <c r="AL117" s="1" t="b">
        <f t="shared" si="28"/>
        <v>0</v>
      </c>
      <c r="AM117" s="1">
        <f t="shared" si="29"/>
        <v>7.2180661452709067</v>
      </c>
      <c r="AN117" s="1" t="b">
        <f t="shared" si="30"/>
        <v>0</v>
      </c>
      <c r="AO117" s="1">
        <v>9.4879999999999995</v>
      </c>
    </row>
    <row r="118" spans="1:41">
      <c r="A118" s="7">
        <v>115</v>
      </c>
      <c r="B118" s="9" t="s">
        <v>60</v>
      </c>
      <c r="C118" s="9" t="s">
        <v>61</v>
      </c>
      <c r="D118" s="9" t="s">
        <v>83</v>
      </c>
      <c r="E118" s="16" t="s">
        <v>61</v>
      </c>
      <c r="F118" s="2" t="b">
        <f t="shared" si="23"/>
        <v>0</v>
      </c>
      <c r="G118" s="2" t="b">
        <f t="shared" si="21"/>
        <v>0</v>
      </c>
      <c r="H118" s="1" t="s">
        <v>180</v>
      </c>
      <c r="I118" s="4"/>
      <c r="J118" s="3"/>
      <c r="M118" s="1">
        <f>PRODUCT(SUM(PRODUCT(R118,overview!$J$7),PRODUCT(W118,overview!$K$7),PRODUCT(AB118,overview!$L$7)),1/SUM(overview!$J$7:$L$7))</f>
        <v>0.7167</v>
      </c>
      <c r="N118" s="1">
        <f>PRODUCT(SUM(PRODUCT(S118,overview!$J$7),PRODUCT(X118,overview!$K$7),PRODUCT(AC118,overview!$L$7)),1/SUM(overview!$J$7:$L$7))</f>
        <v>2.2833000000000001</v>
      </c>
      <c r="O118" s="1">
        <f t="shared" si="17"/>
        <v>11.7</v>
      </c>
      <c r="P118" s="1">
        <f t="shared" si="18"/>
        <v>18.3</v>
      </c>
      <c r="Q118" s="1">
        <f t="shared" si="22"/>
        <v>0.49095270340835967</v>
      </c>
      <c r="R118" s="1">
        <v>0.96199999999999997</v>
      </c>
      <c r="S118" s="1">
        <v>2.0379999999999998</v>
      </c>
      <c r="T118" s="1">
        <v>5.5</v>
      </c>
      <c r="U118" s="1">
        <v>2.5</v>
      </c>
      <c r="V118" s="1">
        <f t="shared" si="19"/>
        <v>0.21455972878936572</v>
      </c>
      <c r="W118" s="1">
        <v>0.56799999999999995</v>
      </c>
      <c r="X118" s="1">
        <v>2.4319999999999999</v>
      </c>
      <c r="Y118" s="1">
        <v>5.2</v>
      </c>
      <c r="Z118" s="1">
        <v>15.8</v>
      </c>
      <c r="AA118" s="1">
        <f t="shared" si="20"/>
        <v>0.70964068825910931</v>
      </c>
      <c r="AB118" s="1">
        <v>1</v>
      </c>
      <c r="AC118" s="1">
        <v>2</v>
      </c>
      <c r="AD118" s="1">
        <v>1</v>
      </c>
      <c r="AE118" s="1">
        <v>0</v>
      </c>
      <c r="AF118" s="1">
        <f t="shared" si="16"/>
        <v>0</v>
      </c>
      <c r="AH118" s="1">
        <f t="shared" si="24"/>
        <v>0.50346707875830876</v>
      </c>
      <c r="AI118" s="1">
        <f t="shared" si="25"/>
        <v>0.28167601132053738</v>
      </c>
      <c r="AJ118" s="1">
        <f t="shared" si="26"/>
        <v>0.53751103265666367</v>
      </c>
      <c r="AK118" s="1">
        <f t="shared" si="27"/>
        <v>3.5530880234600546</v>
      </c>
      <c r="AL118" s="1" t="b">
        <f t="shared" si="28"/>
        <v>0</v>
      </c>
      <c r="AM118" s="1">
        <f t="shared" si="29"/>
        <v>5.8224665031241623</v>
      </c>
      <c r="AN118" s="1" t="b">
        <f t="shared" si="30"/>
        <v>0</v>
      </c>
      <c r="AO118" s="1">
        <v>9.4879999999999995</v>
      </c>
    </row>
    <row r="119" spans="1:41">
      <c r="A119" s="7">
        <v>116</v>
      </c>
      <c r="B119" s="9" t="s">
        <v>51</v>
      </c>
      <c r="C119" s="9" t="s">
        <v>52</v>
      </c>
      <c r="D119" s="9" t="s">
        <v>51</v>
      </c>
      <c r="E119" s="16" t="s">
        <v>52</v>
      </c>
      <c r="F119" s="2" t="b">
        <f t="shared" si="23"/>
        <v>0</v>
      </c>
      <c r="G119" s="2" t="b">
        <f t="shared" si="21"/>
        <v>0</v>
      </c>
      <c r="H119" s="1" t="s">
        <v>180</v>
      </c>
      <c r="J119" s="3"/>
      <c r="M119" s="1">
        <f>PRODUCT(SUM(PRODUCT(R119,overview!$J$7),PRODUCT(W119,overview!$K$7),PRODUCT(AB119,overview!$L$7)),1/SUM(overview!$J$7:$L$7))</f>
        <v>0.47425</v>
      </c>
      <c r="N119" s="1">
        <f>PRODUCT(SUM(PRODUCT(S119,overview!$J$7),PRODUCT(X119,overview!$K$7),PRODUCT(AC119,overview!$L$7)),1/SUM(overview!$J$7:$L$7))</f>
        <v>2.5257500000000004</v>
      </c>
      <c r="O119" s="1">
        <f t="shared" si="17"/>
        <v>9.1999999999999993</v>
      </c>
      <c r="P119" s="1">
        <f t="shared" si="18"/>
        <v>15.8</v>
      </c>
      <c r="Q119" s="1">
        <f t="shared" si="22"/>
        <v>0.32246771299097554</v>
      </c>
      <c r="R119" s="1">
        <v>0.33300000000000002</v>
      </c>
      <c r="S119" s="1">
        <v>2.6669999999999998</v>
      </c>
      <c r="T119" s="1">
        <v>4</v>
      </c>
      <c r="U119" s="1">
        <v>1</v>
      </c>
      <c r="V119" s="1">
        <f t="shared" si="19"/>
        <v>3.1214848143982003E-2</v>
      </c>
      <c r="W119" s="1">
        <v>0.55900000000000005</v>
      </c>
      <c r="X119" s="1">
        <v>2.4409999999999998</v>
      </c>
      <c r="Y119" s="1">
        <v>5.2</v>
      </c>
      <c r="Z119" s="1">
        <v>14.8</v>
      </c>
      <c r="AA119" s="1">
        <f t="shared" si="20"/>
        <v>0.6517820565342074</v>
      </c>
      <c r="AB119" s="1">
        <v>0.33300000000000002</v>
      </c>
      <c r="AC119" s="1">
        <v>2.6669999999999998</v>
      </c>
      <c r="AD119" s="1">
        <v>0</v>
      </c>
      <c r="AE119" s="1">
        <v>0</v>
      </c>
      <c r="AF119" s="1" t="e">
        <f t="shared" si="16"/>
        <v>#DIV/0!</v>
      </c>
      <c r="AH119" s="1">
        <f t="shared" si="24"/>
        <v>0.44644528078874074</v>
      </c>
      <c r="AI119" s="1">
        <f t="shared" si="25"/>
        <v>0.28841251504915649</v>
      </c>
      <c r="AJ119" s="1">
        <f t="shared" si="26"/>
        <v>0.50137741046831952</v>
      </c>
      <c r="AK119" s="1">
        <f t="shared" si="27"/>
        <v>2.9204786740407256</v>
      </c>
      <c r="AL119" s="1" t="b">
        <f t="shared" si="28"/>
        <v>0</v>
      </c>
      <c r="AM119" s="1">
        <f t="shared" si="29"/>
        <v>4.46117676743164</v>
      </c>
      <c r="AN119" s="1" t="b">
        <f t="shared" si="30"/>
        <v>0</v>
      </c>
      <c r="AO119" s="1">
        <v>9.4879999999999995</v>
      </c>
    </row>
    <row r="120" spans="1:41">
      <c r="A120" s="7">
        <v>117</v>
      </c>
      <c r="B120" s="9" t="s">
        <v>54</v>
      </c>
      <c r="C120" s="9" t="s">
        <v>55</v>
      </c>
      <c r="D120" s="9" t="s">
        <v>49</v>
      </c>
      <c r="E120" s="16" t="s">
        <v>50</v>
      </c>
      <c r="F120" s="2" t="b">
        <f t="shared" si="23"/>
        <v>0</v>
      </c>
      <c r="G120" s="2" t="b">
        <f t="shared" si="21"/>
        <v>1</v>
      </c>
      <c r="H120" s="1" t="s">
        <v>180</v>
      </c>
      <c r="J120" s="3"/>
      <c r="M120" s="1">
        <f>PRODUCT(SUM(PRODUCT(R120,overview!$J$7),PRODUCT(W120,overview!$K$7),PRODUCT(AB120,overview!$L$7)),1/SUM(overview!$J$7:$L$7))</f>
        <v>0.65967500000000001</v>
      </c>
      <c r="N120" s="1">
        <f>PRODUCT(SUM(PRODUCT(S120,overview!$J$7),PRODUCT(X120,overview!$K$7),PRODUCT(AC120,overview!$L$7)),1/SUM(overview!$J$7:$L$7))</f>
        <v>2.340325</v>
      </c>
      <c r="O120" s="1">
        <f t="shared" si="17"/>
        <v>9.5</v>
      </c>
      <c r="P120" s="1">
        <f t="shared" si="18"/>
        <v>35.5</v>
      </c>
      <c r="Q120" s="1">
        <f t="shared" si="22"/>
        <v>1.0533158069026625</v>
      </c>
      <c r="R120" s="1">
        <v>0.53200000000000003</v>
      </c>
      <c r="S120" s="1">
        <v>2.468</v>
      </c>
      <c r="T120" s="1">
        <v>2</v>
      </c>
      <c r="U120" s="1">
        <v>19</v>
      </c>
      <c r="V120" s="1">
        <f t="shared" si="19"/>
        <v>2.0478119935170178</v>
      </c>
      <c r="W120" s="1">
        <v>0.73699999999999999</v>
      </c>
      <c r="X120" s="1">
        <v>2.2629999999999999</v>
      </c>
      <c r="Y120" s="1">
        <v>7</v>
      </c>
      <c r="Z120" s="1">
        <v>14</v>
      </c>
      <c r="AA120" s="1">
        <f t="shared" si="20"/>
        <v>0.65134776844896158</v>
      </c>
      <c r="AB120" s="1">
        <v>0.51400000000000001</v>
      </c>
      <c r="AC120" s="1">
        <v>2.4860000000000002</v>
      </c>
      <c r="AD120" s="1">
        <v>0.5</v>
      </c>
      <c r="AE120" s="1">
        <v>2.5</v>
      </c>
      <c r="AF120" s="1">
        <f t="shared" si="16"/>
        <v>1.0337892196299274</v>
      </c>
      <c r="AH120" s="1">
        <f t="shared" si="24"/>
        <v>0.50395970175179006</v>
      </c>
      <c r="AI120" s="1">
        <f t="shared" si="25"/>
        <v>0.30427947353070994</v>
      </c>
      <c r="AJ120" s="1">
        <f t="shared" si="26"/>
        <v>0.4987057658565397</v>
      </c>
      <c r="AK120" s="1">
        <f t="shared" si="27"/>
        <v>1.946193313970759</v>
      </c>
      <c r="AL120" s="1" t="b">
        <f t="shared" si="28"/>
        <v>0</v>
      </c>
      <c r="AM120" s="1">
        <f t="shared" si="29"/>
        <v>2.9716188256135263</v>
      </c>
      <c r="AN120" s="1" t="b">
        <f t="shared" si="30"/>
        <v>0</v>
      </c>
      <c r="AO120" s="1">
        <v>9.4879999999999995</v>
      </c>
    </row>
    <row r="121" spans="1:41">
      <c r="A121" s="7">
        <v>118</v>
      </c>
      <c r="B121" s="9" t="s">
        <v>58</v>
      </c>
      <c r="C121" s="9" t="s">
        <v>59</v>
      </c>
      <c r="D121" s="9" t="s">
        <v>95</v>
      </c>
      <c r="E121" s="16" t="s">
        <v>44</v>
      </c>
      <c r="F121" s="2" t="b">
        <f t="shared" si="23"/>
        <v>1</v>
      </c>
      <c r="G121" s="2" t="b">
        <f t="shared" si="21"/>
        <v>1</v>
      </c>
      <c r="H121" s="1" t="s">
        <v>180</v>
      </c>
      <c r="I121" s="3"/>
      <c r="M121" s="1">
        <f>PRODUCT(SUM(PRODUCT(R121,overview!$J$7),PRODUCT(W121,overview!$K$7),PRODUCT(AB121,overview!$L$7)),1/SUM(overview!$J$7:$L$7))</f>
        <v>0.35615000000000002</v>
      </c>
      <c r="N121" s="1">
        <f>PRODUCT(SUM(PRODUCT(S121,overview!$J$7),PRODUCT(X121,overview!$K$7),PRODUCT(AC121,overview!$L$7)),1/SUM(overview!$J$7:$L$7))</f>
        <v>2.64385</v>
      </c>
      <c r="O121" s="1">
        <f t="shared" si="17"/>
        <v>7</v>
      </c>
      <c r="P121" s="1">
        <f t="shared" si="18"/>
        <v>19</v>
      </c>
      <c r="Q121" s="1">
        <f t="shared" si="22"/>
        <v>0.36563831425491505</v>
      </c>
      <c r="R121" s="1">
        <v>0.33900000000000002</v>
      </c>
      <c r="S121" s="1">
        <v>2.661</v>
      </c>
      <c r="T121" s="1">
        <v>4</v>
      </c>
      <c r="U121" s="1">
        <v>7</v>
      </c>
      <c r="V121" s="1">
        <f t="shared" si="19"/>
        <v>0.22294250281848929</v>
      </c>
      <c r="W121" s="1">
        <v>0.36499999999999999</v>
      </c>
      <c r="X121" s="1">
        <v>2.6349999999999998</v>
      </c>
      <c r="Y121" s="1">
        <v>2</v>
      </c>
      <c r="Z121" s="1">
        <v>11</v>
      </c>
      <c r="AA121" s="1">
        <f t="shared" si="20"/>
        <v>0.76185958254269448</v>
      </c>
      <c r="AB121" s="1">
        <v>0.375</v>
      </c>
      <c r="AC121" s="1">
        <v>2.625</v>
      </c>
      <c r="AD121" s="1">
        <v>1</v>
      </c>
      <c r="AE121" s="1">
        <v>1</v>
      </c>
      <c r="AF121" s="1">
        <f t="shared" si="16"/>
        <v>0.14285714285714285</v>
      </c>
      <c r="AH121" s="1">
        <f t="shared" si="24"/>
        <v>0.52165173793143971</v>
      </c>
      <c r="AI121" s="1">
        <f t="shared" si="25"/>
        <v>0.30956964797055514</v>
      </c>
      <c r="AJ121" s="1">
        <f t="shared" si="26"/>
        <v>0.39878589357876559</v>
      </c>
      <c r="AK121" s="1">
        <f t="shared" si="27"/>
        <v>1.1011450779438983</v>
      </c>
      <c r="AL121" s="1" t="b">
        <f t="shared" si="28"/>
        <v>0</v>
      </c>
      <c r="AM121" s="1">
        <f t="shared" si="29"/>
        <v>2.5483314407046289</v>
      </c>
      <c r="AN121" s="1" t="b">
        <f t="shared" si="30"/>
        <v>0</v>
      </c>
      <c r="AO121" s="1">
        <v>9.4879999999999995</v>
      </c>
    </row>
    <row r="122" spans="1:41">
      <c r="A122" s="7">
        <v>119</v>
      </c>
      <c r="B122" s="9" t="s">
        <v>79</v>
      </c>
      <c r="C122" s="9" t="s">
        <v>48</v>
      </c>
      <c r="D122" s="9" t="s">
        <v>40</v>
      </c>
      <c r="E122" s="16" t="s">
        <v>29</v>
      </c>
      <c r="F122" s="2" t="b">
        <f t="shared" si="23"/>
        <v>0</v>
      </c>
      <c r="G122" s="2" t="b">
        <f t="shared" si="21"/>
        <v>1</v>
      </c>
      <c r="H122" s="1" t="s">
        <v>285</v>
      </c>
      <c r="I122" s="3"/>
      <c r="J122" s="3"/>
      <c r="M122" s="1">
        <f>PRODUCT(SUM(PRODUCT(R122,overview!$J$7),PRODUCT(W122,overview!$K$7),PRODUCT(AB122,overview!$L$7)),1/SUM(overview!$J$7:$L$7))</f>
        <v>0.88995000000000002</v>
      </c>
      <c r="N122" s="1">
        <f>PRODUCT(SUM(PRODUCT(S122,overview!$J$7),PRODUCT(X122,overview!$K$7),PRODUCT(AC122,overview!$L$7)),1/SUM(overview!$J$7:$L$7))</f>
        <v>2.1100500000000002</v>
      </c>
      <c r="O122" s="1">
        <f t="shared" si="17"/>
        <v>15</v>
      </c>
      <c r="P122" s="1">
        <f t="shared" si="18"/>
        <v>7</v>
      </c>
      <c r="Q122" s="1">
        <f t="shared" si="22"/>
        <v>0.1968247197933698</v>
      </c>
      <c r="R122" s="1">
        <v>1.169</v>
      </c>
      <c r="S122" s="1">
        <v>1.831</v>
      </c>
      <c r="T122" s="1">
        <v>10</v>
      </c>
      <c r="U122" s="1">
        <v>0</v>
      </c>
      <c r="V122" s="1">
        <f t="shared" si="19"/>
        <v>0</v>
      </c>
      <c r="W122" s="1">
        <v>0.73599999999999999</v>
      </c>
      <c r="X122" s="1">
        <v>2.2639999999999998</v>
      </c>
      <c r="Y122" s="1">
        <v>5</v>
      </c>
      <c r="Z122" s="1">
        <v>6</v>
      </c>
      <c r="AA122" s="1">
        <f t="shared" si="20"/>
        <v>0.39010600706713788</v>
      </c>
      <c r="AB122" s="1">
        <v>0.83199999999999996</v>
      </c>
      <c r="AC122" s="1">
        <v>2.1680000000000001</v>
      </c>
      <c r="AD122" s="1">
        <v>0</v>
      </c>
      <c r="AE122" s="1">
        <v>1</v>
      </c>
      <c r="AF122" s="1" t="e">
        <f t="shared" si="16"/>
        <v>#DIV/0!</v>
      </c>
      <c r="AH122" s="1">
        <f t="shared" si="24"/>
        <v>0.50637649221934122</v>
      </c>
      <c r="AI122" s="1">
        <f t="shared" si="25"/>
        <v>0.34478156905948365</v>
      </c>
      <c r="AJ122" s="1">
        <f t="shared" si="26"/>
        <v>0.36372528470621102</v>
      </c>
      <c r="AK122" s="1">
        <f t="shared" si="27"/>
        <v>0.67805764227734577</v>
      </c>
      <c r="AL122" s="1" t="b">
        <f t="shared" si="28"/>
        <v>0</v>
      </c>
      <c r="AM122" s="1">
        <f t="shared" si="29"/>
        <v>2.1215544538964659</v>
      </c>
      <c r="AN122" s="1" t="b">
        <f t="shared" si="30"/>
        <v>0</v>
      </c>
      <c r="AO122" s="1">
        <v>9.4879999999999995</v>
      </c>
    </row>
    <row r="123" spans="1:41">
      <c r="A123" s="7">
        <v>120</v>
      </c>
      <c r="B123" s="9" t="s">
        <v>97</v>
      </c>
      <c r="C123" s="9" t="s">
        <v>42</v>
      </c>
      <c r="D123" s="9" t="s">
        <v>41</v>
      </c>
      <c r="E123" s="16" t="s">
        <v>42</v>
      </c>
      <c r="F123" s="2" t="b">
        <f t="shared" si="23"/>
        <v>0</v>
      </c>
      <c r="G123" s="2" t="b">
        <f t="shared" si="21"/>
        <v>1</v>
      </c>
      <c r="H123" s="1" t="s">
        <v>285</v>
      </c>
      <c r="M123" s="1">
        <f>PRODUCT(SUM(PRODUCT(R123,overview!$J$7),PRODUCT(W123,overview!$K$7),PRODUCT(AB123,overview!$L$7)),1/SUM(overview!$J$7:$L$7))</f>
        <v>0.51587499999999997</v>
      </c>
      <c r="N123" s="1">
        <f>PRODUCT(SUM(PRODUCT(S123,overview!$J$7),PRODUCT(X123,overview!$K$7),PRODUCT(AC123,overview!$L$7)),1/SUM(overview!$J$7:$L$7))</f>
        <v>2.4841250000000001</v>
      </c>
      <c r="O123" s="1">
        <f t="shared" si="17"/>
        <v>14.8</v>
      </c>
      <c r="P123" s="1">
        <f t="shared" si="18"/>
        <v>5.2</v>
      </c>
      <c r="Q123" s="1">
        <f t="shared" si="22"/>
        <v>7.2964677050622789E-2</v>
      </c>
      <c r="R123" s="1">
        <v>0.42899999999999999</v>
      </c>
      <c r="S123" s="1">
        <v>2.5710000000000002</v>
      </c>
      <c r="T123" s="1">
        <v>7</v>
      </c>
      <c r="U123" s="1">
        <v>0</v>
      </c>
      <c r="V123" s="1">
        <f t="shared" si="19"/>
        <v>0</v>
      </c>
      <c r="W123" s="1">
        <v>0.56799999999999995</v>
      </c>
      <c r="X123" s="1">
        <v>2.4319999999999999</v>
      </c>
      <c r="Y123" s="1">
        <v>6.8</v>
      </c>
      <c r="Z123" s="1">
        <v>5.2</v>
      </c>
      <c r="AA123" s="1">
        <f t="shared" si="20"/>
        <v>0.17859907120743035</v>
      </c>
      <c r="AB123" s="1">
        <v>0.42899999999999999</v>
      </c>
      <c r="AC123" s="1">
        <v>2.5710000000000002</v>
      </c>
      <c r="AD123" s="1">
        <v>1</v>
      </c>
      <c r="AE123" s="1">
        <v>0</v>
      </c>
      <c r="AF123" s="1">
        <f t="shared" si="16"/>
        <v>0</v>
      </c>
      <c r="AH123" s="1">
        <f t="shared" si="24"/>
        <v>0.51079169209211928</v>
      </c>
      <c r="AI123" s="1">
        <f t="shared" si="25"/>
        <v>0.3421928011588205</v>
      </c>
      <c r="AJ123" s="1">
        <f t="shared" si="26"/>
        <v>0.41824614952932038</v>
      </c>
      <c r="AK123" s="1">
        <f t="shared" si="27"/>
        <v>0.46132499891831813</v>
      </c>
      <c r="AL123" s="1" t="b">
        <f t="shared" si="28"/>
        <v>0</v>
      </c>
      <c r="AM123" s="1">
        <f t="shared" si="29"/>
        <v>1.902159434621093</v>
      </c>
      <c r="AN123" s="1" t="b">
        <f t="shared" si="30"/>
        <v>0</v>
      </c>
      <c r="AO123" s="1">
        <v>9.4879999999999995</v>
      </c>
    </row>
    <row r="124" spans="1:41">
      <c r="A124" s="7">
        <v>121</v>
      </c>
      <c r="B124" s="9" t="s">
        <v>74</v>
      </c>
      <c r="C124" s="9" t="s">
        <v>1</v>
      </c>
      <c r="D124" s="9" t="s">
        <v>64</v>
      </c>
      <c r="E124" s="16" t="s">
        <v>2</v>
      </c>
      <c r="F124" s="2" t="b">
        <f t="shared" si="23"/>
        <v>1</v>
      </c>
      <c r="G124" s="2" t="b">
        <f t="shared" si="21"/>
        <v>1</v>
      </c>
      <c r="H124" s="1" t="s">
        <v>285</v>
      </c>
      <c r="M124" s="1">
        <f>PRODUCT(SUM(PRODUCT(R124,overview!$J$7),PRODUCT(W124,overview!$K$7),PRODUCT(AB124,overview!$L$7)),1/SUM(overview!$J$7:$L$7))</f>
        <v>0.62912500000000005</v>
      </c>
      <c r="N124" s="1">
        <f>PRODUCT(SUM(PRODUCT(S124,overview!$J$7),PRODUCT(X124,overview!$K$7),PRODUCT(AC124,overview!$L$7)),1/SUM(overview!$J$7:$L$7))</f>
        <v>2.3708750000000003</v>
      </c>
      <c r="O124" s="1">
        <f t="shared" si="17"/>
        <v>10.199999999999999</v>
      </c>
      <c r="P124" s="1">
        <f t="shared" si="18"/>
        <v>28.8</v>
      </c>
      <c r="Q124" s="1">
        <f t="shared" si="22"/>
        <v>0.74923939101659554</v>
      </c>
      <c r="R124" s="1">
        <v>0.86099999999999999</v>
      </c>
      <c r="S124" s="1">
        <v>2.1389999999999998</v>
      </c>
      <c r="T124" s="1">
        <v>6.2</v>
      </c>
      <c r="U124" s="1">
        <v>16.8</v>
      </c>
      <c r="V124" s="1">
        <f t="shared" si="19"/>
        <v>1.0907116680993532</v>
      </c>
      <c r="W124" s="1">
        <v>0.502</v>
      </c>
      <c r="X124" s="1">
        <v>2.4980000000000002</v>
      </c>
      <c r="Y124" s="1">
        <v>4</v>
      </c>
      <c r="Z124" s="1">
        <v>9</v>
      </c>
      <c r="AA124" s="1">
        <f t="shared" si="20"/>
        <v>0.45216172938350674</v>
      </c>
      <c r="AB124" s="1">
        <v>0.56100000000000005</v>
      </c>
      <c r="AC124" s="1">
        <v>2.4390000000000001</v>
      </c>
      <c r="AD124" s="1">
        <v>0</v>
      </c>
      <c r="AE124" s="1">
        <v>3</v>
      </c>
      <c r="AF124" s="1" t="e">
        <f t="shared" si="16"/>
        <v>#DIV/0!</v>
      </c>
      <c r="AH124" s="1">
        <f t="shared" si="24"/>
        <v>0.48535242304246529</v>
      </c>
      <c r="AI124" s="1">
        <f t="shared" si="25"/>
        <v>0.38223938223938225</v>
      </c>
      <c r="AJ124" s="1">
        <f t="shared" si="26"/>
        <v>0.48134733792104301</v>
      </c>
      <c r="AK124" s="1">
        <f t="shared" si="27"/>
        <v>0.75879733739797584</v>
      </c>
      <c r="AL124" s="1" t="b">
        <f t="shared" si="28"/>
        <v>0</v>
      </c>
      <c r="AM124" s="1">
        <f t="shared" si="29"/>
        <v>1.6437372286400787</v>
      </c>
      <c r="AN124" s="1" t="b">
        <f t="shared" si="30"/>
        <v>0</v>
      </c>
      <c r="AO124" s="1">
        <v>9.4879999999999995</v>
      </c>
    </row>
    <row r="125" spans="1:41">
      <c r="A125" s="7">
        <v>122</v>
      </c>
      <c r="B125" s="9" t="s">
        <v>77</v>
      </c>
      <c r="C125" s="9" t="s">
        <v>78</v>
      </c>
      <c r="D125" s="9" t="s">
        <v>49</v>
      </c>
      <c r="E125" s="16" t="s">
        <v>50</v>
      </c>
      <c r="F125" s="2" t="b">
        <f t="shared" si="23"/>
        <v>0</v>
      </c>
      <c r="G125" s="2" t="b">
        <f t="shared" si="21"/>
        <v>0</v>
      </c>
      <c r="H125" s="1" t="s">
        <v>285</v>
      </c>
      <c r="I125" s="3"/>
      <c r="M125" s="1">
        <f>PRODUCT(SUM(PRODUCT(R125,overview!$J$7),PRODUCT(W125,overview!$K$7),PRODUCT(AB125,overview!$L$7)),1/SUM(overview!$J$7:$L$7))</f>
        <v>0.81157500000000005</v>
      </c>
      <c r="N125" s="1">
        <f>PRODUCT(SUM(PRODUCT(S125,overview!$J$7),PRODUCT(X125,overview!$K$7),PRODUCT(AC125,overview!$L$7)),1/SUM(overview!$J$7:$L$7))</f>
        <v>2.1884250000000001</v>
      </c>
      <c r="O125" s="1">
        <f t="shared" si="17"/>
        <v>12.5</v>
      </c>
      <c r="P125" s="1">
        <f t="shared" si="18"/>
        <v>9.5</v>
      </c>
      <c r="Q125" s="1">
        <f t="shared" si="22"/>
        <v>0.28184516261695058</v>
      </c>
      <c r="R125" s="1">
        <v>1.016</v>
      </c>
      <c r="S125" s="1">
        <v>1.984</v>
      </c>
      <c r="T125" s="1">
        <v>6</v>
      </c>
      <c r="U125" s="1">
        <v>2</v>
      </c>
      <c r="V125" s="1">
        <f t="shared" si="19"/>
        <v>0.17069892473118278</v>
      </c>
      <c r="W125" s="1">
        <v>0.71499999999999997</v>
      </c>
      <c r="X125" s="1">
        <v>2.2850000000000001</v>
      </c>
      <c r="Y125" s="1">
        <v>6.5</v>
      </c>
      <c r="Z125" s="1">
        <v>6.5</v>
      </c>
      <c r="AA125" s="1">
        <f t="shared" si="20"/>
        <v>0.31291028446389496</v>
      </c>
      <c r="AB125" s="1">
        <v>0.36399999999999999</v>
      </c>
      <c r="AC125" s="1">
        <v>2.6360000000000001</v>
      </c>
      <c r="AD125" s="1">
        <v>0</v>
      </c>
      <c r="AE125" s="1">
        <v>1</v>
      </c>
      <c r="AF125" s="1" t="e">
        <f t="shared" si="16"/>
        <v>#DIV/0!</v>
      </c>
      <c r="AH125" s="1">
        <f t="shared" si="24"/>
        <v>0.47547726406366647</v>
      </c>
      <c r="AI125" s="1">
        <f t="shared" si="25"/>
        <v>0.31753873477035371</v>
      </c>
      <c r="AJ125" s="1">
        <f t="shared" si="26"/>
        <v>0.42983238505305243</v>
      </c>
      <c r="AK125" s="1">
        <f t="shared" si="27"/>
        <v>1.1256282896462462</v>
      </c>
      <c r="AL125" s="1" t="b">
        <f t="shared" si="28"/>
        <v>0</v>
      </c>
      <c r="AM125" s="1">
        <f t="shared" si="29"/>
        <v>1.5228827645403178</v>
      </c>
      <c r="AN125" s="1" t="b">
        <f t="shared" si="30"/>
        <v>0</v>
      </c>
      <c r="AO125" s="1">
        <v>9.4879999999999995</v>
      </c>
    </row>
    <row r="126" spans="1:41">
      <c r="A126" s="7">
        <v>123</v>
      </c>
      <c r="B126" s="9" t="s">
        <v>56</v>
      </c>
      <c r="C126" s="9" t="s">
        <v>31</v>
      </c>
      <c r="D126" s="9" t="s">
        <v>30</v>
      </c>
      <c r="E126" s="16" t="s">
        <v>31</v>
      </c>
      <c r="F126" s="2" t="b">
        <f t="shared" si="23"/>
        <v>0</v>
      </c>
      <c r="G126" s="2" t="b">
        <f t="shared" si="21"/>
        <v>0</v>
      </c>
      <c r="H126" s="1" t="s">
        <v>285</v>
      </c>
      <c r="I126" s="3"/>
      <c r="M126" s="1">
        <f>PRODUCT(SUM(PRODUCT(R126,overview!$J$7),PRODUCT(W126,overview!$K$7),PRODUCT(AB126,overview!$L$7)),1/SUM(overview!$J$7:$L$7))</f>
        <v>0.98682500000000006</v>
      </c>
      <c r="N126" s="1">
        <f>PRODUCT(SUM(PRODUCT(S126,overview!$J$7),PRODUCT(X126,overview!$K$7),PRODUCT(AC126,overview!$L$7)),1/SUM(overview!$J$7:$L$7))</f>
        <v>2.0131749999999999</v>
      </c>
      <c r="O126" s="1">
        <f t="shared" si="17"/>
        <v>14.5</v>
      </c>
      <c r="P126" s="1">
        <f t="shared" si="18"/>
        <v>13.5</v>
      </c>
      <c r="Q126" s="1">
        <f t="shared" si="22"/>
        <v>0.45637766386343759</v>
      </c>
      <c r="R126" s="1">
        <v>1.107</v>
      </c>
      <c r="S126" s="1">
        <v>1.893</v>
      </c>
      <c r="T126" s="1">
        <v>7</v>
      </c>
      <c r="U126" s="1">
        <v>4</v>
      </c>
      <c r="V126" s="1">
        <f t="shared" si="19"/>
        <v>0.33416345936155761</v>
      </c>
      <c r="W126" s="1">
        <v>0.91900000000000004</v>
      </c>
      <c r="X126" s="1">
        <v>2.081</v>
      </c>
      <c r="Y126" s="1">
        <v>6.5</v>
      </c>
      <c r="Z126" s="1">
        <v>9.5</v>
      </c>
      <c r="AA126" s="1">
        <f t="shared" si="20"/>
        <v>0.64543673529737933</v>
      </c>
      <c r="AB126" s="1">
        <v>1</v>
      </c>
      <c r="AC126" s="1">
        <v>2</v>
      </c>
      <c r="AD126" s="1">
        <v>1</v>
      </c>
      <c r="AE126" s="1">
        <v>0</v>
      </c>
      <c r="AF126" s="1">
        <f t="shared" si="16"/>
        <v>0</v>
      </c>
      <c r="AH126" s="1">
        <f t="shared" si="24"/>
        <v>0.46667861106780623</v>
      </c>
      <c r="AI126" s="1">
        <f t="shared" si="25"/>
        <v>0.31087033757116656</v>
      </c>
      <c r="AJ126" s="1">
        <f t="shared" si="26"/>
        <v>0.51204465334900118</v>
      </c>
      <c r="AK126" s="1">
        <f t="shared" si="27"/>
        <v>2.2198661207641535</v>
      </c>
      <c r="AL126" s="1" t="b">
        <f t="shared" si="28"/>
        <v>0</v>
      </c>
      <c r="AM126" s="1">
        <f t="shared" si="29"/>
        <v>1.0369098883324539</v>
      </c>
      <c r="AN126" s="1" t="b">
        <f t="shared" si="30"/>
        <v>0</v>
      </c>
      <c r="AO126" s="1">
        <v>9.4879999999999995</v>
      </c>
    </row>
    <row r="127" spans="1:41">
      <c r="A127" s="7">
        <v>124</v>
      </c>
      <c r="B127" s="9" t="s">
        <v>40</v>
      </c>
      <c r="C127" s="9" t="s">
        <v>29</v>
      </c>
      <c r="D127" s="9" t="s">
        <v>28</v>
      </c>
      <c r="E127" s="16" t="s">
        <v>29</v>
      </c>
      <c r="F127" s="2" t="b">
        <f t="shared" si="23"/>
        <v>1</v>
      </c>
      <c r="G127" s="2" t="b">
        <f t="shared" si="21"/>
        <v>1</v>
      </c>
      <c r="H127" s="1" t="s">
        <v>285</v>
      </c>
      <c r="J127" s="3"/>
      <c r="M127" s="1">
        <f>PRODUCT(SUM(PRODUCT(R127,overview!$J$7),PRODUCT(W127,overview!$K$7),PRODUCT(AB127,overview!$L$7)),1/SUM(overview!$J$7:$L$7))</f>
        <v>0.79285000000000005</v>
      </c>
      <c r="N127" s="1">
        <f>PRODUCT(SUM(PRODUCT(S127,overview!$J$7),PRODUCT(X127,overview!$K$7),PRODUCT(AC127,overview!$L$7)),1/SUM(overview!$J$7:$L$7))</f>
        <v>2.2071499999999999</v>
      </c>
      <c r="O127" s="1">
        <f t="shared" si="17"/>
        <v>13</v>
      </c>
      <c r="P127" s="1">
        <f t="shared" si="18"/>
        <v>12</v>
      </c>
      <c r="Q127" s="1">
        <f t="shared" si="22"/>
        <v>0.33158667895772315</v>
      </c>
      <c r="R127" s="1">
        <v>0.82299999999999995</v>
      </c>
      <c r="S127" s="1">
        <v>2.177</v>
      </c>
      <c r="T127" s="1">
        <v>6</v>
      </c>
      <c r="U127" s="1">
        <v>7</v>
      </c>
      <c r="V127" s="1">
        <f t="shared" si="19"/>
        <v>0.44105037513397632</v>
      </c>
      <c r="W127" s="1">
        <v>0.78100000000000003</v>
      </c>
      <c r="X127" s="1">
        <v>2.2189999999999999</v>
      </c>
      <c r="Y127" s="1">
        <v>6</v>
      </c>
      <c r="Z127" s="1">
        <v>5</v>
      </c>
      <c r="AA127" s="1">
        <f t="shared" si="20"/>
        <v>0.29330028541385006</v>
      </c>
      <c r="AB127" s="1">
        <v>0.66700000000000004</v>
      </c>
      <c r="AC127" s="1">
        <v>2.3330000000000002</v>
      </c>
      <c r="AD127" s="1">
        <v>1</v>
      </c>
      <c r="AE127" s="1">
        <v>0</v>
      </c>
      <c r="AF127" s="1">
        <f t="shared" si="16"/>
        <v>0</v>
      </c>
      <c r="AH127" s="1">
        <f t="shared" si="24"/>
        <v>0.45519986014417479</v>
      </c>
      <c r="AI127" s="1">
        <f t="shared" si="25"/>
        <v>0.32565473293277003</v>
      </c>
      <c r="AJ127" s="1">
        <f t="shared" si="26"/>
        <v>0.45173882185947478</v>
      </c>
      <c r="AK127" s="1">
        <f t="shared" si="27"/>
        <v>1.6849362708172382</v>
      </c>
      <c r="AL127" s="1" t="b">
        <f t="shared" si="28"/>
        <v>0</v>
      </c>
      <c r="AM127" s="1">
        <f t="shared" si="29"/>
        <v>1.1401859970134745</v>
      </c>
      <c r="AN127" s="1" t="b">
        <f t="shared" si="30"/>
        <v>0</v>
      </c>
      <c r="AO127" s="1">
        <v>9.4879999999999995</v>
      </c>
    </row>
    <row r="128" spans="1:41">
      <c r="A128" s="7">
        <v>125</v>
      </c>
      <c r="B128" s="9" t="s">
        <v>98</v>
      </c>
      <c r="C128" s="9" t="s">
        <v>50</v>
      </c>
      <c r="D128" s="9" t="s">
        <v>32</v>
      </c>
      <c r="E128" s="16" t="s">
        <v>33</v>
      </c>
      <c r="F128" s="2" t="b">
        <f t="shared" si="23"/>
        <v>0</v>
      </c>
      <c r="G128" s="2" t="b">
        <f t="shared" si="21"/>
        <v>0</v>
      </c>
      <c r="H128" s="1" t="s">
        <v>285</v>
      </c>
      <c r="J128" s="3"/>
      <c r="M128" s="1">
        <f>PRODUCT(SUM(PRODUCT(R128,overview!$J$7),PRODUCT(W128,overview!$K$7),PRODUCT(AB128,overview!$L$7)),1/SUM(overview!$J$7:$L$7))</f>
        <v>0.77760000000000007</v>
      </c>
      <c r="N128" s="1">
        <f>PRODUCT(SUM(PRODUCT(S128,overview!$J$7),PRODUCT(X128,overview!$K$7),PRODUCT(AC128,overview!$L$7)),1/SUM(overview!$J$7:$L$7))</f>
        <v>2.2223999999999999</v>
      </c>
      <c r="O128" s="1">
        <f t="shared" si="17"/>
        <v>17</v>
      </c>
      <c r="P128" s="1">
        <f t="shared" si="18"/>
        <v>26</v>
      </c>
      <c r="Q128" s="1">
        <f t="shared" si="22"/>
        <v>0.53512895438953112</v>
      </c>
      <c r="R128" s="1">
        <v>0.45200000000000001</v>
      </c>
      <c r="S128" s="1">
        <v>2.548</v>
      </c>
      <c r="T128" s="1">
        <v>5</v>
      </c>
      <c r="U128" s="1">
        <v>8</v>
      </c>
      <c r="V128" s="1">
        <f t="shared" si="19"/>
        <v>0.28383045525902673</v>
      </c>
      <c r="W128" s="1">
        <v>0.97099999999999997</v>
      </c>
      <c r="X128" s="1">
        <v>2.0289999999999999</v>
      </c>
      <c r="Y128" s="1">
        <v>11</v>
      </c>
      <c r="Z128" s="1">
        <v>17</v>
      </c>
      <c r="AA128" s="1">
        <f t="shared" si="20"/>
        <v>0.73959406783458048</v>
      </c>
      <c r="AB128" s="1">
        <v>0.501</v>
      </c>
      <c r="AC128" s="1">
        <v>2.4990000000000001</v>
      </c>
      <c r="AD128" s="1">
        <v>1</v>
      </c>
      <c r="AE128" s="1">
        <v>1</v>
      </c>
      <c r="AF128" s="1">
        <f t="shared" si="16"/>
        <v>0.20048019207683071</v>
      </c>
      <c r="AH128" s="1">
        <f t="shared" si="24"/>
        <v>0.48483853835533125</v>
      </c>
      <c r="AI128" s="1">
        <f t="shared" si="25"/>
        <v>0.42659959320636004</v>
      </c>
      <c r="AJ128" s="1">
        <f t="shared" si="26"/>
        <v>0.77263254137926374</v>
      </c>
      <c r="AK128" s="1">
        <f t="shared" si="27"/>
        <v>0.84985042543295564</v>
      </c>
      <c r="AL128" s="1" t="b">
        <f t="shared" si="28"/>
        <v>0</v>
      </c>
      <c r="AM128" s="1">
        <f t="shared" si="29"/>
        <v>1.1399042392459287</v>
      </c>
      <c r="AN128" s="1" t="b">
        <f t="shared" si="30"/>
        <v>0</v>
      </c>
      <c r="AO128" s="1">
        <v>9.4879999999999995</v>
      </c>
    </row>
    <row r="129" spans="1:41">
      <c r="A129" s="7">
        <v>126</v>
      </c>
      <c r="B129" s="9" t="s">
        <v>47</v>
      </c>
      <c r="C129" s="9" t="s">
        <v>48</v>
      </c>
      <c r="D129" s="9" t="s">
        <v>47</v>
      </c>
      <c r="E129" s="16" t="s">
        <v>48</v>
      </c>
      <c r="F129" s="2" t="b">
        <f t="shared" si="23"/>
        <v>0</v>
      </c>
      <c r="G129" s="2" t="b">
        <f t="shared" si="21"/>
        <v>0</v>
      </c>
      <c r="H129" s="1" t="s">
        <v>285</v>
      </c>
      <c r="J129" s="3"/>
      <c r="M129" s="1">
        <f>PRODUCT(SUM(PRODUCT(R129,overview!$J$7),PRODUCT(W129,overview!$K$7),PRODUCT(AB129,overview!$L$7)),1/SUM(overview!$J$7:$L$7))</f>
        <v>0.60472500000000007</v>
      </c>
      <c r="N129" s="1">
        <f>PRODUCT(SUM(PRODUCT(S129,overview!$J$7),PRODUCT(X129,overview!$K$7),PRODUCT(AC129,overview!$L$7)),1/SUM(overview!$J$7:$L$7))</f>
        <v>2.3952750000000003</v>
      </c>
      <c r="O129" s="1">
        <f t="shared" si="17"/>
        <v>9.5</v>
      </c>
      <c r="P129" s="1">
        <f t="shared" si="18"/>
        <v>20.5</v>
      </c>
      <c r="Q129" s="1">
        <f t="shared" si="22"/>
        <v>0.54479460385001388</v>
      </c>
      <c r="R129" s="1">
        <v>0.91300000000000003</v>
      </c>
      <c r="S129" s="1">
        <v>2.0870000000000002</v>
      </c>
      <c r="T129" s="1">
        <v>5</v>
      </c>
      <c r="U129" s="1">
        <v>2</v>
      </c>
      <c r="V129" s="1">
        <f t="shared" si="19"/>
        <v>0.1749880210828941</v>
      </c>
      <c r="W129" s="1">
        <v>0.42199999999999999</v>
      </c>
      <c r="X129" s="1">
        <v>2.5779999999999998</v>
      </c>
      <c r="Y129" s="1">
        <v>4.5</v>
      </c>
      <c r="Z129" s="1">
        <v>18.5</v>
      </c>
      <c r="AA129" s="1">
        <f t="shared" si="20"/>
        <v>0.67295922765278848</v>
      </c>
      <c r="AB129" s="1">
        <v>0.85699999999999998</v>
      </c>
      <c r="AC129" s="1">
        <v>2.1429999999999998</v>
      </c>
      <c r="AD129" s="1">
        <v>0</v>
      </c>
      <c r="AE129" s="1">
        <v>0</v>
      </c>
      <c r="AF129" s="1" t="e">
        <f t="shared" si="16"/>
        <v>#DIV/0!</v>
      </c>
      <c r="AH129" s="1">
        <f t="shared" si="24"/>
        <v>0.50284803058281791</v>
      </c>
      <c r="AI129" s="1">
        <f t="shared" si="25"/>
        <v>0.37215450976369968</v>
      </c>
      <c r="AJ129" s="1">
        <f t="shared" si="26"/>
        <v>0.35512483574244413</v>
      </c>
      <c r="AK129" s="1">
        <f t="shared" si="27"/>
        <v>0.25683024845024716</v>
      </c>
      <c r="AL129" s="1" t="b">
        <f t="shared" si="28"/>
        <v>0</v>
      </c>
      <c r="AM129" s="1">
        <f t="shared" si="29"/>
        <v>1.2126856054932773</v>
      </c>
      <c r="AN129" s="1" t="b">
        <f t="shared" si="30"/>
        <v>0</v>
      </c>
      <c r="AO129" s="1">
        <v>9.4879999999999995</v>
      </c>
    </row>
    <row r="130" spans="1:41">
      <c r="A130" s="7">
        <v>127</v>
      </c>
      <c r="B130" s="9" t="s">
        <v>53</v>
      </c>
      <c r="C130" s="9" t="s">
        <v>33</v>
      </c>
      <c r="D130" s="9" t="s">
        <v>58</v>
      </c>
      <c r="E130" s="16" t="s">
        <v>59</v>
      </c>
      <c r="F130" s="2" t="b">
        <f t="shared" si="23"/>
        <v>1</v>
      </c>
      <c r="G130" s="2" t="b">
        <f t="shared" si="21"/>
        <v>0</v>
      </c>
      <c r="H130" s="1" t="s">
        <v>285</v>
      </c>
      <c r="J130" s="4"/>
      <c r="M130" s="1">
        <f>PRODUCT(SUM(PRODUCT(R130,overview!$J$7),PRODUCT(W130,overview!$K$7),PRODUCT(AB130,overview!$L$7)),1/SUM(overview!$J$7:$L$7))</f>
        <v>0.65727500000000005</v>
      </c>
      <c r="N130" s="1">
        <f>PRODUCT(SUM(PRODUCT(S130,overview!$J$7),PRODUCT(X130,overview!$K$7),PRODUCT(AC130,overview!$L$7)),1/SUM(overview!$J$7:$L$7))</f>
        <v>2.3427249999999997</v>
      </c>
      <c r="O130" s="1">
        <f t="shared" si="17"/>
        <v>9.5</v>
      </c>
      <c r="P130" s="1">
        <f t="shared" si="18"/>
        <v>12.5</v>
      </c>
      <c r="Q130" s="1">
        <f t="shared" si="22"/>
        <v>0.36915793629887833</v>
      </c>
      <c r="R130" s="1">
        <v>0.93899999999999995</v>
      </c>
      <c r="S130" s="1">
        <v>2.0609999999999999</v>
      </c>
      <c r="T130" s="1">
        <v>5.5</v>
      </c>
      <c r="U130" s="1">
        <v>3.5</v>
      </c>
      <c r="V130" s="1">
        <f t="shared" si="19"/>
        <v>0.2899298663490803</v>
      </c>
      <c r="W130" s="1">
        <v>0.504</v>
      </c>
      <c r="X130" s="1">
        <v>2.496</v>
      </c>
      <c r="Y130" s="1">
        <v>4</v>
      </c>
      <c r="Z130" s="1">
        <v>8</v>
      </c>
      <c r="AA130" s="1">
        <f t="shared" si="20"/>
        <v>0.40384615384615385</v>
      </c>
      <c r="AB130" s="1">
        <v>0.54500000000000004</v>
      </c>
      <c r="AC130" s="1">
        <v>2.4550000000000001</v>
      </c>
      <c r="AD130" s="1">
        <v>0</v>
      </c>
      <c r="AE130" s="1">
        <v>1</v>
      </c>
      <c r="AF130" s="1" t="e">
        <f t="shared" si="16"/>
        <v>#DIV/0!</v>
      </c>
      <c r="AH130" s="1">
        <f t="shared" si="24"/>
        <v>0.55733514126024386</v>
      </c>
      <c r="AI130" s="1">
        <f t="shared" si="25"/>
        <v>0.38706030526253471</v>
      </c>
      <c r="AJ130" s="1">
        <f t="shared" si="26"/>
        <v>0.28734439834024894</v>
      </c>
      <c r="AK130" s="1">
        <f t="shared" si="27"/>
        <v>0.37033906432588093</v>
      </c>
      <c r="AL130" s="1" t="b">
        <f t="shared" si="28"/>
        <v>0</v>
      </c>
      <c r="AM130" s="1">
        <f t="shared" si="29"/>
        <v>1.6366429993597145</v>
      </c>
      <c r="AN130" s="1" t="b">
        <f t="shared" si="30"/>
        <v>0</v>
      </c>
      <c r="AO130" s="1">
        <v>9.4879999999999995</v>
      </c>
    </row>
    <row r="131" spans="1:41">
      <c r="A131" s="7">
        <v>128</v>
      </c>
      <c r="B131" s="9" t="s">
        <v>47</v>
      </c>
      <c r="C131" s="9" t="s">
        <v>48</v>
      </c>
      <c r="D131" s="9" t="s">
        <v>47</v>
      </c>
      <c r="E131" s="16" t="s">
        <v>48</v>
      </c>
      <c r="F131" s="2" t="b">
        <f t="shared" si="23"/>
        <v>0</v>
      </c>
      <c r="G131" s="2" t="b">
        <f t="shared" si="21"/>
        <v>0</v>
      </c>
      <c r="H131" s="1" t="s">
        <v>285</v>
      </c>
      <c r="J131" s="3"/>
      <c r="M131" s="1">
        <f>PRODUCT(SUM(PRODUCT(R131,overview!$J$7),PRODUCT(W131,overview!$K$7),PRODUCT(AB131,overview!$L$7)),1/SUM(overview!$J$7:$L$7))</f>
        <v>0.81764999999999999</v>
      </c>
      <c r="N131" s="1">
        <f>PRODUCT(SUM(PRODUCT(S131,overview!$J$7),PRODUCT(X131,overview!$K$7),PRODUCT(AC131,overview!$L$7)),1/SUM(overview!$J$7:$L$7))</f>
        <v>2.1823500000000005</v>
      </c>
      <c r="O131" s="1">
        <f t="shared" si="17"/>
        <v>16.5</v>
      </c>
      <c r="P131" s="1">
        <f t="shared" si="18"/>
        <v>21.5</v>
      </c>
      <c r="Q131" s="1">
        <f t="shared" si="22"/>
        <v>0.48819975131061788</v>
      </c>
      <c r="R131" s="1">
        <v>0.79100000000000004</v>
      </c>
      <c r="S131" s="1">
        <v>2.2090000000000001</v>
      </c>
      <c r="T131" s="1">
        <v>9.5</v>
      </c>
      <c r="U131" s="1">
        <v>11.5</v>
      </c>
      <c r="V131" s="1">
        <f t="shared" si="19"/>
        <v>0.43346596459460102</v>
      </c>
      <c r="W131" s="1">
        <v>0.83099999999999996</v>
      </c>
      <c r="X131" s="1">
        <v>2.169</v>
      </c>
      <c r="Y131" s="1">
        <v>7</v>
      </c>
      <c r="Z131" s="1">
        <v>10</v>
      </c>
      <c r="AA131" s="1">
        <f t="shared" si="20"/>
        <v>0.54732266350523595</v>
      </c>
      <c r="AB131" s="1">
        <v>0.85699999999999998</v>
      </c>
      <c r="AC131" s="1">
        <v>2.1429999999999998</v>
      </c>
      <c r="AD131" s="1">
        <v>0</v>
      </c>
      <c r="AE131" s="1">
        <v>0</v>
      </c>
      <c r="AF131" s="1" t="e">
        <f t="shared" ref="AF131:AF194" si="31">PRODUCT(AE131,1/AD131,1/AC131,AB131)</f>
        <v>#DIV/0!</v>
      </c>
      <c r="AH131" s="1">
        <f t="shared" si="24"/>
        <v>0.51912454045725132</v>
      </c>
      <c r="AI131" s="1">
        <f t="shared" si="25"/>
        <v>0.33810759396189094</v>
      </c>
      <c r="AJ131" s="1">
        <f t="shared" si="26"/>
        <v>0.29096567967698517</v>
      </c>
      <c r="AK131" s="1">
        <f t="shared" si="27"/>
        <v>1.5294669399026593</v>
      </c>
      <c r="AL131" s="1" t="b">
        <f t="shared" si="28"/>
        <v>0</v>
      </c>
      <c r="AM131" s="1">
        <f t="shared" si="29"/>
        <v>2.6950388298550578</v>
      </c>
      <c r="AN131" s="1" t="b">
        <f t="shared" si="30"/>
        <v>0</v>
      </c>
      <c r="AO131" s="1">
        <v>9.4879999999999995</v>
      </c>
    </row>
    <row r="132" spans="1:41">
      <c r="A132" s="7">
        <v>129</v>
      </c>
      <c r="B132" s="9" t="s">
        <v>47</v>
      </c>
      <c r="C132" s="9" t="s">
        <v>48</v>
      </c>
      <c r="D132" s="9" t="s">
        <v>47</v>
      </c>
      <c r="E132" s="16" t="s">
        <v>48</v>
      </c>
      <c r="F132" s="2" t="b">
        <f t="shared" si="23"/>
        <v>0</v>
      </c>
      <c r="G132" s="2" t="b">
        <f t="shared" si="21"/>
        <v>0</v>
      </c>
      <c r="H132" s="1" t="s">
        <v>285</v>
      </c>
      <c r="J132" s="3"/>
      <c r="M132" s="1">
        <f>PRODUCT(SUM(PRODUCT(R132,overview!$J$7),PRODUCT(W132,overview!$K$7),PRODUCT(AB132,overview!$L$7)),1/SUM(overview!$J$7:$L$7))</f>
        <v>0.93784999999999996</v>
      </c>
      <c r="N132" s="1">
        <f>PRODUCT(SUM(PRODUCT(S132,overview!$J$7),PRODUCT(X132,overview!$K$7),PRODUCT(AC132,overview!$L$7)),1/SUM(overview!$J$7:$L$7))</f>
        <v>2.0621500000000004</v>
      </c>
      <c r="O132" s="1">
        <f t="shared" ref="O132:O195" si="32">SUM(T132,Y132,AD132)</f>
        <v>14.2</v>
      </c>
      <c r="P132" s="1">
        <f t="shared" ref="P132:P195" si="33">SUM(U132,Z132,AE132)</f>
        <v>9.8000000000000007</v>
      </c>
      <c r="Q132" s="1">
        <f t="shared" si="22"/>
        <v>0.31387076185015433</v>
      </c>
      <c r="R132" s="1">
        <v>0.91300000000000003</v>
      </c>
      <c r="S132" s="1">
        <v>2.0870000000000002</v>
      </c>
      <c r="T132" s="1">
        <v>7</v>
      </c>
      <c r="U132" s="1">
        <v>3</v>
      </c>
      <c r="V132" s="1">
        <f t="shared" ref="V132:V195" si="34">PRODUCT(U132,1/T132,1/S132,R132)</f>
        <v>0.18748716544595795</v>
      </c>
      <c r="W132" s="1">
        <v>0.95499999999999996</v>
      </c>
      <c r="X132" s="1">
        <v>2.0449999999999999</v>
      </c>
      <c r="Y132" s="1">
        <v>7.2</v>
      </c>
      <c r="Z132" s="1">
        <v>6.8</v>
      </c>
      <c r="AA132" s="1">
        <f t="shared" ref="AA132:AA195" si="35">PRODUCT(Z132,1/Y132,1/X132,W132)</f>
        <v>0.44104862809019291</v>
      </c>
      <c r="AB132" s="1">
        <v>0.85699999999999998</v>
      </c>
      <c r="AC132" s="1">
        <v>2.1429999999999998</v>
      </c>
      <c r="AD132" s="1">
        <v>0</v>
      </c>
      <c r="AE132" s="1">
        <v>0</v>
      </c>
      <c r="AF132" s="1" t="e">
        <f t="shared" si="31"/>
        <v>#DIV/0!</v>
      </c>
      <c r="AH132" s="1">
        <f t="shared" si="24"/>
        <v>0.54842779297330535</v>
      </c>
      <c r="AI132" s="1">
        <f t="shared" si="25"/>
        <v>0.31319110646490078</v>
      </c>
      <c r="AJ132" s="1">
        <f t="shared" si="26"/>
        <v>0.49992361429384891</v>
      </c>
      <c r="AK132" s="1">
        <f t="shared" si="27"/>
        <v>6.624575094452501</v>
      </c>
      <c r="AL132" s="1" t="b">
        <f t="shared" si="28"/>
        <v>0</v>
      </c>
      <c r="AM132" s="1">
        <f t="shared" si="29"/>
        <v>3.3452194111464375</v>
      </c>
      <c r="AN132" s="1" t="b">
        <f t="shared" si="30"/>
        <v>0</v>
      </c>
      <c r="AO132" s="1">
        <v>9.4879999999999995</v>
      </c>
    </row>
    <row r="133" spans="1:41">
      <c r="A133" s="7">
        <v>130</v>
      </c>
      <c r="B133" s="9" t="s">
        <v>56</v>
      </c>
      <c r="C133" s="9" t="s">
        <v>31</v>
      </c>
      <c r="D133" s="9" t="s">
        <v>56</v>
      </c>
      <c r="E133" s="16" t="s">
        <v>31</v>
      </c>
      <c r="F133" s="2" t="b">
        <f t="shared" si="23"/>
        <v>0</v>
      </c>
      <c r="G133" s="2" t="b">
        <f t="shared" ref="G133:G196" si="36">AND(NOT(D133=B133),OR(D133="CAT",D133="CAC",D133="ATA",D133="ATT",D133="TTA",D133="ATG",D133="CCG",D133="AGA",D133="CGG",D133="AGG",D133="CGA",D133="CGC",D133="TCC",D133="ACG",D133="ACC",D133="GTA",D133="TGG",D133="TAT",B133="GAA",B133="GAT",B133="GAG",B133="AAG",B133="AAA",B133="CTA",B133="CTT",B133="CTC",B133="AAC",B133="CCA",B133="CCT",B133="CAG",B133="CAA",B133="CGT",B133="AGT",B133="AGC",B133="TCA",B133="TCT",B133="GTC"))</f>
        <v>0</v>
      </c>
      <c r="H133" s="1" t="s">
        <v>285</v>
      </c>
      <c r="J133" s="3"/>
      <c r="M133" s="1">
        <f>PRODUCT(SUM(PRODUCT(R133,overview!$J$7),PRODUCT(W133,overview!$K$7),PRODUCT(AB133,overview!$L$7)),1/SUM(overview!$J$7:$L$7))</f>
        <v>1.0137</v>
      </c>
      <c r="N133" s="1">
        <f>PRODUCT(SUM(PRODUCT(S133,overview!$J$7),PRODUCT(X133,overview!$K$7),PRODUCT(AC133,overview!$L$7)),1/SUM(overview!$J$7:$L$7))</f>
        <v>1.9863</v>
      </c>
      <c r="O133" s="1">
        <f t="shared" si="32"/>
        <v>17</v>
      </c>
      <c r="P133" s="1">
        <f t="shared" si="33"/>
        <v>6</v>
      </c>
      <c r="Q133" s="1">
        <f t="shared" ref="Q133:Q196" si="37">PRODUCT(P133,1/O133,1/$N133,$M133)</f>
        <v>0.18012207148378157</v>
      </c>
      <c r="R133" s="1">
        <v>1.032</v>
      </c>
      <c r="S133" s="1">
        <v>1.968</v>
      </c>
      <c r="T133" s="1">
        <v>10</v>
      </c>
      <c r="U133" s="1">
        <v>4</v>
      </c>
      <c r="V133" s="1">
        <f t="shared" si="34"/>
        <v>0.20975609756097563</v>
      </c>
      <c r="W133" s="1">
        <v>1.004</v>
      </c>
      <c r="X133" s="1">
        <v>1.996</v>
      </c>
      <c r="Y133" s="1">
        <v>7</v>
      </c>
      <c r="Z133" s="1">
        <v>2</v>
      </c>
      <c r="AA133" s="1">
        <f t="shared" si="35"/>
        <v>0.14371600343544227</v>
      </c>
      <c r="AB133" s="1">
        <v>1</v>
      </c>
      <c r="AC133" s="1">
        <v>2</v>
      </c>
      <c r="AD133" s="1">
        <v>0</v>
      </c>
      <c r="AE133" s="1">
        <v>0</v>
      </c>
      <c r="AF133" s="1" t="e">
        <f t="shared" si="31"/>
        <v>#DIV/0!</v>
      </c>
      <c r="AH133" s="1">
        <f t="shared" si="24"/>
        <v>0.53764967663415786</v>
      </c>
      <c r="AI133" s="1">
        <f t="shared" si="25"/>
        <v>0.29584160391957437</v>
      </c>
      <c r="AJ133" s="1">
        <f t="shared" si="26"/>
        <v>0.99546648589102626</v>
      </c>
      <c r="AK133" s="1">
        <f t="shared" si="27"/>
        <v>17.903910050018379</v>
      </c>
      <c r="AL133" s="1" t="b">
        <f t="shared" si="28"/>
        <v>1</v>
      </c>
      <c r="AM133" s="1">
        <f t="shared" si="29"/>
        <v>4.3932353356979981</v>
      </c>
      <c r="AN133" s="1" t="b">
        <f t="shared" si="30"/>
        <v>0</v>
      </c>
      <c r="AO133" s="1">
        <v>9.4879999999999995</v>
      </c>
    </row>
    <row r="134" spans="1:41">
      <c r="A134" s="7">
        <v>131</v>
      </c>
      <c r="B134" s="9" t="s">
        <v>56</v>
      </c>
      <c r="C134" s="9" t="s">
        <v>31</v>
      </c>
      <c r="D134" s="9" t="s">
        <v>53</v>
      </c>
      <c r="E134" s="16" t="s">
        <v>33</v>
      </c>
      <c r="F134" s="2" t="b">
        <f t="shared" si="23"/>
        <v>0</v>
      </c>
      <c r="G134" s="2" t="b">
        <f t="shared" si="36"/>
        <v>1</v>
      </c>
      <c r="H134" s="1" t="s">
        <v>285</v>
      </c>
      <c r="J134" s="3"/>
      <c r="M134" s="1">
        <f>PRODUCT(SUM(PRODUCT(R134,overview!$J$7),PRODUCT(W134,overview!$K$7),PRODUCT(AB134,overview!$L$7)),1/SUM(overview!$J$7:$L$7))</f>
        <v>0.99632500000000013</v>
      </c>
      <c r="N134" s="1">
        <f>PRODUCT(SUM(PRODUCT(S134,overview!$J$7),PRODUCT(X134,overview!$K$7),PRODUCT(AC134,overview!$L$7)),1/SUM(overview!$J$7:$L$7))</f>
        <v>2.0036750000000003</v>
      </c>
      <c r="O134" s="1">
        <f t="shared" si="32"/>
        <v>12.2</v>
      </c>
      <c r="P134" s="1">
        <f t="shared" si="33"/>
        <v>16.8</v>
      </c>
      <c r="Q134" s="1">
        <f t="shared" si="37"/>
        <v>0.68473605978522667</v>
      </c>
      <c r="R134" s="1">
        <v>1.002</v>
      </c>
      <c r="S134" s="1">
        <v>1.998</v>
      </c>
      <c r="T134" s="1">
        <v>5.2</v>
      </c>
      <c r="U134" s="1">
        <v>10.8</v>
      </c>
      <c r="V134" s="1">
        <f t="shared" si="34"/>
        <v>1.0415800415800418</v>
      </c>
      <c r="W134" s="1">
        <v>0.99299999999999999</v>
      </c>
      <c r="X134" s="1">
        <v>2.0070000000000001</v>
      </c>
      <c r="Y134" s="1">
        <v>7</v>
      </c>
      <c r="Z134" s="1">
        <v>5</v>
      </c>
      <c r="AA134" s="1">
        <f t="shared" si="35"/>
        <v>0.35340593636557754</v>
      </c>
      <c r="AB134" s="1">
        <v>1</v>
      </c>
      <c r="AC134" s="1">
        <v>2</v>
      </c>
      <c r="AD134" s="1">
        <v>0</v>
      </c>
      <c r="AE134" s="1">
        <v>1</v>
      </c>
      <c r="AF134" s="1" t="e">
        <f t="shared" si="31"/>
        <v>#DIV/0!</v>
      </c>
      <c r="AH134" s="1">
        <f t="shared" si="24"/>
        <v>0.50348294683072992</v>
      </c>
      <c r="AI134" s="1">
        <f t="shared" si="25"/>
        <v>0.28953738926261763</v>
      </c>
      <c r="AJ134" s="1">
        <f t="shared" si="26"/>
        <v>1.016773946033505</v>
      </c>
      <c r="AK134" s="1">
        <f t="shared" si="27"/>
        <v>35.583973326390861</v>
      </c>
      <c r="AL134" s="1" t="b">
        <f t="shared" si="28"/>
        <v>1</v>
      </c>
      <c r="AM134" s="1">
        <f t="shared" si="29"/>
        <v>6.293436814219179</v>
      </c>
      <c r="AN134" s="1" t="b">
        <f t="shared" si="30"/>
        <v>0</v>
      </c>
      <c r="AO134" s="1">
        <v>9.4879999999999995</v>
      </c>
    </row>
    <row r="135" spans="1:41">
      <c r="A135" s="7">
        <v>132</v>
      </c>
      <c r="B135" s="9" t="s">
        <v>53</v>
      </c>
      <c r="C135" s="9" t="s">
        <v>33</v>
      </c>
      <c r="D135" s="9" t="s">
        <v>32</v>
      </c>
      <c r="E135" s="16" t="s">
        <v>33</v>
      </c>
      <c r="F135" s="2" t="b">
        <f t="shared" ref="F135:F198" si="38">AND(NOT(B135=D135),OR(B135="CAT",B135="CAC",B135="ATA",B135="ATT",B135="TTA",B135="ATG",B135="CCG",B135="AGA",B135="CGG",B135="AGG",B135="CGA",B135="CGC",B135="TCC",B135="ACG",B135="ACC",B135="GTA",B135="TGG",B135="TAT",D135="GAA",D135="GAT",D135="GAG",D135="AAG",D135="AAA",D135="CTA",D135="CTT",D135="CTC",D135="AAC",D135="CCA",D135="CCT",D135="CAG",D135="CAA",D135="CGT",D135="AGT",D135="AGC",D135="TCA",D135="TCT",D135="GTC"))</f>
        <v>1</v>
      </c>
      <c r="G135" s="2" t="b">
        <f t="shared" si="36"/>
        <v>0</v>
      </c>
      <c r="H135" s="1" t="s">
        <v>285</v>
      </c>
      <c r="J135" s="3"/>
      <c r="M135" s="1">
        <f>PRODUCT(SUM(PRODUCT(R135,overview!$J$7),PRODUCT(W135,overview!$K$7),PRODUCT(AB135,overview!$L$7)),1/SUM(overview!$J$7:$L$7))</f>
        <v>0.96110000000000007</v>
      </c>
      <c r="N135" s="1">
        <f>PRODUCT(SUM(PRODUCT(S135,overview!$J$7),PRODUCT(X135,overview!$K$7),PRODUCT(AC135,overview!$L$7)),1/SUM(overview!$J$7:$L$7))</f>
        <v>2.0388999999999999</v>
      </c>
      <c r="O135" s="1">
        <f t="shared" si="32"/>
        <v>15</v>
      </c>
      <c r="P135" s="1">
        <f t="shared" si="33"/>
        <v>17</v>
      </c>
      <c r="Q135" s="1">
        <f t="shared" si="37"/>
        <v>0.53423251099449043</v>
      </c>
      <c r="R135" s="1">
        <v>0.996</v>
      </c>
      <c r="S135" s="1">
        <v>2.004</v>
      </c>
      <c r="T135" s="1">
        <v>7</v>
      </c>
      <c r="U135" s="1">
        <v>7</v>
      </c>
      <c r="V135" s="1">
        <f t="shared" si="34"/>
        <v>0.49700598802395207</v>
      </c>
      <c r="W135" s="1">
        <v>0.94</v>
      </c>
      <c r="X135" s="1">
        <v>2.06</v>
      </c>
      <c r="Y135" s="1">
        <v>7</v>
      </c>
      <c r="Z135" s="1">
        <v>10</v>
      </c>
      <c r="AA135" s="1">
        <f t="shared" si="35"/>
        <v>0.65187239944521491</v>
      </c>
      <c r="AB135" s="1">
        <v>1</v>
      </c>
      <c r="AC135" s="1">
        <v>2</v>
      </c>
      <c r="AD135" s="1">
        <v>1</v>
      </c>
      <c r="AE135" s="1">
        <v>0</v>
      </c>
      <c r="AF135" s="1">
        <f t="shared" si="31"/>
        <v>0</v>
      </c>
      <c r="AH135" s="1">
        <f t="shared" si="24"/>
        <v>0.54760544974894654</v>
      </c>
      <c r="AI135" s="1">
        <f t="shared" si="25"/>
        <v>0.26929888468349999</v>
      </c>
      <c r="AJ135" s="1">
        <f t="shared" si="26"/>
        <v>1.0250384549649636</v>
      </c>
      <c r="AK135" s="1">
        <f t="shared" si="27"/>
        <v>43.335734698802298</v>
      </c>
      <c r="AL135" s="1" t="b">
        <f t="shared" si="28"/>
        <v>1</v>
      </c>
      <c r="AM135" s="1">
        <f t="shared" si="29"/>
        <v>7.7432434536328056</v>
      </c>
      <c r="AN135" s="1" t="b">
        <f t="shared" si="30"/>
        <v>0</v>
      </c>
      <c r="AO135" s="1">
        <v>9.4879999999999995</v>
      </c>
    </row>
    <row r="136" spans="1:41">
      <c r="A136" s="7">
        <v>133</v>
      </c>
      <c r="B136" s="9" t="s">
        <v>47</v>
      </c>
      <c r="C136" s="9" t="s">
        <v>48</v>
      </c>
      <c r="D136" s="9" t="s">
        <v>47</v>
      </c>
      <c r="E136" s="16" t="s">
        <v>48</v>
      </c>
      <c r="F136" s="2" t="b">
        <f t="shared" si="38"/>
        <v>0</v>
      </c>
      <c r="G136" s="2" t="b">
        <f t="shared" si="36"/>
        <v>0</v>
      </c>
      <c r="H136" s="1" t="s">
        <v>285</v>
      </c>
      <c r="J136" s="3"/>
      <c r="M136" s="1">
        <f>PRODUCT(SUM(PRODUCT(R136,overview!$J$7),PRODUCT(W136,overview!$K$7),PRODUCT(AB136,overview!$L$7)),1/SUM(overview!$J$7:$L$7))</f>
        <v>0.76750000000000007</v>
      </c>
      <c r="N136" s="1">
        <f>PRODUCT(SUM(PRODUCT(S136,overview!$J$7),PRODUCT(X136,overview!$K$7),PRODUCT(AC136,overview!$L$7)),1/SUM(overview!$J$7:$L$7))</f>
        <v>2.2325000000000004</v>
      </c>
      <c r="O136" s="1">
        <f t="shared" si="32"/>
        <v>11.6</v>
      </c>
      <c r="P136" s="1">
        <f t="shared" si="33"/>
        <v>22.4</v>
      </c>
      <c r="Q136" s="1">
        <f t="shared" si="37"/>
        <v>0.66386067884310918</v>
      </c>
      <c r="R136" s="1">
        <v>0.56200000000000006</v>
      </c>
      <c r="S136" s="1">
        <v>2.4380000000000002</v>
      </c>
      <c r="T136" s="1">
        <v>5.5</v>
      </c>
      <c r="U136" s="1">
        <v>8.5</v>
      </c>
      <c r="V136" s="1">
        <f t="shared" si="34"/>
        <v>0.35625326273398461</v>
      </c>
      <c r="W136" s="1">
        <v>0.879</v>
      </c>
      <c r="X136" s="1">
        <v>2.121</v>
      </c>
      <c r="Y136" s="1">
        <v>6.1</v>
      </c>
      <c r="Z136" s="1">
        <v>13.9</v>
      </c>
      <c r="AA136" s="1">
        <f t="shared" si="35"/>
        <v>0.94435040693764938</v>
      </c>
      <c r="AB136" s="1">
        <v>0.85699999999999998</v>
      </c>
      <c r="AC136" s="1">
        <v>2.1429999999999998</v>
      </c>
      <c r="AD136" s="1">
        <v>0</v>
      </c>
      <c r="AE136" s="1">
        <v>0</v>
      </c>
      <c r="AF136" s="1" t="e">
        <f t="shared" si="31"/>
        <v>#DIV/0!</v>
      </c>
      <c r="AH136" s="1">
        <f t="shared" ref="AH136:AH199" si="39">(SUM(Z132:Z142)*SUM(W132:W142))/(SUM(Y132:Y142)*SUM(X132:X142))</f>
        <v>0.5942750275422729</v>
      </c>
      <c r="AI136" s="1">
        <f t="shared" ref="AI136:AI199" si="40">(SUM(U132:U142)*SUM(R132:R142))/(SUM(T132:T142)*SUM(S132:S142))</f>
        <v>0.23482887041283473</v>
      </c>
      <c r="AJ136" s="1">
        <f t="shared" ref="AJ136:AJ199" si="41">(SUM(AE132:AE142)*SUM(AB132:AB142))/(SUM(AD132:AD142)*SUM(AC132:AC142))</f>
        <v>1.0250384549649634</v>
      </c>
      <c r="AK136" s="1">
        <f t="shared" si="27"/>
        <v>36.395152814197289</v>
      </c>
      <c r="AL136" s="1" t="b">
        <f t="shared" si="28"/>
        <v>1</v>
      </c>
      <c r="AM136" s="1">
        <f t="shared" si="29"/>
        <v>12.657068235918709</v>
      </c>
      <c r="AN136" s="1" t="b">
        <f t="shared" si="30"/>
        <v>1</v>
      </c>
      <c r="AO136" s="1">
        <v>9.4879999999999995</v>
      </c>
    </row>
    <row r="137" spans="1:41">
      <c r="A137" s="7">
        <v>134</v>
      </c>
      <c r="B137" s="9" t="s">
        <v>79</v>
      </c>
      <c r="C137" s="9" t="s">
        <v>48</v>
      </c>
      <c r="D137" s="9" t="s">
        <v>62</v>
      </c>
      <c r="E137" s="16" t="s">
        <v>48</v>
      </c>
      <c r="F137" s="2" t="b">
        <f t="shared" si="38"/>
        <v>1</v>
      </c>
      <c r="G137" s="2" t="b">
        <f t="shared" si="36"/>
        <v>1</v>
      </c>
      <c r="H137" s="1" t="s">
        <v>285</v>
      </c>
      <c r="J137" s="3"/>
      <c r="M137" s="1">
        <f>PRODUCT(SUM(PRODUCT(R137,overview!$J$7),PRODUCT(W137,overview!$K$7),PRODUCT(AB137,overview!$L$7)),1/SUM(overview!$J$7:$L$7))</f>
        <v>1.0223</v>
      </c>
      <c r="N137" s="1">
        <f>PRODUCT(SUM(PRODUCT(S137,overview!$J$7),PRODUCT(X137,overview!$K$7),PRODUCT(AC137,overview!$L$7)),1/SUM(overview!$J$7:$L$7))</f>
        <v>1.9777000000000002</v>
      </c>
      <c r="O137" s="1">
        <f t="shared" si="32"/>
        <v>23</v>
      </c>
      <c r="P137" s="1">
        <f t="shared" si="33"/>
        <v>5</v>
      </c>
      <c r="Q137" s="1">
        <f t="shared" si="37"/>
        <v>0.11237251880203396</v>
      </c>
      <c r="R137" s="1">
        <v>1.131</v>
      </c>
      <c r="S137" s="1">
        <v>1.869</v>
      </c>
      <c r="T137" s="1">
        <v>13</v>
      </c>
      <c r="U137" s="1">
        <v>0</v>
      </c>
      <c r="V137" s="1">
        <f t="shared" si="34"/>
        <v>0</v>
      </c>
      <c r="W137" s="1">
        <v>0.95899999999999996</v>
      </c>
      <c r="X137" s="1">
        <v>2.0409999999999999</v>
      </c>
      <c r="Y137" s="1">
        <v>9</v>
      </c>
      <c r="Z137" s="1">
        <v>5</v>
      </c>
      <c r="AA137" s="1">
        <f t="shared" si="35"/>
        <v>0.26103761772551587</v>
      </c>
      <c r="AB137" s="1">
        <v>1.083</v>
      </c>
      <c r="AC137" s="1">
        <v>1.917</v>
      </c>
      <c r="AD137" s="1">
        <v>1</v>
      </c>
      <c r="AE137" s="1">
        <v>0</v>
      </c>
      <c r="AF137" s="1">
        <f t="shared" si="31"/>
        <v>0</v>
      </c>
      <c r="AH137" s="1">
        <f t="shared" si="39"/>
        <v>0.5612156714814176</v>
      </c>
      <c r="AI137" s="1">
        <f t="shared" si="40"/>
        <v>0.22690548213951872</v>
      </c>
      <c r="AJ137" s="1">
        <f t="shared" si="41"/>
        <v>0.63189568706118371</v>
      </c>
      <c r="AK137" s="1">
        <f t="shared" si="27"/>
        <v>30.025597837104385</v>
      </c>
      <c r="AL137" s="1" t="b">
        <f t="shared" si="28"/>
        <v>1</v>
      </c>
      <c r="AM137" s="1">
        <f t="shared" si="29"/>
        <v>23.525259421301644</v>
      </c>
      <c r="AN137" s="1" t="b">
        <f t="shared" si="30"/>
        <v>1</v>
      </c>
      <c r="AO137" s="1">
        <v>9.4879999999999995</v>
      </c>
    </row>
    <row r="138" spans="1:41">
      <c r="A138" s="7">
        <v>135</v>
      </c>
      <c r="B138" s="9" t="s">
        <v>49</v>
      </c>
      <c r="C138" s="9" t="s">
        <v>50</v>
      </c>
      <c r="D138" s="9" t="s">
        <v>47</v>
      </c>
      <c r="E138" s="16" t="s">
        <v>48</v>
      </c>
      <c r="F138" s="2" t="b">
        <f t="shared" si="38"/>
        <v>0</v>
      </c>
      <c r="G138" s="2" t="b">
        <f t="shared" si="36"/>
        <v>1</v>
      </c>
      <c r="H138" s="1" t="s">
        <v>285</v>
      </c>
      <c r="J138" s="3"/>
      <c r="K138" s="2"/>
      <c r="L138" s="2"/>
      <c r="M138" s="1">
        <f>PRODUCT(SUM(PRODUCT(R138,overview!$J$7),PRODUCT(W138,overview!$K$7),PRODUCT(AB138,overview!$L$7)),1/SUM(overview!$J$7:$L$7))</f>
        <v>0.81667499999999993</v>
      </c>
      <c r="N138" s="1">
        <f>PRODUCT(SUM(PRODUCT(S138,overview!$J$7),PRODUCT(X138,overview!$K$7),PRODUCT(AC138,overview!$L$7)),1/SUM(overview!$J$7:$L$7))</f>
        <v>2.183325</v>
      </c>
      <c r="O138" s="1">
        <f t="shared" si="32"/>
        <v>12.3</v>
      </c>
      <c r="P138" s="1">
        <f t="shared" si="33"/>
        <v>15.7</v>
      </c>
      <c r="Q138" s="1">
        <f t="shared" si="37"/>
        <v>0.47744727009291321</v>
      </c>
      <c r="R138" s="1">
        <v>0.375</v>
      </c>
      <c r="S138" s="1">
        <v>2.625</v>
      </c>
      <c r="T138" s="1">
        <v>2.5</v>
      </c>
      <c r="U138" s="1">
        <v>3.5</v>
      </c>
      <c r="V138" s="1">
        <f t="shared" si="34"/>
        <v>0.2</v>
      </c>
      <c r="W138" s="1">
        <v>1.079</v>
      </c>
      <c r="X138" s="1">
        <v>1.921</v>
      </c>
      <c r="Y138" s="1">
        <v>9.8000000000000007</v>
      </c>
      <c r="Z138" s="1">
        <v>11.2</v>
      </c>
      <c r="AA138" s="1">
        <f t="shared" si="35"/>
        <v>0.64192756748717172</v>
      </c>
      <c r="AB138" s="1">
        <v>0.442</v>
      </c>
      <c r="AC138" s="1">
        <v>2.5579999999999998</v>
      </c>
      <c r="AD138" s="1">
        <v>0</v>
      </c>
      <c r="AE138" s="1">
        <v>1</v>
      </c>
      <c r="AF138" s="1" t="e">
        <f t="shared" si="31"/>
        <v>#DIV/0!</v>
      </c>
      <c r="AH138" s="1">
        <f t="shared" si="39"/>
        <v>0.79552209888333714</v>
      </c>
      <c r="AI138" s="1">
        <f t="shared" si="40"/>
        <v>0.21382780874476243</v>
      </c>
      <c r="AJ138" s="1">
        <f t="shared" si="41"/>
        <v>0.53318820340096951</v>
      </c>
      <c r="AK138" s="1">
        <f t="shared" si="27"/>
        <v>24.164201633554647</v>
      </c>
      <c r="AL138" s="1" t="b">
        <f t="shared" si="28"/>
        <v>1</v>
      </c>
      <c r="AM138" s="1">
        <f t="shared" si="29"/>
        <v>42.465456152285974</v>
      </c>
      <c r="AN138" s="1" t="b">
        <f t="shared" si="30"/>
        <v>1</v>
      </c>
      <c r="AO138" s="1">
        <v>9.4879999999999995</v>
      </c>
    </row>
    <row r="139" spans="1:41">
      <c r="A139" s="7">
        <v>136</v>
      </c>
      <c r="B139" s="9" t="s">
        <v>56</v>
      </c>
      <c r="C139" s="9" t="s">
        <v>31</v>
      </c>
      <c r="D139" s="9" t="s">
        <v>47</v>
      </c>
      <c r="E139" s="16" t="s">
        <v>48</v>
      </c>
      <c r="F139" s="2" t="b">
        <f t="shared" si="38"/>
        <v>0</v>
      </c>
      <c r="G139" s="2" t="b">
        <f t="shared" si="36"/>
        <v>1</v>
      </c>
      <c r="H139" s="1" t="s">
        <v>285</v>
      </c>
      <c r="J139" s="3"/>
      <c r="K139" s="2"/>
      <c r="L139" s="2"/>
      <c r="M139" s="1">
        <f>PRODUCT(SUM(PRODUCT(R139,overview!$J$7),PRODUCT(W139,overview!$K$7),PRODUCT(AB139,overview!$L$7)),1/SUM(overview!$J$7:$L$7))</f>
        <v>0.92687499999999989</v>
      </c>
      <c r="N139" s="1">
        <f>PRODUCT(SUM(PRODUCT(S139,overview!$J$7),PRODUCT(X139,overview!$K$7),PRODUCT(AC139,overview!$L$7)),1/SUM(overview!$J$7:$L$7))</f>
        <v>2.0731250000000001</v>
      </c>
      <c r="O139" s="1">
        <f t="shared" si="32"/>
        <v>9.5</v>
      </c>
      <c r="P139" s="1">
        <f t="shared" si="33"/>
        <v>9.5</v>
      </c>
      <c r="Q139" s="1">
        <f t="shared" si="37"/>
        <v>0.4470907446487789</v>
      </c>
      <c r="R139" s="1">
        <v>1</v>
      </c>
      <c r="S139" s="1">
        <v>2</v>
      </c>
      <c r="T139" s="1">
        <v>5</v>
      </c>
      <c r="U139" s="1">
        <v>0</v>
      </c>
      <c r="V139" s="1">
        <f t="shared" si="34"/>
        <v>0</v>
      </c>
      <c r="W139" s="1">
        <v>0.88700000000000001</v>
      </c>
      <c r="X139" s="1">
        <v>2.113</v>
      </c>
      <c r="Y139" s="1">
        <v>4.5</v>
      </c>
      <c r="Z139" s="1">
        <v>7.5</v>
      </c>
      <c r="AA139" s="1">
        <f t="shared" si="35"/>
        <v>0.69963716674554344</v>
      </c>
      <c r="AB139" s="1">
        <v>0.9</v>
      </c>
      <c r="AC139" s="1">
        <v>2.1</v>
      </c>
      <c r="AD139" s="1">
        <v>0</v>
      </c>
      <c r="AE139" s="1">
        <v>2</v>
      </c>
      <c r="AF139" s="1" t="e">
        <f t="shared" si="31"/>
        <v>#DIV/0!</v>
      </c>
      <c r="AH139" s="1">
        <f t="shared" si="39"/>
        <v>0.85313024277469962</v>
      </c>
      <c r="AI139" s="1">
        <f t="shared" si="40"/>
        <v>0.14373046215149021</v>
      </c>
      <c r="AJ139" s="1">
        <f t="shared" si="41"/>
        <v>0.43021035534603663</v>
      </c>
      <c r="AK139" s="1">
        <f t="shared" ref="AK139:AK202" si="42">(((SUM(AJ137:AJ141))-(SUM(AI137:AI141)))^2)/(AVERAGE(AI137:AI141))</f>
        <v>17.760441240202447</v>
      </c>
      <c r="AL139" s="1" t="b">
        <f t="shared" ref="AL139:AL202" si="43">IF(AK139&gt;AO139, TRUE, FALSE)</f>
        <v>1</v>
      </c>
      <c r="AM139" s="1">
        <f t="shared" ref="AM139:AM202" si="44">(((SUM(AH137:AH141))-(SUM(AI137:AI141)))^2)/(AVERAGE(AI137:AI141))</f>
        <v>73.602092330733285</v>
      </c>
      <c r="AN139" s="1" t="b">
        <f t="shared" ref="AN139:AN202" si="45">IF(AM139&gt;AO139, TRUE, FALSE)</f>
        <v>1</v>
      </c>
      <c r="AO139" s="1">
        <v>9.4879999999999995</v>
      </c>
    </row>
    <row r="140" spans="1:41">
      <c r="A140" s="7">
        <v>137</v>
      </c>
      <c r="B140" s="9" t="s">
        <v>45</v>
      </c>
      <c r="C140" s="9" t="s">
        <v>46</v>
      </c>
      <c r="D140" s="9" t="s">
        <v>45</v>
      </c>
      <c r="E140" s="16" t="s">
        <v>46</v>
      </c>
      <c r="F140" s="2" t="b">
        <f t="shared" si="38"/>
        <v>0</v>
      </c>
      <c r="G140" s="2" t="b">
        <f t="shared" si="36"/>
        <v>0</v>
      </c>
      <c r="H140" s="1" t="s">
        <v>285</v>
      </c>
      <c r="J140" s="3"/>
      <c r="K140" s="2"/>
      <c r="L140" s="2"/>
      <c r="M140" s="1">
        <f>PRODUCT(SUM(PRODUCT(R140,overview!$J$7),PRODUCT(W140,overview!$K$7),PRODUCT(AB140,overview!$L$7)),1/SUM(overview!$J$7:$L$7))</f>
        <v>0.98875000000000002</v>
      </c>
      <c r="N140" s="1">
        <f>PRODUCT(SUM(PRODUCT(S140,overview!$J$7),PRODUCT(X140,overview!$K$7),PRODUCT(AC140,overview!$L$7)),1/SUM(overview!$J$7:$L$7))</f>
        <v>2.01125</v>
      </c>
      <c r="O140" s="1">
        <f t="shared" si="32"/>
        <v>11</v>
      </c>
      <c r="P140" s="1">
        <f t="shared" si="33"/>
        <v>7</v>
      </c>
      <c r="Q140" s="1">
        <f t="shared" si="37"/>
        <v>0.31284253347646762</v>
      </c>
      <c r="R140" s="1">
        <v>1.0249999999999999</v>
      </c>
      <c r="S140" s="1">
        <v>1.9750000000000001</v>
      </c>
      <c r="T140" s="1">
        <v>5</v>
      </c>
      <c r="U140" s="1">
        <v>0</v>
      </c>
      <c r="V140" s="1">
        <f t="shared" si="34"/>
        <v>0</v>
      </c>
      <c r="W140" s="1">
        <v>0.96799999999999997</v>
      </c>
      <c r="X140" s="1">
        <v>2.032</v>
      </c>
      <c r="Y140" s="1">
        <v>6</v>
      </c>
      <c r="Z140" s="1">
        <v>7</v>
      </c>
      <c r="AA140" s="1">
        <f t="shared" si="35"/>
        <v>0.55577427821522296</v>
      </c>
      <c r="AB140" s="1">
        <v>1</v>
      </c>
      <c r="AC140" s="1">
        <v>2</v>
      </c>
      <c r="AD140" s="1">
        <v>0</v>
      </c>
      <c r="AE140" s="1">
        <v>0</v>
      </c>
      <c r="AF140" s="1" t="e">
        <f t="shared" si="31"/>
        <v>#DIV/0!</v>
      </c>
      <c r="AH140" s="1">
        <f t="shared" si="39"/>
        <v>0.93689538223945523</v>
      </c>
      <c r="AI140" s="1">
        <f t="shared" si="40"/>
        <v>0.11094557616296749</v>
      </c>
      <c r="AJ140" s="1">
        <f t="shared" si="41"/>
        <v>0.43021035534603663</v>
      </c>
      <c r="AK140" s="1">
        <f t="shared" si="42"/>
        <v>16.882858305681388</v>
      </c>
      <c r="AL140" s="1" t="b">
        <f t="shared" si="43"/>
        <v>1</v>
      </c>
      <c r="AM140" s="1">
        <f t="shared" si="44"/>
        <v>123.79136122121068</v>
      </c>
      <c r="AN140" s="1" t="b">
        <f t="shared" si="45"/>
        <v>1</v>
      </c>
      <c r="AO140" s="1">
        <v>9.4879999999999995</v>
      </c>
    </row>
    <row r="141" spans="1:41">
      <c r="A141" s="7">
        <v>138</v>
      </c>
      <c r="B141" s="9" t="s">
        <v>104</v>
      </c>
      <c r="C141" s="9" t="s">
        <v>37</v>
      </c>
      <c r="D141" s="9" t="s">
        <v>94</v>
      </c>
      <c r="E141" s="16" t="s">
        <v>55</v>
      </c>
      <c r="F141" s="2" t="b">
        <f t="shared" si="38"/>
        <v>1</v>
      </c>
      <c r="G141" s="2" t="b">
        <f t="shared" si="36"/>
        <v>0</v>
      </c>
      <c r="H141" s="1" t="s">
        <v>285</v>
      </c>
      <c r="J141" s="3"/>
      <c r="M141" s="1">
        <f>PRODUCT(SUM(PRODUCT(R141,overview!$J$7),PRODUCT(W141,overview!$K$7),PRODUCT(AB141,overview!$L$7)),1/SUM(overview!$J$7:$L$7))</f>
        <v>0.36304999999999998</v>
      </c>
      <c r="N141" s="1">
        <f>PRODUCT(SUM(PRODUCT(S141,overview!$J$7),PRODUCT(X141,overview!$K$7),PRODUCT(AC141,overview!$L$7)),1/SUM(overview!$J$7:$L$7))</f>
        <v>2.6369500000000006</v>
      </c>
      <c r="O141" s="1">
        <f t="shared" si="32"/>
        <v>1.5</v>
      </c>
      <c r="P141" s="1">
        <f t="shared" si="33"/>
        <v>15.5</v>
      </c>
      <c r="Q141" s="1">
        <f t="shared" si="37"/>
        <v>1.422672658437462</v>
      </c>
      <c r="R141" s="1">
        <v>0.123</v>
      </c>
      <c r="S141" s="1">
        <v>2.8769999999999998</v>
      </c>
      <c r="T141" s="1">
        <v>0.5</v>
      </c>
      <c r="U141" s="1">
        <v>2.5</v>
      </c>
      <c r="V141" s="1">
        <f t="shared" si="34"/>
        <v>0.21376433785192911</v>
      </c>
      <c r="W141" s="1">
        <v>0.48799999999999999</v>
      </c>
      <c r="X141" s="1">
        <v>2.512</v>
      </c>
      <c r="Y141" s="1">
        <v>1</v>
      </c>
      <c r="Z141" s="1">
        <v>12</v>
      </c>
      <c r="AA141" s="1">
        <f t="shared" si="35"/>
        <v>2.3312101910828025</v>
      </c>
      <c r="AB141" s="1">
        <v>0.6</v>
      </c>
      <c r="AC141" s="1">
        <v>2.4</v>
      </c>
      <c r="AD141" s="1">
        <v>0</v>
      </c>
      <c r="AE141" s="1">
        <v>1</v>
      </c>
      <c r="AF141" s="1" t="e">
        <f t="shared" si="31"/>
        <v>#DIV/0!</v>
      </c>
      <c r="AH141" s="1">
        <f t="shared" si="39"/>
        <v>0.9817693489872299</v>
      </c>
      <c r="AI141" s="1">
        <f t="shared" si="40"/>
        <v>7.2026309791279997E-2</v>
      </c>
      <c r="AJ141" s="1">
        <f t="shared" si="41"/>
        <v>0.39299103504482485</v>
      </c>
      <c r="AK141" s="1">
        <f t="shared" si="42"/>
        <v>19.449442495495834</v>
      </c>
      <c r="AL141" s="1" t="b">
        <f t="shared" si="43"/>
        <v>1</v>
      </c>
      <c r="AM141" s="1">
        <f t="shared" si="44"/>
        <v>182.13995610653251</v>
      </c>
      <c r="AN141" s="1" t="b">
        <f t="shared" si="45"/>
        <v>1</v>
      </c>
      <c r="AO141" s="1">
        <v>9.4879999999999995</v>
      </c>
    </row>
    <row r="142" spans="1:41">
      <c r="A142" s="7">
        <v>139</v>
      </c>
      <c r="B142" s="9" t="s">
        <v>47</v>
      </c>
      <c r="C142" s="9" t="s">
        <v>48</v>
      </c>
      <c r="D142" s="9" t="s">
        <v>47</v>
      </c>
      <c r="E142" s="16" t="s">
        <v>48</v>
      </c>
      <c r="F142" s="2" t="b">
        <f t="shared" si="38"/>
        <v>0</v>
      </c>
      <c r="G142" s="2" t="b">
        <f t="shared" si="36"/>
        <v>0</v>
      </c>
      <c r="H142" s="1" t="s">
        <v>285</v>
      </c>
      <c r="J142" s="3"/>
      <c r="M142" s="1">
        <f>PRODUCT(SUM(PRODUCT(R142,overview!$J$7),PRODUCT(W142,overview!$K$7),PRODUCT(AB142,overview!$L$7)),1/SUM(overview!$J$7:$L$7))</f>
        <v>0.82865000000000011</v>
      </c>
      <c r="N142" s="1">
        <f>PRODUCT(SUM(PRODUCT(S142,overview!$J$7),PRODUCT(X142,overview!$K$7),PRODUCT(AC142,overview!$L$7)),1/SUM(overview!$J$7:$L$7))</f>
        <v>2.1713499999999999</v>
      </c>
      <c r="O142" s="1">
        <f t="shared" si="32"/>
        <v>8</v>
      </c>
      <c r="P142" s="1">
        <f t="shared" si="33"/>
        <v>15</v>
      </c>
      <c r="Q142" s="1">
        <f t="shared" si="37"/>
        <v>0.71555426347663909</v>
      </c>
      <c r="R142" s="1">
        <v>0.876</v>
      </c>
      <c r="S142" s="1">
        <v>2.1240000000000001</v>
      </c>
      <c r="T142" s="1">
        <v>4</v>
      </c>
      <c r="U142" s="1">
        <v>1</v>
      </c>
      <c r="V142" s="1">
        <f t="shared" si="34"/>
        <v>0.10310734463276836</v>
      </c>
      <c r="W142" s="1">
        <v>0.80100000000000005</v>
      </c>
      <c r="X142" s="1">
        <v>2.1989999999999998</v>
      </c>
      <c r="Y142" s="1">
        <v>4</v>
      </c>
      <c r="Z142" s="1">
        <v>14</v>
      </c>
      <c r="AA142" s="1">
        <f t="shared" si="35"/>
        <v>1.2748976807639838</v>
      </c>
      <c r="AB142" s="1">
        <v>0.85699999999999998</v>
      </c>
      <c r="AC142" s="1">
        <v>2.1429999999999998</v>
      </c>
      <c r="AD142" s="1">
        <v>0</v>
      </c>
      <c r="AE142" s="1">
        <v>0</v>
      </c>
      <c r="AF142" s="1" t="e">
        <f t="shared" si="31"/>
        <v>#DIV/0!</v>
      </c>
      <c r="AH142" s="1">
        <f t="shared" si="39"/>
        <v>1.1394535898452995</v>
      </c>
      <c r="AI142" s="1">
        <f t="shared" si="40"/>
        <v>0.12056245586809358</v>
      </c>
      <c r="AJ142" s="1">
        <f t="shared" si="41"/>
        <v>0.36855644451249858</v>
      </c>
      <c r="AK142" s="1">
        <f t="shared" si="42"/>
        <v>16.197838484510815</v>
      </c>
      <c r="AL142" s="1" t="b">
        <f t="shared" si="43"/>
        <v>1</v>
      </c>
      <c r="AM142" s="1">
        <f t="shared" si="44"/>
        <v>192.12106726650458</v>
      </c>
      <c r="AN142" s="1" t="b">
        <f t="shared" si="45"/>
        <v>1</v>
      </c>
      <c r="AO142" s="1">
        <v>9.4879999999999995</v>
      </c>
    </row>
    <row r="143" spans="1:41">
      <c r="A143" s="7">
        <v>140</v>
      </c>
      <c r="B143" s="9" t="s">
        <v>72</v>
      </c>
      <c r="C143" s="9" t="s">
        <v>73</v>
      </c>
      <c r="D143" s="9" t="s">
        <v>100</v>
      </c>
      <c r="E143" s="16" t="s">
        <v>73</v>
      </c>
      <c r="F143" s="2" t="b">
        <f t="shared" si="38"/>
        <v>1</v>
      </c>
      <c r="G143" s="2" t="b">
        <f t="shared" si="36"/>
        <v>1</v>
      </c>
      <c r="H143" s="1" t="s">
        <v>285</v>
      </c>
      <c r="J143" s="3"/>
      <c r="M143" s="1">
        <f>PRODUCT(SUM(PRODUCT(R143,overview!$J$7),PRODUCT(W143,overview!$K$7),PRODUCT(AB143,overview!$L$7)),1/SUM(overview!$J$7:$L$7))</f>
        <v>0.37565000000000004</v>
      </c>
      <c r="N143" s="1">
        <f>PRODUCT(SUM(PRODUCT(S143,overview!$J$7),PRODUCT(X143,overview!$K$7),PRODUCT(AC143,overview!$L$7)),1/SUM(overview!$J$7:$L$7))</f>
        <v>2.6243500000000002</v>
      </c>
      <c r="O143" s="1">
        <f t="shared" si="32"/>
        <v>8</v>
      </c>
      <c r="P143" s="1">
        <f t="shared" si="33"/>
        <v>8</v>
      </c>
      <c r="Q143" s="1">
        <f t="shared" si="37"/>
        <v>0.14314020614628387</v>
      </c>
      <c r="R143" s="1">
        <v>0.33700000000000002</v>
      </c>
      <c r="S143" s="1">
        <v>2.6629999999999998</v>
      </c>
      <c r="T143" s="1">
        <v>2</v>
      </c>
      <c r="U143" s="1">
        <v>2</v>
      </c>
      <c r="V143" s="1">
        <f t="shared" si="34"/>
        <v>0.12654900488171236</v>
      </c>
      <c r="W143" s="1">
        <v>0.39900000000000002</v>
      </c>
      <c r="X143" s="1">
        <v>2.601</v>
      </c>
      <c r="Y143" s="1">
        <v>5</v>
      </c>
      <c r="Z143" s="1">
        <v>6</v>
      </c>
      <c r="AA143" s="1">
        <f t="shared" si="35"/>
        <v>0.18408304498269901</v>
      </c>
      <c r="AB143" s="1">
        <v>0.33300000000000002</v>
      </c>
      <c r="AC143" s="1">
        <v>2.6669999999999998</v>
      </c>
      <c r="AD143" s="1">
        <v>1</v>
      </c>
      <c r="AE143" s="1">
        <v>0</v>
      </c>
      <c r="AF143" s="1">
        <f t="shared" si="31"/>
        <v>0</v>
      </c>
      <c r="AH143" s="1">
        <f t="shared" si="39"/>
        <v>1.1635374285466435</v>
      </c>
      <c r="AI143" s="1">
        <f t="shared" si="40"/>
        <v>0.11237480721988209</v>
      </c>
      <c r="AJ143" s="1">
        <f t="shared" si="41"/>
        <v>0.41311565480161688</v>
      </c>
      <c r="AK143" s="1">
        <f t="shared" si="42"/>
        <v>11.296821667390157</v>
      </c>
      <c r="AL143" s="1" t="b">
        <f t="shared" si="43"/>
        <v>1</v>
      </c>
      <c r="AM143" s="1">
        <f t="shared" si="44"/>
        <v>190.36730270051288</v>
      </c>
      <c r="AN143" s="1" t="b">
        <f t="shared" si="45"/>
        <v>1</v>
      </c>
      <c r="AO143" s="1">
        <v>9.4879999999999995</v>
      </c>
    </row>
    <row r="144" spans="1:41">
      <c r="A144" s="7">
        <v>141</v>
      </c>
      <c r="B144" s="9" t="s">
        <v>79</v>
      </c>
      <c r="C144" s="9" t="s">
        <v>48</v>
      </c>
      <c r="D144" s="9" t="s">
        <v>49</v>
      </c>
      <c r="E144" s="16" t="s">
        <v>50</v>
      </c>
      <c r="F144" s="2" t="b">
        <f t="shared" si="38"/>
        <v>0</v>
      </c>
      <c r="G144" s="2" t="b">
        <f t="shared" si="36"/>
        <v>1</v>
      </c>
      <c r="H144" s="1" t="s">
        <v>125</v>
      </c>
      <c r="J144" s="3"/>
      <c r="M144" s="1">
        <f>PRODUCT(SUM(PRODUCT(R144,overview!$J$7),PRODUCT(W144,overview!$K$7),PRODUCT(AB144,overview!$L$7)),1/SUM(overview!$J$7:$L$7))</f>
        <v>0.72935000000000005</v>
      </c>
      <c r="N144" s="1">
        <f>PRODUCT(SUM(PRODUCT(S144,overview!$J$7),PRODUCT(X144,overview!$K$7),PRODUCT(AC144,overview!$L$7)),1/SUM(overview!$J$7:$L$7))</f>
        <v>2.2706500000000003</v>
      </c>
      <c r="O144" s="1">
        <f t="shared" si="32"/>
        <v>15.5</v>
      </c>
      <c r="P144" s="1">
        <f t="shared" si="33"/>
        <v>44.5</v>
      </c>
      <c r="Q144" s="1">
        <f t="shared" si="37"/>
        <v>0.92217661135826534</v>
      </c>
      <c r="R144" s="1">
        <v>1.028</v>
      </c>
      <c r="S144" s="1">
        <v>1.972</v>
      </c>
      <c r="T144" s="1">
        <v>12</v>
      </c>
      <c r="U144" s="1">
        <v>3</v>
      </c>
      <c r="V144" s="1">
        <f t="shared" si="34"/>
        <v>0.13032454361054768</v>
      </c>
      <c r="W144" s="1">
        <v>0.56799999999999995</v>
      </c>
      <c r="X144" s="1">
        <v>2.4319999999999999</v>
      </c>
      <c r="Y144" s="1">
        <v>2.5</v>
      </c>
      <c r="Z144" s="1">
        <v>40.5</v>
      </c>
      <c r="AA144" s="1">
        <f t="shared" si="35"/>
        <v>3.7835526315789472</v>
      </c>
      <c r="AB144" s="1">
        <v>0.58199999999999996</v>
      </c>
      <c r="AC144" s="1">
        <v>2.4180000000000001</v>
      </c>
      <c r="AD144" s="1">
        <v>1</v>
      </c>
      <c r="AE144" s="1">
        <v>1</v>
      </c>
      <c r="AF144" s="1">
        <f t="shared" si="31"/>
        <v>0.24069478908188582</v>
      </c>
      <c r="AH144" s="1">
        <f t="shared" si="39"/>
        <v>1.1436025699656975</v>
      </c>
      <c r="AI144" s="1">
        <f t="shared" si="40"/>
        <v>0.17685926143454964</v>
      </c>
      <c r="AJ144" s="1">
        <f t="shared" si="41"/>
        <v>0.37364864864864861</v>
      </c>
      <c r="AK144" s="1">
        <f t="shared" si="42"/>
        <v>7.0295064155338762</v>
      </c>
      <c r="AL144" s="1" t="b">
        <f t="shared" si="43"/>
        <v>0</v>
      </c>
      <c r="AM144" s="1">
        <f t="shared" si="44"/>
        <v>161.77373332274232</v>
      </c>
      <c r="AN144" s="1" t="b">
        <f t="shared" si="45"/>
        <v>1</v>
      </c>
      <c r="AO144" s="1">
        <v>9.4879999999999995</v>
      </c>
    </row>
    <row r="145" spans="1:41">
      <c r="A145" s="7">
        <v>142</v>
      </c>
      <c r="B145" s="9" t="s">
        <v>43</v>
      </c>
      <c r="C145" s="9" t="s">
        <v>44</v>
      </c>
      <c r="D145" s="9" t="s">
        <v>85</v>
      </c>
      <c r="E145" s="16" t="s">
        <v>86</v>
      </c>
      <c r="F145" s="2" t="b">
        <f t="shared" si="38"/>
        <v>0</v>
      </c>
      <c r="G145" s="2" t="b">
        <f t="shared" si="36"/>
        <v>1</v>
      </c>
      <c r="H145" s="1" t="s">
        <v>125</v>
      </c>
      <c r="J145" s="3"/>
      <c r="M145" s="1">
        <f>PRODUCT(SUM(PRODUCT(R145,overview!$J$7),PRODUCT(W145,overview!$K$7),PRODUCT(AB145,overview!$L$7)),1/SUM(overview!$J$7:$L$7))</f>
        <v>0.29194999999999999</v>
      </c>
      <c r="N145" s="1">
        <f>PRODUCT(SUM(PRODUCT(S145,overview!$J$7),PRODUCT(X145,overview!$K$7),PRODUCT(AC145,overview!$L$7)),1/SUM(overview!$J$7:$L$7))</f>
        <v>2.7080500000000001</v>
      </c>
      <c r="O145" s="1">
        <f t="shared" si="32"/>
        <v>7.9</v>
      </c>
      <c r="P145" s="1">
        <f t="shared" si="33"/>
        <v>26.1</v>
      </c>
      <c r="Q145" s="1">
        <f t="shared" si="37"/>
        <v>0.35617646309561335</v>
      </c>
      <c r="R145" s="1">
        <v>0.375</v>
      </c>
      <c r="S145" s="1">
        <v>2.625</v>
      </c>
      <c r="T145" s="1">
        <v>3</v>
      </c>
      <c r="U145" s="1">
        <v>0</v>
      </c>
      <c r="V145" s="1">
        <f t="shared" si="34"/>
        <v>0</v>
      </c>
      <c r="W145" s="1">
        <v>0.253</v>
      </c>
      <c r="X145" s="1">
        <v>2.7469999999999999</v>
      </c>
      <c r="Y145" s="1">
        <v>3.9</v>
      </c>
      <c r="Z145" s="1">
        <v>24.1</v>
      </c>
      <c r="AA145" s="1">
        <f t="shared" si="35"/>
        <v>0.5691336936331477</v>
      </c>
      <c r="AB145" s="1">
        <v>0.10299999999999999</v>
      </c>
      <c r="AC145" s="1">
        <v>2.8969999999999998</v>
      </c>
      <c r="AD145" s="1">
        <v>1</v>
      </c>
      <c r="AE145" s="1">
        <v>2</v>
      </c>
      <c r="AF145" s="1">
        <f t="shared" si="31"/>
        <v>7.1108042802899549E-2</v>
      </c>
      <c r="AH145" s="1">
        <f t="shared" si="39"/>
        <v>1.1907923317029219</v>
      </c>
      <c r="AI145" s="1">
        <f t="shared" si="40"/>
        <v>0.16702653245680532</v>
      </c>
      <c r="AJ145" s="1">
        <f t="shared" si="41"/>
        <v>0.31131713309532033</v>
      </c>
      <c r="AK145" s="1">
        <f t="shared" si="42"/>
        <v>4.9032003102294217</v>
      </c>
      <c r="AL145" s="1" t="b">
        <f t="shared" si="43"/>
        <v>0</v>
      </c>
      <c r="AM145" s="1">
        <f t="shared" si="44"/>
        <v>142.22960351479517</v>
      </c>
      <c r="AN145" s="1" t="b">
        <f t="shared" si="45"/>
        <v>1</v>
      </c>
      <c r="AO145" s="1">
        <v>9.4879999999999995</v>
      </c>
    </row>
    <row r="146" spans="1:41">
      <c r="A146" s="7">
        <v>143</v>
      </c>
      <c r="B146" s="9" t="s">
        <v>89</v>
      </c>
      <c r="C146" s="9" t="s">
        <v>70</v>
      </c>
      <c r="D146" s="9" t="s">
        <v>69</v>
      </c>
      <c r="E146" s="16" t="s">
        <v>70</v>
      </c>
      <c r="F146" s="2" t="b">
        <f t="shared" si="38"/>
        <v>1</v>
      </c>
      <c r="G146" s="2" t="b">
        <f t="shared" si="36"/>
        <v>1</v>
      </c>
      <c r="H146" s="1" t="s">
        <v>125</v>
      </c>
      <c r="J146" s="3"/>
      <c r="M146" s="1">
        <f>PRODUCT(SUM(PRODUCT(R146,overview!$J$7),PRODUCT(W146,overview!$K$7),PRODUCT(AB146,overview!$L$7)),1/SUM(overview!$J$7:$L$7))</f>
        <v>0.97624999999999995</v>
      </c>
      <c r="N146" s="1">
        <f>PRODUCT(SUM(PRODUCT(S146,overview!$J$7),PRODUCT(X146,overview!$K$7),PRODUCT(AC146,overview!$L$7)),1/SUM(overview!$J$7:$L$7))</f>
        <v>2.0237499999999997</v>
      </c>
      <c r="O146" s="1">
        <f t="shared" si="32"/>
        <v>9</v>
      </c>
      <c r="P146" s="1">
        <f t="shared" si="33"/>
        <v>13</v>
      </c>
      <c r="Q146" s="1">
        <f t="shared" si="37"/>
        <v>0.69679500377462089</v>
      </c>
      <c r="R146" s="1">
        <v>1</v>
      </c>
      <c r="S146" s="1">
        <v>2</v>
      </c>
      <c r="T146" s="1">
        <v>5</v>
      </c>
      <c r="U146" s="1">
        <v>0</v>
      </c>
      <c r="V146" s="1">
        <f t="shared" si="34"/>
        <v>0</v>
      </c>
      <c r="W146" s="1">
        <v>0.96199999999999997</v>
      </c>
      <c r="X146" s="1">
        <v>2.0379999999999998</v>
      </c>
      <c r="Y146" s="1">
        <v>3</v>
      </c>
      <c r="Z146" s="1">
        <v>13</v>
      </c>
      <c r="AA146" s="1">
        <f t="shared" si="35"/>
        <v>2.0454694144586196</v>
      </c>
      <c r="AB146" s="1">
        <v>1</v>
      </c>
      <c r="AC146" s="1">
        <v>2</v>
      </c>
      <c r="AD146" s="1">
        <v>1</v>
      </c>
      <c r="AE146" s="1">
        <v>0</v>
      </c>
      <c r="AF146" s="1">
        <f t="shared" si="31"/>
        <v>0</v>
      </c>
      <c r="AH146" s="1">
        <f t="shared" si="39"/>
        <v>1.099989216541621</v>
      </c>
      <c r="AI146" s="1">
        <f t="shared" si="40"/>
        <v>0.18754179844883437</v>
      </c>
      <c r="AJ146" s="1">
        <f t="shared" si="41"/>
        <v>0.33436651201476336</v>
      </c>
      <c r="AK146" s="1">
        <f t="shared" si="42"/>
        <v>3.0179178772785979</v>
      </c>
      <c r="AL146" s="1" t="b">
        <f t="shared" si="43"/>
        <v>0</v>
      </c>
      <c r="AM146" s="1">
        <f t="shared" si="44"/>
        <v>128.63591148104234</v>
      </c>
      <c r="AN146" s="1" t="b">
        <f t="shared" si="45"/>
        <v>1</v>
      </c>
      <c r="AO146" s="1">
        <v>9.4879999999999995</v>
      </c>
    </row>
    <row r="147" spans="1:41">
      <c r="A147" s="7">
        <v>144</v>
      </c>
      <c r="B147" s="9" t="s">
        <v>49</v>
      </c>
      <c r="C147" s="9" t="s">
        <v>50</v>
      </c>
      <c r="D147" s="9" t="s">
        <v>49</v>
      </c>
      <c r="E147" s="16" t="s">
        <v>50</v>
      </c>
      <c r="F147" s="2" t="b">
        <f t="shared" si="38"/>
        <v>0</v>
      </c>
      <c r="G147" s="2" t="b">
        <f t="shared" si="36"/>
        <v>0</v>
      </c>
      <c r="H147" s="1" t="s">
        <v>125</v>
      </c>
      <c r="J147" s="4"/>
      <c r="M147" s="1">
        <f>PRODUCT(SUM(PRODUCT(R147,overview!$J$7),PRODUCT(W147,overview!$K$7),PRODUCT(AB147,overview!$L$7)),1/SUM(overview!$J$7:$L$7))</f>
        <v>0.55384999999999995</v>
      </c>
      <c r="N147" s="1">
        <f>PRODUCT(SUM(PRODUCT(S147,overview!$J$7),PRODUCT(X147,overview!$K$7),PRODUCT(AC147,overview!$L$7)),1/SUM(overview!$J$7:$L$7))</f>
        <v>2.4461500000000003</v>
      </c>
      <c r="O147" s="1">
        <f t="shared" si="32"/>
        <v>10.8</v>
      </c>
      <c r="P147" s="1">
        <f t="shared" si="33"/>
        <v>24.2</v>
      </c>
      <c r="Q147" s="1">
        <f t="shared" si="37"/>
        <v>0.50734184709002261</v>
      </c>
      <c r="R147" s="1">
        <v>0.314</v>
      </c>
      <c r="S147" s="1">
        <v>2.6859999999999999</v>
      </c>
      <c r="T147" s="1">
        <v>6</v>
      </c>
      <c r="U147" s="1">
        <v>2</v>
      </c>
      <c r="V147" s="1">
        <f t="shared" si="34"/>
        <v>3.8967485728468601E-2</v>
      </c>
      <c r="W147" s="1">
        <v>0.69699999999999995</v>
      </c>
      <c r="X147" s="1">
        <v>2.3029999999999999</v>
      </c>
      <c r="Y147" s="1">
        <v>4.8</v>
      </c>
      <c r="Z147" s="1">
        <v>22.2</v>
      </c>
      <c r="AA147" s="1">
        <f t="shared" si="35"/>
        <v>1.3997503256621799</v>
      </c>
      <c r="AB147" s="1">
        <v>0.33300000000000002</v>
      </c>
      <c r="AC147" s="1">
        <v>2.6669999999999998</v>
      </c>
      <c r="AD147" s="1">
        <v>0</v>
      </c>
      <c r="AE147" s="1">
        <v>0</v>
      </c>
      <c r="AF147" s="1" t="e">
        <f t="shared" si="31"/>
        <v>#DIV/0!</v>
      </c>
      <c r="AH147" s="1">
        <f t="shared" si="39"/>
        <v>1.0557015666144158</v>
      </c>
      <c r="AI147" s="1">
        <f t="shared" si="40"/>
        <v>0.17720141188910143</v>
      </c>
      <c r="AJ147" s="1">
        <f t="shared" si="41"/>
        <v>0.28583465378907924</v>
      </c>
      <c r="AK147" s="1">
        <f t="shared" si="42"/>
        <v>2.8277749478883552</v>
      </c>
      <c r="AL147" s="1" t="b">
        <f t="shared" si="43"/>
        <v>0</v>
      </c>
      <c r="AM147" s="1">
        <f t="shared" si="44"/>
        <v>118.65043888093494</v>
      </c>
      <c r="AN147" s="1" t="b">
        <f t="shared" si="45"/>
        <v>1</v>
      </c>
      <c r="AO147" s="1">
        <v>9.4879999999999995</v>
      </c>
    </row>
    <row r="148" spans="1:41">
      <c r="A148" s="7">
        <v>145</v>
      </c>
      <c r="B148" s="9" t="s">
        <v>67</v>
      </c>
      <c r="C148" s="9" t="s">
        <v>37</v>
      </c>
      <c r="D148" s="9" t="s">
        <v>104</v>
      </c>
      <c r="E148" s="16" t="s">
        <v>37</v>
      </c>
      <c r="F148" s="2" t="b">
        <f t="shared" si="38"/>
        <v>1</v>
      </c>
      <c r="G148" s="2" t="b">
        <f t="shared" si="36"/>
        <v>1</v>
      </c>
      <c r="H148" s="1" t="s">
        <v>125</v>
      </c>
      <c r="M148" s="1">
        <f>PRODUCT(SUM(PRODUCT(R148,overview!$J$7),PRODUCT(W148,overview!$K$7),PRODUCT(AB148,overview!$L$7)),1/SUM(overview!$J$7:$L$7))</f>
        <v>0.68757500000000005</v>
      </c>
      <c r="N148" s="1">
        <f>PRODUCT(SUM(PRODUCT(S148,overview!$J$7),PRODUCT(X148,overview!$K$7),PRODUCT(AC148,overview!$L$7)),1/SUM(overview!$J$7:$L$7))</f>
        <v>2.3124249999999997</v>
      </c>
      <c r="O148" s="1">
        <f t="shared" si="32"/>
        <v>11</v>
      </c>
      <c r="P148" s="1">
        <f t="shared" si="33"/>
        <v>28</v>
      </c>
      <c r="Q148" s="1">
        <f t="shared" si="37"/>
        <v>0.75686385897527886</v>
      </c>
      <c r="R148" s="1">
        <v>0.68400000000000005</v>
      </c>
      <c r="S148" s="1">
        <v>2.3159999999999998</v>
      </c>
      <c r="T148" s="1">
        <v>6.5</v>
      </c>
      <c r="U148" s="1">
        <v>8.5</v>
      </c>
      <c r="V148" s="1">
        <f t="shared" si="34"/>
        <v>0.38620964527700286</v>
      </c>
      <c r="W148" s="1">
        <v>0.68799999999999994</v>
      </c>
      <c r="X148" s="1">
        <v>2.3119999999999998</v>
      </c>
      <c r="Y148" s="1">
        <v>3.5</v>
      </c>
      <c r="Z148" s="1">
        <v>19.5</v>
      </c>
      <c r="AA148" s="1">
        <f t="shared" si="35"/>
        <v>1.6579337617399899</v>
      </c>
      <c r="AB148" s="1">
        <v>0.72699999999999998</v>
      </c>
      <c r="AC148" s="1">
        <v>2.2730000000000001</v>
      </c>
      <c r="AD148" s="1">
        <v>1</v>
      </c>
      <c r="AE148" s="1">
        <v>0</v>
      </c>
      <c r="AF148" s="1">
        <f t="shared" si="31"/>
        <v>0</v>
      </c>
      <c r="AH148" s="1">
        <f t="shared" si="39"/>
        <v>1.1013624417758365</v>
      </c>
      <c r="AI148" s="1">
        <f t="shared" si="40"/>
        <v>0.15879580806383212</v>
      </c>
      <c r="AJ148" s="1">
        <f t="shared" si="41"/>
        <v>0.28583465378907918</v>
      </c>
      <c r="AK148" s="1">
        <f t="shared" si="42"/>
        <v>4.5601268857444648</v>
      </c>
      <c r="AL148" s="1" t="b">
        <f t="shared" si="43"/>
        <v>0</v>
      </c>
      <c r="AM148" s="1">
        <f t="shared" si="44"/>
        <v>105.2115338617606</v>
      </c>
      <c r="AN148" s="1" t="b">
        <f t="shared" si="45"/>
        <v>1</v>
      </c>
      <c r="AO148" s="1">
        <v>9.4879999999999995</v>
      </c>
    </row>
    <row r="149" spans="1:41">
      <c r="A149" s="7">
        <v>146</v>
      </c>
      <c r="B149" s="9" t="s">
        <v>89</v>
      </c>
      <c r="C149" s="9" t="s">
        <v>70</v>
      </c>
      <c r="D149" s="9" t="s">
        <v>79</v>
      </c>
      <c r="E149" s="16" t="s">
        <v>48</v>
      </c>
      <c r="F149" s="2" t="b">
        <f t="shared" si="38"/>
        <v>1</v>
      </c>
      <c r="G149" s="2" t="b">
        <f t="shared" si="36"/>
        <v>1</v>
      </c>
      <c r="H149" s="1" t="s">
        <v>125</v>
      </c>
      <c r="J149" s="3"/>
      <c r="M149" s="1">
        <f>PRODUCT(SUM(PRODUCT(R149,overview!$J$7),PRODUCT(W149,overview!$K$7),PRODUCT(AB149,overview!$L$7)),1/SUM(overview!$J$7:$L$7))</f>
        <v>0.86960000000000015</v>
      </c>
      <c r="N149" s="1">
        <f>PRODUCT(SUM(PRODUCT(S149,overview!$J$7),PRODUCT(X149,overview!$K$7),PRODUCT(AC149,overview!$L$7)),1/SUM(overview!$J$7:$L$7))</f>
        <v>2.1304000000000003</v>
      </c>
      <c r="O149" s="1">
        <f t="shared" si="32"/>
        <v>11</v>
      </c>
      <c r="P149" s="1">
        <f t="shared" si="33"/>
        <v>18</v>
      </c>
      <c r="Q149" s="1">
        <f t="shared" si="37"/>
        <v>0.66794114634895718</v>
      </c>
      <c r="R149" s="1">
        <v>1</v>
      </c>
      <c r="S149" s="1">
        <v>2</v>
      </c>
      <c r="T149" s="1">
        <v>3</v>
      </c>
      <c r="U149" s="1">
        <v>0</v>
      </c>
      <c r="V149" s="1">
        <f t="shared" si="34"/>
        <v>0</v>
      </c>
      <c r="W149" s="1">
        <v>0.78800000000000003</v>
      </c>
      <c r="X149" s="1">
        <v>2.2120000000000002</v>
      </c>
      <c r="Y149" s="1">
        <v>8</v>
      </c>
      <c r="Z149" s="1">
        <v>17</v>
      </c>
      <c r="AA149" s="1">
        <f t="shared" si="35"/>
        <v>0.75700723327305608</v>
      </c>
      <c r="AB149" s="1">
        <v>1.0840000000000001</v>
      </c>
      <c r="AC149" s="1">
        <v>1.9159999999999999</v>
      </c>
      <c r="AD149" s="1">
        <v>0</v>
      </c>
      <c r="AE149" s="1">
        <v>1</v>
      </c>
      <c r="AF149" s="1" t="e">
        <f t="shared" si="31"/>
        <v>#DIV/0!</v>
      </c>
      <c r="AH149" s="1">
        <f t="shared" si="39"/>
        <v>0.90054926184540862</v>
      </c>
      <c r="AI149" s="1">
        <f t="shared" si="40"/>
        <v>0.1614201343412684</v>
      </c>
      <c r="AJ149" s="1">
        <f t="shared" si="41"/>
        <v>0.3287831162999551</v>
      </c>
      <c r="AK149" s="1">
        <f t="shared" si="42"/>
        <v>9.4453465199200615</v>
      </c>
      <c r="AL149" s="1" t="b">
        <f t="shared" si="43"/>
        <v>0</v>
      </c>
      <c r="AM149" s="1">
        <f t="shared" si="44"/>
        <v>100.82476651534598</v>
      </c>
      <c r="AN149" s="1" t="b">
        <f t="shared" si="45"/>
        <v>1</v>
      </c>
      <c r="AO149" s="1">
        <v>9.4879999999999995</v>
      </c>
    </row>
    <row r="150" spans="1:41">
      <c r="A150" s="7">
        <v>147</v>
      </c>
      <c r="B150" s="9" t="s">
        <v>38</v>
      </c>
      <c r="C150" s="9" t="s">
        <v>1</v>
      </c>
      <c r="D150" s="9" t="s">
        <v>49</v>
      </c>
      <c r="E150" s="16" t="s">
        <v>50</v>
      </c>
      <c r="F150" s="2" t="b">
        <f t="shared" si="38"/>
        <v>0</v>
      </c>
      <c r="G150" s="2" t="b">
        <f t="shared" si="36"/>
        <v>1</v>
      </c>
      <c r="H150" s="1" t="s">
        <v>125</v>
      </c>
      <c r="J150" s="3"/>
      <c r="M150" s="1">
        <f>PRODUCT(SUM(PRODUCT(R150,overview!$J$7),PRODUCT(W150,overview!$K$7),PRODUCT(AB150,overview!$L$7)),1/SUM(overview!$J$7:$L$7))</f>
        <v>0.48974999999999991</v>
      </c>
      <c r="N150" s="1">
        <f>PRODUCT(SUM(PRODUCT(S150,overview!$J$7),PRODUCT(X150,overview!$K$7),PRODUCT(AC150,overview!$L$7)),1/SUM(overview!$J$7:$L$7))</f>
        <v>2.5102500000000005</v>
      </c>
      <c r="O150" s="1">
        <f t="shared" si="32"/>
        <v>10</v>
      </c>
      <c r="P150" s="1">
        <f t="shared" si="33"/>
        <v>32</v>
      </c>
      <c r="Q150" s="1">
        <f t="shared" si="37"/>
        <v>0.6243202868240213</v>
      </c>
      <c r="R150" s="1">
        <v>0.53800000000000003</v>
      </c>
      <c r="S150" s="1">
        <v>2.4620000000000002</v>
      </c>
      <c r="T150" s="1">
        <v>6</v>
      </c>
      <c r="U150" s="1">
        <v>14</v>
      </c>
      <c r="V150" s="1">
        <f t="shared" si="34"/>
        <v>0.50988356349851061</v>
      </c>
      <c r="W150" s="1">
        <v>0.46899999999999997</v>
      </c>
      <c r="X150" s="1">
        <v>2.5310000000000001</v>
      </c>
      <c r="Y150" s="1">
        <v>4</v>
      </c>
      <c r="Z150" s="1">
        <v>16</v>
      </c>
      <c r="AA150" s="1">
        <f t="shared" si="35"/>
        <v>0.74120900829711567</v>
      </c>
      <c r="AB150" s="1">
        <v>0.33300000000000002</v>
      </c>
      <c r="AC150" s="1">
        <v>2.6669999999999998</v>
      </c>
      <c r="AD150" s="1">
        <v>0</v>
      </c>
      <c r="AE150" s="1">
        <v>2</v>
      </c>
      <c r="AF150" s="1" t="e">
        <f t="shared" si="31"/>
        <v>#DIV/0!</v>
      </c>
      <c r="AH150" s="1">
        <f t="shared" si="39"/>
        <v>0.93483758851915344</v>
      </c>
      <c r="AI150" s="1">
        <f t="shared" si="40"/>
        <v>0.16884586649047478</v>
      </c>
      <c r="AJ150" s="1">
        <f t="shared" si="41"/>
        <v>0.50142126208072768</v>
      </c>
      <c r="AK150" s="1">
        <f t="shared" si="42"/>
        <v>15.938566582193104</v>
      </c>
      <c r="AL150" s="1" t="b">
        <f t="shared" si="43"/>
        <v>1</v>
      </c>
      <c r="AM150" s="1">
        <f t="shared" si="44"/>
        <v>93.183449489350636</v>
      </c>
      <c r="AN150" s="1" t="b">
        <f t="shared" si="45"/>
        <v>1</v>
      </c>
      <c r="AO150" s="1">
        <v>9.4879999999999995</v>
      </c>
    </row>
    <row r="151" spans="1:41">
      <c r="A151" s="7">
        <v>148</v>
      </c>
      <c r="B151" s="9" t="s">
        <v>79</v>
      </c>
      <c r="C151" s="9" t="s">
        <v>48</v>
      </c>
      <c r="D151" s="9" t="s">
        <v>47</v>
      </c>
      <c r="E151" s="16" t="s">
        <v>48</v>
      </c>
      <c r="F151" s="2" t="b">
        <f t="shared" si="38"/>
        <v>0</v>
      </c>
      <c r="G151" s="2" t="b">
        <f t="shared" si="36"/>
        <v>1</v>
      </c>
      <c r="H151" s="1" t="s">
        <v>125</v>
      </c>
      <c r="M151" s="1">
        <f>PRODUCT(SUM(PRODUCT(R151,overview!$J$7),PRODUCT(W151,overview!$K$7),PRODUCT(AB151,overview!$L$7)),1/SUM(overview!$J$7:$L$7))</f>
        <v>0.87055000000000016</v>
      </c>
      <c r="N151" s="1">
        <f>PRODUCT(SUM(PRODUCT(S151,overview!$J$7),PRODUCT(X151,overview!$K$7),PRODUCT(AC151,overview!$L$7)),1/SUM(overview!$J$7:$L$7))</f>
        <v>2.1294499999999998</v>
      </c>
      <c r="O151" s="1">
        <f t="shared" si="32"/>
        <v>22</v>
      </c>
      <c r="P151" s="1">
        <f t="shared" si="33"/>
        <v>26</v>
      </c>
      <c r="Q151" s="1">
        <f t="shared" si="37"/>
        <v>0.48314438854249619</v>
      </c>
      <c r="R151" s="1">
        <v>1.032</v>
      </c>
      <c r="S151" s="1">
        <v>1.968</v>
      </c>
      <c r="T151" s="1">
        <v>15</v>
      </c>
      <c r="U151" s="1">
        <v>4</v>
      </c>
      <c r="V151" s="1">
        <f t="shared" si="34"/>
        <v>0.13983739837398376</v>
      </c>
      <c r="W151" s="1">
        <v>0.77500000000000002</v>
      </c>
      <c r="X151" s="1">
        <v>2.2250000000000001</v>
      </c>
      <c r="Y151" s="1">
        <v>6</v>
      </c>
      <c r="Z151" s="1">
        <v>22</v>
      </c>
      <c r="AA151" s="1">
        <f t="shared" si="35"/>
        <v>1.2771535580524342</v>
      </c>
      <c r="AB151" s="1">
        <v>0.999</v>
      </c>
      <c r="AC151" s="1">
        <v>2.0009999999999999</v>
      </c>
      <c r="AD151" s="1">
        <v>1</v>
      </c>
      <c r="AE151" s="1">
        <v>0</v>
      </c>
      <c r="AF151" s="1">
        <f t="shared" si="31"/>
        <v>0</v>
      </c>
      <c r="AH151" s="1">
        <f t="shared" si="39"/>
        <v>0.88775152372872934</v>
      </c>
      <c r="AI151" s="1">
        <f t="shared" si="40"/>
        <v>0.15196854297762008</v>
      </c>
      <c r="AJ151" s="1">
        <f t="shared" si="41"/>
        <v>0.65961851249445524</v>
      </c>
      <c r="AK151" s="1">
        <f t="shared" si="42"/>
        <v>26.995353545617466</v>
      </c>
      <c r="AL151" s="1" t="b">
        <f t="shared" si="43"/>
        <v>1</v>
      </c>
      <c r="AM151" s="1">
        <f t="shared" si="44"/>
        <v>82.555011204074916</v>
      </c>
      <c r="AN151" s="1" t="b">
        <f t="shared" si="45"/>
        <v>1</v>
      </c>
      <c r="AO151" s="1">
        <v>9.4879999999999995</v>
      </c>
    </row>
    <row r="152" spans="1:41">
      <c r="A152" s="7">
        <v>149</v>
      </c>
      <c r="B152" s="9" t="s">
        <v>75</v>
      </c>
      <c r="C152" s="9" t="s">
        <v>1</v>
      </c>
      <c r="D152" s="9" t="s">
        <v>30</v>
      </c>
      <c r="E152" s="16" t="s">
        <v>31</v>
      </c>
      <c r="F152" s="2" t="b">
        <f t="shared" si="38"/>
        <v>0</v>
      </c>
      <c r="G152" s="2" t="b">
        <f t="shared" si="36"/>
        <v>1</v>
      </c>
      <c r="H152" s="1" t="s">
        <v>125</v>
      </c>
      <c r="J152" s="3"/>
      <c r="M152" s="1">
        <f>PRODUCT(SUM(PRODUCT(R152,overview!$J$7),PRODUCT(W152,overview!$K$7),PRODUCT(AB152,overview!$L$7)),1/SUM(overview!$J$7:$L$7))</f>
        <v>0.97317500000000001</v>
      </c>
      <c r="N152" s="1">
        <f>PRODUCT(SUM(PRODUCT(S152,overview!$J$7),PRODUCT(X152,overview!$K$7),PRODUCT(AC152,overview!$L$7)),1/SUM(overview!$J$7:$L$7))</f>
        <v>2.0268250000000001</v>
      </c>
      <c r="O152" s="1">
        <f t="shared" si="32"/>
        <v>16.5</v>
      </c>
      <c r="P152" s="1">
        <f t="shared" si="33"/>
        <v>17.5</v>
      </c>
      <c r="Q152" s="1">
        <f t="shared" si="37"/>
        <v>0.50924737114960739</v>
      </c>
      <c r="R152" s="1">
        <v>1.0429999999999999</v>
      </c>
      <c r="S152" s="1">
        <v>1.9570000000000001</v>
      </c>
      <c r="T152" s="1">
        <v>7.8</v>
      </c>
      <c r="U152" s="1">
        <v>5.2</v>
      </c>
      <c r="V152" s="1">
        <f t="shared" si="34"/>
        <v>0.3553057400783512</v>
      </c>
      <c r="W152" s="1">
        <v>0.93300000000000005</v>
      </c>
      <c r="X152" s="1">
        <v>2.0670000000000002</v>
      </c>
      <c r="Y152" s="1">
        <v>8.6999999999999993</v>
      </c>
      <c r="Z152" s="1">
        <v>11.3</v>
      </c>
      <c r="AA152" s="1">
        <f t="shared" si="35"/>
        <v>0.58627362661194815</v>
      </c>
      <c r="AB152" s="1">
        <v>1</v>
      </c>
      <c r="AC152" s="1">
        <v>2</v>
      </c>
      <c r="AD152" s="1">
        <v>0</v>
      </c>
      <c r="AE152" s="1">
        <v>1</v>
      </c>
      <c r="AF152" s="1" t="e">
        <f t="shared" si="31"/>
        <v>#DIV/0!</v>
      </c>
      <c r="AH152" s="1">
        <f t="shared" si="39"/>
        <v>0.82801340912403454</v>
      </c>
      <c r="AI152" s="1">
        <f t="shared" si="40"/>
        <v>0.15640795107505762</v>
      </c>
      <c r="AJ152" s="1">
        <f t="shared" si="41"/>
        <v>0.61614730878186985</v>
      </c>
      <c r="AK152" s="1">
        <f t="shared" si="42"/>
        <v>31.429385682384478</v>
      </c>
      <c r="AL152" s="1" t="b">
        <f t="shared" si="43"/>
        <v>1</v>
      </c>
      <c r="AM152" s="1">
        <f t="shared" si="44"/>
        <v>80.693432918623884</v>
      </c>
      <c r="AN152" s="1" t="b">
        <f t="shared" si="45"/>
        <v>1</v>
      </c>
      <c r="AO152" s="1">
        <v>9.4879999999999995</v>
      </c>
    </row>
    <row r="153" spans="1:41">
      <c r="A153" s="7">
        <v>150</v>
      </c>
      <c r="B153" s="9" t="s">
        <v>85</v>
      </c>
      <c r="C153" s="9" t="s">
        <v>86</v>
      </c>
      <c r="D153" s="9" t="s">
        <v>85</v>
      </c>
      <c r="E153" s="16" t="s">
        <v>86</v>
      </c>
      <c r="F153" s="2" t="b">
        <f t="shared" si="38"/>
        <v>0</v>
      </c>
      <c r="G153" s="2" t="b">
        <f t="shared" si="36"/>
        <v>0</v>
      </c>
      <c r="H153" s="1" t="s">
        <v>125</v>
      </c>
      <c r="J153" s="4"/>
      <c r="M153" s="1">
        <f>PRODUCT(SUM(PRODUCT(R153,overview!$J$7),PRODUCT(W153,overview!$K$7),PRODUCT(AB153,overview!$L$7)),1/SUM(overview!$J$7:$L$7))</f>
        <v>0.39810000000000001</v>
      </c>
      <c r="N153" s="1">
        <f>PRODUCT(SUM(PRODUCT(S153,overview!$J$7),PRODUCT(X153,overview!$K$7),PRODUCT(AC153,overview!$L$7)),1/SUM(overview!$J$7:$L$7))</f>
        <v>2.6019000000000005</v>
      </c>
      <c r="O153" s="1">
        <f t="shared" si="32"/>
        <v>6</v>
      </c>
      <c r="P153" s="1">
        <f t="shared" si="33"/>
        <v>22</v>
      </c>
      <c r="Q153" s="1">
        <f t="shared" si="37"/>
        <v>0.56101310580729458</v>
      </c>
      <c r="R153" s="1">
        <v>4.1000000000000002E-2</v>
      </c>
      <c r="S153" s="1">
        <v>2.9590000000000001</v>
      </c>
      <c r="T153" s="1">
        <v>0</v>
      </c>
      <c r="U153" s="1">
        <v>2</v>
      </c>
      <c r="V153" s="1" t="e">
        <f t="shared" si="34"/>
        <v>#DIV/0!</v>
      </c>
      <c r="W153" s="1">
        <v>0.61399999999999999</v>
      </c>
      <c r="X153" s="1">
        <v>2.3860000000000001</v>
      </c>
      <c r="Y153" s="1">
        <v>6</v>
      </c>
      <c r="Z153" s="1">
        <v>20</v>
      </c>
      <c r="AA153" s="1">
        <f t="shared" si="35"/>
        <v>0.85778150321318791</v>
      </c>
      <c r="AB153" s="1">
        <v>0</v>
      </c>
      <c r="AC153" s="1">
        <v>3</v>
      </c>
      <c r="AD153" s="1">
        <v>0</v>
      </c>
      <c r="AE153" s="1">
        <v>0</v>
      </c>
      <c r="AF153" s="1" t="e">
        <f t="shared" si="31"/>
        <v>#DIV/0!</v>
      </c>
      <c r="AH153" s="1">
        <f t="shared" si="39"/>
        <v>0.78626414549454371</v>
      </c>
      <c r="AI153" s="1">
        <f t="shared" si="40"/>
        <v>0.13190664981927591</v>
      </c>
      <c r="AJ153" s="1">
        <f t="shared" si="41"/>
        <v>0.70424786845310605</v>
      </c>
      <c r="AK153" s="1">
        <f t="shared" si="42"/>
        <v>33.989257143581071</v>
      </c>
      <c r="AL153" s="1" t="b">
        <f t="shared" si="43"/>
        <v>1</v>
      </c>
      <c r="AM153" s="1">
        <f t="shared" si="44"/>
        <v>84.134907053653677</v>
      </c>
      <c r="AN153" s="1" t="b">
        <f t="shared" si="45"/>
        <v>1</v>
      </c>
      <c r="AO153" s="1">
        <v>9.4879999999999995</v>
      </c>
    </row>
    <row r="154" spans="1:41">
      <c r="A154" s="7">
        <v>151</v>
      </c>
      <c r="B154" s="9" t="s">
        <v>98</v>
      </c>
      <c r="C154" s="9" t="s">
        <v>50</v>
      </c>
      <c r="D154" s="9" t="s">
        <v>49</v>
      </c>
      <c r="E154" s="16" t="s">
        <v>50</v>
      </c>
      <c r="F154" s="2" t="b">
        <f t="shared" si="38"/>
        <v>0</v>
      </c>
      <c r="G154" s="2" t="b">
        <f t="shared" si="36"/>
        <v>0</v>
      </c>
      <c r="H154" s="1" t="s">
        <v>125</v>
      </c>
      <c r="M154" s="1">
        <f>PRODUCT(SUM(PRODUCT(R154,overview!$J$7),PRODUCT(W154,overview!$K$7),PRODUCT(AB154,overview!$L$7)),1/SUM(overview!$J$7:$L$7))</f>
        <v>0.48112499999999997</v>
      </c>
      <c r="N154" s="1">
        <f>PRODUCT(SUM(PRODUCT(S154,overview!$J$7),PRODUCT(X154,overview!$K$7),PRODUCT(AC154,overview!$L$7)),1/SUM(overview!$J$7:$L$7))</f>
        <v>2.518875</v>
      </c>
      <c r="O154" s="1">
        <f t="shared" si="32"/>
        <v>12.5</v>
      </c>
      <c r="P154" s="1">
        <f t="shared" si="33"/>
        <v>10.5</v>
      </c>
      <c r="Q154" s="1">
        <f t="shared" si="37"/>
        <v>0.16044662795891021</v>
      </c>
      <c r="R154" s="1">
        <v>0.33300000000000002</v>
      </c>
      <c r="S154" s="1">
        <v>2.6669999999999998</v>
      </c>
      <c r="T154" s="1">
        <v>6</v>
      </c>
      <c r="U154" s="1">
        <v>0</v>
      </c>
      <c r="V154" s="1">
        <f t="shared" si="34"/>
        <v>0</v>
      </c>
      <c r="W154" s="1">
        <v>0.56999999999999995</v>
      </c>
      <c r="X154" s="1">
        <v>2.4300000000000002</v>
      </c>
      <c r="Y154" s="1">
        <v>5.5</v>
      </c>
      <c r="Z154" s="1">
        <v>10.5</v>
      </c>
      <c r="AA154" s="1">
        <f t="shared" si="35"/>
        <v>0.44781144781144777</v>
      </c>
      <c r="AB154" s="1">
        <v>0.33300000000000002</v>
      </c>
      <c r="AC154" s="1">
        <v>2.6669999999999998</v>
      </c>
      <c r="AD154" s="1">
        <v>1</v>
      </c>
      <c r="AE154" s="1">
        <v>0</v>
      </c>
      <c r="AF154" s="1">
        <f t="shared" si="31"/>
        <v>0</v>
      </c>
      <c r="AH154" s="1">
        <f t="shared" si="39"/>
        <v>0.78519203639493085</v>
      </c>
      <c r="AI154" s="1">
        <f t="shared" si="40"/>
        <v>0.13875604615258233</v>
      </c>
      <c r="AJ154" s="1">
        <f t="shared" si="41"/>
        <v>0.43465525585186326</v>
      </c>
      <c r="AK154" s="1">
        <f t="shared" si="42"/>
        <v>32.6142933708865</v>
      </c>
      <c r="AL154" s="1" t="b">
        <f t="shared" si="43"/>
        <v>1</v>
      </c>
      <c r="AM154" s="1">
        <f t="shared" si="44"/>
        <v>86.632412915048377</v>
      </c>
      <c r="AN154" s="1" t="b">
        <f t="shared" si="45"/>
        <v>1</v>
      </c>
      <c r="AO154" s="1">
        <v>9.4879999999999995</v>
      </c>
    </row>
    <row r="155" spans="1:41">
      <c r="A155" s="7">
        <v>152</v>
      </c>
      <c r="B155" s="9" t="s">
        <v>58</v>
      </c>
      <c r="C155" s="9" t="s">
        <v>59</v>
      </c>
      <c r="D155" s="9" t="s">
        <v>51</v>
      </c>
      <c r="E155" s="16" t="s">
        <v>52</v>
      </c>
      <c r="F155" s="2" t="b">
        <f t="shared" si="38"/>
        <v>1</v>
      </c>
      <c r="G155" s="2" t="b">
        <f t="shared" si="36"/>
        <v>1</v>
      </c>
      <c r="H155" s="1" t="s">
        <v>125</v>
      </c>
      <c r="J155" s="3"/>
      <c r="M155" s="1">
        <f>PRODUCT(SUM(PRODUCT(R155,overview!$J$7),PRODUCT(W155,overview!$K$7),PRODUCT(AB155,overview!$L$7)),1/SUM(overview!$J$7:$L$7))</f>
        <v>0.47785000000000005</v>
      </c>
      <c r="N155" s="1">
        <f>PRODUCT(SUM(PRODUCT(S155,overview!$J$7),PRODUCT(X155,overview!$K$7),PRODUCT(AC155,overview!$L$7)),1/SUM(overview!$J$7:$L$7))</f>
        <v>2.5221499999999999</v>
      </c>
      <c r="O155" s="1">
        <f t="shared" si="32"/>
        <v>5.5</v>
      </c>
      <c r="P155" s="1">
        <f t="shared" si="33"/>
        <v>13.5</v>
      </c>
      <c r="Q155" s="1">
        <f t="shared" si="37"/>
        <v>0.46504155004838954</v>
      </c>
      <c r="R155" s="1">
        <v>0.375</v>
      </c>
      <c r="S155" s="1">
        <v>2.625</v>
      </c>
      <c r="T155" s="1">
        <v>0</v>
      </c>
      <c r="U155" s="1">
        <v>1</v>
      </c>
      <c r="V155" s="1" t="e">
        <f t="shared" si="34"/>
        <v>#DIV/0!</v>
      </c>
      <c r="W155" s="1">
        <v>0.54</v>
      </c>
      <c r="X155" s="1">
        <v>2.46</v>
      </c>
      <c r="Y155" s="1">
        <v>5.5</v>
      </c>
      <c r="Z155" s="1">
        <v>11.5</v>
      </c>
      <c r="AA155" s="1">
        <f t="shared" si="35"/>
        <v>0.45898004434589801</v>
      </c>
      <c r="AB155" s="1">
        <v>0.36399999999999999</v>
      </c>
      <c r="AC155" s="1">
        <v>2.6360000000000001</v>
      </c>
      <c r="AD155" s="1">
        <v>0</v>
      </c>
      <c r="AE155" s="1">
        <v>1</v>
      </c>
      <c r="AF155" s="1" t="e">
        <f t="shared" si="31"/>
        <v>#DIV/0!</v>
      </c>
      <c r="AH155" s="1">
        <f t="shared" si="39"/>
        <v>0.73045229239219733</v>
      </c>
      <c r="AI155" s="1">
        <f t="shared" si="40"/>
        <v>8.8105983970119095E-2</v>
      </c>
      <c r="AJ155" s="1">
        <f t="shared" si="41"/>
        <v>0.382066276803119</v>
      </c>
      <c r="AK155" s="1">
        <f t="shared" si="42"/>
        <v>35.00639499677078</v>
      </c>
      <c r="AL155" s="1" t="b">
        <f t="shared" si="43"/>
        <v>1</v>
      </c>
      <c r="AM155" s="1">
        <f t="shared" si="44"/>
        <v>100.80169966054716</v>
      </c>
      <c r="AN155" s="1" t="b">
        <f t="shared" si="45"/>
        <v>1</v>
      </c>
      <c r="AO155" s="1">
        <v>9.4879999999999995</v>
      </c>
    </row>
    <row r="156" spans="1:41">
      <c r="A156" s="7">
        <v>153</v>
      </c>
      <c r="B156" s="9" t="s">
        <v>65</v>
      </c>
      <c r="C156" s="9" t="s">
        <v>2</v>
      </c>
      <c r="D156" s="9" t="s">
        <v>47</v>
      </c>
      <c r="E156" s="16" t="s">
        <v>48</v>
      </c>
      <c r="F156" s="2" t="b">
        <f t="shared" si="38"/>
        <v>0</v>
      </c>
      <c r="G156" s="2" t="b">
        <f t="shared" si="36"/>
        <v>1</v>
      </c>
      <c r="H156" s="1" t="s">
        <v>125</v>
      </c>
      <c r="J156" s="3"/>
      <c r="K156" s="4" t="s">
        <v>34</v>
      </c>
      <c r="L156" s="3" t="s">
        <v>168</v>
      </c>
      <c r="M156" s="1">
        <f>PRODUCT(SUM(PRODUCT(R156,overview!$J$7),PRODUCT(W156,overview!$K$7),PRODUCT(AB156,overview!$L$7)),1/SUM(overview!$J$7:$L$7))</f>
        <v>0.713225</v>
      </c>
      <c r="N156" s="1">
        <f>PRODUCT(SUM(PRODUCT(S156,overview!$J$7),PRODUCT(X156,overview!$K$7),PRODUCT(AC156,overview!$L$7)),1/SUM(overview!$J$7:$L$7))</f>
        <v>2.286775</v>
      </c>
      <c r="O156" s="1">
        <f t="shared" si="32"/>
        <v>6</v>
      </c>
      <c r="P156" s="1">
        <f t="shared" si="33"/>
        <v>19</v>
      </c>
      <c r="Q156" s="1">
        <f t="shared" si="37"/>
        <v>0.98765546821761363</v>
      </c>
      <c r="R156" s="1">
        <v>0.33300000000000002</v>
      </c>
      <c r="S156" s="1">
        <v>2.6669999999999998</v>
      </c>
      <c r="T156" s="1">
        <v>0</v>
      </c>
      <c r="U156" s="1">
        <v>0</v>
      </c>
      <c r="V156" s="1" t="e">
        <f t="shared" si="34"/>
        <v>#DIV/0!</v>
      </c>
      <c r="W156" s="1">
        <v>0.93700000000000006</v>
      </c>
      <c r="X156" s="1">
        <v>2.0630000000000002</v>
      </c>
      <c r="Y156" s="1">
        <v>6</v>
      </c>
      <c r="Z156" s="1">
        <v>16</v>
      </c>
      <c r="AA156" s="1">
        <f t="shared" si="35"/>
        <v>1.2111811278074001</v>
      </c>
      <c r="AB156" s="1">
        <v>0.442</v>
      </c>
      <c r="AC156" s="1">
        <v>2.5579999999999998</v>
      </c>
      <c r="AD156" s="1">
        <v>0</v>
      </c>
      <c r="AE156" s="1">
        <v>3</v>
      </c>
      <c r="AF156" s="1" t="e">
        <f t="shared" si="31"/>
        <v>#DIV/0!</v>
      </c>
      <c r="AH156" s="1">
        <f t="shared" si="39"/>
        <v>0.64585862920338677</v>
      </c>
      <c r="AI156" s="1">
        <f t="shared" si="40"/>
        <v>7.172532203973557E-2</v>
      </c>
      <c r="AJ156" s="1">
        <f t="shared" si="41"/>
        <v>0.40638394892840857</v>
      </c>
      <c r="AK156" s="1">
        <f t="shared" si="42"/>
        <v>34.613824858692453</v>
      </c>
      <c r="AL156" s="1" t="b">
        <f t="shared" si="43"/>
        <v>1</v>
      </c>
      <c r="AM156" s="1">
        <f t="shared" si="44"/>
        <v>116.83138374963646</v>
      </c>
      <c r="AN156" s="1" t="b">
        <f t="shared" si="45"/>
        <v>1</v>
      </c>
      <c r="AO156" s="1">
        <v>9.4879999999999995</v>
      </c>
    </row>
    <row r="157" spans="1:41">
      <c r="A157" s="7">
        <v>154</v>
      </c>
      <c r="B157" s="9" t="s">
        <v>65</v>
      </c>
      <c r="C157" s="9" t="s">
        <v>2</v>
      </c>
      <c r="D157" s="9" t="s">
        <v>38</v>
      </c>
      <c r="E157" s="16" t="s">
        <v>1</v>
      </c>
      <c r="F157" s="2" t="b">
        <f t="shared" si="38"/>
        <v>1</v>
      </c>
      <c r="G157" s="2" t="b">
        <f t="shared" si="36"/>
        <v>0</v>
      </c>
      <c r="H157" s="1" t="s">
        <v>125</v>
      </c>
      <c r="M157" s="1">
        <f>PRODUCT(SUM(PRODUCT(R157,overview!$J$7),PRODUCT(W157,overview!$K$7),PRODUCT(AB157,overview!$L$7)),1/SUM(overview!$J$7:$L$7))</f>
        <v>0.59544999999999992</v>
      </c>
      <c r="N157" s="1">
        <f>PRODUCT(SUM(PRODUCT(S157,overview!$J$7),PRODUCT(X157,overview!$K$7),PRODUCT(AC157,overview!$L$7)),1/SUM(overview!$J$7:$L$7))</f>
        <v>2.4045500000000004</v>
      </c>
      <c r="O157" s="1">
        <f t="shared" si="32"/>
        <v>13.9</v>
      </c>
      <c r="P157" s="1">
        <f t="shared" si="33"/>
        <v>22.1</v>
      </c>
      <c r="Q157" s="1">
        <f t="shared" si="37"/>
        <v>0.39372134572810025</v>
      </c>
      <c r="R157" s="1">
        <v>0.54</v>
      </c>
      <c r="S157" s="1">
        <v>2.46</v>
      </c>
      <c r="T157" s="1">
        <v>9</v>
      </c>
      <c r="U157" s="1">
        <v>2</v>
      </c>
      <c r="V157" s="1">
        <f t="shared" si="34"/>
        <v>4.8780487804878044E-2</v>
      </c>
      <c r="W157" s="1">
        <v>0.63700000000000001</v>
      </c>
      <c r="X157" s="1">
        <v>2.363</v>
      </c>
      <c r="Y157" s="1">
        <v>4.9000000000000004</v>
      </c>
      <c r="Z157" s="1">
        <v>19.100000000000001</v>
      </c>
      <c r="AA157" s="1">
        <f t="shared" si="35"/>
        <v>1.0507829030892932</v>
      </c>
      <c r="AB157" s="1">
        <v>0.33300000000000002</v>
      </c>
      <c r="AC157" s="1">
        <v>2.6669999999999998</v>
      </c>
      <c r="AD157" s="1">
        <v>0</v>
      </c>
      <c r="AE157" s="1">
        <v>1</v>
      </c>
      <c r="AF157" s="1" t="e">
        <f t="shared" si="31"/>
        <v>#DIV/0!</v>
      </c>
      <c r="AH157" s="1">
        <f t="shared" si="39"/>
        <v>0.60276140169738224</v>
      </c>
      <c r="AI157" s="1">
        <f t="shared" si="40"/>
        <v>4.0049145412419197E-2</v>
      </c>
      <c r="AJ157" s="1">
        <f t="shared" si="41"/>
        <v>0.35823906835292807</v>
      </c>
      <c r="AK157" s="1">
        <f t="shared" si="42"/>
        <v>49.405820234920839</v>
      </c>
      <c r="AL157" s="1" t="b">
        <f t="shared" si="43"/>
        <v>1</v>
      </c>
      <c r="AM157" s="1">
        <f t="shared" si="44"/>
        <v>140.72779954517881</v>
      </c>
      <c r="AN157" s="1" t="b">
        <f t="shared" si="45"/>
        <v>1</v>
      </c>
      <c r="AO157" s="1">
        <v>9.4879999999999995</v>
      </c>
    </row>
    <row r="158" spans="1:41">
      <c r="A158" s="7">
        <v>155</v>
      </c>
      <c r="B158" s="9" t="s">
        <v>58</v>
      </c>
      <c r="C158" s="9" t="s">
        <v>59</v>
      </c>
      <c r="D158" s="9" t="s">
        <v>45</v>
      </c>
      <c r="E158" s="16" t="s">
        <v>46</v>
      </c>
      <c r="F158" s="2" t="b">
        <f t="shared" si="38"/>
        <v>0</v>
      </c>
      <c r="G158" s="2" t="b">
        <f t="shared" si="36"/>
        <v>1</v>
      </c>
      <c r="H158" s="1" t="s">
        <v>125</v>
      </c>
      <c r="J158" s="3"/>
      <c r="K158" s="4" t="s">
        <v>34</v>
      </c>
      <c r="L158" s="3" t="s">
        <v>169</v>
      </c>
      <c r="M158" s="1">
        <f>PRODUCT(SUM(PRODUCT(R158,overview!$J$7),PRODUCT(W158,overview!$K$7),PRODUCT(AB158,overview!$L$7)),1/SUM(overview!$J$7:$L$7))</f>
        <v>0.71150000000000002</v>
      </c>
      <c r="N158" s="1">
        <f>PRODUCT(SUM(PRODUCT(S158,overview!$J$7),PRODUCT(X158,overview!$K$7),PRODUCT(AC158,overview!$L$7)),1/SUM(overview!$J$7:$L$7))</f>
        <v>2.2885000000000004</v>
      </c>
      <c r="O158" s="1">
        <f t="shared" si="32"/>
        <v>10</v>
      </c>
      <c r="P158" s="1">
        <f t="shared" si="33"/>
        <v>11</v>
      </c>
      <c r="Q158" s="1">
        <f t="shared" si="37"/>
        <v>0.34199257155341922</v>
      </c>
      <c r="R158" s="1">
        <v>0.375</v>
      </c>
      <c r="S158" s="1">
        <v>2.625</v>
      </c>
      <c r="T158" s="1">
        <v>2</v>
      </c>
      <c r="U158" s="1">
        <v>0</v>
      </c>
      <c r="V158" s="1">
        <f t="shared" si="34"/>
        <v>0</v>
      </c>
      <c r="W158" s="1">
        <v>0.89200000000000002</v>
      </c>
      <c r="X158" s="1">
        <v>2.1080000000000001</v>
      </c>
      <c r="Y158" s="1">
        <v>7</v>
      </c>
      <c r="Z158" s="1">
        <v>10</v>
      </c>
      <c r="AA158" s="1">
        <f t="shared" si="35"/>
        <v>0.60449986446191373</v>
      </c>
      <c r="AB158" s="1">
        <v>0.91</v>
      </c>
      <c r="AC158" s="1">
        <v>2.09</v>
      </c>
      <c r="AD158" s="1">
        <v>1</v>
      </c>
      <c r="AE158" s="1">
        <v>1</v>
      </c>
      <c r="AF158" s="1">
        <f t="shared" si="31"/>
        <v>0.43540669856459335</v>
      </c>
      <c r="AH158" s="1">
        <f t="shared" si="39"/>
        <v>0.53603818609988918</v>
      </c>
      <c r="AI158" s="1">
        <f t="shared" si="40"/>
        <v>2.935010482180293E-2</v>
      </c>
      <c r="AJ158" s="1">
        <f t="shared" si="41"/>
        <v>0.38272624859181376</v>
      </c>
      <c r="AK158" s="1">
        <f t="shared" si="42"/>
        <v>53.085120552023582</v>
      </c>
      <c r="AL158" s="1" t="b">
        <f t="shared" si="43"/>
        <v>1</v>
      </c>
      <c r="AM158" s="1">
        <f t="shared" si="44"/>
        <v>135.40542876536205</v>
      </c>
      <c r="AN158" s="1" t="b">
        <f t="shared" si="45"/>
        <v>1</v>
      </c>
      <c r="AO158" s="1">
        <v>9.4879999999999995</v>
      </c>
    </row>
    <row r="159" spans="1:41">
      <c r="A159" s="7">
        <v>156</v>
      </c>
      <c r="B159" s="9" t="s">
        <v>74</v>
      </c>
      <c r="C159" s="9" t="s">
        <v>1</v>
      </c>
      <c r="D159" s="9" t="s">
        <v>102</v>
      </c>
      <c r="E159" s="16" t="s">
        <v>48</v>
      </c>
      <c r="F159" s="2" t="b">
        <f t="shared" si="38"/>
        <v>0</v>
      </c>
      <c r="G159" s="2" t="b">
        <f t="shared" si="36"/>
        <v>1</v>
      </c>
      <c r="H159" s="1" t="s">
        <v>125</v>
      </c>
      <c r="J159" s="3"/>
      <c r="K159" s="4" t="s">
        <v>34</v>
      </c>
      <c r="L159" s="3" t="s">
        <v>170</v>
      </c>
      <c r="M159" s="1">
        <f>PRODUCT(SUM(PRODUCT(R159,overview!$J$7),PRODUCT(W159,overview!$K$7),PRODUCT(AB159,overview!$L$7)),1/SUM(overview!$J$7:$L$7))</f>
        <v>0.82505000000000006</v>
      </c>
      <c r="N159" s="1">
        <f>PRODUCT(SUM(PRODUCT(S159,overview!$J$7),PRODUCT(X159,overview!$K$7),PRODUCT(AC159,overview!$L$7)),1/SUM(overview!$J$7:$L$7))</f>
        <v>2.1749499999999999</v>
      </c>
      <c r="O159" s="1">
        <f t="shared" si="32"/>
        <v>12.7</v>
      </c>
      <c r="P159" s="1">
        <f t="shared" si="33"/>
        <v>18.3</v>
      </c>
      <c r="Q159" s="1">
        <f t="shared" si="37"/>
        <v>0.5466109909667578</v>
      </c>
      <c r="R159" s="1">
        <v>1.123</v>
      </c>
      <c r="S159" s="1">
        <v>1.877</v>
      </c>
      <c r="T159" s="1">
        <v>6</v>
      </c>
      <c r="U159" s="1">
        <v>0</v>
      </c>
      <c r="V159" s="1">
        <f t="shared" si="34"/>
        <v>0</v>
      </c>
      <c r="W159" s="1">
        <v>0.65400000000000003</v>
      </c>
      <c r="X159" s="1">
        <v>2.3460000000000001</v>
      </c>
      <c r="Y159" s="1">
        <v>5.7</v>
      </c>
      <c r="Z159" s="1">
        <v>17.3</v>
      </c>
      <c r="AA159" s="1">
        <f t="shared" si="35"/>
        <v>0.84609862251536783</v>
      </c>
      <c r="AB159" s="1">
        <v>0.93</v>
      </c>
      <c r="AC159" s="1">
        <v>2.0699999999999998</v>
      </c>
      <c r="AD159" s="1">
        <v>1</v>
      </c>
      <c r="AE159" s="1">
        <v>1</v>
      </c>
      <c r="AF159" s="1">
        <f t="shared" si="31"/>
        <v>0.44927536231884063</v>
      </c>
      <c r="AH159" s="1">
        <f t="shared" si="39"/>
        <v>0.56303617117343097</v>
      </c>
      <c r="AI159" s="1">
        <f t="shared" si="40"/>
        <v>4.9254125911099365E-2</v>
      </c>
      <c r="AJ159" s="1">
        <f t="shared" si="41"/>
        <v>0.40790994828110738</v>
      </c>
      <c r="AK159" s="1">
        <f t="shared" si="42"/>
        <v>47.199243532002832</v>
      </c>
      <c r="AL159" s="1" t="b">
        <f t="shared" si="43"/>
        <v>1</v>
      </c>
      <c r="AM159" s="1">
        <f t="shared" si="44"/>
        <v>128.20723346658392</v>
      </c>
      <c r="AN159" s="1" t="b">
        <f t="shared" si="45"/>
        <v>1</v>
      </c>
      <c r="AO159" s="1">
        <v>9.4879999999999995</v>
      </c>
    </row>
    <row r="160" spans="1:41">
      <c r="A160" s="7">
        <v>157</v>
      </c>
      <c r="B160" s="9" t="s">
        <v>36</v>
      </c>
      <c r="C160" s="9" t="s">
        <v>37</v>
      </c>
      <c r="D160" s="9" t="s">
        <v>67</v>
      </c>
      <c r="E160" s="16" t="s">
        <v>37</v>
      </c>
      <c r="F160" s="2" t="b">
        <f t="shared" si="38"/>
        <v>0</v>
      </c>
      <c r="G160" s="2" t="b">
        <f t="shared" si="36"/>
        <v>1</v>
      </c>
      <c r="H160" s="1" t="s">
        <v>125</v>
      </c>
      <c r="M160" s="1">
        <f>PRODUCT(SUM(PRODUCT(R160,overview!$J$7),PRODUCT(W160,overview!$K$7),PRODUCT(AB160,overview!$L$7)),1/SUM(overview!$J$7:$L$7))</f>
        <v>0.89927500000000016</v>
      </c>
      <c r="N160" s="1">
        <f>PRODUCT(SUM(PRODUCT(S160,overview!$J$7),PRODUCT(X160,overview!$K$7),PRODUCT(AC160,overview!$L$7)),1/SUM(overview!$J$7:$L$7))</f>
        <v>2.1007250000000002</v>
      </c>
      <c r="O160" s="1">
        <f t="shared" si="32"/>
        <v>11</v>
      </c>
      <c r="P160" s="1">
        <f t="shared" si="33"/>
        <v>10</v>
      </c>
      <c r="Q160" s="1">
        <f t="shared" si="37"/>
        <v>0.38916218318567514</v>
      </c>
      <c r="R160" s="1">
        <v>1.0009999999999999</v>
      </c>
      <c r="S160" s="1">
        <v>1.9990000000000001</v>
      </c>
      <c r="T160" s="1">
        <v>4</v>
      </c>
      <c r="U160" s="1">
        <v>2</v>
      </c>
      <c r="V160" s="1">
        <f t="shared" si="34"/>
        <v>0.25037518759379684</v>
      </c>
      <c r="W160" s="1">
        <v>0.83099999999999996</v>
      </c>
      <c r="X160" s="1">
        <v>2.169</v>
      </c>
      <c r="Y160" s="1">
        <v>5</v>
      </c>
      <c r="Z160" s="1">
        <v>8</v>
      </c>
      <c r="AA160" s="1">
        <f t="shared" si="35"/>
        <v>0.6130013831258645</v>
      </c>
      <c r="AB160" s="1">
        <v>1.1819999999999999</v>
      </c>
      <c r="AC160" s="1">
        <v>1.8180000000000001</v>
      </c>
      <c r="AD160" s="1">
        <v>2</v>
      </c>
      <c r="AE160" s="1">
        <v>0</v>
      </c>
      <c r="AF160" s="1">
        <f t="shared" si="31"/>
        <v>0</v>
      </c>
      <c r="AH160" s="1">
        <f t="shared" si="39"/>
        <v>0.58792180170259167</v>
      </c>
      <c r="AI160" s="1">
        <f t="shared" si="40"/>
        <v>7.3255112504294326E-2</v>
      </c>
      <c r="AJ160" s="1">
        <f t="shared" si="41"/>
        <v>0.38139776565341654</v>
      </c>
      <c r="AK160" s="1">
        <f t="shared" si="42"/>
        <v>36.672568032324364</v>
      </c>
      <c r="AL160" s="1" t="b">
        <f t="shared" si="43"/>
        <v>1</v>
      </c>
      <c r="AM160" s="1">
        <f t="shared" si="44"/>
        <v>107.35860345932713</v>
      </c>
      <c r="AN160" s="1" t="b">
        <f t="shared" si="45"/>
        <v>1</v>
      </c>
      <c r="AO160" s="1">
        <v>9.4879999999999995</v>
      </c>
    </row>
    <row r="161" spans="1:41">
      <c r="A161" s="7">
        <v>158</v>
      </c>
      <c r="B161" s="9" t="s">
        <v>47</v>
      </c>
      <c r="C161" s="9" t="s">
        <v>48</v>
      </c>
      <c r="D161" s="9" t="s">
        <v>47</v>
      </c>
      <c r="E161" s="16" t="s">
        <v>48</v>
      </c>
      <c r="F161" s="2" t="b">
        <f t="shared" si="38"/>
        <v>0</v>
      </c>
      <c r="G161" s="2" t="b">
        <f t="shared" si="36"/>
        <v>0</v>
      </c>
      <c r="H161" s="1" t="s">
        <v>285</v>
      </c>
      <c r="M161" s="1">
        <f>PRODUCT(SUM(PRODUCT(R161,overview!$J$7),PRODUCT(W161,overview!$K$7),PRODUCT(AB161,overview!$L$7)),1/SUM(overview!$J$7:$L$7))</f>
        <v>0.94127499999999997</v>
      </c>
      <c r="N161" s="1">
        <f>PRODUCT(SUM(PRODUCT(S161,overview!$J$7),PRODUCT(X161,overview!$K$7),PRODUCT(AC161,overview!$L$7)),1/SUM(overview!$J$7:$L$7))</f>
        <v>2.0587250000000004</v>
      </c>
      <c r="O161" s="1">
        <f t="shared" si="32"/>
        <v>16</v>
      </c>
      <c r="P161" s="1">
        <f t="shared" si="33"/>
        <v>6</v>
      </c>
      <c r="Q161" s="1">
        <f t="shared" si="37"/>
        <v>0.17145472319032407</v>
      </c>
      <c r="R161" s="1">
        <v>0.92100000000000004</v>
      </c>
      <c r="S161" s="1">
        <v>2.0790000000000002</v>
      </c>
      <c r="T161" s="1">
        <v>7</v>
      </c>
      <c r="U161" s="1">
        <v>2</v>
      </c>
      <c r="V161" s="1">
        <f t="shared" si="34"/>
        <v>0.12657184085755516</v>
      </c>
      <c r="W161" s="1">
        <v>0.95599999999999996</v>
      </c>
      <c r="X161" s="1">
        <v>2.044</v>
      </c>
      <c r="Y161" s="1">
        <v>9</v>
      </c>
      <c r="Z161" s="1">
        <v>4</v>
      </c>
      <c r="AA161" s="1">
        <f t="shared" si="35"/>
        <v>0.20787127636442704</v>
      </c>
      <c r="AB161" s="1">
        <v>0.85699999999999998</v>
      </c>
      <c r="AC161" s="1">
        <v>2.1429999999999998</v>
      </c>
      <c r="AD161" s="1">
        <v>0</v>
      </c>
      <c r="AE161" s="1">
        <v>0</v>
      </c>
      <c r="AF161" s="1" t="e">
        <f t="shared" si="31"/>
        <v>#DIV/0!</v>
      </c>
      <c r="AH161" s="1">
        <f t="shared" si="39"/>
        <v>0.57940222734142288</v>
      </c>
      <c r="AI161" s="1">
        <f t="shared" si="40"/>
        <v>7.2659255713348567E-2</v>
      </c>
      <c r="AJ161" s="1">
        <f t="shared" si="41"/>
        <v>0.31463628396143739</v>
      </c>
      <c r="AK161" s="1">
        <f t="shared" si="42"/>
        <v>24.578034771667845</v>
      </c>
      <c r="AL161" s="1" t="b">
        <f t="shared" si="43"/>
        <v>1</v>
      </c>
      <c r="AM161" s="1">
        <f t="shared" si="44"/>
        <v>90.346748900996587</v>
      </c>
      <c r="AN161" s="1" t="b">
        <f t="shared" si="45"/>
        <v>1</v>
      </c>
      <c r="AO161" s="1">
        <v>9.4879999999999995</v>
      </c>
    </row>
    <row r="162" spans="1:41">
      <c r="A162" s="7">
        <v>159</v>
      </c>
      <c r="B162" s="9" t="s">
        <v>64</v>
      </c>
      <c r="C162" s="9" t="s">
        <v>2</v>
      </c>
      <c r="D162" s="9" t="s">
        <v>64</v>
      </c>
      <c r="E162" s="16" t="s">
        <v>2</v>
      </c>
      <c r="F162" s="2" t="b">
        <f t="shared" si="38"/>
        <v>0</v>
      </c>
      <c r="G162" s="2" t="b">
        <f t="shared" si="36"/>
        <v>0</v>
      </c>
      <c r="H162" s="1" t="s">
        <v>285</v>
      </c>
      <c r="J162" s="2"/>
      <c r="M162" s="1">
        <f>PRODUCT(SUM(PRODUCT(R162,overview!$J$7),PRODUCT(W162,overview!$K$7),PRODUCT(AB162,overview!$L$7)),1/SUM(overview!$J$7:$L$7))</f>
        <v>0.386125</v>
      </c>
      <c r="N162" s="1">
        <f>PRODUCT(SUM(PRODUCT(S162,overview!$J$7),PRODUCT(X162,overview!$K$7),PRODUCT(AC162,overview!$L$7)),1/SUM(overview!$J$7:$L$7))</f>
        <v>2.6138750000000002</v>
      </c>
      <c r="O162" s="1">
        <f t="shared" si="32"/>
        <v>8.5</v>
      </c>
      <c r="P162" s="1">
        <f t="shared" si="33"/>
        <v>5.5</v>
      </c>
      <c r="Q162" s="1">
        <f t="shared" si="37"/>
        <v>9.5584367360831757E-2</v>
      </c>
      <c r="R162" s="1">
        <v>0.33300000000000002</v>
      </c>
      <c r="S162" s="1">
        <v>2.6669999999999998</v>
      </c>
      <c r="T162" s="1">
        <v>6</v>
      </c>
      <c r="U162" s="1">
        <v>0</v>
      </c>
      <c r="V162" s="1">
        <f t="shared" si="34"/>
        <v>0</v>
      </c>
      <c r="W162" s="1">
        <v>0.41799999999999998</v>
      </c>
      <c r="X162" s="1">
        <v>2.5819999999999999</v>
      </c>
      <c r="Y162" s="1">
        <v>2.5</v>
      </c>
      <c r="Z162" s="1">
        <v>5.5</v>
      </c>
      <c r="AA162" s="1">
        <f t="shared" si="35"/>
        <v>0.35615801704105343</v>
      </c>
      <c r="AB162" s="1">
        <v>0.33300000000000002</v>
      </c>
      <c r="AC162" s="1">
        <v>2.6669999999999998</v>
      </c>
      <c r="AD162" s="1">
        <v>0</v>
      </c>
      <c r="AE162" s="1">
        <v>0</v>
      </c>
      <c r="AF162" s="1" t="e">
        <f t="shared" si="31"/>
        <v>#DIV/0!</v>
      </c>
      <c r="AH162" s="1">
        <f t="shared" si="39"/>
        <v>0.55483914356898256</v>
      </c>
      <c r="AI162" s="1">
        <f t="shared" si="40"/>
        <v>7.228057682036676E-2</v>
      </c>
      <c r="AJ162" s="1">
        <f t="shared" si="41"/>
        <v>0.2855534760083544</v>
      </c>
      <c r="AK162" s="1">
        <f t="shared" si="42"/>
        <v>16.629683830981893</v>
      </c>
      <c r="AL162" s="1" t="b">
        <f t="shared" si="43"/>
        <v>1</v>
      </c>
      <c r="AM162" s="1">
        <f t="shared" si="44"/>
        <v>78.473859228536298</v>
      </c>
      <c r="AN162" s="1" t="b">
        <f t="shared" si="45"/>
        <v>1</v>
      </c>
      <c r="AO162" s="1">
        <v>9.4879999999999995</v>
      </c>
    </row>
    <row r="163" spans="1:41">
      <c r="A163" s="7">
        <v>160</v>
      </c>
      <c r="B163" s="9" t="s">
        <v>72</v>
      </c>
      <c r="C163" s="9" t="s">
        <v>73</v>
      </c>
      <c r="D163" s="9" t="s">
        <v>41</v>
      </c>
      <c r="E163" s="16" t="s">
        <v>42</v>
      </c>
      <c r="F163" s="2" t="b">
        <f t="shared" si="38"/>
        <v>1</v>
      </c>
      <c r="G163" s="2" t="b">
        <f t="shared" si="36"/>
        <v>1</v>
      </c>
      <c r="H163" s="1" t="s">
        <v>285</v>
      </c>
      <c r="K163" s="4" t="s">
        <v>34</v>
      </c>
      <c r="L163" s="3" t="s">
        <v>171</v>
      </c>
      <c r="M163" s="1">
        <f>PRODUCT(SUM(PRODUCT(R163,overview!$J$7),PRODUCT(W163,overview!$K$7),PRODUCT(AB163,overview!$L$7)),1/SUM(overview!$J$7:$L$7))</f>
        <v>0.394125</v>
      </c>
      <c r="N163" s="1">
        <f>PRODUCT(SUM(PRODUCT(S163,overview!$J$7),PRODUCT(X163,overview!$K$7),PRODUCT(AC163,overview!$L$7)),1/SUM(overview!$J$7:$L$7))</f>
        <v>2.6058750000000002</v>
      </c>
      <c r="O163" s="1">
        <f t="shared" si="32"/>
        <v>15</v>
      </c>
      <c r="P163" s="1">
        <f t="shared" si="33"/>
        <v>13</v>
      </c>
      <c r="Q163" s="1">
        <f t="shared" si="37"/>
        <v>0.13107881229913176</v>
      </c>
      <c r="R163" s="1">
        <v>0.33300000000000002</v>
      </c>
      <c r="S163" s="1">
        <v>2.6669999999999998</v>
      </c>
      <c r="T163" s="1">
        <v>7</v>
      </c>
      <c r="U163" s="1">
        <v>0</v>
      </c>
      <c r="V163" s="1">
        <f t="shared" si="34"/>
        <v>0</v>
      </c>
      <c r="W163" s="1">
        <v>0.43</v>
      </c>
      <c r="X163" s="1">
        <v>2.57</v>
      </c>
      <c r="Y163" s="1">
        <v>8</v>
      </c>
      <c r="Z163" s="1">
        <v>12</v>
      </c>
      <c r="AA163" s="1">
        <f t="shared" si="35"/>
        <v>0.25097276264591439</v>
      </c>
      <c r="AB163" s="1">
        <v>0.35299999999999998</v>
      </c>
      <c r="AC163" s="1">
        <v>2.6469999999999998</v>
      </c>
      <c r="AD163" s="1">
        <v>0</v>
      </c>
      <c r="AE163" s="1">
        <v>1</v>
      </c>
      <c r="AF163" s="1" t="e">
        <f t="shared" si="31"/>
        <v>#DIV/0!</v>
      </c>
      <c r="AH163" s="1">
        <f t="shared" si="39"/>
        <v>0.54335058162084393</v>
      </c>
      <c r="AI163" s="1">
        <f t="shared" si="40"/>
        <v>7.4690364146045407E-2</v>
      </c>
      <c r="AJ163" s="1">
        <f t="shared" si="41"/>
        <v>0.24949314251639834</v>
      </c>
      <c r="AK163" s="1">
        <f t="shared" si="42"/>
        <v>16.671408977228026</v>
      </c>
      <c r="AL163" s="1" t="b">
        <f t="shared" si="43"/>
        <v>1</v>
      </c>
      <c r="AM163" s="1">
        <f t="shared" si="44"/>
        <v>70.046551599243315</v>
      </c>
      <c r="AN163" s="1" t="b">
        <f t="shared" si="45"/>
        <v>1</v>
      </c>
      <c r="AO163" s="1">
        <v>9.4879999999999995</v>
      </c>
    </row>
    <row r="164" spans="1:41">
      <c r="A164" s="7">
        <v>161</v>
      </c>
      <c r="B164" s="9" t="s">
        <v>100</v>
      </c>
      <c r="C164" s="9" t="s">
        <v>73</v>
      </c>
      <c r="D164" s="9" t="s">
        <v>100</v>
      </c>
      <c r="E164" s="16" t="s">
        <v>73</v>
      </c>
      <c r="F164" s="2" t="b">
        <f t="shared" si="38"/>
        <v>0</v>
      </c>
      <c r="G164" s="2" t="b">
        <f t="shared" si="36"/>
        <v>0</v>
      </c>
      <c r="H164" s="1" t="s">
        <v>285</v>
      </c>
      <c r="J164" s="2"/>
      <c r="M164" s="1">
        <f>PRODUCT(SUM(PRODUCT(R164,overview!$J$7),PRODUCT(W164,overview!$K$7),PRODUCT(AB164,overview!$L$7)),1/SUM(overview!$J$7:$L$7))</f>
        <v>0.357375</v>
      </c>
      <c r="N164" s="1">
        <f>PRODUCT(SUM(PRODUCT(S164,overview!$J$7),PRODUCT(X164,overview!$K$7),PRODUCT(AC164,overview!$L$7)),1/SUM(overview!$J$7:$L$7))</f>
        <v>2.6426250000000002</v>
      </c>
      <c r="O164" s="1">
        <f t="shared" si="32"/>
        <v>11.2</v>
      </c>
      <c r="P164" s="1">
        <f t="shared" si="33"/>
        <v>8.8000000000000007</v>
      </c>
      <c r="Q164" s="1">
        <f t="shared" si="37"/>
        <v>0.10625595491495875</v>
      </c>
      <c r="R164" s="1">
        <v>0.33300000000000002</v>
      </c>
      <c r="S164" s="1">
        <v>2.6669999999999998</v>
      </c>
      <c r="T164" s="1">
        <v>6</v>
      </c>
      <c r="U164" s="1">
        <v>0</v>
      </c>
      <c r="V164" s="1">
        <f t="shared" si="34"/>
        <v>0</v>
      </c>
      <c r="W164" s="1">
        <v>0.372</v>
      </c>
      <c r="X164" s="1">
        <v>2.6280000000000001</v>
      </c>
      <c r="Y164" s="1">
        <v>5.2</v>
      </c>
      <c r="Z164" s="1">
        <v>8.8000000000000007</v>
      </c>
      <c r="AA164" s="1">
        <f t="shared" si="35"/>
        <v>0.23955040393396557</v>
      </c>
      <c r="AB164" s="1">
        <v>0.33300000000000002</v>
      </c>
      <c r="AC164" s="1">
        <v>2.6669999999999998</v>
      </c>
      <c r="AD164" s="1">
        <v>0</v>
      </c>
      <c r="AE164" s="1">
        <v>0</v>
      </c>
      <c r="AF164" s="1" t="e">
        <f t="shared" si="31"/>
        <v>#DIV/0!</v>
      </c>
      <c r="AH164" s="1">
        <f t="shared" si="39"/>
        <v>0.49451006758377991</v>
      </c>
      <c r="AI164" s="1">
        <f t="shared" si="40"/>
        <v>7.2483135319251935E-2</v>
      </c>
      <c r="AJ164" s="1">
        <f t="shared" si="41"/>
        <v>0.23664540562088898</v>
      </c>
      <c r="AK164" s="1">
        <f t="shared" si="42"/>
        <v>23.416066545599435</v>
      </c>
      <c r="AL164" s="1" t="b">
        <f t="shared" si="43"/>
        <v>1</v>
      </c>
      <c r="AM164" s="1">
        <f t="shared" si="44"/>
        <v>68.173191215802561</v>
      </c>
      <c r="AN164" s="1" t="b">
        <f t="shared" si="45"/>
        <v>1</v>
      </c>
      <c r="AO164" s="1">
        <v>9.4879999999999995</v>
      </c>
    </row>
    <row r="165" spans="1:41">
      <c r="A165" s="7">
        <v>162</v>
      </c>
      <c r="B165" s="9" t="s">
        <v>40</v>
      </c>
      <c r="C165" s="9" t="s">
        <v>29</v>
      </c>
      <c r="D165" s="9" t="s">
        <v>28</v>
      </c>
      <c r="E165" s="16" t="s">
        <v>29</v>
      </c>
      <c r="F165" s="2" t="b">
        <f t="shared" si="38"/>
        <v>1</v>
      </c>
      <c r="G165" s="2" t="b">
        <f t="shared" si="36"/>
        <v>1</v>
      </c>
      <c r="H165" s="1" t="s">
        <v>285</v>
      </c>
      <c r="M165" s="1">
        <f>PRODUCT(SUM(PRODUCT(R165,overview!$J$7),PRODUCT(W165,overview!$K$7),PRODUCT(AB165,overview!$L$7)),1/SUM(overview!$J$7:$L$7))</f>
        <v>0.78932500000000005</v>
      </c>
      <c r="N165" s="1">
        <f>PRODUCT(SUM(PRODUCT(S165,overview!$J$7),PRODUCT(X165,overview!$K$7),PRODUCT(AC165,overview!$L$7)),1/SUM(overview!$J$7:$L$7))</f>
        <v>2.2106749999999997</v>
      </c>
      <c r="O165" s="1">
        <f t="shared" si="32"/>
        <v>12</v>
      </c>
      <c r="P165" s="1">
        <f t="shared" si="33"/>
        <v>16</v>
      </c>
      <c r="Q165" s="1">
        <f t="shared" si="37"/>
        <v>0.4760687723583672</v>
      </c>
      <c r="R165" s="1">
        <v>0.85399999999999998</v>
      </c>
      <c r="S165" s="1">
        <v>2.1459999999999999</v>
      </c>
      <c r="T165" s="1">
        <v>5.5</v>
      </c>
      <c r="U165" s="1">
        <v>3.5</v>
      </c>
      <c r="V165" s="1">
        <f t="shared" si="34"/>
        <v>0.25324070151656358</v>
      </c>
      <c r="W165" s="1">
        <v>0.75800000000000001</v>
      </c>
      <c r="X165" s="1">
        <v>2.242</v>
      </c>
      <c r="Y165" s="1">
        <v>5.5</v>
      </c>
      <c r="Z165" s="1">
        <v>12.5</v>
      </c>
      <c r="AA165" s="1">
        <f t="shared" si="35"/>
        <v>0.76838861406211989</v>
      </c>
      <c r="AB165" s="1">
        <v>0.66700000000000004</v>
      </c>
      <c r="AC165" s="1">
        <v>2.3330000000000002</v>
      </c>
      <c r="AD165" s="1">
        <v>1</v>
      </c>
      <c r="AE165" s="1">
        <v>0</v>
      </c>
      <c r="AF165" s="1">
        <f t="shared" si="31"/>
        <v>0</v>
      </c>
      <c r="AH165" s="1">
        <f t="shared" si="39"/>
        <v>0.49792161520190015</v>
      </c>
      <c r="AI165" s="1">
        <f t="shared" si="40"/>
        <v>8.3620169396291605E-2</v>
      </c>
      <c r="AJ165" s="1">
        <f t="shared" si="41"/>
        <v>0.40869129328294895</v>
      </c>
      <c r="AK165" s="1">
        <f t="shared" si="42"/>
        <v>33.571088795982099</v>
      </c>
      <c r="AL165" s="1" t="b">
        <f t="shared" si="43"/>
        <v>1</v>
      </c>
      <c r="AM165" s="1">
        <f t="shared" si="44"/>
        <v>61.952581194708984</v>
      </c>
      <c r="AN165" s="1" t="b">
        <f t="shared" si="45"/>
        <v>1</v>
      </c>
      <c r="AO165" s="1">
        <v>9.4879999999999995</v>
      </c>
    </row>
    <row r="166" spans="1:41">
      <c r="A166" s="7">
        <v>163</v>
      </c>
      <c r="B166" s="9" t="s">
        <v>56</v>
      </c>
      <c r="C166" s="9" t="s">
        <v>31</v>
      </c>
      <c r="D166" s="9" t="s">
        <v>45</v>
      </c>
      <c r="E166" s="16" t="s">
        <v>46</v>
      </c>
      <c r="F166" s="2" t="b">
        <f t="shared" si="38"/>
        <v>0</v>
      </c>
      <c r="G166" s="2" t="b">
        <f t="shared" si="36"/>
        <v>0</v>
      </c>
      <c r="H166" s="1" t="s">
        <v>285</v>
      </c>
      <c r="J166" s="3"/>
      <c r="M166" s="1">
        <f>PRODUCT(SUM(PRODUCT(R166,overview!$J$7),PRODUCT(W166,overview!$K$7),PRODUCT(AB166,overview!$L$7)),1/SUM(overview!$J$7:$L$7))</f>
        <v>1.0077</v>
      </c>
      <c r="N166" s="1">
        <f>PRODUCT(SUM(PRODUCT(S166,overview!$J$7),PRODUCT(X166,overview!$K$7),PRODUCT(AC166,overview!$L$7)),1/SUM(overview!$J$7:$L$7))</f>
        <v>1.9923</v>
      </c>
      <c r="O166" s="1">
        <f t="shared" si="32"/>
        <v>14</v>
      </c>
      <c r="P166" s="1">
        <f t="shared" si="33"/>
        <v>16</v>
      </c>
      <c r="Q166" s="1">
        <f t="shared" si="37"/>
        <v>0.57805407963516686</v>
      </c>
      <c r="R166" s="1">
        <v>1.097</v>
      </c>
      <c r="S166" s="1">
        <v>1.903</v>
      </c>
      <c r="T166" s="1">
        <v>7</v>
      </c>
      <c r="U166" s="1">
        <v>6</v>
      </c>
      <c r="V166" s="1">
        <f t="shared" si="34"/>
        <v>0.49410704902034386</v>
      </c>
      <c r="W166" s="1">
        <v>0.95799999999999996</v>
      </c>
      <c r="X166" s="1">
        <v>2.0419999999999998</v>
      </c>
      <c r="Y166" s="1">
        <v>6</v>
      </c>
      <c r="Z166" s="1">
        <v>9</v>
      </c>
      <c r="AA166" s="1">
        <f t="shared" si="35"/>
        <v>0.70372184133202753</v>
      </c>
      <c r="AB166" s="1">
        <v>1</v>
      </c>
      <c r="AC166" s="1">
        <v>2</v>
      </c>
      <c r="AD166" s="1">
        <v>1</v>
      </c>
      <c r="AE166" s="1">
        <v>1</v>
      </c>
      <c r="AF166" s="1">
        <f t="shared" si="31"/>
        <v>0.5</v>
      </c>
      <c r="AH166" s="1">
        <f t="shared" si="39"/>
        <v>0.53196340032845868</v>
      </c>
      <c r="AI166" s="1">
        <f t="shared" si="40"/>
        <v>6.8542352589045202E-2</v>
      </c>
      <c r="AJ166" s="1">
        <f t="shared" si="41"/>
        <v>0.5104602510460251</v>
      </c>
      <c r="AK166" s="1">
        <f t="shared" si="42"/>
        <v>36.095509629546669</v>
      </c>
      <c r="AL166" s="1" t="b">
        <f t="shared" si="43"/>
        <v>1</v>
      </c>
      <c r="AM166" s="1">
        <f t="shared" si="44"/>
        <v>49.975180051338029</v>
      </c>
      <c r="AN166" s="1" t="b">
        <f t="shared" si="45"/>
        <v>1</v>
      </c>
      <c r="AO166" s="1">
        <v>9.4879999999999995</v>
      </c>
    </row>
    <row r="167" spans="1:41">
      <c r="A167" s="7">
        <v>164</v>
      </c>
      <c r="B167" s="9" t="s">
        <v>45</v>
      </c>
      <c r="C167" s="9" t="s">
        <v>46</v>
      </c>
      <c r="D167" s="9" t="s">
        <v>32</v>
      </c>
      <c r="E167" s="16" t="s">
        <v>33</v>
      </c>
      <c r="F167" s="2" t="b">
        <f t="shared" si="38"/>
        <v>0</v>
      </c>
      <c r="G167" s="2" t="b">
        <f t="shared" si="36"/>
        <v>0</v>
      </c>
      <c r="H167" s="1" t="s">
        <v>285</v>
      </c>
      <c r="K167" s="4" t="s">
        <v>34</v>
      </c>
      <c r="L167" s="3" t="s">
        <v>172</v>
      </c>
      <c r="M167" s="1">
        <f>PRODUCT(SUM(PRODUCT(R167,overview!$J$7),PRODUCT(W167,overview!$K$7),PRODUCT(AB167,overview!$L$7)),1/SUM(overview!$J$7:$L$7))</f>
        <v>0.86645000000000005</v>
      </c>
      <c r="N167" s="1">
        <f>PRODUCT(SUM(PRODUCT(S167,overview!$J$7),PRODUCT(X167,overview!$K$7),PRODUCT(AC167,overview!$L$7)),1/SUM(overview!$J$7:$L$7))</f>
        <v>2.1335500000000001</v>
      </c>
      <c r="O167" s="1">
        <f t="shared" si="32"/>
        <v>13.8</v>
      </c>
      <c r="P167" s="1">
        <f t="shared" si="33"/>
        <v>18.2</v>
      </c>
      <c r="Q167" s="1">
        <f t="shared" si="37"/>
        <v>0.53559064483600338</v>
      </c>
      <c r="R167" s="1">
        <v>1.022</v>
      </c>
      <c r="S167" s="1">
        <v>1.978</v>
      </c>
      <c r="T167" s="1">
        <v>8</v>
      </c>
      <c r="U167" s="1">
        <v>0</v>
      </c>
      <c r="V167" s="1">
        <f t="shared" si="34"/>
        <v>0</v>
      </c>
      <c r="W167" s="1">
        <v>0.77400000000000002</v>
      </c>
      <c r="X167" s="1">
        <v>2.226</v>
      </c>
      <c r="Y167" s="1">
        <v>5.8</v>
      </c>
      <c r="Z167" s="1">
        <v>17.2</v>
      </c>
      <c r="AA167" s="1">
        <f t="shared" si="35"/>
        <v>1.0311367227437496</v>
      </c>
      <c r="AB167" s="1">
        <v>1</v>
      </c>
      <c r="AC167" s="1">
        <v>2</v>
      </c>
      <c r="AD167" s="1">
        <v>0</v>
      </c>
      <c r="AE167" s="1">
        <v>1</v>
      </c>
      <c r="AF167" s="1" t="e">
        <f t="shared" si="31"/>
        <v>#DIV/0!</v>
      </c>
      <c r="AH167" s="1">
        <f t="shared" si="39"/>
        <v>0.52296819787985871</v>
      </c>
      <c r="AI167" s="1">
        <f t="shared" si="40"/>
        <v>9.130956125962264E-2</v>
      </c>
      <c r="AJ167" s="1">
        <f t="shared" si="41"/>
        <v>0.60488613490152743</v>
      </c>
      <c r="AK167" s="1">
        <f t="shared" si="42"/>
        <v>32.403840585568801</v>
      </c>
      <c r="AL167" s="1" t="b">
        <f t="shared" si="43"/>
        <v>1</v>
      </c>
      <c r="AM167" s="1">
        <f t="shared" si="44"/>
        <v>41.723669826986836</v>
      </c>
      <c r="AN167" s="1" t="b">
        <f t="shared" si="45"/>
        <v>1</v>
      </c>
      <c r="AO167" s="1">
        <v>9.4879999999999995</v>
      </c>
    </row>
    <row r="168" spans="1:41">
      <c r="A168" s="7">
        <v>165</v>
      </c>
      <c r="B168" s="9" t="s">
        <v>47</v>
      </c>
      <c r="C168" s="9" t="s">
        <v>48</v>
      </c>
      <c r="D168" s="9" t="s">
        <v>47</v>
      </c>
      <c r="E168" s="16" t="s">
        <v>48</v>
      </c>
      <c r="F168" s="2" t="b">
        <f t="shared" si="38"/>
        <v>0</v>
      </c>
      <c r="G168" s="2" t="b">
        <f t="shared" si="36"/>
        <v>0</v>
      </c>
      <c r="H168" s="1" t="s">
        <v>285</v>
      </c>
      <c r="J168" s="3"/>
      <c r="M168" s="1">
        <f>PRODUCT(SUM(PRODUCT(R168,overview!$J$7),PRODUCT(W168,overview!$K$7),PRODUCT(AB168,overview!$L$7)),1/SUM(overview!$J$7:$L$7))</f>
        <v>0.86922500000000003</v>
      </c>
      <c r="N168" s="1">
        <f>PRODUCT(SUM(PRODUCT(S168,overview!$J$7),PRODUCT(X168,overview!$K$7),PRODUCT(AC168,overview!$L$7)),1/SUM(overview!$J$7:$L$7))</f>
        <v>2.1307749999999999</v>
      </c>
      <c r="O168" s="1">
        <f t="shared" si="32"/>
        <v>15</v>
      </c>
      <c r="P168" s="1">
        <f t="shared" si="33"/>
        <v>12</v>
      </c>
      <c r="Q168" s="1">
        <f t="shared" si="37"/>
        <v>0.32635074092759681</v>
      </c>
      <c r="R168" s="1">
        <v>1.008</v>
      </c>
      <c r="S168" s="1">
        <v>1.992</v>
      </c>
      <c r="T168" s="1">
        <v>10</v>
      </c>
      <c r="U168" s="1">
        <v>1</v>
      </c>
      <c r="V168" s="1">
        <f t="shared" si="34"/>
        <v>5.0602409638554224E-2</v>
      </c>
      <c r="W168" s="1">
        <v>0.79200000000000004</v>
      </c>
      <c r="X168" s="1">
        <v>2.2080000000000002</v>
      </c>
      <c r="Y168" s="1">
        <v>5</v>
      </c>
      <c r="Z168" s="1">
        <v>11</v>
      </c>
      <c r="AA168" s="1">
        <f t="shared" si="35"/>
        <v>0.78913043478260869</v>
      </c>
      <c r="AB168" s="1">
        <v>0.85699999999999998</v>
      </c>
      <c r="AC168" s="1">
        <v>2.1429999999999998</v>
      </c>
      <c r="AD168" s="1">
        <v>0</v>
      </c>
      <c r="AE168" s="1">
        <v>0</v>
      </c>
      <c r="AF168" s="1" t="e">
        <f t="shared" si="31"/>
        <v>#DIV/0!</v>
      </c>
      <c r="AH168" s="1">
        <f t="shared" si="39"/>
        <v>0.50831281445366217</v>
      </c>
      <c r="AI168" s="1">
        <f t="shared" si="40"/>
        <v>0.12954862313455184</v>
      </c>
      <c r="AJ168" s="1">
        <f t="shared" si="41"/>
        <v>0.47818007433161502</v>
      </c>
      <c r="AK168" s="1">
        <f t="shared" si="42"/>
        <v>31.342558703153454</v>
      </c>
      <c r="AL168" s="1" t="b">
        <f t="shared" si="43"/>
        <v>1</v>
      </c>
      <c r="AM168" s="1">
        <f t="shared" si="44"/>
        <v>36.610489224663993</v>
      </c>
      <c r="AN168" s="1" t="b">
        <f t="shared" si="45"/>
        <v>1</v>
      </c>
      <c r="AO168" s="1">
        <v>9.4879999999999995</v>
      </c>
    </row>
    <row r="169" spans="1:41">
      <c r="A169" s="7">
        <v>166</v>
      </c>
      <c r="B169" s="9" t="s">
        <v>49</v>
      </c>
      <c r="C169" s="9" t="s">
        <v>50</v>
      </c>
      <c r="D169" s="9" t="s">
        <v>49</v>
      </c>
      <c r="E169" s="16" t="s">
        <v>50</v>
      </c>
      <c r="F169" s="2" t="b">
        <f t="shared" si="38"/>
        <v>0</v>
      </c>
      <c r="G169" s="2" t="b">
        <f t="shared" si="36"/>
        <v>0</v>
      </c>
      <c r="H169" s="1" t="s">
        <v>285</v>
      </c>
      <c r="M169" s="1">
        <f>PRODUCT(SUM(PRODUCT(R169,overview!$J$7),PRODUCT(W169,overview!$K$7),PRODUCT(AB169,overview!$L$7)),1/SUM(overview!$J$7:$L$7))</f>
        <v>0.56337499999999996</v>
      </c>
      <c r="N169" s="1">
        <f>PRODUCT(SUM(PRODUCT(S169,overview!$J$7),PRODUCT(X169,overview!$K$7),PRODUCT(AC169,overview!$L$7)),1/SUM(overview!$J$7:$L$7))</f>
        <v>2.4366250000000003</v>
      </c>
      <c r="O169" s="1">
        <f t="shared" si="32"/>
        <v>8</v>
      </c>
      <c r="P169" s="1">
        <f t="shared" si="33"/>
        <v>7</v>
      </c>
      <c r="Q169" s="1">
        <f t="shared" si="37"/>
        <v>0.20230980351921202</v>
      </c>
      <c r="R169" s="1">
        <v>0.34300000000000003</v>
      </c>
      <c r="S169" s="1">
        <v>2.657</v>
      </c>
      <c r="T169" s="1">
        <v>4</v>
      </c>
      <c r="U169" s="1">
        <v>1</v>
      </c>
      <c r="V169" s="1">
        <f t="shared" si="34"/>
        <v>3.2273240496800908E-2</v>
      </c>
      <c r="W169" s="1">
        <v>0.69599999999999995</v>
      </c>
      <c r="X169" s="1">
        <v>2.3039999999999998</v>
      </c>
      <c r="Y169" s="1">
        <v>4</v>
      </c>
      <c r="Z169" s="1">
        <v>6</v>
      </c>
      <c r="AA169" s="1">
        <f t="shared" si="35"/>
        <v>0.453125</v>
      </c>
      <c r="AB169" s="1">
        <v>0.33300000000000002</v>
      </c>
      <c r="AC169" s="1">
        <v>2.6669999999999998</v>
      </c>
      <c r="AD169" s="1">
        <v>0</v>
      </c>
      <c r="AE169" s="1">
        <v>0</v>
      </c>
      <c r="AF169" s="1" t="e">
        <f t="shared" si="31"/>
        <v>#DIV/0!</v>
      </c>
      <c r="AH169" s="1">
        <f t="shared" si="39"/>
        <v>0.54340496404923433</v>
      </c>
      <c r="AI169" s="1">
        <f t="shared" si="40"/>
        <v>0.14747273001250044</v>
      </c>
      <c r="AJ169" s="1">
        <f t="shared" si="41"/>
        <v>0.35490228280505842</v>
      </c>
      <c r="AK169" s="1">
        <f t="shared" si="42"/>
        <v>32.815395987506385</v>
      </c>
      <c r="AL169" s="1" t="b">
        <f t="shared" si="43"/>
        <v>1</v>
      </c>
      <c r="AM169" s="1">
        <f t="shared" si="44"/>
        <v>30.802212726965767</v>
      </c>
      <c r="AN169" s="1" t="b">
        <f t="shared" si="45"/>
        <v>1</v>
      </c>
      <c r="AO169" s="1">
        <v>9.4879999999999995</v>
      </c>
    </row>
    <row r="170" spans="1:41">
      <c r="A170" s="7">
        <v>167</v>
      </c>
      <c r="B170" s="9" t="s">
        <v>45</v>
      </c>
      <c r="C170" s="9" t="s">
        <v>46</v>
      </c>
      <c r="D170" s="9" t="s">
        <v>45</v>
      </c>
      <c r="E170" s="16" t="s">
        <v>46</v>
      </c>
      <c r="F170" s="2" t="b">
        <f t="shared" si="38"/>
        <v>0</v>
      </c>
      <c r="G170" s="2" t="b">
        <f t="shared" si="36"/>
        <v>0</v>
      </c>
      <c r="H170" s="1" t="s">
        <v>285</v>
      </c>
      <c r="K170" s="2"/>
      <c r="L170" s="2"/>
      <c r="M170" s="1">
        <f>PRODUCT(SUM(PRODUCT(R170,overview!$J$7),PRODUCT(W170,overview!$K$7),PRODUCT(AB170,overview!$L$7)),1/SUM(overview!$J$7:$L$7))</f>
        <v>1.014025</v>
      </c>
      <c r="N170" s="1">
        <f>PRODUCT(SUM(PRODUCT(S170,overview!$J$7),PRODUCT(X170,overview!$K$7),PRODUCT(AC170,overview!$L$7)),1/SUM(overview!$J$7:$L$7))</f>
        <v>1.9859750000000003</v>
      </c>
      <c r="O170" s="1">
        <f t="shared" si="32"/>
        <v>15</v>
      </c>
      <c r="P170" s="1">
        <f t="shared" si="33"/>
        <v>5</v>
      </c>
      <c r="Q170" s="1">
        <f t="shared" si="37"/>
        <v>0.17019767788281989</v>
      </c>
      <c r="R170" s="1">
        <v>1.024</v>
      </c>
      <c r="S170" s="1">
        <v>1.976</v>
      </c>
      <c r="T170" s="1">
        <v>7</v>
      </c>
      <c r="U170" s="1">
        <v>0</v>
      </c>
      <c r="V170" s="1">
        <f t="shared" si="34"/>
        <v>0</v>
      </c>
      <c r="W170" s="1">
        <v>1.0089999999999999</v>
      </c>
      <c r="X170" s="1">
        <v>1.9910000000000001</v>
      </c>
      <c r="Y170" s="1">
        <v>8</v>
      </c>
      <c r="Z170" s="1">
        <v>5</v>
      </c>
      <c r="AA170" s="1">
        <f t="shared" si="35"/>
        <v>0.31673782019085883</v>
      </c>
      <c r="AB170" s="1">
        <v>1</v>
      </c>
      <c r="AC170" s="1">
        <v>2</v>
      </c>
      <c r="AD170" s="1">
        <v>0</v>
      </c>
      <c r="AE170" s="1">
        <v>0</v>
      </c>
      <c r="AF170" s="1" t="e">
        <f t="shared" si="31"/>
        <v>#DIV/0!</v>
      </c>
      <c r="AH170" s="1">
        <f t="shared" si="39"/>
        <v>0.47094697896337717</v>
      </c>
      <c r="AI170" s="1">
        <f t="shared" si="40"/>
        <v>0.12051405769130459</v>
      </c>
      <c r="AJ170" s="1">
        <f t="shared" si="41"/>
        <v>0.47818007433161502</v>
      </c>
      <c r="AK170" s="1">
        <f t="shared" si="42"/>
        <v>23.021954050628235</v>
      </c>
      <c r="AL170" s="1" t="b">
        <f t="shared" si="43"/>
        <v>1</v>
      </c>
      <c r="AM170" s="1">
        <f t="shared" si="44"/>
        <v>25.438710194090163</v>
      </c>
      <c r="AN170" s="1" t="b">
        <f t="shared" si="45"/>
        <v>1</v>
      </c>
      <c r="AO170" s="1">
        <v>9.4879999999999995</v>
      </c>
    </row>
    <row r="171" spans="1:41">
      <c r="A171" s="7">
        <v>168</v>
      </c>
      <c r="B171" s="9" t="s">
        <v>49</v>
      </c>
      <c r="C171" s="9" t="s">
        <v>50</v>
      </c>
      <c r="D171" s="9" t="s">
        <v>49</v>
      </c>
      <c r="E171" s="16" t="s">
        <v>50</v>
      </c>
      <c r="F171" s="2" t="b">
        <f t="shared" si="38"/>
        <v>0</v>
      </c>
      <c r="G171" s="2" t="b">
        <f t="shared" si="36"/>
        <v>0</v>
      </c>
      <c r="H171" s="1" t="s">
        <v>285</v>
      </c>
      <c r="J171" s="3"/>
      <c r="M171" s="1">
        <f>PRODUCT(SUM(PRODUCT(R171,overview!$J$7),PRODUCT(W171,overview!$K$7),PRODUCT(AB171,overview!$L$7)),1/SUM(overview!$J$7:$L$7))</f>
        <v>0.67589999999999995</v>
      </c>
      <c r="N171" s="1">
        <f>PRODUCT(SUM(PRODUCT(S171,overview!$J$7),PRODUCT(X171,overview!$K$7),PRODUCT(AC171,overview!$L$7)),1/SUM(overview!$J$7:$L$7))</f>
        <v>2.3241000000000001</v>
      </c>
      <c r="O171" s="1">
        <f t="shared" si="32"/>
        <v>10</v>
      </c>
      <c r="P171" s="1">
        <f t="shared" si="33"/>
        <v>18</v>
      </c>
      <c r="Q171" s="1">
        <f t="shared" si="37"/>
        <v>0.52348005679617915</v>
      </c>
      <c r="R171" s="1">
        <v>0.877</v>
      </c>
      <c r="S171" s="1">
        <v>2.1230000000000002</v>
      </c>
      <c r="T171" s="1">
        <v>5</v>
      </c>
      <c r="U171" s="1">
        <v>5</v>
      </c>
      <c r="V171" s="1">
        <f t="shared" si="34"/>
        <v>0.41309467734338196</v>
      </c>
      <c r="W171" s="1">
        <v>0.57699999999999996</v>
      </c>
      <c r="X171" s="1">
        <v>2.423</v>
      </c>
      <c r="Y171" s="1">
        <v>5</v>
      </c>
      <c r="Z171" s="1">
        <v>13</v>
      </c>
      <c r="AA171" s="1">
        <f t="shared" si="35"/>
        <v>0.6191498142798183</v>
      </c>
      <c r="AB171" s="1">
        <v>0.33300000000000002</v>
      </c>
      <c r="AC171" s="1">
        <v>2.6669999999999998</v>
      </c>
      <c r="AD171" s="1">
        <v>0</v>
      </c>
      <c r="AE171" s="1">
        <v>0</v>
      </c>
      <c r="AF171" s="1" t="e">
        <f t="shared" si="31"/>
        <v>#DIV/0!</v>
      </c>
      <c r="AH171" s="1">
        <f t="shared" si="39"/>
        <v>0.44685222745621406</v>
      </c>
      <c r="AI171" s="1">
        <f t="shared" si="40"/>
        <v>9.962885914772511E-2</v>
      </c>
      <c r="AJ171" s="1">
        <f t="shared" si="41"/>
        <v>0.63757343244215325</v>
      </c>
      <c r="AK171" s="1">
        <f t="shared" si="42"/>
        <v>16.398544310782885</v>
      </c>
      <c r="AL171" s="1" t="b">
        <f t="shared" si="43"/>
        <v>1</v>
      </c>
      <c r="AM171" s="1">
        <f t="shared" si="44"/>
        <v>22.293329971588271</v>
      </c>
      <c r="AN171" s="1" t="b">
        <f t="shared" si="45"/>
        <v>1</v>
      </c>
      <c r="AO171" s="1">
        <v>9.4879999999999995</v>
      </c>
    </row>
    <row r="172" spans="1:41">
      <c r="A172" s="7">
        <v>169</v>
      </c>
      <c r="B172" s="9" t="s">
        <v>38</v>
      </c>
      <c r="C172" s="9" t="s">
        <v>1</v>
      </c>
      <c r="D172" s="9" t="s">
        <v>83</v>
      </c>
      <c r="E172" s="16" t="s">
        <v>61</v>
      </c>
      <c r="F172" s="2" t="b">
        <f t="shared" si="38"/>
        <v>0</v>
      </c>
      <c r="G172" s="2" t="b">
        <f t="shared" si="36"/>
        <v>1</v>
      </c>
      <c r="H172" s="1" t="s">
        <v>285</v>
      </c>
      <c r="J172" s="3"/>
      <c r="M172" s="1">
        <f>PRODUCT(SUM(PRODUCT(R172,overview!$J$7),PRODUCT(W172,overview!$K$7),PRODUCT(AB172,overview!$L$7)),1/SUM(overview!$J$7:$L$7))</f>
        <v>0.53032500000000005</v>
      </c>
      <c r="N172" s="1">
        <f>PRODUCT(SUM(PRODUCT(S172,overview!$J$7),PRODUCT(X172,overview!$K$7),PRODUCT(AC172,overview!$L$7)),1/SUM(overview!$J$7:$L$7))</f>
        <v>2.4696750000000001</v>
      </c>
      <c r="O172" s="1">
        <f t="shared" si="32"/>
        <v>13.5</v>
      </c>
      <c r="P172" s="1">
        <f t="shared" si="33"/>
        <v>15.5</v>
      </c>
      <c r="Q172" s="1">
        <f t="shared" si="37"/>
        <v>0.24654728523658651</v>
      </c>
      <c r="R172" s="1">
        <v>0.33300000000000002</v>
      </c>
      <c r="S172" s="1">
        <v>2.6669999999999998</v>
      </c>
      <c r="T172" s="1">
        <v>6</v>
      </c>
      <c r="U172" s="1">
        <v>0</v>
      </c>
      <c r="V172" s="1">
        <f t="shared" si="34"/>
        <v>0</v>
      </c>
      <c r="W172" s="1">
        <v>0.64200000000000002</v>
      </c>
      <c r="X172" s="1">
        <v>2.3580000000000001</v>
      </c>
      <c r="Y172" s="1">
        <v>7.5</v>
      </c>
      <c r="Z172" s="1">
        <v>14.5</v>
      </c>
      <c r="AA172" s="1">
        <f t="shared" si="35"/>
        <v>0.52637828668363018</v>
      </c>
      <c r="AB172" s="1">
        <v>0.501</v>
      </c>
      <c r="AC172" s="1">
        <v>2.4990000000000001</v>
      </c>
      <c r="AD172" s="1">
        <v>0</v>
      </c>
      <c r="AE172" s="1">
        <v>1</v>
      </c>
      <c r="AF172" s="1" t="e">
        <f t="shared" si="31"/>
        <v>#DIV/0!</v>
      </c>
      <c r="AH172" s="1">
        <f t="shared" si="39"/>
        <v>0.3901512297804432</v>
      </c>
      <c r="AI172" s="1">
        <f t="shared" si="40"/>
        <v>0.10792606516290729</v>
      </c>
      <c r="AJ172" s="1">
        <f t="shared" si="41"/>
        <v>0.32540766326612575</v>
      </c>
      <c r="AK172" s="1">
        <f t="shared" si="42"/>
        <v>11.26153223723329</v>
      </c>
      <c r="AL172" s="1" t="b">
        <f t="shared" si="43"/>
        <v>1</v>
      </c>
      <c r="AM172" s="1">
        <f t="shared" si="44"/>
        <v>17.235581689636668</v>
      </c>
      <c r="AN172" s="1" t="b">
        <f t="shared" si="45"/>
        <v>1</v>
      </c>
      <c r="AO172" s="1">
        <v>9.4879999999999995</v>
      </c>
    </row>
    <row r="173" spans="1:41">
      <c r="A173" s="7">
        <v>170</v>
      </c>
      <c r="B173" s="9" t="s">
        <v>74</v>
      </c>
      <c r="C173" s="9" t="s">
        <v>1</v>
      </c>
      <c r="D173" s="9" t="s">
        <v>74</v>
      </c>
      <c r="E173" s="16" t="s">
        <v>1</v>
      </c>
      <c r="F173" s="2" t="b">
        <f t="shared" si="38"/>
        <v>0</v>
      </c>
      <c r="G173" s="2" t="b">
        <f t="shared" si="36"/>
        <v>0</v>
      </c>
      <c r="H173" s="1" t="s">
        <v>285</v>
      </c>
      <c r="J173" s="4"/>
      <c r="M173" s="1">
        <f>PRODUCT(SUM(PRODUCT(R173,overview!$J$7),PRODUCT(W173,overview!$K$7),PRODUCT(AB173,overview!$L$7)),1/SUM(overview!$J$7:$L$7))</f>
        <v>1.1353000000000002</v>
      </c>
      <c r="N173" s="1">
        <f>PRODUCT(SUM(PRODUCT(S173,overview!$J$7),PRODUCT(X173,overview!$K$7),PRODUCT(AC173,overview!$L$7)),1/SUM(overview!$J$7:$L$7))</f>
        <v>1.8647</v>
      </c>
      <c r="O173" s="1">
        <f t="shared" si="32"/>
        <v>13.8</v>
      </c>
      <c r="P173" s="1">
        <f t="shared" si="33"/>
        <v>4.2</v>
      </c>
      <c r="Q173" s="1">
        <f t="shared" si="37"/>
        <v>0.18529848606023586</v>
      </c>
      <c r="R173" s="1">
        <v>1.2090000000000001</v>
      </c>
      <c r="S173" s="1">
        <v>1.7909999999999999</v>
      </c>
      <c r="T173" s="1">
        <v>4.8</v>
      </c>
      <c r="U173" s="1">
        <v>2.2000000000000002</v>
      </c>
      <c r="V173" s="1">
        <f t="shared" si="34"/>
        <v>0.30939419318816308</v>
      </c>
      <c r="W173" s="1">
        <v>1.0880000000000001</v>
      </c>
      <c r="X173" s="1">
        <v>1.9119999999999999</v>
      </c>
      <c r="Y173" s="1">
        <v>9</v>
      </c>
      <c r="Z173" s="1">
        <v>2</v>
      </c>
      <c r="AA173" s="1">
        <f t="shared" si="35"/>
        <v>0.12645281264528127</v>
      </c>
      <c r="AB173" s="1">
        <v>1.286</v>
      </c>
      <c r="AC173" s="1">
        <v>1.714</v>
      </c>
      <c r="AD173" s="1">
        <v>0</v>
      </c>
      <c r="AE173" s="1">
        <v>0</v>
      </c>
      <c r="AF173" s="1" t="e">
        <f t="shared" si="31"/>
        <v>#DIV/0!</v>
      </c>
      <c r="AH173" s="1">
        <f t="shared" si="39"/>
        <v>0.32137763123678625</v>
      </c>
      <c r="AI173" s="1">
        <f t="shared" si="40"/>
        <v>9.8023762309113416E-2</v>
      </c>
      <c r="AJ173" s="1">
        <f t="shared" si="41"/>
        <v>0.14904413500118005</v>
      </c>
      <c r="AK173" s="1">
        <f t="shared" si="42"/>
        <v>4.0478173358980261</v>
      </c>
      <c r="AL173" s="1" t="b">
        <f t="shared" si="43"/>
        <v>0</v>
      </c>
      <c r="AM173" s="1">
        <f t="shared" si="44"/>
        <v>12.244637111132286</v>
      </c>
      <c r="AN173" s="1" t="b">
        <f t="shared" si="45"/>
        <v>1</v>
      </c>
      <c r="AO173" s="1">
        <v>9.4879999999999995</v>
      </c>
    </row>
    <row r="174" spans="1:41">
      <c r="A174" s="7">
        <v>171</v>
      </c>
      <c r="B174" s="9" t="s">
        <v>40</v>
      </c>
      <c r="C174" s="9" t="s">
        <v>29</v>
      </c>
      <c r="D174" s="9" t="s">
        <v>40</v>
      </c>
      <c r="E174" s="16" t="s">
        <v>29</v>
      </c>
      <c r="F174" s="2" t="b">
        <f t="shared" si="38"/>
        <v>0</v>
      </c>
      <c r="G174" s="2" t="b">
        <f t="shared" si="36"/>
        <v>0</v>
      </c>
      <c r="H174" s="1" t="s">
        <v>285</v>
      </c>
      <c r="J174" s="4"/>
      <c r="M174" s="1">
        <f>PRODUCT(SUM(PRODUCT(R174,overview!$J$7),PRODUCT(W174,overview!$K$7),PRODUCT(AB174,overview!$L$7)),1/SUM(overview!$J$7:$L$7))</f>
        <v>0.79652500000000004</v>
      </c>
      <c r="N174" s="1">
        <f>PRODUCT(SUM(PRODUCT(S174,overview!$J$7),PRODUCT(X174,overview!$K$7),PRODUCT(AC174,overview!$L$7)),1/SUM(overview!$J$7:$L$7))</f>
        <v>2.2034750000000005</v>
      </c>
      <c r="O174" s="1">
        <f t="shared" si="32"/>
        <v>15.3</v>
      </c>
      <c r="P174" s="1">
        <f t="shared" si="33"/>
        <v>11.7</v>
      </c>
      <c r="Q174" s="1">
        <f t="shared" si="37"/>
        <v>0.27643034431576324</v>
      </c>
      <c r="R174" s="1">
        <v>0.871</v>
      </c>
      <c r="S174" s="1">
        <v>2.129</v>
      </c>
      <c r="T174" s="1">
        <v>5</v>
      </c>
      <c r="U174" s="1">
        <v>5</v>
      </c>
      <c r="V174" s="1">
        <f t="shared" si="34"/>
        <v>0.40911225927665568</v>
      </c>
      <c r="W174" s="1">
        <v>0.76</v>
      </c>
      <c r="X174" s="1">
        <v>2.2400000000000002</v>
      </c>
      <c r="Y174" s="1">
        <v>10.3</v>
      </c>
      <c r="Z174" s="1">
        <v>6.7</v>
      </c>
      <c r="AA174" s="1">
        <f t="shared" si="35"/>
        <v>0.22070041608876559</v>
      </c>
      <c r="AB174" s="1">
        <v>0.66700000000000004</v>
      </c>
      <c r="AC174" s="1">
        <v>2.3330000000000002</v>
      </c>
      <c r="AD174" s="1">
        <v>0</v>
      </c>
      <c r="AE174" s="1">
        <v>0</v>
      </c>
      <c r="AF174" s="1" t="e">
        <f t="shared" si="31"/>
        <v>#DIV/0!</v>
      </c>
      <c r="AH174" s="1">
        <f t="shared" si="39"/>
        <v>0.31154037552032127</v>
      </c>
      <c r="AI174" s="1">
        <f t="shared" si="40"/>
        <v>0.1301105678311634</v>
      </c>
      <c r="AJ174" s="1">
        <f t="shared" si="41"/>
        <v>8.5256827048114409E-2</v>
      </c>
      <c r="AK174" s="1">
        <f t="shared" si="42"/>
        <v>9.8486187672792255E-2</v>
      </c>
      <c r="AL174" s="1" t="b">
        <f t="shared" si="43"/>
        <v>0</v>
      </c>
      <c r="AM174" s="1">
        <f t="shared" si="44"/>
        <v>8.859904605208758</v>
      </c>
      <c r="AN174" s="1" t="b">
        <f t="shared" si="45"/>
        <v>0</v>
      </c>
      <c r="AO174" s="1">
        <v>9.4879999999999995</v>
      </c>
    </row>
    <row r="175" spans="1:41">
      <c r="A175" s="7">
        <v>172</v>
      </c>
      <c r="B175" s="9" t="s">
        <v>30</v>
      </c>
      <c r="C175" s="9" t="s">
        <v>31</v>
      </c>
      <c r="D175" s="9" t="s">
        <v>56</v>
      </c>
      <c r="E175" s="16" t="s">
        <v>31</v>
      </c>
      <c r="F175" s="2" t="b">
        <f t="shared" si="38"/>
        <v>0</v>
      </c>
      <c r="G175" s="2" t="b">
        <f t="shared" si="36"/>
        <v>0</v>
      </c>
      <c r="H175" s="1" t="s">
        <v>285</v>
      </c>
      <c r="J175" s="3"/>
      <c r="M175" s="1">
        <f>PRODUCT(SUM(PRODUCT(R175,overview!$J$7),PRODUCT(W175,overview!$K$7),PRODUCT(AB175,overview!$L$7)),1/SUM(overview!$J$7:$L$7))</f>
        <v>1.0287500000000003</v>
      </c>
      <c r="N175" s="1">
        <f>PRODUCT(SUM(PRODUCT(S175,overview!$J$7),PRODUCT(X175,overview!$K$7),PRODUCT(AC175,overview!$L$7)),1/SUM(overview!$J$7:$L$7))</f>
        <v>1.9712499999999999</v>
      </c>
      <c r="O175" s="1">
        <f t="shared" si="32"/>
        <v>11</v>
      </c>
      <c r="P175" s="1">
        <f t="shared" si="33"/>
        <v>6</v>
      </c>
      <c r="Q175" s="1">
        <f t="shared" si="37"/>
        <v>0.28466017178762909</v>
      </c>
      <c r="R175" s="1">
        <v>1</v>
      </c>
      <c r="S175" s="1">
        <v>2</v>
      </c>
      <c r="T175" s="1">
        <v>4</v>
      </c>
      <c r="U175" s="1">
        <v>0</v>
      </c>
      <c r="V175" s="1">
        <f t="shared" si="34"/>
        <v>0</v>
      </c>
      <c r="W175" s="1">
        <v>1.046</v>
      </c>
      <c r="X175" s="1">
        <v>1.954</v>
      </c>
      <c r="Y175" s="1">
        <v>6</v>
      </c>
      <c r="Z175" s="1">
        <v>6</v>
      </c>
      <c r="AA175" s="1">
        <f t="shared" si="35"/>
        <v>0.53531218014329585</v>
      </c>
      <c r="AB175" s="1">
        <v>1</v>
      </c>
      <c r="AC175" s="1">
        <v>2</v>
      </c>
      <c r="AD175" s="1">
        <v>1</v>
      </c>
      <c r="AE175" s="1">
        <v>0</v>
      </c>
      <c r="AF175" s="1">
        <f t="shared" si="31"/>
        <v>0</v>
      </c>
      <c r="AH175" s="1">
        <f t="shared" si="39"/>
        <v>0.32391509612236136</v>
      </c>
      <c r="AI175" s="1">
        <f t="shared" si="40"/>
        <v>0.15520768752021516</v>
      </c>
      <c r="AJ175" s="1">
        <f t="shared" si="41"/>
        <v>8.5256827048114409E-2</v>
      </c>
      <c r="AK175" s="1">
        <f t="shared" si="42"/>
        <v>0.42036456101692005</v>
      </c>
      <c r="AL175" s="1" t="b">
        <f t="shared" si="43"/>
        <v>0</v>
      </c>
      <c r="AM175" s="1">
        <f t="shared" si="44"/>
        <v>6.8516862834654075</v>
      </c>
      <c r="AN175" s="1" t="b">
        <f t="shared" si="45"/>
        <v>0</v>
      </c>
      <c r="AO175" s="1">
        <v>9.4879999999999995</v>
      </c>
    </row>
    <row r="176" spans="1:41">
      <c r="A176" s="7">
        <v>173</v>
      </c>
      <c r="B176" s="9" t="s">
        <v>85</v>
      </c>
      <c r="C176" s="9" t="s">
        <v>86</v>
      </c>
      <c r="D176" s="9" t="s">
        <v>85</v>
      </c>
      <c r="E176" s="16" t="s">
        <v>86</v>
      </c>
      <c r="F176" s="2" t="b">
        <f t="shared" si="38"/>
        <v>0</v>
      </c>
      <c r="G176" s="2" t="b">
        <f t="shared" si="36"/>
        <v>0</v>
      </c>
      <c r="H176" s="1" t="s">
        <v>285</v>
      </c>
      <c r="J176" s="3"/>
      <c r="M176" s="1">
        <f>PRODUCT(SUM(PRODUCT(R176,overview!$J$7),PRODUCT(W176,overview!$K$7),PRODUCT(AB176,overview!$L$7)),1/SUM(overview!$J$7:$L$7))</f>
        <v>1.3125000000000001E-2</v>
      </c>
      <c r="N176" s="1">
        <f>PRODUCT(SUM(PRODUCT(S176,overview!$J$7),PRODUCT(X176,overview!$K$7),PRODUCT(AC176,overview!$L$7)),1/SUM(overview!$J$7:$L$7))</f>
        <v>2.9868750000000004</v>
      </c>
      <c r="O176" s="1">
        <f t="shared" si="32"/>
        <v>0</v>
      </c>
      <c r="P176" s="1">
        <f t="shared" si="33"/>
        <v>2</v>
      </c>
      <c r="Q176" s="1" t="e">
        <f t="shared" si="37"/>
        <v>#DIV/0!</v>
      </c>
      <c r="R176" s="1">
        <v>0</v>
      </c>
      <c r="S176" s="1">
        <v>3</v>
      </c>
      <c r="T176" s="1">
        <v>0</v>
      </c>
      <c r="U176" s="1">
        <v>0</v>
      </c>
      <c r="V176" s="1" t="e">
        <f t="shared" si="34"/>
        <v>#DIV/0!</v>
      </c>
      <c r="W176" s="1">
        <v>2.1000000000000001E-2</v>
      </c>
      <c r="X176" s="1">
        <v>2.9790000000000001</v>
      </c>
      <c r="Y176" s="1">
        <v>0</v>
      </c>
      <c r="Z176" s="1">
        <v>2</v>
      </c>
      <c r="AA176" s="1" t="e">
        <f t="shared" si="35"/>
        <v>#DIV/0!</v>
      </c>
      <c r="AB176" s="1">
        <v>0</v>
      </c>
      <c r="AC176" s="1">
        <v>3</v>
      </c>
      <c r="AD176" s="1">
        <v>0</v>
      </c>
      <c r="AE176" s="1">
        <v>0</v>
      </c>
      <c r="AF176" s="1" t="e">
        <f t="shared" si="31"/>
        <v>#DIV/0!</v>
      </c>
      <c r="AH176" s="1">
        <f t="shared" si="39"/>
        <v>0.29172239894192981</v>
      </c>
      <c r="AI176" s="1">
        <f t="shared" si="40"/>
        <v>0.11282083072840061</v>
      </c>
      <c r="AJ176" s="1">
        <f t="shared" si="41"/>
        <v>6.8205461638491546E-2</v>
      </c>
      <c r="AK176" s="1">
        <f t="shared" si="42"/>
        <v>1.1598806346510806</v>
      </c>
      <c r="AL176" s="1" t="b">
        <f t="shared" si="43"/>
        <v>0</v>
      </c>
      <c r="AM176" s="1">
        <f t="shared" si="44"/>
        <v>6.7393219865367815</v>
      </c>
      <c r="AN176" s="1" t="b">
        <f t="shared" si="45"/>
        <v>0</v>
      </c>
      <c r="AO176" s="1">
        <v>9.4879999999999995</v>
      </c>
    </row>
    <row r="177" spans="1:41">
      <c r="A177" s="7">
        <v>174</v>
      </c>
      <c r="B177" s="9" t="s">
        <v>30</v>
      </c>
      <c r="C177" s="9" t="s">
        <v>31</v>
      </c>
      <c r="D177" s="9" t="s">
        <v>30</v>
      </c>
      <c r="E177" s="16" t="s">
        <v>31</v>
      </c>
      <c r="F177" s="2" t="b">
        <f t="shared" si="38"/>
        <v>0</v>
      </c>
      <c r="G177" s="2" t="b">
        <f t="shared" si="36"/>
        <v>0</v>
      </c>
      <c r="H177" s="1" t="s">
        <v>285</v>
      </c>
      <c r="J177" s="3"/>
      <c r="K177" s="2"/>
      <c r="L177" s="2"/>
      <c r="M177" s="1">
        <f>PRODUCT(SUM(PRODUCT(R177,overview!$J$7),PRODUCT(W177,overview!$K$7),PRODUCT(AB177,overview!$L$7)),1/SUM(overview!$J$7:$L$7))</f>
        <v>0.93107499999999987</v>
      </c>
      <c r="N177" s="1">
        <f>PRODUCT(SUM(PRODUCT(S177,overview!$J$7),PRODUCT(X177,overview!$K$7),PRODUCT(AC177,overview!$L$7)),1/SUM(overview!$J$7:$L$7))</f>
        <v>2.0689250000000001</v>
      </c>
      <c r="O177" s="1">
        <f t="shared" si="32"/>
        <v>16</v>
      </c>
      <c r="P177" s="1">
        <f t="shared" si="33"/>
        <v>11</v>
      </c>
      <c r="Q177" s="1">
        <f t="shared" si="37"/>
        <v>0.30939452251773258</v>
      </c>
      <c r="R177" s="1">
        <v>1.012</v>
      </c>
      <c r="S177" s="1">
        <v>1.988</v>
      </c>
      <c r="T177" s="1">
        <v>8</v>
      </c>
      <c r="U177" s="1">
        <v>3</v>
      </c>
      <c r="V177" s="1">
        <f t="shared" si="34"/>
        <v>0.19089537223340039</v>
      </c>
      <c r="W177" s="1">
        <v>0.88300000000000001</v>
      </c>
      <c r="X177" s="1">
        <v>2.117</v>
      </c>
      <c r="Y177" s="1">
        <v>8</v>
      </c>
      <c r="Z177" s="1">
        <v>8</v>
      </c>
      <c r="AA177" s="1">
        <f t="shared" si="35"/>
        <v>0.41709966934341053</v>
      </c>
      <c r="AB177" s="1">
        <v>1</v>
      </c>
      <c r="AC177" s="1">
        <v>2</v>
      </c>
      <c r="AD177" s="1">
        <v>0</v>
      </c>
      <c r="AE177" s="1">
        <v>0</v>
      </c>
      <c r="AF177" s="1" t="e">
        <f t="shared" si="31"/>
        <v>#DIV/0!</v>
      </c>
      <c r="AH177" s="1">
        <f t="shared" si="39"/>
        <v>0.28478454927513452</v>
      </c>
      <c r="AI177" s="1">
        <f t="shared" si="40"/>
        <v>0.11902145699023893</v>
      </c>
      <c r="AJ177" s="1">
        <f t="shared" si="41"/>
        <v>0</v>
      </c>
      <c r="AK177" s="1">
        <f t="shared" si="42"/>
        <v>1.5065954915697928</v>
      </c>
      <c r="AL177" s="1" t="b">
        <f t="shared" si="43"/>
        <v>0</v>
      </c>
      <c r="AM177" s="1">
        <f t="shared" si="44"/>
        <v>8.681296266886644</v>
      </c>
      <c r="AN177" s="1" t="b">
        <f t="shared" si="45"/>
        <v>0</v>
      </c>
      <c r="AO177" s="1">
        <v>9.4879999999999995</v>
      </c>
    </row>
    <row r="178" spans="1:41">
      <c r="A178" s="7">
        <v>175</v>
      </c>
      <c r="B178" s="9" t="s">
        <v>76</v>
      </c>
      <c r="C178" s="9" t="s">
        <v>46</v>
      </c>
      <c r="D178" s="9" t="s">
        <v>76</v>
      </c>
      <c r="E178" s="16" t="s">
        <v>46</v>
      </c>
      <c r="F178" s="2" t="b">
        <f t="shared" si="38"/>
        <v>0</v>
      </c>
      <c r="G178" s="2" t="b">
        <f t="shared" si="36"/>
        <v>0</v>
      </c>
      <c r="H178" s="1" t="s">
        <v>285</v>
      </c>
      <c r="J178" s="3"/>
      <c r="M178" s="1">
        <f>PRODUCT(SUM(PRODUCT(R178,overview!$J$7),PRODUCT(W178,overview!$K$7),PRODUCT(AB178,overview!$L$7)),1/SUM(overview!$J$7:$L$7))</f>
        <v>1.0419250000000002</v>
      </c>
      <c r="N178" s="1">
        <f>PRODUCT(SUM(PRODUCT(S178,overview!$J$7),PRODUCT(X178,overview!$K$7),PRODUCT(AC178,overview!$L$7)),1/SUM(overview!$J$7:$L$7))</f>
        <v>1.958075</v>
      </c>
      <c r="O178" s="1">
        <f t="shared" si="32"/>
        <v>15.5</v>
      </c>
      <c r="P178" s="1">
        <f t="shared" si="33"/>
        <v>6.5</v>
      </c>
      <c r="Q178" s="1">
        <f t="shared" si="37"/>
        <v>0.22314583982869945</v>
      </c>
      <c r="R178" s="1">
        <v>1.0680000000000001</v>
      </c>
      <c r="S178" s="1">
        <v>1.9319999999999999</v>
      </c>
      <c r="T178" s="1">
        <v>7</v>
      </c>
      <c r="U178" s="1">
        <v>1</v>
      </c>
      <c r="V178" s="1">
        <f t="shared" si="34"/>
        <v>7.8970718722271516E-2</v>
      </c>
      <c r="W178" s="1">
        <v>1.024</v>
      </c>
      <c r="X178" s="1">
        <v>1.976</v>
      </c>
      <c r="Y178" s="1">
        <v>8.5</v>
      </c>
      <c r="Z178" s="1">
        <v>5.5</v>
      </c>
      <c r="AA178" s="1">
        <f t="shared" si="35"/>
        <v>0.33531793284115269</v>
      </c>
      <c r="AB178" s="1">
        <v>1.125</v>
      </c>
      <c r="AC178" s="1">
        <v>1.875</v>
      </c>
      <c r="AD178" s="1">
        <v>0</v>
      </c>
      <c r="AE178" s="1">
        <v>0</v>
      </c>
      <c r="AF178" s="1" t="e">
        <f t="shared" si="31"/>
        <v>#DIV/0!</v>
      </c>
      <c r="AH178" s="1">
        <f t="shared" si="39"/>
        <v>0.31708521787935823</v>
      </c>
      <c r="AI178" s="1">
        <f t="shared" si="40"/>
        <v>9.9902056807051914E-2</v>
      </c>
      <c r="AJ178" s="1">
        <f t="shared" si="41"/>
        <v>0</v>
      </c>
      <c r="AK178" s="1">
        <f t="shared" si="42"/>
        <v>1.81436777524399</v>
      </c>
      <c r="AL178" s="1" t="b">
        <f t="shared" si="43"/>
        <v>0</v>
      </c>
      <c r="AM178" s="1">
        <f t="shared" si="44"/>
        <v>11.648103817665364</v>
      </c>
      <c r="AN178" s="1" t="b">
        <f t="shared" si="45"/>
        <v>1</v>
      </c>
      <c r="AO178" s="1">
        <v>9.4879999999999995</v>
      </c>
    </row>
    <row r="179" spans="1:41">
      <c r="A179" s="7">
        <v>176</v>
      </c>
      <c r="B179" s="9" t="s">
        <v>100</v>
      </c>
      <c r="C179" s="9" t="s">
        <v>73</v>
      </c>
      <c r="D179" s="9" t="s">
        <v>72</v>
      </c>
      <c r="E179" s="16" t="s">
        <v>73</v>
      </c>
      <c r="F179" s="2" t="b">
        <f t="shared" si="38"/>
        <v>1</v>
      </c>
      <c r="G179" s="2" t="b">
        <f t="shared" si="36"/>
        <v>1</v>
      </c>
      <c r="H179" s="1" t="s">
        <v>285</v>
      </c>
      <c r="J179" s="2"/>
      <c r="M179" s="1">
        <f>PRODUCT(SUM(PRODUCT(R179,overview!$J$7),PRODUCT(W179,overview!$K$7),PRODUCT(AB179,overview!$L$7)),1/SUM(overview!$J$7:$L$7))</f>
        <v>0.33300000000000007</v>
      </c>
      <c r="N179" s="1">
        <f>PRODUCT(SUM(PRODUCT(S179,overview!$J$7),PRODUCT(X179,overview!$K$7),PRODUCT(AC179,overview!$L$7)),1/SUM(overview!$J$7:$L$7))</f>
        <v>2.6669999999999998</v>
      </c>
      <c r="O179" s="1">
        <f t="shared" si="32"/>
        <v>10</v>
      </c>
      <c r="P179" s="1">
        <f t="shared" si="33"/>
        <v>0</v>
      </c>
      <c r="Q179" s="1">
        <f t="shared" si="37"/>
        <v>0</v>
      </c>
      <c r="R179" s="1">
        <v>0.33300000000000002</v>
      </c>
      <c r="S179" s="1">
        <v>2.6669999999999998</v>
      </c>
      <c r="T179" s="1">
        <v>6</v>
      </c>
      <c r="U179" s="1">
        <v>0</v>
      </c>
      <c r="V179" s="1">
        <f t="shared" si="34"/>
        <v>0</v>
      </c>
      <c r="W179" s="1">
        <v>0.33300000000000002</v>
      </c>
      <c r="X179" s="1">
        <v>2.6669999999999998</v>
      </c>
      <c r="Y179" s="1">
        <v>3</v>
      </c>
      <c r="Z179" s="1">
        <v>0</v>
      </c>
      <c r="AA179" s="1">
        <f t="shared" si="35"/>
        <v>0</v>
      </c>
      <c r="AB179" s="1">
        <v>0.33300000000000002</v>
      </c>
      <c r="AC179" s="1">
        <v>2.6669999999999998</v>
      </c>
      <c r="AD179" s="1">
        <v>1</v>
      </c>
      <c r="AE179" s="1">
        <v>0</v>
      </c>
      <c r="AF179" s="1">
        <f t="shared" si="31"/>
        <v>0</v>
      </c>
      <c r="AH179" s="1">
        <f t="shared" si="39"/>
        <v>0.34110117430438192</v>
      </c>
      <c r="AI179" s="1">
        <f t="shared" si="40"/>
        <v>7.9732975729085304E-2</v>
      </c>
      <c r="AJ179" s="1">
        <f t="shared" si="41"/>
        <v>0</v>
      </c>
      <c r="AK179" s="1">
        <f t="shared" si="42"/>
        <v>1.952869871682666</v>
      </c>
      <c r="AL179" s="1" t="b">
        <f t="shared" si="43"/>
        <v>0</v>
      </c>
      <c r="AM179" s="1">
        <f t="shared" si="44"/>
        <v>13.930337118172618</v>
      </c>
      <c r="AN179" s="1" t="b">
        <f t="shared" si="45"/>
        <v>1</v>
      </c>
      <c r="AO179" s="1">
        <v>9.4879999999999995</v>
      </c>
    </row>
    <row r="180" spans="1:41">
      <c r="A180" s="7">
        <v>177</v>
      </c>
      <c r="B180" s="9" t="s">
        <v>47</v>
      </c>
      <c r="C180" s="9" t="s">
        <v>48</v>
      </c>
      <c r="D180" s="9" t="s">
        <v>62</v>
      </c>
      <c r="E180" s="16" t="s">
        <v>48</v>
      </c>
      <c r="F180" s="2" t="b">
        <f t="shared" si="38"/>
        <v>1</v>
      </c>
      <c r="G180" s="2" t="b">
        <f t="shared" si="36"/>
        <v>0</v>
      </c>
      <c r="H180" s="1" t="s">
        <v>285</v>
      </c>
      <c r="M180" s="1">
        <f>PRODUCT(SUM(PRODUCT(R180,overview!$J$7),PRODUCT(W180,overview!$K$7),PRODUCT(AB180,overview!$L$7)),1/SUM(overview!$J$7:$L$7))</f>
        <v>1.0360750000000001</v>
      </c>
      <c r="N180" s="1">
        <f>PRODUCT(SUM(PRODUCT(S180,overview!$J$7),PRODUCT(X180,overview!$K$7),PRODUCT(AC180,overview!$L$7)),1/SUM(overview!$J$7:$L$7))</f>
        <v>1.9639249999999997</v>
      </c>
      <c r="O180" s="1">
        <f t="shared" si="32"/>
        <v>18</v>
      </c>
      <c r="P180" s="1">
        <f t="shared" si="33"/>
        <v>11</v>
      </c>
      <c r="Q180" s="1">
        <f t="shared" si="37"/>
        <v>0.32239364764155687</v>
      </c>
      <c r="R180" s="1">
        <v>0.91400000000000003</v>
      </c>
      <c r="S180" s="1">
        <v>2.0859999999999999</v>
      </c>
      <c r="T180" s="1">
        <v>5</v>
      </c>
      <c r="U180" s="1">
        <v>5</v>
      </c>
      <c r="V180" s="1">
        <f t="shared" si="34"/>
        <v>0.43815915627996166</v>
      </c>
      <c r="W180" s="1">
        <v>1.1000000000000001</v>
      </c>
      <c r="X180" s="1">
        <v>1.9</v>
      </c>
      <c r="Y180" s="1">
        <v>11</v>
      </c>
      <c r="Z180" s="1">
        <v>6</v>
      </c>
      <c r="AA180" s="1">
        <f t="shared" si="35"/>
        <v>0.31578947368421051</v>
      </c>
      <c r="AB180" s="1">
        <v>1.147</v>
      </c>
      <c r="AC180" s="1">
        <v>1.853</v>
      </c>
      <c r="AD180" s="1">
        <v>2</v>
      </c>
      <c r="AE180" s="1">
        <v>0</v>
      </c>
      <c r="AF180" s="1">
        <f t="shared" si="31"/>
        <v>0</v>
      </c>
      <c r="AH180" s="1">
        <f t="shared" si="39"/>
        <v>0.32327702399137381</v>
      </c>
      <c r="AI180" s="1">
        <f t="shared" si="40"/>
        <v>7.8309172591065929E-2</v>
      </c>
      <c r="AJ180" s="1">
        <f t="shared" si="41"/>
        <v>0</v>
      </c>
      <c r="AK180" s="1">
        <f t="shared" si="42"/>
        <v>1.4321026224516062</v>
      </c>
      <c r="AL180" s="1" t="b">
        <f t="shared" si="43"/>
        <v>0</v>
      </c>
      <c r="AM180" s="1">
        <f t="shared" si="44"/>
        <v>18.375896801997158</v>
      </c>
      <c r="AN180" s="1" t="b">
        <f t="shared" si="45"/>
        <v>1</v>
      </c>
      <c r="AO180" s="1">
        <v>9.4879999999999995</v>
      </c>
    </row>
    <row r="181" spans="1:41">
      <c r="A181" s="7">
        <v>178</v>
      </c>
      <c r="B181" s="9" t="s">
        <v>32</v>
      </c>
      <c r="C181" s="9" t="s">
        <v>33</v>
      </c>
      <c r="D181" s="9" t="s">
        <v>32</v>
      </c>
      <c r="E181" s="16" t="s">
        <v>33</v>
      </c>
      <c r="F181" s="2" t="b">
        <f t="shared" si="38"/>
        <v>0</v>
      </c>
      <c r="G181" s="2" t="b">
        <f t="shared" si="36"/>
        <v>0</v>
      </c>
      <c r="H181" s="1" t="s">
        <v>285</v>
      </c>
      <c r="J181" s="2"/>
      <c r="K181" s="2"/>
      <c r="L181" s="2"/>
      <c r="M181" s="1">
        <f>PRODUCT(SUM(PRODUCT(R181,overview!$J$7),PRODUCT(W181,overview!$K$7),PRODUCT(AB181,overview!$L$7)),1/SUM(overview!$J$7:$L$7))</f>
        <v>0.90212500000000007</v>
      </c>
      <c r="N181" s="1">
        <f>PRODUCT(SUM(PRODUCT(S181,overview!$J$7),PRODUCT(X181,overview!$K$7),PRODUCT(AC181,overview!$L$7)),1/SUM(overview!$J$7:$L$7))</f>
        <v>2.0978749999999997</v>
      </c>
      <c r="O181" s="1">
        <f t="shared" si="32"/>
        <v>12.3</v>
      </c>
      <c r="P181" s="1">
        <f t="shared" si="33"/>
        <v>12.7</v>
      </c>
      <c r="Q181" s="1">
        <f t="shared" si="37"/>
        <v>0.4440028115945821</v>
      </c>
      <c r="R181" s="1">
        <v>0.96499999999999997</v>
      </c>
      <c r="S181" s="1">
        <v>2.0350000000000001</v>
      </c>
      <c r="T181" s="1">
        <v>4</v>
      </c>
      <c r="U181" s="1">
        <v>3</v>
      </c>
      <c r="V181" s="1">
        <f t="shared" si="34"/>
        <v>0.35565110565110558</v>
      </c>
      <c r="W181" s="1">
        <v>0.86299999999999999</v>
      </c>
      <c r="X181" s="1">
        <v>2.137</v>
      </c>
      <c r="Y181" s="1">
        <v>8.3000000000000007</v>
      </c>
      <c r="Z181" s="1">
        <v>9.6999999999999993</v>
      </c>
      <c r="AA181" s="1">
        <f t="shared" si="35"/>
        <v>0.47195426535341173</v>
      </c>
      <c r="AB181" s="1">
        <v>1</v>
      </c>
      <c r="AC181" s="1">
        <v>2</v>
      </c>
      <c r="AD181" s="1">
        <v>0</v>
      </c>
      <c r="AE181" s="1">
        <v>0</v>
      </c>
      <c r="AF181" s="1" t="e">
        <f t="shared" si="31"/>
        <v>#DIV/0!</v>
      </c>
      <c r="AH181" s="1">
        <f t="shared" si="39"/>
        <v>0.40118733509234822</v>
      </c>
      <c r="AI181" s="1">
        <f t="shared" si="40"/>
        <v>0.11715768098440554</v>
      </c>
      <c r="AJ181" s="1">
        <f t="shared" si="41"/>
        <v>5.4815116536782019E-2</v>
      </c>
      <c r="AK181" s="1">
        <f t="shared" si="42"/>
        <v>1.0584139674588133</v>
      </c>
      <c r="AL181" s="1" t="b">
        <f t="shared" si="43"/>
        <v>0</v>
      </c>
      <c r="AM181" s="1">
        <f t="shared" si="44"/>
        <v>24.406208769096327</v>
      </c>
      <c r="AN181" s="1" t="b">
        <f t="shared" si="45"/>
        <v>1</v>
      </c>
      <c r="AO181" s="1">
        <v>9.4879999999999995</v>
      </c>
    </row>
    <row r="182" spans="1:41">
      <c r="A182" s="7">
        <v>179</v>
      </c>
      <c r="B182" s="9" t="s">
        <v>100</v>
      </c>
      <c r="C182" s="9" t="s">
        <v>73</v>
      </c>
      <c r="D182" s="9" t="s">
        <v>72</v>
      </c>
      <c r="E182" s="16" t="s">
        <v>73</v>
      </c>
      <c r="F182" s="2" t="b">
        <f t="shared" si="38"/>
        <v>1</v>
      </c>
      <c r="G182" s="2" t="b">
        <f t="shared" si="36"/>
        <v>1</v>
      </c>
      <c r="H182" s="1" t="s">
        <v>285</v>
      </c>
      <c r="J182" s="3"/>
      <c r="M182" s="1">
        <f>PRODUCT(SUM(PRODUCT(R182,overview!$J$7),PRODUCT(W182,overview!$K$7),PRODUCT(AB182,overview!$L$7)),1/SUM(overview!$J$7:$L$7))</f>
        <v>0.38237500000000002</v>
      </c>
      <c r="N182" s="1">
        <f>PRODUCT(SUM(PRODUCT(S182,overview!$J$7),PRODUCT(X182,overview!$K$7),PRODUCT(AC182,overview!$L$7)),1/SUM(overview!$J$7:$L$7))</f>
        <v>2.6176250000000003</v>
      </c>
      <c r="O182" s="1">
        <f t="shared" si="32"/>
        <v>11.8</v>
      </c>
      <c r="P182" s="1">
        <f t="shared" si="33"/>
        <v>8.1999999999999993</v>
      </c>
      <c r="Q182" s="1">
        <f t="shared" si="37"/>
        <v>0.10151118679680357</v>
      </c>
      <c r="R182" s="1">
        <v>0.33300000000000002</v>
      </c>
      <c r="S182" s="1">
        <v>2.6669999999999998</v>
      </c>
      <c r="T182" s="1">
        <v>5</v>
      </c>
      <c r="U182" s="1">
        <v>0</v>
      </c>
      <c r="V182" s="1">
        <f t="shared" si="34"/>
        <v>0</v>
      </c>
      <c r="W182" s="1">
        <v>0.41199999999999998</v>
      </c>
      <c r="X182" s="1">
        <v>2.5880000000000001</v>
      </c>
      <c r="Y182" s="1">
        <v>5.8</v>
      </c>
      <c r="Z182" s="1">
        <v>8.1999999999999993</v>
      </c>
      <c r="AA182" s="1">
        <f t="shared" si="35"/>
        <v>0.22507061770505779</v>
      </c>
      <c r="AB182" s="1">
        <v>0.33300000000000002</v>
      </c>
      <c r="AC182" s="1">
        <v>2.6669999999999998</v>
      </c>
      <c r="AD182" s="1">
        <v>1</v>
      </c>
      <c r="AE182" s="1">
        <v>0</v>
      </c>
      <c r="AF182" s="1">
        <f t="shared" si="31"/>
        <v>0</v>
      </c>
      <c r="AH182" s="1">
        <f t="shared" si="39"/>
        <v>0.43643873072402306</v>
      </c>
      <c r="AI182" s="1">
        <f t="shared" si="40"/>
        <v>0.10947766356561998</v>
      </c>
      <c r="AJ182" s="1">
        <f t="shared" si="41"/>
        <v>5.7214397875603999E-2</v>
      </c>
      <c r="AK182" s="1">
        <f t="shared" si="42"/>
        <v>0.79756048302483873</v>
      </c>
      <c r="AL182" s="1" t="b">
        <f t="shared" si="43"/>
        <v>0</v>
      </c>
      <c r="AM182" s="1">
        <f t="shared" si="44"/>
        <v>34.923385373908722</v>
      </c>
      <c r="AN182" s="1" t="b">
        <f t="shared" si="45"/>
        <v>1</v>
      </c>
      <c r="AO182" s="1">
        <v>9.4879999999999995</v>
      </c>
    </row>
    <row r="183" spans="1:41">
      <c r="A183" s="7">
        <v>180</v>
      </c>
      <c r="B183" s="9" t="s">
        <v>53</v>
      </c>
      <c r="C183" s="9" t="s">
        <v>33</v>
      </c>
      <c r="D183" s="9" t="s">
        <v>32</v>
      </c>
      <c r="E183" s="16" t="s">
        <v>33</v>
      </c>
      <c r="F183" s="2" t="b">
        <f t="shared" si="38"/>
        <v>1</v>
      </c>
      <c r="G183" s="2" t="b">
        <f t="shared" si="36"/>
        <v>0</v>
      </c>
      <c r="H183" s="1" t="s">
        <v>285</v>
      </c>
      <c r="J183" s="3"/>
      <c r="M183" s="1">
        <f>PRODUCT(SUM(PRODUCT(R183,overview!$J$7),PRODUCT(W183,overview!$K$7),PRODUCT(AB183,overview!$L$7)),1/SUM(overview!$J$7:$L$7))</f>
        <v>0.94187500000000002</v>
      </c>
      <c r="N183" s="1">
        <f>PRODUCT(SUM(PRODUCT(S183,overview!$J$7),PRODUCT(X183,overview!$K$7),PRODUCT(AC183,overview!$L$7)),1/SUM(overview!$J$7:$L$7))</f>
        <v>2.058125</v>
      </c>
      <c r="O183" s="1">
        <f t="shared" si="32"/>
        <v>15</v>
      </c>
      <c r="P183" s="1">
        <f t="shared" si="33"/>
        <v>8</v>
      </c>
      <c r="Q183" s="1">
        <f t="shared" si="37"/>
        <v>0.24407328676991596</v>
      </c>
      <c r="R183" s="1">
        <v>1</v>
      </c>
      <c r="S183" s="1">
        <v>2</v>
      </c>
      <c r="T183" s="1">
        <v>9</v>
      </c>
      <c r="U183" s="1">
        <v>0</v>
      </c>
      <c r="V183" s="1">
        <f t="shared" si="34"/>
        <v>0</v>
      </c>
      <c r="W183" s="1">
        <v>0.90700000000000003</v>
      </c>
      <c r="X183" s="1">
        <v>2.093</v>
      </c>
      <c r="Y183" s="1">
        <v>5</v>
      </c>
      <c r="Z183" s="1">
        <v>8</v>
      </c>
      <c r="AA183" s="1">
        <f t="shared" si="35"/>
        <v>0.69335881509794561</v>
      </c>
      <c r="AB183" s="1">
        <v>1</v>
      </c>
      <c r="AC183" s="1">
        <v>2</v>
      </c>
      <c r="AD183" s="1">
        <v>1</v>
      </c>
      <c r="AE183" s="1">
        <v>0</v>
      </c>
      <c r="AF183" s="1">
        <f t="shared" si="31"/>
        <v>0</v>
      </c>
      <c r="AH183" s="1">
        <f t="shared" si="39"/>
        <v>0.50657743189558313</v>
      </c>
      <c r="AI183" s="1">
        <f t="shared" si="40"/>
        <v>9.4512094512094497E-2</v>
      </c>
      <c r="AJ183" s="1">
        <f t="shared" si="41"/>
        <v>4.8669585719097345E-2</v>
      </c>
      <c r="AK183" s="1">
        <f t="shared" si="42"/>
        <v>0.14787225152086786</v>
      </c>
      <c r="AL183" s="1" t="b">
        <f t="shared" si="43"/>
        <v>0</v>
      </c>
      <c r="AM183" s="1">
        <f t="shared" si="44"/>
        <v>60.037005887073285</v>
      </c>
      <c r="AN183" s="1" t="b">
        <f t="shared" si="45"/>
        <v>1</v>
      </c>
      <c r="AO183" s="1">
        <v>9.4879999999999995</v>
      </c>
    </row>
    <row r="184" spans="1:41">
      <c r="A184" s="7">
        <v>181</v>
      </c>
      <c r="B184" s="9" t="s">
        <v>30</v>
      </c>
      <c r="C184" s="9" t="s">
        <v>31</v>
      </c>
      <c r="D184" s="9" t="s">
        <v>30</v>
      </c>
      <c r="E184" s="16" t="s">
        <v>31</v>
      </c>
      <c r="F184" s="2" t="b">
        <f t="shared" si="38"/>
        <v>0</v>
      </c>
      <c r="G184" s="2" t="b">
        <f t="shared" si="36"/>
        <v>0</v>
      </c>
      <c r="H184" s="1" t="s">
        <v>285</v>
      </c>
      <c r="J184" s="4"/>
      <c r="M184" s="1">
        <f>PRODUCT(SUM(PRODUCT(R184,overview!$J$7),PRODUCT(W184,overview!$K$7),PRODUCT(AB184,overview!$L$7)),1/SUM(overview!$J$7:$L$7))</f>
        <v>0.97875000000000001</v>
      </c>
      <c r="N184" s="1">
        <f>PRODUCT(SUM(PRODUCT(S184,overview!$J$7),PRODUCT(X184,overview!$K$7),PRODUCT(AC184,overview!$L$7)),1/SUM(overview!$J$7:$L$7))</f>
        <v>2.0212499999999998</v>
      </c>
      <c r="O184" s="1">
        <f t="shared" si="32"/>
        <v>11.7</v>
      </c>
      <c r="P184" s="1">
        <f t="shared" si="33"/>
        <v>7.3</v>
      </c>
      <c r="Q184" s="1">
        <f t="shared" si="37"/>
        <v>0.30212644498358787</v>
      </c>
      <c r="R184" s="1">
        <v>1</v>
      </c>
      <c r="S184" s="1">
        <v>2</v>
      </c>
      <c r="T184" s="1">
        <v>6</v>
      </c>
      <c r="U184" s="1">
        <v>0</v>
      </c>
      <c r="V184" s="1">
        <f t="shared" si="34"/>
        <v>0</v>
      </c>
      <c r="W184" s="1">
        <v>0.96599999999999997</v>
      </c>
      <c r="X184" s="1">
        <v>2.0339999999999998</v>
      </c>
      <c r="Y184" s="1">
        <v>5.7</v>
      </c>
      <c r="Z184" s="1">
        <v>7.3</v>
      </c>
      <c r="AA184" s="1">
        <f t="shared" si="35"/>
        <v>0.60823888630129896</v>
      </c>
      <c r="AB184" s="1">
        <v>1</v>
      </c>
      <c r="AC184" s="1">
        <v>2</v>
      </c>
      <c r="AD184" s="1">
        <v>0</v>
      </c>
      <c r="AE184" s="1">
        <v>0</v>
      </c>
      <c r="AF184" s="1" t="e">
        <f t="shared" si="31"/>
        <v>#DIV/0!</v>
      </c>
      <c r="AH184" s="1">
        <f t="shared" si="39"/>
        <v>0.71910135612626946</v>
      </c>
      <c r="AI184" s="1">
        <f t="shared" si="40"/>
        <v>0.10676130027237564</v>
      </c>
      <c r="AJ184" s="1">
        <f t="shared" si="41"/>
        <v>6.135709644481576E-2</v>
      </c>
      <c r="AK184" s="1">
        <f t="shared" si="42"/>
        <v>5.6499217309529141E-3</v>
      </c>
      <c r="AL184" s="1" t="b">
        <f t="shared" si="43"/>
        <v>0</v>
      </c>
      <c r="AM184" s="1">
        <f t="shared" si="44"/>
        <v>109.6047409861107</v>
      </c>
      <c r="AN184" s="1" t="b">
        <f t="shared" si="45"/>
        <v>1</v>
      </c>
      <c r="AO184" s="1">
        <v>9.4879999999999995</v>
      </c>
    </row>
    <row r="185" spans="1:41">
      <c r="A185" s="7">
        <v>182</v>
      </c>
      <c r="B185" s="9" t="s">
        <v>28</v>
      </c>
      <c r="C185" s="9" t="s">
        <v>29</v>
      </c>
      <c r="D185" s="9" t="s">
        <v>40</v>
      </c>
      <c r="E185" s="16" t="s">
        <v>29</v>
      </c>
      <c r="F185" s="2" t="b">
        <f t="shared" si="38"/>
        <v>1</v>
      </c>
      <c r="G185" s="2" t="b">
        <f t="shared" si="36"/>
        <v>1</v>
      </c>
      <c r="H185" s="1" t="s">
        <v>285</v>
      </c>
      <c r="J185" s="3"/>
      <c r="M185" s="1">
        <f>PRODUCT(SUM(PRODUCT(R185,overview!$J$7),PRODUCT(W185,overview!$K$7),PRODUCT(AB185,overview!$L$7)),1/SUM(overview!$J$7:$L$7))</f>
        <v>0.70632500000000009</v>
      </c>
      <c r="N185" s="1">
        <f>PRODUCT(SUM(PRODUCT(S185,overview!$J$7),PRODUCT(X185,overview!$K$7),PRODUCT(AC185,overview!$L$7)),1/SUM(overview!$J$7:$L$7))</f>
        <v>2.2936749999999999</v>
      </c>
      <c r="O185" s="1">
        <f t="shared" si="32"/>
        <v>9</v>
      </c>
      <c r="P185" s="1">
        <f t="shared" si="33"/>
        <v>10</v>
      </c>
      <c r="Q185" s="1">
        <f t="shared" si="37"/>
        <v>0.3421607488225471</v>
      </c>
      <c r="R185" s="1">
        <v>0.69899999999999995</v>
      </c>
      <c r="S185" s="1">
        <v>2.3010000000000002</v>
      </c>
      <c r="T185" s="1">
        <v>1</v>
      </c>
      <c r="U185" s="1">
        <v>1</v>
      </c>
      <c r="V185" s="1">
        <f t="shared" si="34"/>
        <v>0.30378096479791394</v>
      </c>
      <c r="W185" s="1">
        <v>0.71199999999999997</v>
      </c>
      <c r="X185" s="1">
        <v>2.2879999999999998</v>
      </c>
      <c r="Y185" s="1">
        <v>7</v>
      </c>
      <c r="Z185" s="1">
        <v>9</v>
      </c>
      <c r="AA185" s="1">
        <f t="shared" si="35"/>
        <v>0.4000999000999001</v>
      </c>
      <c r="AB185" s="1">
        <v>0.66700000000000004</v>
      </c>
      <c r="AC185" s="1">
        <v>2.3330000000000002</v>
      </c>
      <c r="AD185" s="1">
        <v>1</v>
      </c>
      <c r="AE185" s="1">
        <v>0</v>
      </c>
      <c r="AF185" s="1">
        <f t="shared" si="31"/>
        <v>0</v>
      </c>
      <c r="AH185" s="1">
        <f t="shared" si="39"/>
        <v>0.89057822699534916</v>
      </c>
      <c r="AI185" s="1">
        <f t="shared" si="40"/>
        <v>7.3146094945983148E-2</v>
      </c>
      <c r="AJ185" s="1">
        <f t="shared" si="41"/>
        <v>0.15726769958204925</v>
      </c>
      <c r="AK185" s="1">
        <f t="shared" si="42"/>
        <v>0.47307542321269513</v>
      </c>
      <c r="AL185" s="1" t="b">
        <f t="shared" si="43"/>
        <v>0</v>
      </c>
      <c r="AM185" s="1">
        <f t="shared" si="44"/>
        <v>188.99344237242207</v>
      </c>
      <c r="AN185" s="1" t="b">
        <f t="shared" si="45"/>
        <v>1</v>
      </c>
      <c r="AO185" s="1">
        <v>9.4879999999999995</v>
      </c>
    </row>
    <row r="186" spans="1:41">
      <c r="A186" s="7">
        <v>183</v>
      </c>
      <c r="B186" s="9" t="s">
        <v>69</v>
      </c>
      <c r="C186" s="9" t="s">
        <v>70</v>
      </c>
      <c r="D186" s="9" t="s">
        <v>89</v>
      </c>
      <c r="E186" s="16" t="s">
        <v>70</v>
      </c>
      <c r="F186" s="2" t="b">
        <f t="shared" si="38"/>
        <v>1</v>
      </c>
      <c r="G186" s="2" t="b">
        <f t="shared" si="36"/>
        <v>1</v>
      </c>
      <c r="H186" s="1" t="s">
        <v>180</v>
      </c>
      <c r="J186" s="3"/>
      <c r="M186" s="1">
        <f>PRODUCT(SUM(PRODUCT(R186,overview!$J$7),PRODUCT(W186,overview!$K$7),PRODUCT(AB186,overview!$L$7)),1/SUM(overview!$J$7:$L$7))</f>
        <v>0.98687499999999995</v>
      </c>
      <c r="N186" s="1">
        <f>PRODUCT(SUM(PRODUCT(S186,overview!$J$7),PRODUCT(X186,overview!$K$7),PRODUCT(AC186,overview!$L$7)),1/SUM(overview!$J$7:$L$7))</f>
        <v>2.0131250000000001</v>
      </c>
      <c r="O186" s="1">
        <f t="shared" si="32"/>
        <v>15.5</v>
      </c>
      <c r="P186" s="1">
        <f t="shared" si="33"/>
        <v>6.5</v>
      </c>
      <c r="Q186" s="1">
        <f t="shared" si="37"/>
        <v>0.20557630869996291</v>
      </c>
      <c r="R186" s="1">
        <v>1</v>
      </c>
      <c r="S186" s="1">
        <v>2</v>
      </c>
      <c r="T186" s="1">
        <v>5</v>
      </c>
      <c r="U186" s="1">
        <v>0</v>
      </c>
      <c r="V186" s="1">
        <f t="shared" si="34"/>
        <v>0</v>
      </c>
      <c r="W186" s="1">
        <v>0.97899999999999998</v>
      </c>
      <c r="X186" s="1">
        <v>2.0209999999999999</v>
      </c>
      <c r="Y186" s="1">
        <v>9.5</v>
      </c>
      <c r="Z186" s="1">
        <v>6.5</v>
      </c>
      <c r="AA186" s="1">
        <f t="shared" si="35"/>
        <v>0.33144092294070154</v>
      </c>
      <c r="AB186" s="1">
        <v>1</v>
      </c>
      <c r="AC186" s="1">
        <v>2</v>
      </c>
      <c r="AD186" s="1">
        <v>1</v>
      </c>
      <c r="AE186" s="1">
        <v>0</v>
      </c>
      <c r="AF186" s="1">
        <f t="shared" si="31"/>
        <v>0</v>
      </c>
      <c r="AH186" s="1">
        <f t="shared" si="39"/>
        <v>0.96315520912146113</v>
      </c>
      <c r="AI186" s="1">
        <f t="shared" si="40"/>
        <v>4.9537203564571114E-2</v>
      </c>
      <c r="AJ186" s="1">
        <f t="shared" si="41"/>
        <v>0.13105641631837436</v>
      </c>
      <c r="AK186" s="1">
        <f t="shared" si="42"/>
        <v>2.1069630241679667</v>
      </c>
      <c r="AL186" s="1" t="b">
        <f t="shared" si="43"/>
        <v>0</v>
      </c>
      <c r="AM186" s="1">
        <f t="shared" si="44"/>
        <v>273.26981546050581</v>
      </c>
      <c r="AN186" s="1" t="b">
        <f t="shared" si="45"/>
        <v>1</v>
      </c>
      <c r="AO186" s="1">
        <v>9.4879999999999995</v>
      </c>
    </row>
    <row r="187" spans="1:41">
      <c r="A187" s="7">
        <v>184</v>
      </c>
      <c r="B187" s="9" t="s">
        <v>58</v>
      </c>
      <c r="C187" s="9" t="s">
        <v>59</v>
      </c>
      <c r="D187" s="9" t="s">
        <v>56</v>
      </c>
      <c r="E187" s="16" t="s">
        <v>31</v>
      </c>
      <c r="F187" s="2" t="b">
        <f t="shared" si="38"/>
        <v>0</v>
      </c>
      <c r="G187" s="2" t="b">
        <f t="shared" si="36"/>
        <v>1</v>
      </c>
      <c r="H187" s="1" t="s">
        <v>180</v>
      </c>
      <c r="K187" s="2"/>
      <c r="L187" s="2"/>
      <c r="M187" s="1">
        <f>PRODUCT(SUM(PRODUCT(R187,overview!$J$7),PRODUCT(W187,overview!$K$7),PRODUCT(AB187,overview!$L$7)),1/SUM(overview!$J$7:$L$7))</f>
        <v>0.77129999999999999</v>
      </c>
      <c r="N187" s="1">
        <f>PRODUCT(SUM(PRODUCT(S187,overview!$J$7),PRODUCT(X187,overview!$K$7),PRODUCT(AC187,overview!$L$7)),1/SUM(overview!$J$7:$L$7))</f>
        <v>2.2286999999999995</v>
      </c>
      <c r="O187" s="1">
        <f t="shared" si="32"/>
        <v>11.2</v>
      </c>
      <c r="P187" s="1">
        <f t="shared" si="33"/>
        <v>22.8</v>
      </c>
      <c r="Q187" s="1">
        <f t="shared" si="37"/>
        <v>0.70451223967848031</v>
      </c>
      <c r="R187" s="1">
        <v>0.47899999999999998</v>
      </c>
      <c r="S187" s="1">
        <v>2.5209999999999999</v>
      </c>
      <c r="T187" s="1">
        <v>3</v>
      </c>
      <c r="U187" s="1">
        <v>6</v>
      </c>
      <c r="V187" s="1">
        <f t="shared" si="34"/>
        <v>0.38000793335977789</v>
      </c>
      <c r="W187" s="1">
        <v>0.94399999999999995</v>
      </c>
      <c r="X187" s="1">
        <v>2.056</v>
      </c>
      <c r="Y187" s="1">
        <v>8.1999999999999993</v>
      </c>
      <c r="Z187" s="1">
        <v>15.8</v>
      </c>
      <c r="AA187" s="1">
        <f t="shared" si="35"/>
        <v>0.88469203758185444</v>
      </c>
      <c r="AB187" s="1">
        <v>0.54600000000000004</v>
      </c>
      <c r="AC187" s="1">
        <v>2.4540000000000002</v>
      </c>
      <c r="AD187" s="1">
        <v>0</v>
      </c>
      <c r="AE187" s="1">
        <v>1</v>
      </c>
      <c r="AF187" s="1" t="e">
        <f t="shared" si="31"/>
        <v>#DIV/0!</v>
      </c>
      <c r="AH187" s="1">
        <f t="shared" si="39"/>
        <v>1.0615778237566174</v>
      </c>
      <c r="AI187" s="1">
        <f t="shared" si="40"/>
        <v>5.122360176081131E-2</v>
      </c>
      <c r="AJ187" s="1">
        <f t="shared" si="41"/>
        <v>0.16523787093735279</v>
      </c>
      <c r="AK187" s="1">
        <f t="shared" si="42"/>
        <v>4.8284759390247771</v>
      </c>
      <c r="AL187" s="1" t="b">
        <f t="shared" si="43"/>
        <v>0</v>
      </c>
      <c r="AM187" s="1">
        <f t="shared" si="44"/>
        <v>374.30255132369746</v>
      </c>
      <c r="AN187" s="1" t="b">
        <f t="shared" si="45"/>
        <v>1</v>
      </c>
      <c r="AO187" s="1">
        <v>9.4879999999999995</v>
      </c>
    </row>
    <row r="188" spans="1:41">
      <c r="A188" s="7">
        <v>185</v>
      </c>
      <c r="B188" s="9" t="s">
        <v>74</v>
      </c>
      <c r="C188" s="9" t="s">
        <v>1</v>
      </c>
      <c r="D188" s="9" t="s">
        <v>74</v>
      </c>
      <c r="E188" s="16" t="s">
        <v>1</v>
      </c>
      <c r="F188" s="2" t="b">
        <f t="shared" si="38"/>
        <v>0</v>
      </c>
      <c r="G188" s="2" t="b">
        <f t="shared" si="36"/>
        <v>0</v>
      </c>
      <c r="H188" s="1" t="s">
        <v>180</v>
      </c>
      <c r="K188" s="2"/>
      <c r="L188" s="2"/>
      <c r="M188" s="1">
        <f>PRODUCT(SUM(PRODUCT(R188,overview!$J$7),PRODUCT(W188,overview!$K$7),PRODUCT(AB188,overview!$L$7)),1/SUM(overview!$J$7:$L$7))</f>
        <v>1.1424500000000002</v>
      </c>
      <c r="N188" s="1">
        <f>PRODUCT(SUM(PRODUCT(S188,overview!$J$7),PRODUCT(X188,overview!$K$7),PRODUCT(AC188,overview!$L$7)),1/SUM(overview!$J$7:$L$7))</f>
        <v>1.8575499999999998</v>
      </c>
      <c r="O188" s="1">
        <f t="shared" si="32"/>
        <v>14.4</v>
      </c>
      <c r="P188" s="1">
        <f t="shared" si="33"/>
        <v>12.6</v>
      </c>
      <c r="Q188" s="1">
        <f t="shared" si="37"/>
        <v>0.53815173212026612</v>
      </c>
      <c r="R188" s="1">
        <v>1.1830000000000001</v>
      </c>
      <c r="S188" s="1">
        <v>1.8169999999999999</v>
      </c>
      <c r="T188" s="1">
        <v>7</v>
      </c>
      <c r="U188" s="1">
        <v>1</v>
      </c>
      <c r="V188" s="1">
        <f t="shared" si="34"/>
        <v>9.3010456796918009E-2</v>
      </c>
      <c r="W188" s="1">
        <v>1.1140000000000001</v>
      </c>
      <c r="X188" s="1">
        <v>1.8859999999999999</v>
      </c>
      <c r="Y188" s="1">
        <v>7.4</v>
      </c>
      <c r="Z188" s="1">
        <v>11.6</v>
      </c>
      <c r="AA188" s="1">
        <f t="shared" si="35"/>
        <v>0.92591212633630438</v>
      </c>
      <c r="AB188" s="1">
        <v>1.286</v>
      </c>
      <c r="AC188" s="1">
        <v>1.714</v>
      </c>
      <c r="AD188" s="1">
        <v>0</v>
      </c>
      <c r="AE188" s="1">
        <v>0</v>
      </c>
      <c r="AF188" s="1" t="e">
        <f t="shared" si="31"/>
        <v>#DIV/0!</v>
      </c>
      <c r="AH188" s="1">
        <f t="shared" si="39"/>
        <v>1.0099517568568463</v>
      </c>
      <c r="AI188" s="1">
        <f t="shared" si="40"/>
        <v>5.8465664215793363E-2</v>
      </c>
      <c r="AJ188" s="1">
        <f t="shared" si="41"/>
        <v>0.20224719101123592</v>
      </c>
      <c r="AK188" s="1">
        <f t="shared" si="42"/>
        <v>5.6333949173494346</v>
      </c>
      <c r="AL188" s="1" t="b">
        <f t="shared" si="43"/>
        <v>0</v>
      </c>
      <c r="AM188" s="1">
        <f t="shared" si="44"/>
        <v>418.12890640758548</v>
      </c>
      <c r="AN188" s="1" t="b">
        <f t="shared" si="45"/>
        <v>1</v>
      </c>
      <c r="AO188" s="1">
        <v>9.4879999999999995</v>
      </c>
    </row>
    <row r="189" spans="1:41">
      <c r="A189" s="7">
        <v>186</v>
      </c>
      <c r="B189" s="9" t="s">
        <v>84</v>
      </c>
      <c r="C189" s="9" t="s">
        <v>37</v>
      </c>
      <c r="D189" s="9" t="s">
        <v>67</v>
      </c>
      <c r="E189" s="16" t="s">
        <v>37</v>
      </c>
      <c r="F189" s="2" t="b">
        <f t="shared" si="38"/>
        <v>1</v>
      </c>
      <c r="G189" s="2" t="b">
        <f t="shared" si="36"/>
        <v>1</v>
      </c>
      <c r="H189" s="1" t="s">
        <v>180</v>
      </c>
      <c r="M189" s="1">
        <f>PRODUCT(SUM(PRODUCT(R189,overview!$J$7),PRODUCT(W189,overview!$K$7),PRODUCT(AB189,overview!$L$7)),1/SUM(overview!$J$7:$L$7))</f>
        <v>0.87754999999999994</v>
      </c>
      <c r="N189" s="1">
        <f>PRODUCT(SUM(PRODUCT(S189,overview!$J$7),PRODUCT(X189,overview!$K$7),PRODUCT(AC189,overview!$L$7)),1/SUM(overview!$J$7:$L$7))</f>
        <v>2.1224500000000002</v>
      </c>
      <c r="O189" s="1">
        <f t="shared" si="32"/>
        <v>17.7</v>
      </c>
      <c r="P189" s="1">
        <f t="shared" si="33"/>
        <v>18.3</v>
      </c>
      <c r="Q189" s="1">
        <f t="shared" si="37"/>
        <v>0.42747648124908416</v>
      </c>
      <c r="R189" s="1">
        <v>1.044</v>
      </c>
      <c r="S189" s="1">
        <v>1.956</v>
      </c>
      <c r="T189" s="1">
        <v>12</v>
      </c>
      <c r="U189" s="1">
        <v>0</v>
      </c>
      <c r="V189" s="1">
        <f t="shared" si="34"/>
        <v>0</v>
      </c>
      <c r="W189" s="1">
        <v>0.78200000000000003</v>
      </c>
      <c r="X189" s="1">
        <v>2.218</v>
      </c>
      <c r="Y189" s="1">
        <v>4.7</v>
      </c>
      <c r="Z189" s="1">
        <v>18.3</v>
      </c>
      <c r="AA189" s="1">
        <f t="shared" si="35"/>
        <v>1.3727720967710992</v>
      </c>
      <c r="AB189" s="1">
        <v>0.93600000000000005</v>
      </c>
      <c r="AC189" s="1">
        <v>2.0640000000000001</v>
      </c>
      <c r="AD189" s="1">
        <v>1</v>
      </c>
      <c r="AE189" s="1">
        <v>0</v>
      </c>
      <c r="AF189" s="1">
        <f t="shared" si="31"/>
        <v>0</v>
      </c>
      <c r="AH189" s="1">
        <f t="shared" si="39"/>
        <v>1.0165650410079765</v>
      </c>
      <c r="AI189" s="1">
        <f t="shared" si="40"/>
        <v>5.6795216666770697E-2</v>
      </c>
      <c r="AJ189" s="1">
        <f t="shared" si="41"/>
        <v>0.16179775280898873</v>
      </c>
      <c r="AK189" s="1">
        <f t="shared" si="42"/>
        <v>6.1560063115555392</v>
      </c>
      <c r="AL189" s="1" t="b">
        <f t="shared" si="43"/>
        <v>0</v>
      </c>
      <c r="AM189" s="1">
        <f t="shared" si="44"/>
        <v>397.29804626284698</v>
      </c>
      <c r="AN189" s="1" t="b">
        <f t="shared" si="45"/>
        <v>1</v>
      </c>
      <c r="AO189" s="1">
        <v>9.4879999999999995</v>
      </c>
    </row>
    <row r="190" spans="1:41">
      <c r="A190" s="7">
        <v>187</v>
      </c>
      <c r="B190" s="9" t="s">
        <v>45</v>
      </c>
      <c r="C190" s="9" t="s">
        <v>46</v>
      </c>
      <c r="D190" s="9" t="s">
        <v>45</v>
      </c>
      <c r="E190" s="16" t="s">
        <v>46</v>
      </c>
      <c r="F190" s="2" t="b">
        <f t="shared" si="38"/>
        <v>0</v>
      </c>
      <c r="G190" s="2" t="b">
        <f t="shared" si="36"/>
        <v>0</v>
      </c>
      <c r="H190" s="1" t="s">
        <v>180</v>
      </c>
      <c r="J190" s="3"/>
      <c r="M190" s="1">
        <f>PRODUCT(SUM(PRODUCT(R190,overview!$J$7),PRODUCT(W190,overview!$K$7),PRODUCT(AB190,overview!$L$7)),1/SUM(overview!$J$7:$L$7))</f>
        <v>0.73837500000000011</v>
      </c>
      <c r="N190" s="1">
        <f>PRODUCT(SUM(PRODUCT(S190,overview!$J$7),PRODUCT(X190,overview!$K$7),PRODUCT(AC190,overview!$L$7)),1/SUM(overview!$J$7:$L$7))</f>
        <v>2.261625</v>
      </c>
      <c r="O190" s="1">
        <f t="shared" si="32"/>
        <v>10</v>
      </c>
      <c r="P190" s="1">
        <f t="shared" si="33"/>
        <v>41</v>
      </c>
      <c r="Q190" s="1">
        <f t="shared" si="37"/>
        <v>1.3385674017575862</v>
      </c>
      <c r="R190" s="1">
        <v>1.04</v>
      </c>
      <c r="S190" s="1">
        <v>1.96</v>
      </c>
      <c r="T190" s="1">
        <v>5</v>
      </c>
      <c r="U190" s="1">
        <v>0</v>
      </c>
      <c r="V190" s="1">
        <f t="shared" si="34"/>
        <v>0</v>
      </c>
      <c r="W190" s="1">
        <v>0.55900000000000005</v>
      </c>
      <c r="X190" s="1">
        <v>2.4409999999999998</v>
      </c>
      <c r="Y190" s="1">
        <v>5</v>
      </c>
      <c r="Z190" s="1">
        <v>41</v>
      </c>
      <c r="AA190" s="1">
        <f t="shared" si="35"/>
        <v>1.8778369520688247</v>
      </c>
      <c r="AB190" s="1">
        <v>1</v>
      </c>
      <c r="AC190" s="1">
        <v>2</v>
      </c>
      <c r="AD190" s="1">
        <v>0</v>
      </c>
      <c r="AE190" s="1">
        <v>0</v>
      </c>
      <c r="AF190" s="1" t="e">
        <f t="shared" si="31"/>
        <v>#DIV/0!</v>
      </c>
      <c r="AH190" s="1">
        <f t="shared" si="39"/>
        <v>0.935126582278481</v>
      </c>
      <c r="AI190" s="1">
        <f t="shared" si="40"/>
        <v>5.0381206436623346E-2</v>
      </c>
      <c r="AJ190" s="1">
        <f t="shared" si="41"/>
        <v>0.15392362568191351</v>
      </c>
      <c r="AK190" s="1">
        <f t="shared" si="42"/>
        <v>5.5148539000033336</v>
      </c>
      <c r="AL190" s="1" t="b">
        <f t="shared" si="43"/>
        <v>0</v>
      </c>
      <c r="AM190" s="1">
        <f t="shared" si="44"/>
        <v>412.24977943652493</v>
      </c>
      <c r="AN190" s="1" t="b">
        <f t="shared" si="45"/>
        <v>1</v>
      </c>
      <c r="AO190" s="1">
        <v>9.4879999999999995</v>
      </c>
    </row>
    <row r="191" spans="1:41">
      <c r="A191" s="7">
        <v>188</v>
      </c>
      <c r="B191" s="9" t="s">
        <v>60</v>
      </c>
      <c r="C191" s="9" t="s">
        <v>61</v>
      </c>
      <c r="D191" s="9" t="s">
        <v>54</v>
      </c>
      <c r="E191" s="16" t="s">
        <v>55</v>
      </c>
      <c r="F191" s="2" t="b">
        <f t="shared" si="38"/>
        <v>1</v>
      </c>
      <c r="G191" s="2" t="b">
        <f t="shared" si="36"/>
        <v>0</v>
      </c>
      <c r="H191" s="1" t="s">
        <v>180</v>
      </c>
      <c r="J191" s="3"/>
      <c r="M191" s="1">
        <f>PRODUCT(SUM(PRODUCT(R191,overview!$J$7),PRODUCT(W191,overview!$K$7),PRODUCT(AB191,overview!$L$7)),1/SUM(overview!$J$7:$L$7))</f>
        <v>0.66237500000000005</v>
      </c>
      <c r="N191" s="1">
        <f>PRODUCT(SUM(PRODUCT(S191,overview!$J$7),PRODUCT(X191,overview!$K$7),PRODUCT(AC191,overview!$L$7)),1/SUM(overview!$J$7:$L$7))</f>
        <v>2.3376250000000001</v>
      </c>
      <c r="O191" s="1">
        <f t="shared" si="32"/>
        <v>11.5</v>
      </c>
      <c r="P191" s="1">
        <f t="shared" si="33"/>
        <v>44.5</v>
      </c>
      <c r="Q191" s="1">
        <f t="shared" si="37"/>
        <v>1.0964561299907236</v>
      </c>
      <c r="R191" s="1">
        <v>1</v>
      </c>
      <c r="S191" s="1">
        <v>2</v>
      </c>
      <c r="T191" s="1">
        <v>6</v>
      </c>
      <c r="U191" s="1">
        <v>0</v>
      </c>
      <c r="V191" s="1">
        <f t="shared" si="34"/>
        <v>0</v>
      </c>
      <c r="W191" s="1">
        <v>0.47799999999999998</v>
      </c>
      <c r="X191" s="1">
        <v>2.5219999999999998</v>
      </c>
      <c r="Y191" s="1">
        <v>5.5</v>
      </c>
      <c r="Z191" s="1">
        <v>43.5</v>
      </c>
      <c r="AA191" s="1">
        <f t="shared" si="35"/>
        <v>1.4990267464494271</v>
      </c>
      <c r="AB191" s="1">
        <v>0.54500000000000004</v>
      </c>
      <c r="AC191" s="1">
        <v>2.4550000000000001</v>
      </c>
      <c r="AD191" s="1">
        <v>0</v>
      </c>
      <c r="AE191" s="1">
        <v>1</v>
      </c>
      <c r="AF191" s="1" t="e">
        <f t="shared" si="31"/>
        <v>#DIV/0!</v>
      </c>
      <c r="AH191" s="1">
        <f t="shared" si="39"/>
        <v>0.99357195490961547</v>
      </c>
      <c r="AI191" s="1">
        <f t="shared" si="40"/>
        <v>6.5254141778428934E-2</v>
      </c>
      <c r="AJ191" s="1">
        <f t="shared" si="41"/>
        <v>0.18827430859717181</v>
      </c>
      <c r="AK191" s="1">
        <f t="shared" si="42"/>
        <v>4.6196947052358555</v>
      </c>
      <c r="AL191" s="1" t="b">
        <f t="shared" si="43"/>
        <v>0</v>
      </c>
      <c r="AM191" s="1">
        <f t="shared" si="44"/>
        <v>461.53390895205411</v>
      </c>
      <c r="AN191" s="1" t="b">
        <f t="shared" si="45"/>
        <v>1</v>
      </c>
      <c r="AO191" s="1">
        <v>9.4879999999999995</v>
      </c>
    </row>
    <row r="192" spans="1:41">
      <c r="A192" s="7">
        <v>189</v>
      </c>
      <c r="B192" s="9" t="s">
        <v>56</v>
      </c>
      <c r="C192" s="9" t="s">
        <v>31</v>
      </c>
      <c r="D192" s="9" t="s">
        <v>30</v>
      </c>
      <c r="E192" s="16" t="s">
        <v>31</v>
      </c>
      <c r="F192" s="2" t="b">
        <f t="shared" si="38"/>
        <v>0</v>
      </c>
      <c r="G192" s="2" t="b">
        <f t="shared" si="36"/>
        <v>0</v>
      </c>
      <c r="H192" s="1" t="s">
        <v>180</v>
      </c>
      <c r="K192" s="2"/>
      <c r="L192" s="2"/>
      <c r="M192" s="1">
        <f>PRODUCT(SUM(PRODUCT(R192,overview!$J$7),PRODUCT(W192,overview!$K$7),PRODUCT(AB192,overview!$L$7)),1/SUM(overview!$J$7:$L$7))</f>
        <v>0.86875000000000002</v>
      </c>
      <c r="N192" s="1">
        <f>PRODUCT(SUM(PRODUCT(S192,overview!$J$7),PRODUCT(X192,overview!$K$7),PRODUCT(AC192,overview!$L$7)),1/SUM(overview!$J$7:$L$7))</f>
        <v>2.1312500000000001</v>
      </c>
      <c r="O192" s="1">
        <f t="shared" si="32"/>
        <v>16.2</v>
      </c>
      <c r="P192" s="1">
        <f t="shared" si="33"/>
        <v>20.8</v>
      </c>
      <c r="Q192" s="1">
        <f t="shared" si="37"/>
        <v>0.52336989971398573</v>
      </c>
      <c r="R192" s="1">
        <v>1</v>
      </c>
      <c r="S192" s="1">
        <v>2</v>
      </c>
      <c r="T192" s="1">
        <v>9</v>
      </c>
      <c r="U192" s="1">
        <v>0</v>
      </c>
      <c r="V192" s="1">
        <f t="shared" si="34"/>
        <v>0</v>
      </c>
      <c r="W192" s="1">
        <v>0.79</v>
      </c>
      <c r="X192" s="1">
        <v>2.21</v>
      </c>
      <c r="Y192" s="1">
        <v>6.2</v>
      </c>
      <c r="Z192" s="1">
        <v>20.8</v>
      </c>
      <c r="AA192" s="1">
        <f t="shared" si="35"/>
        <v>1.1992409867172675</v>
      </c>
      <c r="AB192" s="1">
        <v>1</v>
      </c>
      <c r="AC192" s="1">
        <v>2</v>
      </c>
      <c r="AD192" s="1">
        <v>1</v>
      </c>
      <c r="AE192" s="1">
        <v>0</v>
      </c>
      <c r="AF192" s="1">
        <f t="shared" si="31"/>
        <v>0</v>
      </c>
      <c r="AH192" s="1">
        <f t="shared" si="39"/>
        <v>0.99084258249181856</v>
      </c>
      <c r="AI192" s="1">
        <f t="shared" si="40"/>
        <v>3.4790667384688598E-2</v>
      </c>
      <c r="AJ192" s="1">
        <f t="shared" si="41"/>
        <v>0.1007802202474595</v>
      </c>
      <c r="AK192" s="1">
        <f t="shared" si="42"/>
        <v>8.2933852076011441</v>
      </c>
      <c r="AL192" s="1" t="b">
        <f t="shared" si="43"/>
        <v>0</v>
      </c>
      <c r="AM192" s="1">
        <f t="shared" si="44"/>
        <v>505.19814492560533</v>
      </c>
      <c r="AN192" s="1" t="b">
        <f t="shared" si="45"/>
        <v>1</v>
      </c>
      <c r="AO192" s="1">
        <v>9.4879999999999995</v>
      </c>
    </row>
    <row r="193" spans="1:41">
      <c r="A193" s="7">
        <v>190</v>
      </c>
      <c r="B193" s="9" t="s">
        <v>28</v>
      </c>
      <c r="C193" s="9" t="s">
        <v>29</v>
      </c>
      <c r="D193" s="9" t="s">
        <v>28</v>
      </c>
      <c r="E193" s="16" t="s">
        <v>29</v>
      </c>
      <c r="F193" s="2" t="b">
        <f t="shared" si="38"/>
        <v>0</v>
      </c>
      <c r="G193" s="2" t="b">
        <f t="shared" si="36"/>
        <v>0</v>
      </c>
      <c r="H193" s="1" t="s">
        <v>180</v>
      </c>
      <c r="J193" s="3"/>
      <c r="M193" s="1">
        <f>PRODUCT(SUM(PRODUCT(R193,overview!$J$7),PRODUCT(W193,overview!$K$7),PRODUCT(AB193,overview!$L$7)),1/SUM(overview!$J$7:$L$7))</f>
        <v>0.68700000000000006</v>
      </c>
      <c r="N193" s="1">
        <f>PRODUCT(SUM(PRODUCT(S193,overview!$J$7),PRODUCT(X193,overview!$K$7),PRODUCT(AC193,overview!$L$7)),1/SUM(overview!$J$7:$L$7))</f>
        <v>2.3130000000000002</v>
      </c>
      <c r="O193" s="1">
        <f t="shared" si="32"/>
        <v>12.5</v>
      </c>
      <c r="P193" s="1">
        <f t="shared" si="33"/>
        <v>20.5</v>
      </c>
      <c r="Q193" s="1">
        <f t="shared" si="37"/>
        <v>0.48710765239948128</v>
      </c>
      <c r="R193" s="1">
        <v>0.66700000000000004</v>
      </c>
      <c r="S193" s="1">
        <v>2.3330000000000002</v>
      </c>
      <c r="T193" s="1">
        <v>6</v>
      </c>
      <c r="U193" s="1">
        <v>0</v>
      </c>
      <c r="V193" s="1">
        <f t="shared" si="34"/>
        <v>0</v>
      </c>
      <c r="W193" s="1">
        <v>0.69899999999999995</v>
      </c>
      <c r="X193" s="1">
        <v>2.3010000000000002</v>
      </c>
      <c r="Y193" s="1">
        <v>6.5</v>
      </c>
      <c r="Z193" s="1">
        <v>20.5</v>
      </c>
      <c r="AA193" s="1">
        <f t="shared" si="35"/>
        <v>0.95807842743957483</v>
      </c>
      <c r="AB193" s="1">
        <v>0.66700000000000004</v>
      </c>
      <c r="AC193" s="1">
        <v>2.3330000000000002</v>
      </c>
      <c r="AD193" s="1">
        <v>0</v>
      </c>
      <c r="AE193" s="1">
        <v>0</v>
      </c>
      <c r="AF193" s="1" t="e">
        <f t="shared" si="31"/>
        <v>#DIV/0!</v>
      </c>
      <c r="AH193" s="1">
        <f t="shared" si="39"/>
        <v>0.95842147437762149</v>
      </c>
      <c r="AI193" s="1">
        <f t="shared" si="40"/>
        <v>2.7966752374830373E-2</v>
      </c>
      <c r="AJ193" s="1">
        <f t="shared" si="41"/>
        <v>9.6565847511027106E-2</v>
      </c>
      <c r="AK193" s="1">
        <f t="shared" si="42"/>
        <v>22.14305605708423</v>
      </c>
      <c r="AL193" s="1" t="b">
        <f t="shared" si="43"/>
        <v>1</v>
      </c>
      <c r="AM193" s="1">
        <f t="shared" si="44"/>
        <v>514.47397491516915</v>
      </c>
      <c r="AN193" s="1" t="b">
        <f t="shared" si="45"/>
        <v>1</v>
      </c>
      <c r="AO193" s="1">
        <v>9.4879999999999995</v>
      </c>
    </row>
    <row r="194" spans="1:41">
      <c r="A194" s="7">
        <v>191</v>
      </c>
      <c r="B194" s="9" t="s">
        <v>47</v>
      </c>
      <c r="C194" s="9" t="s">
        <v>48</v>
      </c>
      <c r="D194" s="9" t="s">
        <v>47</v>
      </c>
      <c r="E194" s="16" t="s">
        <v>48</v>
      </c>
      <c r="F194" s="2" t="b">
        <f t="shared" si="38"/>
        <v>0</v>
      </c>
      <c r="G194" s="2" t="b">
        <f t="shared" si="36"/>
        <v>0</v>
      </c>
      <c r="H194" s="1" t="s">
        <v>180</v>
      </c>
      <c r="J194" s="3"/>
      <c r="M194" s="1">
        <f>PRODUCT(SUM(PRODUCT(R194,overview!$J$7),PRODUCT(W194,overview!$K$7),PRODUCT(AB194,overview!$L$7)),1/SUM(overview!$J$7:$L$7))</f>
        <v>0.95045000000000002</v>
      </c>
      <c r="N194" s="1">
        <f>PRODUCT(SUM(PRODUCT(S194,overview!$J$7),PRODUCT(X194,overview!$K$7),PRODUCT(AC194,overview!$L$7)),1/SUM(overview!$J$7:$L$7))</f>
        <v>2.04955</v>
      </c>
      <c r="O194" s="1">
        <f t="shared" si="32"/>
        <v>15</v>
      </c>
      <c r="P194" s="1">
        <f t="shared" si="33"/>
        <v>4</v>
      </c>
      <c r="Q194" s="1">
        <f t="shared" si="37"/>
        <v>0.12366291787628178</v>
      </c>
      <c r="R194" s="1">
        <v>0.999</v>
      </c>
      <c r="S194" s="1">
        <v>2.0009999999999999</v>
      </c>
      <c r="T194" s="1">
        <v>8</v>
      </c>
      <c r="U194" s="1">
        <v>1</v>
      </c>
      <c r="V194" s="1">
        <f t="shared" si="34"/>
        <v>6.2406296851574214E-2</v>
      </c>
      <c r="W194" s="1">
        <v>0.92700000000000005</v>
      </c>
      <c r="X194" s="1">
        <v>2.073</v>
      </c>
      <c r="Y194" s="1">
        <v>7</v>
      </c>
      <c r="Z194" s="1">
        <v>3</v>
      </c>
      <c r="AA194" s="1">
        <f t="shared" si="35"/>
        <v>0.19164771552615256</v>
      </c>
      <c r="AB194" s="1">
        <v>0.85699999999999998</v>
      </c>
      <c r="AC194" s="1">
        <v>2.1429999999999998</v>
      </c>
      <c r="AD194" s="1">
        <v>0</v>
      </c>
      <c r="AE194" s="1">
        <v>0</v>
      </c>
      <c r="AF194" s="1" t="e">
        <f t="shared" si="31"/>
        <v>#DIV/0!</v>
      </c>
      <c r="AH194" s="1">
        <f t="shared" si="39"/>
        <v>0.87769960073027786</v>
      </c>
      <c r="AI194" s="1">
        <f t="shared" si="40"/>
        <v>2.6565489794265078E-2</v>
      </c>
      <c r="AJ194" s="1">
        <f t="shared" si="41"/>
        <v>0.24847476428175264</v>
      </c>
      <c r="AK194" s="1">
        <f t="shared" si="42"/>
        <v>42.156996321328585</v>
      </c>
      <c r="AL194" s="1" t="b">
        <f t="shared" si="43"/>
        <v>1</v>
      </c>
      <c r="AM194" s="1">
        <f t="shared" si="44"/>
        <v>543.77036380331128</v>
      </c>
      <c r="AN194" s="1" t="b">
        <f t="shared" si="45"/>
        <v>1</v>
      </c>
      <c r="AO194" s="1">
        <v>9.4879999999999995</v>
      </c>
    </row>
    <row r="195" spans="1:41">
      <c r="A195" s="7">
        <v>192</v>
      </c>
      <c r="B195" s="9" t="s">
        <v>60</v>
      </c>
      <c r="C195" s="9" t="s">
        <v>61</v>
      </c>
      <c r="D195" s="9" t="s">
        <v>123</v>
      </c>
      <c r="E195" s="16" t="s">
        <v>61</v>
      </c>
      <c r="F195" s="2" t="b">
        <f t="shared" si="38"/>
        <v>0</v>
      </c>
      <c r="G195" s="2" t="b">
        <f t="shared" si="36"/>
        <v>1</v>
      </c>
      <c r="H195" s="1" t="s">
        <v>180</v>
      </c>
      <c r="J195" s="3"/>
      <c r="M195" s="1">
        <f>PRODUCT(SUM(PRODUCT(R195,overview!$J$7),PRODUCT(W195,overview!$K$7),PRODUCT(AB195,overview!$L$7)),1/SUM(overview!$J$7:$L$7))</f>
        <v>0.99875000000000014</v>
      </c>
      <c r="N195" s="1">
        <f>PRODUCT(SUM(PRODUCT(S195,overview!$J$7),PRODUCT(X195,overview!$K$7),PRODUCT(AC195,overview!$L$7)),1/SUM(overview!$J$7:$L$7))</f>
        <v>2.0012500000000002</v>
      </c>
      <c r="O195" s="1">
        <f t="shared" si="32"/>
        <v>13</v>
      </c>
      <c r="P195" s="1">
        <f t="shared" si="33"/>
        <v>3</v>
      </c>
      <c r="Q195" s="1">
        <f t="shared" si="37"/>
        <v>0.11516840436265796</v>
      </c>
      <c r="R195" s="1">
        <v>1</v>
      </c>
      <c r="S195" s="1">
        <v>2</v>
      </c>
      <c r="T195" s="1">
        <v>8</v>
      </c>
      <c r="U195" s="1">
        <v>0</v>
      </c>
      <c r="V195" s="1">
        <f t="shared" si="34"/>
        <v>0</v>
      </c>
      <c r="W195" s="1">
        <v>0.998</v>
      </c>
      <c r="X195" s="1">
        <v>2.0019999999999998</v>
      </c>
      <c r="Y195" s="1">
        <v>4</v>
      </c>
      <c r="Z195" s="1">
        <v>3</v>
      </c>
      <c r="AA195" s="1">
        <f t="shared" si="35"/>
        <v>0.37387612387612396</v>
      </c>
      <c r="AB195" s="1">
        <v>1</v>
      </c>
      <c r="AC195" s="1">
        <v>2</v>
      </c>
      <c r="AD195" s="1">
        <v>1</v>
      </c>
      <c r="AE195" s="1">
        <v>0</v>
      </c>
      <c r="AF195" s="1">
        <f t="shared" ref="AF195:AF258" si="46">PRODUCT(AE195,1/AD195,1/AC195,AB195)</f>
        <v>0</v>
      </c>
      <c r="AH195" s="1">
        <f t="shared" si="39"/>
        <v>0.7041265425610973</v>
      </c>
      <c r="AI195" s="1">
        <f t="shared" si="40"/>
        <v>2.86047300067141E-2</v>
      </c>
      <c r="AJ195" s="1">
        <f t="shared" si="41"/>
        <v>0.44977576052304535</v>
      </c>
      <c r="AK195" s="1">
        <f t="shared" si="42"/>
        <v>80.582678779075167</v>
      </c>
      <c r="AL195" s="1" t="b">
        <f t="shared" si="43"/>
        <v>1</v>
      </c>
      <c r="AM195" s="1">
        <f t="shared" si="44"/>
        <v>411.78988512885661</v>
      </c>
      <c r="AN195" s="1" t="b">
        <f t="shared" si="45"/>
        <v>1</v>
      </c>
      <c r="AO195" s="1">
        <v>9.4879999999999995</v>
      </c>
    </row>
    <row r="196" spans="1:41">
      <c r="A196" s="7">
        <v>193</v>
      </c>
      <c r="B196" s="9" t="s">
        <v>98</v>
      </c>
      <c r="C196" s="9" t="s">
        <v>50</v>
      </c>
      <c r="D196" s="9" t="s">
        <v>49</v>
      </c>
      <c r="E196" s="16" t="s">
        <v>50</v>
      </c>
      <c r="F196" s="2" t="b">
        <f t="shared" si="38"/>
        <v>0</v>
      </c>
      <c r="G196" s="2" t="b">
        <f t="shared" si="36"/>
        <v>0</v>
      </c>
      <c r="H196" s="1" t="s">
        <v>180</v>
      </c>
      <c r="J196" s="4"/>
      <c r="K196" s="2"/>
      <c r="L196" s="2"/>
      <c r="M196" s="1">
        <f>PRODUCT(SUM(PRODUCT(R196,overview!$J$7),PRODUCT(W196,overview!$K$7),PRODUCT(AB196,overview!$L$7)),1/SUM(overview!$J$7:$L$7))</f>
        <v>0.37817500000000004</v>
      </c>
      <c r="N196" s="1">
        <f>PRODUCT(SUM(PRODUCT(S196,overview!$J$7),PRODUCT(X196,overview!$K$7),PRODUCT(AC196,overview!$L$7)),1/SUM(overview!$J$7:$L$7))</f>
        <v>2.6218249999999999</v>
      </c>
      <c r="O196" s="1">
        <f t="shared" ref="O196:O259" si="47">SUM(T196,Y196,AD196)</f>
        <v>15</v>
      </c>
      <c r="P196" s="1">
        <f t="shared" ref="P196:P259" si="48">SUM(U196,Z196,AE196)</f>
        <v>6</v>
      </c>
      <c r="Q196" s="1">
        <f t="shared" si="37"/>
        <v>5.7696451898963524E-2</v>
      </c>
      <c r="R196" s="1">
        <v>0.34599999999999997</v>
      </c>
      <c r="S196" s="1">
        <v>2.6539999999999999</v>
      </c>
      <c r="T196" s="1">
        <v>6</v>
      </c>
      <c r="U196" s="1">
        <v>1</v>
      </c>
      <c r="V196" s="1">
        <f t="shared" ref="V196:V259" si="49">PRODUCT(U196,1/T196,1/S196,R196)</f>
        <v>2.1728208992715398E-2</v>
      </c>
      <c r="W196" s="1">
        <v>0.39800000000000002</v>
      </c>
      <c r="X196" s="1">
        <v>2.6019999999999999</v>
      </c>
      <c r="Y196" s="1">
        <v>8</v>
      </c>
      <c r="Z196" s="1">
        <v>5</v>
      </c>
      <c r="AA196" s="1">
        <f t="shared" ref="AA196:AA259" si="50">PRODUCT(Z196,1/Y196,1/X196,W196)</f>
        <v>9.5599538816295168E-2</v>
      </c>
      <c r="AB196" s="1">
        <v>0.33300000000000002</v>
      </c>
      <c r="AC196" s="1">
        <v>2.6669999999999998</v>
      </c>
      <c r="AD196" s="1">
        <v>1</v>
      </c>
      <c r="AE196" s="1">
        <v>0</v>
      </c>
      <c r="AF196" s="1">
        <f t="shared" si="46"/>
        <v>0</v>
      </c>
      <c r="AH196" s="1">
        <f t="shared" si="39"/>
        <v>0.60743314906865686</v>
      </c>
      <c r="AI196" s="1">
        <f t="shared" si="40"/>
        <v>2.86047300067141E-2</v>
      </c>
      <c r="AJ196" s="1">
        <f t="shared" si="41"/>
        <v>0.36245406878328729</v>
      </c>
      <c r="AK196" s="1">
        <f t="shared" si="42"/>
        <v>123.505548901547</v>
      </c>
      <c r="AL196" s="1" t="b">
        <f t="shared" si="43"/>
        <v>1</v>
      </c>
      <c r="AM196" s="1">
        <f t="shared" si="44"/>
        <v>260.37681511701942</v>
      </c>
      <c r="AN196" s="1" t="b">
        <f t="shared" si="45"/>
        <v>1</v>
      </c>
      <c r="AO196" s="1">
        <v>9.4879999999999995</v>
      </c>
    </row>
    <row r="197" spans="1:41">
      <c r="A197" s="7">
        <v>194</v>
      </c>
      <c r="B197" s="9" t="s">
        <v>47</v>
      </c>
      <c r="C197" s="9" t="s">
        <v>48</v>
      </c>
      <c r="D197" s="9" t="s">
        <v>47</v>
      </c>
      <c r="E197" s="16" t="s">
        <v>48</v>
      </c>
      <c r="F197" s="2" t="b">
        <f t="shared" si="38"/>
        <v>0</v>
      </c>
      <c r="G197" s="2" t="b">
        <f t="shared" ref="G197:G260" si="51">AND(NOT(D197=B197),OR(D197="CAT",D197="CAC",D197="ATA",D197="ATT",D197="TTA",D197="ATG",D197="CCG",D197="AGA",D197="CGG",D197="AGG",D197="CGA",D197="CGC",D197="TCC",D197="ACG",D197="ACC",D197="GTA",D197="TGG",D197="TAT",B197="GAA",B197="GAT",B197="GAG",B197="AAG",B197="AAA",B197="CTA",B197="CTT",B197="CTC",B197="AAC",B197="CCA",B197="CCT",B197="CAG",B197="CAA",B197="CGT",B197="AGT",B197="AGC",B197="TCA",B197="TCT",B197="GTC"))</f>
        <v>0</v>
      </c>
      <c r="H197" s="1" t="s">
        <v>180</v>
      </c>
      <c r="J197" s="3"/>
      <c r="K197" s="2"/>
      <c r="L197" s="2"/>
      <c r="M197" s="1">
        <f>PRODUCT(SUM(PRODUCT(R197,overview!$J$7),PRODUCT(W197,overview!$K$7),PRODUCT(AB197,overview!$L$7)),1/SUM(overview!$J$7:$L$7))</f>
        <v>0.76675000000000004</v>
      </c>
      <c r="N197" s="1">
        <f>PRODUCT(SUM(PRODUCT(S197,overview!$J$7),PRODUCT(X197,overview!$K$7),PRODUCT(AC197,overview!$L$7)),1/SUM(overview!$J$7:$L$7))</f>
        <v>2.23325</v>
      </c>
      <c r="O197" s="1">
        <f t="shared" si="47"/>
        <v>11.9</v>
      </c>
      <c r="P197" s="1">
        <f t="shared" si="48"/>
        <v>20.100000000000001</v>
      </c>
      <c r="Q197" s="1">
        <f t="shared" ref="Q197:Q260" si="52">PRODUCT(P197,1/O197,1/$N197,$M197)</f>
        <v>0.57991659666217332</v>
      </c>
      <c r="R197" s="1">
        <v>0.89200000000000002</v>
      </c>
      <c r="S197" s="1">
        <v>2.1080000000000001</v>
      </c>
      <c r="T197" s="1">
        <v>6</v>
      </c>
      <c r="U197" s="1">
        <v>3</v>
      </c>
      <c r="V197" s="1">
        <f t="shared" si="49"/>
        <v>0.21157495256166983</v>
      </c>
      <c r="W197" s="1">
        <v>0.69299999999999995</v>
      </c>
      <c r="X197" s="1">
        <v>2.3069999999999999</v>
      </c>
      <c r="Y197" s="1">
        <v>5.9</v>
      </c>
      <c r="Z197" s="1">
        <v>17.100000000000001</v>
      </c>
      <c r="AA197" s="1">
        <f t="shared" si="50"/>
        <v>0.87062220361023568</v>
      </c>
      <c r="AB197" s="1">
        <v>0.85699999999999998</v>
      </c>
      <c r="AC197" s="1">
        <v>2.1429999999999998</v>
      </c>
      <c r="AD197" s="1">
        <v>0</v>
      </c>
      <c r="AE197" s="1">
        <v>0</v>
      </c>
      <c r="AF197" s="1" t="e">
        <f t="shared" si="46"/>
        <v>#DIV/0!</v>
      </c>
      <c r="AH197" s="1">
        <f t="shared" si="39"/>
        <v>0.50821457024506822</v>
      </c>
      <c r="AI197" s="1">
        <f t="shared" si="40"/>
        <v>3.7560142790625486E-2</v>
      </c>
      <c r="AJ197" s="1">
        <f t="shared" si="41"/>
        <v>0.54323368691739005</v>
      </c>
      <c r="AK197" s="1">
        <f t="shared" si="42"/>
        <v>149.09104166814757</v>
      </c>
      <c r="AL197" s="1" t="b">
        <f t="shared" si="43"/>
        <v>1</v>
      </c>
      <c r="AM197" s="1">
        <f t="shared" si="44"/>
        <v>181.06067790742944</v>
      </c>
      <c r="AN197" s="1" t="b">
        <f t="shared" si="45"/>
        <v>1</v>
      </c>
      <c r="AO197" s="1">
        <v>9.4879999999999995</v>
      </c>
    </row>
    <row r="198" spans="1:41">
      <c r="A198" s="7">
        <v>195</v>
      </c>
      <c r="B198" s="9" t="s">
        <v>45</v>
      </c>
      <c r="C198" s="9" t="s">
        <v>46</v>
      </c>
      <c r="D198" s="9" t="s">
        <v>45</v>
      </c>
      <c r="E198" s="16" t="s">
        <v>46</v>
      </c>
      <c r="F198" s="2" t="b">
        <f t="shared" si="38"/>
        <v>0</v>
      </c>
      <c r="G198" s="2" t="b">
        <f t="shared" si="51"/>
        <v>0</v>
      </c>
      <c r="H198" s="1" t="s">
        <v>180</v>
      </c>
      <c r="J198" s="3"/>
      <c r="M198" s="1">
        <f>PRODUCT(SUM(PRODUCT(R198,overview!$J$7),PRODUCT(W198,overview!$K$7),PRODUCT(AB198,overview!$L$7)),1/SUM(overview!$J$7:$L$7))</f>
        <v>1.0315000000000001</v>
      </c>
      <c r="N198" s="1">
        <f>PRODUCT(SUM(PRODUCT(S198,overview!$J$7),PRODUCT(X198,overview!$K$7),PRODUCT(AC198,overview!$L$7)),1/SUM(overview!$J$7:$L$7))</f>
        <v>1.9684999999999999</v>
      </c>
      <c r="O198" s="1">
        <f t="shared" si="47"/>
        <v>9</v>
      </c>
      <c r="P198" s="1">
        <f t="shared" si="48"/>
        <v>3</v>
      </c>
      <c r="Q198" s="1">
        <f t="shared" si="52"/>
        <v>0.1746676826686987</v>
      </c>
      <c r="R198" s="1">
        <v>1.0149999999999999</v>
      </c>
      <c r="S198" s="1">
        <v>1.9850000000000001</v>
      </c>
      <c r="T198" s="1">
        <v>4</v>
      </c>
      <c r="U198" s="1">
        <v>0</v>
      </c>
      <c r="V198" s="1">
        <f t="shared" si="49"/>
        <v>0</v>
      </c>
      <c r="W198" s="1">
        <v>1.042</v>
      </c>
      <c r="X198" s="1">
        <v>1.958</v>
      </c>
      <c r="Y198" s="1">
        <v>5</v>
      </c>
      <c r="Z198" s="1">
        <v>3</v>
      </c>
      <c r="AA198" s="1">
        <f t="shared" si="50"/>
        <v>0.3193054136874362</v>
      </c>
      <c r="AB198" s="1">
        <v>1</v>
      </c>
      <c r="AC198" s="1">
        <v>2</v>
      </c>
      <c r="AD198" s="1">
        <v>0</v>
      </c>
      <c r="AE198" s="1">
        <v>0</v>
      </c>
      <c r="AF198" s="1" t="e">
        <f t="shared" si="46"/>
        <v>#DIV/0!</v>
      </c>
      <c r="AH198" s="1">
        <f t="shared" si="39"/>
        <v>0.3895211407326542</v>
      </c>
      <c r="AI198" s="1">
        <f t="shared" si="40"/>
        <v>4.2726029203053489E-2</v>
      </c>
      <c r="AJ198" s="1">
        <f t="shared" si="41"/>
        <v>0.57320301364284265</v>
      </c>
      <c r="AK198" s="1">
        <f t="shared" si="42"/>
        <v>165.90326295649808</v>
      </c>
      <c r="AL198" s="1" t="b">
        <f t="shared" si="43"/>
        <v>1</v>
      </c>
      <c r="AM198" s="1">
        <f t="shared" si="44"/>
        <v>123.06140250349506</v>
      </c>
      <c r="AN198" s="1" t="b">
        <f t="shared" si="45"/>
        <v>1</v>
      </c>
      <c r="AO198" s="1">
        <v>9.4879999999999995</v>
      </c>
    </row>
    <row r="199" spans="1:41">
      <c r="A199" s="7">
        <v>196</v>
      </c>
      <c r="B199" s="9" t="s">
        <v>45</v>
      </c>
      <c r="C199" s="9" t="s">
        <v>46</v>
      </c>
      <c r="D199" s="9" t="s">
        <v>45</v>
      </c>
      <c r="E199" s="16" t="s">
        <v>46</v>
      </c>
      <c r="F199" s="2" t="b">
        <f t="shared" ref="F199:F262" si="53">AND(NOT(B199=D199),OR(B199="CAT",B199="CAC",B199="ATA",B199="ATT",B199="TTA",B199="ATG",B199="CCG",B199="AGA",B199="CGG",B199="AGG",B199="CGA",B199="CGC",B199="TCC",B199="ACG",B199="ACC",B199="GTA",B199="TGG",B199="TAT",D199="GAA",D199="GAT",D199="GAG",D199="AAG",D199="AAA",D199="CTA",D199="CTT",D199="CTC",D199="AAC",D199="CCA",D199="CCT",D199="CAG",D199="CAA",D199="CGT",D199="AGT",D199="AGC",D199="TCA",D199="TCT",D199="GTC"))</f>
        <v>0</v>
      </c>
      <c r="G199" s="2" t="b">
        <f t="shared" si="51"/>
        <v>0</v>
      </c>
      <c r="H199" s="1" t="s">
        <v>180</v>
      </c>
      <c r="J199" s="3"/>
      <c r="K199" s="2"/>
      <c r="L199" s="2"/>
      <c r="M199" s="1">
        <f>PRODUCT(SUM(PRODUCT(R199,overview!$J$7),PRODUCT(W199,overview!$K$7),PRODUCT(AB199,overview!$L$7)),1/SUM(overview!$J$7:$L$7))</f>
        <v>1.0079749999999998</v>
      </c>
      <c r="N199" s="1">
        <f>PRODUCT(SUM(PRODUCT(S199,overview!$J$7),PRODUCT(X199,overview!$K$7),PRODUCT(AC199,overview!$L$7)),1/SUM(overview!$J$7:$L$7))</f>
        <v>1.9920250000000004</v>
      </c>
      <c r="O199" s="1">
        <f t="shared" si="47"/>
        <v>13</v>
      </c>
      <c r="P199" s="1">
        <f t="shared" si="48"/>
        <v>2</v>
      </c>
      <c r="Q199" s="1">
        <f t="shared" si="52"/>
        <v>7.78469531873731E-2</v>
      </c>
      <c r="R199" s="1">
        <v>1.0209999999999999</v>
      </c>
      <c r="S199" s="1">
        <v>1.9790000000000001</v>
      </c>
      <c r="T199" s="1">
        <v>8</v>
      </c>
      <c r="U199" s="1">
        <v>0</v>
      </c>
      <c r="V199" s="1">
        <f t="shared" si="49"/>
        <v>0</v>
      </c>
      <c r="W199" s="1">
        <v>1.0009999999999999</v>
      </c>
      <c r="X199" s="1">
        <v>1.9990000000000001</v>
      </c>
      <c r="Y199" s="1">
        <v>5</v>
      </c>
      <c r="Z199" s="1">
        <v>2</v>
      </c>
      <c r="AA199" s="1">
        <f t="shared" si="50"/>
        <v>0.20030015007503749</v>
      </c>
      <c r="AB199" s="1">
        <v>1</v>
      </c>
      <c r="AC199" s="1">
        <v>2</v>
      </c>
      <c r="AD199" s="1">
        <v>0</v>
      </c>
      <c r="AE199" s="1">
        <v>0</v>
      </c>
      <c r="AF199" s="1" t="e">
        <f t="shared" si="46"/>
        <v>#DIV/0!</v>
      </c>
      <c r="AH199" s="1">
        <f t="shared" si="39"/>
        <v>0.48243083095798733</v>
      </c>
      <c r="AI199" s="1">
        <f t="shared" si="40"/>
        <v>3.7426473940996761E-2</v>
      </c>
      <c r="AJ199" s="1">
        <f t="shared" si="41"/>
        <v>0.53008214509193063</v>
      </c>
      <c r="AK199" s="1">
        <f t="shared" si="42"/>
        <v>158.52091721467275</v>
      </c>
      <c r="AL199" s="1" t="b">
        <f t="shared" si="43"/>
        <v>1</v>
      </c>
      <c r="AM199" s="1">
        <f t="shared" si="44"/>
        <v>88.038884779058151</v>
      </c>
      <c r="AN199" s="1" t="b">
        <f t="shared" si="45"/>
        <v>1</v>
      </c>
      <c r="AO199" s="1">
        <v>9.4879999999999995</v>
      </c>
    </row>
    <row r="200" spans="1:41">
      <c r="A200" s="7">
        <v>197</v>
      </c>
      <c r="B200" s="9" t="s">
        <v>98</v>
      </c>
      <c r="C200" s="9" t="s">
        <v>50</v>
      </c>
      <c r="D200" s="9" t="s">
        <v>47</v>
      </c>
      <c r="E200" s="16" t="s">
        <v>48</v>
      </c>
      <c r="F200" s="2" t="b">
        <f t="shared" si="53"/>
        <v>0</v>
      </c>
      <c r="G200" s="2" t="b">
        <f t="shared" si="51"/>
        <v>1</v>
      </c>
      <c r="H200" s="1" t="s">
        <v>180</v>
      </c>
      <c r="J200" s="3"/>
      <c r="M200" s="1">
        <f>PRODUCT(SUM(PRODUCT(R200,overview!$J$7),PRODUCT(W200,overview!$K$7),PRODUCT(AB200,overview!$L$7)),1/SUM(overview!$J$7:$L$7))</f>
        <v>0.71220000000000006</v>
      </c>
      <c r="N200" s="1">
        <f>PRODUCT(SUM(PRODUCT(S200,overview!$J$7),PRODUCT(X200,overview!$K$7),PRODUCT(AC200,overview!$L$7)),1/SUM(overview!$J$7:$L$7))</f>
        <v>2.2878000000000003</v>
      </c>
      <c r="O200" s="1">
        <f t="shared" si="47"/>
        <v>15.7</v>
      </c>
      <c r="P200" s="1">
        <f t="shared" si="48"/>
        <v>8.3000000000000007</v>
      </c>
      <c r="Q200" s="1">
        <f t="shared" si="52"/>
        <v>0.16457442774551023</v>
      </c>
      <c r="R200" s="1">
        <v>0.33300000000000002</v>
      </c>
      <c r="S200" s="1">
        <v>2.6669999999999998</v>
      </c>
      <c r="T200" s="1">
        <v>8</v>
      </c>
      <c r="U200" s="1">
        <v>0</v>
      </c>
      <c r="V200" s="1">
        <f t="shared" si="49"/>
        <v>0</v>
      </c>
      <c r="W200" s="1">
        <v>0.92500000000000004</v>
      </c>
      <c r="X200" s="1">
        <v>2.0750000000000002</v>
      </c>
      <c r="Y200" s="1">
        <v>7.7</v>
      </c>
      <c r="Z200" s="1">
        <v>7.3</v>
      </c>
      <c r="AA200" s="1">
        <f t="shared" si="50"/>
        <v>0.42262556720388039</v>
      </c>
      <c r="AB200" s="1">
        <v>0.70099999999999996</v>
      </c>
      <c r="AC200" s="1">
        <v>2.2989999999999999</v>
      </c>
      <c r="AD200" s="1">
        <v>0</v>
      </c>
      <c r="AE200" s="1">
        <v>1</v>
      </c>
      <c r="AF200" s="1" t="e">
        <f t="shared" si="46"/>
        <v>#DIV/0!</v>
      </c>
      <c r="AH200" s="1">
        <f t="shared" ref="AH200:AH263" si="54">(SUM(Z196:Z206)*SUM(W196:W206))/(SUM(Y196:Y206)*SUM(X196:X206))</f>
        <v>0.48923722210689269</v>
      </c>
      <c r="AI200" s="1">
        <f t="shared" ref="AI200:AI263" si="55">(SUM(U196:U206)*SUM(R196:R206))/(SUM(T196:T206)*SUM(S196:S206))</f>
        <v>6.2652352319817986E-2</v>
      </c>
      <c r="AJ200" s="1">
        <f t="shared" ref="AJ200:AJ263" si="56">(SUM(AE196:AE206)*SUM(AB196:AB206))/(SUM(AD196:AD206)*SUM(AC196:AC206))</f>
        <v>0.83319865864005516</v>
      </c>
      <c r="AK200" s="1">
        <f t="shared" si="42"/>
        <v>154.74787818098659</v>
      </c>
      <c r="AL200" s="1" t="b">
        <f t="shared" si="43"/>
        <v>1</v>
      </c>
      <c r="AM200" s="1">
        <f t="shared" si="44"/>
        <v>77.258252908509036</v>
      </c>
      <c r="AN200" s="1" t="b">
        <f t="shared" si="45"/>
        <v>1</v>
      </c>
      <c r="AO200" s="1">
        <v>9.4879999999999995</v>
      </c>
    </row>
    <row r="201" spans="1:41">
      <c r="A201" s="7">
        <v>198</v>
      </c>
      <c r="B201" s="9" t="s">
        <v>72</v>
      </c>
      <c r="C201" s="9" t="s">
        <v>73</v>
      </c>
      <c r="D201" s="9" t="s">
        <v>54</v>
      </c>
      <c r="E201" s="16" t="s">
        <v>55</v>
      </c>
      <c r="F201" s="2" t="b">
        <f t="shared" si="53"/>
        <v>1</v>
      </c>
      <c r="G201" s="2" t="b">
        <f t="shared" si="51"/>
        <v>0</v>
      </c>
      <c r="H201" s="1" t="s">
        <v>180</v>
      </c>
      <c r="J201" s="3"/>
      <c r="M201" s="1">
        <f>PRODUCT(SUM(PRODUCT(R201,overview!$J$7),PRODUCT(W201,overview!$K$7),PRODUCT(AB201,overview!$L$7)),1/SUM(overview!$J$7:$L$7))</f>
        <v>0.37377500000000002</v>
      </c>
      <c r="N201" s="1">
        <f>PRODUCT(SUM(PRODUCT(S201,overview!$J$7),PRODUCT(X201,overview!$K$7),PRODUCT(AC201,overview!$L$7)),1/SUM(overview!$J$7:$L$7))</f>
        <v>2.6262249999999998</v>
      </c>
      <c r="O201" s="1">
        <f t="shared" si="47"/>
        <v>8.5</v>
      </c>
      <c r="P201" s="1">
        <f t="shared" si="48"/>
        <v>11.5</v>
      </c>
      <c r="Q201" s="1">
        <f t="shared" si="52"/>
        <v>0.19255607887187665</v>
      </c>
      <c r="R201" s="1">
        <v>0.33300000000000002</v>
      </c>
      <c r="S201" s="1">
        <v>2.6669999999999998</v>
      </c>
      <c r="T201" s="1">
        <v>5</v>
      </c>
      <c r="U201" s="1">
        <v>1</v>
      </c>
      <c r="V201" s="1">
        <f t="shared" si="49"/>
        <v>2.4971878515185605E-2</v>
      </c>
      <c r="W201" s="1">
        <v>0.39700000000000002</v>
      </c>
      <c r="X201" s="1">
        <v>2.6030000000000002</v>
      </c>
      <c r="Y201" s="1">
        <v>3.5</v>
      </c>
      <c r="Z201" s="1">
        <v>8.5</v>
      </c>
      <c r="AA201" s="1">
        <f t="shared" si="50"/>
        <v>0.37039679490697547</v>
      </c>
      <c r="AB201" s="1">
        <v>0.36399999999999999</v>
      </c>
      <c r="AC201" s="1">
        <v>2.6360000000000001</v>
      </c>
      <c r="AD201" s="1">
        <v>0</v>
      </c>
      <c r="AE201" s="1">
        <v>2</v>
      </c>
      <c r="AF201" s="1" t="e">
        <f t="shared" si="46"/>
        <v>#DIV/0!</v>
      </c>
      <c r="AH201" s="1">
        <f t="shared" si="54"/>
        <v>0.50098858242971045</v>
      </c>
      <c r="AI201" s="1">
        <f t="shared" si="55"/>
        <v>7.3943661971830998E-2</v>
      </c>
      <c r="AJ201" s="1">
        <f t="shared" si="56"/>
        <v>0.61407146312806704</v>
      </c>
      <c r="AK201" s="1">
        <f t="shared" si="42"/>
        <v>142.14460803573178</v>
      </c>
      <c r="AL201" s="1" t="b">
        <f t="shared" si="43"/>
        <v>1</v>
      </c>
      <c r="AM201" s="1">
        <f t="shared" si="44"/>
        <v>73.697975125641051</v>
      </c>
      <c r="AN201" s="1" t="b">
        <f t="shared" si="45"/>
        <v>1</v>
      </c>
      <c r="AO201" s="1">
        <v>9.4879999999999995</v>
      </c>
    </row>
    <row r="202" spans="1:41">
      <c r="A202" s="7">
        <v>199</v>
      </c>
      <c r="B202" s="9" t="s">
        <v>89</v>
      </c>
      <c r="C202" s="9" t="s">
        <v>70</v>
      </c>
      <c r="D202" s="9" t="s">
        <v>75</v>
      </c>
      <c r="E202" s="16" t="s">
        <v>1</v>
      </c>
      <c r="F202" s="2" t="b">
        <f t="shared" si="53"/>
        <v>1</v>
      </c>
      <c r="G202" s="2" t="b">
        <f t="shared" si="51"/>
        <v>1</v>
      </c>
      <c r="H202" s="1" t="s">
        <v>180</v>
      </c>
      <c r="J202" s="3"/>
      <c r="M202" s="1">
        <f>PRODUCT(SUM(PRODUCT(R202,overview!$J$7),PRODUCT(W202,overview!$K$7),PRODUCT(AB202,overview!$L$7)),1/SUM(overview!$J$7:$L$7))</f>
        <v>0.97812500000000002</v>
      </c>
      <c r="N202" s="1">
        <f>PRODUCT(SUM(PRODUCT(S202,overview!$J$7),PRODUCT(X202,overview!$K$7),PRODUCT(AC202,overview!$L$7)),1/SUM(overview!$J$7:$L$7))</f>
        <v>2.0218750000000001</v>
      </c>
      <c r="O202" s="1">
        <f t="shared" si="47"/>
        <v>11.7</v>
      </c>
      <c r="P202" s="1">
        <f t="shared" si="48"/>
        <v>16.3</v>
      </c>
      <c r="Q202" s="1">
        <f t="shared" si="52"/>
        <v>0.67397191508474363</v>
      </c>
      <c r="R202" s="1">
        <v>1</v>
      </c>
      <c r="S202" s="1">
        <v>2</v>
      </c>
      <c r="T202" s="1">
        <v>6</v>
      </c>
      <c r="U202" s="1">
        <v>0</v>
      </c>
      <c r="V202" s="1">
        <f t="shared" si="49"/>
        <v>0</v>
      </c>
      <c r="W202" s="1">
        <v>0.96499999999999997</v>
      </c>
      <c r="X202" s="1">
        <v>2.0350000000000001</v>
      </c>
      <c r="Y202" s="1">
        <v>4.7</v>
      </c>
      <c r="Z202" s="1">
        <v>15.3</v>
      </c>
      <c r="AA202" s="1">
        <f t="shared" si="50"/>
        <v>1.5436771394218203</v>
      </c>
      <c r="AB202" s="1">
        <v>1</v>
      </c>
      <c r="AC202" s="1">
        <v>2</v>
      </c>
      <c r="AD202" s="1">
        <v>1</v>
      </c>
      <c r="AE202" s="1">
        <v>1</v>
      </c>
      <c r="AF202" s="1">
        <f t="shared" si="46"/>
        <v>0.5</v>
      </c>
      <c r="AH202" s="1">
        <f t="shared" si="54"/>
        <v>0.46307316424343298</v>
      </c>
      <c r="AI202" s="1">
        <f t="shared" si="55"/>
        <v>5.5915702128662689E-2</v>
      </c>
      <c r="AJ202" s="1">
        <f t="shared" si="56"/>
        <v>0.62707742197000405</v>
      </c>
      <c r="AK202" s="1">
        <f t="shared" si="42"/>
        <v>113.6465588598862</v>
      </c>
      <c r="AL202" s="1" t="b">
        <f t="shared" si="43"/>
        <v>1</v>
      </c>
      <c r="AM202" s="1">
        <f t="shared" si="44"/>
        <v>61.424085339950217</v>
      </c>
      <c r="AN202" s="1" t="b">
        <f t="shared" si="45"/>
        <v>1</v>
      </c>
      <c r="AO202" s="1">
        <v>9.4879999999999995</v>
      </c>
    </row>
    <row r="203" spans="1:41">
      <c r="A203" s="7">
        <v>200</v>
      </c>
      <c r="B203" s="9" t="s">
        <v>72</v>
      </c>
      <c r="C203" s="9" t="s">
        <v>73</v>
      </c>
      <c r="D203" s="9" t="s">
        <v>51</v>
      </c>
      <c r="E203" s="16" t="s">
        <v>52</v>
      </c>
      <c r="F203" s="2" t="b">
        <f t="shared" si="53"/>
        <v>1</v>
      </c>
      <c r="G203" s="2" t="b">
        <f t="shared" si="51"/>
        <v>0</v>
      </c>
      <c r="H203" s="1" t="s">
        <v>180</v>
      </c>
      <c r="J203" s="2"/>
      <c r="M203" s="1">
        <f>PRODUCT(SUM(PRODUCT(R203,overview!$J$7),PRODUCT(W203,overview!$K$7),PRODUCT(AB203,overview!$L$7)),1/SUM(overview!$J$7:$L$7))</f>
        <v>0.55757500000000004</v>
      </c>
      <c r="N203" s="1">
        <f>PRODUCT(SUM(PRODUCT(S203,overview!$J$7),PRODUCT(X203,overview!$K$7),PRODUCT(AC203,overview!$L$7)),1/SUM(overview!$J$7:$L$7))</f>
        <v>2.4424250000000001</v>
      </c>
      <c r="O203" s="1">
        <f t="shared" si="47"/>
        <v>9</v>
      </c>
      <c r="P203" s="1">
        <f t="shared" si="48"/>
        <v>8</v>
      </c>
      <c r="Q203" s="1">
        <f t="shared" si="52"/>
        <v>0.2029221868520926</v>
      </c>
      <c r="R203" s="1">
        <v>0.38</v>
      </c>
      <c r="S203" s="1">
        <v>2.62</v>
      </c>
      <c r="T203" s="1">
        <v>3</v>
      </c>
      <c r="U203" s="1">
        <v>2</v>
      </c>
      <c r="V203" s="1">
        <f t="shared" si="49"/>
        <v>9.6692111959287508E-2</v>
      </c>
      <c r="W203" s="1">
        <v>0.66600000000000004</v>
      </c>
      <c r="X203" s="1">
        <v>2.3340000000000001</v>
      </c>
      <c r="Y203" s="1">
        <v>6</v>
      </c>
      <c r="Z203" s="1">
        <v>5</v>
      </c>
      <c r="AA203" s="1">
        <f t="shared" si="50"/>
        <v>0.23778920308483287</v>
      </c>
      <c r="AB203" s="1">
        <v>0.33300000000000002</v>
      </c>
      <c r="AC203" s="1">
        <v>2.6669999999999998</v>
      </c>
      <c r="AD203" s="1">
        <v>0</v>
      </c>
      <c r="AE203" s="1">
        <v>1</v>
      </c>
      <c r="AF203" s="1" t="e">
        <f t="shared" si="46"/>
        <v>#DIV/0!</v>
      </c>
      <c r="AH203" s="1">
        <f t="shared" si="54"/>
        <v>0.46464011181843723</v>
      </c>
      <c r="AI203" s="1">
        <f t="shared" si="55"/>
        <v>6.9516706021910721E-2</v>
      </c>
      <c r="AJ203" s="1">
        <f t="shared" si="56"/>
        <v>0.6127605920859458</v>
      </c>
      <c r="AK203" s="1">
        <f t="shared" ref="AK203:AK266" si="57">(((SUM(AJ201:AJ205))-(SUM(AI201:AI205)))^2)/(AVERAGE(AI201:AI205))</f>
        <v>71.238331710640594</v>
      </c>
      <c r="AL203" s="1" t="b">
        <f t="shared" ref="AL203:AL266" si="58">IF(AK203&gt;AO203, TRUE, FALSE)</f>
        <v>1</v>
      </c>
      <c r="AM203" s="1">
        <f t="shared" ref="AM203:AM266" si="59">(((SUM(AH201:AH205))-(SUM(AI201:AI205)))^2)/(AVERAGE(AI201:AI205))</f>
        <v>52.292811343512</v>
      </c>
      <c r="AN203" s="1" t="b">
        <f t="shared" ref="AN203:AN266" si="60">IF(AM203&gt;AO203, TRUE, FALSE)</f>
        <v>1</v>
      </c>
      <c r="AO203" s="1">
        <v>9.4879999999999995</v>
      </c>
    </row>
    <row r="204" spans="1:41">
      <c r="A204" s="7">
        <v>201</v>
      </c>
      <c r="B204" s="9" t="s">
        <v>83</v>
      </c>
      <c r="C204" s="9" t="s">
        <v>61</v>
      </c>
      <c r="D204" s="9" t="s">
        <v>83</v>
      </c>
      <c r="E204" s="16" t="s">
        <v>61</v>
      </c>
      <c r="F204" s="2" t="b">
        <f t="shared" si="53"/>
        <v>0</v>
      </c>
      <c r="G204" s="2" t="b">
        <f t="shared" si="51"/>
        <v>0</v>
      </c>
      <c r="H204" s="1" t="s">
        <v>180</v>
      </c>
      <c r="J204" s="2"/>
      <c r="M204" s="1">
        <f>PRODUCT(SUM(PRODUCT(R204,overview!$J$7),PRODUCT(W204,overview!$K$7),PRODUCT(AB204,overview!$L$7)),1/SUM(overview!$J$7:$L$7))</f>
        <v>1.005625</v>
      </c>
      <c r="N204" s="1">
        <f>PRODUCT(SUM(PRODUCT(S204,overview!$J$7),PRODUCT(X204,overview!$K$7),PRODUCT(AC204,overview!$L$7)),1/SUM(overview!$J$7:$L$7))</f>
        <v>1.9943750000000002</v>
      </c>
      <c r="O204" s="1">
        <f t="shared" si="47"/>
        <v>20</v>
      </c>
      <c r="P204" s="1">
        <f t="shared" si="48"/>
        <v>2</v>
      </c>
      <c r="Q204" s="1">
        <f t="shared" si="52"/>
        <v>5.0423064869946722E-2</v>
      </c>
      <c r="R204" s="1">
        <v>1</v>
      </c>
      <c r="S204" s="1">
        <v>2</v>
      </c>
      <c r="T204" s="1">
        <v>9</v>
      </c>
      <c r="U204" s="1">
        <v>1</v>
      </c>
      <c r="V204" s="1">
        <f t="shared" si="49"/>
        <v>5.5555555555555552E-2</v>
      </c>
      <c r="W204" s="1">
        <v>1.0089999999999999</v>
      </c>
      <c r="X204" s="1">
        <v>1.9910000000000001</v>
      </c>
      <c r="Y204" s="1">
        <v>11</v>
      </c>
      <c r="Z204" s="1">
        <v>1</v>
      </c>
      <c r="AA204" s="1">
        <f t="shared" si="50"/>
        <v>4.6070955664124925E-2</v>
      </c>
      <c r="AB204" s="1">
        <v>1</v>
      </c>
      <c r="AC204" s="1">
        <v>2</v>
      </c>
      <c r="AD204" s="1">
        <v>0</v>
      </c>
      <c r="AE204" s="1">
        <v>0</v>
      </c>
      <c r="AF204" s="1" t="e">
        <f t="shared" si="46"/>
        <v>#DIV/0!</v>
      </c>
      <c r="AH204" s="1">
        <f t="shared" si="54"/>
        <v>0.50026669506203836</v>
      </c>
      <c r="AI204" s="1">
        <f t="shared" si="55"/>
        <v>8.6619120034986147E-2</v>
      </c>
      <c r="AJ204" s="1">
        <f t="shared" si="56"/>
        <v>0.47659157162240229</v>
      </c>
      <c r="AK204" s="1">
        <f t="shared" si="57"/>
        <v>44.706615532959049</v>
      </c>
      <c r="AL204" s="1" t="b">
        <f t="shared" si="58"/>
        <v>1</v>
      </c>
      <c r="AM204" s="1">
        <f t="shared" si="59"/>
        <v>42.955882765232261</v>
      </c>
      <c r="AN204" s="1" t="b">
        <f t="shared" si="60"/>
        <v>1</v>
      </c>
      <c r="AO204" s="1">
        <v>9.4879999999999995</v>
      </c>
    </row>
    <row r="205" spans="1:41">
      <c r="A205" s="7">
        <v>202</v>
      </c>
      <c r="B205" s="9" t="s">
        <v>43</v>
      </c>
      <c r="C205" s="9" t="s">
        <v>44</v>
      </c>
      <c r="D205" s="9" t="s">
        <v>43</v>
      </c>
      <c r="E205" s="16" t="s">
        <v>44</v>
      </c>
      <c r="F205" s="2" t="b">
        <f t="shared" si="53"/>
        <v>0</v>
      </c>
      <c r="G205" s="2" t="b">
        <f t="shared" si="51"/>
        <v>0</v>
      </c>
      <c r="H205" s="1" t="s">
        <v>180</v>
      </c>
      <c r="J205" s="3"/>
      <c r="M205" s="1">
        <f>PRODUCT(SUM(PRODUCT(R205,overview!$J$7),PRODUCT(W205,overview!$K$7),PRODUCT(AB205,overview!$L$7)),1/SUM(overview!$J$7:$L$7))</f>
        <v>0.57750000000000001</v>
      </c>
      <c r="N205" s="1">
        <f>PRODUCT(SUM(PRODUCT(S205,overview!$J$7),PRODUCT(X205,overview!$K$7),PRODUCT(AC205,overview!$L$7)),1/SUM(overview!$J$7:$L$7))</f>
        <v>2.4225000000000003</v>
      </c>
      <c r="O205" s="1">
        <f t="shared" si="47"/>
        <v>5.2</v>
      </c>
      <c r="P205" s="1">
        <f t="shared" si="48"/>
        <v>17.8</v>
      </c>
      <c r="Q205" s="1">
        <f t="shared" si="52"/>
        <v>0.81602762562514874</v>
      </c>
      <c r="R205" s="1">
        <v>0.375</v>
      </c>
      <c r="S205" s="1">
        <v>2.625</v>
      </c>
      <c r="T205" s="1">
        <v>2</v>
      </c>
      <c r="U205" s="1">
        <v>0</v>
      </c>
      <c r="V205" s="1">
        <f t="shared" si="49"/>
        <v>0</v>
      </c>
      <c r="W205" s="1">
        <v>0.69899999999999995</v>
      </c>
      <c r="X205" s="1">
        <v>2.3010000000000002</v>
      </c>
      <c r="Y205" s="1">
        <v>3.2</v>
      </c>
      <c r="Z205" s="1">
        <v>17.8</v>
      </c>
      <c r="AA205" s="1">
        <f t="shared" si="50"/>
        <v>1.6897816166883963</v>
      </c>
      <c r="AB205" s="1">
        <v>0.375</v>
      </c>
      <c r="AC205" s="1">
        <v>2.625</v>
      </c>
      <c r="AD205" s="1">
        <v>0</v>
      </c>
      <c r="AE205" s="1">
        <v>0</v>
      </c>
      <c r="AF205" s="1" t="e">
        <f t="shared" si="46"/>
        <v>#DIV/0!</v>
      </c>
      <c r="AH205" s="1">
        <f t="shared" si="54"/>
        <v>0.44743088910169726</v>
      </c>
      <c r="AI205" s="1">
        <f t="shared" si="55"/>
        <v>9.4790735132626355E-2</v>
      </c>
      <c r="AJ205" s="1">
        <f t="shared" si="56"/>
        <v>0.37951453697452664</v>
      </c>
      <c r="AK205" s="1">
        <f t="shared" si="57"/>
        <v>22.745716047963182</v>
      </c>
      <c r="AL205" s="1" t="b">
        <f t="shared" si="58"/>
        <v>1</v>
      </c>
      <c r="AM205" s="1">
        <f t="shared" si="59"/>
        <v>30.189364777269265</v>
      </c>
      <c r="AN205" s="1" t="b">
        <f t="shared" si="60"/>
        <v>1</v>
      </c>
      <c r="AO205" s="1">
        <v>9.4879999999999995</v>
      </c>
    </row>
    <row r="206" spans="1:41">
      <c r="A206" s="7">
        <v>203</v>
      </c>
      <c r="B206" s="9" t="s">
        <v>74</v>
      </c>
      <c r="C206" s="9" t="s">
        <v>1</v>
      </c>
      <c r="D206" s="9" t="s">
        <v>74</v>
      </c>
      <c r="E206" s="16" t="s">
        <v>1</v>
      </c>
      <c r="F206" s="2" t="b">
        <f t="shared" si="53"/>
        <v>0</v>
      </c>
      <c r="G206" s="2" t="b">
        <f t="shared" si="51"/>
        <v>0</v>
      </c>
      <c r="H206" s="1" t="s">
        <v>180</v>
      </c>
      <c r="J206" s="2"/>
      <c r="M206" s="1">
        <f>PRODUCT(SUM(PRODUCT(R206,overview!$J$7),PRODUCT(W206,overview!$K$7),PRODUCT(AB206,overview!$L$7)),1/SUM(overview!$J$7:$L$7))</f>
        <v>1.0823499999999999</v>
      </c>
      <c r="N206" s="1">
        <f>PRODUCT(SUM(PRODUCT(S206,overview!$J$7),PRODUCT(X206,overview!$K$7),PRODUCT(AC206,overview!$L$7)),1/SUM(overview!$J$7:$L$7))</f>
        <v>1.9176500000000001</v>
      </c>
      <c r="O206" s="1">
        <f t="shared" si="47"/>
        <v>10.8</v>
      </c>
      <c r="P206" s="1">
        <f t="shared" si="48"/>
        <v>9.1999999999999993</v>
      </c>
      <c r="Q206" s="1">
        <f t="shared" si="52"/>
        <v>0.48079777428198672</v>
      </c>
      <c r="R206" s="1">
        <v>0.89700000000000002</v>
      </c>
      <c r="S206" s="1">
        <v>2.1030000000000002</v>
      </c>
      <c r="T206" s="1">
        <v>5</v>
      </c>
      <c r="U206" s="1">
        <v>5</v>
      </c>
      <c r="V206" s="1">
        <f t="shared" si="49"/>
        <v>0.42653352353780311</v>
      </c>
      <c r="W206" s="1">
        <v>1.1779999999999999</v>
      </c>
      <c r="X206" s="1">
        <v>1.8220000000000001</v>
      </c>
      <c r="Y206" s="1">
        <v>5.8</v>
      </c>
      <c r="Z206" s="1">
        <v>4.2</v>
      </c>
      <c r="AA206" s="1">
        <f t="shared" si="50"/>
        <v>0.46818577538892464</v>
      </c>
      <c r="AB206" s="1">
        <v>1.286</v>
      </c>
      <c r="AC206" s="1">
        <v>1.714</v>
      </c>
      <c r="AD206" s="1">
        <v>0</v>
      </c>
      <c r="AE206" s="1">
        <v>0</v>
      </c>
      <c r="AF206" s="1" t="e">
        <f t="shared" si="46"/>
        <v>#DIV/0!</v>
      </c>
      <c r="AH206" s="1">
        <f t="shared" si="54"/>
        <v>0.43624437838955715</v>
      </c>
      <c r="AI206" s="1">
        <f t="shared" si="55"/>
        <v>0.11073915069373134</v>
      </c>
      <c r="AJ206" s="1">
        <f t="shared" si="56"/>
        <v>0.25392359157131245</v>
      </c>
      <c r="AK206" s="1">
        <f t="shared" si="57"/>
        <v>9.387957429754195</v>
      </c>
      <c r="AL206" s="1" t="b">
        <f t="shared" si="58"/>
        <v>0</v>
      </c>
      <c r="AM206" s="1">
        <f t="shared" si="59"/>
        <v>22.526504496489189</v>
      </c>
      <c r="AN206" s="1" t="b">
        <f t="shared" si="60"/>
        <v>1</v>
      </c>
      <c r="AO206" s="1">
        <v>9.4879999999999995</v>
      </c>
    </row>
    <row r="207" spans="1:41">
      <c r="A207" s="7">
        <v>204</v>
      </c>
      <c r="B207" s="9" t="s">
        <v>102</v>
      </c>
      <c r="C207" s="9" t="s">
        <v>48</v>
      </c>
      <c r="D207" s="9" t="s">
        <v>79</v>
      </c>
      <c r="E207" s="16" t="s">
        <v>48</v>
      </c>
      <c r="F207" s="2" t="b">
        <f t="shared" si="53"/>
        <v>1</v>
      </c>
      <c r="G207" s="2" t="b">
        <f t="shared" si="51"/>
        <v>0</v>
      </c>
      <c r="H207" s="1" t="s">
        <v>180</v>
      </c>
      <c r="J207" s="2"/>
      <c r="M207" s="1">
        <f>PRODUCT(SUM(PRODUCT(R207,overview!$J$7),PRODUCT(W207,overview!$K$7),PRODUCT(AB207,overview!$L$7)),1/SUM(overview!$J$7:$L$7))</f>
        <v>0.87217500000000003</v>
      </c>
      <c r="N207" s="1">
        <f>PRODUCT(SUM(PRODUCT(S207,overview!$J$7),PRODUCT(X207,overview!$K$7),PRODUCT(AC207,overview!$L$7)),1/SUM(overview!$J$7:$L$7))</f>
        <v>2.1278250000000001</v>
      </c>
      <c r="O207" s="1">
        <f t="shared" si="47"/>
        <v>22</v>
      </c>
      <c r="P207" s="1">
        <f t="shared" si="48"/>
        <v>7</v>
      </c>
      <c r="Q207" s="1">
        <f t="shared" si="52"/>
        <v>0.13041966668909674</v>
      </c>
      <c r="R207" s="1">
        <v>0.76200000000000001</v>
      </c>
      <c r="S207" s="1">
        <v>2.238</v>
      </c>
      <c r="T207" s="1">
        <v>9</v>
      </c>
      <c r="U207" s="1">
        <v>3</v>
      </c>
      <c r="V207" s="1">
        <f t="shared" si="49"/>
        <v>0.11349419124218051</v>
      </c>
      <c r="W207" s="1">
        <v>0.93</v>
      </c>
      <c r="X207" s="1">
        <v>2.0699999999999998</v>
      </c>
      <c r="Y207" s="1">
        <v>11</v>
      </c>
      <c r="Z207" s="1">
        <v>4</v>
      </c>
      <c r="AA207" s="1">
        <f t="shared" si="50"/>
        <v>0.16337285902503298</v>
      </c>
      <c r="AB207" s="1">
        <v>0.96899999999999997</v>
      </c>
      <c r="AC207" s="1">
        <v>2.0310000000000001</v>
      </c>
      <c r="AD207" s="1">
        <v>2</v>
      </c>
      <c r="AE207" s="1">
        <v>0</v>
      </c>
      <c r="AF207" s="1">
        <f t="shared" si="46"/>
        <v>0</v>
      </c>
      <c r="AH207" s="1">
        <f t="shared" si="54"/>
        <v>0.3319523355237653</v>
      </c>
      <c r="AI207" s="1">
        <f t="shared" si="55"/>
        <v>0.11766034761208952</v>
      </c>
      <c r="AJ207" s="1">
        <f t="shared" si="56"/>
        <v>0.23319513511651141</v>
      </c>
      <c r="AK207" s="1">
        <f t="shared" si="57"/>
        <v>3.546116155277236</v>
      </c>
      <c r="AL207" s="1" t="b">
        <f t="shared" si="58"/>
        <v>0</v>
      </c>
      <c r="AM207" s="1">
        <f t="shared" si="59"/>
        <v>17.136544611727057</v>
      </c>
      <c r="AN207" s="1" t="b">
        <f t="shared" si="60"/>
        <v>1</v>
      </c>
      <c r="AO207" s="1">
        <v>9.4879999999999995</v>
      </c>
    </row>
    <row r="208" spans="1:41">
      <c r="A208" s="7">
        <v>205</v>
      </c>
      <c r="B208" s="9" t="s">
        <v>85</v>
      </c>
      <c r="C208" s="9" t="s">
        <v>86</v>
      </c>
      <c r="D208" s="9" t="s">
        <v>75</v>
      </c>
      <c r="E208" s="16" t="s">
        <v>1</v>
      </c>
      <c r="F208" s="2" t="b">
        <f t="shared" si="53"/>
        <v>1</v>
      </c>
      <c r="G208" s="2" t="b">
        <f t="shared" si="51"/>
        <v>0</v>
      </c>
      <c r="H208" s="1" t="s">
        <v>180</v>
      </c>
      <c r="J208" s="3"/>
      <c r="M208" s="1">
        <f>PRODUCT(SUM(PRODUCT(R208,overview!$J$7),PRODUCT(W208,overview!$K$7),PRODUCT(AB208,overview!$L$7)),1/SUM(overview!$J$7:$L$7))</f>
        <v>0.42817500000000008</v>
      </c>
      <c r="N208" s="1">
        <f>PRODUCT(SUM(PRODUCT(S208,overview!$J$7),PRODUCT(X208,overview!$K$7),PRODUCT(AC208,overview!$L$7)),1/SUM(overview!$J$7:$L$7))</f>
        <v>2.571825</v>
      </c>
      <c r="O208" s="1">
        <f t="shared" si="47"/>
        <v>6.5</v>
      </c>
      <c r="P208" s="1">
        <f t="shared" si="48"/>
        <v>12.5</v>
      </c>
      <c r="Q208" s="1">
        <f t="shared" si="52"/>
        <v>0.32016698707667191</v>
      </c>
      <c r="R208" s="1">
        <v>0</v>
      </c>
      <c r="S208" s="1">
        <v>3</v>
      </c>
      <c r="T208" s="1">
        <v>0</v>
      </c>
      <c r="U208" s="1">
        <v>0</v>
      </c>
      <c r="V208" s="1" t="e">
        <f t="shared" si="49"/>
        <v>#DIV/0!</v>
      </c>
      <c r="W208" s="1">
        <v>0.67300000000000004</v>
      </c>
      <c r="X208" s="1">
        <v>2.327</v>
      </c>
      <c r="Y208" s="1">
        <v>6</v>
      </c>
      <c r="Z208" s="1">
        <v>11</v>
      </c>
      <c r="AA208" s="1">
        <f t="shared" si="50"/>
        <v>0.53022489614668378</v>
      </c>
      <c r="AB208" s="1">
        <v>0.30199999999999999</v>
      </c>
      <c r="AC208" s="1">
        <v>2.698</v>
      </c>
      <c r="AD208" s="1">
        <v>0.5</v>
      </c>
      <c r="AE208" s="1">
        <v>1.5</v>
      </c>
      <c r="AF208" s="1">
        <f t="shared" si="46"/>
        <v>0.33580429948109708</v>
      </c>
      <c r="AH208" s="1">
        <f t="shared" si="54"/>
        <v>0.30305304347160217</v>
      </c>
      <c r="AI208" s="1">
        <f t="shared" si="55"/>
        <v>9.7429352591905882E-2</v>
      </c>
      <c r="AJ208" s="1">
        <f t="shared" si="56"/>
        <v>0.13991708106990686</v>
      </c>
      <c r="AK208" s="1">
        <f t="shared" si="57"/>
        <v>0.95517845129717061</v>
      </c>
      <c r="AL208" s="1" t="b">
        <f t="shared" si="58"/>
        <v>0</v>
      </c>
      <c r="AM208" s="1">
        <f t="shared" si="59"/>
        <v>11.450996730459522</v>
      </c>
      <c r="AN208" s="1" t="b">
        <f t="shared" si="60"/>
        <v>1</v>
      </c>
      <c r="AO208" s="1">
        <v>9.4879999999999995</v>
      </c>
    </row>
    <row r="209" spans="1:41">
      <c r="A209" s="7">
        <v>206</v>
      </c>
      <c r="B209" s="9" t="s">
        <v>47</v>
      </c>
      <c r="C209" s="9" t="s">
        <v>48</v>
      </c>
      <c r="D209" s="9" t="s">
        <v>47</v>
      </c>
      <c r="E209" s="16" t="s">
        <v>48</v>
      </c>
      <c r="F209" s="2" t="b">
        <f t="shared" si="53"/>
        <v>0</v>
      </c>
      <c r="G209" s="2" t="b">
        <f t="shared" si="51"/>
        <v>0</v>
      </c>
      <c r="H209" s="1" t="s">
        <v>180</v>
      </c>
      <c r="J209" s="3"/>
      <c r="K209" s="2"/>
      <c r="L209" s="2"/>
      <c r="M209" s="1">
        <f>PRODUCT(SUM(PRODUCT(R209,overview!$J$7),PRODUCT(W209,overview!$K$7),PRODUCT(AB209,overview!$L$7)),1/SUM(overview!$J$7:$L$7))</f>
        <v>0.90212500000000007</v>
      </c>
      <c r="N209" s="1">
        <f>PRODUCT(SUM(PRODUCT(S209,overview!$J$7),PRODUCT(X209,overview!$K$7),PRODUCT(AC209,overview!$L$7)),1/SUM(overview!$J$7:$L$7))</f>
        <v>2.0978750000000002</v>
      </c>
      <c r="O209" s="1">
        <f t="shared" si="47"/>
        <v>12.5</v>
      </c>
      <c r="P209" s="1">
        <f t="shared" si="48"/>
        <v>9.5</v>
      </c>
      <c r="Q209" s="1">
        <f t="shared" si="52"/>
        <v>0.32681403801465769</v>
      </c>
      <c r="R209" s="1">
        <v>0.90200000000000002</v>
      </c>
      <c r="S209" s="1">
        <v>2.0979999999999999</v>
      </c>
      <c r="T209" s="1">
        <v>7</v>
      </c>
      <c r="U209" s="1">
        <v>4</v>
      </c>
      <c r="V209" s="1">
        <f t="shared" si="49"/>
        <v>0.24567615416042488</v>
      </c>
      <c r="W209" s="1">
        <v>0.90400000000000003</v>
      </c>
      <c r="X209" s="1">
        <v>2.0960000000000001</v>
      </c>
      <c r="Y209" s="1">
        <v>5.5</v>
      </c>
      <c r="Z209" s="1">
        <v>5.5</v>
      </c>
      <c r="AA209" s="1">
        <f t="shared" si="50"/>
        <v>0.43129770992366412</v>
      </c>
      <c r="AB209" s="1">
        <v>0.85699999999999998</v>
      </c>
      <c r="AC209" s="1">
        <v>2.1429999999999998</v>
      </c>
      <c r="AD209" s="1">
        <v>0</v>
      </c>
      <c r="AE209" s="1">
        <v>0</v>
      </c>
      <c r="AF209" s="1" t="e">
        <f t="shared" si="46"/>
        <v>#DIV/0!</v>
      </c>
      <c r="AH209" s="1">
        <f t="shared" si="54"/>
        <v>0.30244505425023394</v>
      </c>
      <c r="AI209" s="1">
        <f t="shared" si="55"/>
        <v>8.4610778443113779E-2</v>
      </c>
      <c r="AJ209" s="1">
        <f t="shared" si="56"/>
        <v>9.7279311019769027E-2</v>
      </c>
      <c r="AK209" s="1">
        <f t="shared" si="57"/>
        <v>0.3028928644191427</v>
      </c>
      <c r="AL209" s="1" t="b">
        <f t="shared" si="58"/>
        <v>0</v>
      </c>
      <c r="AM209" s="1">
        <f t="shared" si="59"/>
        <v>7.8359064800955274</v>
      </c>
      <c r="AN209" s="1" t="b">
        <f t="shared" si="60"/>
        <v>0</v>
      </c>
      <c r="AO209" s="1">
        <v>9.4879999999999995</v>
      </c>
    </row>
    <row r="210" spans="1:41">
      <c r="A210" s="7">
        <v>207</v>
      </c>
      <c r="B210" s="9" t="s">
        <v>83</v>
      </c>
      <c r="C210" s="9" t="s">
        <v>61</v>
      </c>
      <c r="D210" s="9" t="s">
        <v>60</v>
      </c>
      <c r="E210" s="16" t="s">
        <v>61</v>
      </c>
      <c r="F210" s="2" t="b">
        <f t="shared" si="53"/>
        <v>0</v>
      </c>
      <c r="G210" s="2" t="b">
        <f t="shared" si="51"/>
        <v>0</v>
      </c>
      <c r="H210" s="1" t="s">
        <v>180</v>
      </c>
      <c r="J210" s="2"/>
      <c r="M210" s="1">
        <f>PRODUCT(SUM(PRODUCT(R210,overview!$J$7),PRODUCT(W210,overview!$K$7),PRODUCT(AB210,overview!$L$7)),1/SUM(overview!$J$7:$L$7))</f>
        <v>0.96289999999999998</v>
      </c>
      <c r="N210" s="1">
        <f>PRODUCT(SUM(PRODUCT(S210,overview!$J$7),PRODUCT(X210,overview!$K$7),PRODUCT(AC210,overview!$L$7)),1/SUM(overview!$J$7:$L$7))</f>
        <v>2.0371000000000001</v>
      </c>
      <c r="O210" s="1">
        <f t="shared" si="47"/>
        <v>9.8000000000000007</v>
      </c>
      <c r="P210" s="1">
        <f t="shared" si="48"/>
        <v>11.2</v>
      </c>
      <c r="Q210" s="1">
        <f t="shared" si="52"/>
        <v>0.54020771825494207</v>
      </c>
      <c r="R210" s="1">
        <v>0.91900000000000004</v>
      </c>
      <c r="S210" s="1">
        <v>2.081</v>
      </c>
      <c r="T210" s="1">
        <v>4</v>
      </c>
      <c r="U210" s="1">
        <v>3</v>
      </c>
      <c r="V210" s="1">
        <f t="shared" si="49"/>
        <v>0.33121095627102359</v>
      </c>
      <c r="W210" s="1">
        <v>0.98599999999999999</v>
      </c>
      <c r="X210" s="1">
        <v>2.0139999999999998</v>
      </c>
      <c r="Y210" s="1">
        <v>4.8</v>
      </c>
      <c r="Z210" s="1">
        <v>8.1999999999999993</v>
      </c>
      <c r="AA210" s="1">
        <f t="shared" si="50"/>
        <v>0.83635385633896064</v>
      </c>
      <c r="AB210" s="1">
        <v>1</v>
      </c>
      <c r="AC210" s="1">
        <v>2</v>
      </c>
      <c r="AD210" s="1">
        <v>1</v>
      </c>
      <c r="AE210" s="1">
        <v>0</v>
      </c>
      <c r="AF210" s="1">
        <f t="shared" si="46"/>
        <v>0</v>
      </c>
      <c r="AH210" s="1">
        <f t="shared" si="54"/>
        <v>0.18733068536034325</v>
      </c>
      <c r="AI210" s="1">
        <f t="shared" si="55"/>
        <v>8.5184956294032943E-2</v>
      </c>
      <c r="AJ210" s="1">
        <f t="shared" si="56"/>
        <v>7.9013845809484215E-2</v>
      </c>
      <c r="AK210" s="1">
        <f t="shared" si="57"/>
        <v>0.13240634320532912</v>
      </c>
      <c r="AL210" s="1" t="b">
        <f t="shared" si="58"/>
        <v>0</v>
      </c>
      <c r="AM210" s="1">
        <f t="shared" si="59"/>
        <v>6.8008127317180582</v>
      </c>
      <c r="AN210" s="1" t="b">
        <f t="shared" si="60"/>
        <v>0</v>
      </c>
      <c r="AO210" s="1">
        <v>9.4879999999999995</v>
      </c>
    </row>
    <row r="211" spans="1:41">
      <c r="A211" s="7">
        <v>208</v>
      </c>
      <c r="B211" s="9" t="s">
        <v>51</v>
      </c>
      <c r="C211" s="9" t="s">
        <v>52</v>
      </c>
      <c r="D211" s="9" t="s">
        <v>51</v>
      </c>
      <c r="E211" s="16" t="s">
        <v>52</v>
      </c>
      <c r="F211" s="2" t="b">
        <f t="shared" si="53"/>
        <v>0</v>
      </c>
      <c r="G211" s="2" t="b">
        <f t="shared" si="51"/>
        <v>0</v>
      </c>
      <c r="H211" s="1" t="s">
        <v>180</v>
      </c>
      <c r="J211" s="3"/>
      <c r="M211" s="1">
        <f>PRODUCT(SUM(PRODUCT(R211,overview!$J$7),PRODUCT(W211,overview!$K$7),PRODUCT(AB211,overview!$L$7)),1/SUM(overview!$J$7:$L$7))</f>
        <v>0.33737499999999998</v>
      </c>
      <c r="N211" s="1">
        <f>PRODUCT(SUM(PRODUCT(S211,overview!$J$7),PRODUCT(X211,overview!$K$7),PRODUCT(AC211,overview!$L$7)),1/SUM(overview!$J$7:$L$7))</f>
        <v>2.6626250000000002</v>
      </c>
      <c r="O211" s="1">
        <f t="shared" si="47"/>
        <v>8</v>
      </c>
      <c r="P211" s="1">
        <f t="shared" si="48"/>
        <v>2</v>
      </c>
      <c r="Q211" s="1">
        <f t="shared" si="52"/>
        <v>3.1676916576686538E-2</v>
      </c>
      <c r="R211" s="1">
        <v>0.33300000000000002</v>
      </c>
      <c r="S211" s="1">
        <v>2.6669999999999998</v>
      </c>
      <c r="T211" s="1">
        <v>3</v>
      </c>
      <c r="U211" s="1">
        <v>0</v>
      </c>
      <c r="V211" s="1">
        <f t="shared" si="49"/>
        <v>0</v>
      </c>
      <c r="W211" s="1">
        <v>0.34</v>
      </c>
      <c r="X211" s="1">
        <v>2.66</v>
      </c>
      <c r="Y211" s="1">
        <v>5</v>
      </c>
      <c r="Z211" s="1">
        <v>2</v>
      </c>
      <c r="AA211" s="1">
        <f t="shared" si="50"/>
        <v>5.1127819548872182E-2</v>
      </c>
      <c r="AB211" s="1">
        <v>0.33300000000000002</v>
      </c>
      <c r="AC211" s="1">
        <v>2.6669999999999998</v>
      </c>
      <c r="AD211" s="1">
        <v>0</v>
      </c>
      <c r="AE211" s="1">
        <v>0</v>
      </c>
      <c r="AF211" s="1" t="e">
        <f t="shared" si="46"/>
        <v>#DIV/0!</v>
      </c>
      <c r="AH211" s="1">
        <f t="shared" si="54"/>
        <v>0.17725572577752727</v>
      </c>
      <c r="AI211" s="1">
        <f t="shared" si="55"/>
        <v>7.1465502384098351E-2</v>
      </c>
      <c r="AJ211" s="1">
        <f t="shared" si="56"/>
        <v>7.3213686682321366E-2</v>
      </c>
      <c r="AK211" s="1">
        <f t="shared" si="57"/>
        <v>3.1848233409758511E-3</v>
      </c>
      <c r="AL211" s="1" t="b">
        <f t="shared" si="58"/>
        <v>0</v>
      </c>
      <c r="AM211" s="1">
        <f t="shared" si="59"/>
        <v>4.7140761433021643</v>
      </c>
      <c r="AN211" s="1" t="b">
        <f t="shared" si="60"/>
        <v>0</v>
      </c>
      <c r="AO211" s="1">
        <v>9.4879999999999995</v>
      </c>
    </row>
    <row r="212" spans="1:41">
      <c r="A212" s="7">
        <v>209</v>
      </c>
      <c r="B212" s="9" t="s">
        <v>28</v>
      </c>
      <c r="C212" s="9" t="s">
        <v>29</v>
      </c>
      <c r="D212" s="9" t="s">
        <v>28</v>
      </c>
      <c r="E212" s="16" t="s">
        <v>29</v>
      </c>
      <c r="F212" s="2" t="b">
        <f t="shared" si="53"/>
        <v>0</v>
      </c>
      <c r="G212" s="2" t="b">
        <f t="shared" si="51"/>
        <v>0</v>
      </c>
      <c r="H212" s="1" t="s">
        <v>285</v>
      </c>
      <c r="J212" s="3"/>
      <c r="M212" s="1">
        <f>PRODUCT(SUM(PRODUCT(R212,overview!$J$7),PRODUCT(W212,overview!$K$7),PRODUCT(AB212,overview!$L$7)),1/SUM(overview!$J$7:$L$7))</f>
        <v>0.57327500000000009</v>
      </c>
      <c r="N212" s="1">
        <f>PRODUCT(SUM(PRODUCT(S212,overview!$J$7),PRODUCT(X212,overview!$K$7),PRODUCT(AC212,overview!$L$7)),1/SUM(overview!$J$7:$L$7))</f>
        <v>2.4267249999999998</v>
      </c>
      <c r="O212" s="1">
        <f t="shared" si="47"/>
        <v>7.5</v>
      </c>
      <c r="P212" s="1">
        <f t="shared" si="48"/>
        <v>7.5</v>
      </c>
      <c r="Q212" s="1">
        <f t="shared" si="52"/>
        <v>0.23623401909981565</v>
      </c>
      <c r="R212" s="1">
        <v>0.42599999999999999</v>
      </c>
      <c r="S212" s="1">
        <v>2.5739999999999998</v>
      </c>
      <c r="T212" s="1">
        <v>3</v>
      </c>
      <c r="U212" s="1">
        <v>3</v>
      </c>
      <c r="V212" s="1">
        <f t="shared" si="49"/>
        <v>0.1655011655011655</v>
      </c>
      <c r="W212" s="1">
        <v>0.65200000000000002</v>
      </c>
      <c r="X212" s="1">
        <v>2.3479999999999999</v>
      </c>
      <c r="Y212" s="1">
        <v>4.5</v>
      </c>
      <c r="Z212" s="1">
        <v>4.5</v>
      </c>
      <c r="AA212" s="1">
        <f t="shared" si="50"/>
        <v>0.2776831345826235</v>
      </c>
      <c r="AB212" s="1">
        <v>0.66700000000000004</v>
      </c>
      <c r="AC212" s="1">
        <v>2.3330000000000002</v>
      </c>
      <c r="AD212" s="1">
        <v>0</v>
      </c>
      <c r="AE212" s="1">
        <v>0</v>
      </c>
      <c r="AF212" s="1" t="e">
        <f t="shared" si="46"/>
        <v>#DIV/0!</v>
      </c>
      <c r="AH212" s="1">
        <f t="shared" si="54"/>
        <v>0.17127238045953841</v>
      </c>
      <c r="AI212" s="1">
        <f t="shared" si="55"/>
        <v>6.3261246326576759E-2</v>
      </c>
      <c r="AJ212" s="1">
        <f t="shared" si="56"/>
        <v>0.11569861733417633</v>
      </c>
      <c r="AK212" s="1">
        <f t="shared" si="57"/>
        <v>0.13420013204118941</v>
      </c>
      <c r="AL212" s="1" t="b">
        <f t="shared" si="58"/>
        <v>0</v>
      </c>
      <c r="AM212" s="1">
        <f t="shared" si="59"/>
        <v>2.5174117078901497</v>
      </c>
      <c r="AN212" s="1" t="b">
        <f t="shared" si="60"/>
        <v>0</v>
      </c>
      <c r="AO212" s="1">
        <v>9.4879999999999995</v>
      </c>
    </row>
    <row r="213" spans="1:41">
      <c r="A213" s="7">
        <v>210</v>
      </c>
      <c r="B213" s="9" t="s">
        <v>30</v>
      </c>
      <c r="C213" s="9" t="s">
        <v>31</v>
      </c>
      <c r="D213" s="9" t="s">
        <v>30</v>
      </c>
      <c r="E213" s="16" t="s">
        <v>31</v>
      </c>
      <c r="F213" s="2" t="b">
        <f t="shared" si="53"/>
        <v>0</v>
      </c>
      <c r="G213" s="2" t="b">
        <f t="shared" si="51"/>
        <v>0</v>
      </c>
      <c r="H213" s="1" t="s">
        <v>285</v>
      </c>
      <c r="J213" s="3"/>
      <c r="M213" s="1">
        <f>PRODUCT(SUM(PRODUCT(R213,overview!$J$7),PRODUCT(W213,overview!$K$7),PRODUCT(AB213,overview!$L$7)),1/SUM(overview!$J$7:$L$7))</f>
        <v>1</v>
      </c>
      <c r="N213" s="1">
        <f>PRODUCT(SUM(PRODUCT(S213,overview!$J$7),PRODUCT(X213,overview!$K$7),PRODUCT(AC213,overview!$L$7)),1/SUM(overview!$J$7:$L$7))</f>
        <v>2</v>
      </c>
      <c r="O213" s="1">
        <f t="shared" si="47"/>
        <v>12</v>
      </c>
      <c r="P213" s="1">
        <f t="shared" si="48"/>
        <v>0</v>
      </c>
      <c r="Q213" s="1">
        <f t="shared" si="52"/>
        <v>0</v>
      </c>
      <c r="R213" s="1">
        <v>1</v>
      </c>
      <c r="S213" s="1">
        <v>2</v>
      </c>
      <c r="T213" s="1">
        <v>3</v>
      </c>
      <c r="U213" s="1">
        <v>0</v>
      </c>
      <c r="V213" s="1">
        <f t="shared" si="49"/>
        <v>0</v>
      </c>
      <c r="W213" s="1">
        <v>1</v>
      </c>
      <c r="X213" s="1">
        <v>2</v>
      </c>
      <c r="Y213" s="1">
        <v>9</v>
      </c>
      <c r="Z213" s="1">
        <v>0</v>
      </c>
      <c r="AA213" s="1">
        <f t="shared" si="50"/>
        <v>0</v>
      </c>
      <c r="AB213" s="1">
        <v>1</v>
      </c>
      <c r="AC213" s="1">
        <v>2</v>
      </c>
      <c r="AD213" s="1">
        <v>0</v>
      </c>
      <c r="AE213" s="1">
        <v>0</v>
      </c>
      <c r="AF213" s="1" t="e">
        <f t="shared" si="46"/>
        <v>#DIV/0!</v>
      </c>
      <c r="AH213" s="1">
        <f t="shared" si="54"/>
        <v>0.14164522737629673</v>
      </c>
      <c r="AI213" s="1">
        <f t="shared" si="55"/>
        <v>7.6256767208043322E-2</v>
      </c>
      <c r="AJ213" s="1">
        <f t="shared" si="56"/>
        <v>0</v>
      </c>
      <c r="AK213" s="1">
        <f t="shared" si="57"/>
        <v>0.34896998791565959</v>
      </c>
      <c r="AL213" s="1" t="b">
        <f t="shared" si="58"/>
        <v>0</v>
      </c>
      <c r="AM213" s="1">
        <f t="shared" si="59"/>
        <v>2.1868406962571365</v>
      </c>
      <c r="AN213" s="1" t="b">
        <f t="shared" si="60"/>
        <v>0</v>
      </c>
      <c r="AO213" s="1">
        <v>9.4879999999999995</v>
      </c>
    </row>
    <row r="214" spans="1:41">
      <c r="A214" s="7">
        <v>211</v>
      </c>
      <c r="B214" s="9" t="s">
        <v>100</v>
      </c>
      <c r="C214" s="9" t="s">
        <v>73</v>
      </c>
      <c r="D214" s="9" t="s">
        <v>100</v>
      </c>
      <c r="E214" s="16" t="s">
        <v>73</v>
      </c>
      <c r="F214" s="2" t="b">
        <f t="shared" si="53"/>
        <v>0</v>
      </c>
      <c r="G214" s="2" t="b">
        <f t="shared" si="51"/>
        <v>0</v>
      </c>
      <c r="H214" s="1" t="s">
        <v>285</v>
      </c>
      <c r="J214" s="3"/>
      <c r="K214" s="2"/>
      <c r="L214" s="2"/>
      <c r="M214" s="1">
        <f>PRODUCT(SUM(PRODUCT(R214,overview!$J$7),PRODUCT(W214,overview!$K$7),PRODUCT(AB214,overview!$L$7)),1/SUM(overview!$J$7:$L$7))</f>
        <v>0.33300000000000007</v>
      </c>
      <c r="N214" s="1">
        <f>PRODUCT(SUM(PRODUCT(S214,overview!$J$7),PRODUCT(X214,overview!$K$7),PRODUCT(AC214,overview!$L$7)),1/SUM(overview!$J$7:$L$7))</f>
        <v>2.6669999999999998</v>
      </c>
      <c r="O214" s="1">
        <f t="shared" si="47"/>
        <v>10</v>
      </c>
      <c r="P214" s="1">
        <f t="shared" si="48"/>
        <v>0</v>
      </c>
      <c r="Q214" s="1">
        <f t="shared" si="52"/>
        <v>0</v>
      </c>
      <c r="R214" s="1">
        <v>0.33300000000000002</v>
      </c>
      <c r="S214" s="1">
        <v>2.6669999999999998</v>
      </c>
      <c r="T214" s="1">
        <v>7</v>
      </c>
      <c r="U214" s="1">
        <v>0</v>
      </c>
      <c r="V214" s="1">
        <f t="shared" si="49"/>
        <v>0</v>
      </c>
      <c r="W214" s="1">
        <v>0.33300000000000002</v>
      </c>
      <c r="X214" s="1">
        <v>2.6669999999999998</v>
      </c>
      <c r="Y214" s="1">
        <v>3</v>
      </c>
      <c r="Z214" s="1">
        <v>0</v>
      </c>
      <c r="AA214" s="1">
        <f t="shared" si="50"/>
        <v>0</v>
      </c>
      <c r="AB214" s="1">
        <v>0.33300000000000002</v>
      </c>
      <c r="AC214" s="1">
        <v>2.6669999999999998</v>
      </c>
      <c r="AD214" s="1">
        <v>0</v>
      </c>
      <c r="AE214" s="1">
        <v>0</v>
      </c>
      <c r="AF214" s="1" t="e">
        <f t="shared" si="46"/>
        <v>#DIV/0!</v>
      </c>
      <c r="AH214" s="1">
        <f t="shared" si="54"/>
        <v>0.11967455873091525</v>
      </c>
      <c r="AI214" s="1">
        <f t="shared" si="55"/>
        <v>7.1033626495586602E-2</v>
      </c>
      <c r="AJ214" s="1">
        <f t="shared" si="56"/>
        <v>0</v>
      </c>
      <c r="AK214" s="1">
        <f t="shared" si="57"/>
        <v>0.23458323282277893</v>
      </c>
      <c r="AL214" s="1" t="b">
        <f t="shared" si="58"/>
        <v>0</v>
      </c>
      <c r="AM214" s="1">
        <f t="shared" si="59"/>
        <v>1.7896236464293278</v>
      </c>
      <c r="AN214" s="1" t="b">
        <f t="shared" si="60"/>
        <v>0</v>
      </c>
      <c r="AO214" s="1">
        <v>9.4879999999999995</v>
      </c>
    </row>
    <row r="215" spans="1:41">
      <c r="A215" s="7">
        <v>212</v>
      </c>
      <c r="B215" s="9" t="s">
        <v>100</v>
      </c>
      <c r="C215" s="9" t="s">
        <v>73</v>
      </c>
      <c r="D215" s="9" t="s">
        <v>72</v>
      </c>
      <c r="E215" s="16" t="s">
        <v>73</v>
      </c>
      <c r="F215" s="2" t="b">
        <f t="shared" si="53"/>
        <v>1</v>
      </c>
      <c r="G215" s="2" t="b">
        <f t="shared" si="51"/>
        <v>1</v>
      </c>
      <c r="H215" s="1" t="s">
        <v>285</v>
      </c>
      <c r="J215" s="3"/>
      <c r="M215" s="1">
        <f>PRODUCT(SUM(PRODUCT(R215,overview!$J$7),PRODUCT(W215,overview!$K$7),PRODUCT(AB215,overview!$L$7)),1/SUM(overview!$J$7:$L$7))</f>
        <v>0.33300000000000007</v>
      </c>
      <c r="N215" s="1">
        <f>PRODUCT(SUM(PRODUCT(S215,overview!$J$7),PRODUCT(X215,overview!$K$7),PRODUCT(AC215,overview!$L$7)),1/SUM(overview!$J$7:$L$7))</f>
        <v>2.6669999999999998</v>
      </c>
      <c r="O215" s="1">
        <f t="shared" si="47"/>
        <v>11</v>
      </c>
      <c r="P215" s="1">
        <f t="shared" si="48"/>
        <v>0</v>
      </c>
      <c r="Q215" s="1">
        <f t="shared" si="52"/>
        <v>0</v>
      </c>
      <c r="R215" s="1">
        <v>0.33300000000000002</v>
      </c>
      <c r="S215" s="1">
        <v>2.6669999999999998</v>
      </c>
      <c r="T215" s="1">
        <v>7</v>
      </c>
      <c r="U215" s="1">
        <v>0</v>
      </c>
      <c r="V215" s="1">
        <f t="shared" si="49"/>
        <v>0</v>
      </c>
      <c r="W215" s="1">
        <v>0.33300000000000002</v>
      </c>
      <c r="X215" s="1">
        <v>2.6669999999999998</v>
      </c>
      <c r="Y215" s="1">
        <v>3</v>
      </c>
      <c r="Z215" s="1">
        <v>0</v>
      </c>
      <c r="AA215" s="1">
        <f t="shared" si="50"/>
        <v>0</v>
      </c>
      <c r="AB215" s="1">
        <v>0.33300000000000002</v>
      </c>
      <c r="AC215" s="1">
        <v>2.6669999999999998</v>
      </c>
      <c r="AD215" s="1">
        <v>1</v>
      </c>
      <c r="AE215" s="1">
        <v>0</v>
      </c>
      <c r="AF215" s="1">
        <f t="shared" si="46"/>
        <v>0</v>
      </c>
      <c r="AH215" s="1">
        <f t="shared" si="54"/>
        <v>0.12175660066458278</v>
      </c>
      <c r="AI215" s="1">
        <f t="shared" si="55"/>
        <v>6.1803599076118688E-2</v>
      </c>
      <c r="AJ215" s="1">
        <f t="shared" si="56"/>
        <v>0</v>
      </c>
      <c r="AK215" s="1">
        <f t="shared" si="57"/>
        <v>0.29363440603836066</v>
      </c>
      <c r="AL215" s="1" t="b">
        <f t="shared" si="58"/>
        <v>0</v>
      </c>
      <c r="AM215" s="1">
        <f t="shared" si="59"/>
        <v>1.8268811019001472</v>
      </c>
      <c r="AN215" s="1" t="b">
        <f t="shared" si="60"/>
        <v>0</v>
      </c>
      <c r="AO215" s="1">
        <v>9.4879999999999995</v>
      </c>
    </row>
    <row r="216" spans="1:41">
      <c r="A216" s="7">
        <v>213</v>
      </c>
      <c r="B216" s="9" t="s">
        <v>72</v>
      </c>
      <c r="C216" s="9" t="s">
        <v>73</v>
      </c>
      <c r="D216" s="9" t="s">
        <v>100</v>
      </c>
      <c r="E216" s="16" t="s">
        <v>73</v>
      </c>
      <c r="F216" s="2" t="b">
        <f t="shared" si="53"/>
        <v>1</v>
      </c>
      <c r="G216" s="2" t="b">
        <f t="shared" si="51"/>
        <v>1</v>
      </c>
      <c r="H216" s="1" t="s">
        <v>285</v>
      </c>
      <c r="J216" s="3"/>
      <c r="M216" s="1">
        <f>PRODUCT(SUM(PRODUCT(R216,overview!$J$7),PRODUCT(W216,overview!$K$7),PRODUCT(AB216,overview!$L$7)),1/SUM(overview!$J$7:$L$7))</f>
        <v>0.33335000000000004</v>
      </c>
      <c r="N216" s="1">
        <f>PRODUCT(SUM(PRODUCT(S216,overview!$J$7),PRODUCT(X216,overview!$K$7),PRODUCT(AC216,overview!$L$7)),1/SUM(overview!$J$7:$L$7))</f>
        <v>2.6666500000000002</v>
      </c>
      <c r="O216" s="1">
        <f t="shared" si="47"/>
        <v>11</v>
      </c>
      <c r="P216" s="1">
        <f t="shared" si="48"/>
        <v>1</v>
      </c>
      <c r="Q216" s="1">
        <f t="shared" si="52"/>
        <v>1.1364275572176872E-2</v>
      </c>
      <c r="R216" s="1">
        <v>0.33400000000000002</v>
      </c>
      <c r="S216" s="1">
        <v>2.6659999999999999</v>
      </c>
      <c r="T216" s="1">
        <v>4</v>
      </c>
      <c r="U216" s="1">
        <v>1</v>
      </c>
      <c r="V216" s="1">
        <f t="shared" si="49"/>
        <v>3.1320330082520637E-2</v>
      </c>
      <c r="W216" s="1">
        <v>0.33300000000000002</v>
      </c>
      <c r="X216" s="1">
        <v>2.6669999999999998</v>
      </c>
      <c r="Y216" s="1">
        <v>6</v>
      </c>
      <c r="Z216" s="1">
        <v>0</v>
      </c>
      <c r="AA216" s="1">
        <f t="shared" si="50"/>
        <v>0</v>
      </c>
      <c r="AB216" s="1">
        <v>0.33300000000000002</v>
      </c>
      <c r="AC216" s="1">
        <v>2.6669999999999998</v>
      </c>
      <c r="AD216" s="1">
        <v>1</v>
      </c>
      <c r="AE216" s="1">
        <v>0</v>
      </c>
      <c r="AF216" s="1">
        <f t="shared" si="46"/>
        <v>0</v>
      </c>
      <c r="AH216" s="1">
        <f t="shared" si="54"/>
        <v>0.15672639842328911</v>
      </c>
      <c r="AI216" s="1">
        <f t="shared" si="55"/>
        <v>8.2388993897659357E-2</v>
      </c>
      <c r="AJ216" s="1">
        <f t="shared" si="56"/>
        <v>0.11003627569528417</v>
      </c>
      <c r="AK216" s="1">
        <f t="shared" si="57"/>
        <v>5.8511675609689409E-2</v>
      </c>
      <c r="AL216" s="1" t="b">
        <f t="shared" si="58"/>
        <v>0</v>
      </c>
      <c r="AM216" s="1">
        <f t="shared" si="59"/>
        <v>2.8027139236546019</v>
      </c>
      <c r="AN216" s="1" t="b">
        <f t="shared" si="60"/>
        <v>0</v>
      </c>
      <c r="AO216" s="1">
        <v>9.4879999999999995</v>
      </c>
    </row>
    <row r="217" spans="1:41">
      <c r="A217" s="7">
        <v>214</v>
      </c>
      <c r="B217" s="9" t="s">
        <v>47</v>
      </c>
      <c r="C217" s="9" t="s">
        <v>48</v>
      </c>
      <c r="D217" s="9" t="s">
        <v>47</v>
      </c>
      <c r="E217" s="16" t="s">
        <v>48</v>
      </c>
      <c r="F217" s="2" t="b">
        <f t="shared" si="53"/>
        <v>0</v>
      </c>
      <c r="G217" s="2" t="b">
        <f t="shared" si="51"/>
        <v>0</v>
      </c>
      <c r="H217" s="1" t="s">
        <v>285</v>
      </c>
      <c r="J217" s="3"/>
      <c r="K217" s="2"/>
      <c r="L217" s="2"/>
      <c r="M217" s="1">
        <f>PRODUCT(SUM(PRODUCT(R217,overview!$J$7),PRODUCT(W217,overview!$K$7),PRODUCT(AB217,overview!$L$7)),1/SUM(overview!$J$7:$L$7))</f>
        <v>0.95122499999999999</v>
      </c>
      <c r="N217" s="1">
        <f>PRODUCT(SUM(PRODUCT(S217,overview!$J$7),PRODUCT(X217,overview!$K$7),PRODUCT(AC217,overview!$L$7)),1/SUM(overview!$J$7:$L$7))</f>
        <v>2.048775</v>
      </c>
      <c r="O217" s="1">
        <f t="shared" si="47"/>
        <v>14.5</v>
      </c>
      <c r="P217" s="1">
        <f t="shared" si="48"/>
        <v>7.5</v>
      </c>
      <c r="Q217" s="1">
        <f t="shared" si="52"/>
        <v>0.24014981197763674</v>
      </c>
      <c r="R217" s="1">
        <v>0.878</v>
      </c>
      <c r="S217" s="1">
        <v>2.1219999999999999</v>
      </c>
      <c r="T217" s="1">
        <v>5</v>
      </c>
      <c r="U217" s="1">
        <v>2</v>
      </c>
      <c r="V217" s="1">
        <f t="shared" si="49"/>
        <v>0.16550424128180963</v>
      </c>
      <c r="W217" s="1">
        <v>0.996</v>
      </c>
      <c r="X217" s="1">
        <v>2.004</v>
      </c>
      <c r="Y217" s="1">
        <v>9.5</v>
      </c>
      <c r="Z217" s="1">
        <v>5.5</v>
      </c>
      <c r="AA217" s="1">
        <f t="shared" si="50"/>
        <v>0.28774030885597229</v>
      </c>
      <c r="AB217" s="1">
        <v>0.85699999999999998</v>
      </c>
      <c r="AC217" s="1">
        <v>2.1429999999999998</v>
      </c>
      <c r="AD217" s="1">
        <v>0</v>
      </c>
      <c r="AE217" s="1">
        <v>0</v>
      </c>
      <c r="AF217" s="1" t="e">
        <f t="shared" si="46"/>
        <v>#DIV/0!</v>
      </c>
      <c r="AH217" s="1">
        <f t="shared" si="54"/>
        <v>0.18209292945490768</v>
      </c>
      <c r="AI217" s="1">
        <f t="shared" si="55"/>
        <v>6.7996744129033865E-2</v>
      </c>
      <c r="AJ217" s="1">
        <f t="shared" si="56"/>
        <v>0.10414678120691485</v>
      </c>
      <c r="AK217" s="1">
        <f t="shared" si="57"/>
        <v>0.20768437152377855</v>
      </c>
      <c r="AL217" s="1" t="b">
        <f t="shared" si="58"/>
        <v>0</v>
      </c>
      <c r="AM217" s="1">
        <f t="shared" si="59"/>
        <v>3.7934400045933319</v>
      </c>
      <c r="AN217" s="1" t="b">
        <f t="shared" si="60"/>
        <v>0</v>
      </c>
      <c r="AO217" s="1">
        <v>9.4879999999999995</v>
      </c>
    </row>
    <row r="218" spans="1:41">
      <c r="A218" s="7">
        <v>215</v>
      </c>
      <c r="B218" s="9" t="s">
        <v>30</v>
      </c>
      <c r="C218" s="9" t="s">
        <v>31</v>
      </c>
      <c r="D218" s="9" t="s">
        <v>30</v>
      </c>
      <c r="E218" s="16" t="s">
        <v>31</v>
      </c>
      <c r="F218" s="2" t="b">
        <f t="shared" si="53"/>
        <v>0</v>
      </c>
      <c r="G218" s="2" t="b">
        <f t="shared" si="51"/>
        <v>0</v>
      </c>
      <c r="H218" s="1" t="s">
        <v>285</v>
      </c>
      <c r="J218" s="3"/>
      <c r="M218" s="1">
        <f>PRODUCT(SUM(PRODUCT(R218,overview!$J$7),PRODUCT(W218,overview!$K$7),PRODUCT(AB218,overview!$L$7)),1/SUM(overview!$J$7:$L$7))</f>
        <v>1</v>
      </c>
      <c r="N218" s="1">
        <f>PRODUCT(SUM(PRODUCT(S218,overview!$J$7),PRODUCT(X218,overview!$K$7),PRODUCT(AC218,overview!$L$7)),1/SUM(overview!$J$7:$L$7))</f>
        <v>2</v>
      </c>
      <c r="O218" s="1">
        <f t="shared" si="47"/>
        <v>16</v>
      </c>
      <c r="P218" s="1">
        <f t="shared" si="48"/>
        <v>1</v>
      </c>
      <c r="Q218" s="1">
        <f t="shared" si="52"/>
        <v>3.125E-2</v>
      </c>
      <c r="R218" s="1">
        <v>1</v>
      </c>
      <c r="S218" s="1">
        <v>2</v>
      </c>
      <c r="T218" s="1">
        <v>7</v>
      </c>
      <c r="U218" s="1">
        <v>0</v>
      </c>
      <c r="V218" s="1">
        <f t="shared" si="49"/>
        <v>0</v>
      </c>
      <c r="W218" s="1">
        <v>1</v>
      </c>
      <c r="X218" s="1">
        <v>2</v>
      </c>
      <c r="Y218" s="1">
        <v>9</v>
      </c>
      <c r="Z218" s="1">
        <v>1</v>
      </c>
      <c r="AA218" s="1">
        <f t="shared" si="50"/>
        <v>5.5555555555555552E-2</v>
      </c>
      <c r="AB218" s="1">
        <v>1</v>
      </c>
      <c r="AC218" s="1">
        <v>2</v>
      </c>
      <c r="AD218" s="1">
        <v>0</v>
      </c>
      <c r="AE218" s="1">
        <v>0</v>
      </c>
      <c r="AF218" s="1" t="e">
        <f t="shared" si="46"/>
        <v>#DIV/0!</v>
      </c>
      <c r="AH218" s="1">
        <f t="shared" si="54"/>
        <v>0.21627985078929463</v>
      </c>
      <c r="AI218" s="1">
        <f t="shared" si="55"/>
        <v>6.8981370202818484E-2</v>
      </c>
      <c r="AJ218" s="1">
        <f t="shared" si="56"/>
        <v>7.3821486046237783E-2</v>
      </c>
      <c r="AK218" s="1">
        <f t="shared" si="57"/>
        <v>1.2057621638346503</v>
      </c>
      <c r="AL218" s="1" t="b">
        <f t="shared" si="58"/>
        <v>0</v>
      </c>
      <c r="AM218" s="1">
        <f t="shared" si="59"/>
        <v>5.0723613544276009</v>
      </c>
      <c r="AN218" s="1" t="b">
        <f t="shared" si="60"/>
        <v>0</v>
      </c>
      <c r="AO218" s="1">
        <v>9.4879999999999995</v>
      </c>
    </row>
    <row r="219" spans="1:41">
      <c r="A219" s="7">
        <v>216</v>
      </c>
      <c r="B219" s="9" t="s">
        <v>28</v>
      </c>
      <c r="C219" s="9" t="s">
        <v>29</v>
      </c>
      <c r="D219" s="9" t="s">
        <v>28</v>
      </c>
      <c r="E219" s="16" t="s">
        <v>29</v>
      </c>
      <c r="F219" s="2" t="b">
        <f t="shared" si="53"/>
        <v>0</v>
      </c>
      <c r="G219" s="2" t="b">
        <f t="shared" si="51"/>
        <v>0</v>
      </c>
      <c r="H219" s="1" t="s">
        <v>285</v>
      </c>
      <c r="J219" s="3"/>
      <c r="M219" s="1">
        <f>PRODUCT(SUM(PRODUCT(R219,overview!$J$7),PRODUCT(W219,overview!$K$7),PRODUCT(AB219,overview!$L$7)),1/SUM(overview!$J$7:$L$7))</f>
        <v>0.7566250000000001</v>
      </c>
      <c r="N219" s="1">
        <f>PRODUCT(SUM(PRODUCT(S219,overview!$J$7),PRODUCT(X219,overview!$K$7),PRODUCT(AC219,overview!$L$7)),1/SUM(overview!$J$7:$L$7))</f>
        <v>2.2433749999999999</v>
      </c>
      <c r="O219" s="1">
        <f t="shared" si="47"/>
        <v>10</v>
      </c>
      <c r="P219" s="1">
        <f t="shared" si="48"/>
        <v>6</v>
      </c>
      <c r="Q219" s="1">
        <f t="shared" si="52"/>
        <v>0.20236251184041912</v>
      </c>
      <c r="R219" s="1">
        <v>0.68200000000000005</v>
      </c>
      <c r="S219" s="1">
        <v>2.3180000000000001</v>
      </c>
      <c r="T219" s="1">
        <v>2.5</v>
      </c>
      <c r="U219" s="1">
        <v>1.5</v>
      </c>
      <c r="V219" s="1">
        <f t="shared" si="49"/>
        <v>0.17653149266609147</v>
      </c>
      <c r="W219" s="1">
        <v>0.80200000000000005</v>
      </c>
      <c r="X219" s="1">
        <v>2.198</v>
      </c>
      <c r="Y219" s="1">
        <v>7.5</v>
      </c>
      <c r="Z219" s="1">
        <v>4.5</v>
      </c>
      <c r="AA219" s="1">
        <f t="shared" si="50"/>
        <v>0.21892629663330301</v>
      </c>
      <c r="AB219" s="1">
        <v>0.66700000000000004</v>
      </c>
      <c r="AC219" s="1">
        <v>2.3330000000000002</v>
      </c>
      <c r="AD219" s="1">
        <v>0</v>
      </c>
      <c r="AE219" s="1">
        <v>0</v>
      </c>
      <c r="AF219" s="1" t="e">
        <f t="shared" si="46"/>
        <v>#DIV/0!</v>
      </c>
      <c r="AH219" s="1">
        <f t="shared" si="54"/>
        <v>0.2556591352901969</v>
      </c>
      <c r="AI219" s="1">
        <f t="shared" si="55"/>
        <v>0.10798037368865988</v>
      </c>
      <c r="AJ219" s="1">
        <f t="shared" si="56"/>
        <v>0.22828472875509564</v>
      </c>
      <c r="AK219" s="1">
        <f t="shared" si="57"/>
        <v>3.0298083394630604</v>
      </c>
      <c r="AL219" s="1" t="b">
        <f t="shared" si="58"/>
        <v>0</v>
      </c>
      <c r="AM219" s="1">
        <f t="shared" si="59"/>
        <v>7.6338183899240661</v>
      </c>
      <c r="AN219" s="1" t="b">
        <f t="shared" si="60"/>
        <v>0</v>
      </c>
      <c r="AO219" s="1">
        <v>9.4879999999999995</v>
      </c>
    </row>
    <row r="220" spans="1:41">
      <c r="A220" s="7">
        <v>217</v>
      </c>
      <c r="B220" s="9" t="s">
        <v>45</v>
      </c>
      <c r="C220" s="9" t="s">
        <v>46</v>
      </c>
      <c r="D220" s="9" t="s">
        <v>45</v>
      </c>
      <c r="E220" s="16" t="s">
        <v>46</v>
      </c>
      <c r="F220" s="2" t="b">
        <f t="shared" si="53"/>
        <v>0</v>
      </c>
      <c r="G220" s="2" t="b">
        <f t="shared" si="51"/>
        <v>0</v>
      </c>
      <c r="H220" s="1" t="s">
        <v>285</v>
      </c>
      <c r="J220" s="3"/>
      <c r="M220" s="1">
        <f>PRODUCT(SUM(PRODUCT(R220,overview!$J$7),PRODUCT(W220,overview!$K$7),PRODUCT(AB220,overview!$L$7)),1/SUM(overview!$J$7:$L$7))</f>
        <v>1.0326000000000002</v>
      </c>
      <c r="N220" s="1">
        <f>PRODUCT(SUM(PRODUCT(S220,overview!$J$7),PRODUCT(X220,overview!$K$7),PRODUCT(AC220,overview!$L$7)),1/SUM(overview!$J$7:$L$7))</f>
        <v>1.9674</v>
      </c>
      <c r="O220" s="1">
        <f t="shared" si="47"/>
        <v>16</v>
      </c>
      <c r="P220" s="1">
        <f t="shared" si="48"/>
        <v>4</v>
      </c>
      <c r="Q220" s="1">
        <f t="shared" si="52"/>
        <v>0.13121378469045444</v>
      </c>
      <c r="R220" s="1">
        <v>1.0109999999999999</v>
      </c>
      <c r="S220" s="1">
        <v>1.9890000000000001</v>
      </c>
      <c r="T220" s="1">
        <v>8</v>
      </c>
      <c r="U220" s="1">
        <v>3</v>
      </c>
      <c r="V220" s="1">
        <f t="shared" si="49"/>
        <v>0.19061085972850678</v>
      </c>
      <c r="W220" s="1">
        <v>1.046</v>
      </c>
      <c r="X220" s="1">
        <v>1.954</v>
      </c>
      <c r="Y220" s="1">
        <v>8</v>
      </c>
      <c r="Z220" s="1">
        <v>1</v>
      </c>
      <c r="AA220" s="1">
        <f t="shared" si="50"/>
        <v>6.6914022517911981E-2</v>
      </c>
      <c r="AB220" s="1">
        <v>1</v>
      </c>
      <c r="AC220" s="1">
        <v>2</v>
      </c>
      <c r="AD220" s="1">
        <v>0</v>
      </c>
      <c r="AE220" s="1">
        <v>0</v>
      </c>
      <c r="AF220" s="1" t="e">
        <f t="shared" si="46"/>
        <v>#DIV/0!</v>
      </c>
      <c r="AH220" s="1">
        <f t="shared" si="54"/>
        <v>0.30484772552206557</v>
      </c>
      <c r="AI220" s="1">
        <f t="shared" si="55"/>
        <v>0.11691932868370082</v>
      </c>
      <c r="AJ220" s="1">
        <f t="shared" si="56"/>
        <v>0.25529393349880375</v>
      </c>
      <c r="AK220" s="1">
        <f t="shared" si="57"/>
        <v>5.2008294289631092</v>
      </c>
      <c r="AL220" s="1" t="b">
        <f t="shared" si="58"/>
        <v>0</v>
      </c>
      <c r="AM220" s="1">
        <f t="shared" si="59"/>
        <v>10.242096249447521</v>
      </c>
      <c r="AN220" s="1" t="b">
        <f t="shared" si="60"/>
        <v>1</v>
      </c>
      <c r="AO220" s="1">
        <v>9.4879999999999995</v>
      </c>
    </row>
    <row r="221" spans="1:41">
      <c r="A221" s="7">
        <v>218</v>
      </c>
      <c r="B221" s="9" t="s">
        <v>32</v>
      </c>
      <c r="C221" s="9" t="s">
        <v>33</v>
      </c>
      <c r="D221" s="9" t="s">
        <v>32</v>
      </c>
      <c r="E221" s="16" t="s">
        <v>33</v>
      </c>
      <c r="F221" s="2" t="b">
        <f t="shared" si="53"/>
        <v>0</v>
      </c>
      <c r="G221" s="2" t="b">
        <f t="shared" si="51"/>
        <v>0</v>
      </c>
      <c r="H221" s="1" t="s">
        <v>285</v>
      </c>
      <c r="J221" s="3"/>
      <c r="K221" s="2"/>
      <c r="L221" s="2"/>
      <c r="M221" s="1">
        <f>PRODUCT(SUM(PRODUCT(R221,overview!$J$7),PRODUCT(W221,overview!$K$7),PRODUCT(AB221,overview!$L$7)),1/SUM(overview!$J$7:$L$7))</f>
        <v>0.97187500000000004</v>
      </c>
      <c r="N221" s="1">
        <f>PRODUCT(SUM(PRODUCT(S221,overview!$J$7),PRODUCT(X221,overview!$K$7),PRODUCT(AC221,overview!$L$7)),1/SUM(overview!$J$7:$L$7))</f>
        <v>2.0281250000000002</v>
      </c>
      <c r="O221" s="1">
        <f t="shared" si="47"/>
        <v>16</v>
      </c>
      <c r="P221" s="1">
        <f t="shared" si="48"/>
        <v>12</v>
      </c>
      <c r="Q221" s="1">
        <f t="shared" si="52"/>
        <v>0.35939907550077038</v>
      </c>
      <c r="R221" s="1">
        <v>0.97499999999999998</v>
      </c>
      <c r="S221" s="1">
        <v>2.0249999999999999</v>
      </c>
      <c r="T221" s="1">
        <v>8</v>
      </c>
      <c r="U221" s="1">
        <v>2</v>
      </c>
      <c r="V221" s="1">
        <f t="shared" si="49"/>
        <v>0.12037037037037038</v>
      </c>
      <c r="W221" s="1">
        <v>0.96899999999999997</v>
      </c>
      <c r="X221" s="1">
        <v>2.0310000000000001</v>
      </c>
      <c r="Y221" s="1">
        <v>8</v>
      </c>
      <c r="Z221" s="1">
        <v>10</v>
      </c>
      <c r="AA221" s="1">
        <f t="shared" si="50"/>
        <v>0.59638109305760711</v>
      </c>
      <c r="AB221" s="1">
        <v>1</v>
      </c>
      <c r="AC221" s="1">
        <v>2</v>
      </c>
      <c r="AD221" s="1">
        <v>0</v>
      </c>
      <c r="AE221" s="1">
        <v>0</v>
      </c>
      <c r="AF221" s="1" t="e">
        <f t="shared" si="46"/>
        <v>#DIV/0!</v>
      </c>
      <c r="AH221" s="1">
        <f t="shared" si="54"/>
        <v>0.38770825267387038</v>
      </c>
      <c r="AI221" s="1">
        <f t="shared" si="55"/>
        <v>0.12369254472310191</v>
      </c>
      <c r="AJ221" s="1">
        <f t="shared" si="56"/>
        <v>0.36645962732919252</v>
      </c>
      <c r="AK221" s="1">
        <f t="shared" si="57"/>
        <v>8.4799632447499214</v>
      </c>
      <c r="AL221" s="1" t="b">
        <f t="shared" si="58"/>
        <v>0</v>
      </c>
      <c r="AM221" s="1">
        <f t="shared" si="59"/>
        <v>13.799028601651793</v>
      </c>
      <c r="AN221" s="1" t="b">
        <f t="shared" si="60"/>
        <v>1</v>
      </c>
      <c r="AO221" s="1">
        <v>9.4879999999999995</v>
      </c>
    </row>
    <row r="222" spans="1:41">
      <c r="A222" s="7">
        <v>219</v>
      </c>
      <c r="B222" s="9" t="s">
        <v>138</v>
      </c>
      <c r="C222" s="9" t="s">
        <v>33</v>
      </c>
      <c r="D222" s="9" t="s">
        <v>62</v>
      </c>
      <c r="E222" s="16" t="s">
        <v>48</v>
      </c>
      <c r="F222" s="2" t="b">
        <f t="shared" si="53"/>
        <v>1</v>
      </c>
      <c r="G222" s="2" t="b">
        <f t="shared" si="51"/>
        <v>0</v>
      </c>
      <c r="H222" s="1" t="s">
        <v>285</v>
      </c>
      <c r="M222" s="1">
        <f>PRODUCT(SUM(PRODUCT(R222,overview!$J$7),PRODUCT(W222,overview!$K$7),PRODUCT(AB222,overview!$L$7)),1/SUM(overview!$J$7:$L$7))</f>
        <v>0.99322500000000002</v>
      </c>
      <c r="N222" s="1">
        <f>PRODUCT(SUM(PRODUCT(S222,overview!$J$7),PRODUCT(X222,overview!$K$7),PRODUCT(AC222,overview!$L$7)),1/SUM(overview!$J$7:$L$7))</f>
        <v>2.0067750000000002</v>
      </c>
      <c r="O222" s="1">
        <f t="shared" si="47"/>
        <v>18</v>
      </c>
      <c r="P222" s="1">
        <f t="shared" si="48"/>
        <v>12</v>
      </c>
      <c r="Q222" s="1">
        <f t="shared" si="52"/>
        <v>0.32995726974872613</v>
      </c>
      <c r="R222" s="1">
        <v>0.98599999999999999</v>
      </c>
      <c r="S222" s="1">
        <v>2.0139999999999998</v>
      </c>
      <c r="T222" s="1">
        <v>13</v>
      </c>
      <c r="U222" s="1">
        <v>5</v>
      </c>
      <c r="V222" s="1">
        <f t="shared" si="49"/>
        <v>0.188297303490948</v>
      </c>
      <c r="W222" s="1">
        <v>0.997</v>
      </c>
      <c r="X222" s="1">
        <v>2.0030000000000001</v>
      </c>
      <c r="Y222" s="1">
        <v>4</v>
      </c>
      <c r="Z222" s="1">
        <v>6</v>
      </c>
      <c r="AA222" s="1">
        <f t="shared" si="50"/>
        <v>0.74663005491762346</v>
      </c>
      <c r="AB222" s="1">
        <v>1</v>
      </c>
      <c r="AC222" s="1">
        <v>2</v>
      </c>
      <c r="AD222" s="1">
        <v>1</v>
      </c>
      <c r="AE222" s="1">
        <v>1</v>
      </c>
      <c r="AF222" s="1">
        <f t="shared" si="46"/>
        <v>0.5</v>
      </c>
      <c r="AH222" s="1">
        <f t="shared" si="54"/>
        <v>0.39440641610476301</v>
      </c>
      <c r="AI222" s="1">
        <f t="shared" si="55"/>
        <v>0.10585562812306606</v>
      </c>
      <c r="AJ222" s="1">
        <f t="shared" si="56"/>
        <v>0.33744022047499389</v>
      </c>
      <c r="AK222" s="1">
        <f t="shared" si="57"/>
        <v>11.075724725961921</v>
      </c>
      <c r="AL222" s="1" t="b">
        <f t="shared" si="58"/>
        <v>1</v>
      </c>
      <c r="AM222" s="1">
        <f t="shared" si="59"/>
        <v>19.441969679000767</v>
      </c>
      <c r="AN222" s="1" t="b">
        <f t="shared" si="60"/>
        <v>1</v>
      </c>
      <c r="AO222" s="1">
        <v>9.4879999999999995</v>
      </c>
    </row>
    <row r="223" spans="1:41">
      <c r="A223" s="7">
        <v>220</v>
      </c>
      <c r="B223" s="9" t="s">
        <v>49</v>
      </c>
      <c r="C223" s="9" t="s">
        <v>50</v>
      </c>
      <c r="D223" s="9" t="s">
        <v>49</v>
      </c>
      <c r="E223" s="16" t="s">
        <v>50</v>
      </c>
      <c r="F223" s="2" t="b">
        <f t="shared" si="53"/>
        <v>0</v>
      </c>
      <c r="G223" s="2" t="b">
        <f t="shared" si="51"/>
        <v>0</v>
      </c>
      <c r="H223" s="1" t="s">
        <v>285</v>
      </c>
      <c r="J223" s="2"/>
      <c r="M223" s="1">
        <f>PRODUCT(SUM(PRODUCT(R223,overview!$J$7),PRODUCT(W223,overview!$K$7),PRODUCT(AB223,overview!$L$7)),1/SUM(overview!$J$7:$L$7))</f>
        <v>0.51479999999999992</v>
      </c>
      <c r="N223" s="1">
        <f>PRODUCT(SUM(PRODUCT(S223,overview!$J$7),PRODUCT(X223,overview!$K$7),PRODUCT(AC223,overview!$L$7)),1/SUM(overview!$J$7:$L$7))</f>
        <v>2.4852000000000003</v>
      </c>
      <c r="O223" s="1">
        <f t="shared" si="47"/>
        <v>10.7</v>
      </c>
      <c r="P223" s="1">
        <f t="shared" si="48"/>
        <v>10.3</v>
      </c>
      <c r="Q223" s="1">
        <f t="shared" si="52"/>
        <v>0.19940251898717037</v>
      </c>
      <c r="R223" s="1">
        <v>0.43099999999999999</v>
      </c>
      <c r="S223" s="1">
        <v>2.569</v>
      </c>
      <c r="T223" s="1">
        <v>8</v>
      </c>
      <c r="U223" s="1">
        <v>1</v>
      </c>
      <c r="V223" s="1">
        <f t="shared" si="49"/>
        <v>2.0971195017516545E-2</v>
      </c>
      <c r="W223" s="1">
        <v>0.56899999999999995</v>
      </c>
      <c r="X223" s="1">
        <v>2.431</v>
      </c>
      <c r="Y223" s="1">
        <v>2.7</v>
      </c>
      <c r="Z223" s="1">
        <v>9.3000000000000007</v>
      </c>
      <c r="AA223" s="1">
        <f t="shared" si="50"/>
        <v>0.8062068650303944</v>
      </c>
      <c r="AB223" s="1">
        <v>0.33300000000000002</v>
      </c>
      <c r="AC223" s="1">
        <v>2.6669999999999998</v>
      </c>
      <c r="AD223" s="1">
        <v>0</v>
      </c>
      <c r="AE223" s="1">
        <v>0</v>
      </c>
      <c r="AF223" s="1" t="e">
        <f t="shared" si="46"/>
        <v>#DIV/0!</v>
      </c>
      <c r="AH223" s="1">
        <f t="shared" si="54"/>
        <v>0.46744833817172343</v>
      </c>
      <c r="AI223" s="1">
        <f t="shared" si="55"/>
        <v>0.10882100972640801</v>
      </c>
      <c r="AJ223" s="1">
        <f t="shared" si="56"/>
        <v>0.35318481330404772</v>
      </c>
      <c r="AK223" s="1">
        <f t="shared" si="57"/>
        <v>14.212947187280507</v>
      </c>
      <c r="AL223" s="1" t="b">
        <f t="shared" si="58"/>
        <v>1</v>
      </c>
      <c r="AM223" s="1">
        <f t="shared" si="59"/>
        <v>27.608504415636965</v>
      </c>
      <c r="AN223" s="1" t="b">
        <f t="shared" si="60"/>
        <v>1</v>
      </c>
      <c r="AO223" s="1">
        <v>9.4879999999999995</v>
      </c>
    </row>
    <row r="224" spans="1:41">
      <c r="A224" s="7">
        <v>221</v>
      </c>
      <c r="B224" s="9" t="s">
        <v>101</v>
      </c>
      <c r="C224" s="9" t="s">
        <v>29</v>
      </c>
      <c r="D224" s="9" t="s">
        <v>28</v>
      </c>
      <c r="E224" s="16" t="s">
        <v>29</v>
      </c>
      <c r="F224" s="2" t="b">
        <f t="shared" si="53"/>
        <v>0</v>
      </c>
      <c r="G224" s="2" t="b">
        <f t="shared" si="51"/>
        <v>1</v>
      </c>
      <c r="H224" s="1" t="s">
        <v>285</v>
      </c>
      <c r="K224" s="2"/>
      <c r="L224" s="2"/>
      <c r="M224" s="1">
        <f>PRODUCT(SUM(PRODUCT(R224,overview!$J$7),PRODUCT(W224,overview!$K$7),PRODUCT(AB224,overview!$L$7)),1/SUM(overview!$J$7:$L$7))</f>
        <v>0.79127500000000006</v>
      </c>
      <c r="N224" s="1">
        <f>PRODUCT(SUM(PRODUCT(S224,overview!$J$7),PRODUCT(X224,overview!$K$7),PRODUCT(AC224,overview!$L$7)),1/SUM(overview!$J$7:$L$7))</f>
        <v>2.2087250000000003</v>
      </c>
      <c r="O224" s="1">
        <f t="shared" si="47"/>
        <v>17</v>
      </c>
      <c r="P224" s="1">
        <f t="shared" si="48"/>
        <v>9</v>
      </c>
      <c r="Q224" s="1">
        <f t="shared" si="52"/>
        <v>0.18966158943175229</v>
      </c>
      <c r="R224" s="1">
        <v>0.70599999999999996</v>
      </c>
      <c r="S224" s="1">
        <v>2.294</v>
      </c>
      <c r="T224" s="1">
        <v>9.5</v>
      </c>
      <c r="U224" s="1">
        <v>2.5</v>
      </c>
      <c r="V224" s="1">
        <f t="shared" si="49"/>
        <v>8.0989308493552958E-2</v>
      </c>
      <c r="W224" s="1">
        <v>0.84399999999999997</v>
      </c>
      <c r="X224" s="1">
        <v>2.1560000000000001</v>
      </c>
      <c r="Y224" s="1">
        <v>6.5</v>
      </c>
      <c r="Z224" s="1">
        <v>6.5</v>
      </c>
      <c r="AA224" s="1">
        <f t="shared" si="50"/>
        <v>0.39146567717996289</v>
      </c>
      <c r="AB224" s="1">
        <v>0.66700000000000004</v>
      </c>
      <c r="AC224" s="1">
        <v>2.3330000000000002</v>
      </c>
      <c r="AD224" s="1">
        <v>1</v>
      </c>
      <c r="AE224" s="1">
        <v>0</v>
      </c>
      <c r="AF224" s="1">
        <f t="shared" si="46"/>
        <v>0</v>
      </c>
      <c r="AH224" s="1">
        <f t="shared" si="54"/>
        <v>0.45498923610130731</v>
      </c>
      <c r="AI224" s="1">
        <f t="shared" si="55"/>
        <v>9.3423625053071627E-2</v>
      </c>
      <c r="AJ224" s="1">
        <f t="shared" si="56"/>
        <v>0.33882023781767312</v>
      </c>
      <c r="AK224" s="1">
        <f t="shared" si="57"/>
        <v>14.583028029237047</v>
      </c>
      <c r="AL224" s="1" t="b">
        <f t="shared" si="58"/>
        <v>1</v>
      </c>
      <c r="AM224" s="1">
        <f t="shared" si="59"/>
        <v>36.462292002139108</v>
      </c>
      <c r="AN224" s="1" t="b">
        <f t="shared" si="60"/>
        <v>1</v>
      </c>
      <c r="AO224" s="1">
        <v>9.4879999999999995</v>
      </c>
    </row>
    <row r="225" spans="1:41">
      <c r="A225" s="7">
        <v>222</v>
      </c>
      <c r="B225" s="9" t="s">
        <v>32</v>
      </c>
      <c r="C225" s="9" t="s">
        <v>33</v>
      </c>
      <c r="D225" s="9" t="s">
        <v>85</v>
      </c>
      <c r="E225" s="16" t="s">
        <v>86</v>
      </c>
      <c r="F225" s="2" t="b">
        <f t="shared" si="53"/>
        <v>0</v>
      </c>
      <c r="G225" s="2" t="b">
        <f t="shared" si="51"/>
        <v>1</v>
      </c>
      <c r="H225" s="1" t="s">
        <v>285</v>
      </c>
      <c r="J225" s="2"/>
      <c r="K225" s="2"/>
      <c r="L225" s="2"/>
      <c r="M225" s="1">
        <f>PRODUCT(SUM(PRODUCT(R225,overview!$J$7),PRODUCT(W225,overview!$K$7),PRODUCT(AB225,overview!$L$7)),1/SUM(overview!$J$7:$L$7))</f>
        <v>0.40557500000000002</v>
      </c>
      <c r="N225" s="1">
        <f>PRODUCT(SUM(PRODUCT(S225,overview!$J$7),PRODUCT(X225,overview!$K$7),PRODUCT(AC225,overview!$L$7)),1/SUM(overview!$J$7:$L$7))</f>
        <v>2.5944250000000002</v>
      </c>
      <c r="O225" s="1">
        <f t="shared" si="47"/>
        <v>7</v>
      </c>
      <c r="P225" s="1">
        <f t="shared" si="48"/>
        <v>18</v>
      </c>
      <c r="Q225" s="1">
        <f t="shared" si="52"/>
        <v>0.40198006990263457</v>
      </c>
      <c r="R225" s="1">
        <v>0.9</v>
      </c>
      <c r="S225" s="1">
        <v>2.1</v>
      </c>
      <c r="T225" s="1">
        <v>5</v>
      </c>
      <c r="U225" s="1">
        <v>7</v>
      </c>
      <c r="V225" s="1">
        <f t="shared" si="49"/>
        <v>0.60000000000000009</v>
      </c>
      <c r="W225" s="1">
        <v>0.13300000000000001</v>
      </c>
      <c r="X225" s="1">
        <v>2.867</v>
      </c>
      <c r="Y225" s="1">
        <v>1.5</v>
      </c>
      <c r="Z225" s="1">
        <v>8.5</v>
      </c>
      <c r="AA225" s="1">
        <f t="shared" si="50"/>
        <v>0.26287640971980003</v>
      </c>
      <c r="AB225" s="1">
        <v>0.29799999999999999</v>
      </c>
      <c r="AC225" s="1">
        <v>2.702</v>
      </c>
      <c r="AD225" s="1">
        <v>0.5</v>
      </c>
      <c r="AE225" s="1">
        <v>2.5</v>
      </c>
      <c r="AF225" s="1">
        <f t="shared" si="46"/>
        <v>0.55144337527757215</v>
      </c>
      <c r="AH225" s="1">
        <f t="shared" si="54"/>
        <v>0.50864279535586243</v>
      </c>
      <c r="AI225" s="1">
        <f t="shared" si="55"/>
        <v>8.7716090523571613E-2</v>
      </c>
      <c r="AJ225" s="1">
        <f t="shared" si="56"/>
        <v>0.33882023781767312</v>
      </c>
      <c r="AK225" s="1">
        <f t="shared" si="57"/>
        <v>16.333615823194428</v>
      </c>
      <c r="AL225" s="1" t="b">
        <f t="shared" si="58"/>
        <v>1</v>
      </c>
      <c r="AM225" s="1">
        <f t="shared" si="59"/>
        <v>45.925916445338537</v>
      </c>
      <c r="AN225" s="1" t="b">
        <f t="shared" si="60"/>
        <v>1</v>
      </c>
      <c r="AO225" s="1">
        <v>9.4879999999999995</v>
      </c>
    </row>
    <row r="226" spans="1:41">
      <c r="A226" s="7">
        <v>223</v>
      </c>
      <c r="B226" s="9" t="s">
        <v>56</v>
      </c>
      <c r="C226" s="9" t="s">
        <v>31</v>
      </c>
      <c r="D226" s="9" t="s">
        <v>30</v>
      </c>
      <c r="E226" s="16" t="s">
        <v>31</v>
      </c>
      <c r="F226" s="2" t="b">
        <f t="shared" si="53"/>
        <v>0</v>
      </c>
      <c r="G226" s="2" t="b">
        <f t="shared" si="51"/>
        <v>0</v>
      </c>
      <c r="H226" s="1" t="s">
        <v>285</v>
      </c>
      <c r="J226" s="2"/>
      <c r="K226" s="2"/>
      <c r="L226" s="2"/>
      <c r="M226" s="1">
        <f>PRODUCT(SUM(PRODUCT(R226,overview!$J$7),PRODUCT(W226,overview!$K$7),PRODUCT(AB226,overview!$L$7)),1/SUM(overview!$J$7:$L$7))</f>
        <v>0.98125000000000007</v>
      </c>
      <c r="N226" s="1">
        <f>PRODUCT(SUM(PRODUCT(S226,overview!$J$7),PRODUCT(X226,overview!$K$7),PRODUCT(AC226,overview!$L$7)),1/SUM(overview!$J$7:$L$7))</f>
        <v>2.0187500000000003</v>
      </c>
      <c r="O226" s="1">
        <f t="shared" si="47"/>
        <v>20</v>
      </c>
      <c r="P226" s="1">
        <f t="shared" si="48"/>
        <v>10</v>
      </c>
      <c r="Q226" s="1">
        <f t="shared" si="52"/>
        <v>0.24303405572755418</v>
      </c>
      <c r="R226" s="1">
        <v>1</v>
      </c>
      <c r="S226" s="1">
        <v>2</v>
      </c>
      <c r="T226" s="1">
        <v>9</v>
      </c>
      <c r="U226" s="1">
        <v>0</v>
      </c>
      <c r="V226" s="1">
        <f t="shared" si="49"/>
        <v>0</v>
      </c>
      <c r="W226" s="1">
        <v>0.97</v>
      </c>
      <c r="X226" s="1">
        <v>2.0299999999999998</v>
      </c>
      <c r="Y226" s="1">
        <v>10</v>
      </c>
      <c r="Z226" s="1">
        <v>10</v>
      </c>
      <c r="AA226" s="1">
        <f t="shared" si="50"/>
        <v>0.47783251231527096</v>
      </c>
      <c r="AB226" s="1">
        <v>1</v>
      </c>
      <c r="AC226" s="1">
        <v>2</v>
      </c>
      <c r="AD226" s="1">
        <v>1</v>
      </c>
      <c r="AE226" s="1">
        <v>0</v>
      </c>
      <c r="AF226" s="1">
        <f t="shared" si="46"/>
        <v>0</v>
      </c>
      <c r="AH226" s="1">
        <f t="shared" si="54"/>
        <v>0.5088109969583261</v>
      </c>
      <c r="AI226" s="1">
        <f t="shared" si="55"/>
        <v>7.8554360812425311E-2</v>
      </c>
      <c r="AJ226" s="1">
        <f t="shared" si="56"/>
        <v>0.28235019818139429</v>
      </c>
      <c r="AK226" s="1">
        <f t="shared" si="57"/>
        <v>16.570578590066209</v>
      </c>
      <c r="AL226" s="1" t="b">
        <f t="shared" si="58"/>
        <v>1</v>
      </c>
      <c r="AM226" s="1">
        <f t="shared" si="59"/>
        <v>53.99736216374793</v>
      </c>
      <c r="AN226" s="1" t="b">
        <f t="shared" si="60"/>
        <v>1</v>
      </c>
      <c r="AO226" s="1">
        <v>9.4879999999999995</v>
      </c>
    </row>
    <row r="227" spans="1:41">
      <c r="A227" s="7">
        <v>224</v>
      </c>
      <c r="B227" s="9" t="s">
        <v>76</v>
      </c>
      <c r="C227" s="9" t="s">
        <v>46</v>
      </c>
      <c r="D227" s="9" t="s">
        <v>30</v>
      </c>
      <c r="E227" s="16" t="s">
        <v>31</v>
      </c>
      <c r="F227" s="2" t="b">
        <f t="shared" si="53"/>
        <v>0</v>
      </c>
      <c r="G227" s="2" t="b">
        <f t="shared" si="51"/>
        <v>0</v>
      </c>
      <c r="H227" s="1" t="s">
        <v>285</v>
      </c>
      <c r="J227" s="2"/>
      <c r="M227" s="1">
        <f>PRODUCT(SUM(PRODUCT(R227,overview!$J$7),PRODUCT(W227,overview!$K$7),PRODUCT(AB227,overview!$L$7)),1/SUM(overview!$J$7:$L$7))</f>
        <v>0.98032500000000011</v>
      </c>
      <c r="N227" s="1">
        <f>PRODUCT(SUM(PRODUCT(S227,overview!$J$7),PRODUCT(X227,overview!$K$7),PRODUCT(AC227,overview!$L$7)),1/SUM(overview!$J$7:$L$7))</f>
        <v>2.0196749999999999</v>
      </c>
      <c r="O227" s="1">
        <f t="shared" si="47"/>
        <v>11</v>
      </c>
      <c r="P227" s="1">
        <f t="shared" si="48"/>
        <v>10</v>
      </c>
      <c r="Q227" s="1">
        <f t="shared" si="52"/>
        <v>0.44126136405834882</v>
      </c>
      <c r="R227" s="1">
        <v>1.0649999999999999</v>
      </c>
      <c r="S227" s="1">
        <v>1.9350000000000001</v>
      </c>
      <c r="T227" s="1">
        <v>5</v>
      </c>
      <c r="U227" s="1">
        <v>0</v>
      </c>
      <c r="V227" s="1">
        <f t="shared" si="49"/>
        <v>0</v>
      </c>
      <c r="W227" s="1">
        <v>0.93100000000000005</v>
      </c>
      <c r="X227" s="1">
        <v>2.069</v>
      </c>
      <c r="Y227" s="1">
        <v>5</v>
      </c>
      <c r="Z227" s="1">
        <v>9</v>
      </c>
      <c r="AA227" s="1">
        <f t="shared" si="50"/>
        <v>0.80995650072498804</v>
      </c>
      <c r="AB227" s="1">
        <v>1.028</v>
      </c>
      <c r="AC227" s="1">
        <v>1.972</v>
      </c>
      <c r="AD227" s="1">
        <v>1</v>
      </c>
      <c r="AE227" s="1">
        <v>1</v>
      </c>
      <c r="AF227" s="1">
        <f t="shared" si="46"/>
        <v>0.52129817444219073</v>
      </c>
      <c r="AH227" s="1">
        <f t="shared" si="54"/>
        <v>0.47598531544706224</v>
      </c>
      <c r="AI227" s="1">
        <f t="shared" si="55"/>
        <v>6.1034777535536523E-2</v>
      </c>
      <c r="AJ227" s="1">
        <f t="shared" si="56"/>
        <v>0.30095045680377136</v>
      </c>
      <c r="AK227" s="1">
        <f t="shared" si="57"/>
        <v>17.379756119817291</v>
      </c>
      <c r="AL227" s="1" t="b">
        <f t="shared" si="58"/>
        <v>1</v>
      </c>
      <c r="AM227" s="1">
        <f t="shared" si="59"/>
        <v>58.405315343567878</v>
      </c>
      <c r="AN227" s="1" t="b">
        <f t="shared" si="60"/>
        <v>1</v>
      </c>
      <c r="AO227" s="1">
        <v>9.4879999999999995</v>
      </c>
    </row>
    <row r="228" spans="1:41">
      <c r="A228" s="7">
        <v>225</v>
      </c>
      <c r="B228" s="9" t="s">
        <v>72</v>
      </c>
      <c r="C228" s="9" t="s">
        <v>73</v>
      </c>
      <c r="D228" s="9" t="s">
        <v>72</v>
      </c>
      <c r="E228" s="16" t="s">
        <v>73</v>
      </c>
      <c r="F228" s="2" t="b">
        <f t="shared" si="53"/>
        <v>0</v>
      </c>
      <c r="G228" s="2" t="b">
        <f t="shared" si="51"/>
        <v>0</v>
      </c>
      <c r="H228" s="1" t="s">
        <v>285</v>
      </c>
      <c r="J228" s="3"/>
      <c r="M228" s="1">
        <f>PRODUCT(SUM(PRODUCT(R228,overview!$J$7),PRODUCT(W228,overview!$K$7),PRODUCT(AB228,overview!$L$7)),1/SUM(overview!$J$7:$L$7))</f>
        <v>0.34862499999999996</v>
      </c>
      <c r="N228" s="1">
        <f>PRODUCT(SUM(PRODUCT(S228,overview!$J$7),PRODUCT(X228,overview!$K$7),PRODUCT(AC228,overview!$L$7)),1/SUM(overview!$J$7:$L$7))</f>
        <v>2.6513749999999998</v>
      </c>
      <c r="O228" s="1">
        <f t="shared" si="47"/>
        <v>7.5</v>
      </c>
      <c r="P228" s="1">
        <f t="shared" si="48"/>
        <v>7.5</v>
      </c>
      <c r="Q228" s="1">
        <f t="shared" si="52"/>
        <v>0.13148837867144406</v>
      </c>
      <c r="R228" s="1">
        <v>0.33300000000000002</v>
      </c>
      <c r="S228" s="1">
        <v>2.6669999999999998</v>
      </c>
      <c r="T228" s="1">
        <v>4</v>
      </c>
      <c r="U228" s="1">
        <v>0</v>
      </c>
      <c r="V228" s="1">
        <f t="shared" si="49"/>
        <v>0</v>
      </c>
      <c r="W228" s="1">
        <v>0.35799999999999998</v>
      </c>
      <c r="X228" s="1">
        <v>2.6419999999999999</v>
      </c>
      <c r="Y228" s="1">
        <v>3.5</v>
      </c>
      <c r="Z228" s="1">
        <v>7.5</v>
      </c>
      <c r="AA228" s="1">
        <f t="shared" si="50"/>
        <v>0.29036444252189902</v>
      </c>
      <c r="AB228" s="1">
        <v>0.33300000000000002</v>
      </c>
      <c r="AC228" s="1">
        <v>2.6669999999999998</v>
      </c>
      <c r="AD228" s="1">
        <v>0</v>
      </c>
      <c r="AE228" s="1">
        <v>0</v>
      </c>
      <c r="AF228" s="1" t="e">
        <f t="shared" si="46"/>
        <v>#DIV/0!</v>
      </c>
      <c r="AH228" s="1">
        <f t="shared" si="54"/>
        <v>0.51836718021156725</v>
      </c>
      <c r="AI228" s="1">
        <f t="shared" si="55"/>
        <v>7.6047772338966133E-2</v>
      </c>
      <c r="AJ228" s="1">
        <f t="shared" si="56"/>
        <v>0.28255414188561828</v>
      </c>
      <c r="AK228" s="1">
        <f t="shared" si="57"/>
        <v>15.563421614994054</v>
      </c>
      <c r="AL228" s="1" t="b">
        <f t="shared" si="58"/>
        <v>1</v>
      </c>
      <c r="AM228" s="1">
        <f t="shared" si="59"/>
        <v>66.69845025441073</v>
      </c>
      <c r="AN228" s="1" t="b">
        <f t="shared" si="60"/>
        <v>1</v>
      </c>
      <c r="AO228" s="1">
        <v>9.4879999999999995</v>
      </c>
    </row>
    <row r="229" spans="1:41">
      <c r="A229" s="7">
        <v>226</v>
      </c>
      <c r="B229" s="9" t="s">
        <v>90</v>
      </c>
      <c r="C229" s="9" t="s">
        <v>91</v>
      </c>
      <c r="D229" s="9" t="s">
        <v>47</v>
      </c>
      <c r="E229" s="16" t="s">
        <v>48</v>
      </c>
      <c r="F229" s="2" t="b">
        <f t="shared" si="53"/>
        <v>1</v>
      </c>
      <c r="G229" s="2" t="b">
        <f t="shared" si="51"/>
        <v>1</v>
      </c>
      <c r="H229" s="1" t="s">
        <v>285</v>
      </c>
      <c r="J229" s="3"/>
      <c r="K229" s="4" t="s">
        <v>34</v>
      </c>
      <c r="L229" s="3" t="s">
        <v>173</v>
      </c>
      <c r="M229" s="1">
        <f>PRODUCT(SUM(PRODUCT(R229,overview!$J$7),PRODUCT(W229,overview!$K$7),PRODUCT(AB229,overview!$L$7)),1/SUM(overview!$J$7:$L$7))</f>
        <v>0.67192499999999999</v>
      </c>
      <c r="N229" s="1">
        <f>PRODUCT(SUM(PRODUCT(S229,overview!$J$7),PRODUCT(X229,overview!$K$7),PRODUCT(AC229,overview!$L$7)),1/SUM(overview!$J$7:$L$7))</f>
        <v>2.3280749999999997</v>
      </c>
      <c r="O229" s="1">
        <f t="shared" si="47"/>
        <v>7.7</v>
      </c>
      <c r="P229" s="1">
        <f t="shared" si="48"/>
        <v>14.3</v>
      </c>
      <c r="Q229" s="1">
        <f t="shared" si="52"/>
        <v>0.53600537537910697</v>
      </c>
      <c r="R229" s="1">
        <v>1.6E-2</v>
      </c>
      <c r="S229" s="1">
        <v>2.984</v>
      </c>
      <c r="T229" s="1">
        <v>0.7</v>
      </c>
      <c r="U229" s="1">
        <v>2.2999999999999998</v>
      </c>
      <c r="V229" s="1">
        <f t="shared" si="49"/>
        <v>1.7617770968977403E-2</v>
      </c>
      <c r="W229" s="1">
        <v>1.0589999999999999</v>
      </c>
      <c r="X229" s="1">
        <v>1.9410000000000001</v>
      </c>
      <c r="Y229" s="1">
        <v>6.5</v>
      </c>
      <c r="Z229" s="1">
        <v>10.5</v>
      </c>
      <c r="AA229" s="1">
        <f t="shared" si="50"/>
        <v>0.88134585661633569</v>
      </c>
      <c r="AB229" s="1">
        <v>0.17799999999999999</v>
      </c>
      <c r="AC229" s="1">
        <v>2.8220000000000001</v>
      </c>
      <c r="AD229" s="1">
        <v>0.5</v>
      </c>
      <c r="AE229" s="1">
        <v>1.5</v>
      </c>
      <c r="AF229" s="1">
        <f t="shared" si="46"/>
        <v>0.18922749822820695</v>
      </c>
      <c r="AH229" s="1">
        <f t="shared" si="54"/>
        <v>0.52981950683809176</v>
      </c>
      <c r="AI229" s="1">
        <f t="shared" si="55"/>
        <v>9.1270302360088831E-2</v>
      </c>
      <c r="AJ229" s="1">
        <f t="shared" si="56"/>
        <v>0.36114054816452562</v>
      </c>
      <c r="AK229" s="1">
        <f t="shared" si="57"/>
        <v>16.025276287886559</v>
      </c>
      <c r="AL229" s="1" t="b">
        <f t="shared" si="58"/>
        <v>1</v>
      </c>
      <c r="AM229" s="1">
        <f t="shared" si="59"/>
        <v>71.488242976854693</v>
      </c>
      <c r="AN229" s="1" t="b">
        <f t="shared" si="60"/>
        <v>1</v>
      </c>
      <c r="AO229" s="1">
        <v>9.4879999999999995</v>
      </c>
    </row>
    <row r="230" spans="1:41">
      <c r="A230" s="7">
        <v>227</v>
      </c>
      <c r="B230" s="9" t="s">
        <v>97</v>
      </c>
      <c r="C230" s="9" t="s">
        <v>42</v>
      </c>
      <c r="D230" s="9" t="s">
        <v>97</v>
      </c>
      <c r="E230" s="16" t="s">
        <v>42</v>
      </c>
      <c r="F230" s="2" t="b">
        <f t="shared" si="53"/>
        <v>0</v>
      </c>
      <c r="G230" s="2" t="b">
        <f t="shared" si="51"/>
        <v>0</v>
      </c>
      <c r="H230" s="1" t="s">
        <v>285</v>
      </c>
      <c r="J230" s="3"/>
      <c r="M230" s="1">
        <f>PRODUCT(SUM(PRODUCT(R230,overview!$J$7),PRODUCT(W230,overview!$K$7),PRODUCT(AB230,overview!$L$7)),1/SUM(overview!$J$7:$L$7))</f>
        <v>0.46899999999999997</v>
      </c>
      <c r="N230" s="1">
        <f>PRODUCT(SUM(PRODUCT(S230,overview!$J$7),PRODUCT(X230,overview!$K$7),PRODUCT(AC230,overview!$L$7)),1/SUM(overview!$J$7:$L$7))</f>
        <v>2.5310000000000006</v>
      </c>
      <c r="O230" s="1">
        <f t="shared" si="47"/>
        <v>14</v>
      </c>
      <c r="P230" s="1">
        <f t="shared" si="48"/>
        <v>7</v>
      </c>
      <c r="Q230" s="1">
        <f t="shared" si="52"/>
        <v>9.2651126037139445E-2</v>
      </c>
      <c r="R230" s="1">
        <v>0.42899999999999999</v>
      </c>
      <c r="S230" s="1">
        <v>2.5710000000000002</v>
      </c>
      <c r="T230" s="1">
        <v>6</v>
      </c>
      <c r="U230" s="1">
        <v>0</v>
      </c>
      <c r="V230" s="1">
        <f t="shared" si="49"/>
        <v>0</v>
      </c>
      <c r="W230" s="1">
        <v>0.49299999999999999</v>
      </c>
      <c r="X230" s="1">
        <v>2.5070000000000001</v>
      </c>
      <c r="Y230" s="1">
        <v>8</v>
      </c>
      <c r="Z230" s="1">
        <v>7</v>
      </c>
      <c r="AA230" s="1">
        <f t="shared" si="50"/>
        <v>0.17206820901475867</v>
      </c>
      <c r="AB230" s="1">
        <v>0.42899999999999999</v>
      </c>
      <c r="AC230" s="1">
        <v>2.5710000000000002</v>
      </c>
      <c r="AD230" s="1">
        <v>0</v>
      </c>
      <c r="AE230" s="1">
        <v>0</v>
      </c>
      <c r="AF230" s="1" t="e">
        <f t="shared" si="46"/>
        <v>#DIV/0!</v>
      </c>
      <c r="AH230" s="1">
        <f t="shared" si="54"/>
        <v>0.57427568340235646</v>
      </c>
      <c r="AI230" s="1">
        <f t="shared" si="55"/>
        <v>6.7002946013634643E-2</v>
      </c>
      <c r="AJ230" s="1">
        <f t="shared" si="56"/>
        <v>0.22574023563816331</v>
      </c>
      <c r="AK230" s="1">
        <f t="shared" si="57"/>
        <v>14.513724368012584</v>
      </c>
      <c r="AL230" s="1" t="b">
        <f t="shared" si="58"/>
        <v>1</v>
      </c>
      <c r="AM230" s="1">
        <f t="shared" si="59"/>
        <v>74.635237956397702</v>
      </c>
      <c r="AN230" s="1" t="b">
        <f t="shared" si="60"/>
        <v>1</v>
      </c>
      <c r="AO230" s="1">
        <v>9.4879999999999995</v>
      </c>
    </row>
    <row r="231" spans="1:41">
      <c r="A231" s="7">
        <v>228</v>
      </c>
      <c r="B231" s="9" t="s">
        <v>36</v>
      </c>
      <c r="C231" s="9" t="s">
        <v>37</v>
      </c>
      <c r="D231" s="9" t="s">
        <v>36</v>
      </c>
      <c r="E231" s="16" t="s">
        <v>37</v>
      </c>
      <c r="F231" s="2" t="b">
        <f t="shared" si="53"/>
        <v>0</v>
      </c>
      <c r="G231" s="2" t="b">
        <f t="shared" si="51"/>
        <v>0</v>
      </c>
      <c r="H231" s="1" t="s">
        <v>125</v>
      </c>
      <c r="J231" s="3"/>
      <c r="M231" s="1">
        <f>PRODUCT(SUM(PRODUCT(R231,overview!$J$7),PRODUCT(W231,overview!$K$7),PRODUCT(AB231,overview!$L$7)),1/SUM(overview!$J$7:$L$7))</f>
        <v>1.0596500000000002</v>
      </c>
      <c r="N231" s="1">
        <f>PRODUCT(SUM(PRODUCT(S231,overview!$J$7),PRODUCT(X231,overview!$K$7),PRODUCT(AC231,overview!$L$7)),1/SUM(overview!$J$7:$L$7))</f>
        <v>1.9403500000000002</v>
      </c>
      <c r="O231" s="1">
        <f t="shared" si="47"/>
        <v>15</v>
      </c>
      <c r="P231" s="1">
        <f t="shared" si="48"/>
        <v>13</v>
      </c>
      <c r="Q231" s="1">
        <f t="shared" si="52"/>
        <v>0.47329777273859536</v>
      </c>
      <c r="R231" s="1">
        <v>1.024</v>
      </c>
      <c r="S231" s="1">
        <v>1.976</v>
      </c>
      <c r="T231" s="1">
        <v>6</v>
      </c>
      <c r="U231" s="1">
        <v>1</v>
      </c>
      <c r="V231" s="1">
        <f t="shared" si="49"/>
        <v>8.6369770580296892E-2</v>
      </c>
      <c r="W231" s="1">
        <v>1.0820000000000001</v>
      </c>
      <c r="X231" s="1">
        <v>1.9179999999999999</v>
      </c>
      <c r="Y231" s="1">
        <v>9</v>
      </c>
      <c r="Z231" s="1">
        <v>12</v>
      </c>
      <c r="AA231" s="1">
        <f t="shared" si="50"/>
        <v>0.75217240180743838</v>
      </c>
      <c r="AB231" s="1">
        <v>1</v>
      </c>
      <c r="AC231" s="1">
        <v>2</v>
      </c>
      <c r="AD231" s="1">
        <v>0</v>
      </c>
      <c r="AE231" s="1">
        <v>0</v>
      </c>
      <c r="AF231" s="1" t="e">
        <f t="shared" si="46"/>
        <v>#DIV/0!</v>
      </c>
      <c r="AH231" s="1">
        <f t="shared" si="54"/>
        <v>0.55048163366868175</v>
      </c>
      <c r="AI231" s="1">
        <f t="shared" si="55"/>
        <v>6.9521831039666554E-2</v>
      </c>
      <c r="AJ231" s="1">
        <f t="shared" si="56"/>
        <v>0.27590473244664404</v>
      </c>
      <c r="AK231" s="1">
        <f t="shared" si="57"/>
        <v>13.363706067587861</v>
      </c>
      <c r="AL231" s="1" t="b">
        <f t="shared" si="58"/>
        <v>1</v>
      </c>
      <c r="AM231" s="1">
        <f t="shared" si="59"/>
        <v>79.17036956310244</v>
      </c>
      <c r="AN231" s="1" t="b">
        <f t="shared" si="60"/>
        <v>1</v>
      </c>
      <c r="AO231" s="1">
        <v>9.4879999999999995</v>
      </c>
    </row>
    <row r="232" spans="1:41">
      <c r="A232" s="7">
        <v>229</v>
      </c>
      <c r="B232" s="9" t="s">
        <v>60</v>
      </c>
      <c r="C232" s="9" t="s">
        <v>61</v>
      </c>
      <c r="D232" s="9" t="s">
        <v>83</v>
      </c>
      <c r="E232" s="16" t="s">
        <v>61</v>
      </c>
      <c r="F232" s="2" t="b">
        <f t="shared" si="53"/>
        <v>0</v>
      </c>
      <c r="G232" s="2" t="b">
        <f t="shared" si="51"/>
        <v>0</v>
      </c>
      <c r="H232" s="1" t="s">
        <v>125</v>
      </c>
      <c r="J232" s="3"/>
      <c r="M232" s="1">
        <f>PRODUCT(SUM(PRODUCT(R232,overview!$J$7),PRODUCT(W232,overview!$K$7),PRODUCT(AB232,overview!$L$7)),1/SUM(overview!$J$7:$L$7))</f>
        <v>0.94125000000000014</v>
      </c>
      <c r="N232" s="1">
        <f>PRODUCT(SUM(PRODUCT(S232,overview!$J$7),PRODUCT(X232,overview!$K$7),PRODUCT(AC232,overview!$L$7)),1/SUM(overview!$J$7:$L$7))</f>
        <v>2.0587499999999999</v>
      </c>
      <c r="O232" s="1">
        <f t="shared" si="47"/>
        <v>16</v>
      </c>
      <c r="P232" s="1">
        <f t="shared" si="48"/>
        <v>8</v>
      </c>
      <c r="Q232" s="1">
        <f t="shared" si="52"/>
        <v>0.22859744990892539</v>
      </c>
      <c r="R232" s="1">
        <v>1</v>
      </c>
      <c r="S232" s="1">
        <v>2</v>
      </c>
      <c r="T232" s="1">
        <v>9</v>
      </c>
      <c r="U232" s="1">
        <v>0</v>
      </c>
      <c r="V232" s="1">
        <f t="shared" si="49"/>
        <v>0</v>
      </c>
      <c r="W232" s="1">
        <v>0.90600000000000003</v>
      </c>
      <c r="X232" s="1">
        <v>2.0939999999999999</v>
      </c>
      <c r="Y232" s="1">
        <v>6</v>
      </c>
      <c r="Z232" s="1">
        <v>8</v>
      </c>
      <c r="AA232" s="1">
        <f t="shared" si="50"/>
        <v>0.57688634192932187</v>
      </c>
      <c r="AB232" s="1">
        <v>1</v>
      </c>
      <c r="AC232" s="1">
        <v>2</v>
      </c>
      <c r="AD232" s="1">
        <v>1</v>
      </c>
      <c r="AE232" s="1">
        <v>0</v>
      </c>
      <c r="AF232" s="1">
        <f t="shared" si="46"/>
        <v>0</v>
      </c>
      <c r="AH232" s="1">
        <f t="shared" si="54"/>
        <v>0.51496767420108858</v>
      </c>
      <c r="AI232" s="1">
        <f t="shared" si="55"/>
        <v>5.8477596245594225E-2</v>
      </c>
      <c r="AJ232" s="1">
        <f t="shared" si="56"/>
        <v>0.2425166610188636</v>
      </c>
      <c r="AK232" s="1">
        <f t="shared" si="57"/>
        <v>10.226891073031947</v>
      </c>
      <c r="AL232" s="1" t="b">
        <f t="shared" si="58"/>
        <v>1</v>
      </c>
      <c r="AM232" s="1">
        <f t="shared" si="59"/>
        <v>80.25951071387702</v>
      </c>
      <c r="AN232" s="1" t="b">
        <f t="shared" si="60"/>
        <v>1</v>
      </c>
      <c r="AO232" s="1">
        <v>9.4879999999999995</v>
      </c>
    </row>
    <row r="233" spans="1:41">
      <c r="A233" s="7">
        <v>230</v>
      </c>
      <c r="B233" s="9" t="s">
        <v>64</v>
      </c>
      <c r="C233" s="9" t="s">
        <v>2</v>
      </c>
      <c r="D233" s="9" t="s">
        <v>32</v>
      </c>
      <c r="E233" s="16" t="s">
        <v>33</v>
      </c>
      <c r="F233" s="2" t="b">
        <f t="shared" si="53"/>
        <v>0</v>
      </c>
      <c r="G233" s="2" t="b">
        <f t="shared" si="51"/>
        <v>1</v>
      </c>
      <c r="H233" s="1" t="s">
        <v>125</v>
      </c>
      <c r="J233" s="3"/>
      <c r="K233" s="4" t="s">
        <v>34</v>
      </c>
      <c r="L233" s="3" t="s">
        <v>174</v>
      </c>
      <c r="M233" s="1">
        <f>PRODUCT(SUM(PRODUCT(R233,overview!$J$7),PRODUCT(W233,overview!$K$7),PRODUCT(AB233,overview!$L$7)),1/SUM(overview!$J$7:$L$7))</f>
        <v>0.68402500000000011</v>
      </c>
      <c r="N233" s="1">
        <f>PRODUCT(SUM(PRODUCT(S233,overview!$J$7),PRODUCT(X233,overview!$K$7),PRODUCT(AC233,overview!$L$7)),1/SUM(overview!$J$7:$L$7))</f>
        <v>2.3159750000000003</v>
      </c>
      <c r="O233" s="1">
        <f t="shared" si="47"/>
        <v>19</v>
      </c>
      <c r="P233" s="1">
        <f t="shared" si="48"/>
        <v>16</v>
      </c>
      <c r="Q233" s="1">
        <f t="shared" si="52"/>
        <v>0.24871643805808741</v>
      </c>
      <c r="R233" s="1">
        <v>0.34</v>
      </c>
      <c r="S233" s="1">
        <v>2.66</v>
      </c>
      <c r="T233" s="1">
        <v>6</v>
      </c>
      <c r="U233" s="1">
        <v>1</v>
      </c>
      <c r="V233" s="1">
        <f t="shared" si="49"/>
        <v>2.1303258145363407E-2</v>
      </c>
      <c r="W233" s="1">
        <v>0.88400000000000001</v>
      </c>
      <c r="X233" s="1">
        <v>2.1160000000000001</v>
      </c>
      <c r="Y233" s="1">
        <v>12</v>
      </c>
      <c r="Z233" s="1">
        <v>13</v>
      </c>
      <c r="AA233" s="1">
        <f t="shared" si="50"/>
        <v>0.45258349086326399</v>
      </c>
      <c r="AB233" s="1">
        <v>0.501</v>
      </c>
      <c r="AC233" s="1">
        <v>2.4990000000000001</v>
      </c>
      <c r="AD233" s="1">
        <v>1</v>
      </c>
      <c r="AE233" s="1">
        <v>2</v>
      </c>
      <c r="AF233" s="1">
        <f t="shared" si="46"/>
        <v>0.40096038415366142</v>
      </c>
      <c r="AH233" s="1">
        <f t="shared" si="54"/>
        <v>0.59059374683453369</v>
      </c>
      <c r="AI233" s="1">
        <f t="shared" si="55"/>
        <v>7.6654751420331901E-2</v>
      </c>
      <c r="AJ233" s="1">
        <f t="shared" si="56"/>
        <v>0.24251666101886363</v>
      </c>
      <c r="AK233" s="1">
        <f t="shared" si="57"/>
        <v>10.434658999967651</v>
      </c>
      <c r="AL233" s="1" t="b">
        <f t="shared" si="58"/>
        <v>1</v>
      </c>
      <c r="AM233" s="1">
        <f t="shared" si="59"/>
        <v>73.770811038990189</v>
      </c>
      <c r="AN233" s="1" t="b">
        <f t="shared" si="60"/>
        <v>1</v>
      </c>
      <c r="AO233" s="1">
        <v>9.4879999999999995</v>
      </c>
    </row>
    <row r="234" spans="1:41">
      <c r="A234" s="7">
        <v>231</v>
      </c>
      <c r="B234" s="9" t="s">
        <v>85</v>
      </c>
      <c r="C234" s="9" t="s">
        <v>86</v>
      </c>
      <c r="D234" s="9" t="s">
        <v>85</v>
      </c>
      <c r="E234" s="16" t="s">
        <v>86</v>
      </c>
      <c r="F234" s="2" t="b">
        <f t="shared" si="53"/>
        <v>0</v>
      </c>
      <c r="G234" s="2" t="b">
        <f t="shared" si="51"/>
        <v>0</v>
      </c>
      <c r="H234" s="1" t="s">
        <v>125</v>
      </c>
      <c r="J234" s="3"/>
      <c r="M234" s="1">
        <f>PRODUCT(SUM(PRODUCT(R234,overview!$J$7),PRODUCT(W234,overview!$K$7),PRODUCT(AB234,overview!$L$7)),1/SUM(overview!$J$7:$L$7))</f>
        <v>0.44167499999999998</v>
      </c>
      <c r="N234" s="1">
        <f>PRODUCT(SUM(PRODUCT(S234,overview!$J$7),PRODUCT(X234,overview!$K$7),PRODUCT(AC234,overview!$L$7)),1/SUM(overview!$J$7:$L$7))</f>
        <v>2.558325</v>
      </c>
      <c r="O234" s="1">
        <f t="shared" si="47"/>
        <v>8.6</v>
      </c>
      <c r="P234" s="1">
        <f t="shared" si="48"/>
        <v>26.4</v>
      </c>
      <c r="Q234" s="1">
        <f t="shared" si="52"/>
        <v>0.529971577060663</v>
      </c>
      <c r="R234" s="1">
        <v>0.20300000000000001</v>
      </c>
      <c r="S234" s="1">
        <v>2.7970000000000002</v>
      </c>
      <c r="T234" s="1">
        <v>3</v>
      </c>
      <c r="U234" s="1">
        <v>4</v>
      </c>
      <c r="V234" s="1">
        <f t="shared" si="49"/>
        <v>9.6770349183649143E-2</v>
      </c>
      <c r="W234" s="1">
        <v>0.59299999999999997</v>
      </c>
      <c r="X234" s="1">
        <v>2.407</v>
      </c>
      <c r="Y234" s="1">
        <v>5.6</v>
      </c>
      <c r="Z234" s="1">
        <v>22.4</v>
      </c>
      <c r="AA234" s="1">
        <f t="shared" si="50"/>
        <v>0.98545907769007057</v>
      </c>
      <c r="AB234" s="1">
        <v>0</v>
      </c>
      <c r="AC234" s="1">
        <v>3</v>
      </c>
      <c r="AD234" s="1">
        <v>0</v>
      </c>
      <c r="AE234" s="1">
        <v>0</v>
      </c>
      <c r="AF234" s="1" t="e">
        <f t="shared" si="46"/>
        <v>#DIV/0!</v>
      </c>
      <c r="AH234" s="1">
        <f t="shared" si="54"/>
        <v>0.55459119640644494</v>
      </c>
      <c r="AI234" s="1">
        <f t="shared" si="55"/>
        <v>9.3200226885989779E-2</v>
      </c>
      <c r="AJ234" s="1">
        <f t="shared" si="56"/>
        <v>0.24204900447890398</v>
      </c>
      <c r="AK234" s="1">
        <f t="shared" si="57"/>
        <v>9.7158014761789211</v>
      </c>
      <c r="AL234" s="1" t="b">
        <f t="shared" si="58"/>
        <v>1</v>
      </c>
      <c r="AM234" s="1">
        <f t="shared" si="59"/>
        <v>66.962678800735901</v>
      </c>
      <c r="AN234" s="1" t="b">
        <f t="shared" si="60"/>
        <v>1</v>
      </c>
      <c r="AO234" s="1">
        <v>9.4879999999999995</v>
      </c>
    </row>
    <row r="235" spans="1:41">
      <c r="A235" s="7">
        <v>232</v>
      </c>
      <c r="B235" s="9" t="s">
        <v>45</v>
      </c>
      <c r="C235" s="9" t="s">
        <v>46</v>
      </c>
      <c r="D235" s="9" t="s">
        <v>45</v>
      </c>
      <c r="E235" s="16" t="s">
        <v>46</v>
      </c>
      <c r="F235" s="2" t="b">
        <f t="shared" si="53"/>
        <v>0</v>
      </c>
      <c r="G235" s="2" t="b">
        <f t="shared" si="51"/>
        <v>0</v>
      </c>
      <c r="H235" s="1" t="s">
        <v>125</v>
      </c>
      <c r="J235" s="3"/>
      <c r="M235" s="1">
        <f>PRODUCT(SUM(PRODUCT(R235,overview!$J$7),PRODUCT(W235,overview!$K$7),PRODUCT(AB235,overview!$L$7)),1/SUM(overview!$J$7:$L$7))</f>
        <v>0.99224999999999997</v>
      </c>
      <c r="N235" s="1">
        <f>PRODUCT(SUM(PRODUCT(S235,overview!$J$7),PRODUCT(X235,overview!$K$7),PRODUCT(AC235,overview!$L$7)),1/SUM(overview!$J$7:$L$7))</f>
        <v>2.0077500000000001</v>
      </c>
      <c r="O235" s="1">
        <f t="shared" si="47"/>
        <v>12</v>
      </c>
      <c r="P235" s="1">
        <f t="shared" si="48"/>
        <v>11</v>
      </c>
      <c r="Q235" s="1">
        <f t="shared" si="52"/>
        <v>0.45302577512140446</v>
      </c>
      <c r="R235" s="1">
        <v>0.96</v>
      </c>
      <c r="S235" s="1">
        <v>2.04</v>
      </c>
      <c r="T235" s="1">
        <v>4.5</v>
      </c>
      <c r="U235" s="1">
        <v>3.5</v>
      </c>
      <c r="V235" s="1">
        <f t="shared" si="49"/>
        <v>0.36601307189542476</v>
      </c>
      <c r="W235" s="1">
        <v>1.01</v>
      </c>
      <c r="X235" s="1">
        <v>1.99</v>
      </c>
      <c r="Y235" s="1">
        <v>7.5</v>
      </c>
      <c r="Z235" s="1">
        <v>7.5</v>
      </c>
      <c r="AA235" s="1">
        <f t="shared" si="50"/>
        <v>0.50753768844221103</v>
      </c>
      <c r="AB235" s="1">
        <v>1</v>
      </c>
      <c r="AC235" s="1">
        <v>2</v>
      </c>
      <c r="AD235" s="1">
        <v>0</v>
      </c>
      <c r="AE235" s="1">
        <v>0</v>
      </c>
      <c r="AF235" s="1" t="e">
        <f t="shared" si="46"/>
        <v>#DIV/0!</v>
      </c>
      <c r="AH235" s="1">
        <f t="shared" si="54"/>
        <v>0.63670506565797669</v>
      </c>
      <c r="AI235" s="1">
        <f t="shared" si="55"/>
        <v>0.10661531490711371</v>
      </c>
      <c r="AJ235" s="1">
        <f t="shared" si="56"/>
        <v>0.32023220403502095</v>
      </c>
      <c r="AK235" s="1">
        <f t="shared" si="57"/>
        <v>12.532485284274385</v>
      </c>
      <c r="AL235" s="1" t="b">
        <f t="shared" si="58"/>
        <v>1</v>
      </c>
      <c r="AM235" s="1">
        <f t="shared" si="59"/>
        <v>61.51594473569709</v>
      </c>
      <c r="AN235" s="1" t="b">
        <f t="shared" si="60"/>
        <v>1</v>
      </c>
      <c r="AO235" s="1">
        <v>9.4879999999999995</v>
      </c>
    </row>
    <row r="236" spans="1:41">
      <c r="A236" s="7">
        <v>233</v>
      </c>
      <c r="B236" s="9" t="s">
        <v>40</v>
      </c>
      <c r="C236" s="9" t="s">
        <v>29</v>
      </c>
      <c r="D236" s="9" t="s">
        <v>28</v>
      </c>
      <c r="E236" s="16" t="s">
        <v>29</v>
      </c>
      <c r="F236" s="2" t="b">
        <f t="shared" si="53"/>
        <v>1</v>
      </c>
      <c r="G236" s="2" t="b">
        <f t="shared" si="51"/>
        <v>1</v>
      </c>
      <c r="H236" s="1" t="s">
        <v>125</v>
      </c>
      <c r="J236" s="3"/>
      <c r="M236" s="1">
        <f>PRODUCT(SUM(PRODUCT(R236,overview!$J$7),PRODUCT(W236,overview!$K$7),PRODUCT(AB236,overview!$L$7)),1/SUM(overview!$J$7:$L$7))</f>
        <v>0.60460000000000003</v>
      </c>
      <c r="N236" s="1">
        <f>PRODUCT(SUM(PRODUCT(S236,overview!$J$7),PRODUCT(X236,overview!$K$7),PRODUCT(AC236,overview!$L$7)),1/SUM(overview!$J$7:$L$7))</f>
        <v>2.3954</v>
      </c>
      <c r="O236" s="1">
        <f t="shared" si="47"/>
        <v>10</v>
      </c>
      <c r="P236" s="1">
        <f t="shared" si="48"/>
        <v>17</v>
      </c>
      <c r="Q236" s="1">
        <f t="shared" si="52"/>
        <v>0.42908073808132263</v>
      </c>
      <c r="R236" s="1">
        <v>0.65300000000000002</v>
      </c>
      <c r="S236" s="1">
        <v>2.347</v>
      </c>
      <c r="T236" s="1">
        <v>4.5</v>
      </c>
      <c r="U236" s="1">
        <v>2.5</v>
      </c>
      <c r="V236" s="1">
        <f t="shared" si="49"/>
        <v>0.15457084694408937</v>
      </c>
      <c r="W236" s="1">
        <v>0.57499999999999996</v>
      </c>
      <c r="X236" s="1">
        <v>2.4249999999999998</v>
      </c>
      <c r="Y236" s="1">
        <v>4.5</v>
      </c>
      <c r="Z236" s="1">
        <v>14.5</v>
      </c>
      <c r="AA236" s="1">
        <f t="shared" si="50"/>
        <v>0.76403207331042378</v>
      </c>
      <c r="AB236" s="1">
        <v>0.66700000000000004</v>
      </c>
      <c r="AC236" s="1">
        <v>2.3330000000000002</v>
      </c>
      <c r="AD236" s="1">
        <v>1</v>
      </c>
      <c r="AE236" s="1">
        <v>0</v>
      </c>
      <c r="AF236" s="1">
        <f t="shared" si="46"/>
        <v>0</v>
      </c>
      <c r="AH236" s="1">
        <f t="shared" si="54"/>
        <v>0.61162404582832186</v>
      </c>
      <c r="AI236" s="1">
        <f t="shared" si="55"/>
        <v>0.11600747430706945</v>
      </c>
      <c r="AJ236" s="1">
        <f t="shared" si="56"/>
        <v>0.3397383483237939</v>
      </c>
      <c r="AK236" s="1">
        <f t="shared" si="57"/>
        <v>17.618558586584907</v>
      </c>
      <c r="AL236" s="1" t="b">
        <f t="shared" si="58"/>
        <v>1</v>
      </c>
      <c r="AM236" s="1">
        <f t="shared" si="59"/>
        <v>57.675885974674351</v>
      </c>
      <c r="AN236" s="1" t="b">
        <f t="shared" si="60"/>
        <v>1</v>
      </c>
      <c r="AO236" s="1">
        <v>9.4879999999999995</v>
      </c>
    </row>
    <row r="237" spans="1:41">
      <c r="A237" s="7">
        <v>234</v>
      </c>
      <c r="B237" s="9" t="s">
        <v>45</v>
      </c>
      <c r="C237" s="9" t="s">
        <v>46</v>
      </c>
      <c r="D237" s="9" t="s">
        <v>45</v>
      </c>
      <c r="E237" s="16" t="s">
        <v>46</v>
      </c>
      <c r="F237" s="2" t="b">
        <f t="shared" si="53"/>
        <v>0</v>
      </c>
      <c r="G237" s="2" t="b">
        <f t="shared" si="51"/>
        <v>0</v>
      </c>
      <c r="H237" s="1" t="s">
        <v>125</v>
      </c>
      <c r="J237" s="3"/>
      <c r="M237" s="1">
        <f>PRODUCT(SUM(PRODUCT(R237,overview!$J$7),PRODUCT(W237,overview!$K$7),PRODUCT(AB237,overview!$L$7)),1/SUM(overview!$J$7:$L$7))</f>
        <v>0.94877499999999992</v>
      </c>
      <c r="N237" s="1">
        <f>PRODUCT(SUM(PRODUCT(S237,overview!$J$7),PRODUCT(X237,overview!$K$7),PRODUCT(AC237,overview!$L$7)),1/SUM(overview!$J$7:$L$7))</f>
        <v>2.0512250000000001</v>
      </c>
      <c r="O237" s="1">
        <f t="shared" si="47"/>
        <v>17</v>
      </c>
      <c r="P237" s="1">
        <f t="shared" si="48"/>
        <v>6</v>
      </c>
      <c r="Q237" s="1">
        <f t="shared" si="52"/>
        <v>0.163249650675027</v>
      </c>
      <c r="R237" s="1">
        <v>1.0089999999999999</v>
      </c>
      <c r="S237" s="1">
        <v>1.9910000000000001</v>
      </c>
      <c r="T237" s="1">
        <v>7</v>
      </c>
      <c r="U237" s="1">
        <v>0</v>
      </c>
      <c r="V237" s="1">
        <f t="shared" si="49"/>
        <v>0</v>
      </c>
      <c r="W237" s="1">
        <v>0.91300000000000003</v>
      </c>
      <c r="X237" s="1">
        <v>2.0870000000000002</v>
      </c>
      <c r="Y237" s="1">
        <v>10</v>
      </c>
      <c r="Z237" s="1">
        <v>6</v>
      </c>
      <c r="AA237" s="1">
        <f t="shared" si="50"/>
        <v>0.26248203162434119</v>
      </c>
      <c r="AB237" s="1">
        <v>1</v>
      </c>
      <c r="AC237" s="1">
        <v>2</v>
      </c>
      <c r="AD237" s="1">
        <v>0</v>
      </c>
      <c r="AE237" s="1">
        <v>0</v>
      </c>
      <c r="AF237" s="1" t="e">
        <f t="shared" si="46"/>
        <v>#DIV/0!</v>
      </c>
      <c r="AH237" s="1">
        <f t="shared" si="54"/>
        <v>0.6313145654034642</v>
      </c>
      <c r="AI237" s="1">
        <f t="shared" si="55"/>
        <v>0.12039220904394561</v>
      </c>
      <c r="AJ237" s="1">
        <f t="shared" si="56"/>
        <v>0.50213580792458401</v>
      </c>
      <c r="AK237" s="1">
        <f t="shared" si="57"/>
        <v>21.081737363075451</v>
      </c>
      <c r="AL237" s="1" t="b">
        <f t="shared" si="58"/>
        <v>1</v>
      </c>
      <c r="AM237" s="1">
        <f t="shared" si="59"/>
        <v>56.394846469433382</v>
      </c>
      <c r="AN237" s="1" t="b">
        <f t="shared" si="60"/>
        <v>1</v>
      </c>
      <c r="AO237" s="1">
        <v>9.4879999999999995</v>
      </c>
    </row>
    <row r="238" spans="1:41">
      <c r="A238" s="7">
        <v>235</v>
      </c>
      <c r="B238" s="9" t="s">
        <v>72</v>
      </c>
      <c r="C238" s="9" t="s">
        <v>73</v>
      </c>
      <c r="D238" s="9" t="s">
        <v>72</v>
      </c>
      <c r="E238" s="16" t="s">
        <v>73</v>
      </c>
      <c r="F238" s="2" t="b">
        <f t="shared" si="53"/>
        <v>0</v>
      </c>
      <c r="G238" s="2" t="b">
        <f t="shared" si="51"/>
        <v>0</v>
      </c>
      <c r="H238" s="1" t="s">
        <v>125</v>
      </c>
      <c r="J238" s="3"/>
      <c r="K238" s="2"/>
      <c r="L238" s="2"/>
      <c r="M238" s="1">
        <f>PRODUCT(SUM(PRODUCT(R238,overview!$J$7),PRODUCT(W238,overview!$K$7),PRODUCT(AB238,overview!$L$7)),1/SUM(overview!$J$7:$L$7))</f>
        <v>0.38487500000000008</v>
      </c>
      <c r="N238" s="1">
        <f>PRODUCT(SUM(PRODUCT(S238,overview!$J$7),PRODUCT(X238,overview!$K$7),PRODUCT(AC238,overview!$L$7)),1/SUM(overview!$J$7:$L$7))</f>
        <v>2.6151250000000004</v>
      </c>
      <c r="O238" s="1">
        <f t="shared" si="47"/>
        <v>12.5</v>
      </c>
      <c r="P238" s="1">
        <f t="shared" si="48"/>
        <v>11.5</v>
      </c>
      <c r="Q238" s="1">
        <f t="shared" si="52"/>
        <v>0.13539888150662016</v>
      </c>
      <c r="R238" s="1">
        <v>0.33300000000000002</v>
      </c>
      <c r="S238" s="1">
        <v>2.6669999999999998</v>
      </c>
      <c r="T238" s="1">
        <v>7</v>
      </c>
      <c r="U238" s="1">
        <v>0</v>
      </c>
      <c r="V238" s="1">
        <f t="shared" si="49"/>
        <v>0</v>
      </c>
      <c r="W238" s="1">
        <v>0.41599999999999998</v>
      </c>
      <c r="X238" s="1">
        <v>2.5840000000000001</v>
      </c>
      <c r="Y238" s="1">
        <v>5.5</v>
      </c>
      <c r="Z238" s="1">
        <v>11.5</v>
      </c>
      <c r="AA238" s="1">
        <f t="shared" si="50"/>
        <v>0.3366169434280889</v>
      </c>
      <c r="AB238" s="1">
        <v>0.33300000000000002</v>
      </c>
      <c r="AC238" s="1">
        <v>2.6669999999999998</v>
      </c>
      <c r="AD238" s="1">
        <v>0</v>
      </c>
      <c r="AE238" s="1">
        <v>0</v>
      </c>
      <c r="AF238" s="1" t="e">
        <f t="shared" si="46"/>
        <v>#DIV/0!</v>
      </c>
      <c r="AH238" s="1">
        <f t="shared" si="54"/>
        <v>0.69313152233839781</v>
      </c>
      <c r="AI238" s="1">
        <f t="shared" si="55"/>
        <v>0.13168724279835392</v>
      </c>
      <c r="AJ238" s="1">
        <f t="shared" si="56"/>
        <v>0.57835820895522394</v>
      </c>
      <c r="AK238" s="1">
        <f t="shared" si="57"/>
        <v>26.518029403213191</v>
      </c>
      <c r="AL238" s="1" t="b">
        <f t="shared" si="58"/>
        <v>1</v>
      </c>
      <c r="AM238" s="1">
        <f t="shared" si="59"/>
        <v>53.725091390577347</v>
      </c>
      <c r="AN238" s="1" t="b">
        <f t="shared" si="60"/>
        <v>1</v>
      </c>
      <c r="AO238" s="1">
        <v>9.4879999999999995</v>
      </c>
    </row>
    <row r="239" spans="1:41">
      <c r="A239" s="7">
        <v>236</v>
      </c>
      <c r="B239" s="9" t="s">
        <v>38</v>
      </c>
      <c r="C239" s="9" t="s">
        <v>1</v>
      </c>
      <c r="D239" s="9" t="s">
        <v>38</v>
      </c>
      <c r="E239" s="16" t="s">
        <v>1</v>
      </c>
      <c r="F239" s="2" t="b">
        <f t="shared" si="53"/>
        <v>0</v>
      </c>
      <c r="G239" s="2" t="b">
        <f t="shared" si="51"/>
        <v>0</v>
      </c>
      <c r="H239" s="1" t="s">
        <v>125</v>
      </c>
      <c r="J239" s="3"/>
      <c r="M239" s="1">
        <f>PRODUCT(SUM(PRODUCT(R239,overview!$J$7),PRODUCT(W239,overview!$K$7),PRODUCT(AB239,overview!$L$7)),1/SUM(overview!$J$7:$L$7))</f>
        <v>0.51487499999999997</v>
      </c>
      <c r="N239" s="1">
        <f>PRODUCT(SUM(PRODUCT(S239,overview!$J$7),PRODUCT(X239,overview!$K$7),PRODUCT(AC239,overview!$L$7)),1/SUM(overview!$J$7:$L$7))</f>
        <v>2.485125</v>
      </c>
      <c r="O239" s="1">
        <f t="shared" si="47"/>
        <v>7.2</v>
      </c>
      <c r="P239" s="1">
        <f t="shared" si="48"/>
        <v>20.8</v>
      </c>
      <c r="Q239" s="1">
        <f t="shared" si="52"/>
        <v>0.59852790771758635</v>
      </c>
      <c r="R239" s="1">
        <v>0.35799999999999998</v>
      </c>
      <c r="S239" s="1">
        <v>2.6419999999999999</v>
      </c>
      <c r="T239" s="1">
        <v>6</v>
      </c>
      <c r="U239" s="1">
        <v>5</v>
      </c>
      <c r="V239" s="1">
        <f t="shared" si="49"/>
        <v>0.11291950542518293</v>
      </c>
      <c r="W239" s="1">
        <v>0.61</v>
      </c>
      <c r="X239" s="1">
        <v>2.39</v>
      </c>
      <c r="Y239" s="1">
        <v>1.2</v>
      </c>
      <c r="Z239" s="1">
        <v>15.8</v>
      </c>
      <c r="AA239" s="1">
        <f t="shared" si="50"/>
        <v>3.3605299860529989</v>
      </c>
      <c r="AB239" s="1">
        <v>0.33300000000000002</v>
      </c>
      <c r="AC239" s="1">
        <v>2.6669999999999998</v>
      </c>
      <c r="AD239" s="1">
        <v>0</v>
      </c>
      <c r="AE239" s="1">
        <v>0</v>
      </c>
      <c r="AF239" s="1" t="e">
        <f t="shared" si="46"/>
        <v>#DIV/0!</v>
      </c>
      <c r="AH239" s="1">
        <f t="shared" si="54"/>
        <v>0.68798381719761792</v>
      </c>
      <c r="AI239" s="1">
        <f t="shared" si="55"/>
        <v>0.14412922968871503</v>
      </c>
      <c r="AJ239" s="1">
        <f t="shared" si="56"/>
        <v>0.49367136434049952</v>
      </c>
      <c r="AK239" s="1">
        <f t="shared" si="57"/>
        <v>46.566385747755405</v>
      </c>
      <c r="AL239" s="1" t="b">
        <f t="shared" si="58"/>
        <v>1</v>
      </c>
      <c r="AM239" s="1">
        <f t="shared" si="59"/>
        <v>55.239897143759087</v>
      </c>
      <c r="AN239" s="1" t="b">
        <f t="shared" si="60"/>
        <v>1</v>
      </c>
      <c r="AO239" s="1">
        <v>9.4879999999999995</v>
      </c>
    </row>
    <row r="240" spans="1:41">
      <c r="A240" s="7">
        <v>237</v>
      </c>
      <c r="B240" s="9" t="s">
        <v>90</v>
      </c>
      <c r="C240" s="9" t="s">
        <v>91</v>
      </c>
      <c r="D240" s="9" t="s">
        <v>40</v>
      </c>
      <c r="E240" s="16" t="s">
        <v>29</v>
      </c>
      <c r="F240" s="2" t="b">
        <f t="shared" si="53"/>
        <v>1</v>
      </c>
      <c r="G240" s="2" t="b">
        <f t="shared" si="51"/>
        <v>1</v>
      </c>
      <c r="H240" s="1" t="s">
        <v>125</v>
      </c>
      <c r="J240" s="3"/>
      <c r="M240" s="1">
        <f>PRODUCT(SUM(PRODUCT(R240,overview!$J$7),PRODUCT(W240,overview!$K$7),PRODUCT(AB240,overview!$L$7)),1/SUM(overview!$J$7:$L$7))</f>
        <v>0.59217500000000001</v>
      </c>
      <c r="N240" s="1">
        <f>PRODUCT(SUM(PRODUCT(S240,overview!$J$7),PRODUCT(X240,overview!$K$7),PRODUCT(AC240,overview!$L$7)),1/SUM(overview!$J$7:$L$7))</f>
        <v>2.4078249999999999</v>
      </c>
      <c r="O240" s="1">
        <f t="shared" si="47"/>
        <v>10.3</v>
      </c>
      <c r="P240" s="1">
        <f t="shared" si="48"/>
        <v>15.7</v>
      </c>
      <c r="Q240" s="1">
        <f t="shared" si="52"/>
        <v>0.37487594804923552</v>
      </c>
      <c r="R240" s="1">
        <v>0.246</v>
      </c>
      <c r="S240" s="1">
        <v>2.754</v>
      </c>
      <c r="T240" s="1">
        <v>3.5</v>
      </c>
      <c r="U240" s="1">
        <v>6.5</v>
      </c>
      <c r="V240" s="1">
        <f t="shared" si="49"/>
        <v>0.16588857765328352</v>
      </c>
      <c r="W240" s="1">
        <v>0.80300000000000005</v>
      </c>
      <c r="X240" s="1">
        <v>2.1970000000000001</v>
      </c>
      <c r="Y240" s="1">
        <v>6.8</v>
      </c>
      <c r="Z240" s="1">
        <v>8.1999999999999993</v>
      </c>
      <c r="AA240" s="1">
        <f t="shared" si="50"/>
        <v>0.44074807893116286</v>
      </c>
      <c r="AB240" s="1">
        <v>0.16800000000000001</v>
      </c>
      <c r="AC240" s="1">
        <v>2.8319999999999999</v>
      </c>
      <c r="AD240" s="1">
        <v>0</v>
      </c>
      <c r="AE240" s="1">
        <v>1</v>
      </c>
      <c r="AF240" s="1" t="e">
        <f t="shared" si="46"/>
        <v>#DIV/0!</v>
      </c>
      <c r="AH240" s="1">
        <f t="shared" si="54"/>
        <v>0.64767246177086346</v>
      </c>
      <c r="AI240" s="1">
        <f t="shared" si="55"/>
        <v>0.13085607077987926</v>
      </c>
      <c r="AJ240" s="1">
        <f t="shared" si="56"/>
        <v>0.57594992506391607</v>
      </c>
      <c r="AK240" s="1">
        <f t="shared" si="57"/>
        <v>69.36067921964235</v>
      </c>
      <c r="AL240" s="1" t="b">
        <f t="shared" si="58"/>
        <v>1</v>
      </c>
      <c r="AM240" s="1">
        <f t="shared" si="59"/>
        <v>52.531296445017233</v>
      </c>
      <c r="AN240" s="1" t="b">
        <f t="shared" si="60"/>
        <v>1</v>
      </c>
      <c r="AO240" s="1">
        <v>9.4879999999999995</v>
      </c>
    </row>
    <row r="241" spans="1:41">
      <c r="A241" s="7">
        <v>238</v>
      </c>
      <c r="B241" s="9" t="s">
        <v>54</v>
      </c>
      <c r="C241" s="9" t="s">
        <v>55</v>
      </c>
      <c r="D241" s="9" t="s">
        <v>36</v>
      </c>
      <c r="E241" s="16" t="s">
        <v>37</v>
      </c>
      <c r="F241" s="2" t="b">
        <f t="shared" si="53"/>
        <v>1</v>
      </c>
      <c r="G241" s="2" t="b">
        <f t="shared" si="51"/>
        <v>1</v>
      </c>
      <c r="H241" s="1" t="s">
        <v>125</v>
      </c>
      <c r="J241" s="3"/>
      <c r="M241" s="1">
        <f>PRODUCT(SUM(PRODUCT(R241,overview!$J$7),PRODUCT(W241,overview!$K$7),PRODUCT(AB241,overview!$L$7)),1/SUM(overview!$J$7:$L$7))</f>
        <v>0.73720000000000008</v>
      </c>
      <c r="N241" s="1">
        <f>PRODUCT(SUM(PRODUCT(S241,overview!$J$7),PRODUCT(X241,overview!$K$7),PRODUCT(AC241,overview!$L$7)),1/SUM(overview!$J$7:$L$7))</f>
        <v>2.2628000000000004</v>
      </c>
      <c r="O241" s="1">
        <f t="shared" si="47"/>
        <v>10</v>
      </c>
      <c r="P241" s="1">
        <f t="shared" si="48"/>
        <v>16</v>
      </c>
      <c r="Q241" s="1">
        <f t="shared" si="52"/>
        <v>0.521265688527488</v>
      </c>
      <c r="R241" s="1">
        <v>0.39</v>
      </c>
      <c r="S241" s="1">
        <v>2.61</v>
      </c>
      <c r="T241" s="1">
        <v>3.5</v>
      </c>
      <c r="U241" s="1">
        <v>2.5</v>
      </c>
      <c r="V241" s="1">
        <f t="shared" si="49"/>
        <v>0.10673234811165845</v>
      </c>
      <c r="W241" s="1">
        <v>0.93200000000000005</v>
      </c>
      <c r="X241" s="1">
        <v>2.0680000000000001</v>
      </c>
      <c r="Y241" s="1">
        <v>5.5</v>
      </c>
      <c r="Z241" s="1">
        <v>11.5</v>
      </c>
      <c r="AA241" s="1">
        <f t="shared" si="50"/>
        <v>0.94232459996483198</v>
      </c>
      <c r="AB241" s="1">
        <v>0.72799999999999998</v>
      </c>
      <c r="AC241" s="1">
        <v>2.2719999999999998</v>
      </c>
      <c r="AD241" s="1">
        <v>1</v>
      </c>
      <c r="AE241" s="1">
        <v>2</v>
      </c>
      <c r="AF241" s="1">
        <f t="shared" si="46"/>
        <v>0.64084507042253525</v>
      </c>
      <c r="AH241" s="1">
        <f t="shared" si="54"/>
        <v>0.63251200420693565</v>
      </c>
      <c r="AI241" s="1">
        <f t="shared" si="55"/>
        <v>0.11083538912679201</v>
      </c>
      <c r="AJ241" s="1">
        <f t="shared" si="56"/>
        <v>0.92518935860602203</v>
      </c>
      <c r="AK241" s="1">
        <f t="shared" si="57"/>
        <v>102.99170700827193</v>
      </c>
      <c r="AL241" s="1" t="b">
        <f t="shared" si="58"/>
        <v>1</v>
      </c>
      <c r="AM241" s="1">
        <f t="shared" si="59"/>
        <v>48.246226959880779</v>
      </c>
      <c r="AN241" s="1" t="b">
        <f t="shared" si="60"/>
        <v>1</v>
      </c>
      <c r="AO241" s="1">
        <v>9.4879999999999995</v>
      </c>
    </row>
    <row r="242" spans="1:41">
      <c r="A242" s="7">
        <v>239</v>
      </c>
      <c r="B242" s="9" t="s">
        <v>58</v>
      </c>
      <c r="C242" s="9" t="s">
        <v>59</v>
      </c>
      <c r="D242" s="9" t="s">
        <v>51</v>
      </c>
      <c r="E242" s="16" t="s">
        <v>52</v>
      </c>
      <c r="F242" s="2" t="b">
        <f t="shared" si="53"/>
        <v>1</v>
      </c>
      <c r="G242" s="2" t="b">
        <f t="shared" si="51"/>
        <v>1</v>
      </c>
      <c r="H242" s="1" t="s">
        <v>125</v>
      </c>
      <c r="J242" s="3"/>
      <c r="M242" s="1">
        <f>PRODUCT(SUM(PRODUCT(R242,overview!$J$7),PRODUCT(W242,overview!$K$7),PRODUCT(AB242,overview!$L$7)),1/SUM(overview!$J$7:$L$7))</f>
        <v>0.4935250000000001</v>
      </c>
      <c r="N242" s="1">
        <f>PRODUCT(SUM(PRODUCT(S242,overview!$J$7),PRODUCT(X242,overview!$K$7),PRODUCT(AC242,overview!$L$7)),1/SUM(overview!$J$7:$L$7))</f>
        <v>2.506475</v>
      </c>
      <c r="O242" s="1">
        <f t="shared" si="47"/>
        <v>7.2</v>
      </c>
      <c r="P242" s="1">
        <f t="shared" si="48"/>
        <v>15.8</v>
      </c>
      <c r="Q242" s="1">
        <f t="shared" si="52"/>
        <v>0.43208617458560122</v>
      </c>
      <c r="R242" s="1">
        <v>0.46800000000000003</v>
      </c>
      <c r="S242" s="1">
        <v>2.532</v>
      </c>
      <c r="T242" s="1">
        <v>3</v>
      </c>
      <c r="U242" s="1">
        <v>5</v>
      </c>
      <c r="V242" s="1">
        <f t="shared" si="49"/>
        <v>0.30805687203791465</v>
      </c>
      <c r="W242" s="1">
        <v>0.51300000000000001</v>
      </c>
      <c r="X242" s="1">
        <v>2.4870000000000001</v>
      </c>
      <c r="Y242" s="1">
        <v>4.2</v>
      </c>
      <c r="Z242" s="1">
        <v>9.8000000000000007</v>
      </c>
      <c r="AA242" s="1">
        <f t="shared" si="50"/>
        <v>0.48130277442702052</v>
      </c>
      <c r="AB242" s="1">
        <v>0.36399999999999999</v>
      </c>
      <c r="AC242" s="1">
        <v>2.6360000000000001</v>
      </c>
      <c r="AD242" s="1">
        <v>0</v>
      </c>
      <c r="AE242" s="1">
        <v>1</v>
      </c>
      <c r="AF242" s="1" t="e">
        <f t="shared" si="46"/>
        <v>#DIV/0!</v>
      </c>
      <c r="AH242" s="1">
        <f t="shared" si="54"/>
        <v>0.6718526015928773</v>
      </c>
      <c r="AI242" s="1">
        <f t="shared" si="55"/>
        <v>0.15585212409986893</v>
      </c>
      <c r="AJ242" s="1">
        <f t="shared" si="56"/>
        <v>1.1564866982575277</v>
      </c>
      <c r="AK242" s="1">
        <f t="shared" si="57"/>
        <v>160.9660918713457</v>
      </c>
      <c r="AL242" s="1" t="b">
        <f t="shared" si="58"/>
        <v>1</v>
      </c>
      <c r="AM242" s="1">
        <f t="shared" si="59"/>
        <v>45.613794237358398</v>
      </c>
      <c r="AN242" s="1" t="b">
        <f t="shared" si="60"/>
        <v>1</v>
      </c>
      <c r="AO242" s="1">
        <v>9.4879999999999995</v>
      </c>
    </row>
    <row r="243" spans="1:41">
      <c r="A243" s="7">
        <v>240</v>
      </c>
      <c r="B243" s="9" t="s">
        <v>28</v>
      </c>
      <c r="C243" s="9" t="s">
        <v>29</v>
      </c>
      <c r="D243" s="9" t="s">
        <v>32</v>
      </c>
      <c r="E243" s="16" t="s">
        <v>33</v>
      </c>
      <c r="F243" s="2" t="b">
        <f t="shared" si="53"/>
        <v>1</v>
      </c>
      <c r="G243" s="2" t="b">
        <f t="shared" si="51"/>
        <v>0</v>
      </c>
      <c r="H243" s="1" t="s">
        <v>125</v>
      </c>
      <c r="J243" s="2"/>
      <c r="K243" s="2"/>
      <c r="L243" s="2"/>
      <c r="M243" s="1">
        <f>PRODUCT(SUM(PRODUCT(R243,overview!$J$7),PRODUCT(W243,overview!$K$7),PRODUCT(AB243,overview!$L$7)),1/SUM(overview!$J$7:$L$7))</f>
        <v>0.79180000000000006</v>
      </c>
      <c r="N243" s="1">
        <f>PRODUCT(SUM(PRODUCT(S243,overview!$J$7),PRODUCT(X243,overview!$K$7),PRODUCT(AC243,overview!$L$7)),1/SUM(overview!$J$7:$L$7))</f>
        <v>2.2082000000000002</v>
      </c>
      <c r="O243" s="1">
        <f t="shared" si="47"/>
        <v>13</v>
      </c>
      <c r="P243" s="1">
        <f t="shared" si="48"/>
        <v>19</v>
      </c>
      <c r="Q243" s="1">
        <f t="shared" si="52"/>
        <v>0.52406763601401773</v>
      </c>
      <c r="R243" s="1">
        <v>0.67300000000000004</v>
      </c>
      <c r="S243" s="1">
        <v>2.327</v>
      </c>
      <c r="T243" s="1">
        <v>5</v>
      </c>
      <c r="U243" s="1">
        <v>1</v>
      </c>
      <c r="V243" s="1">
        <f t="shared" si="49"/>
        <v>5.7842715943274614E-2</v>
      </c>
      <c r="W243" s="1">
        <v>0.86</v>
      </c>
      <c r="X243" s="1">
        <v>2.14</v>
      </c>
      <c r="Y243" s="1">
        <v>8</v>
      </c>
      <c r="Z243" s="1">
        <v>17</v>
      </c>
      <c r="AA243" s="1">
        <f t="shared" si="50"/>
        <v>0.8539719626168224</v>
      </c>
      <c r="AB243" s="1">
        <v>0.75</v>
      </c>
      <c r="AC243" s="1">
        <v>2.25</v>
      </c>
      <c r="AD243" s="1">
        <v>0</v>
      </c>
      <c r="AE243" s="1">
        <v>1</v>
      </c>
      <c r="AF243" s="1" t="e">
        <f t="shared" si="46"/>
        <v>#DIV/0!</v>
      </c>
      <c r="AH243" s="1">
        <f t="shared" si="54"/>
        <v>0.73651336609135065</v>
      </c>
      <c r="AI243" s="1">
        <f t="shared" si="55"/>
        <v>0.1856637098615547</v>
      </c>
      <c r="AJ243" s="1">
        <f t="shared" si="56"/>
        <v>1.4466884801985784</v>
      </c>
      <c r="AK243" s="1">
        <f t="shared" si="57"/>
        <v>209.62219257225888</v>
      </c>
      <c r="AL243" s="1" t="b">
        <f t="shared" si="58"/>
        <v>1</v>
      </c>
      <c r="AM243" s="1">
        <f t="shared" si="59"/>
        <v>40.177791248242094</v>
      </c>
      <c r="AN243" s="1" t="b">
        <f t="shared" si="60"/>
        <v>1</v>
      </c>
      <c r="AO243" s="1">
        <v>9.4879999999999995</v>
      </c>
    </row>
    <row r="244" spans="1:41">
      <c r="A244" s="7">
        <v>241</v>
      </c>
      <c r="B244" s="9" t="s">
        <v>47</v>
      </c>
      <c r="C244" s="9" t="s">
        <v>48</v>
      </c>
      <c r="D244" s="9" t="s">
        <v>47</v>
      </c>
      <c r="E244" s="16" t="s">
        <v>48</v>
      </c>
      <c r="F244" s="2" t="b">
        <f t="shared" si="53"/>
        <v>0</v>
      </c>
      <c r="G244" s="2" t="b">
        <f t="shared" si="51"/>
        <v>0</v>
      </c>
      <c r="H244" s="1" t="s">
        <v>125</v>
      </c>
      <c r="J244" s="2"/>
      <c r="M244" s="1">
        <f>PRODUCT(SUM(PRODUCT(R244,overview!$J$7),PRODUCT(W244,overview!$K$7),PRODUCT(AB244,overview!$L$7)),1/SUM(overview!$J$7:$L$7))</f>
        <v>1.053375</v>
      </c>
      <c r="N244" s="1">
        <f>PRODUCT(SUM(PRODUCT(S244,overview!$J$7),PRODUCT(X244,overview!$K$7),PRODUCT(AC244,overview!$L$7)),1/SUM(overview!$J$7:$L$7))</f>
        <v>1.9466250000000003</v>
      </c>
      <c r="O244" s="1">
        <f t="shared" si="47"/>
        <v>19</v>
      </c>
      <c r="P244" s="1">
        <f t="shared" si="48"/>
        <v>17</v>
      </c>
      <c r="Q244" s="1">
        <f t="shared" si="52"/>
        <v>0.48416794249155914</v>
      </c>
      <c r="R244" s="1">
        <v>0.97699999999999998</v>
      </c>
      <c r="S244" s="1">
        <v>2.0230000000000001</v>
      </c>
      <c r="T244" s="1">
        <v>10</v>
      </c>
      <c r="U244" s="1">
        <v>2</v>
      </c>
      <c r="V244" s="1">
        <f t="shared" si="49"/>
        <v>9.6589223924864062E-2</v>
      </c>
      <c r="W244" s="1">
        <v>1.1040000000000001</v>
      </c>
      <c r="X244" s="1">
        <v>1.8959999999999999</v>
      </c>
      <c r="Y244" s="1">
        <v>9</v>
      </c>
      <c r="Z244" s="1">
        <v>15</v>
      </c>
      <c r="AA244" s="1">
        <f t="shared" si="50"/>
        <v>0.97046413502109696</v>
      </c>
      <c r="AB244" s="1">
        <v>0.85699999999999998</v>
      </c>
      <c r="AC244" s="1">
        <v>2.1429999999999998</v>
      </c>
      <c r="AD244" s="1">
        <v>0</v>
      </c>
      <c r="AE244" s="1">
        <v>0</v>
      </c>
      <c r="AF244" s="1" t="e">
        <f t="shared" si="46"/>
        <v>#DIV/0!</v>
      </c>
      <c r="AH244" s="1">
        <f t="shared" si="54"/>
        <v>0.72783406694089547</v>
      </c>
      <c r="AI244" s="1">
        <f t="shared" si="55"/>
        <v>0.18532406545231248</v>
      </c>
      <c r="AJ244" s="1">
        <f t="shared" si="56"/>
        <v>1.6382995139263949</v>
      </c>
      <c r="AK244" s="1">
        <f t="shared" si="57"/>
        <v>375.67862999068393</v>
      </c>
      <c r="AL244" s="1" t="b">
        <f t="shared" si="58"/>
        <v>1</v>
      </c>
      <c r="AM244" s="1">
        <f t="shared" si="59"/>
        <v>37.157778876058401</v>
      </c>
      <c r="AN244" s="1" t="b">
        <f t="shared" si="60"/>
        <v>1</v>
      </c>
      <c r="AO244" s="1">
        <v>9.4879999999999995</v>
      </c>
    </row>
    <row r="245" spans="1:41">
      <c r="A245" s="7">
        <v>242</v>
      </c>
      <c r="B245" s="9" t="s">
        <v>93</v>
      </c>
      <c r="C245" s="9" t="s">
        <v>52</v>
      </c>
      <c r="D245" s="9" t="s">
        <v>65</v>
      </c>
      <c r="E245" s="16" t="s">
        <v>2</v>
      </c>
      <c r="F245" s="2" t="b">
        <f t="shared" si="53"/>
        <v>0</v>
      </c>
      <c r="G245" s="2" t="b">
        <f t="shared" si="51"/>
        <v>0</v>
      </c>
      <c r="H245" s="1" t="s">
        <v>125</v>
      </c>
      <c r="J245" s="3"/>
      <c r="K245" s="2"/>
      <c r="L245" s="2"/>
      <c r="M245" s="1">
        <f>PRODUCT(SUM(PRODUCT(R245,overview!$J$7),PRODUCT(W245,overview!$K$7),PRODUCT(AB245,overview!$L$7)),1/SUM(overview!$J$7:$L$7))</f>
        <v>0.416325</v>
      </c>
      <c r="N245" s="1">
        <f>PRODUCT(SUM(PRODUCT(S245,overview!$J$7),PRODUCT(X245,overview!$K$7),PRODUCT(AC245,overview!$L$7)),1/SUM(overview!$J$7:$L$7))</f>
        <v>2.5836750000000004</v>
      </c>
      <c r="O245" s="1">
        <f t="shared" si="47"/>
        <v>6</v>
      </c>
      <c r="P245" s="1">
        <f t="shared" si="48"/>
        <v>24</v>
      </c>
      <c r="Q245" s="1">
        <f t="shared" si="52"/>
        <v>0.64454701152428218</v>
      </c>
      <c r="R245" s="1">
        <v>0.35499999999999998</v>
      </c>
      <c r="S245" s="1">
        <v>2.645</v>
      </c>
      <c r="T245" s="1">
        <v>3</v>
      </c>
      <c r="U245" s="1">
        <v>6</v>
      </c>
      <c r="V245" s="1">
        <f t="shared" si="49"/>
        <v>0.26843100189035918</v>
      </c>
      <c r="W245" s="1">
        <v>0.45400000000000001</v>
      </c>
      <c r="X245" s="1">
        <v>2.5459999999999998</v>
      </c>
      <c r="Y245" s="1">
        <v>2</v>
      </c>
      <c r="Z245" s="1">
        <v>17</v>
      </c>
      <c r="AA245" s="1">
        <f t="shared" si="50"/>
        <v>1.515710919088767</v>
      </c>
      <c r="AB245" s="1">
        <v>0.33300000000000002</v>
      </c>
      <c r="AC245" s="1">
        <v>2.6669999999999998</v>
      </c>
      <c r="AD245" s="1">
        <v>1</v>
      </c>
      <c r="AE245" s="1">
        <v>1</v>
      </c>
      <c r="AF245" s="1">
        <f t="shared" si="46"/>
        <v>0.12485939257592801</v>
      </c>
      <c r="AH245" s="1">
        <f t="shared" si="54"/>
        <v>0.74038353388411948</v>
      </c>
      <c r="AI245" s="1">
        <f t="shared" si="55"/>
        <v>0.23036385208621718</v>
      </c>
      <c r="AJ245" s="1">
        <f t="shared" si="56"/>
        <v>1.7339577520924674</v>
      </c>
      <c r="AK245" s="1">
        <f t="shared" si="57"/>
        <v>468.89298462617722</v>
      </c>
      <c r="AL245" s="1" t="b">
        <f t="shared" si="58"/>
        <v>1</v>
      </c>
      <c r="AM245" s="1">
        <f t="shared" si="59"/>
        <v>41.013954218160606</v>
      </c>
      <c r="AN245" s="1" t="b">
        <f t="shared" si="60"/>
        <v>1</v>
      </c>
      <c r="AO245" s="1">
        <v>9.4879999999999995</v>
      </c>
    </row>
    <row r="246" spans="1:41">
      <c r="A246" s="7">
        <v>243</v>
      </c>
      <c r="B246" s="9" t="s">
        <v>30</v>
      </c>
      <c r="C246" s="9" t="s">
        <v>31</v>
      </c>
      <c r="D246" s="9" t="s">
        <v>32</v>
      </c>
      <c r="E246" s="16" t="s">
        <v>33</v>
      </c>
      <c r="F246" s="2" t="b">
        <f t="shared" si="53"/>
        <v>0</v>
      </c>
      <c r="G246" s="2" t="b">
        <f t="shared" si="51"/>
        <v>0</v>
      </c>
      <c r="H246" s="1" t="s">
        <v>125</v>
      </c>
      <c r="J246" s="3"/>
      <c r="K246" s="4" t="s">
        <v>34</v>
      </c>
      <c r="L246" s="3" t="s">
        <v>175</v>
      </c>
      <c r="M246" s="1">
        <f>PRODUCT(SUM(PRODUCT(R246,overview!$J$7),PRODUCT(W246,overview!$K$7),PRODUCT(AB246,overview!$L$7)),1/SUM(overview!$J$7:$L$7))</f>
        <v>0.95320000000000005</v>
      </c>
      <c r="N246" s="1">
        <f>PRODUCT(SUM(PRODUCT(S246,overview!$J$7),PRODUCT(X246,overview!$K$7),PRODUCT(AC246,overview!$L$7)),1/SUM(overview!$J$7:$L$7))</f>
        <v>2.0468000000000002</v>
      </c>
      <c r="O246" s="1">
        <f t="shared" si="47"/>
        <v>19.2</v>
      </c>
      <c r="P246" s="1">
        <f t="shared" si="48"/>
        <v>11.8</v>
      </c>
      <c r="Q246" s="1">
        <f t="shared" si="52"/>
        <v>0.28621303172431761</v>
      </c>
      <c r="R246" s="1">
        <v>1.002</v>
      </c>
      <c r="S246" s="1">
        <v>1.998</v>
      </c>
      <c r="T246" s="1">
        <v>8</v>
      </c>
      <c r="U246" s="1">
        <v>2</v>
      </c>
      <c r="V246" s="1">
        <f t="shared" si="49"/>
        <v>0.12537537537537538</v>
      </c>
      <c r="W246" s="1">
        <v>0.92400000000000004</v>
      </c>
      <c r="X246" s="1">
        <v>2.0760000000000001</v>
      </c>
      <c r="Y246" s="1">
        <v>11.2</v>
      </c>
      <c r="Z246" s="1">
        <v>8.8000000000000007</v>
      </c>
      <c r="AA246" s="1">
        <f t="shared" si="50"/>
        <v>0.34971098265895956</v>
      </c>
      <c r="AB246" s="1">
        <v>1</v>
      </c>
      <c r="AC246" s="1">
        <v>2</v>
      </c>
      <c r="AD246" s="1">
        <v>0</v>
      </c>
      <c r="AE246" s="1">
        <v>1</v>
      </c>
      <c r="AF246" s="1" t="e">
        <f t="shared" si="46"/>
        <v>#DIV/0!</v>
      </c>
      <c r="AH246" s="1">
        <f t="shared" si="54"/>
        <v>0.82021028354068748</v>
      </c>
      <c r="AI246" s="1">
        <f t="shared" si="55"/>
        <v>0.23042168402305718</v>
      </c>
      <c r="AJ246" s="1">
        <f t="shared" si="56"/>
        <v>3.6264807800789756</v>
      </c>
      <c r="AK246" s="1">
        <f t="shared" si="57"/>
        <v>542.96201704301689</v>
      </c>
      <c r="AL246" s="1" t="b">
        <f t="shared" si="58"/>
        <v>1</v>
      </c>
      <c r="AM246" s="1">
        <f t="shared" si="59"/>
        <v>45.846525553745003</v>
      </c>
      <c r="AN246" s="1" t="b">
        <f t="shared" si="60"/>
        <v>1</v>
      </c>
      <c r="AO246" s="1">
        <v>9.4879999999999995</v>
      </c>
    </row>
    <row r="247" spans="1:41">
      <c r="A247" s="7">
        <v>244</v>
      </c>
      <c r="B247" s="9" t="s">
        <v>72</v>
      </c>
      <c r="C247" s="9" t="s">
        <v>73</v>
      </c>
      <c r="D247" s="9" t="s">
        <v>65</v>
      </c>
      <c r="E247" s="16" t="s">
        <v>2</v>
      </c>
      <c r="F247" s="2" t="b">
        <f t="shared" si="53"/>
        <v>1</v>
      </c>
      <c r="G247" s="2" t="b">
        <f t="shared" si="51"/>
        <v>0</v>
      </c>
      <c r="H247" s="1" t="s">
        <v>125</v>
      </c>
      <c r="J247" s="2"/>
      <c r="M247" s="1">
        <f>PRODUCT(SUM(PRODUCT(R247,overview!$J$7),PRODUCT(W247,overview!$K$7),PRODUCT(AB247,overview!$L$7)),1/SUM(overview!$J$7:$L$7))</f>
        <v>0.47834999999999994</v>
      </c>
      <c r="N247" s="1">
        <f>PRODUCT(SUM(PRODUCT(S247,overview!$J$7),PRODUCT(X247,overview!$K$7),PRODUCT(AC247,overview!$L$7)),1/SUM(overview!$J$7:$L$7))</f>
        <v>2.5216500000000002</v>
      </c>
      <c r="O247" s="1">
        <f t="shared" si="47"/>
        <v>13.5</v>
      </c>
      <c r="P247" s="1">
        <f t="shared" si="48"/>
        <v>15.5</v>
      </c>
      <c r="Q247" s="1">
        <f t="shared" si="52"/>
        <v>0.21780051421357705</v>
      </c>
      <c r="R247" s="1">
        <v>0.33400000000000002</v>
      </c>
      <c r="S247" s="1">
        <v>2.6659999999999999</v>
      </c>
      <c r="T247" s="1">
        <v>8</v>
      </c>
      <c r="U247" s="1">
        <v>1</v>
      </c>
      <c r="V247" s="1">
        <f t="shared" si="49"/>
        <v>1.5660165041260318E-2</v>
      </c>
      <c r="W247" s="1">
        <v>0.56499999999999995</v>
      </c>
      <c r="X247" s="1">
        <v>2.4350000000000001</v>
      </c>
      <c r="Y247" s="1">
        <v>5.5</v>
      </c>
      <c r="Z247" s="1">
        <v>13.5</v>
      </c>
      <c r="AA247" s="1">
        <f t="shared" si="50"/>
        <v>0.56953518760500277</v>
      </c>
      <c r="AB247" s="1">
        <v>0.33300000000000002</v>
      </c>
      <c r="AC247" s="1">
        <v>2.6669999999999998</v>
      </c>
      <c r="AD247" s="1">
        <v>0</v>
      </c>
      <c r="AE247" s="1">
        <v>1</v>
      </c>
      <c r="AF247" s="1" t="e">
        <f t="shared" si="46"/>
        <v>#DIV/0!</v>
      </c>
      <c r="AH247" s="1">
        <f t="shared" si="54"/>
        <v>0.92755460968266445</v>
      </c>
      <c r="AI247" s="1">
        <f t="shared" si="55"/>
        <v>0.20478647935013156</v>
      </c>
      <c r="AJ247" s="1">
        <f t="shared" si="56"/>
        <v>2.4505005265192419</v>
      </c>
      <c r="AK247" s="1">
        <f t="shared" si="57"/>
        <v>593.09787493648253</v>
      </c>
      <c r="AL247" s="1" t="b">
        <f t="shared" si="58"/>
        <v>1</v>
      </c>
      <c r="AM247" s="1">
        <f t="shared" si="59"/>
        <v>51.040145841247679</v>
      </c>
      <c r="AN247" s="1" t="b">
        <f t="shared" si="60"/>
        <v>1</v>
      </c>
      <c r="AO247" s="1">
        <v>9.4879999999999995</v>
      </c>
    </row>
    <row r="248" spans="1:41">
      <c r="A248" s="7">
        <v>245</v>
      </c>
      <c r="B248" s="9" t="s">
        <v>36</v>
      </c>
      <c r="C248" s="9" t="s">
        <v>37</v>
      </c>
      <c r="D248" s="9" t="s">
        <v>32</v>
      </c>
      <c r="E248" s="16" t="s">
        <v>33</v>
      </c>
      <c r="F248" s="2" t="b">
        <f t="shared" si="53"/>
        <v>0</v>
      </c>
      <c r="G248" s="2" t="b">
        <f t="shared" si="51"/>
        <v>1</v>
      </c>
      <c r="H248" s="1" t="s">
        <v>125</v>
      </c>
      <c r="J248" s="3"/>
      <c r="M248" s="1">
        <f>PRODUCT(SUM(PRODUCT(R248,overview!$J$7),PRODUCT(W248,overview!$K$7),PRODUCT(AB248,overview!$L$7)),1/SUM(overview!$J$7:$L$7))</f>
        <v>1.0079</v>
      </c>
      <c r="N248" s="1">
        <f>PRODUCT(SUM(PRODUCT(S248,overview!$J$7),PRODUCT(X248,overview!$K$7),PRODUCT(AC248,overview!$L$7)),1/SUM(overview!$J$7:$L$7))</f>
        <v>1.9921</v>
      </c>
      <c r="O248" s="1">
        <f t="shared" si="47"/>
        <v>14</v>
      </c>
      <c r="P248" s="1">
        <f t="shared" si="48"/>
        <v>23</v>
      </c>
      <c r="Q248" s="1">
        <f t="shared" si="52"/>
        <v>0.83120110149375748</v>
      </c>
      <c r="R248" s="1">
        <v>0.91900000000000004</v>
      </c>
      <c r="S248" s="1">
        <v>2.081</v>
      </c>
      <c r="T248" s="1">
        <v>5</v>
      </c>
      <c r="U248" s="1">
        <v>12</v>
      </c>
      <c r="V248" s="1">
        <f t="shared" si="49"/>
        <v>1.0598750600672755</v>
      </c>
      <c r="W248" s="1">
        <v>1.0580000000000001</v>
      </c>
      <c r="X248" s="1">
        <v>1.9419999999999999</v>
      </c>
      <c r="Y248" s="1">
        <v>9</v>
      </c>
      <c r="Z248" s="1">
        <v>9</v>
      </c>
      <c r="AA248" s="1">
        <f t="shared" si="50"/>
        <v>0.54479917610710615</v>
      </c>
      <c r="AB248" s="1">
        <v>1</v>
      </c>
      <c r="AC248" s="1">
        <v>2</v>
      </c>
      <c r="AD248" s="1">
        <v>0</v>
      </c>
      <c r="AE248" s="1">
        <v>2</v>
      </c>
      <c r="AF248" s="1" t="e">
        <f t="shared" si="46"/>
        <v>#DIV/0!</v>
      </c>
      <c r="AH248" s="1">
        <f t="shared" si="54"/>
        <v>0.95263620489263801</v>
      </c>
      <c r="AI248" s="1">
        <f t="shared" si="55"/>
        <v>0.20546827553464739</v>
      </c>
      <c r="AJ248" s="1">
        <f t="shared" si="56"/>
        <v>2.3175480136806104</v>
      </c>
      <c r="AK248" s="1">
        <f t="shared" si="57"/>
        <v>704.30756662667932</v>
      </c>
      <c r="AL248" s="1" t="b">
        <f t="shared" si="58"/>
        <v>1</v>
      </c>
      <c r="AM248" s="1">
        <f t="shared" si="59"/>
        <v>61.970217316447112</v>
      </c>
      <c r="AN248" s="1" t="b">
        <f t="shared" si="60"/>
        <v>1</v>
      </c>
      <c r="AO248" s="1">
        <v>9.4879999999999995</v>
      </c>
    </row>
    <row r="249" spans="1:41">
      <c r="A249" s="7">
        <v>246</v>
      </c>
      <c r="B249" s="9" t="s">
        <v>89</v>
      </c>
      <c r="C249" s="9" t="s">
        <v>70</v>
      </c>
      <c r="D249" s="9" t="s">
        <v>54</v>
      </c>
      <c r="E249" s="16" t="s">
        <v>55</v>
      </c>
      <c r="F249" s="2" t="b">
        <f t="shared" si="53"/>
        <v>1</v>
      </c>
      <c r="G249" s="2" t="b">
        <f t="shared" si="51"/>
        <v>1</v>
      </c>
      <c r="H249" s="1" t="s">
        <v>125</v>
      </c>
      <c r="J249" s="3"/>
      <c r="M249" s="1">
        <f>PRODUCT(SUM(PRODUCT(R249,overview!$J$7),PRODUCT(W249,overview!$K$7),PRODUCT(AB249,overview!$L$7)),1/SUM(overview!$J$7:$L$7))</f>
        <v>0.69800000000000006</v>
      </c>
      <c r="N249" s="1">
        <f>PRODUCT(SUM(PRODUCT(S249,overview!$J$7),PRODUCT(X249,overview!$K$7),PRODUCT(AC249,overview!$L$7)),1/SUM(overview!$J$7:$L$7))</f>
        <v>2.302</v>
      </c>
      <c r="O249" s="1">
        <f t="shared" si="47"/>
        <v>10.5</v>
      </c>
      <c r="P249" s="1">
        <f t="shared" si="48"/>
        <v>21.5</v>
      </c>
      <c r="Q249" s="1">
        <f t="shared" si="52"/>
        <v>0.62086798229283024</v>
      </c>
      <c r="R249" s="1">
        <v>1</v>
      </c>
      <c r="S249" s="1">
        <v>2</v>
      </c>
      <c r="T249" s="1">
        <v>7</v>
      </c>
      <c r="U249" s="1">
        <v>2</v>
      </c>
      <c r="V249" s="1">
        <f t="shared" si="49"/>
        <v>0.14285714285714285</v>
      </c>
      <c r="W249" s="1">
        <v>0.53500000000000003</v>
      </c>
      <c r="X249" s="1">
        <v>2.4649999999999999</v>
      </c>
      <c r="Y249" s="1">
        <v>3.5</v>
      </c>
      <c r="Z249" s="1">
        <v>17.5</v>
      </c>
      <c r="AA249" s="1">
        <f t="shared" si="50"/>
        <v>1.0851926977687627</v>
      </c>
      <c r="AB249" s="1">
        <v>0.54500000000000004</v>
      </c>
      <c r="AC249" s="1">
        <v>2.4550000000000001</v>
      </c>
      <c r="AD249" s="1">
        <v>0</v>
      </c>
      <c r="AE249" s="1">
        <v>2</v>
      </c>
      <c r="AF249" s="1" t="e">
        <f t="shared" si="46"/>
        <v>#DIV/0!</v>
      </c>
      <c r="AH249" s="1">
        <f t="shared" si="54"/>
        <v>0.9784541055615732</v>
      </c>
      <c r="AI249" s="1">
        <f t="shared" si="55"/>
        <v>0.21641533222628032</v>
      </c>
      <c r="AJ249" s="1">
        <f t="shared" si="56"/>
        <v>2.3165001419977793</v>
      </c>
      <c r="AK249" s="1">
        <f t="shared" si="57"/>
        <v>476.99500903165955</v>
      </c>
      <c r="AL249" s="1" t="b">
        <f t="shared" si="58"/>
        <v>1</v>
      </c>
      <c r="AM249" s="1">
        <f t="shared" si="59"/>
        <v>75.64418775283302</v>
      </c>
      <c r="AN249" s="1" t="b">
        <f t="shared" si="60"/>
        <v>1</v>
      </c>
      <c r="AO249" s="1">
        <v>9.4879999999999995</v>
      </c>
    </row>
    <row r="250" spans="1:41">
      <c r="A250" s="7">
        <v>247</v>
      </c>
      <c r="B250" s="9" t="s">
        <v>69</v>
      </c>
      <c r="C250" s="9" t="s">
        <v>70</v>
      </c>
      <c r="D250" s="9" t="s">
        <v>69</v>
      </c>
      <c r="E250" s="16" t="s">
        <v>70</v>
      </c>
      <c r="F250" s="2" t="b">
        <f t="shared" si="53"/>
        <v>0</v>
      </c>
      <c r="G250" s="2" t="b">
        <f t="shared" si="51"/>
        <v>0</v>
      </c>
      <c r="H250" s="1" t="s">
        <v>125</v>
      </c>
      <c r="J250" s="3"/>
      <c r="K250" s="4"/>
      <c r="L250" s="3"/>
      <c r="M250" s="1">
        <f>PRODUCT(SUM(PRODUCT(R250,overview!$J$7),PRODUCT(W250,overview!$K$7),PRODUCT(AB250,overview!$L$7)),1/SUM(overview!$J$7:$L$7))</f>
        <v>0.92500000000000004</v>
      </c>
      <c r="N250" s="1">
        <f>PRODUCT(SUM(PRODUCT(S250,overview!$J$7),PRODUCT(X250,overview!$K$7),PRODUCT(AC250,overview!$L$7)),1/SUM(overview!$J$7:$L$7))</f>
        <v>2.0750000000000002</v>
      </c>
      <c r="O250" s="1">
        <f t="shared" si="47"/>
        <v>11</v>
      </c>
      <c r="P250" s="1">
        <f t="shared" si="48"/>
        <v>16</v>
      </c>
      <c r="Q250" s="1">
        <f t="shared" si="52"/>
        <v>0.64841182913472073</v>
      </c>
      <c r="R250" s="1">
        <v>1</v>
      </c>
      <c r="S250" s="1">
        <v>2</v>
      </c>
      <c r="T250" s="1">
        <v>6</v>
      </c>
      <c r="U250" s="1">
        <v>0</v>
      </c>
      <c r="V250" s="1">
        <f t="shared" si="49"/>
        <v>0</v>
      </c>
      <c r="W250" s="1">
        <v>0.88</v>
      </c>
      <c r="X250" s="1">
        <v>2.12</v>
      </c>
      <c r="Y250" s="1">
        <v>5</v>
      </c>
      <c r="Z250" s="1">
        <v>16</v>
      </c>
      <c r="AA250" s="1">
        <f t="shared" si="50"/>
        <v>1.3283018867924528</v>
      </c>
      <c r="AB250" s="1">
        <v>1</v>
      </c>
      <c r="AC250" s="1">
        <v>2</v>
      </c>
      <c r="AD250" s="1">
        <v>0</v>
      </c>
      <c r="AE250" s="1">
        <v>0</v>
      </c>
      <c r="AF250" s="1" t="e">
        <f t="shared" si="46"/>
        <v>#DIV/0!</v>
      </c>
      <c r="AH250" s="1">
        <f t="shared" si="54"/>
        <v>0.98892322958310497</v>
      </c>
      <c r="AI250" s="1">
        <f t="shared" si="55"/>
        <v>0.19670808180946295</v>
      </c>
      <c r="AJ250" s="1">
        <f t="shared" si="56"/>
        <v>2.5263594360857717</v>
      </c>
      <c r="AK250" s="1">
        <f t="shared" si="57"/>
        <v>370.68969483586318</v>
      </c>
      <c r="AL250" s="1" t="b">
        <f t="shared" si="58"/>
        <v>1</v>
      </c>
      <c r="AM250" s="1">
        <f t="shared" si="59"/>
        <v>85.124516146729306</v>
      </c>
      <c r="AN250" s="1" t="b">
        <f t="shared" si="60"/>
        <v>1</v>
      </c>
      <c r="AO250" s="1">
        <v>9.4879999999999995</v>
      </c>
    </row>
    <row r="251" spans="1:41">
      <c r="A251" s="7">
        <v>248</v>
      </c>
      <c r="B251" s="9" t="s">
        <v>45</v>
      </c>
      <c r="C251" s="9" t="s">
        <v>46</v>
      </c>
      <c r="D251" s="9" t="s">
        <v>45</v>
      </c>
      <c r="E251" s="16" t="s">
        <v>46</v>
      </c>
      <c r="F251" s="2" t="b">
        <f t="shared" si="53"/>
        <v>0</v>
      </c>
      <c r="G251" s="2" t="b">
        <f t="shared" si="51"/>
        <v>0</v>
      </c>
      <c r="H251" s="1" t="s">
        <v>125</v>
      </c>
      <c r="J251" s="2"/>
      <c r="M251" s="1">
        <f>PRODUCT(SUM(PRODUCT(R251,overview!$J$7),PRODUCT(W251,overview!$K$7),PRODUCT(AB251,overview!$L$7)),1/SUM(overview!$J$7:$L$7))</f>
        <v>0.85947499999999999</v>
      </c>
      <c r="N251" s="1">
        <f>PRODUCT(SUM(PRODUCT(S251,overview!$J$7),PRODUCT(X251,overview!$K$7),PRODUCT(AC251,overview!$L$7)),1/SUM(overview!$J$7:$L$7))</f>
        <v>2.1405250000000002</v>
      </c>
      <c r="O251" s="1">
        <f t="shared" si="47"/>
        <v>13</v>
      </c>
      <c r="P251" s="1">
        <f t="shared" si="48"/>
        <v>23</v>
      </c>
      <c r="Q251" s="1">
        <f t="shared" si="52"/>
        <v>0.71039096267720081</v>
      </c>
      <c r="R251" s="1">
        <v>0.98599999999999999</v>
      </c>
      <c r="S251" s="1">
        <v>2.0139999999999998</v>
      </c>
      <c r="T251" s="1">
        <v>6.5</v>
      </c>
      <c r="U251" s="1">
        <v>12.5</v>
      </c>
      <c r="V251" s="1">
        <f t="shared" si="49"/>
        <v>0.9414865174547401</v>
      </c>
      <c r="W251" s="1">
        <v>0.78300000000000003</v>
      </c>
      <c r="X251" s="1">
        <v>2.2170000000000001</v>
      </c>
      <c r="Y251" s="1">
        <v>6.5</v>
      </c>
      <c r="Z251" s="1">
        <v>10.5</v>
      </c>
      <c r="AA251" s="1">
        <f t="shared" si="50"/>
        <v>0.57052149474341629</v>
      </c>
      <c r="AB251" s="1">
        <v>1</v>
      </c>
      <c r="AC251" s="1">
        <v>2</v>
      </c>
      <c r="AD251" s="1">
        <v>0</v>
      </c>
      <c r="AE251" s="1">
        <v>0</v>
      </c>
      <c r="AF251" s="1" t="e">
        <f t="shared" si="46"/>
        <v>#DIV/0!</v>
      </c>
      <c r="AH251" s="1">
        <f t="shared" si="54"/>
        <v>1.1223920847960034</v>
      </c>
      <c r="AI251" s="1">
        <f t="shared" si="55"/>
        <v>0.20403979859541252</v>
      </c>
      <c r="AJ251" s="1">
        <f t="shared" si="56"/>
        <v>1.3167446211412532</v>
      </c>
      <c r="AK251" s="1">
        <f t="shared" si="57"/>
        <v>280.21190720963034</v>
      </c>
      <c r="AL251" s="1" t="b">
        <f t="shared" si="58"/>
        <v>1</v>
      </c>
      <c r="AM251" s="1">
        <f t="shared" si="59"/>
        <v>103.06171873525177</v>
      </c>
      <c r="AN251" s="1" t="b">
        <f t="shared" si="60"/>
        <v>1</v>
      </c>
      <c r="AO251" s="1">
        <v>9.4879999999999995</v>
      </c>
    </row>
    <row r="252" spans="1:41">
      <c r="A252" s="7">
        <v>249</v>
      </c>
      <c r="B252" s="9" t="s">
        <v>76</v>
      </c>
      <c r="C252" s="9" t="s">
        <v>46</v>
      </c>
      <c r="D252" s="9" t="s">
        <v>47</v>
      </c>
      <c r="E252" s="16" t="s">
        <v>48</v>
      </c>
      <c r="F252" s="2" t="b">
        <f t="shared" si="53"/>
        <v>0</v>
      </c>
      <c r="G252" s="2" t="b">
        <f t="shared" si="51"/>
        <v>1</v>
      </c>
      <c r="H252" s="1" t="s">
        <v>125</v>
      </c>
      <c r="J252" s="3"/>
      <c r="M252" s="1">
        <f>PRODUCT(SUM(PRODUCT(R252,overview!$J$7),PRODUCT(W252,overview!$K$7),PRODUCT(AB252,overview!$L$7)),1/SUM(overview!$J$7:$L$7))</f>
        <v>0.99207500000000004</v>
      </c>
      <c r="N252" s="1">
        <f>PRODUCT(SUM(PRODUCT(S252,overview!$J$7),PRODUCT(X252,overview!$K$7),PRODUCT(AC252,overview!$L$7)),1/SUM(overview!$J$7:$L$7))</f>
        <v>2.0079249999999997</v>
      </c>
      <c r="O252" s="1">
        <f t="shared" si="47"/>
        <v>11.5</v>
      </c>
      <c r="P252" s="1">
        <f t="shared" si="48"/>
        <v>26.5</v>
      </c>
      <c r="Q252" s="1">
        <f t="shared" si="52"/>
        <v>1.1385315036992008</v>
      </c>
      <c r="R252" s="1">
        <v>1.0720000000000001</v>
      </c>
      <c r="S252" s="1">
        <v>1.9279999999999999</v>
      </c>
      <c r="T252" s="1">
        <v>7</v>
      </c>
      <c r="U252" s="1">
        <v>0</v>
      </c>
      <c r="V252" s="1">
        <f t="shared" si="49"/>
        <v>0</v>
      </c>
      <c r="W252" s="1">
        <v>0.94699999999999995</v>
      </c>
      <c r="X252" s="1">
        <v>2.0529999999999999</v>
      </c>
      <c r="Y252" s="1">
        <v>4.5</v>
      </c>
      <c r="Z252" s="1">
        <v>24.5</v>
      </c>
      <c r="AA252" s="1">
        <f t="shared" si="50"/>
        <v>2.5113925420793417</v>
      </c>
      <c r="AB252" s="1">
        <v>1</v>
      </c>
      <c r="AC252" s="1">
        <v>2</v>
      </c>
      <c r="AD252" s="1">
        <v>0</v>
      </c>
      <c r="AE252" s="1">
        <v>2</v>
      </c>
      <c r="AF252" s="1" t="e">
        <f t="shared" si="46"/>
        <v>#DIV/0!</v>
      </c>
      <c r="AH252" s="1">
        <f t="shared" si="54"/>
        <v>1.207015813491108</v>
      </c>
      <c r="AI252" s="1">
        <f t="shared" si="55"/>
        <v>0.21789240329704695</v>
      </c>
      <c r="AJ252" s="1">
        <f t="shared" si="56"/>
        <v>1.346440433790868</v>
      </c>
      <c r="AK252" s="1">
        <f t="shared" si="57"/>
        <v>177.31654843136786</v>
      </c>
      <c r="AL252" s="1" t="b">
        <f t="shared" si="58"/>
        <v>1</v>
      </c>
      <c r="AM252" s="1">
        <f t="shared" si="59"/>
        <v>125.95754942789873</v>
      </c>
      <c r="AN252" s="1" t="b">
        <f t="shared" si="60"/>
        <v>1</v>
      </c>
      <c r="AO252" s="1">
        <v>9.4879999999999995</v>
      </c>
    </row>
    <row r="253" spans="1:41">
      <c r="A253" s="7">
        <v>250</v>
      </c>
      <c r="B253" s="9" t="s">
        <v>47</v>
      </c>
      <c r="C253" s="9" t="s">
        <v>48</v>
      </c>
      <c r="D253" s="9" t="s">
        <v>90</v>
      </c>
      <c r="E253" s="16" t="s">
        <v>91</v>
      </c>
      <c r="F253" s="2" t="b">
        <f t="shared" si="53"/>
        <v>1</v>
      </c>
      <c r="G253" s="2" t="b">
        <f t="shared" si="51"/>
        <v>1</v>
      </c>
      <c r="H253" s="1" t="s">
        <v>125</v>
      </c>
      <c r="J253" s="3"/>
      <c r="M253" s="1">
        <f>PRODUCT(SUM(PRODUCT(R253,overview!$J$7),PRODUCT(W253,overview!$K$7),PRODUCT(AB253,overview!$L$7)),1/SUM(overview!$J$7:$L$7))</f>
        <v>0.71852500000000008</v>
      </c>
      <c r="N253" s="1">
        <f>PRODUCT(SUM(PRODUCT(S253,overview!$J$7),PRODUCT(X253,overview!$K$7),PRODUCT(AC253,overview!$L$7)),1/SUM(overview!$J$7:$L$7))</f>
        <v>2.2814749999999999</v>
      </c>
      <c r="O253" s="1">
        <f t="shared" si="47"/>
        <v>16.2</v>
      </c>
      <c r="P253" s="1">
        <f t="shared" si="48"/>
        <v>27.8</v>
      </c>
      <c r="Q253" s="1">
        <f t="shared" si="52"/>
        <v>0.54045053428858514</v>
      </c>
      <c r="R253" s="1">
        <v>1.1439999999999999</v>
      </c>
      <c r="S253" s="1">
        <v>1.8560000000000001</v>
      </c>
      <c r="T253" s="1">
        <v>14</v>
      </c>
      <c r="U253" s="1">
        <v>2</v>
      </c>
      <c r="V253" s="1">
        <f t="shared" si="49"/>
        <v>8.8054187192118202E-2</v>
      </c>
      <c r="W253" s="1">
        <v>0.502</v>
      </c>
      <c r="X253" s="1">
        <v>2.4980000000000002</v>
      </c>
      <c r="Y253" s="1">
        <v>1.7</v>
      </c>
      <c r="Z253" s="1">
        <v>24.3</v>
      </c>
      <c r="AA253" s="1">
        <f t="shared" si="50"/>
        <v>2.8725568690246313</v>
      </c>
      <c r="AB253" s="1">
        <v>0.17499999999999999</v>
      </c>
      <c r="AC253" s="1">
        <v>2.8250000000000002</v>
      </c>
      <c r="AD253" s="1">
        <v>0.5</v>
      </c>
      <c r="AE253" s="1">
        <v>1.5</v>
      </c>
      <c r="AF253" s="1">
        <f t="shared" si="46"/>
        <v>0.18584070796460173</v>
      </c>
      <c r="AH253" s="1">
        <f t="shared" si="54"/>
        <v>1.2385705473468929</v>
      </c>
      <c r="AI253" s="1">
        <f t="shared" si="55"/>
        <v>0.16349946539439522</v>
      </c>
      <c r="AJ253" s="1">
        <f t="shared" si="56"/>
        <v>0.97324602432179597</v>
      </c>
      <c r="AK253" s="1">
        <f t="shared" si="57"/>
        <v>72.286237279907454</v>
      </c>
      <c r="AL253" s="1" t="b">
        <f t="shared" si="58"/>
        <v>1</v>
      </c>
      <c r="AM253" s="1">
        <f t="shared" si="59"/>
        <v>138.89267730459227</v>
      </c>
      <c r="AN253" s="1" t="b">
        <f t="shared" si="60"/>
        <v>1</v>
      </c>
      <c r="AO253" s="1">
        <v>9.4879999999999995</v>
      </c>
    </row>
    <row r="254" spans="1:41">
      <c r="A254" s="7">
        <v>251</v>
      </c>
      <c r="B254" s="9" t="s">
        <v>49</v>
      </c>
      <c r="C254" s="9" t="s">
        <v>50</v>
      </c>
      <c r="D254" s="9" t="s">
        <v>28</v>
      </c>
      <c r="E254" s="16" t="s">
        <v>29</v>
      </c>
      <c r="F254" s="2" t="b">
        <f t="shared" si="53"/>
        <v>0</v>
      </c>
      <c r="G254" s="2" t="b">
        <f t="shared" si="51"/>
        <v>1</v>
      </c>
      <c r="H254" s="1" t="s">
        <v>125</v>
      </c>
      <c r="J254" s="2"/>
      <c r="M254" s="1">
        <f>PRODUCT(SUM(PRODUCT(R254,overview!$J$7),PRODUCT(W254,overview!$K$7),PRODUCT(AB254,overview!$L$7)),1/SUM(overview!$J$7:$L$7))</f>
        <v>0.59025000000000005</v>
      </c>
      <c r="N254" s="1">
        <f>PRODUCT(SUM(PRODUCT(S254,overview!$J$7),PRODUCT(X254,overview!$K$7),PRODUCT(AC254,overview!$L$7)),1/SUM(overview!$J$7:$L$7))</f>
        <v>2.4097500000000003</v>
      </c>
      <c r="O254" s="1">
        <f t="shared" si="47"/>
        <v>9</v>
      </c>
      <c r="P254" s="1">
        <f t="shared" si="48"/>
        <v>23</v>
      </c>
      <c r="Q254" s="1">
        <f t="shared" si="52"/>
        <v>0.62596396583324676</v>
      </c>
      <c r="R254" s="1">
        <v>0.36199999999999999</v>
      </c>
      <c r="S254" s="1">
        <v>2.6379999999999999</v>
      </c>
      <c r="T254" s="1">
        <v>3</v>
      </c>
      <c r="U254" s="1">
        <v>2</v>
      </c>
      <c r="V254" s="1">
        <f t="shared" si="49"/>
        <v>9.1483447055850389E-2</v>
      </c>
      <c r="W254" s="1">
        <v>0.72499999999999998</v>
      </c>
      <c r="X254" s="1">
        <v>2.2749999999999999</v>
      </c>
      <c r="Y254" s="1">
        <v>6</v>
      </c>
      <c r="Z254" s="1">
        <v>20</v>
      </c>
      <c r="AA254" s="1">
        <f t="shared" si="50"/>
        <v>1.0622710622710623</v>
      </c>
      <c r="AB254" s="1">
        <v>0.41699999999999998</v>
      </c>
      <c r="AC254" s="1">
        <v>2.5830000000000002</v>
      </c>
      <c r="AD254" s="1">
        <v>0</v>
      </c>
      <c r="AE254" s="1">
        <v>1</v>
      </c>
      <c r="AF254" s="1" t="e">
        <f t="shared" si="46"/>
        <v>#DIV/0!</v>
      </c>
      <c r="AH254" s="1">
        <f t="shared" si="54"/>
        <v>1.2752635716665024</v>
      </c>
      <c r="AI254" s="1">
        <f t="shared" si="55"/>
        <v>0.16510279209858553</v>
      </c>
      <c r="AJ254" s="1">
        <f t="shared" si="56"/>
        <v>0.58034329350401415</v>
      </c>
      <c r="AK254" s="1">
        <f t="shared" si="57"/>
        <v>46.623103702964528</v>
      </c>
      <c r="AL254" s="1" t="b">
        <f t="shared" si="58"/>
        <v>1</v>
      </c>
      <c r="AM254" s="1">
        <f t="shared" si="59"/>
        <v>158.30129018357692</v>
      </c>
      <c r="AN254" s="1" t="b">
        <f t="shared" si="60"/>
        <v>1</v>
      </c>
      <c r="AO254" s="1">
        <v>9.4879999999999995</v>
      </c>
    </row>
    <row r="255" spans="1:41">
      <c r="A255" s="7">
        <v>252</v>
      </c>
      <c r="B255" s="9" t="s">
        <v>58</v>
      </c>
      <c r="C255" s="9" t="s">
        <v>59</v>
      </c>
      <c r="D255" s="9" t="s">
        <v>54</v>
      </c>
      <c r="E255" s="16" t="s">
        <v>55</v>
      </c>
      <c r="F255" s="2" t="b">
        <f t="shared" si="53"/>
        <v>1</v>
      </c>
      <c r="G255" s="2" t="b">
        <f t="shared" si="51"/>
        <v>1</v>
      </c>
      <c r="H255" s="1" t="s">
        <v>125</v>
      </c>
      <c r="J255" s="2"/>
      <c r="M255" s="1">
        <f>PRODUCT(SUM(PRODUCT(R255,overview!$J$7),PRODUCT(W255,overview!$K$7),PRODUCT(AB255,overview!$L$7)),1/SUM(overview!$J$7:$L$7))</f>
        <v>0.55037500000000006</v>
      </c>
      <c r="N255" s="1">
        <f>PRODUCT(SUM(PRODUCT(S255,overview!$J$7),PRODUCT(X255,overview!$K$7),PRODUCT(AC255,overview!$L$7)),1/SUM(overview!$J$7:$L$7))</f>
        <v>2.4496250000000002</v>
      </c>
      <c r="O255" s="1">
        <f t="shared" si="47"/>
        <v>7.5</v>
      </c>
      <c r="P255" s="1">
        <f t="shared" si="48"/>
        <v>29.5</v>
      </c>
      <c r="Q255" s="1">
        <f t="shared" si="52"/>
        <v>0.88373050296814137</v>
      </c>
      <c r="R255" s="1">
        <v>0.36</v>
      </c>
      <c r="S255" s="1">
        <v>2.64</v>
      </c>
      <c r="T255" s="1">
        <v>1</v>
      </c>
      <c r="U255" s="1">
        <v>3</v>
      </c>
      <c r="V255" s="1">
        <f t="shared" si="49"/>
        <v>0.40909090909090901</v>
      </c>
      <c r="W255" s="1">
        <v>0.66400000000000003</v>
      </c>
      <c r="X255" s="1">
        <v>2.3359999999999999</v>
      </c>
      <c r="Y255" s="1">
        <v>6.5</v>
      </c>
      <c r="Z255" s="1">
        <v>25.5</v>
      </c>
      <c r="AA255" s="1">
        <f t="shared" si="50"/>
        <v>1.1151211801896734</v>
      </c>
      <c r="AB255" s="1">
        <v>0.375</v>
      </c>
      <c r="AC255" s="1">
        <v>2.625</v>
      </c>
      <c r="AD255" s="1">
        <v>0</v>
      </c>
      <c r="AE255" s="1">
        <v>1</v>
      </c>
      <c r="AF255" s="1" t="e">
        <f t="shared" si="46"/>
        <v>#DIV/0!</v>
      </c>
      <c r="AH255" s="1">
        <f t="shared" si="54"/>
        <v>1.1675061118819789</v>
      </c>
      <c r="AI255" s="1">
        <f t="shared" si="55"/>
        <v>0.17893744017118085</v>
      </c>
      <c r="AJ255" s="1">
        <f t="shared" si="56"/>
        <v>0.37843145812420892</v>
      </c>
      <c r="AK255" s="1">
        <f t="shared" si="57"/>
        <v>20.534936814852738</v>
      </c>
      <c r="AL255" s="1" t="b">
        <f t="shared" si="58"/>
        <v>1</v>
      </c>
      <c r="AM255" s="1">
        <f t="shared" si="59"/>
        <v>165.76203442034296</v>
      </c>
      <c r="AN255" s="1" t="b">
        <f t="shared" si="60"/>
        <v>1</v>
      </c>
      <c r="AO255" s="1">
        <v>9.4879999999999995</v>
      </c>
    </row>
    <row r="256" spans="1:41">
      <c r="A256" s="7">
        <v>253</v>
      </c>
      <c r="B256" s="9" t="s">
        <v>60</v>
      </c>
      <c r="C256" s="9" t="s">
        <v>61</v>
      </c>
      <c r="D256" s="9" t="s">
        <v>38</v>
      </c>
      <c r="E256" s="16" t="s">
        <v>1</v>
      </c>
      <c r="F256" s="2" t="b">
        <f t="shared" si="53"/>
        <v>1</v>
      </c>
      <c r="G256" s="2" t="b">
        <f t="shared" si="51"/>
        <v>0</v>
      </c>
      <c r="H256" s="1" t="s">
        <v>125</v>
      </c>
      <c r="J256" s="2"/>
      <c r="M256" s="1">
        <f>PRODUCT(SUM(PRODUCT(R256,overview!$J$7),PRODUCT(W256,overview!$K$7),PRODUCT(AB256,overview!$L$7)),1/SUM(overview!$J$7:$L$7))</f>
        <v>0.79580000000000006</v>
      </c>
      <c r="N256" s="1">
        <f>PRODUCT(SUM(PRODUCT(S256,overview!$J$7),PRODUCT(X256,overview!$K$7),PRODUCT(AC256,overview!$L$7)),1/SUM(overview!$J$7:$L$7))</f>
        <v>2.2042000000000002</v>
      </c>
      <c r="O256" s="1">
        <f t="shared" si="47"/>
        <v>13.5</v>
      </c>
      <c r="P256" s="1">
        <f t="shared" si="48"/>
        <v>26.5</v>
      </c>
      <c r="Q256" s="1">
        <f t="shared" si="52"/>
        <v>0.70870425820067406</v>
      </c>
      <c r="R256" s="1">
        <v>1</v>
      </c>
      <c r="S256" s="1">
        <v>2</v>
      </c>
      <c r="T256" s="1">
        <v>6</v>
      </c>
      <c r="U256" s="1">
        <v>0</v>
      </c>
      <c r="V256" s="1">
        <f t="shared" si="49"/>
        <v>0</v>
      </c>
      <c r="W256" s="1">
        <v>0.68</v>
      </c>
      <c r="X256" s="1">
        <v>2.3199999999999998</v>
      </c>
      <c r="Y256" s="1">
        <v>6.5</v>
      </c>
      <c r="Z256" s="1">
        <v>25.5</v>
      </c>
      <c r="AA256" s="1">
        <f t="shared" si="50"/>
        <v>1.1498673740053051</v>
      </c>
      <c r="AB256" s="1">
        <v>0.83199999999999996</v>
      </c>
      <c r="AC256" s="1">
        <v>2.1680000000000001</v>
      </c>
      <c r="AD256" s="1">
        <v>1</v>
      </c>
      <c r="AE256" s="1">
        <v>1</v>
      </c>
      <c r="AF256" s="1">
        <f t="shared" si="46"/>
        <v>0.38376383763837635</v>
      </c>
      <c r="AH256" s="1">
        <f t="shared" si="54"/>
        <v>1.0745078616207697</v>
      </c>
      <c r="AI256" s="1">
        <f t="shared" si="55"/>
        <v>0.10619649185660097</v>
      </c>
      <c r="AJ256" s="1">
        <f t="shared" si="56"/>
        <v>0.33787943732221482</v>
      </c>
      <c r="AK256" s="1">
        <f t="shared" si="57"/>
        <v>6.8168774715408604</v>
      </c>
      <c r="AL256" s="1" t="b">
        <f t="shared" si="58"/>
        <v>0</v>
      </c>
      <c r="AM256" s="1">
        <f t="shared" si="59"/>
        <v>151.76560740726904</v>
      </c>
      <c r="AN256" s="1" t="b">
        <f t="shared" si="60"/>
        <v>1</v>
      </c>
      <c r="AO256" s="1">
        <v>9.4879999999999995</v>
      </c>
    </row>
    <row r="257" spans="1:41">
      <c r="A257" s="7">
        <v>254</v>
      </c>
      <c r="B257" s="9" t="s">
        <v>28</v>
      </c>
      <c r="C257" s="9" t="s">
        <v>29</v>
      </c>
      <c r="D257" s="9" t="s">
        <v>40</v>
      </c>
      <c r="E257" s="16" t="s">
        <v>29</v>
      </c>
      <c r="F257" s="2" t="b">
        <f t="shared" si="53"/>
        <v>1</v>
      </c>
      <c r="G257" s="2" t="b">
        <f t="shared" si="51"/>
        <v>1</v>
      </c>
      <c r="H257" s="1" t="s">
        <v>125</v>
      </c>
      <c r="M257" s="1">
        <f>PRODUCT(SUM(PRODUCT(R257,overview!$J$7),PRODUCT(W257,overview!$K$7),PRODUCT(AB257,overview!$L$7)),1/SUM(overview!$J$7:$L$7))</f>
        <v>0.62802500000000006</v>
      </c>
      <c r="N257" s="1">
        <f>PRODUCT(SUM(PRODUCT(S257,overview!$J$7),PRODUCT(X257,overview!$K$7),PRODUCT(AC257,overview!$L$7)),1/SUM(overview!$J$7:$L$7))</f>
        <v>2.3719749999999999</v>
      </c>
      <c r="O257" s="1">
        <f t="shared" si="47"/>
        <v>13.3</v>
      </c>
      <c r="P257" s="1">
        <f t="shared" si="48"/>
        <v>30.7</v>
      </c>
      <c r="Q257" s="1">
        <f t="shared" si="52"/>
        <v>0.61115808207477884</v>
      </c>
      <c r="R257" s="1">
        <v>0.76100000000000001</v>
      </c>
      <c r="S257" s="1">
        <v>2.2389999999999999</v>
      </c>
      <c r="T257" s="1">
        <v>7.5</v>
      </c>
      <c r="U257" s="1">
        <v>4.5</v>
      </c>
      <c r="V257" s="1">
        <f t="shared" si="49"/>
        <v>0.20393032603841002</v>
      </c>
      <c r="W257" s="1">
        <v>0.55200000000000005</v>
      </c>
      <c r="X257" s="1">
        <v>2.448</v>
      </c>
      <c r="Y257" s="1">
        <v>4.8</v>
      </c>
      <c r="Z257" s="1">
        <v>26.2</v>
      </c>
      <c r="AA257" s="1">
        <f t="shared" si="50"/>
        <v>1.2308006535947713</v>
      </c>
      <c r="AB257" s="1">
        <v>0.66700000000000004</v>
      </c>
      <c r="AC257" s="1">
        <v>2.3330000000000002</v>
      </c>
      <c r="AD257" s="1">
        <v>1</v>
      </c>
      <c r="AE257" s="1">
        <v>0</v>
      </c>
      <c r="AF257" s="1">
        <f t="shared" si="46"/>
        <v>0</v>
      </c>
      <c r="AH257" s="1">
        <f t="shared" si="54"/>
        <v>0.92028146463076033</v>
      </c>
      <c r="AI257" s="1">
        <f t="shared" si="55"/>
        <v>0.12237322937265815</v>
      </c>
      <c r="AJ257" s="1">
        <f t="shared" si="56"/>
        <v>0.2049421009098428</v>
      </c>
      <c r="AK257" s="1">
        <f t="shared" si="57"/>
        <v>2.2307900343199525</v>
      </c>
      <c r="AL257" s="1" t="b">
        <f t="shared" si="58"/>
        <v>0</v>
      </c>
      <c r="AM257" s="1">
        <f t="shared" si="59"/>
        <v>129.02998246594063</v>
      </c>
      <c r="AN257" s="1" t="b">
        <f t="shared" si="60"/>
        <v>1</v>
      </c>
      <c r="AO257" s="1">
        <v>9.4879999999999995</v>
      </c>
    </row>
    <row r="258" spans="1:41">
      <c r="A258" s="7">
        <v>255</v>
      </c>
      <c r="B258" s="9" t="s">
        <v>83</v>
      </c>
      <c r="C258" s="9" t="s">
        <v>61</v>
      </c>
      <c r="D258" s="9" t="s">
        <v>83</v>
      </c>
      <c r="E258" s="16" t="s">
        <v>61</v>
      </c>
      <c r="F258" s="2" t="b">
        <f t="shared" si="53"/>
        <v>0</v>
      </c>
      <c r="G258" s="2" t="b">
        <f t="shared" si="51"/>
        <v>0</v>
      </c>
      <c r="H258" s="1" t="s">
        <v>125</v>
      </c>
      <c r="J258" s="3"/>
      <c r="M258" s="1">
        <f>PRODUCT(SUM(PRODUCT(R258,overview!$J$7),PRODUCT(W258,overview!$K$7),PRODUCT(AB258,overview!$L$7)),1/SUM(overview!$J$7:$L$7))</f>
        <v>0.85162499999999997</v>
      </c>
      <c r="N258" s="1">
        <f>PRODUCT(SUM(PRODUCT(S258,overview!$J$7),PRODUCT(X258,overview!$K$7),PRODUCT(AC258,overview!$L$7)),1/SUM(overview!$J$7:$L$7))</f>
        <v>2.1483750000000001</v>
      </c>
      <c r="O258" s="1">
        <f t="shared" si="47"/>
        <v>18</v>
      </c>
      <c r="P258" s="1">
        <f t="shared" si="48"/>
        <v>29</v>
      </c>
      <c r="Q258" s="1">
        <f t="shared" si="52"/>
        <v>0.63865130621981725</v>
      </c>
      <c r="R258" s="1">
        <v>0.78500000000000003</v>
      </c>
      <c r="S258" s="1">
        <v>2.2149999999999999</v>
      </c>
      <c r="T258" s="1">
        <v>10</v>
      </c>
      <c r="U258" s="1">
        <v>2</v>
      </c>
      <c r="V258" s="1">
        <f t="shared" si="49"/>
        <v>7.088036117381491E-2</v>
      </c>
      <c r="W258" s="1">
        <v>0.88300000000000001</v>
      </c>
      <c r="X258" s="1">
        <v>2.117</v>
      </c>
      <c r="Y258" s="1">
        <v>8</v>
      </c>
      <c r="Z258" s="1">
        <v>27</v>
      </c>
      <c r="AA258" s="1">
        <f t="shared" si="50"/>
        <v>1.4077113840340103</v>
      </c>
      <c r="AB258" s="1">
        <v>1</v>
      </c>
      <c r="AC258" s="1">
        <v>2</v>
      </c>
      <c r="AD258" s="1">
        <v>0</v>
      </c>
      <c r="AE258" s="1">
        <v>0</v>
      </c>
      <c r="AF258" s="1" t="e">
        <f t="shared" si="46"/>
        <v>#DIV/0!</v>
      </c>
      <c r="AH258" s="1">
        <f t="shared" si="54"/>
        <v>0.84683455572989297</v>
      </c>
      <c r="AI258" s="1">
        <f t="shared" si="55"/>
        <v>0.12155817575583781</v>
      </c>
      <c r="AJ258" s="1">
        <f t="shared" si="56"/>
        <v>0.1654088331174921</v>
      </c>
      <c r="AK258" s="1">
        <f t="shared" si="57"/>
        <v>0.99757022838036979</v>
      </c>
      <c r="AL258" s="1" t="b">
        <f t="shared" si="58"/>
        <v>0</v>
      </c>
      <c r="AM258" s="1">
        <f t="shared" si="59"/>
        <v>118.50430210113035</v>
      </c>
      <c r="AN258" s="1" t="b">
        <f t="shared" si="60"/>
        <v>1</v>
      </c>
      <c r="AO258" s="1">
        <v>9.4879999999999995</v>
      </c>
    </row>
    <row r="259" spans="1:41">
      <c r="A259" s="7">
        <v>256</v>
      </c>
      <c r="B259" s="9" t="s">
        <v>65</v>
      </c>
      <c r="C259" s="9" t="s">
        <v>2</v>
      </c>
      <c r="D259" s="9" t="s">
        <v>65</v>
      </c>
      <c r="E259" s="16" t="s">
        <v>2</v>
      </c>
      <c r="F259" s="2" t="b">
        <f t="shared" si="53"/>
        <v>0</v>
      </c>
      <c r="G259" s="2" t="b">
        <f t="shared" si="51"/>
        <v>0</v>
      </c>
      <c r="H259" s="1" t="s">
        <v>125</v>
      </c>
      <c r="J259" s="3"/>
      <c r="M259" s="1">
        <f>PRODUCT(SUM(PRODUCT(R259,overview!$J$7),PRODUCT(W259,overview!$K$7),PRODUCT(AB259,overview!$L$7)),1/SUM(overview!$J$7:$L$7))</f>
        <v>0.38995000000000002</v>
      </c>
      <c r="N259" s="1">
        <f>PRODUCT(SUM(PRODUCT(S259,overview!$J$7),PRODUCT(X259,overview!$K$7),PRODUCT(AC259,overview!$L$7)),1/SUM(overview!$J$7:$L$7))</f>
        <v>2.6100500000000002</v>
      </c>
      <c r="O259" s="1">
        <f t="shared" si="47"/>
        <v>5</v>
      </c>
      <c r="P259" s="1">
        <f t="shared" si="48"/>
        <v>23</v>
      </c>
      <c r="Q259" s="1">
        <f t="shared" si="52"/>
        <v>0.68725503342847838</v>
      </c>
      <c r="R259" s="1">
        <v>0.33500000000000002</v>
      </c>
      <c r="S259" s="1">
        <v>2.665</v>
      </c>
      <c r="T259" s="1">
        <v>1</v>
      </c>
      <c r="U259" s="1">
        <v>3</v>
      </c>
      <c r="V259" s="1">
        <f t="shared" si="49"/>
        <v>0.37711069418386495</v>
      </c>
      <c r="W259" s="1">
        <v>0.42299999999999999</v>
      </c>
      <c r="X259" s="1">
        <v>2.577</v>
      </c>
      <c r="Y259" s="1">
        <v>4</v>
      </c>
      <c r="Z259" s="1">
        <v>20</v>
      </c>
      <c r="AA259" s="1">
        <f t="shared" si="50"/>
        <v>0.820721769499418</v>
      </c>
      <c r="AB259" s="1">
        <v>0.33300000000000002</v>
      </c>
      <c r="AC259" s="1">
        <v>2.6669999999999998</v>
      </c>
      <c r="AD259" s="1">
        <v>0</v>
      </c>
      <c r="AE259" s="1">
        <v>0</v>
      </c>
      <c r="AF259" s="1" t="e">
        <f t="shared" ref="AF259:AF322" si="61">PRODUCT(AE259,1/AD259,1/AC259,AB259)</f>
        <v>#DIV/0!</v>
      </c>
      <c r="AH259" s="1">
        <f t="shared" si="54"/>
        <v>0.79388035280043323</v>
      </c>
      <c r="AI259" s="1">
        <f t="shared" si="55"/>
        <v>0.13482390684336307</v>
      </c>
      <c r="AJ259" s="1">
        <f t="shared" si="56"/>
        <v>0.12146954986760811</v>
      </c>
      <c r="AK259" s="1">
        <f t="shared" si="57"/>
        <v>5.4532808745040164E-2</v>
      </c>
      <c r="AL259" s="1" t="b">
        <f t="shared" si="58"/>
        <v>0</v>
      </c>
      <c r="AM259" s="1">
        <f t="shared" si="59"/>
        <v>91.540186195426216</v>
      </c>
      <c r="AN259" s="1" t="b">
        <f t="shared" si="60"/>
        <v>1</v>
      </c>
      <c r="AO259" s="1">
        <v>9.4879999999999995</v>
      </c>
    </row>
    <row r="260" spans="1:41">
      <c r="A260" s="7">
        <v>257</v>
      </c>
      <c r="B260" s="9" t="s">
        <v>74</v>
      </c>
      <c r="C260" s="9" t="s">
        <v>1</v>
      </c>
      <c r="D260" s="9" t="s">
        <v>75</v>
      </c>
      <c r="E260" s="16" t="s">
        <v>1</v>
      </c>
      <c r="F260" s="2" t="b">
        <f t="shared" si="53"/>
        <v>1</v>
      </c>
      <c r="G260" s="2" t="b">
        <f t="shared" si="51"/>
        <v>1</v>
      </c>
      <c r="H260" s="1" t="s">
        <v>125</v>
      </c>
      <c r="J260" s="3"/>
      <c r="M260" s="1">
        <f>PRODUCT(SUM(PRODUCT(R260,overview!$J$7),PRODUCT(W260,overview!$K$7),PRODUCT(AB260,overview!$L$7)),1/SUM(overview!$J$7:$L$7))</f>
        <v>0.8950999999999999</v>
      </c>
      <c r="N260" s="1">
        <f>PRODUCT(SUM(PRODUCT(S260,overview!$J$7),PRODUCT(X260,overview!$K$7),PRODUCT(AC260,overview!$L$7)),1/SUM(overview!$J$7:$L$7))</f>
        <v>2.1048999999999998</v>
      </c>
      <c r="O260" s="1">
        <f t="shared" ref="O260:O323" si="62">SUM(T260,Y260,AD260)</f>
        <v>14.600000000000001</v>
      </c>
      <c r="P260" s="1">
        <f t="shared" ref="P260:P323" si="63">SUM(U260,Z260,AE260)</f>
        <v>24.4</v>
      </c>
      <c r="Q260" s="1">
        <f t="shared" si="52"/>
        <v>0.71068485341118592</v>
      </c>
      <c r="R260" s="1">
        <v>1.1890000000000001</v>
      </c>
      <c r="S260" s="1">
        <v>1.8109999999999999</v>
      </c>
      <c r="T260" s="1">
        <v>8.8000000000000007</v>
      </c>
      <c r="U260" s="1">
        <v>2.2000000000000002</v>
      </c>
      <c r="V260" s="1">
        <f t="shared" ref="V260:V323" si="64">PRODUCT(U260,1/T260,1/S260,R260)</f>
        <v>0.16413583655438985</v>
      </c>
      <c r="W260" s="1">
        <v>0.72399999999999998</v>
      </c>
      <c r="X260" s="1">
        <v>2.2759999999999998</v>
      </c>
      <c r="Y260" s="1">
        <v>4.8</v>
      </c>
      <c r="Z260" s="1">
        <v>22.2</v>
      </c>
      <c r="AA260" s="1">
        <f t="shared" ref="AA260:AA323" si="65">PRODUCT(Z260,1/Y260,1/X260,W260)</f>
        <v>1.4712214411247804</v>
      </c>
      <c r="AB260" s="1">
        <v>1.0580000000000001</v>
      </c>
      <c r="AC260" s="1">
        <v>1.9419999999999999</v>
      </c>
      <c r="AD260" s="1">
        <v>1</v>
      </c>
      <c r="AE260" s="1">
        <v>0</v>
      </c>
      <c r="AF260" s="1">
        <f t="shared" si="61"/>
        <v>0</v>
      </c>
      <c r="AH260" s="1">
        <f t="shared" si="54"/>
        <v>0.76314908853759655</v>
      </c>
      <c r="AI260" s="1">
        <f t="shared" si="55"/>
        <v>0.12173534613012096</v>
      </c>
      <c r="AJ260" s="1">
        <f t="shared" si="56"/>
        <v>0.12489901030094931</v>
      </c>
      <c r="AK260" s="1">
        <f t="shared" si="57"/>
        <v>8.0632499049679453E-5</v>
      </c>
      <c r="AL260" s="1" t="b">
        <f t="shared" si="58"/>
        <v>0</v>
      </c>
      <c r="AM260" s="1">
        <f t="shared" si="59"/>
        <v>78.279661358651623</v>
      </c>
      <c r="AN260" s="1" t="b">
        <f t="shared" si="60"/>
        <v>1</v>
      </c>
      <c r="AO260" s="1">
        <v>9.4879999999999995</v>
      </c>
    </row>
    <row r="261" spans="1:41">
      <c r="A261" s="7">
        <v>258</v>
      </c>
      <c r="B261" s="9" t="s">
        <v>47</v>
      </c>
      <c r="C261" s="9" t="s">
        <v>48</v>
      </c>
      <c r="D261" s="9" t="s">
        <v>62</v>
      </c>
      <c r="E261" s="16" t="s">
        <v>48</v>
      </c>
      <c r="F261" s="2" t="b">
        <f t="shared" si="53"/>
        <v>1</v>
      </c>
      <c r="G261" s="2" t="b">
        <f t="shared" ref="G261:G324" si="66">AND(NOT(D261=B261),OR(D261="CAT",D261="CAC",D261="ATA",D261="ATT",D261="TTA",D261="ATG",D261="CCG",D261="AGA",D261="CGG",D261="AGG",D261="CGA",D261="CGC",D261="TCC",D261="ACG",D261="ACC",D261="GTA",D261="TGG",D261="TAT",B261="GAA",B261="GAT",B261="GAG",B261="AAG",B261="AAA",B261="CTA",B261="CTT",B261="CTC",B261="AAC",B261="CCA",B261="CCT",B261="CAG",B261="CAA",B261="CGT",B261="AGT",B261="AGC",B261="TCA",B261="TCT",B261="GTC"))</f>
        <v>0</v>
      </c>
      <c r="H261" s="1" t="s">
        <v>285</v>
      </c>
      <c r="J261" s="3"/>
      <c r="M261" s="1">
        <f>PRODUCT(SUM(PRODUCT(R261,overview!$J$7),PRODUCT(W261,overview!$K$7),PRODUCT(AB261,overview!$L$7)),1/SUM(overview!$J$7:$L$7))</f>
        <v>0.89590000000000003</v>
      </c>
      <c r="N261" s="1">
        <f>PRODUCT(SUM(PRODUCT(S261,overview!$J$7),PRODUCT(X261,overview!$K$7),PRODUCT(AC261,overview!$L$7)),1/SUM(overview!$J$7:$L$7))</f>
        <v>2.1040999999999999</v>
      </c>
      <c r="O261" s="1">
        <f t="shared" si="62"/>
        <v>18</v>
      </c>
      <c r="P261" s="1">
        <f t="shared" si="63"/>
        <v>18</v>
      </c>
      <c r="Q261" s="1">
        <f t="shared" ref="Q261:Q324" si="67">PRODUCT(P261,1/O261,1/$N261,$M261)</f>
        <v>0.42578774773062122</v>
      </c>
      <c r="R261" s="1">
        <v>0.92600000000000005</v>
      </c>
      <c r="S261" s="1">
        <v>2.0739999999999998</v>
      </c>
      <c r="T261" s="1">
        <v>6</v>
      </c>
      <c r="U261" s="1">
        <v>3</v>
      </c>
      <c r="V261" s="1">
        <f t="shared" si="64"/>
        <v>0.22324011571841854</v>
      </c>
      <c r="W261" s="1">
        <v>0.86899999999999999</v>
      </c>
      <c r="X261" s="1">
        <v>2.1309999999999998</v>
      </c>
      <c r="Y261" s="1">
        <v>10</v>
      </c>
      <c r="Z261" s="1">
        <v>15</v>
      </c>
      <c r="AA261" s="1">
        <f t="shared" si="65"/>
        <v>0.61168465509150649</v>
      </c>
      <c r="AB261" s="1">
        <v>1.147</v>
      </c>
      <c r="AC261" s="1">
        <v>1.853</v>
      </c>
      <c r="AD261" s="1">
        <v>2</v>
      </c>
      <c r="AE261" s="1">
        <v>0</v>
      </c>
      <c r="AF261" s="1">
        <f t="shared" si="61"/>
        <v>0</v>
      </c>
      <c r="AH261" s="1">
        <f t="shared" si="54"/>
        <v>0.69986517888935185</v>
      </c>
      <c r="AI261" s="1">
        <f t="shared" si="55"/>
        <v>0.12892140548889144</v>
      </c>
      <c r="AJ261" s="1">
        <f t="shared" si="56"/>
        <v>9.5546184506960896E-2</v>
      </c>
      <c r="AK261" s="1">
        <f t="shared" si="57"/>
        <v>2.0175609011583513E-2</v>
      </c>
      <c r="AL261" s="1" t="b">
        <f t="shared" si="58"/>
        <v>0</v>
      </c>
      <c r="AM261" s="1">
        <f t="shared" si="59"/>
        <v>63.555658577542751</v>
      </c>
      <c r="AN261" s="1" t="b">
        <f t="shared" si="60"/>
        <v>1</v>
      </c>
      <c r="AO261" s="1">
        <v>9.4879999999999995</v>
      </c>
    </row>
    <row r="262" spans="1:41">
      <c r="A262" s="7">
        <v>259</v>
      </c>
      <c r="B262" s="9" t="s">
        <v>100</v>
      </c>
      <c r="C262" s="9" t="s">
        <v>73</v>
      </c>
      <c r="D262" s="9" t="s">
        <v>100</v>
      </c>
      <c r="E262" s="16" t="s">
        <v>73</v>
      </c>
      <c r="F262" s="2" t="b">
        <f t="shared" si="53"/>
        <v>0</v>
      </c>
      <c r="G262" s="2" t="b">
        <f t="shared" si="66"/>
        <v>0</v>
      </c>
      <c r="H262" s="1" t="s">
        <v>285</v>
      </c>
      <c r="J262" s="3"/>
      <c r="M262" s="1">
        <f>PRODUCT(SUM(PRODUCT(R262,overview!$J$7),PRODUCT(W262,overview!$K$7),PRODUCT(AB262,overview!$L$7)),1/SUM(overview!$J$7:$L$7))</f>
        <v>0.36737500000000006</v>
      </c>
      <c r="N262" s="1">
        <f>PRODUCT(SUM(PRODUCT(S262,overview!$J$7),PRODUCT(X262,overview!$K$7),PRODUCT(AC262,overview!$L$7)),1/SUM(overview!$J$7:$L$7))</f>
        <v>2.632625</v>
      </c>
      <c r="O262" s="1">
        <f t="shared" si="62"/>
        <v>10</v>
      </c>
      <c r="P262" s="1">
        <f t="shared" si="63"/>
        <v>5</v>
      </c>
      <c r="Q262" s="1">
        <f t="shared" si="67"/>
        <v>6.977351502777647E-2</v>
      </c>
      <c r="R262" s="1">
        <v>0.33300000000000002</v>
      </c>
      <c r="S262" s="1">
        <v>2.6669999999999998</v>
      </c>
      <c r="T262" s="1">
        <v>4</v>
      </c>
      <c r="U262" s="1">
        <v>0</v>
      </c>
      <c r="V262" s="1">
        <f t="shared" si="64"/>
        <v>0</v>
      </c>
      <c r="W262" s="1">
        <v>0.38800000000000001</v>
      </c>
      <c r="X262" s="1">
        <v>2.6120000000000001</v>
      </c>
      <c r="Y262" s="1">
        <v>6</v>
      </c>
      <c r="Z262" s="1">
        <v>5</v>
      </c>
      <c r="AA262" s="1">
        <f t="shared" si="65"/>
        <v>0.12378764675855027</v>
      </c>
      <c r="AB262" s="1">
        <v>0.33300000000000002</v>
      </c>
      <c r="AC262" s="1">
        <v>2.6669999999999998</v>
      </c>
      <c r="AD262" s="1">
        <v>0</v>
      </c>
      <c r="AE262" s="1">
        <v>0</v>
      </c>
      <c r="AF262" s="1" t="e">
        <f t="shared" si="61"/>
        <v>#DIV/0!</v>
      </c>
      <c r="AH262" s="1">
        <f t="shared" si="54"/>
        <v>0.63778989697728417</v>
      </c>
      <c r="AI262" s="1">
        <f t="shared" si="55"/>
        <v>0.11466015893487377</v>
      </c>
      <c r="AJ262" s="1">
        <f t="shared" si="56"/>
        <v>0.11754177426186281</v>
      </c>
      <c r="AK262" s="1">
        <f t="shared" si="57"/>
        <v>8.4211677776023248E-3</v>
      </c>
      <c r="AL262" s="1" t="b">
        <f t="shared" si="58"/>
        <v>0</v>
      </c>
      <c r="AM262" s="1">
        <f t="shared" si="59"/>
        <v>55.488007747699143</v>
      </c>
      <c r="AN262" s="1" t="b">
        <f t="shared" si="60"/>
        <v>1</v>
      </c>
      <c r="AO262" s="1">
        <v>9.4879999999999995</v>
      </c>
    </row>
    <row r="263" spans="1:41">
      <c r="A263" s="7">
        <v>260</v>
      </c>
      <c r="B263" s="9" t="s">
        <v>102</v>
      </c>
      <c r="C263" s="9" t="s">
        <v>48</v>
      </c>
      <c r="D263" s="9" t="s">
        <v>62</v>
      </c>
      <c r="E263" s="16" t="s">
        <v>48</v>
      </c>
      <c r="F263" s="2" t="b">
        <f t="shared" ref="F263:F326" si="68">AND(NOT(B263=D263),OR(B263="CAT",B263="CAC",B263="ATA",B263="ATT",B263="TTA",B263="ATG",B263="CCG",B263="AGA",B263="CGG",B263="AGG",B263="CGA",B263="CGC",B263="TCC",B263="ACG",B263="ACC",B263="GTA",B263="TGG",B263="TAT",D263="GAA",D263="GAT",D263="GAG",D263="AAG",D263="AAA",D263="CTA",D263="CTT",D263="CTC",D263="AAC",D263="CCA",D263="CCT",D263="CAG",D263="CAA",D263="CGT",D263="AGT",D263="AGC",D263="TCA",D263="TCT",D263="GTC"))</f>
        <v>1</v>
      </c>
      <c r="G263" s="2" t="b">
        <f t="shared" si="66"/>
        <v>0</v>
      </c>
      <c r="H263" s="1" t="s">
        <v>285</v>
      </c>
      <c r="J263" s="2"/>
      <c r="M263" s="1">
        <f>PRODUCT(SUM(PRODUCT(R263,overview!$J$7),PRODUCT(W263,overview!$K$7),PRODUCT(AB263,overview!$L$7)),1/SUM(overview!$J$7:$L$7))</f>
        <v>0.73337500000000011</v>
      </c>
      <c r="N263" s="1">
        <f>PRODUCT(SUM(PRODUCT(S263,overview!$J$7),PRODUCT(X263,overview!$K$7),PRODUCT(AC263,overview!$L$7)),1/SUM(overview!$J$7:$L$7))</f>
        <v>2.2666250000000003</v>
      </c>
      <c r="O263" s="1">
        <f t="shared" si="62"/>
        <v>14.5</v>
      </c>
      <c r="P263" s="1">
        <f t="shared" si="63"/>
        <v>13.5</v>
      </c>
      <c r="Q263" s="1">
        <f t="shared" si="67"/>
        <v>0.30123969063832945</v>
      </c>
      <c r="R263" s="1">
        <v>0.22600000000000001</v>
      </c>
      <c r="S263" s="1">
        <v>2.774</v>
      </c>
      <c r="T263" s="1">
        <v>2</v>
      </c>
      <c r="U263" s="1">
        <v>5</v>
      </c>
      <c r="V263" s="1">
        <f t="shared" si="64"/>
        <v>0.20367700072098052</v>
      </c>
      <c r="W263" s="1">
        <v>1.012</v>
      </c>
      <c r="X263" s="1">
        <v>1.988</v>
      </c>
      <c r="Y263" s="1">
        <v>10.5</v>
      </c>
      <c r="Z263" s="1">
        <v>7.5</v>
      </c>
      <c r="AA263" s="1">
        <f t="shared" si="65"/>
        <v>0.36361023282552452</v>
      </c>
      <c r="AB263" s="1">
        <v>0.871</v>
      </c>
      <c r="AC263" s="1">
        <v>2.129</v>
      </c>
      <c r="AD263" s="1">
        <v>2</v>
      </c>
      <c r="AE263" s="1">
        <v>1</v>
      </c>
      <c r="AF263" s="1">
        <f t="shared" si="61"/>
        <v>0.20455612963832784</v>
      </c>
      <c r="AH263" s="1">
        <f t="shared" si="54"/>
        <v>0.54751624255549547</v>
      </c>
      <c r="AI263" s="1">
        <f t="shared" si="55"/>
        <v>0.12443199311698568</v>
      </c>
      <c r="AJ263" s="1">
        <f t="shared" si="56"/>
        <v>0.11491442542787286</v>
      </c>
      <c r="AK263" s="1">
        <f t="shared" si="57"/>
        <v>1.2456362471613141E-2</v>
      </c>
      <c r="AL263" s="1" t="b">
        <f t="shared" si="58"/>
        <v>0</v>
      </c>
      <c r="AM263" s="1">
        <f t="shared" si="59"/>
        <v>41.377264059250194</v>
      </c>
      <c r="AN263" s="1" t="b">
        <f t="shared" si="60"/>
        <v>1</v>
      </c>
      <c r="AO263" s="1">
        <v>9.4879999999999995</v>
      </c>
    </row>
    <row r="264" spans="1:41">
      <c r="A264" s="7">
        <v>261</v>
      </c>
      <c r="B264" s="9" t="s">
        <v>43</v>
      </c>
      <c r="C264" s="9" t="s">
        <v>44</v>
      </c>
      <c r="D264" s="9" t="s">
        <v>43</v>
      </c>
      <c r="E264" s="16" t="s">
        <v>44</v>
      </c>
      <c r="F264" s="2" t="b">
        <f t="shared" si="68"/>
        <v>0</v>
      </c>
      <c r="G264" s="2" t="b">
        <f t="shared" si="66"/>
        <v>0</v>
      </c>
      <c r="H264" s="1" t="s">
        <v>285</v>
      </c>
      <c r="J264" s="3"/>
      <c r="M264" s="1">
        <f>PRODUCT(SUM(PRODUCT(R264,overview!$J$7),PRODUCT(W264,overview!$K$7),PRODUCT(AB264,overview!$L$7)),1/SUM(overview!$J$7:$L$7))</f>
        <v>0.44874999999999998</v>
      </c>
      <c r="N264" s="1">
        <f>PRODUCT(SUM(PRODUCT(S264,overview!$J$7),PRODUCT(X264,overview!$K$7),PRODUCT(AC264,overview!$L$7)),1/SUM(overview!$J$7:$L$7))</f>
        <v>2.5512500000000005</v>
      </c>
      <c r="O264" s="1">
        <f t="shared" si="62"/>
        <v>5</v>
      </c>
      <c r="P264" s="1">
        <f t="shared" si="63"/>
        <v>11</v>
      </c>
      <c r="Q264" s="1">
        <f t="shared" si="67"/>
        <v>0.38696717295443406</v>
      </c>
      <c r="R264" s="1">
        <v>0.375</v>
      </c>
      <c r="S264" s="1">
        <v>2.625</v>
      </c>
      <c r="T264" s="1">
        <v>2</v>
      </c>
      <c r="U264" s="1">
        <v>0</v>
      </c>
      <c r="V264" s="1">
        <f t="shared" si="64"/>
        <v>0</v>
      </c>
      <c r="W264" s="1">
        <v>0.49299999999999999</v>
      </c>
      <c r="X264" s="1">
        <v>2.5070000000000001</v>
      </c>
      <c r="Y264" s="1">
        <v>3</v>
      </c>
      <c r="Z264" s="1">
        <v>11</v>
      </c>
      <c r="AA264" s="1">
        <f t="shared" si="65"/>
        <v>0.72104773301422664</v>
      </c>
      <c r="AB264" s="1">
        <v>0.375</v>
      </c>
      <c r="AC264" s="1">
        <v>2.625</v>
      </c>
      <c r="AD264" s="1">
        <v>0</v>
      </c>
      <c r="AE264" s="1">
        <v>0</v>
      </c>
      <c r="AF264" s="1" t="e">
        <f t="shared" si="61"/>
        <v>#DIV/0!</v>
      </c>
      <c r="AH264" s="1">
        <f t="shared" ref="AH264:AH327" si="69">(SUM(Z260:Z270)*SUM(W260:W270))/(SUM(Y260:Y270)*SUM(X260:X270))</f>
        <v>0.51239677805506523</v>
      </c>
      <c r="AI264" s="1">
        <f t="shared" ref="AI264:AI327" si="70">(SUM(U260:U270)*SUM(R260:R270))/(SUM(T260:T270)*SUM(S260:S270))</f>
        <v>0.10400846525332559</v>
      </c>
      <c r="AJ264" s="1">
        <f t="shared" ref="AJ264:AJ327" si="71">(SUM(AE260:AE270)*SUM(AB260:AB270))/(SUM(AD260:AD270)*SUM(AC260:AC270))</f>
        <v>0.10923278539413922</v>
      </c>
      <c r="AK264" s="1">
        <f t="shared" si="57"/>
        <v>4.8258598634012137E-5</v>
      </c>
      <c r="AL264" s="1" t="b">
        <f t="shared" si="58"/>
        <v>0</v>
      </c>
      <c r="AM264" s="1">
        <f t="shared" si="59"/>
        <v>33.111438540817097</v>
      </c>
      <c r="AN264" s="1" t="b">
        <f t="shared" si="60"/>
        <v>1</v>
      </c>
      <c r="AO264" s="1">
        <v>9.4879999999999995</v>
      </c>
    </row>
    <row r="265" spans="1:41">
      <c r="A265" s="7">
        <v>262</v>
      </c>
      <c r="B265" s="9" t="s">
        <v>79</v>
      </c>
      <c r="C265" s="9" t="s">
        <v>48</v>
      </c>
      <c r="D265" s="9" t="s">
        <v>62</v>
      </c>
      <c r="E265" s="16" t="s">
        <v>48</v>
      </c>
      <c r="F265" s="2" t="b">
        <f t="shared" si="68"/>
        <v>1</v>
      </c>
      <c r="G265" s="2" t="b">
        <f t="shared" si="66"/>
        <v>1</v>
      </c>
      <c r="H265" s="1" t="s">
        <v>285</v>
      </c>
      <c r="J265" s="3"/>
      <c r="M265" s="1">
        <f>PRODUCT(SUM(PRODUCT(R265,overview!$J$7),PRODUCT(W265,overview!$K$7),PRODUCT(AB265,overview!$L$7)),1/SUM(overview!$J$7:$L$7))</f>
        <v>1.0363</v>
      </c>
      <c r="N265" s="1">
        <f>PRODUCT(SUM(PRODUCT(S265,overview!$J$7),PRODUCT(X265,overview!$K$7),PRODUCT(AC265,overview!$L$7)),1/SUM(overview!$J$7:$L$7))</f>
        <v>1.9637000000000002</v>
      </c>
      <c r="O265" s="1">
        <f t="shared" si="62"/>
        <v>15</v>
      </c>
      <c r="P265" s="1">
        <f t="shared" si="63"/>
        <v>6</v>
      </c>
      <c r="Q265" s="1">
        <f t="shared" si="67"/>
        <v>0.21109130722615471</v>
      </c>
      <c r="R265" s="1">
        <v>0.92100000000000004</v>
      </c>
      <c r="S265" s="1">
        <v>2.0790000000000002</v>
      </c>
      <c r="T265" s="1">
        <v>5</v>
      </c>
      <c r="U265" s="1">
        <v>3</v>
      </c>
      <c r="V265" s="1">
        <f t="shared" si="64"/>
        <v>0.26580086580086587</v>
      </c>
      <c r="W265" s="1">
        <v>1.099</v>
      </c>
      <c r="X265" s="1">
        <v>1.901</v>
      </c>
      <c r="Y265" s="1">
        <v>9</v>
      </c>
      <c r="Z265" s="1">
        <v>3</v>
      </c>
      <c r="AA265" s="1">
        <f t="shared" si="65"/>
        <v>0.1927055935472558</v>
      </c>
      <c r="AB265" s="1">
        <v>1.083</v>
      </c>
      <c r="AC265" s="1">
        <v>1.917</v>
      </c>
      <c r="AD265" s="1">
        <v>1</v>
      </c>
      <c r="AE265" s="1">
        <v>0</v>
      </c>
      <c r="AF265" s="1">
        <f t="shared" si="61"/>
        <v>0</v>
      </c>
      <c r="AH265" s="1">
        <f t="shared" si="69"/>
        <v>0.43726667492675569</v>
      </c>
      <c r="AI265" s="1">
        <f t="shared" si="70"/>
        <v>0.1302706209144891</v>
      </c>
      <c r="AJ265" s="1">
        <f t="shared" si="71"/>
        <v>0.12632150766787847</v>
      </c>
      <c r="AK265" s="1">
        <f t="shared" si="57"/>
        <v>3.6214292021015252E-4</v>
      </c>
      <c r="AL265" s="1" t="b">
        <f t="shared" si="58"/>
        <v>0</v>
      </c>
      <c r="AM265" s="1">
        <f t="shared" si="59"/>
        <v>26.592154223295086</v>
      </c>
      <c r="AN265" s="1" t="b">
        <f t="shared" si="60"/>
        <v>1</v>
      </c>
      <c r="AO265" s="1">
        <v>9.4879999999999995</v>
      </c>
    </row>
    <row r="266" spans="1:41">
      <c r="A266" s="7">
        <v>263</v>
      </c>
      <c r="B266" s="9" t="s">
        <v>77</v>
      </c>
      <c r="C266" s="9" t="s">
        <v>78</v>
      </c>
      <c r="D266" s="9" t="s">
        <v>75</v>
      </c>
      <c r="E266" s="16" t="s">
        <v>1</v>
      </c>
      <c r="F266" s="2" t="b">
        <f t="shared" si="68"/>
        <v>1</v>
      </c>
      <c r="G266" s="2" t="b">
        <f t="shared" si="66"/>
        <v>0</v>
      </c>
      <c r="H266" s="1" t="s">
        <v>285</v>
      </c>
      <c r="J266" s="3"/>
      <c r="M266" s="1">
        <f>PRODUCT(SUM(PRODUCT(R266,overview!$J$7),PRODUCT(W266,overview!$K$7),PRODUCT(AB266,overview!$L$7)),1/SUM(overview!$J$7:$L$7))</f>
        <v>0.99345000000000006</v>
      </c>
      <c r="N266" s="1">
        <f>PRODUCT(SUM(PRODUCT(S266,overview!$J$7),PRODUCT(X266,overview!$K$7),PRODUCT(AC266,overview!$L$7)),1/SUM(overview!$J$7:$L$7))</f>
        <v>2.0065499999999998</v>
      </c>
      <c r="O266" s="1">
        <f t="shared" si="62"/>
        <v>14.8</v>
      </c>
      <c r="P266" s="1">
        <f t="shared" si="63"/>
        <v>10.199999999999999</v>
      </c>
      <c r="Q266" s="1">
        <f t="shared" si="67"/>
        <v>0.34122000448531059</v>
      </c>
      <c r="R266" s="1">
        <v>0.95299999999999996</v>
      </c>
      <c r="S266" s="1">
        <v>2.0470000000000002</v>
      </c>
      <c r="T266" s="1">
        <v>8</v>
      </c>
      <c r="U266" s="1">
        <v>1</v>
      </c>
      <c r="V266" s="1">
        <f t="shared" si="64"/>
        <v>5.8194919394235461E-2</v>
      </c>
      <c r="W266" s="1">
        <v>1.034</v>
      </c>
      <c r="X266" s="1">
        <v>1.966</v>
      </c>
      <c r="Y266" s="1">
        <v>6.8</v>
      </c>
      <c r="Z266" s="1">
        <v>8.1999999999999993</v>
      </c>
      <c r="AA266" s="1">
        <f t="shared" si="65"/>
        <v>0.63422296690802471</v>
      </c>
      <c r="AB266" s="1">
        <v>0.54600000000000004</v>
      </c>
      <c r="AC266" s="1">
        <v>2.4540000000000002</v>
      </c>
      <c r="AD266" s="1">
        <v>0</v>
      </c>
      <c r="AE266" s="1">
        <v>1</v>
      </c>
      <c r="AF266" s="1" t="e">
        <f t="shared" si="61"/>
        <v>#DIV/0!</v>
      </c>
      <c r="AH266" s="1">
        <f t="shared" si="69"/>
        <v>0.44965824600904986</v>
      </c>
      <c r="AI266" s="1">
        <f t="shared" si="70"/>
        <v>0.12336065573770491</v>
      </c>
      <c r="AJ266" s="1">
        <f t="shared" si="71"/>
        <v>0.12632150766787847</v>
      </c>
      <c r="AK266" s="1">
        <f t="shared" si="57"/>
        <v>2.0697035226461009E-3</v>
      </c>
      <c r="AL266" s="1" t="b">
        <f t="shared" si="58"/>
        <v>0</v>
      </c>
      <c r="AM266" s="1">
        <f t="shared" si="59"/>
        <v>25.263381236615373</v>
      </c>
      <c r="AN266" s="1" t="b">
        <f t="shared" si="60"/>
        <v>1</v>
      </c>
      <c r="AO266" s="1">
        <v>9.4879999999999995</v>
      </c>
    </row>
    <row r="267" spans="1:41">
      <c r="A267" s="7">
        <v>264</v>
      </c>
      <c r="B267" s="9" t="s">
        <v>47</v>
      </c>
      <c r="C267" s="9" t="s">
        <v>48</v>
      </c>
      <c r="D267" s="9" t="s">
        <v>47</v>
      </c>
      <c r="E267" s="16" t="s">
        <v>48</v>
      </c>
      <c r="F267" s="2" t="b">
        <f t="shared" si="68"/>
        <v>0</v>
      </c>
      <c r="G267" s="2" t="b">
        <f t="shared" si="66"/>
        <v>0</v>
      </c>
      <c r="H267" s="1" t="s">
        <v>285</v>
      </c>
      <c r="J267" s="3"/>
      <c r="M267" s="1">
        <f>PRODUCT(SUM(PRODUCT(R267,overview!$J$7),PRODUCT(W267,overview!$K$7),PRODUCT(AB267,overview!$L$7)),1/SUM(overview!$J$7:$L$7))</f>
        <v>0.91092499999999998</v>
      </c>
      <c r="N267" s="1">
        <f>PRODUCT(SUM(PRODUCT(S267,overview!$J$7),PRODUCT(X267,overview!$K$7),PRODUCT(AC267,overview!$L$7)),1/SUM(overview!$J$7:$L$7))</f>
        <v>2.0890749999999998</v>
      </c>
      <c r="O267" s="1">
        <f t="shared" si="62"/>
        <v>11.2</v>
      </c>
      <c r="P267" s="1">
        <f t="shared" si="63"/>
        <v>7.8</v>
      </c>
      <c r="Q267" s="1">
        <f t="shared" si="67"/>
        <v>0.30367229344497992</v>
      </c>
      <c r="R267" s="1">
        <v>0.89500000000000002</v>
      </c>
      <c r="S267" s="1">
        <v>2.105</v>
      </c>
      <c r="T267" s="1">
        <v>4</v>
      </c>
      <c r="U267" s="1">
        <v>1</v>
      </c>
      <c r="V267" s="1">
        <f t="shared" si="64"/>
        <v>0.10629453681710214</v>
      </c>
      <c r="W267" s="1">
        <v>0.92200000000000004</v>
      </c>
      <c r="X267" s="1">
        <v>2.0779999999999998</v>
      </c>
      <c r="Y267" s="1">
        <v>7.2</v>
      </c>
      <c r="Z267" s="1">
        <v>6.8</v>
      </c>
      <c r="AA267" s="1">
        <f t="shared" si="65"/>
        <v>0.41904609132713083</v>
      </c>
      <c r="AB267" s="1">
        <v>0.85699999999999998</v>
      </c>
      <c r="AC267" s="1">
        <v>2.1429999999999998</v>
      </c>
      <c r="AD267" s="1">
        <v>0</v>
      </c>
      <c r="AE267" s="1">
        <v>0</v>
      </c>
      <c r="AF267" s="1" t="e">
        <f t="shared" si="61"/>
        <v>#DIV/0!</v>
      </c>
      <c r="AH267" s="1">
        <f t="shared" si="69"/>
        <v>0.49645128528686161</v>
      </c>
      <c r="AI267" s="1">
        <f t="shared" si="70"/>
        <v>0.14093612892338844</v>
      </c>
      <c r="AJ267" s="1">
        <f t="shared" si="71"/>
        <v>0.13950022925263642</v>
      </c>
      <c r="AK267" s="1">
        <f t="shared" ref="AK267:AK330" si="72">(((SUM(AJ265:AJ269))-(SUM(AI265:AI269)))^2)/(AVERAGE(AI265:AI269))</f>
        <v>0.15432377438832751</v>
      </c>
      <c r="AL267" s="1" t="b">
        <f t="shared" ref="AL267:AL330" si="73">IF(AK267&gt;AO267, TRUE, FALSE)</f>
        <v>0</v>
      </c>
      <c r="AM267" s="1">
        <f t="shared" ref="AM267:AM330" si="74">(((SUM(AH265:AH269))-(SUM(AI265:AI269)))^2)/(AVERAGE(AI265:AI269))</f>
        <v>20.688486609794118</v>
      </c>
      <c r="AN267" s="1" t="b">
        <f t="shared" ref="AN267:AN330" si="75">IF(AM267&gt;AO267, TRUE, FALSE)</f>
        <v>1</v>
      </c>
      <c r="AO267" s="1">
        <v>9.4879999999999995</v>
      </c>
    </row>
    <row r="268" spans="1:41">
      <c r="A268" s="7">
        <v>265</v>
      </c>
      <c r="B268" s="9" t="s">
        <v>30</v>
      </c>
      <c r="C268" s="9" t="s">
        <v>31</v>
      </c>
      <c r="D268" s="9" t="s">
        <v>30</v>
      </c>
      <c r="E268" s="16" t="s">
        <v>31</v>
      </c>
      <c r="F268" s="2" t="b">
        <f t="shared" si="68"/>
        <v>0</v>
      </c>
      <c r="G268" s="2" t="b">
        <f t="shared" si="66"/>
        <v>0</v>
      </c>
      <c r="H268" s="1" t="s">
        <v>285</v>
      </c>
      <c r="J268" s="3"/>
      <c r="M268" s="1">
        <f>PRODUCT(SUM(PRODUCT(R268,overview!$J$7),PRODUCT(W268,overview!$K$7),PRODUCT(AB268,overview!$L$7)),1/SUM(overview!$J$7:$L$7))</f>
        <v>0.99687500000000007</v>
      </c>
      <c r="N268" s="1">
        <f>PRODUCT(SUM(PRODUCT(S268,overview!$J$7),PRODUCT(X268,overview!$K$7),PRODUCT(AC268,overview!$L$7)),1/SUM(overview!$J$7:$L$7))</f>
        <v>2.0031250000000003</v>
      </c>
      <c r="O268" s="1">
        <f t="shared" si="62"/>
        <v>13</v>
      </c>
      <c r="P268" s="1">
        <f t="shared" si="63"/>
        <v>9</v>
      </c>
      <c r="Q268" s="1">
        <f t="shared" si="67"/>
        <v>0.34453378135125401</v>
      </c>
      <c r="R268" s="1">
        <v>1</v>
      </c>
      <c r="S268" s="1">
        <v>2</v>
      </c>
      <c r="T268" s="1">
        <v>5</v>
      </c>
      <c r="U268" s="1">
        <v>0</v>
      </c>
      <c r="V268" s="1">
        <f t="shared" si="64"/>
        <v>0</v>
      </c>
      <c r="W268" s="1">
        <v>0.995</v>
      </c>
      <c r="X268" s="1">
        <v>2.0049999999999999</v>
      </c>
      <c r="Y268" s="1">
        <v>8</v>
      </c>
      <c r="Z268" s="1">
        <v>9</v>
      </c>
      <c r="AA268" s="1">
        <f t="shared" si="65"/>
        <v>0.55829177057356616</v>
      </c>
      <c r="AB268" s="1">
        <v>1</v>
      </c>
      <c r="AC268" s="1">
        <v>2</v>
      </c>
      <c r="AD268" s="1">
        <v>0</v>
      </c>
      <c r="AE268" s="1">
        <v>0</v>
      </c>
      <c r="AF268" s="1" t="e">
        <f t="shared" si="61"/>
        <v>#DIV/0!</v>
      </c>
      <c r="AH268" s="1">
        <f t="shared" si="69"/>
        <v>0.5039826558173689</v>
      </c>
      <c r="AI268" s="1">
        <f t="shared" si="70"/>
        <v>0.12547504828359604</v>
      </c>
      <c r="AJ268" s="1">
        <f t="shared" si="71"/>
        <v>0.10660255024854116</v>
      </c>
      <c r="AK268" s="1">
        <f t="shared" si="72"/>
        <v>0.71659171452769199</v>
      </c>
      <c r="AL268" s="1" t="b">
        <f t="shared" si="73"/>
        <v>0</v>
      </c>
      <c r="AM268" s="1">
        <f t="shared" si="74"/>
        <v>21.689271355574885</v>
      </c>
      <c r="AN268" s="1" t="b">
        <f t="shared" si="75"/>
        <v>1</v>
      </c>
      <c r="AO268" s="1">
        <v>9.4879999999999995</v>
      </c>
    </row>
    <row r="269" spans="1:41">
      <c r="A269" s="7">
        <v>266</v>
      </c>
      <c r="B269" s="9" t="s">
        <v>47</v>
      </c>
      <c r="C269" s="9" t="s">
        <v>48</v>
      </c>
      <c r="D269" s="9" t="s">
        <v>47</v>
      </c>
      <c r="E269" s="16" t="s">
        <v>48</v>
      </c>
      <c r="F269" s="2" t="b">
        <f t="shared" si="68"/>
        <v>0</v>
      </c>
      <c r="G269" s="2" t="b">
        <f t="shared" si="66"/>
        <v>0</v>
      </c>
      <c r="H269" s="1" t="s">
        <v>285</v>
      </c>
      <c r="J269" s="3"/>
      <c r="M269" s="1">
        <f>PRODUCT(SUM(PRODUCT(R269,overview!$J$7),PRODUCT(W269,overview!$K$7),PRODUCT(AB269,overview!$L$7)),1/SUM(overview!$J$7:$L$7))</f>
        <v>0.99627500000000002</v>
      </c>
      <c r="N269" s="1">
        <f>PRODUCT(SUM(PRODUCT(S269,overview!$J$7),PRODUCT(X269,overview!$K$7),PRODUCT(AC269,overview!$L$7)),1/SUM(overview!$J$7:$L$7))</f>
        <v>2.0037250000000002</v>
      </c>
      <c r="O269" s="1">
        <f t="shared" si="62"/>
        <v>17.7</v>
      </c>
      <c r="P269" s="1">
        <f t="shared" si="63"/>
        <v>11.3</v>
      </c>
      <c r="Q269" s="1">
        <f t="shared" si="67"/>
        <v>0.31742877478267345</v>
      </c>
      <c r="R269" s="1">
        <v>0.94599999999999995</v>
      </c>
      <c r="S269" s="1">
        <v>2.0539999999999998</v>
      </c>
      <c r="T269" s="1">
        <v>7</v>
      </c>
      <c r="U269" s="1">
        <v>2</v>
      </c>
      <c r="V269" s="1">
        <f t="shared" si="64"/>
        <v>0.13158992905828348</v>
      </c>
      <c r="W269" s="1">
        <v>1.03</v>
      </c>
      <c r="X269" s="1">
        <v>1.97</v>
      </c>
      <c r="Y269" s="1">
        <v>10.7</v>
      </c>
      <c r="Z269" s="1">
        <v>9.3000000000000007</v>
      </c>
      <c r="AA269" s="1">
        <f t="shared" si="65"/>
        <v>0.45443332226386457</v>
      </c>
      <c r="AB269" s="1">
        <v>0.85699999999999998</v>
      </c>
      <c r="AC269" s="1">
        <v>2.1429999999999998</v>
      </c>
      <c r="AD269" s="1">
        <v>0</v>
      </c>
      <c r="AE269" s="1">
        <v>0</v>
      </c>
      <c r="AF269" s="1" t="e">
        <f t="shared" si="61"/>
        <v>#DIV/0!</v>
      </c>
      <c r="AH269" s="1">
        <f t="shared" si="69"/>
        <v>0.50886592099674355</v>
      </c>
      <c r="AI269" s="1">
        <f t="shared" si="70"/>
        <v>0.17740738241446791</v>
      </c>
      <c r="AJ269" s="1">
        <f t="shared" si="71"/>
        <v>0.34542356377799416</v>
      </c>
      <c r="AK269" s="1">
        <f t="shared" si="72"/>
        <v>1.119796153453974</v>
      </c>
      <c r="AL269" s="1" t="b">
        <f t="shared" si="73"/>
        <v>0</v>
      </c>
      <c r="AM269" s="1">
        <f t="shared" si="74"/>
        <v>22.059224048791457</v>
      </c>
      <c r="AN269" s="1" t="b">
        <f t="shared" si="75"/>
        <v>1</v>
      </c>
      <c r="AO269" s="1">
        <v>9.4879999999999995</v>
      </c>
    </row>
    <row r="270" spans="1:41">
      <c r="A270" s="7">
        <v>267</v>
      </c>
      <c r="B270" s="9" t="s">
        <v>56</v>
      </c>
      <c r="C270" s="9" t="s">
        <v>31</v>
      </c>
      <c r="D270" s="9" t="s">
        <v>30</v>
      </c>
      <c r="E270" s="16" t="s">
        <v>31</v>
      </c>
      <c r="F270" s="2" t="b">
        <f t="shared" si="68"/>
        <v>0</v>
      </c>
      <c r="G270" s="2" t="b">
        <f t="shared" si="66"/>
        <v>0</v>
      </c>
      <c r="H270" s="1" t="s">
        <v>285</v>
      </c>
      <c r="J270" s="3"/>
      <c r="M270" s="1">
        <f>PRODUCT(SUM(PRODUCT(R270,overview!$J$7),PRODUCT(W270,overview!$K$7),PRODUCT(AB270,overview!$L$7)),1/SUM(overview!$J$7:$L$7))</f>
        <v>0.97749999999999992</v>
      </c>
      <c r="N270" s="1">
        <f>PRODUCT(SUM(PRODUCT(S270,overview!$J$7),PRODUCT(X270,overview!$K$7),PRODUCT(AC270,overview!$L$7)),1/SUM(overview!$J$7:$L$7))</f>
        <v>2.0225000000000004</v>
      </c>
      <c r="O270" s="1">
        <f t="shared" si="62"/>
        <v>17</v>
      </c>
      <c r="P270" s="1">
        <f t="shared" si="63"/>
        <v>9</v>
      </c>
      <c r="Q270" s="1">
        <f t="shared" si="67"/>
        <v>0.25587144622991342</v>
      </c>
      <c r="R270" s="1">
        <v>1</v>
      </c>
      <c r="S270" s="1">
        <v>2</v>
      </c>
      <c r="T270" s="1">
        <v>8</v>
      </c>
      <c r="U270" s="1">
        <v>0</v>
      </c>
      <c r="V270" s="1">
        <f t="shared" si="64"/>
        <v>0</v>
      </c>
      <c r="W270" s="1">
        <v>0.96399999999999997</v>
      </c>
      <c r="X270" s="1">
        <v>2.036</v>
      </c>
      <c r="Y270" s="1">
        <v>8</v>
      </c>
      <c r="Z270" s="1">
        <v>9</v>
      </c>
      <c r="AA270" s="1">
        <f t="shared" si="65"/>
        <v>0.53266208251473468</v>
      </c>
      <c r="AB270" s="1">
        <v>1</v>
      </c>
      <c r="AC270" s="1">
        <v>2</v>
      </c>
      <c r="AD270" s="1">
        <v>1</v>
      </c>
      <c r="AE270" s="1">
        <v>0</v>
      </c>
      <c r="AF270" s="1">
        <f t="shared" si="61"/>
        <v>0</v>
      </c>
      <c r="AH270" s="1">
        <f t="shared" si="69"/>
        <v>0.5610895068522187</v>
      </c>
      <c r="AI270" s="1">
        <f t="shared" si="70"/>
        <v>0.16757699930109432</v>
      </c>
      <c r="AJ270" s="1">
        <f t="shared" si="71"/>
        <v>0.34141420822860175</v>
      </c>
      <c r="AK270" s="1">
        <f t="shared" si="72"/>
        <v>1.6970949120162622</v>
      </c>
      <c r="AL270" s="1" t="b">
        <f t="shared" si="73"/>
        <v>0</v>
      </c>
      <c r="AM270" s="1">
        <f t="shared" si="74"/>
        <v>22.574952475816524</v>
      </c>
      <c r="AN270" s="1" t="b">
        <f t="shared" si="75"/>
        <v>1</v>
      </c>
      <c r="AO270" s="1">
        <v>9.4879999999999995</v>
      </c>
    </row>
    <row r="271" spans="1:41">
      <c r="A271" s="7">
        <v>268</v>
      </c>
      <c r="B271" s="9" t="s">
        <v>30</v>
      </c>
      <c r="C271" s="9" t="s">
        <v>31</v>
      </c>
      <c r="D271" s="9" t="s">
        <v>30</v>
      </c>
      <c r="E271" s="16" t="s">
        <v>31</v>
      </c>
      <c r="F271" s="2" t="b">
        <f t="shared" si="68"/>
        <v>0</v>
      </c>
      <c r="G271" s="2" t="b">
        <f t="shared" si="66"/>
        <v>0</v>
      </c>
      <c r="H271" s="1" t="s">
        <v>285</v>
      </c>
      <c r="J271" s="3"/>
      <c r="M271" s="1">
        <f>PRODUCT(SUM(PRODUCT(R271,overview!$J$7),PRODUCT(W271,overview!$K$7),PRODUCT(AB271,overview!$L$7)),1/SUM(overview!$J$7:$L$7))</f>
        <v>0.91789999999999994</v>
      </c>
      <c r="N271" s="1">
        <f>PRODUCT(SUM(PRODUCT(S271,overview!$J$7),PRODUCT(X271,overview!$K$7),PRODUCT(AC271,overview!$L$7)),1/SUM(overview!$J$7:$L$7))</f>
        <v>2.0821000000000001</v>
      </c>
      <c r="O271" s="1">
        <f t="shared" si="62"/>
        <v>18</v>
      </c>
      <c r="P271" s="1">
        <f t="shared" si="63"/>
        <v>17</v>
      </c>
      <c r="Q271" s="1">
        <f t="shared" si="67"/>
        <v>0.41636115246892819</v>
      </c>
      <c r="R271" s="1">
        <v>0.96899999999999997</v>
      </c>
      <c r="S271" s="1">
        <v>2.0310000000000001</v>
      </c>
      <c r="T271" s="1">
        <v>8</v>
      </c>
      <c r="U271" s="1">
        <v>7</v>
      </c>
      <c r="V271" s="1">
        <f t="shared" si="64"/>
        <v>0.41746676514032494</v>
      </c>
      <c r="W271" s="1">
        <v>0.88600000000000001</v>
      </c>
      <c r="X271" s="1">
        <v>2.1139999999999999</v>
      </c>
      <c r="Y271" s="1">
        <v>10</v>
      </c>
      <c r="Z271" s="1">
        <v>10</v>
      </c>
      <c r="AA271" s="1">
        <f t="shared" si="65"/>
        <v>0.41911069063386946</v>
      </c>
      <c r="AB271" s="1">
        <v>1</v>
      </c>
      <c r="AC271" s="1">
        <v>2</v>
      </c>
      <c r="AD271" s="1">
        <v>0</v>
      </c>
      <c r="AE271" s="1">
        <v>0</v>
      </c>
      <c r="AF271" s="1" t="e">
        <f t="shared" si="61"/>
        <v>#DIV/0!</v>
      </c>
      <c r="AH271" s="1">
        <f t="shared" si="69"/>
        <v>0.54243596404044625</v>
      </c>
      <c r="AI271" s="1">
        <f t="shared" si="70"/>
        <v>0.158466710019219</v>
      </c>
      <c r="AJ271" s="1">
        <f t="shared" si="71"/>
        <v>0.25215389524547571</v>
      </c>
      <c r="AK271" s="1">
        <f t="shared" si="72"/>
        <v>1.8148180996938421</v>
      </c>
      <c r="AL271" s="1" t="b">
        <f t="shared" si="73"/>
        <v>0</v>
      </c>
      <c r="AM271" s="1">
        <f t="shared" si="74"/>
        <v>20.149926760618154</v>
      </c>
      <c r="AN271" s="1" t="b">
        <f t="shared" si="75"/>
        <v>1</v>
      </c>
      <c r="AO271" s="1">
        <v>9.4879999999999995</v>
      </c>
    </row>
    <row r="272" spans="1:41">
      <c r="A272" s="7">
        <v>269</v>
      </c>
      <c r="B272" s="9" t="s">
        <v>47</v>
      </c>
      <c r="C272" s="9" t="s">
        <v>48</v>
      </c>
      <c r="D272" s="9" t="s">
        <v>62</v>
      </c>
      <c r="E272" s="16" t="s">
        <v>48</v>
      </c>
      <c r="F272" s="2" t="b">
        <f t="shared" si="68"/>
        <v>1</v>
      </c>
      <c r="G272" s="2" t="b">
        <f t="shared" si="66"/>
        <v>0</v>
      </c>
      <c r="H272" s="1" t="s">
        <v>285</v>
      </c>
      <c r="J272" s="3"/>
      <c r="M272" s="1">
        <f>PRODUCT(SUM(PRODUCT(R272,overview!$J$7),PRODUCT(W272,overview!$K$7),PRODUCT(AB272,overview!$L$7)),1/SUM(overview!$J$7:$L$7))</f>
        <v>0.97487499999999994</v>
      </c>
      <c r="N272" s="1">
        <f>PRODUCT(SUM(PRODUCT(S272,overview!$J$7),PRODUCT(X272,overview!$K$7),PRODUCT(AC272,overview!$L$7)),1/SUM(overview!$J$7:$L$7))</f>
        <v>2.0251249999999996</v>
      </c>
      <c r="O272" s="1">
        <f t="shared" si="62"/>
        <v>14</v>
      </c>
      <c r="P272" s="1">
        <f t="shared" si="63"/>
        <v>13</v>
      </c>
      <c r="Q272" s="1">
        <f t="shared" si="67"/>
        <v>0.44700503496256844</v>
      </c>
      <c r="R272" s="1">
        <v>0.98199999999999998</v>
      </c>
      <c r="S272" s="1">
        <v>2.0179999999999998</v>
      </c>
      <c r="T272" s="1">
        <v>7</v>
      </c>
      <c r="U272" s="1">
        <v>2</v>
      </c>
      <c r="V272" s="1">
        <f t="shared" si="64"/>
        <v>0.13903440464391903</v>
      </c>
      <c r="W272" s="1">
        <v>0.96399999999999997</v>
      </c>
      <c r="X272" s="1">
        <v>2.036</v>
      </c>
      <c r="Y272" s="1">
        <v>5</v>
      </c>
      <c r="Z272" s="1">
        <v>11</v>
      </c>
      <c r="AA272" s="1">
        <f t="shared" si="65"/>
        <v>1.0416502946954813</v>
      </c>
      <c r="AB272" s="1">
        <v>1.147</v>
      </c>
      <c r="AC272" s="1">
        <v>1.853</v>
      </c>
      <c r="AD272" s="1">
        <v>2</v>
      </c>
      <c r="AE272" s="1">
        <v>0</v>
      </c>
      <c r="AF272" s="1">
        <f t="shared" si="61"/>
        <v>0</v>
      </c>
      <c r="AH272" s="1">
        <f t="shared" si="69"/>
        <v>0.54556393408787784</v>
      </c>
      <c r="AI272" s="1">
        <f t="shared" si="70"/>
        <v>0.153490110981989</v>
      </c>
      <c r="AJ272" s="1">
        <f t="shared" si="71"/>
        <v>0.25215389524547566</v>
      </c>
      <c r="AK272" s="1">
        <f t="shared" si="72"/>
        <v>0.90068792259603947</v>
      </c>
      <c r="AL272" s="1" t="b">
        <f t="shared" si="73"/>
        <v>0</v>
      </c>
      <c r="AM272" s="1">
        <f t="shared" si="74"/>
        <v>20.391934344096835</v>
      </c>
      <c r="AN272" s="1" t="b">
        <f t="shared" si="75"/>
        <v>1</v>
      </c>
      <c r="AO272" s="1">
        <v>9.4879999999999995</v>
      </c>
    </row>
    <row r="273" spans="1:41">
      <c r="A273" s="7">
        <v>270</v>
      </c>
      <c r="B273" s="9" t="s">
        <v>45</v>
      </c>
      <c r="C273" s="9" t="s">
        <v>46</v>
      </c>
      <c r="D273" s="9" t="s">
        <v>45</v>
      </c>
      <c r="E273" s="16" t="s">
        <v>46</v>
      </c>
      <c r="F273" s="2" t="b">
        <f t="shared" si="68"/>
        <v>0</v>
      </c>
      <c r="G273" s="2" t="b">
        <f t="shared" si="66"/>
        <v>0</v>
      </c>
      <c r="H273" s="1" t="s">
        <v>285</v>
      </c>
      <c r="J273" s="3"/>
      <c r="M273" s="1">
        <f>PRODUCT(SUM(PRODUCT(R273,overview!$J$7),PRODUCT(W273,overview!$K$7),PRODUCT(AB273,overview!$L$7)),1/SUM(overview!$J$7:$L$7))</f>
        <v>1.0164</v>
      </c>
      <c r="N273" s="1">
        <f>PRODUCT(SUM(PRODUCT(S273,overview!$J$7),PRODUCT(X273,overview!$K$7),PRODUCT(AC273,overview!$L$7)),1/SUM(overview!$J$7:$L$7))</f>
        <v>1.9836</v>
      </c>
      <c r="O273" s="1">
        <f t="shared" si="62"/>
        <v>15</v>
      </c>
      <c r="P273" s="1">
        <f t="shared" si="63"/>
        <v>9</v>
      </c>
      <c r="Q273" s="1">
        <f t="shared" si="67"/>
        <v>0.30744101633393822</v>
      </c>
      <c r="R273" s="1">
        <v>1.0289999999999999</v>
      </c>
      <c r="S273" s="1">
        <v>1.9710000000000001</v>
      </c>
      <c r="T273" s="1">
        <v>8</v>
      </c>
      <c r="U273" s="1">
        <v>2</v>
      </c>
      <c r="V273" s="1">
        <f t="shared" si="64"/>
        <v>0.13051750380517502</v>
      </c>
      <c r="W273" s="1">
        <v>1.01</v>
      </c>
      <c r="X273" s="1">
        <v>1.99</v>
      </c>
      <c r="Y273" s="1">
        <v>7</v>
      </c>
      <c r="Z273" s="1">
        <v>7</v>
      </c>
      <c r="AA273" s="1">
        <f t="shared" si="65"/>
        <v>0.50753768844221103</v>
      </c>
      <c r="AB273" s="1">
        <v>1</v>
      </c>
      <c r="AC273" s="1">
        <v>2</v>
      </c>
      <c r="AD273" s="1">
        <v>0</v>
      </c>
      <c r="AE273" s="1">
        <v>0</v>
      </c>
      <c r="AF273" s="1" t="e">
        <f t="shared" si="61"/>
        <v>#DIV/0!</v>
      </c>
      <c r="AH273" s="1">
        <f t="shared" si="69"/>
        <v>0.52303756328711704</v>
      </c>
      <c r="AI273" s="1">
        <f t="shared" si="70"/>
        <v>0.18358621117453591</v>
      </c>
      <c r="AJ273" s="1">
        <f t="shared" si="71"/>
        <v>0.20172311619638059</v>
      </c>
      <c r="AK273" s="1">
        <f t="shared" si="72"/>
        <v>0.34727923213123457</v>
      </c>
      <c r="AL273" s="1" t="b">
        <f t="shared" si="73"/>
        <v>0</v>
      </c>
      <c r="AM273" s="1">
        <f t="shared" si="74"/>
        <v>18.393489774874411</v>
      </c>
      <c r="AN273" s="1" t="b">
        <f t="shared" si="75"/>
        <v>1</v>
      </c>
      <c r="AO273" s="1">
        <v>9.4879999999999995</v>
      </c>
    </row>
    <row r="274" spans="1:41">
      <c r="A274" s="7">
        <v>271</v>
      </c>
      <c r="B274" s="9" t="s">
        <v>53</v>
      </c>
      <c r="C274" s="9" t="s">
        <v>33</v>
      </c>
      <c r="D274" s="9" t="s">
        <v>53</v>
      </c>
      <c r="E274" s="16" t="s">
        <v>33</v>
      </c>
      <c r="F274" s="2" t="b">
        <f t="shared" si="68"/>
        <v>0</v>
      </c>
      <c r="G274" s="2" t="b">
        <f t="shared" si="66"/>
        <v>0</v>
      </c>
      <c r="H274" s="1" t="s">
        <v>285</v>
      </c>
      <c r="J274" s="4"/>
      <c r="M274" s="1">
        <f>PRODUCT(SUM(PRODUCT(R274,overview!$J$7),PRODUCT(W274,overview!$K$7),PRODUCT(AB274,overview!$L$7)),1/SUM(overview!$J$7:$L$7))</f>
        <v>0.99937500000000012</v>
      </c>
      <c r="N274" s="1">
        <f>PRODUCT(SUM(PRODUCT(S274,overview!$J$7),PRODUCT(X274,overview!$K$7),PRODUCT(AC274,overview!$L$7)),1/SUM(overview!$J$7:$L$7))</f>
        <v>2.0006250000000003</v>
      </c>
      <c r="O274" s="1">
        <f t="shared" si="62"/>
        <v>16.8</v>
      </c>
      <c r="P274" s="1">
        <f t="shared" si="63"/>
        <v>9.1999999999999993</v>
      </c>
      <c r="Q274" s="1">
        <f t="shared" si="67"/>
        <v>0.27355290757352607</v>
      </c>
      <c r="R274" s="1">
        <v>1</v>
      </c>
      <c r="S274" s="1">
        <v>2</v>
      </c>
      <c r="T274" s="1">
        <v>8</v>
      </c>
      <c r="U274" s="1">
        <v>2</v>
      </c>
      <c r="V274" s="1">
        <f t="shared" si="64"/>
        <v>0.125</v>
      </c>
      <c r="W274" s="1">
        <v>0.999</v>
      </c>
      <c r="X274" s="1">
        <v>2.0009999999999999</v>
      </c>
      <c r="Y274" s="1">
        <v>8.8000000000000007</v>
      </c>
      <c r="Z274" s="1">
        <v>7.2</v>
      </c>
      <c r="AA274" s="1">
        <f t="shared" si="65"/>
        <v>0.40847757939212209</v>
      </c>
      <c r="AB274" s="1">
        <v>1</v>
      </c>
      <c r="AC274" s="1">
        <v>2</v>
      </c>
      <c r="AD274" s="1">
        <v>0</v>
      </c>
      <c r="AE274" s="1">
        <v>0</v>
      </c>
      <c r="AF274" s="1" t="e">
        <f t="shared" si="61"/>
        <v>#DIV/0!</v>
      </c>
      <c r="AH274" s="1">
        <f t="shared" si="69"/>
        <v>0.50143188445124931</v>
      </c>
      <c r="AI274" s="1">
        <f t="shared" si="70"/>
        <v>0.16863790099415807</v>
      </c>
      <c r="AJ274" s="1">
        <f t="shared" si="71"/>
        <v>0.17139273806246366</v>
      </c>
      <c r="AK274" s="1">
        <f t="shared" si="72"/>
        <v>0.26757576742595335</v>
      </c>
      <c r="AL274" s="1" t="b">
        <f t="shared" si="73"/>
        <v>0</v>
      </c>
      <c r="AM274" s="1">
        <f t="shared" si="74"/>
        <v>18.458128264923509</v>
      </c>
      <c r="AN274" s="1" t="b">
        <f t="shared" si="75"/>
        <v>1</v>
      </c>
      <c r="AO274" s="1">
        <v>9.4879999999999995</v>
      </c>
    </row>
    <row r="275" spans="1:41">
      <c r="A275" s="7">
        <v>272</v>
      </c>
      <c r="B275" s="9" t="s">
        <v>30</v>
      </c>
      <c r="C275" s="9" t="s">
        <v>31</v>
      </c>
      <c r="D275" s="9" t="s">
        <v>28</v>
      </c>
      <c r="E275" s="16" t="s">
        <v>29</v>
      </c>
      <c r="F275" s="2" t="b">
        <f t="shared" si="68"/>
        <v>0</v>
      </c>
      <c r="G275" s="2" t="b">
        <f t="shared" si="66"/>
        <v>1</v>
      </c>
      <c r="H275" s="1" t="s">
        <v>285</v>
      </c>
      <c r="J275" s="4"/>
      <c r="M275" s="1">
        <f>PRODUCT(SUM(PRODUCT(R275,overview!$J$7),PRODUCT(W275,overview!$K$7),PRODUCT(AB275,overview!$L$7)),1/SUM(overview!$J$7:$L$7))</f>
        <v>0.87212500000000004</v>
      </c>
      <c r="N275" s="1">
        <f>PRODUCT(SUM(PRODUCT(S275,overview!$J$7),PRODUCT(X275,overview!$K$7),PRODUCT(AC275,overview!$L$7)),1/SUM(overview!$J$7:$L$7))</f>
        <v>2.127875</v>
      </c>
      <c r="O275" s="1">
        <f t="shared" si="62"/>
        <v>11.5</v>
      </c>
      <c r="P275" s="1">
        <f t="shared" si="63"/>
        <v>20.5</v>
      </c>
      <c r="Q275" s="1">
        <f t="shared" si="67"/>
        <v>0.73061510130794904</v>
      </c>
      <c r="R275" s="1">
        <v>0.82099999999999995</v>
      </c>
      <c r="S275" s="1">
        <v>2.1789999999999998</v>
      </c>
      <c r="T275" s="1">
        <v>4.5</v>
      </c>
      <c r="U275" s="1">
        <v>7.5</v>
      </c>
      <c r="V275" s="1">
        <f t="shared" si="64"/>
        <v>0.6279638978124521</v>
      </c>
      <c r="W275" s="1">
        <v>0.89900000000000002</v>
      </c>
      <c r="X275" s="1">
        <v>2.101</v>
      </c>
      <c r="Y275" s="1">
        <v>7</v>
      </c>
      <c r="Z275" s="1">
        <v>11</v>
      </c>
      <c r="AA275" s="1">
        <f t="shared" si="65"/>
        <v>0.67240089753178756</v>
      </c>
      <c r="AB275" s="1">
        <v>0.91600000000000004</v>
      </c>
      <c r="AC275" s="1">
        <v>2.0840000000000001</v>
      </c>
      <c r="AD275" s="1">
        <v>0</v>
      </c>
      <c r="AE275" s="1">
        <v>2</v>
      </c>
      <c r="AF275" s="1" t="e">
        <f t="shared" si="61"/>
        <v>#DIV/0!</v>
      </c>
      <c r="AH275" s="1">
        <f t="shared" si="69"/>
        <v>0.45792569818339124</v>
      </c>
      <c r="AI275" s="1">
        <f t="shared" si="70"/>
        <v>0.16242038216560511</v>
      </c>
      <c r="AJ275" s="1">
        <f t="shared" si="71"/>
        <v>0.18878629733708016</v>
      </c>
      <c r="AK275" s="1">
        <f t="shared" si="72"/>
        <v>0.4063641675555158</v>
      </c>
      <c r="AL275" s="1" t="b">
        <f t="shared" si="73"/>
        <v>0</v>
      </c>
      <c r="AM275" s="1">
        <f t="shared" si="74"/>
        <v>18.62031084119106</v>
      </c>
      <c r="AN275" s="1" t="b">
        <f t="shared" si="75"/>
        <v>1</v>
      </c>
      <c r="AO275" s="1">
        <v>9.4879999999999995</v>
      </c>
    </row>
    <row r="276" spans="1:41">
      <c r="A276" s="7">
        <v>273</v>
      </c>
      <c r="B276" s="9" t="s">
        <v>60</v>
      </c>
      <c r="C276" s="9" t="s">
        <v>61</v>
      </c>
      <c r="D276" s="9" t="s">
        <v>83</v>
      </c>
      <c r="E276" s="16" t="s">
        <v>61</v>
      </c>
      <c r="F276" s="2" t="b">
        <f t="shared" si="68"/>
        <v>0</v>
      </c>
      <c r="G276" s="2" t="b">
        <f t="shared" si="66"/>
        <v>0</v>
      </c>
      <c r="H276" s="1" t="s">
        <v>285</v>
      </c>
      <c r="J276" s="3"/>
      <c r="M276" s="1">
        <f>PRODUCT(SUM(PRODUCT(R276,overview!$J$7),PRODUCT(W276,overview!$K$7),PRODUCT(AB276,overview!$L$7)),1/SUM(overview!$J$7:$L$7))</f>
        <v>0.987425</v>
      </c>
      <c r="N276" s="1">
        <f>PRODUCT(SUM(PRODUCT(S276,overview!$J$7),PRODUCT(X276,overview!$K$7),PRODUCT(AC276,overview!$L$7)),1/SUM(overview!$J$7:$L$7))</f>
        <v>2.012575</v>
      </c>
      <c r="O276" s="1">
        <f t="shared" si="62"/>
        <v>12</v>
      </c>
      <c r="P276" s="1">
        <f t="shared" si="63"/>
        <v>10</v>
      </c>
      <c r="Q276" s="1">
        <f t="shared" si="67"/>
        <v>0.40885639872634139</v>
      </c>
      <c r="R276" s="1">
        <v>0.97299999999999998</v>
      </c>
      <c r="S276" s="1">
        <v>2.0270000000000001</v>
      </c>
      <c r="T276" s="1">
        <v>7</v>
      </c>
      <c r="U276" s="1">
        <v>2</v>
      </c>
      <c r="V276" s="1">
        <f t="shared" si="64"/>
        <v>0.13714849531327081</v>
      </c>
      <c r="W276" s="1">
        <v>0.995</v>
      </c>
      <c r="X276" s="1">
        <v>2.0049999999999999</v>
      </c>
      <c r="Y276" s="1">
        <v>4</v>
      </c>
      <c r="Z276" s="1">
        <v>8</v>
      </c>
      <c r="AA276" s="1">
        <f t="shared" si="65"/>
        <v>0.99251870324189528</v>
      </c>
      <c r="AB276" s="1">
        <v>1</v>
      </c>
      <c r="AC276" s="1">
        <v>2</v>
      </c>
      <c r="AD276" s="1">
        <v>1</v>
      </c>
      <c r="AE276" s="1">
        <v>0</v>
      </c>
      <c r="AF276" s="1">
        <f t="shared" si="61"/>
        <v>0</v>
      </c>
      <c r="AH276" s="1">
        <f t="shared" si="69"/>
        <v>0.45175140297091521</v>
      </c>
      <c r="AI276" s="1">
        <f t="shared" si="70"/>
        <v>0.1132120971871232</v>
      </c>
      <c r="AJ276" s="1">
        <f t="shared" si="71"/>
        <v>0.17177510179329464</v>
      </c>
      <c r="AK276" s="1">
        <f t="shared" si="72"/>
        <v>0.99552041108836853</v>
      </c>
      <c r="AL276" s="1" t="b">
        <f t="shared" si="73"/>
        <v>0</v>
      </c>
      <c r="AM276" s="1">
        <f t="shared" si="74"/>
        <v>21.126308198693501</v>
      </c>
      <c r="AN276" s="1" t="b">
        <f t="shared" si="75"/>
        <v>1</v>
      </c>
      <c r="AO276" s="1">
        <v>9.4879999999999995</v>
      </c>
    </row>
    <row r="277" spans="1:41">
      <c r="A277" s="7">
        <v>274</v>
      </c>
      <c r="B277" s="9" t="s">
        <v>74</v>
      </c>
      <c r="C277" s="9" t="s">
        <v>1</v>
      </c>
      <c r="D277" s="9" t="s">
        <v>74</v>
      </c>
      <c r="E277" s="16" t="s">
        <v>1</v>
      </c>
      <c r="F277" s="2" t="b">
        <f t="shared" si="68"/>
        <v>0</v>
      </c>
      <c r="G277" s="2" t="b">
        <f t="shared" si="66"/>
        <v>0</v>
      </c>
      <c r="H277" s="1" t="s">
        <v>285</v>
      </c>
      <c r="J277" s="3"/>
      <c r="M277" s="1">
        <f>PRODUCT(SUM(PRODUCT(R277,overview!$J$7),PRODUCT(W277,overview!$K$7),PRODUCT(AB277,overview!$L$7)),1/SUM(overview!$J$7:$L$7))</f>
        <v>1.1269750000000003</v>
      </c>
      <c r="N277" s="1">
        <f>PRODUCT(SUM(PRODUCT(S277,overview!$J$7),PRODUCT(X277,overview!$K$7),PRODUCT(AC277,overview!$L$7)),1/SUM(overview!$J$7:$L$7))</f>
        <v>1.8730249999999999</v>
      </c>
      <c r="O277" s="1">
        <f t="shared" si="62"/>
        <v>18</v>
      </c>
      <c r="P277" s="1">
        <f t="shared" si="63"/>
        <v>4</v>
      </c>
      <c r="Q277" s="1">
        <f t="shared" si="67"/>
        <v>0.13370824676066201</v>
      </c>
      <c r="R277" s="1">
        <v>1.1120000000000001</v>
      </c>
      <c r="S277" s="1">
        <v>1.8879999999999999</v>
      </c>
      <c r="T277" s="1">
        <v>11</v>
      </c>
      <c r="U277" s="1">
        <v>0</v>
      </c>
      <c r="V277" s="1">
        <f t="shared" si="64"/>
        <v>0</v>
      </c>
      <c r="W277" s="1">
        <v>1.129</v>
      </c>
      <c r="X277" s="1">
        <v>1.871</v>
      </c>
      <c r="Y277" s="1">
        <v>7</v>
      </c>
      <c r="Z277" s="1">
        <v>4</v>
      </c>
      <c r="AA277" s="1">
        <f t="shared" si="65"/>
        <v>0.34481178895930364</v>
      </c>
      <c r="AB277" s="1">
        <v>1.286</v>
      </c>
      <c r="AC277" s="1">
        <v>1.714</v>
      </c>
      <c r="AD277" s="1">
        <v>0</v>
      </c>
      <c r="AE277" s="1">
        <v>0</v>
      </c>
      <c r="AF277" s="1" t="e">
        <f t="shared" si="61"/>
        <v>#DIV/0!</v>
      </c>
      <c r="AH277" s="1">
        <f t="shared" si="69"/>
        <v>0.44701028882734428</v>
      </c>
      <c r="AI277" s="1">
        <f t="shared" si="70"/>
        <v>0.10324706962283178</v>
      </c>
      <c r="AJ277" s="1">
        <f t="shared" si="71"/>
        <v>0.24118626115902567</v>
      </c>
      <c r="AK277" s="1">
        <f t="shared" si="72"/>
        <v>1.5712579702277891</v>
      </c>
      <c r="AL277" s="1" t="b">
        <f t="shared" si="73"/>
        <v>0</v>
      </c>
      <c r="AM277" s="1">
        <f t="shared" si="74"/>
        <v>22.884048132334168</v>
      </c>
      <c r="AN277" s="1" t="b">
        <f t="shared" si="75"/>
        <v>1</v>
      </c>
      <c r="AO277" s="1">
        <v>9.4879999999999995</v>
      </c>
    </row>
    <row r="278" spans="1:41">
      <c r="A278" s="7">
        <v>275</v>
      </c>
      <c r="B278" s="9" t="s">
        <v>47</v>
      </c>
      <c r="C278" s="9" t="s">
        <v>48</v>
      </c>
      <c r="D278" s="9" t="s">
        <v>47</v>
      </c>
      <c r="E278" s="16" t="s">
        <v>48</v>
      </c>
      <c r="F278" s="2" t="b">
        <f t="shared" si="68"/>
        <v>0</v>
      </c>
      <c r="G278" s="2" t="b">
        <f t="shared" si="66"/>
        <v>0</v>
      </c>
      <c r="H278" s="1" t="s">
        <v>285</v>
      </c>
      <c r="J278" s="3"/>
      <c r="M278" s="1">
        <f>PRODUCT(SUM(PRODUCT(R278,overview!$J$7),PRODUCT(W278,overview!$K$7),PRODUCT(AB278,overview!$L$7)),1/SUM(overview!$J$7:$L$7))</f>
        <v>0.90757500000000002</v>
      </c>
      <c r="N278" s="1">
        <f>PRODUCT(SUM(PRODUCT(S278,overview!$J$7),PRODUCT(X278,overview!$K$7),PRODUCT(AC278,overview!$L$7)),1/SUM(overview!$J$7:$L$7))</f>
        <v>2.092425</v>
      </c>
      <c r="O278" s="1">
        <f t="shared" si="62"/>
        <v>18</v>
      </c>
      <c r="P278" s="1">
        <f t="shared" si="63"/>
        <v>13</v>
      </c>
      <c r="Q278" s="1">
        <f t="shared" si="67"/>
        <v>0.31325893799459165</v>
      </c>
      <c r="R278" s="1">
        <v>0.93899999999999995</v>
      </c>
      <c r="S278" s="1">
        <v>2.0609999999999999</v>
      </c>
      <c r="T278" s="1">
        <v>7</v>
      </c>
      <c r="U278" s="1">
        <v>1</v>
      </c>
      <c r="V278" s="1">
        <f t="shared" si="64"/>
        <v>6.5086296527344545E-2</v>
      </c>
      <c r="W278" s="1">
        <v>0.89200000000000002</v>
      </c>
      <c r="X278" s="1">
        <v>2.1080000000000001</v>
      </c>
      <c r="Y278" s="1">
        <v>11</v>
      </c>
      <c r="Z278" s="1">
        <v>12</v>
      </c>
      <c r="AA278" s="1">
        <f t="shared" si="65"/>
        <v>0.46161807831637053</v>
      </c>
      <c r="AB278" s="1">
        <v>0.85699999999999998</v>
      </c>
      <c r="AC278" s="1">
        <v>2.1429999999999998</v>
      </c>
      <c r="AD278" s="1">
        <v>0</v>
      </c>
      <c r="AE278" s="1">
        <v>0</v>
      </c>
      <c r="AF278" s="1" t="e">
        <f t="shared" si="61"/>
        <v>#DIV/0!</v>
      </c>
      <c r="AH278" s="1">
        <f t="shared" si="69"/>
        <v>0.41998733919203318</v>
      </c>
      <c r="AI278" s="1">
        <f t="shared" si="70"/>
        <v>8.9714226655887505E-2</v>
      </c>
      <c r="AJ278" s="1">
        <f t="shared" si="71"/>
        <v>0.22028705047572975</v>
      </c>
      <c r="AK278" s="1">
        <f t="shared" si="72"/>
        <v>0.8735526665039719</v>
      </c>
      <c r="AL278" s="1" t="b">
        <f t="shared" si="73"/>
        <v>0</v>
      </c>
      <c r="AM278" s="1">
        <f t="shared" si="74"/>
        <v>25.112030304887803</v>
      </c>
      <c r="AN278" s="1" t="b">
        <f t="shared" si="75"/>
        <v>1</v>
      </c>
      <c r="AO278" s="1">
        <v>9.4879999999999995</v>
      </c>
    </row>
    <row r="279" spans="1:41">
      <c r="A279" s="7">
        <v>276</v>
      </c>
      <c r="B279" s="9" t="s">
        <v>53</v>
      </c>
      <c r="C279" s="9" t="s">
        <v>33</v>
      </c>
      <c r="D279" s="9" t="s">
        <v>32</v>
      </c>
      <c r="E279" s="16" t="s">
        <v>33</v>
      </c>
      <c r="F279" s="2" t="b">
        <f t="shared" si="68"/>
        <v>1</v>
      </c>
      <c r="G279" s="2" t="b">
        <f t="shared" si="66"/>
        <v>0</v>
      </c>
      <c r="H279" s="1" t="s">
        <v>285</v>
      </c>
      <c r="J279" s="3"/>
      <c r="M279" s="1">
        <f>PRODUCT(SUM(PRODUCT(R279,overview!$J$7),PRODUCT(W279,overview!$K$7),PRODUCT(AB279,overview!$L$7)),1/SUM(overview!$J$7:$L$7))</f>
        <v>0.99562500000000009</v>
      </c>
      <c r="N279" s="1">
        <f>PRODUCT(SUM(PRODUCT(S279,overview!$J$7),PRODUCT(X279,overview!$K$7),PRODUCT(AC279,overview!$L$7)),1/SUM(overview!$J$7:$L$7))</f>
        <v>2.0043750000000005</v>
      </c>
      <c r="O279" s="1">
        <f t="shared" si="62"/>
        <v>14</v>
      </c>
      <c r="P279" s="1">
        <f t="shared" si="63"/>
        <v>10</v>
      </c>
      <c r="Q279" s="1">
        <f t="shared" si="67"/>
        <v>0.35480422290525182</v>
      </c>
      <c r="R279" s="1">
        <v>1</v>
      </c>
      <c r="S279" s="1">
        <v>2</v>
      </c>
      <c r="T279" s="1">
        <v>5</v>
      </c>
      <c r="U279" s="1">
        <v>5</v>
      </c>
      <c r="V279" s="1">
        <f t="shared" si="64"/>
        <v>0.5</v>
      </c>
      <c r="W279" s="1">
        <v>0.99299999999999999</v>
      </c>
      <c r="X279" s="1">
        <v>2.0070000000000001</v>
      </c>
      <c r="Y279" s="1">
        <v>8</v>
      </c>
      <c r="Z279" s="1">
        <v>5</v>
      </c>
      <c r="AA279" s="1">
        <f t="shared" si="65"/>
        <v>0.30923019431988041</v>
      </c>
      <c r="AB279" s="1">
        <v>1</v>
      </c>
      <c r="AC279" s="1">
        <v>2</v>
      </c>
      <c r="AD279" s="1">
        <v>1</v>
      </c>
      <c r="AE279" s="1">
        <v>0</v>
      </c>
      <c r="AF279" s="1">
        <f t="shared" si="61"/>
        <v>0</v>
      </c>
      <c r="AH279" s="1">
        <f t="shared" si="69"/>
        <v>0.39795196291586332</v>
      </c>
      <c r="AI279" s="1">
        <f t="shared" si="70"/>
        <v>9.7047709747780431E-2</v>
      </c>
      <c r="AJ279" s="1">
        <f t="shared" si="71"/>
        <v>0.16521528785679734</v>
      </c>
      <c r="AK279" s="1">
        <f t="shared" si="72"/>
        <v>0.19671700669239928</v>
      </c>
      <c r="AL279" s="1" t="b">
        <f t="shared" si="73"/>
        <v>0</v>
      </c>
      <c r="AM279" s="1">
        <f t="shared" si="74"/>
        <v>24.017943744127106</v>
      </c>
      <c r="AN279" s="1" t="b">
        <f t="shared" si="75"/>
        <v>1</v>
      </c>
      <c r="AO279" s="1">
        <v>9.4879999999999995</v>
      </c>
    </row>
    <row r="280" spans="1:41">
      <c r="A280" s="7">
        <v>277</v>
      </c>
      <c r="B280" s="9" t="s">
        <v>56</v>
      </c>
      <c r="C280" s="9" t="s">
        <v>31</v>
      </c>
      <c r="D280" s="9" t="s">
        <v>30</v>
      </c>
      <c r="E280" s="16" t="s">
        <v>31</v>
      </c>
      <c r="F280" s="2" t="b">
        <f t="shared" si="68"/>
        <v>0</v>
      </c>
      <c r="G280" s="2" t="b">
        <f t="shared" si="66"/>
        <v>0</v>
      </c>
      <c r="H280" s="1" t="s">
        <v>285</v>
      </c>
      <c r="J280" s="3"/>
      <c r="M280" s="1">
        <f>PRODUCT(SUM(PRODUCT(R280,overview!$J$7),PRODUCT(W280,overview!$K$7),PRODUCT(AB280,overview!$L$7)),1/SUM(overview!$J$7:$L$7))</f>
        <v>1</v>
      </c>
      <c r="N280" s="1">
        <f>PRODUCT(SUM(PRODUCT(S280,overview!$J$7),PRODUCT(X280,overview!$K$7),PRODUCT(AC280,overview!$L$7)),1/SUM(overview!$J$7:$L$7))</f>
        <v>2</v>
      </c>
      <c r="O280" s="1">
        <f t="shared" si="62"/>
        <v>18</v>
      </c>
      <c r="P280" s="1">
        <f t="shared" si="63"/>
        <v>3</v>
      </c>
      <c r="Q280" s="1">
        <f t="shared" si="67"/>
        <v>8.3333333333333329E-2</v>
      </c>
      <c r="R280" s="1">
        <v>1</v>
      </c>
      <c r="S280" s="1">
        <v>2</v>
      </c>
      <c r="T280" s="1">
        <v>9</v>
      </c>
      <c r="U280" s="1">
        <v>0</v>
      </c>
      <c r="V280" s="1">
        <f t="shared" si="64"/>
        <v>0</v>
      </c>
      <c r="W280" s="1">
        <v>1</v>
      </c>
      <c r="X280" s="1">
        <v>2</v>
      </c>
      <c r="Y280" s="1">
        <v>8</v>
      </c>
      <c r="Z280" s="1">
        <v>3</v>
      </c>
      <c r="AA280" s="1">
        <f t="shared" si="65"/>
        <v>0.1875</v>
      </c>
      <c r="AB280" s="1">
        <v>1</v>
      </c>
      <c r="AC280" s="1">
        <v>2</v>
      </c>
      <c r="AD280" s="1">
        <v>1</v>
      </c>
      <c r="AE280" s="1">
        <v>0</v>
      </c>
      <c r="AF280" s="1">
        <f t="shared" si="61"/>
        <v>0</v>
      </c>
      <c r="AH280" s="1">
        <f t="shared" si="69"/>
        <v>0.37376856448791412</v>
      </c>
      <c r="AI280" s="1">
        <f t="shared" si="70"/>
        <v>9.9021325183078199E-2</v>
      </c>
      <c r="AJ280" s="1">
        <f t="shared" si="71"/>
        <v>0</v>
      </c>
      <c r="AK280" s="1">
        <f t="shared" si="72"/>
        <v>0.17530681990363528</v>
      </c>
      <c r="AL280" s="1" t="b">
        <f t="shared" si="73"/>
        <v>0</v>
      </c>
      <c r="AM280" s="1">
        <f t="shared" si="74"/>
        <v>19.357949856076047</v>
      </c>
      <c r="AN280" s="1" t="b">
        <f t="shared" si="75"/>
        <v>1</v>
      </c>
      <c r="AO280" s="1">
        <v>9.4879999999999995</v>
      </c>
    </row>
    <row r="281" spans="1:41">
      <c r="A281" s="7">
        <v>278</v>
      </c>
      <c r="B281" s="9" t="s">
        <v>43</v>
      </c>
      <c r="C281" s="9" t="s">
        <v>44</v>
      </c>
      <c r="D281" s="9" t="s">
        <v>43</v>
      </c>
      <c r="E281" s="16" t="s">
        <v>44</v>
      </c>
      <c r="F281" s="2" t="b">
        <f t="shared" si="68"/>
        <v>0</v>
      </c>
      <c r="G281" s="2" t="b">
        <f t="shared" si="66"/>
        <v>0</v>
      </c>
      <c r="H281" s="1" t="s">
        <v>285</v>
      </c>
      <c r="J281" s="4"/>
      <c r="M281" s="1">
        <f>PRODUCT(SUM(PRODUCT(R281,overview!$J$7),PRODUCT(W281,overview!$K$7),PRODUCT(AB281,overview!$L$7)),1/SUM(overview!$J$7:$L$7))</f>
        <v>0.38187500000000002</v>
      </c>
      <c r="N281" s="1">
        <f>PRODUCT(SUM(PRODUCT(S281,overview!$J$7),PRODUCT(X281,overview!$K$7),PRODUCT(AC281,overview!$L$7)),1/SUM(overview!$J$7:$L$7))</f>
        <v>2.618125</v>
      </c>
      <c r="O281" s="1">
        <f t="shared" si="62"/>
        <v>7</v>
      </c>
      <c r="P281" s="1">
        <f t="shared" si="63"/>
        <v>3</v>
      </c>
      <c r="Q281" s="1">
        <f t="shared" si="67"/>
        <v>6.2510657163318897E-2</v>
      </c>
      <c r="R281" s="1">
        <v>0.375</v>
      </c>
      <c r="S281" s="1">
        <v>2.625</v>
      </c>
      <c r="T281" s="1">
        <v>4</v>
      </c>
      <c r="U281" s="1">
        <v>0</v>
      </c>
      <c r="V281" s="1">
        <f t="shared" si="64"/>
        <v>0</v>
      </c>
      <c r="W281" s="1">
        <v>0.38600000000000001</v>
      </c>
      <c r="X281" s="1">
        <v>2.6139999999999999</v>
      </c>
      <c r="Y281" s="1">
        <v>3</v>
      </c>
      <c r="Z281" s="1">
        <v>3</v>
      </c>
      <c r="AA281" s="1">
        <f t="shared" si="65"/>
        <v>0.14766641162968633</v>
      </c>
      <c r="AB281" s="1">
        <v>0.375</v>
      </c>
      <c r="AC281" s="1">
        <v>2.625</v>
      </c>
      <c r="AD281" s="1">
        <v>0</v>
      </c>
      <c r="AE281" s="1">
        <v>0</v>
      </c>
      <c r="AF281" s="1" t="e">
        <f t="shared" si="61"/>
        <v>#DIV/0!</v>
      </c>
      <c r="AH281" s="1">
        <f t="shared" si="69"/>
        <v>0.38062752262670624</v>
      </c>
      <c r="AI281" s="1">
        <f t="shared" si="70"/>
        <v>9.9080049863506547E-2</v>
      </c>
      <c r="AJ281" s="1">
        <f t="shared" si="71"/>
        <v>0</v>
      </c>
      <c r="AK281" s="1">
        <f t="shared" si="72"/>
        <v>1.3875443600093225</v>
      </c>
      <c r="AL281" s="1" t="b">
        <f t="shared" si="73"/>
        <v>0</v>
      </c>
      <c r="AM281" s="1">
        <f t="shared" si="74"/>
        <v>15.221695738708377</v>
      </c>
      <c r="AN281" s="1" t="b">
        <f t="shared" si="75"/>
        <v>1</v>
      </c>
      <c r="AO281" s="1">
        <v>9.4879999999999995</v>
      </c>
    </row>
    <row r="282" spans="1:41">
      <c r="A282" s="7">
        <v>279</v>
      </c>
      <c r="B282" s="9" t="s">
        <v>72</v>
      </c>
      <c r="C282" s="9" t="s">
        <v>73</v>
      </c>
      <c r="D282" s="9" t="s">
        <v>72</v>
      </c>
      <c r="E282" s="16" t="s">
        <v>73</v>
      </c>
      <c r="F282" s="2" t="b">
        <f t="shared" si="68"/>
        <v>0</v>
      </c>
      <c r="G282" s="2" t="b">
        <f t="shared" si="66"/>
        <v>0</v>
      </c>
      <c r="H282" s="1" t="s">
        <v>285</v>
      </c>
      <c r="J282" s="3"/>
      <c r="M282" s="1">
        <f>PRODUCT(SUM(PRODUCT(R282,overview!$J$7),PRODUCT(W282,overview!$K$7),PRODUCT(AB282,overview!$L$7)),1/SUM(overview!$J$7:$L$7))</f>
        <v>0.38924999999999998</v>
      </c>
      <c r="N282" s="1">
        <f>PRODUCT(SUM(PRODUCT(S282,overview!$J$7),PRODUCT(X282,overview!$K$7),PRODUCT(AC282,overview!$L$7)),1/SUM(overview!$J$7:$L$7))</f>
        <v>2.6107499999999999</v>
      </c>
      <c r="O282" s="1">
        <f t="shared" si="62"/>
        <v>12</v>
      </c>
      <c r="P282" s="1">
        <f t="shared" si="63"/>
        <v>9</v>
      </c>
      <c r="Q282" s="1">
        <f t="shared" si="67"/>
        <v>0.11182131571387532</v>
      </c>
      <c r="R282" s="1">
        <v>0.33300000000000002</v>
      </c>
      <c r="S282" s="1">
        <v>2.6669999999999998</v>
      </c>
      <c r="T282" s="1">
        <v>7</v>
      </c>
      <c r="U282" s="1">
        <v>0</v>
      </c>
      <c r="V282" s="1">
        <f t="shared" si="64"/>
        <v>0</v>
      </c>
      <c r="W282" s="1">
        <v>0.42299999999999999</v>
      </c>
      <c r="X282" s="1">
        <v>2.577</v>
      </c>
      <c r="Y282" s="1">
        <v>5</v>
      </c>
      <c r="Z282" s="1">
        <v>9</v>
      </c>
      <c r="AA282" s="1">
        <f t="shared" si="65"/>
        <v>0.29545983701979045</v>
      </c>
      <c r="AB282" s="1">
        <v>0.33300000000000002</v>
      </c>
      <c r="AC282" s="1">
        <v>2.6669999999999998</v>
      </c>
      <c r="AD282" s="1">
        <v>0</v>
      </c>
      <c r="AE282" s="1">
        <v>0</v>
      </c>
      <c r="AF282" s="1" t="e">
        <f t="shared" si="61"/>
        <v>#DIV/0!</v>
      </c>
      <c r="AH282" s="1">
        <f t="shared" si="69"/>
        <v>0.3679809513095974</v>
      </c>
      <c r="AI282" s="1">
        <f t="shared" si="70"/>
        <v>0.13574335647593966</v>
      </c>
      <c r="AJ282" s="1">
        <f t="shared" si="71"/>
        <v>0</v>
      </c>
      <c r="AK282" s="1">
        <f t="shared" si="72"/>
        <v>1.5317562039741623</v>
      </c>
      <c r="AL282" s="1" t="b">
        <f t="shared" si="73"/>
        <v>0</v>
      </c>
      <c r="AM282" s="1">
        <f t="shared" si="74"/>
        <v>15.218456838305935</v>
      </c>
      <c r="AN282" s="1" t="b">
        <f t="shared" si="75"/>
        <v>1</v>
      </c>
      <c r="AO282" s="1">
        <v>9.4879999999999995</v>
      </c>
    </row>
    <row r="283" spans="1:41">
      <c r="A283" s="7">
        <v>280</v>
      </c>
      <c r="B283" s="9" t="s">
        <v>90</v>
      </c>
      <c r="C283" s="9" t="s">
        <v>91</v>
      </c>
      <c r="D283" s="9" t="s">
        <v>90</v>
      </c>
      <c r="E283" s="16" t="s">
        <v>91</v>
      </c>
      <c r="F283" s="2" t="b">
        <f t="shared" si="68"/>
        <v>0</v>
      </c>
      <c r="G283" s="2" t="b">
        <f t="shared" si="66"/>
        <v>0</v>
      </c>
      <c r="H283" s="1" t="s">
        <v>285</v>
      </c>
      <c r="J283" s="3"/>
      <c r="M283" s="1">
        <f>PRODUCT(SUM(PRODUCT(R283,overview!$J$7),PRODUCT(W283,overview!$K$7),PRODUCT(AB283,overview!$L$7)),1/SUM(overview!$J$7:$L$7))</f>
        <v>0.32212499999999999</v>
      </c>
      <c r="N283" s="1">
        <f>PRODUCT(SUM(PRODUCT(S283,overview!$J$7),PRODUCT(X283,overview!$K$7),PRODUCT(AC283,overview!$L$7)),1/SUM(overview!$J$7:$L$7))</f>
        <v>2.6778750000000002</v>
      </c>
      <c r="O283" s="1">
        <f t="shared" si="62"/>
        <v>4.5</v>
      </c>
      <c r="P283" s="1">
        <f t="shared" si="63"/>
        <v>16.5</v>
      </c>
      <c r="Q283" s="1">
        <f t="shared" si="67"/>
        <v>0.44106801101619741</v>
      </c>
      <c r="R283" s="1">
        <v>6.5000000000000002E-2</v>
      </c>
      <c r="S283" s="1">
        <v>2.9350000000000001</v>
      </c>
      <c r="T283" s="1">
        <v>0</v>
      </c>
      <c r="U283" s="1">
        <v>1</v>
      </c>
      <c r="V283" s="1" t="e">
        <f t="shared" si="64"/>
        <v>#DIV/0!</v>
      </c>
      <c r="W283" s="1">
        <v>0.47899999999999998</v>
      </c>
      <c r="X283" s="1">
        <v>2.5209999999999999</v>
      </c>
      <c r="Y283" s="1">
        <v>4.5</v>
      </c>
      <c r="Z283" s="1">
        <v>15.5</v>
      </c>
      <c r="AA283" s="1">
        <f t="shared" si="65"/>
        <v>0.65445810745295085</v>
      </c>
      <c r="AB283" s="1">
        <v>0</v>
      </c>
      <c r="AC283" s="1">
        <v>3</v>
      </c>
      <c r="AD283" s="1">
        <v>0</v>
      </c>
      <c r="AE283" s="1">
        <v>0</v>
      </c>
      <c r="AF283" s="1" t="e">
        <f t="shared" si="61"/>
        <v>#DIV/0!</v>
      </c>
      <c r="AH283" s="1">
        <f t="shared" si="69"/>
        <v>0.34345536638347718</v>
      </c>
      <c r="AI283" s="1">
        <f t="shared" si="70"/>
        <v>0.1282272417889499</v>
      </c>
      <c r="AJ283" s="1">
        <f t="shared" si="71"/>
        <v>0</v>
      </c>
      <c r="AK283" s="1">
        <f t="shared" si="72"/>
        <v>9.3924822145050768E-2</v>
      </c>
      <c r="AL283" s="1" t="b">
        <f t="shared" si="73"/>
        <v>0</v>
      </c>
      <c r="AM283" s="1">
        <f t="shared" si="74"/>
        <v>15.631804931100142</v>
      </c>
      <c r="AN283" s="1" t="b">
        <f t="shared" si="75"/>
        <v>1</v>
      </c>
      <c r="AO283" s="1">
        <v>9.4879999999999995</v>
      </c>
    </row>
    <row r="284" spans="1:41">
      <c r="A284" s="7">
        <v>281</v>
      </c>
      <c r="B284" s="9" t="s">
        <v>41</v>
      </c>
      <c r="C284" s="9" t="s">
        <v>42</v>
      </c>
      <c r="D284" s="9" t="s">
        <v>41</v>
      </c>
      <c r="E284" s="16" t="s">
        <v>42</v>
      </c>
      <c r="F284" s="2" t="b">
        <f t="shared" si="68"/>
        <v>0</v>
      </c>
      <c r="G284" s="2" t="b">
        <f t="shared" si="66"/>
        <v>0</v>
      </c>
      <c r="H284" s="1" t="s">
        <v>285</v>
      </c>
      <c r="J284" s="3"/>
      <c r="M284" s="1">
        <f>PRODUCT(SUM(PRODUCT(R284,overview!$J$7),PRODUCT(W284,overview!$K$7),PRODUCT(AB284,overview!$L$7)),1/SUM(overview!$J$7:$L$7))</f>
        <v>0.47775000000000001</v>
      </c>
      <c r="N284" s="1">
        <f>PRODUCT(SUM(PRODUCT(S284,overview!$J$7),PRODUCT(X284,overview!$K$7),PRODUCT(AC284,overview!$L$7)),1/SUM(overview!$J$7:$L$7))</f>
        <v>2.5222499999999997</v>
      </c>
      <c r="O284" s="1">
        <f t="shared" si="62"/>
        <v>9.5</v>
      </c>
      <c r="P284" s="1">
        <f t="shared" si="63"/>
        <v>6.5</v>
      </c>
      <c r="Q284" s="1">
        <f t="shared" si="67"/>
        <v>0.12959919871042461</v>
      </c>
      <c r="R284" s="1">
        <v>0.42899999999999999</v>
      </c>
      <c r="S284" s="1">
        <v>2.5710000000000002</v>
      </c>
      <c r="T284" s="1">
        <v>4</v>
      </c>
      <c r="U284" s="1">
        <v>0</v>
      </c>
      <c r="V284" s="1">
        <f t="shared" si="64"/>
        <v>0</v>
      </c>
      <c r="W284" s="1">
        <v>0.50700000000000001</v>
      </c>
      <c r="X284" s="1">
        <v>2.4929999999999999</v>
      </c>
      <c r="Y284" s="1">
        <v>5.5</v>
      </c>
      <c r="Z284" s="1">
        <v>6.5</v>
      </c>
      <c r="AA284" s="1">
        <f t="shared" si="65"/>
        <v>0.24034569521934146</v>
      </c>
      <c r="AB284" s="1">
        <v>0.42899999999999999</v>
      </c>
      <c r="AC284" s="1">
        <v>2.5710000000000002</v>
      </c>
      <c r="AD284" s="1">
        <v>0</v>
      </c>
      <c r="AE284" s="1">
        <v>0</v>
      </c>
      <c r="AF284" s="1" t="e">
        <f t="shared" si="61"/>
        <v>#DIV/0!</v>
      </c>
      <c r="AH284" s="1">
        <f t="shared" si="69"/>
        <v>0.39732985052967634</v>
      </c>
      <c r="AI284" s="1">
        <f t="shared" si="70"/>
        <v>9.682465196308461E-2</v>
      </c>
      <c r="AJ284" s="1">
        <f t="shared" si="71"/>
        <v>0.14511084177190445</v>
      </c>
      <c r="AK284" s="1">
        <f t="shared" si="72"/>
        <v>3.0752762236253472</v>
      </c>
      <c r="AL284" s="1" t="b">
        <f t="shared" si="73"/>
        <v>0</v>
      </c>
      <c r="AM284" s="1">
        <f t="shared" si="74"/>
        <v>14.610216977543599</v>
      </c>
      <c r="AN284" s="1" t="b">
        <f t="shared" si="75"/>
        <v>1</v>
      </c>
      <c r="AO284" s="1">
        <v>9.4879999999999995</v>
      </c>
    </row>
    <row r="285" spans="1:41">
      <c r="A285" s="7">
        <v>282</v>
      </c>
      <c r="B285" s="9" t="s">
        <v>56</v>
      </c>
      <c r="C285" s="9" t="s">
        <v>31</v>
      </c>
      <c r="D285" s="9" t="s">
        <v>30</v>
      </c>
      <c r="E285" s="16" t="s">
        <v>31</v>
      </c>
      <c r="F285" s="2" t="b">
        <f t="shared" si="68"/>
        <v>0</v>
      </c>
      <c r="G285" s="2" t="b">
        <f t="shared" si="66"/>
        <v>0</v>
      </c>
      <c r="H285" s="1" t="s">
        <v>180</v>
      </c>
      <c r="M285" s="1">
        <f>PRODUCT(SUM(PRODUCT(R285,overview!$J$7),PRODUCT(W285,overview!$K$7),PRODUCT(AB285,overview!$L$7)),1/SUM(overview!$J$7:$L$7))</f>
        <v>0.94020000000000015</v>
      </c>
      <c r="N285" s="1">
        <f>PRODUCT(SUM(PRODUCT(S285,overview!$J$7),PRODUCT(X285,overview!$K$7),PRODUCT(AC285,overview!$L$7)),1/SUM(overview!$J$7:$L$7))</f>
        <v>2.0598000000000001</v>
      </c>
      <c r="O285" s="1">
        <f t="shared" si="62"/>
        <v>16</v>
      </c>
      <c r="P285" s="1">
        <f t="shared" si="63"/>
        <v>7</v>
      </c>
      <c r="Q285" s="1">
        <f t="shared" si="67"/>
        <v>0.19969778619283429</v>
      </c>
      <c r="R285" s="1">
        <v>0.97199999999999998</v>
      </c>
      <c r="S285" s="1">
        <v>2.028</v>
      </c>
      <c r="T285" s="1">
        <v>6</v>
      </c>
      <c r="U285" s="1">
        <v>3</v>
      </c>
      <c r="V285" s="1">
        <f t="shared" si="64"/>
        <v>0.23964497041420119</v>
      </c>
      <c r="W285" s="1">
        <v>0.92</v>
      </c>
      <c r="X285" s="1">
        <v>2.08</v>
      </c>
      <c r="Y285" s="1">
        <v>9</v>
      </c>
      <c r="Z285" s="1">
        <v>4</v>
      </c>
      <c r="AA285" s="1">
        <f t="shared" si="65"/>
        <v>0.19658119658119655</v>
      </c>
      <c r="AB285" s="1">
        <v>1</v>
      </c>
      <c r="AC285" s="1">
        <v>2</v>
      </c>
      <c r="AD285" s="1">
        <v>1</v>
      </c>
      <c r="AE285" s="1">
        <v>0</v>
      </c>
      <c r="AF285" s="1">
        <f t="shared" si="61"/>
        <v>0</v>
      </c>
      <c r="AH285" s="1">
        <f t="shared" si="69"/>
        <v>0.40144462899300865</v>
      </c>
      <c r="AI285" s="1">
        <f t="shared" si="70"/>
        <v>0.10364590718045141</v>
      </c>
      <c r="AJ285" s="1">
        <f t="shared" si="71"/>
        <v>0.52129732207663215</v>
      </c>
      <c r="AK285" s="1">
        <f t="shared" si="72"/>
        <v>10.711715573667782</v>
      </c>
      <c r="AL285" s="1" t="b">
        <f t="shared" si="73"/>
        <v>1</v>
      </c>
      <c r="AM285" s="1">
        <f t="shared" si="74"/>
        <v>14.410022683283792</v>
      </c>
      <c r="AN285" s="1" t="b">
        <f t="shared" si="75"/>
        <v>1</v>
      </c>
      <c r="AO285" s="1">
        <v>9.4879999999999995</v>
      </c>
    </row>
    <row r="286" spans="1:41">
      <c r="A286" s="7">
        <v>283</v>
      </c>
      <c r="B286" s="9" t="s">
        <v>47</v>
      </c>
      <c r="C286" s="9" t="s">
        <v>48</v>
      </c>
      <c r="D286" s="9" t="s">
        <v>47</v>
      </c>
      <c r="E286" s="16" t="s">
        <v>48</v>
      </c>
      <c r="F286" s="2" t="b">
        <f t="shared" si="68"/>
        <v>0</v>
      </c>
      <c r="G286" s="2" t="b">
        <f t="shared" si="66"/>
        <v>0</v>
      </c>
      <c r="H286" s="1" t="s">
        <v>180</v>
      </c>
      <c r="M286" s="1">
        <f>PRODUCT(SUM(PRODUCT(R286,overview!$J$7),PRODUCT(W286,overview!$K$7),PRODUCT(AB286,overview!$L$7)),1/SUM(overview!$J$7:$L$7))</f>
        <v>0.76017499999999993</v>
      </c>
      <c r="N286" s="1">
        <f>PRODUCT(SUM(PRODUCT(S286,overview!$J$7),PRODUCT(X286,overview!$K$7),PRODUCT(AC286,overview!$L$7)),1/SUM(overview!$J$7:$L$7))</f>
        <v>2.2398249999999997</v>
      </c>
      <c r="O286" s="1">
        <f t="shared" si="62"/>
        <v>10.5</v>
      </c>
      <c r="P286" s="1">
        <f t="shared" si="63"/>
        <v>13.5</v>
      </c>
      <c r="Q286" s="1">
        <f t="shared" si="67"/>
        <v>0.43635902677345639</v>
      </c>
      <c r="R286" s="1">
        <v>0.82499999999999996</v>
      </c>
      <c r="S286" s="1">
        <v>2.1749999999999998</v>
      </c>
      <c r="T286" s="1">
        <v>6.5</v>
      </c>
      <c r="U286" s="1">
        <v>8.5</v>
      </c>
      <c r="V286" s="1">
        <f t="shared" si="64"/>
        <v>0.49602122015915123</v>
      </c>
      <c r="W286" s="1">
        <v>0.72</v>
      </c>
      <c r="X286" s="1">
        <v>2.2799999999999998</v>
      </c>
      <c r="Y286" s="1">
        <v>4</v>
      </c>
      <c r="Z286" s="1">
        <v>5</v>
      </c>
      <c r="AA286" s="1">
        <f t="shared" si="65"/>
        <v>0.39473684210526316</v>
      </c>
      <c r="AB286" s="1">
        <v>0.85699999999999998</v>
      </c>
      <c r="AC286" s="1">
        <v>2.1429999999999998</v>
      </c>
      <c r="AD286" s="1">
        <v>0</v>
      </c>
      <c r="AE286" s="1">
        <v>0</v>
      </c>
      <c r="AF286" s="1" t="e">
        <f t="shared" si="61"/>
        <v>#DIV/0!</v>
      </c>
      <c r="AH286" s="1">
        <f t="shared" si="69"/>
        <v>0.43741929454625827</v>
      </c>
      <c r="AI286" s="1">
        <f t="shared" si="70"/>
        <v>0.14677536961548873</v>
      </c>
      <c r="AJ286" s="1">
        <f t="shared" si="71"/>
        <v>0.55794124486473917</v>
      </c>
      <c r="AK286" s="1">
        <f t="shared" si="72"/>
        <v>40.080048144334377</v>
      </c>
      <c r="AL286" s="1" t="b">
        <f t="shared" si="73"/>
        <v>1</v>
      </c>
      <c r="AM286" s="1">
        <f t="shared" si="74"/>
        <v>12.396359566022539</v>
      </c>
      <c r="AN286" s="1" t="b">
        <f t="shared" si="75"/>
        <v>1</v>
      </c>
      <c r="AO286" s="1">
        <v>9.4879999999999995</v>
      </c>
    </row>
    <row r="287" spans="1:41">
      <c r="A287" s="7">
        <v>284</v>
      </c>
      <c r="B287" s="9" t="s">
        <v>69</v>
      </c>
      <c r="C287" s="9" t="s">
        <v>70</v>
      </c>
      <c r="D287" s="9" t="s">
        <v>69</v>
      </c>
      <c r="E287" s="16" t="s">
        <v>70</v>
      </c>
      <c r="F287" s="2" t="b">
        <f t="shared" si="68"/>
        <v>0</v>
      </c>
      <c r="G287" s="2" t="b">
        <f t="shared" si="66"/>
        <v>0</v>
      </c>
      <c r="H287" s="1" t="s">
        <v>180</v>
      </c>
      <c r="J287" s="3"/>
      <c r="M287" s="1">
        <f>PRODUCT(SUM(PRODUCT(R287,overview!$J$7),PRODUCT(W287,overview!$K$7),PRODUCT(AB287,overview!$L$7)),1/SUM(overview!$J$7:$L$7))</f>
        <v>0.96499999999999986</v>
      </c>
      <c r="N287" s="1">
        <f>PRODUCT(SUM(PRODUCT(S287,overview!$J$7),PRODUCT(X287,overview!$K$7),PRODUCT(AC287,overview!$L$7)),1/SUM(overview!$J$7:$L$7))</f>
        <v>2.0350000000000001</v>
      </c>
      <c r="O287" s="1">
        <f t="shared" si="62"/>
        <v>8</v>
      </c>
      <c r="P287" s="1">
        <f t="shared" si="63"/>
        <v>11</v>
      </c>
      <c r="Q287" s="1">
        <f t="shared" si="67"/>
        <v>0.65202702702702686</v>
      </c>
      <c r="R287" s="1">
        <v>1</v>
      </c>
      <c r="S287" s="1">
        <v>2</v>
      </c>
      <c r="T287" s="1">
        <v>4</v>
      </c>
      <c r="U287" s="1">
        <v>1</v>
      </c>
      <c r="V287" s="1">
        <f t="shared" si="64"/>
        <v>0.125</v>
      </c>
      <c r="W287" s="1">
        <v>0.94399999999999995</v>
      </c>
      <c r="X287" s="1">
        <v>2.056</v>
      </c>
      <c r="Y287" s="1">
        <v>4</v>
      </c>
      <c r="Z287" s="1">
        <v>10</v>
      </c>
      <c r="AA287" s="1">
        <f t="shared" si="65"/>
        <v>1.1478599221789882</v>
      </c>
      <c r="AB287" s="1">
        <v>1</v>
      </c>
      <c r="AC287" s="1">
        <v>2</v>
      </c>
      <c r="AD287" s="1">
        <v>0</v>
      </c>
      <c r="AE287" s="1">
        <v>0</v>
      </c>
      <c r="AF287" s="1" t="e">
        <f t="shared" si="61"/>
        <v>#DIV/0!</v>
      </c>
      <c r="AH287" s="1">
        <f t="shared" si="69"/>
        <v>0.46068222514204349</v>
      </c>
      <c r="AI287" s="1">
        <f t="shared" si="70"/>
        <v>0.1850925201980714</v>
      </c>
      <c r="AJ287" s="1">
        <f t="shared" si="71"/>
        <v>0.62582056892778992</v>
      </c>
      <c r="AK287" s="1">
        <f t="shared" si="72"/>
        <v>72.185963319645325</v>
      </c>
      <c r="AL287" s="1" t="b">
        <f t="shared" si="73"/>
        <v>1</v>
      </c>
      <c r="AM287" s="1">
        <f t="shared" si="74"/>
        <v>9.2196463534796873</v>
      </c>
      <c r="AN287" s="1" t="b">
        <f t="shared" si="75"/>
        <v>0</v>
      </c>
      <c r="AO287" s="1">
        <v>9.4879999999999995</v>
      </c>
    </row>
    <row r="288" spans="1:41">
      <c r="A288" s="7">
        <v>285</v>
      </c>
      <c r="B288" s="9" t="s">
        <v>69</v>
      </c>
      <c r="C288" s="9" t="s">
        <v>70</v>
      </c>
      <c r="D288" s="9" t="s">
        <v>69</v>
      </c>
      <c r="E288" s="16" t="s">
        <v>70</v>
      </c>
      <c r="F288" s="2" t="b">
        <f t="shared" si="68"/>
        <v>0</v>
      </c>
      <c r="G288" s="2" t="b">
        <f t="shared" si="66"/>
        <v>0</v>
      </c>
      <c r="H288" s="1" t="s">
        <v>180</v>
      </c>
      <c r="J288" s="3"/>
      <c r="M288" s="1">
        <f>PRODUCT(SUM(PRODUCT(R288,overview!$J$7),PRODUCT(W288,overview!$K$7),PRODUCT(AB288,overview!$L$7)),1/SUM(overview!$J$7:$L$7))</f>
        <v>1</v>
      </c>
      <c r="N288" s="1">
        <f>PRODUCT(SUM(PRODUCT(S288,overview!$J$7),PRODUCT(X288,overview!$K$7),PRODUCT(AC288,overview!$L$7)),1/SUM(overview!$J$7:$L$7))</f>
        <v>2</v>
      </c>
      <c r="O288" s="1">
        <f t="shared" si="62"/>
        <v>14</v>
      </c>
      <c r="P288" s="1">
        <f t="shared" si="63"/>
        <v>9</v>
      </c>
      <c r="Q288" s="1">
        <f t="shared" si="67"/>
        <v>0.3214285714285714</v>
      </c>
      <c r="R288" s="1">
        <v>1</v>
      </c>
      <c r="S288" s="1">
        <v>2</v>
      </c>
      <c r="T288" s="1">
        <v>7</v>
      </c>
      <c r="U288" s="1">
        <v>6</v>
      </c>
      <c r="V288" s="1">
        <f t="shared" si="64"/>
        <v>0.42857142857142855</v>
      </c>
      <c r="W288" s="1">
        <v>1</v>
      </c>
      <c r="X288" s="1">
        <v>2</v>
      </c>
      <c r="Y288" s="1">
        <v>7</v>
      </c>
      <c r="Z288" s="1">
        <v>3</v>
      </c>
      <c r="AA288" s="1">
        <f t="shared" si="65"/>
        <v>0.21428571428571427</v>
      </c>
      <c r="AB288" s="1">
        <v>1</v>
      </c>
      <c r="AC288" s="1">
        <v>2</v>
      </c>
      <c r="AD288" s="1">
        <v>0</v>
      </c>
      <c r="AE288" s="1">
        <v>0</v>
      </c>
      <c r="AF288" s="1" t="e">
        <f t="shared" si="61"/>
        <v>#DIV/0!</v>
      </c>
      <c r="AH288" s="1">
        <f t="shared" si="69"/>
        <v>0.40011362919007643</v>
      </c>
      <c r="AI288" s="1">
        <f t="shared" si="70"/>
        <v>0.20896349671391243</v>
      </c>
      <c r="AJ288" s="1">
        <f t="shared" si="71"/>
        <v>1.328811917161197</v>
      </c>
      <c r="AK288" s="1" t="e">
        <f t="shared" si="72"/>
        <v>#DIV/0!</v>
      </c>
      <c r="AL288" s="1" t="e">
        <f t="shared" si="73"/>
        <v>#DIV/0!</v>
      </c>
      <c r="AM288" s="1">
        <f t="shared" si="74"/>
        <v>7.1949729843713186</v>
      </c>
      <c r="AN288" s="1" t="b">
        <f t="shared" si="75"/>
        <v>0</v>
      </c>
      <c r="AO288" s="1">
        <v>9.4879999999999995</v>
      </c>
    </row>
    <row r="289" spans="1:41">
      <c r="A289" s="7">
        <v>286</v>
      </c>
      <c r="B289" s="9" t="s">
        <v>41</v>
      </c>
      <c r="C289" s="9" t="s">
        <v>42</v>
      </c>
      <c r="D289" s="9" t="s">
        <v>41</v>
      </c>
      <c r="E289" s="16" t="s">
        <v>42</v>
      </c>
      <c r="F289" s="2" t="b">
        <f t="shared" si="68"/>
        <v>0</v>
      </c>
      <c r="G289" s="2" t="b">
        <f t="shared" si="66"/>
        <v>0</v>
      </c>
      <c r="H289" s="1" t="s">
        <v>180</v>
      </c>
      <c r="J289" s="3"/>
      <c r="M289" s="1">
        <f>PRODUCT(SUM(PRODUCT(R289,overview!$J$7),PRODUCT(W289,overview!$K$7),PRODUCT(AB289,overview!$L$7)),1/SUM(overview!$J$7:$L$7))</f>
        <v>0.47712499999999997</v>
      </c>
      <c r="N289" s="1">
        <f>PRODUCT(SUM(PRODUCT(S289,overview!$J$7),PRODUCT(X289,overview!$K$7),PRODUCT(AC289,overview!$L$7)),1/SUM(overview!$J$7:$L$7))</f>
        <v>2.5228750000000004</v>
      </c>
      <c r="O289" s="1">
        <f t="shared" si="62"/>
        <v>8</v>
      </c>
      <c r="P289" s="1">
        <f t="shared" si="63"/>
        <v>5</v>
      </c>
      <c r="Q289" s="1">
        <f t="shared" si="67"/>
        <v>0.11819972253877022</v>
      </c>
      <c r="R289" s="1">
        <v>0.42899999999999999</v>
      </c>
      <c r="S289" s="1">
        <v>2.5710000000000002</v>
      </c>
      <c r="T289" s="1">
        <v>3</v>
      </c>
      <c r="U289" s="1">
        <v>0</v>
      </c>
      <c r="V289" s="1">
        <f t="shared" si="64"/>
        <v>0</v>
      </c>
      <c r="W289" s="1">
        <v>0.50600000000000001</v>
      </c>
      <c r="X289" s="1">
        <v>2.4940000000000002</v>
      </c>
      <c r="Y289" s="1">
        <v>5</v>
      </c>
      <c r="Z289" s="1">
        <v>5</v>
      </c>
      <c r="AA289" s="1">
        <f t="shared" si="65"/>
        <v>0.20288692862870888</v>
      </c>
      <c r="AB289" s="1">
        <v>0.42899999999999999</v>
      </c>
      <c r="AC289" s="1">
        <v>2.5710000000000002</v>
      </c>
      <c r="AD289" s="1">
        <v>0</v>
      </c>
      <c r="AE289" s="1">
        <v>0</v>
      </c>
      <c r="AF289" s="1" t="e">
        <f t="shared" si="61"/>
        <v>#DIV/0!</v>
      </c>
      <c r="AH289" s="1">
        <f t="shared" si="69"/>
        <v>0.39604948124501194</v>
      </c>
      <c r="AI289" s="1">
        <f t="shared" si="70"/>
        <v>0.20193926119820085</v>
      </c>
      <c r="AJ289" s="1">
        <f t="shared" si="71"/>
        <v>1.3082398359271326</v>
      </c>
      <c r="AK289" s="1" t="e">
        <f t="shared" si="72"/>
        <v>#DIV/0!</v>
      </c>
      <c r="AL289" s="1" t="e">
        <f t="shared" si="73"/>
        <v>#DIV/0!</v>
      </c>
      <c r="AM289" s="1">
        <f t="shared" si="74"/>
        <v>5.1969308604759714</v>
      </c>
      <c r="AN289" s="1" t="b">
        <f t="shared" si="75"/>
        <v>0</v>
      </c>
      <c r="AO289" s="1">
        <v>9.4879999999999995</v>
      </c>
    </row>
    <row r="290" spans="1:41">
      <c r="A290" s="7">
        <v>287</v>
      </c>
      <c r="B290" s="9" t="s">
        <v>30</v>
      </c>
      <c r="C290" s="9" t="s">
        <v>31</v>
      </c>
      <c r="D290" s="9" t="s">
        <v>69</v>
      </c>
      <c r="E290" s="16" t="s">
        <v>70</v>
      </c>
      <c r="F290" s="2" t="b">
        <f t="shared" si="68"/>
        <v>1</v>
      </c>
      <c r="G290" s="2" t="b">
        <f t="shared" si="66"/>
        <v>0</v>
      </c>
      <c r="H290" s="1" t="s">
        <v>180</v>
      </c>
      <c r="J290" s="3"/>
      <c r="K290" s="4" t="s">
        <v>34</v>
      </c>
      <c r="L290" s="3" t="s">
        <v>176</v>
      </c>
      <c r="M290" s="1">
        <f>PRODUCT(SUM(PRODUCT(R290,overview!$J$7),PRODUCT(W290,overview!$K$7),PRODUCT(AB290,overview!$L$7)),1/SUM(overview!$J$7:$L$7))</f>
        <v>0.90500000000000014</v>
      </c>
      <c r="N290" s="1">
        <f>PRODUCT(SUM(PRODUCT(S290,overview!$J$7),PRODUCT(X290,overview!$K$7),PRODUCT(AC290,overview!$L$7)),1/SUM(overview!$J$7:$L$7))</f>
        <v>2.0950000000000002</v>
      </c>
      <c r="O290" s="1">
        <f t="shared" si="62"/>
        <v>10</v>
      </c>
      <c r="P290" s="1">
        <f t="shared" si="63"/>
        <v>11</v>
      </c>
      <c r="Q290" s="1">
        <f t="shared" si="67"/>
        <v>0.47517899761336524</v>
      </c>
      <c r="R290" s="1">
        <v>1</v>
      </c>
      <c r="S290" s="1">
        <v>2</v>
      </c>
      <c r="T290" s="1">
        <v>8</v>
      </c>
      <c r="U290" s="1">
        <v>0</v>
      </c>
      <c r="V290" s="1">
        <f t="shared" si="64"/>
        <v>0</v>
      </c>
      <c r="W290" s="1">
        <v>0.84799999999999998</v>
      </c>
      <c r="X290" s="1">
        <v>2.1520000000000001</v>
      </c>
      <c r="Y290" s="1">
        <v>2</v>
      </c>
      <c r="Z290" s="1">
        <v>10</v>
      </c>
      <c r="AA290" s="1">
        <f t="shared" si="65"/>
        <v>1.9702602230483268</v>
      </c>
      <c r="AB290" s="1">
        <v>1</v>
      </c>
      <c r="AC290" s="1">
        <v>2</v>
      </c>
      <c r="AD290" s="1">
        <v>0</v>
      </c>
      <c r="AE290" s="1">
        <v>1</v>
      </c>
      <c r="AF290" s="1" t="e">
        <f t="shared" si="61"/>
        <v>#DIV/0!</v>
      </c>
      <c r="AH290" s="1">
        <f t="shared" si="69"/>
        <v>0.40933782973285054</v>
      </c>
      <c r="AI290" s="1">
        <f t="shared" si="70"/>
        <v>0.19757874576548468</v>
      </c>
      <c r="AJ290" s="1" t="e">
        <f t="shared" si="71"/>
        <v>#DIV/0!</v>
      </c>
      <c r="AK290" s="1" t="e">
        <f t="shared" si="72"/>
        <v>#DIV/0!</v>
      </c>
      <c r="AL290" s="1" t="e">
        <f t="shared" si="73"/>
        <v>#DIV/0!</v>
      </c>
      <c r="AM290" s="1">
        <f t="shared" si="74"/>
        <v>3.9003000331576083</v>
      </c>
      <c r="AN290" s="1" t="b">
        <f t="shared" si="75"/>
        <v>0</v>
      </c>
      <c r="AO290" s="1">
        <v>9.4879999999999995</v>
      </c>
    </row>
    <row r="291" spans="1:41">
      <c r="A291" s="7">
        <v>288</v>
      </c>
      <c r="B291" s="9" t="s">
        <v>49</v>
      </c>
      <c r="C291" s="9" t="s">
        <v>50</v>
      </c>
      <c r="D291" s="9" t="s">
        <v>41</v>
      </c>
      <c r="E291" s="16" t="s">
        <v>42</v>
      </c>
      <c r="F291" s="2" t="b">
        <f t="shared" si="68"/>
        <v>0</v>
      </c>
      <c r="G291" s="2" t="b">
        <f t="shared" si="66"/>
        <v>1</v>
      </c>
      <c r="H291" s="1" t="s">
        <v>180</v>
      </c>
      <c r="J291" s="3"/>
      <c r="M291" s="1">
        <f>PRODUCT(SUM(PRODUCT(R291,overview!$J$7),PRODUCT(W291,overview!$K$7),PRODUCT(AB291,overview!$L$7)),1/SUM(overview!$J$7:$L$7))</f>
        <v>0.36454999999999999</v>
      </c>
      <c r="N291" s="1">
        <f>PRODUCT(SUM(PRODUCT(S291,overview!$J$7),PRODUCT(X291,overview!$K$7),PRODUCT(AC291,overview!$L$7)),1/SUM(overview!$J$7:$L$7))</f>
        <v>2.6354500000000001</v>
      </c>
      <c r="O291" s="1">
        <f t="shared" si="62"/>
        <v>7</v>
      </c>
      <c r="P291" s="1">
        <f t="shared" si="63"/>
        <v>8</v>
      </c>
      <c r="Q291" s="1">
        <f t="shared" si="67"/>
        <v>0.15808631217764382</v>
      </c>
      <c r="R291" s="1">
        <v>0.33800000000000002</v>
      </c>
      <c r="S291" s="1">
        <v>2.6619999999999999</v>
      </c>
      <c r="T291" s="1">
        <v>4</v>
      </c>
      <c r="U291" s="1">
        <v>2</v>
      </c>
      <c r="V291" s="1">
        <f t="shared" si="64"/>
        <v>6.3486100676183321E-2</v>
      </c>
      <c r="W291" s="1">
        <v>0.378</v>
      </c>
      <c r="X291" s="1">
        <v>2.6219999999999999</v>
      </c>
      <c r="Y291" s="1">
        <v>3</v>
      </c>
      <c r="Z291" s="1">
        <v>5</v>
      </c>
      <c r="AA291" s="1">
        <f t="shared" si="65"/>
        <v>0.24027459954233404</v>
      </c>
      <c r="AB291" s="1">
        <v>0.4</v>
      </c>
      <c r="AC291" s="1">
        <v>2.6</v>
      </c>
      <c r="AD291" s="1">
        <v>0</v>
      </c>
      <c r="AE291" s="1">
        <v>1</v>
      </c>
      <c r="AF291" s="1" t="e">
        <f t="shared" si="61"/>
        <v>#DIV/0!</v>
      </c>
      <c r="AH291" s="1">
        <f t="shared" si="69"/>
        <v>0.36679812662657557</v>
      </c>
      <c r="AI291" s="1">
        <f t="shared" si="70"/>
        <v>0.2153602378153458</v>
      </c>
      <c r="AJ291" s="1">
        <f t="shared" si="71"/>
        <v>1.5155583636076451</v>
      </c>
      <c r="AK291" s="1" t="e">
        <f t="shared" si="72"/>
        <v>#DIV/0!</v>
      </c>
      <c r="AL291" s="1" t="e">
        <f t="shared" si="73"/>
        <v>#DIV/0!</v>
      </c>
      <c r="AM291" s="1">
        <f t="shared" si="74"/>
        <v>4.4166194435543504</v>
      </c>
      <c r="AN291" s="1" t="b">
        <f t="shared" si="75"/>
        <v>0</v>
      </c>
      <c r="AO291" s="1">
        <v>9.4879999999999995</v>
      </c>
    </row>
    <row r="292" spans="1:41">
      <c r="A292" s="7">
        <v>289</v>
      </c>
      <c r="B292" s="9" t="s">
        <v>102</v>
      </c>
      <c r="C292" s="9" t="s">
        <v>48</v>
      </c>
      <c r="D292" s="9" t="s">
        <v>102</v>
      </c>
      <c r="E292" s="16" t="s">
        <v>48</v>
      </c>
      <c r="F292" s="2" t="b">
        <f t="shared" si="68"/>
        <v>0</v>
      </c>
      <c r="G292" s="2" t="b">
        <f t="shared" si="66"/>
        <v>0</v>
      </c>
      <c r="H292" s="1" t="s">
        <v>180</v>
      </c>
      <c r="J292" s="3"/>
      <c r="M292" s="1">
        <f>PRODUCT(SUM(PRODUCT(R292,overview!$J$7),PRODUCT(W292,overview!$K$7),PRODUCT(AB292,overview!$L$7)),1/SUM(overview!$J$7:$L$7))</f>
        <v>0.69070000000000009</v>
      </c>
      <c r="N292" s="1">
        <f>PRODUCT(SUM(PRODUCT(S292,overview!$J$7),PRODUCT(X292,overview!$K$7),PRODUCT(AC292,overview!$L$7)),1/SUM(overview!$J$7:$L$7))</f>
        <v>2.3092999999999999</v>
      </c>
      <c r="O292" s="1">
        <f t="shared" si="62"/>
        <v>9.5</v>
      </c>
      <c r="P292" s="1">
        <f t="shared" si="63"/>
        <v>14.5</v>
      </c>
      <c r="Q292" s="1">
        <f t="shared" si="67"/>
        <v>0.4565133658638868</v>
      </c>
      <c r="R292" s="1">
        <v>0.42699999999999999</v>
      </c>
      <c r="S292" s="1">
        <v>2.573</v>
      </c>
      <c r="T292" s="1">
        <v>5.5</v>
      </c>
      <c r="U292" s="1">
        <v>9.5</v>
      </c>
      <c r="V292" s="1">
        <f t="shared" si="64"/>
        <v>0.2866480585096986</v>
      </c>
      <c r="W292" s="1">
        <v>0.83599999999999997</v>
      </c>
      <c r="X292" s="1">
        <v>2.1640000000000001</v>
      </c>
      <c r="Y292" s="1">
        <v>4</v>
      </c>
      <c r="Z292" s="1">
        <v>5</v>
      </c>
      <c r="AA292" s="1">
        <f t="shared" si="65"/>
        <v>0.48290203327171899</v>
      </c>
      <c r="AB292" s="1">
        <v>0.75</v>
      </c>
      <c r="AC292" s="1">
        <v>2.25</v>
      </c>
      <c r="AD292" s="1">
        <v>0</v>
      </c>
      <c r="AE292" s="1">
        <v>0</v>
      </c>
      <c r="AF292" s="1" t="e">
        <f t="shared" si="61"/>
        <v>#DIV/0!</v>
      </c>
      <c r="AH292" s="1">
        <f t="shared" si="69"/>
        <v>0.32203102087935642</v>
      </c>
      <c r="AI292" s="1">
        <f t="shared" si="70"/>
        <v>0.18387644816348214</v>
      </c>
      <c r="AJ292" s="1">
        <f t="shared" si="71"/>
        <v>0.75777918180382253</v>
      </c>
      <c r="AK292" s="1" t="e">
        <f t="shared" si="72"/>
        <v>#DIV/0!</v>
      </c>
      <c r="AL292" s="1" t="e">
        <f t="shared" si="73"/>
        <v>#DIV/0!</v>
      </c>
      <c r="AM292" s="1">
        <f t="shared" si="74"/>
        <v>4.9913804167095055</v>
      </c>
      <c r="AN292" s="1" t="b">
        <f t="shared" si="75"/>
        <v>0</v>
      </c>
      <c r="AO292" s="1">
        <v>9.4879999999999995</v>
      </c>
    </row>
    <row r="293" spans="1:41">
      <c r="A293" s="7">
        <v>290</v>
      </c>
      <c r="B293" s="9" t="s">
        <v>30</v>
      </c>
      <c r="C293" s="9" t="s">
        <v>31</v>
      </c>
      <c r="D293" s="9" t="s">
        <v>30</v>
      </c>
      <c r="E293" s="16" t="s">
        <v>31</v>
      </c>
      <c r="F293" s="2" t="b">
        <f t="shared" si="68"/>
        <v>0</v>
      </c>
      <c r="G293" s="2" t="b">
        <f t="shared" si="66"/>
        <v>0</v>
      </c>
      <c r="H293" s="1" t="s">
        <v>180</v>
      </c>
      <c r="J293" s="3"/>
      <c r="M293" s="1">
        <f>PRODUCT(SUM(PRODUCT(R293,overview!$J$7),PRODUCT(W293,overview!$K$7),PRODUCT(AB293,overview!$L$7)),1/SUM(overview!$J$7:$L$7))</f>
        <v>0.97725000000000017</v>
      </c>
      <c r="N293" s="1">
        <f>PRODUCT(SUM(PRODUCT(S293,overview!$J$7),PRODUCT(X293,overview!$K$7),PRODUCT(AC293,overview!$L$7)),1/SUM(overview!$J$7:$L$7))</f>
        <v>2.0227499999999998</v>
      </c>
      <c r="O293" s="1">
        <f t="shared" si="62"/>
        <v>10.5</v>
      </c>
      <c r="P293" s="1">
        <f t="shared" si="63"/>
        <v>9.5</v>
      </c>
      <c r="Q293" s="1">
        <f t="shared" si="67"/>
        <v>0.43711707894132817</v>
      </c>
      <c r="R293" s="1">
        <v>0.93500000000000005</v>
      </c>
      <c r="S293" s="1">
        <v>2.0649999999999999</v>
      </c>
      <c r="T293" s="1">
        <v>4.5</v>
      </c>
      <c r="U293" s="1">
        <v>2.5</v>
      </c>
      <c r="V293" s="1">
        <f t="shared" si="64"/>
        <v>0.25154694646220077</v>
      </c>
      <c r="W293" s="1">
        <v>1</v>
      </c>
      <c r="X293" s="1">
        <v>2</v>
      </c>
      <c r="Y293" s="1">
        <v>6</v>
      </c>
      <c r="Z293" s="1">
        <v>7</v>
      </c>
      <c r="AA293" s="1">
        <f t="shared" si="65"/>
        <v>0.58333333333333326</v>
      </c>
      <c r="AB293" s="1">
        <v>1</v>
      </c>
      <c r="AC293" s="1">
        <v>2</v>
      </c>
      <c r="AD293" s="1">
        <v>0</v>
      </c>
      <c r="AE293" s="1">
        <v>0</v>
      </c>
      <c r="AF293" s="1" t="e">
        <f t="shared" si="61"/>
        <v>#DIV/0!</v>
      </c>
      <c r="AH293" s="1">
        <f t="shared" si="69"/>
        <v>0.38293235082442545</v>
      </c>
      <c r="AI293" s="1">
        <f t="shared" si="70"/>
        <v>0.15873476910077616</v>
      </c>
      <c r="AJ293" s="1">
        <f t="shared" si="71"/>
        <v>0.84048413375746778</v>
      </c>
      <c r="AK293" s="1">
        <f t="shared" si="72"/>
        <v>63.532827582043851</v>
      </c>
      <c r="AL293" s="1" t="b">
        <f t="shared" si="73"/>
        <v>1</v>
      </c>
      <c r="AM293" s="1">
        <f t="shared" si="74"/>
        <v>5.1964688345710544</v>
      </c>
      <c r="AN293" s="1" t="b">
        <f t="shared" si="75"/>
        <v>0</v>
      </c>
      <c r="AO293" s="1">
        <v>9.4879999999999995</v>
      </c>
    </row>
    <row r="294" spans="1:41">
      <c r="A294" s="7">
        <v>291</v>
      </c>
      <c r="B294" s="9" t="s">
        <v>54</v>
      </c>
      <c r="C294" s="9" t="s">
        <v>55</v>
      </c>
      <c r="D294" s="9" t="s">
        <v>41</v>
      </c>
      <c r="E294" s="16" t="s">
        <v>42</v>
      </c>
      <c r="F294" s="2" t="b">
        <f t="shared" si="68"/>
        <v>0</v>
      </c>
      <c r="G294" s="2" t="b">
        <f t="shared" si="66"/>
        <v>1</v>
      </c>
      <c r="H294" s="1" t="s">
        <v>180</v>
      </c>
      <c r="J294" s="3"/>
      <c r="M294" s="1">
        <f>PRODUCT(SUM(PRODUCT(R294,overview!$J$7),PRODUCT(W294,overview!$K$7),PRODUCT(AB294,overview!$L$7)),1/SUM(overview!$J$7:$L$7))</f>
        <v>0.42455000000000009</v>
      </c>
      <c r="N294" s="1">
        <f>PRODUCT(SUM(PRODUCT(S294,overview!$J$7),PRODUCT(X294,overview!$K$7),PRODUCT(AC294,overview!$L$7)),1/SUM(overview!$J$7:$L$7))</f>
        <v>2.57545</v>
      </c>
      <c r="O294" s="1">
        <f t="shared" si="62"/>
        <v>5.8</v>
      </c>
      <c r="P294" s="1">
        <f t="shared" si="63"/>
        <v>11.2</v>
      </c>
      <c r="Q294" s="1">
        <f t="shared" si="67"/>
        <v>0.31832133788470857</v>
      </c>
      <c r="R294" s="1">
        <v>0.38700000000000001</v>
      </c>
      <c r="S294" s="1">
        <v>2.613</v>
      </c>
      <c r="T294" s="1">
        <v>2.8</v>
      </c>
      <c r="U294" s="1">
        <v>5.2</v>
      </c>
      <c r="V294" s="1">
        <f t="shared" si="64"/>
        <v>0.27505330490405122</v>
      </c>
      <c r="W294" s="1">
        <v>0.44800000000000001</v>
      </c>
      <c r="X294" s="1">
        <v>2.552</v>
      </c>
      <c r="Y294" s="1">
        <v>3</v>
      </c>
      <c r="Z294" s="1">
        <v>4</v>
      </c>
      <c r="AA294" s="1">
        <f t="shared" si="65"/>
        <v>0.23406478578892373</v>
      </c>
      <c r="AB294" s="1">
        <v>0.36399999999999999</v>
      </c>
      <c r="AC294" s="1">
        <v>2.6360000000000001</v>
      </c>
      <c r="AD294" s="1">
        <v>0</v>
      </c>
      <c r="AE294" s="1">
        <v>2</v>
      </c>
      <c r="AF294" s="1" t="e">
        <f t="shared" si="61"/>
        <v>#DIV/0!</v>
      </c>
      <c r="AH294" s="1">
        <f t="shared" si="69"/>
        <v>0.4305706260553181</v>
      </c>
      <c r="AI294" s="1">
        <f t="shared" si="70"/>
        <v>0.18641022658239303</v>
      </c>
      <c r="AJ294" s="1">
        <f t="shared" si="71"/>
        <v>0.66248604412606471</v>
      </c>
      <c r="AK294" s="1">
        <f t="shared" si="72"/>
        <v>30.909908925971401</v>
      </c>
      <c r="AL294" s="1" t="b">
        <f t="shared" si="73"/>
        <v>1</v>
      </c>
      <c r="AM294" s="1">
        <f t="shared" si="74"/>
        <v>5.6611366386692898</v>
      </c>
      <c r="AN294" s="1" t="b">
        <f t="shared" si="75"/>
        <v>0</v>
      </c>
      <c r="AO294" s="1">
        <v>9.4879999999999995</v>
      </c>
    </row>
    <row r="295" spans="1:41">
      <c r="A295" s="7">
        <v>292</v>
      </c>
      <c r="B295" s="9" t="s">
        <v>51</v>
      </c>
      <c r="C295" s="9" t="s">
        <v>52</v>
      </c>
      <c r="D295" s="9" t="s">
        <v>51</v>
      </c>
      <c r="E295" s="16" t="s">
        <v>52</v>
      </c>
      <c r="F295" s="2" t="b">
        <f t="shared" si="68"/>
        <v>0</v>
      </c>
      <c r="G295" s="2" t="b">
        <f t="shared" si="66"/>
        <v>0</v>
      </c>
      <c r="H295" s="1" t="s">
        <v>180</v>
      </c>
      <c r="J295" s="3"/>
      <c r="M295" s="1">
        <f>PRODUCT(SUM(PRODUCT(R295,overview!$J$7),PRODUCT(W295,overview!$K$7),PRODUCT(AB295,overview!$L$7)),1/SUM(overview!$J$7:$L$7))</f>
        <v>0.33737499999999998</v>
      </c>
      <c r="N295" s="1">
        <f>PRODUCT(SUM(PRODUCT(S295,overview!$J$7),PRODUCT(X295,overview!$K$7),PRODUCT(AC295,overview!$L$7)),1/SUM(overview!$J$7:$L$7))</f>
        <v>2.6626250000000002</v>
      </c>
      <c r="O295" s="1">
        <f t="shared" si="62"/>
        <v>6</v>
      </c>
      <c r="P295" s="1">
        <f t="shared" si="63"/>
        <v>2</v>
      </c>
      <c r="Q295" s="1">
        <f t="shared" si="67"/>
        <v>4.2235888768915382E-2</v>
      </c>
      <c r="R295" s="1">
        <v>0.33300000000000002</v>
      </c>
      <c r="S295" s="1">
        <v>2.6669999999999998</v>
      </c>
      <c r="T295" s="1">
        <v>5</v>
      </c>
      <c r="U295" s="1">
        <v>0</v>
      </c>
      <c r="V295" s="1">
        <f t="shared" si="64"/>
        <v>0</v>
      </c>
      <c r="W295" s="1">
        <v>0.34</v>
      </c>
      <c r="X295" s="1">
        <v>2.66</v>
      </c>
      <c r="Y295" s="1">
        <v>1</v>
      </c>
      <c r="Z295" s="1">
        <v>2</v>
      </c>
      <c r="AA295" s="1">
        <f t="shared" si="65"/>
        <v>0.25563909774436089</v>
      </c>
      <c r="AB295" s="1">
        <v>0.33300000000000002</v>
      </c>
      <c r="AC295" s="1">
        <v>2.6669999999999998</v>
      </c>
      <c r="AD295" s="1">
        <v>0</v>
      </c>
      <c r="AE295" s="1">
        <v>0</v>
      </c>
      <c r="AF295" s="1" t="e">
        <f t="shared" si="61"/>
        <v>#DIV/0!</v>
      </c>
      <c r="AH295" s="1">
        <f t="shared" si="69"/>
        <v>0.40160322854411051</v>
      </c>
      <c r="AI295" s="1">
        <f t="shared" si="70"/>
        <v>0.17960693364142979</v>
      </c>
      <c r="AJ295" s="1">
        <f t="shared" si="71"/>
        <v>0.57415457157592276</v>
      </c>
      <c r="AK295" s="1">
        <f t="shared" si="72"/>
        <v>24.216558785185505</v>
      </c>
      <c r="AL295" s="1" t="b">
        <f t="shared" si="73"/>
        <v>1</v>
      </c>
      <c r="AM295" s="1">
        <f t="shared" si="74"/>
        <v>6.4692784835043131</v>
      </c>
      <c r="AN295" s="1" t="b">
        <f t="shared" si="75"/>
        <v>0</v>
      </c>
      <c r="AO295" s="1">
        <v>9.4879999999999995</v>
      </c>
    </row>
    <row r="296" spans="1:41">
      <c r="A296" s="7">
        <v>293</v>
      </c>
      <c r="B296" s="9" t="s">
        <v>49</v>
      </c>
      <c r="C296" s="9" t="s">
        <v>50</v>
      </c>
      <c r="D296" s="9" t="s">
        <v>41</v>
      </c>
      <c r="E296" s="16" t="s">
        <v>42</v>
      </c>
      <c r="F296" s="2" t="b">
        <f t="shared" si="68"/>
        <v>0</v>
      </c>
      <c r="G296" s="2" t="b">
        <f t="shared" si="66"/>
        <v>1</v>
      </c>
      <c r="H296" s="1" t="s">
        <v>180</v>
      </c>
      <c r="J296" s="3"/>
      <c r="M296" s="1">
        <f>PRODUCT(SUM(PRODUCT(R296,overview!$J$7),PRODUCT(W296,overview!$K$7),PRODUCT(AB296,overview!$L$7)),1/SUM(overview!$J$7:$L$7))</f>
        <v>0.45350000000000001</v>
      </c>
      <c r="N296" s="1">
        <f>PRODUCT(SUM(PRODUCT(S296,overview!$J$7),PRODUCT(X296,overview!$K$7),PRODUCT(AC296,overview!$L$7)),1/SUM(overview!$J$7:$L$7))</f>
        <v>2.5465</v>
      </c>
      <c r="O296" s="1">
        <f t="shared" si="62"/>
        <v>8.8000000000000007</v>
      </c>
      <c r="P296" s="1">
        <f t="shared" si="63"/>
        <v>11.2</v>
      </c>
      <c r="Q296" s="1">
        <f t="shared" si="67"/>
        <v>0.22665690876961248</v>
      </c>
      <c r="R296" s="1">
        <v>0.38500000000000001</v>
      </c>
      <c r="S296" s="1">
        <v>2.6150000000000002</v>
      </c>
      <c r="T296" s="1">
        <v>3</v>
      </c>
      <c r="U296" s="1">
        <v>4</v>
      </c>
      <c r="V296" s="1">
        <f t="shared" si="64"/>
        <v>0.19630337794773739</v>
      </c>
      <c r="W296" s="1">
        <v>0.49399999999999999</v>
      </c>
      <c r="X296" s="1">
        <v>2.5059999999999998</v>
      </c>
      <c r="Y296" s="1">
        <v>5.8</v>
      </c>
      <c r="Z296" s="1">
        <v>6.2</v>
      </c>
      <c r="AA296" s="1">
        <f t="shared" si="65"/>
        <v>0.21072185375787769</v>
      </c>
      <c r="AB296" s="1">
        <v>0.4</v>
      </c>
      <c r="AC296" s="1">
        <v>2.6</v>
      </c>
      <c r="AD296" s="1">
        <v>0</v>
      </c>
      <c r="AE296" s="1">
        <v>1</v>
      </c>
      <c r="AF296" s="1" t="e">
        <f t="shared" si="61"/>
        <v>#DIV/0!</v>
      </c>
      <c r="AH296" s="1">
        <f t="shared" si="69"/>
        <v>0.37134876448193649</v>
      </c>
      <c r="AI296" s="1">
        <f t="shared" si="70"/>
        <v>0.19074917416359255</v>
      </c>
      <c r="AJ296" s="1">
        <f t="shared" si="71"/>
        <v>0.42242519799198963</v>
      </c>
      <c r="AK296" s="1">
        <f t="shared" si="72"/>
        <v>17.507157079085989</v>
      </c>
      <c r="AL296" s="1" t="b">
        <f t="shared" si="73"/>
        <v>1</v>
      </c>
      <c r="AM296" s="1">
        <f t="shared" si="74"/>
        <v>6.0861759187013567</v>
      </c>
      <c r="AN296" s="1" t="b">
        <f t="shared" si="75"/>
        <v>0</v>
      </c>
      <c r="AO296" s="1">
        <v>9.4879999999999995</v>
      </c>
    </row>
    <row r="297" spans="1:41">
      <c r="A297" s="7">
        <v>294</v>
      </c>
      <c r="B297" s="9" t="s">
        <v>53</v>
      </c>
      <c r="C297" s="9" t="s">
        <v>33</v>
      </c>
      <c r="D297" s="9" t="s">
        <v>32</v>
      </c>
      <c r="E297" s="16" t="s">
        <v>33</v>
      </c>
      <c r="F297" s="2" t="b">
        <f t="shared" si="68"/>
        <v>1</v>
      </c>
      <c r="G297" s="2" t="b">
        <f t="shared" si="66"/>
        <v>0</v>
      </c>
      <c r="H297" s="1" t="s">
        <v>180</v>
      </c>
      <c r="J297" s="2"/>
      <c r="M297" s="1">
        <f>PRODUCT(SUM(PRODUCT(R297,overview!$J$7),PRODUCT(W297,overview!$K$7),PRODUCT(AB297,overview!$L$7)),1/SUM(overview!$J$7:$L$7))</f>
        <v>1.0150000000000001</v>
      </c>
      <c r="N297" s="1">
        <f>PRODUCT(SUM(PRODUCT(S297,overview!$J$7),PRODUCT(X297,overview!$K$7),PRODUCT(AC297,overview!$L$7)),1/SUM(overview!$J$7:$L$7))</f>
        <v>1.9850000000000003</v>
      </c>
      <c r="O297" s="1">
        <f t="shared" si="62"/>
        <v>15</v>
      </c>
      <c r="P297" s="1">
        <f t="shared" si="63"/>
        <v>12</v>
      </c>
      <c r="Q297" s="1">
        <f t="shared" si="67"/>
        <v>0.40906801007556676</v>
      </c>
      <c r="R297" s="1">
        <v>1</v>
      </c>
      <c r="S297" s="1">
        <v>2</v>
      </c>
      <c r="T297" s="1">
        <v>3</v>
      </c>
      <c r="U297" s="1">
        <v>8</v>
      </c>
      <c r="V297" s="1">
        <f t="shared" si="64"/>
        <v>1.3333333333333333</v>
      </c>
      <c r="W297" s="1">
        <v>1.024</v>
      </c>
      <c r="X297" s="1">
        <v>1.976</v>
      </c>
      <c r="Y297" s="1">
        <v>11</v>
      </c>
      <c r="Z297" s="1">
        <v>4</v>
      </c>
      <c r="AA297" s="1">
        <f t="shared" si="65"/>
        <v>0.18844313581155686</v>
      </c>
      <c r="AB297" s="1">
        <v>1</v>
      </c>
      <c r="AC297" s="1">
        <v>2</v>
      </c>
      <c r="AD297" s="1">
        <v>1</v>
      </c>
      <c r="AE297" s="1">
        <v>0</v>
      </c>
      <c r="AF297" s="1">
        <f t="shared" si="61"/>
        <v>0</v>
      </c>
      <c r="AH297" s="1">
        <f t="shared" si="69"/>
        <v>0.32827470629909133</v>
      </c>
      <c r="AI297" s="1">
        <f t="shared" si="70"/>
        <v>0.1444221468129997</v>
      </c>
      <c r="AJ297" s="1">
        <f t="shared" si="71"/>
        <v>0.40117618121240578</v>
      </c>
      <c r="AK297" s="1">
        <f t="shared" si="72"/>
        <v>13.689942066731275</v>
      </c>
      <c r="AL297" s="1" t="b">
        <f t="shared" si="73"/>
        <v>1</v>
      </c>
      <c r="AM297" s="1">
        <f t="shared" si="74"/>
        <v>5.994819160259552</v>
      </c>
      <c r="AN297" s="1" t="b">
        <f t="shared" si="75"/>
        <v>0</v>
      </c>
      <c r="AO297" s="1">
        <v>9.4879999999999995</v>
      </c>
    </row>
    <row r="298" spans="1:41">
      <c r="A298" s="7">
        <v>295</v>
      </c>
      <c r="B298" s="9" t="s">
        <v>60</v>
      </c>
      <c r="C298" s="9" t="s">
        <v>61</v>
      </c>
      <c r="D298" s="9" t="s">
        <v>83</v>
      </c>
      <c r="E298" s="16" t="s">
        <v>61</v>
      </c>
      <c r="F298" s="2" t="b">
        <f t="shared" si="68"/>
        <v>0</v>
      </c>
      <c r="G298" s="2" t="b">
        <f t="shared" si="66"/>
        <v>0</v>
      </c>
      <c r="H298" s="1" t="s">
        <v>180</v>
      </c>
      <c r="J298" s="2"/>
      <c r="M298" s="1">
        <f>PRODUCT(SUM(PRODUCT(R298,overview!$J$7),PRODUCT(W298,overview!$K$7),PRODUCT(AB298,overview!$L$7)),1/SUM(overview!$J$7:$L$7))</f>
        <v>1.01</v>
      </c>
      <c r="N298" s="1">
        <f>PRODUCT(SUM(PRODUCT(S298,overview!$J$7),PRODUCT(X298,overview!$K$7),PRODUCT(AC298,overview!$L$7)),1/SUM(overview!$J$7:$L$7))</f>
        <v>1.99</v>
      </c>
      <c r="O298" s="1">
        <f t="shared" si="62"/>
        <v>20.5</v>
      </c>
      <c r="P298" s="1">
        <f t="shared" si="63"/>
        <v>6.5</v>
      </c>
      <c r="Q298" s="1">
        <f t="shared" si="67"/>
        <v>0.16092658414021327</v>
      </c>
      <c r="R298" s="1">
        <v>1</v>
      </c>
      <c r="S298" s="1">
        <v>2</v>
      </c>
      <c r="T298" s="1">
        <v>11</v>
      </c>
      <c r="U298" s="1">
        <v>0</v>
      </c>
      <c r="V298" s="1">
        <f t="shared" si="64"/>
        <v>0</v>
      </c>
      <c r="W298" s="1">
        <v>1.016</v>
      </c>
      <c r="X298" s="1">
        <v>1.984</v>
      </c>
      <c r="Y298" s="1">
        <v>8.5</v>
      </c>
      <c r="Z298" s="1">
        <v>6.5</v>
      </c>
      <c r="AA298" s="1">
        <f t="shared" si="65"/>
        <v>0.39160341555977224</v>
      </c>
      <c r="AB298" s="1">
        <v>1</v>
      </c>
      <c r="AC298" s="1">
        <v>2</v>
      </c>
      <c r="AD298" s="1">
        <v>1</v>
      </c>
      <c r="AE298" s="1">
        <v>0</v>
      </c>
      <c r="AF298" s="1">
        <f t="shared" si="61"/>
        <v>0</v>
      </c>
      <c r="AH298" s="1">
        <f t="shared" si="69"/>
        <v>0.30520927000735715</v>
      </c>
      <c r="AI298" s="1">
        <f t="shared" si="70"/>
        <v>0.12997467097406759</v>
      </c>
      <c r="AJ298" s="1">
        <f t="shared" si="71"/>
        <v>0.47686980030908616</v>
      </c>
      <c r="AK298" s="1">
        <f t="shared" si="72"/>
        <v>11.224627075917473</v>
      </c>
      <c r="AL298" s="1" t="b">
        <f t="shared" si="73"/>
        <v>1</v>
      </c>
      <c r="AM298" s="1">
        <f t="shared" si="74"/>
        <v>5.7488087558174854</v>
      </c>
      <c r="AN298" s="1" t="b">
        <f t="shared" si="75"/>
        <v>0</v>
      </c>
      <c r="AO298" s="1">
        <v>9.4879999999999995</v>
      </c>
    </row>
    <row r="299" spans="1:41">
      <c r="A299" s="7">
        <v>296</v>
      </c>
      <c r="B299" s="9" t="s">
        <v>43</v>
      </c>
      <c r="C299" s="9" t="s">
        <v>44</v>
      </c>
      <c r="D299" s="9" t="s">
        <v>83</v>
      </c>
      <c r="E299" s="16" t="s">
        <v>61</v>
      </c>
      <c r="F299" s="2" t="b">
        <f t="shared" si="68"/>
        <v>0</v>
      </c>
      <c r="G299" s="2" t="b">
        <f t="shared" si="66"/>
        <v>1</v>
      </c>
      <c r="H299" s="1" t="s">
        <v>180</v>
      </c>
      <c r="J299" s="2"/>
      <c r="K299" s="4" t="s">
        <v>34</v>
      </c>
      <c r="L299" s="3" t="s">
        <v>177</v>
      </c>
      <c r="M299" s="1">
        <f>PRODUCT(SUM(PRODUCT(R299,overview!$J$7),PRODUCT(W299,overview!$K$7),PRODUCT(AB299,overview!$L$7)),1/SUM(overview!$J$7:$L$7))</f>
        <v>0.68490000000000006</v>
      </c>
      <c r="N299" s="1">
        <f>PRODUCT(SUM(PRODUCT(S299,overview!$J$7),PRODUCT(X299,overview!$K$7),PRODUCT(AC299,overview!$L$7)),1/SUM(overview!$J$7:$L$7))</f>
        <v>2.3151000000000002</v>
      </c>
      <c r="O299" s="1">
        <f t="shared" si="62"/>
        <v>6.5</v>
      </c>
      <c r="P299" s="1">
        <f t="shared" si="63"/>
        <v>16.5</v>
      </c>
      <c r="Q299" s="1">
        <f t="shared" si="67"/>
        <v>0.75097935626638501</v>
      </c>
      <c r="R299" s="1">
        <v>0.375</v>
      </c>
      <c r="S299" s="1">
        <v>2.625</v>
      </c>
      <c r="T299" s="1">
        <v>1</v>
      </c>
      <c r="U299" s="1">
        <v>1</v>
      </c>
      <c r="V299" s="1">
        <f t="shared" si="64"/>
        <v>0.14285714285714285</v>
      </c>
      <c r="W299" s="1">
        <v>0.86399999999999999</v>
      </c>
      <c r="X299" s="1">
        <v>2.1360000000000001</v>
      </c>
      <c r="Y299" s="1">
        <v>5</v>
      </c>
      <c r="Z299" s="1">
        <v>13</v>
      </c>
      <c r="AA299" s="1">
        <f t="shared" si="65"/>
        <v>1.0516853932584271</v>
      </c>
      <c r="AB299" s="1">
        <v>0.54600000000000004</v>
      </c>
      <c r="AC299" s="1">
        <v>2.4540000000000002</v>
      </c>
      <c r="AD299" s="1">
        <v>0.5</v>
      </c>
      <c r="AE299" s="1">
        <v>2.5</v>
      </c>
      <c r="AF299" s="1">
        <f t="shared" si="61"/>
        <v>1.1124694376528117</v>
      </c>
      <c r="AH299" s="1">
        <f t="shared" si="69"/>
        <v>0.28107361995744318</v>
      </c>
      <c r="AI299" s="1">
        <f t="shared" si="70"/>
        <v>9.8657829830375091E-2</v>
      </c>
      <c r="AJ299" s="1">
        <f t="shared" si="71"/>
        <v>0.29547699446396986</v>
      </c>
      <c r="AK299" s="1">
        <f t="shared" si="72"/>
        <v>11.867775176524493</v>
      </c>
      <c r="AL299" s="1" t="b">
        <f t="shared" si="73"/>
        <v>1</v>
      </c>
      <c r="AM299" s="1">
        <f t="shared" si="74"/>
        <v>7.0640903635532259</v>
      </c>
      <c r="AN299" s="1" t="b">
        <f t="shared" si="75"/>
        <v>0</v>
      </c>
      <c r="AO299" s="1">
        <v>9.4879999999999995</v>
      </c>
    </row>
    <row r="300" spans="1:41">
      <c r="A300" s="7">
        <v>297</v>
      </c>
      <c r="B300" s="9" t="s">
        <v>56</v>
      </c>
      <c r="C300" s="9" t="s">
        <v>31</v>
      </c>
      <c r="D300" s="9" t="s">
        <v>30</v>
      </c>
      <c r="E300" s="16" t="s">
        <v>31</v>
      </c>
      <c r="F300" s="2" t="b">
        <f t="shared" si="68"/>
        <v>0</v>
      </c>
      <c r="G300" s="2" t="b">
        <f t="shared" si="66"/>
        <v>0</v>
      </c>
      <c r="H300" s="1" t="s">
        <v>285</v>
      </c>
      <c r="J300" s="2"/>
      <c r="M300" s="1">
        <f>PRODUCT(SUM(PRODUCT(R300,overview!$J$7),PRODUCT(W300,overview!$K$7),PRODUCT(AB300,overview!$L$7)),1/SUM(overview!$J$7:$L$7))</f>
        <v>1.0045999999999999</v>
      </c>
      <c r="N300" s="1">
        <f>PRODUCT(SUM(PRODUCT(S300,overview!$J$7),PRODUCT(X300,overview!$K$7),PRODUCT(AC300,overview!$L$7)),1/SUM(overview!$J$7:$L$7))</f>
        <v>1.9954000000000001</v>
      </c>
      <c r="O300" s="1">
        <f t="shared" si="62"/>
        <v>13.8</v>
      </c>
      <c r="P300" s="1">
        <f t="shared" si="63"/>
        <v>14.2</v>
      </c>
      <c r="Q300" s="1">
        <f t="shared" si="67"/>
        <v>0.51805093744598074</v>
      </c>
      <c r="R300" s="1">
        <v>1.0309999999999999</v>
      </c>
      <c r="S300" s="1">
        <v>1.9690000000000001</v>
      </c>
      <c r="T300" s="1">
        <v>5</v>
      </c>
      <c r="U300" s="1">
        <v>3</v>
      </c>
      <c r="V300" s="1">
        <f t="shared" si="64"/>
        <v>0.31416962925342817</v>
      </c>
      <c r="W300" s="1">
        <v>0.99</v>
      </c>
      <c r="X300" s="1">
        <v>2.0099999999999998</v>
      </c>
      <c r="Y300" s="1">
        <v>7.8</v>
      </c>
      <c r="Z300" s="1">
        <v>11.2</v>
      </c>
      <c r="AA300" s="1">
        <f t="shared" si="65"/>
        <v>0.7072330654420208</v>
      </c>
      <c r="AB300" s="1">
        <v>1</v>
      </c>
      <c r="AC300" s="1">
        <v>2</v>
      </c>
      <c r="AD300" s="1">
        <v>1</v>
      </c>
      <c r="AE300" s="1">
        <v>0</v>
      </c>
      <c r="AF300" s="1">
        <f t="shared" si="61"/>
        <v>0</v>
      </c>
      <c r="AH300" s="1">
        <f t="shared" si="69"/>
        <v>0.25747032749191201</v>
      </c>
      <c r="AI300" s="1">
        <f t="shared" si="70"/>
        <v>0.10359072132189384</v>
      </c>
      <c r="AJ300" s="1">
        <f t="shared" si="71"/>
        <v>0.29547699446396986</v>
      </c>
      <c r="AK300" s="1">
        <f t="shared" si="72"/>
        <v>13.898873841615126</v>
      </c>
      <c r="AL300" s="1" t="b">
        <f t="shared" si="73"/>
        <v>1</v>
      </c>
      <c r="AM300" s="1">
        <f t="shared" si="74"/>
        <v>10.0390226599906</v>
      </c>
      <c r="AN300" s="1" t="b">
        <f t="shared" si="75"/>
        <v>1</v>
      </c>
      <c r="AO300" s="1">
        <v>9.4879999999999995</v>
      </c>
    </row>
    <row r="301" spans="1:41">
      <c r="A301" s="7">
        <v>298</v>
      </c>
      <c r="B301" s="9" t="s">
        <v>30</v>
      </c>
      <c r="C301" s="9" t="s">
        <v>31</v>
      </c>
      <c r="D301" s="9" t="s">
        <v>30</v>
      </c>
      <c r="E301" s="16" t="s">
        <v>31</v>
      </c>
      <c r="F301" s="2" t="b">
        <f t="shared" si="68"/>
        <v>0</v>
      </c>
      <c r="G301" s="2" t="b">
        <f t="shared" si="66"/>
        <v>0</v>
      </c>
      <c r="H301" s="1" t="s">
        <v>285</v>
      </c>
      <c r="J301" s="2"/>
      <c r="M301" s="1">
        <f>PRODUCT(SUM(PRODUCT(R301,overview!$J$7),PRODUCT(W301,overview!$K$7),PRODUCT(AB301,overview!$L$7)),1/SUM(overview!$J$7:$L$7))</f>
        <v>0.99437500000000001</v>
      </c>
      <c r="N301" s="1">
        <f>PRODUCT(SUM(PRODUCT(S301,overview!$J$7),PRODUCT(X301,overview!$K$7),PRODUCT(AC301,overview!$L$7)),1/SUM(overview!$J$7:$L$7))</f>
        <v>2.0056249999999998</v>
      </c>
      <c r="O301" s="1">
        <f t="shared" si="62"/>
        <v>15</v>
      </c>
      <c r="P301" s="1">
        <f t="shared" si="63"/>
        <v>7</v>
      </c>
      <c r="Q301" s="1">
        <f t="shared" si="67"/>
        <v>0.23137010491326482</v>
      </c>
      <c r="R301" s="1">
        <v>1</v>
      </c>
      <c r="S301" s="1">
        <v>2</v>
      </c>
      <c r="T301" s="1">
        <v>10</v>
      </c>
      <c r="U301" s="1">
        <v>0</v>
      </c>
      <c r="V301" s="1">
        <f t="shared" si="64"/>
        <v>0</v>
      </c>
      <c r="W301" s="1">
        <v>0.99099999999999999</v>
      </c>
      <c r="X301" s="1">
        <v>2.0089999999999999</v>
      </c>
      <c r="Y301" s="1">
        <v>5</v>
      </c>
      <c r="Z301" s="1">
        <v>7</v>
      </c>
      <c r="AA301" s="1">
        <f t="shared" si="65"/>
        <v>0.69059233449477364</v>
      </c>
      <c r="AB301" s="1">
        <v>1</v>
      </c>
      <c r="AC301" s="1">
        <v>2</v>
      </c>
      <c r="AD301" s="1">
        <v>0</v>
      </c>
      <c r="AE301" s="1">
        <v>0</v>
      </c>
      <c r="AF301" s="1" t="e">
        <f t="shared" si="61"/>
        <v>#DIV/0!</v>
      </c>
      <c r="AH301" s="1">
        <f t="shared" si="69"/>
        <v>0.27633998523189635</v>
      </c>
      <c r="AI301" s="1">
        <f t="shared" si="70"/>
        <v>8.2733793906667727E-2</v>
      </c>
      <c r="AJ301" s="1">
        <f t="shared" si="71"/>
        <v>0.24264531991129315</v>
      </c>
      <c r="AK301" s="1">
        <f t="shared" si="72"/>
        <v>15.056341115205553</v>
      </c>
      <c r="AL301" s="1" t="b">
        <f t="shared" si="73"/>
        <v>1</v>
      </c>
      <c r="AM301" s="1">
        <f t="shared" si="74"/>
        <v>13.700177627007346</v>
      </c>
      <c r="AN301" s="1" t="b">
        <f t="shared" si="75"/>
        <v>1</v>
      </c>
      <c r="AO301" s="1">
        <v>9.4879999999999995</v>
      </c>
    </row>
    <row r="302" spans="1:41">
      <c r="A302" s="7">
        <v>299</v>
      </c>
      <c r="B302" s="9" t="s">
        <v>79</v>
      </c>
      <c r="C302" s="9" t="s">
        <v>48</v>
      </c>
      <c r="D302" s="9" t="s">
        <v>62</v>
      </c>
      <c r="E302" s="16" t="s">
        <v>48</v>
      </c>
      <c r="F302" s="2" t="b">
        <f t="shared" si="68"/>
        <v>1</v>
      </c>
      <c r="G302" s="2" t="b">
        <f t="shared" si="66"/>
        <v>1</v>
      </c>
      <c r="H302" s="1" t="s">
        <v>285</v>
      </c>
      <c r="J302" s="3"/>
      <c r="K302" s="2"/>
      <c r="L302" s="2"/>
      <c r="M302" s="1">
        <f>PRODUCT(SUM(PRODUCT(R302,overview!$J$7),PRODUCT(W302,overview!$K$7),PRODUCT(AB302,overview!$L$7)),1/SUM(overview!$J$7:$L$7))</f>
        <v>0.94862499999999983</v>
      </c>
      <c r="N302" s="1">
        <f>PRODUCT(SUM(PRODUCT(S302,overview!$J$7),PRODUCT(X302,overview!$K$7),PRODUCT(AC302,overview!$L$7)),1/SUM(overview!$J$7:$L$7))</f>
        <v>2.0513750000000002</v>
      </c>
      <c r="O302" s="1">
        <f t="shared" si="62"/>
        <v>21</v>
      </c>
      <c r="P302" s="1">
        <f t="shared" si="63"/>
        <v>6</v>
      </c>
      <c r="Q302" s="1">
        <f t="shared" si="67"/>
        <v>0.13212392384898627</v>
      </c>
      <c r="R302" s="1">
        <v>0.93300000000000005</v>
      </c>
      <c r="S302" s="1">
        <v>2.0670000000000002</v>
      </c>
      <c r="T302" s="1">
        <v>8</v>
      </c>
      <c r="U302" s="1">
        <v>3</v>
      </c>
      <c r="V302" s="1">
        <f t="shared" si="64"/>
        <v>0.16926705370101597</v>
      </c>
      <c r="W302" s="1">
        <v>0.95199999999999996</v>
      </c>
      <c r="X302" s="1">
        <v>2.048</v>
      </c>
      <c r="Y302" s="1">
        <v>12</v>
      </c>
      <c r="Z302" s="1">
        <v>3</v>
      </c>
      <c r="AA302" s="1">
        <f t="shared" si="65"/>
        <v>0.1162109375</v>
      </c>
      <c r="AB302" s="1">
        <v>1.083</v>
      </c>
      <c r="AC302" s="1">
        <v>1.917</v>
      </c>
      <c r="AD302" s="1">
        <v>1</v>
      </c>
      <c r="AE302" s="1">
        <v>0</v>
      </c>
      <c r="AF302" s="1">
        <f t="shared" si="61"/>
        <v>0</v>
      </c>
      <c r="AH302" s="1">
        <f t="shared" si="69"/>
        <v>0.2842131823342946</v>
      </c>
      <c r="AI302" s="1">
        <f t="shared" si="70"/>
        <v>3.687935859549879E-2</v>
      </c>
      <c r="AJ302" s="1">
        <f t="shared" si="71"/>
        <v>0.26208281975917325</v>
      </c>
      <c r="AK302" s="1">
        <f t="shared" si="72"/>
        <v>16.382789837293373</v>
      </c>
      <c r="AL302" s="1" t="b">
        <f t="shared" si="73"/>
        <v>1</v>
      </c>
      <c r="AM302" s="1">
        <f t="shared" si="74"/>
        <v>16.055852157707147</v>
      </c>
      <c r="AN302" s="1" t="b">
        <f t="shared" si="75"/>
        <v>1</v>
      </c>
      <c r="AO302" s="1">
        <v>9.4879999999999995</v>
      </c>
    </row>
    <row r="303" spans="1:41">
      <c r="A303" s="7">
        <v>300</v>
      </c>
      <c r="B303" s="9" t="s">
        <v>41</v>
      </c>
      <c r="C303" s="9" t="s">
        <v>42</v>
      </c>
      <c r="D303" s="9" t="s">
        <v>41</v>
      </c>
      <c r="E303" s="16" t="s">
        <v>42</v>
      </c>
      <c r="F303" s="2" t="b">
        <f t="shared" si="68"/>
        <v>0</v>
      </c>
      <c r="G303" s="2" t="b">
        <f t="shared" si="66"/>
        <v>0</v>
      </c>
      <c r="H303" s="1" t="s">
        <v>285</v>
      </c>
      <c r="J303" s="2"/>
      <c r="M303" s="1">
        <f>PRODUCT(SUM(PRODUCT(R303,overview!$J$7),PRODUCT(W303,overview!$K$7),PRODUCT(AB303,overview!$L$7)),1/SUM(overview!$J$7:$L$7))</f>
        <v>0.42462499999999992</v>
      </c>
      <c r="N303" s="1">
        <f>PRODUCT(SUM(PRODUCT(S303,overview!$J$7),PRODUCT(X303,overview!$K$7),PRODUCT(AC303,overview!$L$7)),1/SUM(overview!$J$7:$L$7))</f>
        <v>2.5753750000000002</v>
      </c>
      <c r="O303" s="1">
        <f t="shared" si="62"/>
        <v>9</v>
      </c>
      <c r="P303" s="1">
        <f t="shared" si="63"/>
        <v>2</v>
      </c>
      <c r="Q303" s="1">
        <f t="shared" si="67"/>
        <v>3.6639755806867381E-2</v>
      </c>
      <c r="R303" s="1">
        <v>0.42899999999999999</v>
      </c>
      <c r="S303" s="1">
        <v>2.5710000000000002</v>
      </c>
      <c r="T303" s="1">
        <v>4</v>
      </c>
      <c r="U303" s="1">
        <v>0</v>
      </c>
      <c r="V303" s="1">
        <f t="shared" si="64"/>
        <v>0</v>
      </c>
      <c r="W303" s="1">
        <v>0.42199999999999999</v>
      </c>
      <c r="X303" s="1">
        <v>2.5779999999999998</v>
      </c>
      <c r="Y303" s="1">
        <v>5</v>
      </c>
      <c r="Z303" s="1">
        <v>2</v>
      </c>
      <c r="AA303" s="1">
        <f t="shared" si="65"/>
        <v>6.547711404189295E-2</v>
      </c>
      <c r="AB303" s="1">
        <v>0.42899999999999999</v>
      </c>
      <c r="AC303" s="1">
        <v>2.5710000000000002</v>
      </c>
      <c r="AD303" s="1">
        <v>0</v>
      </c>
      <c r="AE303" s="1">
        <v>0</v>
      </c>
      <c r="AF303" s="1" t="e">
        <f t="shared" si="61"/>
        <v>#DIV/0!</v>
      </c>
      <c r="AH303" s="1">
        <f t="shared" si="69"/>
        <v>0.25336681455741633</v>
      </c>
      <c r="AI303" s="1">
        <f t="shared" si="70"/>
        <v>3.7836061983244809E-2</v>
      </c>
      <c r="AJ303" s="1">
        <f t="shared" si="71"/>
        <v>0.30475885780203049</v>
      </c>
      <c r="AK303" s="1">
        <f t="shared" si="72"/>
        <v>25.018983977366712</v>
      </c>
      <c r="AL303" s="1" t="b">
        <f t="shared" si="73"/>
        <v>1</v>
      </c>
      <c r="AM303" s="1">
        <f t="shared" si="74"/>
        <v>23.259747330478614</v>
      </c>
      <c r="AN303" s="1" t="b">
        <f t="shared" si="75"/>
        <v>1</v>
      </c>
      <c r="AO303" s="1">
        <v>9.4879999999999995</v>
      </c>
    </row>
    <row r="304" spans="1:41">
      <c r="A304" s="7">
        <v>301</v>
      </c>
      <c r="B304" s="9" t="s">
        <v>87</v>
      </c>
      <c r="C304" s="9" t="s">
        <v>61</v>
      </c>
      <c r="D304" s="9" t="s">
        <v>32</v>
      </c>
      <c r="E304" s="16" t="s">
        <v>33</v>
      </c>
      <c r="F304" s="2" t="b">
        <f t="shared" si="68"/>
        <v>1</v>
      </c>
      <c r="G304" s="2" t="b">
        <f t="shared" si="66"/>
        <v>0</v>
      </c>
      <c r="H304" s="1" t="s">
        <v>285</v>
      </c>
      <c r="J304" s="2"/>
      <c r="K304" s="2"/>
      <c r="L304" s="2"/>
      <c r="M304" s="1">
        <f>PRODUCT(SUM(PRODUCT(R304,overview!$J$7),PRODUCT(W304,overview!$K$7),PRODUCT(AB304,overview!$L$7)),1/SUM(overview!$J$7:$L$7))</f>
        <v>0.9973749999999999</v>
      </c>
      <c r="N304" s="1">
        <f>PRODUCT(SUM(PRODUCT(S304,overview!$J$7),PRODUCT(X304,overview!$K$7),PRODUCT(AC304,overview!$L$7)),1/SUM(overview!$J$7:$L$7))</f>
        <v>2.0026250000000001</v>
      </c>
      <c r="O304" s="1">
        <f t="shared" si="62"/>
        <v>18.3</v>
      </c>
      <c r="P304" s="1">
        <f t="shared" si="63"/>
        <v>8.6999999999999993</v>
      </c>
      <c r="Q304" s="1">
        <f t="shared" si="67"/>
        <v>0.23677018175939157</v>
      </c>
      <c r="R304" s="1">
        <v>1.0049999999999999</v>
      </c>
      <c r="S304" s="1">
        <v>1.9950000000000001</v>
      </c>
      <c r="T304" s="1">
        <v>8</v>
      </c>
      <c r="U304" s="1">
        <v>1</v>
      </c>
      <c r="V304" s="1">
        <f t="shared" si="64"/>
        <v>6.2969924812030065E-2</v>
      </c>
      <c r="W304" s="1">
        <v>0.99299999999999999</v>
      </c>
      <c r="X304" s="1">
        <v>2.0070000000000001</v>
      </c>
      <c r="Y304" s="1">
        <v>9.5</v>
      </c>
      <c r="Z304" s="1">
        <v>5.5</v>
      </c>
      <c r="AA304" s="1">
        <f t="shared" si="65"/>
        <v>0.28644481158052082</v>
      </c>
      <c r="AB304" s="1">
        <v>1</v>
      </c>
      <c r="AC304" s="1">
        <v>2</v>
      </c>
      <c r="AD304" s="1">
        <v>0.8</v>
      </c>
      <c r="AE304" s="1">
        <v>2.2000000000000002</v>
      </c>
      <c r="AF304" s="1">
        <f t="shared" si="61"/>
        <v>1.375</v>
      </c>
      <c r="AH304" s="1">
        <f t="shared" si="69"/>
        <v>0.19838711513117849</v>
      </c>
      <c r="AI304" s="1">
        <f t="shared" si="70"/>
        <v>3.4521238300935925E-2</v>
      </c>
      <c r="AJ304" s="1">
        <f t="shared" si="71"/>
        <v>0.17468219877135546</v>
      </c>
      <c r="AK304" s="1">
        <f t="shared" si="72"/>
        <v>34.672329129546135</v>
      </c>
      <c r="AL304" s="1" t="b">
        <f t="shared" si="73"/>
        <v>1</v>
      </c>
      <c r="AM304" s="1">
        <f t="shared" si="74"/>
        <v>29.915610935288864</v>
      </c>
      <c r="AN304" s="1" t="b">
        <f t="shared" si="75"/>
        <v>1</v>
      </c>
      <c r="AO304" s="1">
        <v>9.4879999999999995</v>
      </c>
    </row>
    <row r="305" spans="1:41">
      <c r="A305" s="7">
        <v>302</v>
      </c>
      <c r="B305" s="9" t="s">
        <v>100</v>
      </c>
      <c r="C305" s="9" t="s">
        <v>73</v>
      </c>
      <c r="D305" s="9" t="s">
        <v>72</v>
      </c>
      <c r="E305" s="16" t="s">
        <v>73</v>
      </c>
      <c r="F305" s="2" t="b">
        <f t="shared" si="68"/>
        <v>1</v>
      </c>
      <c r="G305" s="2" t="b">
        <f t="shared" si="66"/>
        <v>1</v>
      </c>
      <c r="H305" s="1" t="s">
        <v>285</v>
      </c>
      <c r="J305" s="2"/>
      <c r="K305" s="2"/>
      <c r="M305" s="1">
        <f>PRODUCT(SUM(PRODUCT(R305,overview!$J$7),PRODUCT(W305,overview!$K$7),PRODUCT(AB305,overview!$L$7)),1/SUM(overview!$J$7:$L$7))</f>
        <v>0.33300000000000007</v>
      </c>
      <c r="N305" s="1">
        <f>PRODUCT(SUM(PRODUCT(S305,overview!$J$7),PRODUCT(X305,overview!$K$7),PRODUCT(AC305,overview!$L$7)),1/SUM(overview!$J$7:$L$7))</f>
        <v>2.6669999999999998</v>
      </c>
      <c r="O305" s="1">
        <f t="shared" si="62"/>
        <v>9</v>
      </c>
      <c r="P305" s="1">
        <f t="shared" si="63"/>
        <v>0</v>
      </c>
      <c r="Q305" s="1">
        <f t="shared" si="67"/>
        <v>0</v>
      </c>
      <c r="R305" s="1">
        <v>0.33300000000000002</v>
      </c>
      <c r="S305" s="1">
        <v>2.6669999999999998</v>
      </c>
      <c r="T305" s="1">
        <v>5</v>
      </c>
      <c r="U305" s="1">
        <v>0</v>
      </c>
      <c r="V305" s="1">
        <f t="shared" si="64"/>
        <v>0</v>
      </c>
      <c r="W305" s="1">
        <v>0.33300000000000002</v>
      </c>
      <c r="X305" s="1">
        <v>2.6669999999999998</v>
      </c>
      <c r="Y305" s="1">
        <v>3</v>
      </c>
      <c r="Z305" s="1">
        <v>0</v>
      </c>
      <c r="AA305" s="1">
        <f t="shared" si="65"/>
        <v>0</v>
      </c>
      <c r="AB305" s="1">
        <v>0.33300000000000002</v>
      </c>
      <c r="AC305" s="1">
        <v>2.6669999999999998</v>
      </c>
      <c r="AD305" s="1">
        <v>1</v>
      </c>
      <c r="AE305" s="1">
        <v>0</v>
      </c>
      <c r="AF305" s="1">
        <f t="shared" si="61"/>
        <v>0</v>
      </c>
      <c r="AH305" s="1">
        <f t="shared" si="69"/>
        <v>0.19034938784435493</v>
      </c>
      <c r="AI305" s="1">
        <f t="shared" si="70"/>
        <v>1.9304038608077216E-2</v>
      </c>
      <c r="AJ305" s="1">
        <f t="shared" si="71"/>
        <v>0.25529526933077273</v>
      </c>
      <c r="AK305" s="1">
        <f t="shared" si="72"/>
        <v>39.196288616033485</v>
      </c>
      <c r="AL305" s="1" t="b">
        <f t="shared" si="73"/>
        <v>1</v>
      </c>
      <c r="AM305" s="1">
        <f t="shared" si="74"/>
        <v>30.699139096332413</v>
      </c>
      <c r="AN305" s="1" t="b">
        <f t="shared" si="75"/>
        <v>1</v>
      </c>
      <c r="AO305" s="1">
        <v>9.4879999999999995</v>
      </c>
    </row>
    <row r="306" spans="1:41">
      <c r="A306" s="7">
        <v>303</v>
      </c>
      <c r="B306" s="9" t="s">
        <v>72</v>
      </c>
      <c r="C306" s="9" t="s">
        <v>73</v>
      </c>
      <c r="D306" s="9" t="s">
        <v>72</v>
      </c>
      <c r="E306" s="16" t="s">
        <v>73</v>
      </c>
      <c r="F306" s="2" t="b">
        <f t="shared" si="68"/>
        <v>0</v>
      </c>
      <c r="G306" s="2" t="b">
        <f t="shared" si="66"/>
        <v>0</v>
      </c>
      <c r="H306" s="1" t="s">
        <v>285</v>
      </c>
      <c r="J306" s="2"/>
      <c r="M306" s="1">
        <f>PRODUCT(SUM(PRODUCT(R306,overview!$J$7),PRODUCT(W306,overview!$K$7),PRODUCT(AB306,overview!$L$7)),1/SUM(overview!$J$7:$L$7))</f>
        <v>0.33300000000000007</v>
      </c>
      <c r="N306" s="1">
        <f>PRODUCT(SUM(PRODUCT(S306,overview!$J$7),PRODUCT(X306,overview!$K$7),PRODUCT(AC306,overview!$L$7)),1/SUM(overview!$J$7:$L$7))</f>
        <v>2.6669999999999998</v>
      </c>
      <c r="O306" s="1">
        <f t="shared" si="62"/>
        <v>7</v>
      </c>
      <c r="P306" s="1">
        <f t="shared" si="63"/>
        <v>0</v>
      </c>
      <c r="Q306" s="1">
        <f t="shared" si="67"/>
        <v>0</v>
      </c>
      <c r="R306" s="1">
        <v>0.33300000000000002</v>
      </c>
      <c r="S306" s="1">
        <v>2.6669999999999998</v>
      </c>
      <c r="T306" s="1">
        <v>2</v>
      </c>
      <c r="U306" s="1">
        <v>0</v>
      </c>
      <c r="V306" s="1">
        <f t="shared" si="64"/>
        <v>0</v>
      </c>
      <c r="W306" s="1">
        <v>0.33300000000000002</v>
      </c>
      <c r="X306" s="1">
        <v>2.6669999999999998</v>
      </c>
      <c r="Y306" s="1">
        <v>5</v>
      </c>
      <c r="Z306" s="1">
        <v>0</v>
      </c>
      <c r="AA306" s="1">
        <f t="shared" si="65"/>
        <v>0</v>
      </c>
      <c r="AB306" s="1">
        <v>0.33300000000000002</v>
      </c>
      <c r="AC306" s="1">
        <v>2.6669999999999998</v>
      </c>
      <c r="AD306" s="1">
        <v>0</v>
      </c>
      <c r="AE306" s="1">
        <v>0</v>
      </c>
      <c r="AF306" s="1" t="e">
        <f t="shared" si="61"/>
        <v>#DIV/0!</v>
      </c>
      <c r="AH306" s="1">
        <f t="shared" si="69"/>
        <v>0.17740579298693565</v>
      </c>
      <c r="AI306" s="1">
        <f t="shared" si="70"/>
        <v>2.2995344675364904E-2</v>
      </c>
      <c r="AJ306" s="1">
        <f t="shared" si="71"/>
        <v>0.17981274849301013</v>
      </c>
      <c r="AK306" s="1">
        <f t="shared" si="72"/>
        <v>38.69048347897381</v>
      </c>
      <c r="AL306" s="1" t="b">
        <f t="shared" si="73"/>
        <v>1</v>
      </c>
      <c r="AM306" s="1">
        <f t="shared" si="74"/>
        <v>35.108064534210136</v>
      </c>
      <c r="AN306" s="1" t="b">
        <f t="shared" si="75"/>
        <v>1</v>
      </c>
      <c r="AO306" s="1">
        <v>9.4879999999999995</v>
      </c>
    </row>
    <row r="307" spans="1:41">
      <c r="A307" s="7">
        <v>304</v>
      </c>
      <c r="B307" s="9" t="s">
        <v>43</v>
      </c>
      <c r="C307" s="9" t="s">
        <v>44</v>
      </c>
      <c r="D307" s="9" t="s">
        <v>43</v>
      </c>
      <c r="E307" s="16" t="s">
        <v>44</v>
      </c>
      <c r="F307" s="2" t="b">
        <f t="shared" si="68"/>
        <v>0</v>
      </c>
      <c r="G307" s="2" t="b">
        <f t="shared" si="66"/>
        <v>0</v>
      </c>
      <c r="H307" s="1" t="s">
        <v>285</v>
      </c>
      <c r="J307" s="3"/>
      <c r="M307" s="1">
        <f>PRODUCT(SUM(PRODUCT(R307,overview!$J$7),PRODUCT(W307,overview!$K$7),PRODUCT(AB307,overview!$L$7)),1/SUM(overview!$J$7:$L$7))</f>
        <v>0.64000000000000012</v>
      </c>
      <c r="N307" s="1">
        <f>PRODUCT(SUM(PRODUCT(S307,overview!$J$7),PRODUCT(X307,overview!$K$7),PRODUCT(AC307,overview!$L$7)),1/SUM(overview!$J$7:$L$7))</f>
        <v>2.3600000000000003</v>
      </c>
      <c r="O307" s="1">
        <f t="shared" si="62"/>
        <v>12</v>
      </c>
      <c r="P307" s="1">
        <f t="shared" si="63"/>
        <v>10</v>
      </c>
      <c r="Q307" s="1">
        <f t="shared" si="67"/>
        <v>0.22598870056497175</v>
      </c>
      <c r="R307" s="1">
        <v>0.375</v>
      </c>
      <c r="S307" s="1">
        <v>2.625</v>
      </c>
      <c r="T307" s="1">
        <v>3</v>
      </c>
      <c r="U307" s="1">
        <v>0</v>
      </c>
      <c r="V307" s="1">
        <f t="shared" si="64"/>
        <v>0</v>
      </c>
      <c r="W307" s="1">
        <v>0.79900000000000004</v>
      </c>
      <c r="X307" s="1">
        <v>2.2010000000000001</v>
      </c>
      <c r="Y307" s="1">
        <v>9</v>
      </c>
      <c r="Z307" s="1">
        <v>10</v>
      </c>
      <c r="AA307" s="1">
        <f t="shared" si="65"/>
        <v>0.4033520117118482</v>
      </c>
      <c r="AB307" s="1">
        <v>0.375</v>
      </c>
      <c r="AC307" s="1">
        <v>2.625</v>
      </c>
      <c r="AD307" s="1">
        <v>0</v>
      </c>
      <c r="AE307" s="1">
        <v>0</v>
      </c>
      <c r="AF307" s="1" t="e">
        <f t="shared" si="61"/>
        <v>#DIV/0!</v>
      </c>
      <c r="AH307" s="1">
        <f t="shared" si="69"/>
        <v>0.19750007335465505</v>
      </c>
      <c r="AI307" s="1">
        <f t="shared" si="70"/>
        <v>1.3904034896401305E-2</v>
      </c>
      <c r="AJ307" s="1">
        <f t="shared" si="71"/>
        <v>0.2179143311436969</v>
      </c>
      <c r="AK307" s="1">
        <f t="shared" si="72"/>
        <v>34.710415235673587</v>
      </c>
      <c r="AL307" s="1" t="b">
        <f t="shared" si="73"/>
        <v>1</v>
      </c>
      <c r="AM307" s="1">
        <f t="shared" si="74"/>
        <v>35.661077407619558</v>
      </c>
      <c r="AN307" s="1" t="b">
        <f t="shared" si="75"/>
        <v>1</v>
      </c>
      <c r="AO307" s="1">
        <v>9.4879999999999995</v>
      </c>
    </row>
    <row r="308" spans="1:41">
      <c r="A308" s="7">
        <v>305</v>
      </c>
      <c r="B308" s="9" t="s">
        <v>41</v>
      </c>
      <c r="C308" s="9" t="s">
        <v>42</v>
      </c>
      <c r="D308" s="9" t="s">
        <v>41</v>
      </c>
      <c r="E308" s="16" t="s">
        <v>42</v>
      </c>
      <c r="F308" s="2" t="b">
        <f t="shared" si="68"/>
        <v>0</v>
      </c>
      <c r="G308" s="2" t="b">
        <f t="shared" si="66"/>
        <v>0</v>
      </c>
      <c r="H308" s="1" t="s">
        <v>285</v>
      </c>
      <c r="J308" s="3"/>
      <c r="M308" s="1">
        <f>PRODUCT(SUM(PRODUCT(R308,overview!$J$7),PRODUCT(W308,overview!$K$7),PRODUCT(AB308,overview!$L$7)),1/SUM(overview!$J$7:$L$7))</f>
        <v>0.22150000000000003</v>
      </c>
      <c r="N308" s="1">
        <f>PRODUCT(SUM(PRODUCT(S308,overview!$J$7),PRODUCT(X308,overview!$K$7),PRODUCT(AC308,overview!$L$7)),1/SUM(overview!$J$7:$L$7))</f>
        <v>2.7785000000000002</v>
      </c>
      <c r="O308" s="1">
        <f t="shared" si="62"/>
        <v>4</v>
      </c>
      <c r="P308" s="1">
        <f t="shared" si="63"/>
        <v>6</v>
      </c>
      <c r="Q308" s="1">
        <f t="shared" si="67"/>
        <v>0.11957890948353429</v>
      </c>
      <c r="R308" s="1">
        <v>0.42899999999999999</v>
      </c>
      <c r="S308" s="1">
        <v>2.5710000000000002</v>
      </c>
      <c r="T308" s="1">
        <v>4</v>
      </c>
      <c r="U308" s="1">
        <v>0</v>
      </c>
      <c r="V308" s="1">
        <f t="shared" si="64"/>
        <v>0</v>
      </c>
      <c r="W308" s="1">
        <v>9.7000000000000003E-2</v>
      </c>
      <c r="X308" s="1">
        <v>2.903</v>
      </c>
      <c r="Y308" s="1">
        <v>0</v>
      </c>
      <c r="Z308" s="1">
        <v>6</v>
      </c>
      <c r="AA308" s="1" t="e">
        <f t="shared" si="65"/>
        <v>#DIV/0!</v>
      </c>
      <c r="AB308" s="1">
        <v>0.42899999999999999</v>
      </c>
      <c r="AC308" s="1">
        <v>2.5710000000000002</v>
      </c>
      <c r="AD308" s="1">
        <v>0</v>
      </c>
      <c r="AE308" s="1">
        <v>0</v>
      </c>
      <c r="AF308" s="1" t="e">
        <f t="shared" si="61"/>
        <v>#DIV/0!</v>
      </c>
      <c r="AH308" s="1">
        <f t="shared" si="69"/>
        <v>0.2213147490263993</v>
      </c>
      <c r="AI308" s="1">
        <f t="shared" si="70"/>
        <v>1.8497046313457995E-2</v>
      </c>
      <c r="AJ308" s="1">
        <f t="shared" si="71"/>
        <v>0.20084739903803417</v>
      </c>
      <c r="AK308" s="1">
        <f t="shared" si="72"/>
        <v>22.463265220709101</v>
      </c>
      <c r="AL308" s="1" t="b">
        <f t="shared" si="73"/>
        <v>1</v>
      </c>
      <c r="AM308" s="1">
        <f t="shared" si="74"/>
        <v>33.282781041250423</v>
      </c>
      <c r="AN308" s="1" t="b">
        <f t="shared" si="75"/>
        <v>1</v>
      </c>
      <c r="AO308" s="1">
        <v>9.4879999999999995</v>
      </c>
    </row>
    <row r="309" spans="1:41">
      <c r="A309" s="7">
        <v>306</v>
      </c>
      <c r="B309" s="9" t="s">
        <v>28</v>
      </c>
      <c r="C309" s="9" t="s">
        <v>29</v>
      </c>
      <c r="D309" s="9" t="s">
        <v>28</v>
      </c>
      <c r="E309" s="16" t="s">
        <v>29</v>
      </c>
      <c r="F309" s="2" t="b">
        <f t="shared" si="68"/>
        <v>0</v>
      </c>
      <c r="G309" s="2" t="b">
        <f t="shared" si="66"/>
        <v>0</v>
      </c>
      <c r="H309" s="1" t="s">
        <v>285</v>
      </c>
      <c r="J309" s="3"/>
      <c r="M309" s="1">
        <f>PRODUCT(SUM(PRODUCT(R309,overview!$J$7),PRODUCT(W309,overview!$K$7),PRODUCT(AB309,overview!$L$7)),1/SUM(overview!$J$7:$L$7))</f>
        <v>0.66700000000000015</v>
      </c>
      <c r="N309" s="1">
        <f>PRODUCT(SUM(PRODUCT(S309,overview!$J$7),PRODUCT(X309,overview!$K$7),PRODUCT(AC309,overview!$L$7)),1/SUM(overview!$J$7:$L$7))</f>
        <v>2.3330000000000002</v>
      </c>
      <c r="O309" s="1">
        <f t="shared" si="62"/>
        <v>11</v>
      </c>
      <c r="P309" s="1">
        <f t="shared" si="63"/>
        <v>0</v>
      </c>
      <c r="Q309" s="1">
        <f t="shared" si="67"/>
        <v>0</v>
      </c>
      <c r="R309" s="1">
        <v>0.66700000000000004</v>
      </c>
      <c r="S309" s="1">
        <v>2.3330000000000002</v>
      </c>
      <c r="T309" s="1">
        <v>6</v>
      </c>
      <c r="U309" s="1">
        <v>0</v>
      </c>
      <c r="V309" s="1">
        <f t="shared" si="64"/>
        <v>0</v>
      </c>
      <c r="W309" s="1">
        <v>0.66700000000000004</v>
      </c>
      <c r="X309" s="1">
        <v>2.3330000000000002</v>
      </c>
      <c r="Y309" s="1">
        <v>5</v>
      </c>
      <c r="Z309" s="1">
        <v>0</v>
      </c>
      <c r="AA309" s="1">
        <f t="shared" si="65"/>
        <v>0</v>
      </c>
      <c r="AB309" s="1">
        <v>0.66700000000000004</v>
      </c>
      <c r="AC309" s="1">
        <v>2.3330000000000002</v>
      </c>
      <c r="AD309" s="1">
        <v>0</v>
      </c>
      <c r="AE309" s="1">
        <v>0</v>
      </c>
      <c r="AF309" s="1" t="e">
        <f t="shared" si="61"/>
        <v>#DIV/0!</v>
      </c>
      <c r="AH309" s="1">
        <f t="shared" si="69"/>
        <v>0.22547163059051026</v>
      </c>
      <c r="AI309" s="1">
        <f t="shared" si="70"/>
        <v>3.8561069679791754E-2</v>
      </c>
      <c r="AJ309" s="1">
        <f t="shared" si="71"/>
        <v>0.14611100682059944</v>
      </c>
      <c r="AK309" s="1">
        <f t="shared" si="72"/>
        <v>18.907571268881224</v>
      </c>
      <c r="AL309" s="1" t="b">
        <f t="shared" si="73"/>
        <v>1</v>
      </c>
      <c r="AM309" s="1">
        <f t="shared" si="74"/>
        <v>36.900054176256141</v>
      </c>
      <c r="AN309" s="1" t="b">
        <f t="shared" si="75"/>
        <v>1</v>
      </c>
      <c r="AO309" s="1">
        <v>9.4879999999999995</v>
      </c>
    </row>
    <row r="310" spans="1:41">
      <c r="A310" s="7">
        <v>307</v>
      </c>
      <c r="B310" s="9" t="s">
        <v>30</v>
      </c>
      <c r="C310" s="9" t="s">
        <v>31</v>
      </c>
      <c r="D310" s="9" t="s">
        <v>30</v>
      </c>
      <c r="E310" s="16" t="s">
        <v>31</v>
      </c>
      <c r="F310" s="2" t="b">
        <f t="shared" si="68"/>
        <v>0</v>
      </c>
      <c r="G310" s="2" t="b">
        <f t="shared" si="66"/>
        <v>0</v>
      </c>
      <c r="H310" s="1" t="s">
        <v>285</v>
      </c>
      <c r="J310" s="3"/>
      <c r="K310" s="2"/>
      <c r="L310" s="2"/>
      <c r="M310" s="1">
        <f>PRODUCT(SUM(PRODUCT(R310,overview!$J$7),PRODUCT(W310,overview!$K$7),PRODUCT(AB310,overview!$L$7)),1/SUM(overview!$J$7:$L$7))</f>
        <v>1.006875</v>
      </c>
      <c r="N310" s="1">
        <f>PRODUCT(SUM(PRODUCT(S310,overview!$J$7),PRODUCT(X310,overview!$K$7),PRODUCT(AC310,overview!$L$7)),1/SUM(overview!$J$7:$L$7))</f>
        <v>1.993125</v>
      </c>
      <c r="O310" s="1">
        <f t="shared" si="62"/>
        <v>17</v>
      </c>
      <c r="P310" s="1">
        <f t="shared" si="63"/>
        <v>4</v>
      </c>
      <c r="Q310" s="1">
        <f t="shared" si="67"/>
        <v>0.11886447899950198</v>
      </c>
      <c r="R310" s="1">
        <v>1</v>
      </c>
      <c r="S310" s="1">
        <v>2</v>
      </c>
      <c r="T310" s="1">
        <v>5</v>
      </c>
      <c r="U310" s="1">
        <v>0</v>
      </c>
      <c r="V310" s="1">
        <f t="shared" si="64"/>
        <v>0</v>
      </c>
      <c r="W310" s="1">
        <v>1.0109999999999999</v>
      </c>
      <c r="X310" s="1">
        <v>1.9890000000000001</v>
      </c>
      <c r="Y310" s="1">
        <v>12</v>
      </c>
      <c r="Z310" s="1">
        <v>4</v>
      </c>
      <c r="AA310" s="1">
        <f t="shared" si="65"/>
        <v>0.16943187531422824</v>
      </c>
      <c r="AB310" s="1">
        <v>1</v>
      </c>
      <c r="AC310" s="1">
        <v>2</v>
      </c>
      <c r="AD310" s="1">
        <v>0</v>
      </c>
      <c r="AE310" s="1">
        <v>0</v>
      </c>
      <c r="AF310" s="1" t="e">
        <f t="shared" si="61"/>
        <v>#DIV/0!</v>
      </c>
      <c r="AH310" s="1">
        <f t="shared" si="69"/>
        <v>0.26058089790424915</v>
      </c>
      <c r="AI310" s="1">
        <f t="shared" si="70"/>
        <v>4.0889465033374567E-2</v>
      </c>
      <c r="AJ310" s="1">
        <f t="shared" si="71"/>
        <v>0.16850626247278053</v>
      </c>
      <c r="AK310" s="1">
        <f t="shared" si="72"/>
        <v>13.357942637105985</v>
      </c>
      <c r="AL310" s="1" t="b">
        <f t="shared" si="73"/>
        <v>1</v>
      </c>
      <c r="AM310" s="1">
        <f t="shared" si="74"/>
        <v>35.83538086386514</v>
      </c>
      <c r="AN310" s="1" t="b">
        <f t="shared" si="75"/>
        <v>1</v>
      </c>
      <c r="AO310" s="1">
        <v>9.4879999999999995</v>
      </c>
    </row>
    <row r="311" spans="1:41">
      <c r="A311" s="7">
        <v>308</v>
      </c>
      <c r="B311" s="9" t="s">
        <v>76</v>
      </c>
      <c r="C311" s="9" t="s">
        <v>46</v>
      </c>
      <c r="D311" s="9" t="s">
        <v>30</v>
      </c>
      <c r="E311" s="16" t="s">
        <v>31</v>
      </c>
      <c r="F311" s="2" t="b">
        <f t="shared" si="68"/>
        <v>0</v>
      </c>
      <c r="G311" s="2" t="b">
        <f t="shared" si="66"/>
        <v>0</v>
      </c>
      <c r="H311" s="1" t="s">
        <v>285</v>
      </c>
      <c r="J311" s="3"/>
      <c r="K311" s="2"/>
      <c r="L311" s="2"/>
      <c r="M311" s="1">
        <f>PRODUCT(SUM(PRODUCT(R311,overview!$J$7),PRODUCT(W311,overview!$K$7),PRODUCT(AB311,overview!$L$7)),1/SUM(overview!$J$7:$L$7))</f>
        <v>1.027425</v>
      </c>
      <c r="N311" s="1">
        <f>PRODUCT(SUM(PRODUCT(S311,overview!$J$7),PRODUCT(X311,overview!$K$7),PRODUCT(AC311,overview!$L$7)),1/SUM(overview!$J$7:$L$7))</f>
        <v>1.9725750000000002</v>
      </c>
      <c r="O311" s="1">
        <f t="shared" si="62"/>
        <v>17</v>
      </c>
      <c r="P311" s="1">
        <f t="shared" si="63"/>
        <v>11</v>
      </c>
      <c r="Q311" s="1">
        <f t="shared" si="67"/>
        <v>0.33702364258124834</v>
      </c>
      <c r="R311" s="1">
        <v>1.0960000000000001</v>
      </c>
      <c r="S311" s="1">
        <v>1.9039999999999999</v>
      </c>
      <c r="T311" s="1">
        <v>7</v>
      </c>
      <c r="U311" s="1">
        <v>0</v>
      </c>
      <c r="V311" s="1">
        <f t="shared" si="64"/>
        <v>0</v>
      </c>
      <c r="W311" s="1">
        <v>0.98899999999999999</v>
      </c>
      <c r="X311" s="1">
        <v>2.0110000000000001</v>
      </c>
      <c r="Y311" s="1">
        <v>9</v>
      </c>
      <c r="Z311" s="1">
        <v>10</v>
      </c>
      <c r="AA311" s="1">
        <f t="shared" si="65"/>
        <v>0.54643902978065084</v>
      </c>
      <c r="AB311" s="1">
        <v>1.028</v>
      </c>
      <c r="AC311" s="1">
        <v>1.972</v>
      </c>
      <c r="AD311" s="1">
        <v>1</v>
      </c>
      <c r="AE311" s="1">
        <v>1</v>
      </c>
      <c r="AF311" s="1">
        <f t="shared" si="61"/>
        <v>0.52129817444219073</v>
      </c>
      <c r="AH311" s="1">
        <f t="shared" si="69"/>
        <v>0.32467822047274508</v>
      </c>
      <c r="AI311" s="1">
        <f t="shared" si="70"/>
        <v>4.4276273945430836E-2</v>
      </c>
      <c r="AJ311" s="1">
        <f t="shared" si="71"/>
        <v>0.19112369538735058</v>
      </c>
      <c r="AK311" s="1">
        <f t="shared" si="72"/>
        <v>9.5620555896648689</v>
      </c>
      <c r="AL311" s="1" t="b">
        <f t="shared" si="73"/>
        <v>1</v>
      </c>
      <c r="AM311" s="1">
        <f t="shared" si="74"/>
        <v>36.063106920993029</v>
      </c>
      <c r="AN311" s="1" t="b">
        <f t="shared" si="75"/>
        <v>1</v>
      </c>
      <c r="AO311" s="1">
        <v>9.4879999999999995</v>
      </c>
    </row>
    <row r="312" spans="1:41">
      <c r="A312" s="7">
        <v>309</v>
      </c>
      <c r="B312" s="9" t="s">
        <v>98</v>
      </c>
      <c r="C312" s="9" t="s">
        <v>50</v>
      </c>
      <c r="D312" s="9" t="s">
        <v>49</v>
      </c>
      <c r="E312" s="16" t="s">
        <v>50</v>
      </c>
      <c r="F312" s="2" t="b">
        <f t="shared" si="68"/>
        <v>0</v>
      </c>
      <c r="G312" s="2" t="b">
        <f t="shared" si="66"/>
        <v>0</v>
      </c>
      <c r="H312" s="1" t="s">
        <v>285</v>
      </c>
      <c r="J312" s="3"/>
      <c r="M312" s="1">
        <f>PRODUCT(SUM(PRODUCT(R312,overview!$J$7),PRODUCT(W312,overview!$K$7),PRODUCT(AB312,overview!$L$7)),1/SUM(overview!$J$7:$L$7))</f>
        <v>0.42484999999999995</v>
      </c>
      <c r="N312" s="1">
        <f>PRODUCT(SUM(PRODUCT(S312,overview!$J$7),PRODUCT(X312,overview!$K$7),PRODUCT(AC312,overview!$L$7)),1/SUM(overview!$J$7:$L$7))</f>
        <v>2.5751500000000003</v>
      </c>
      <c r="O312" s="1">
        <f t="shared" si="62"/>
        <v>12</v>
      </c>
      <c r="P312" s="1">
        <f t="shared" si="63"/>
        <v>9</v>
      </c>
      <c r="Q312" s="1">
        <f t="shared" si="67"/>
        <v>0.12373551055278331</v>
      </c>
      <c r="R312" s="1">
        <v>0.34899999999999998</v>
      </c>
      <c r="S312" s="1">
        <v>2.6509999999999998</v>
      </c>
      <c r="T312" s="1">
        <v>6</v>
      </c>
      <c r="U312" s="1">
        <v>1</v>
      </c>
      <c r="V312" s="1">
        <f t="shared" si="64"/>
        <v>2.1941405758833143E-2</v>
      </c>
      <c r="W312" s="1">
        <v>0.47099999999999997</v>
      </c>
      <c r="X312" s="1">
        <v>2.5289999999999999</v>
      </c>
      <c r="Y312" s="1">
        <v>5</v>
      </c>
      <c r="Z312" s="1">
        <v>8</v>
      </c>
      <c r="AA312" s="1">
        <f t="shared" si="65"/>
        <v>0.29798339264531437</v>
      </c>
      <c r="AB312" s="1">
        <v>0.33300000000000002</v>
      </c>
      <c r="AC312" s="1">
        <v>2.6669999999999998</v>
      </c>
      <c r="AD312" s="1">
        <v>1</v>
      </c>
      <c r="AE312" s="1">
        <v>0</v>
      </c>
      <c r="AF312" s="1">
        <f t="shared" si="61"/>
        <v>0</v>
      </c>
      <c r="AH312" s="1">
        <f t="shared" si="69"/>
        <v>0.31609933092114578</v>
      </c>
      <c r="AI312" s="1">
        <f t="shared" si="70"/>
        <v>4.5620751813192584E-2</v>
      </c>
      <c r="AJ312" s="1">
        <f t="shared" si="71"/>
        <v>0.18966537374268619</v>
      </c>
      <c r="AK312" s="1">
        <f t="shared" si="72"/>
        <v>8.6407786343152058</v>
      </c>
      <c r="AL312" s="1" t="b">
        <f t="shared" si="73"/>
        <v>0</v>
      </c>
      <c r="AM312" s="1">
        <f t="shared" si="74"/>
        <v>41.410961755150858</v>
      </c>
      <c r="AN312" s="1" t="b">
        <f t="shared" si="75"/>
        <v>1</v>
      </c>
      <c r="AO312" s="1">
        <v>9.4879999999999995</v>
      </c>
    </row>
    <row r="313" spans="1:41">
      <c r="A313" s="7">
        <v>310</v>
      </c>
      <c r="B313" s="9" t="s">
        <v>47</v>
      </c>
      <c r="C313" s="9" t="s">
        <v>48</v>
      </c>
      <c r="D313" s="9" t="s">
        <v>47</v>
      </c>
      <c r="E313" s="16" t="s">
        <v>48</v>
      </c>
      <c r="F313" s="2" t="b">
        <f t="shared" si="68"/>
        <v>0</v>
      </c>
      <c r="G313" s="2" t="b">
        <f t="shared" si="66"/>
        <v>0</v>
      </c>
      <c r="H313" s="1" t="s">
        <v>285</v>
      </c>
      <c r="J313" s="3"/>
      <c r="M313" s="1">
        <f>PRODUCT(SUM(PRODUCT(R313,overview!$J$7),PRODUCT(W313,overview!$K$7),PRODUCT(AB313,overview!$L$7)),1/SUM(overview!$J$7:$L$7))</f>
        <v>0.84644999999999992</v>
      </c>
      <c r="N313" s="1">
        <f>PRODUCT(SUM(PRODUCT(S313,overview!$J$7),PRODUCT(X313,overview!$K$7),PRODUCT(AC313,overview!$L$7)),1/SUM(overview!$J$7:$L$7))</f>
        <v>2.1535500000000005</v>
      </c>
      <c r="O313" s="1">
        <f t="shared" si="62"/>
        <v>12.7</v>
      </c>
      <c r="P313" s="1">
        <f t="shared" si="63"/>
        <v>6.3</v>
      </c>
      <c r="Q313" s="1">
        <f t="shared" si="67"/>
        <v>0.19497690775001239</v>
      </c>
      <c r="R313" s="1">
        <v>0.78400000000000003</v>
      </c>
      <c r="S313" s="1">
        <v>2.2160000000000002</v>
      </c>
      <c r="T313" s="1">
        <v>6</v>
      </c>
      <c r="U313" s="1">
        <v>1</v>
      </c>
      <c r="V313" s="1">
        <f t="shared" si="64"/>
        <v>5.8965102286401921E-2</v>
      </c>
      <c r="W313" s="1">
        <v>0.88100000000000001</v>
      </c>
      <c r="X313" s="1">
        <v>2.1190000000000002</v>
      </c>
      <c r="Y313" s="1">
        <v>6.7</v>
      </c>
      <c r="Z313" s="1">
        <v>5.3</v>
      </c>
      <c r="AA313" s="1">
        <f t="shared" si="65"/>
        <v>0.32888647841490981</v>
      </c>
      <c r="AB313" s="1">
        <v>0.85699999999999998</v>
      </c>
      <c r="AC313" s="1">
        <v>2.1429999999999998</v>
      </c>
      <c r="AD313" s="1">
        <v>0</v>
      </c>
      <c r="AE313" s="1">
        <v>0</v>
      </c>
      <c r="AF313" s="1" t="e">
        <f t="shared" si="61"/>
        <v>#DIV/0!</v>
      </c>
      <c r="AH313" s="1">
        <f t="shared" si="69"/>
        <v>0.33726162416970218</v>
      </c>
      <c r="AI313" s="1">
        <f t="shared" si="70"/>
        <v>4.6632528029804027E-2</v>
      </c>
      <c r="AJ313" s="1">
        <f t="shared" si="71"/>
        <v>0.16325774902524562</v>
      </c>
      <c r="AK313" s="1">
        <f t="shared" si="72"/>
        <v>7.0115875667034189</v>
      </c>
      <c r="AL313" s="1" t="b">
        <f t="shared" si="73"/>
        <v>0</v>
      </c>
      <c r="AM313" s="1">
        <f t="shared" si="74"/>
        <v>48.886244373907907</v>
      </c>
      <c r="AN313" s="1" t="b">
        <f t="shared" si="75"/>
        <v>1</v>
      </c>
      <c r="AO313" s="1">
        <v>9.4879999999999995</v>
      </c>
    </row>
    <row r="314" spans="1:41">
      <c r="A314" s="7">
        <v>311</v>
      </c>
      <c r="B314" s="9" t="s">
        <v>90</v>
      </c>
      <c r="C314" s="9" t="s">
        <v>91</v>
      </c>
      <c r="D314" s="9" t="s">
        <v>90</v>
      </c>
      <c r="E314" s="16" t="s">
        <v>91</v>
      </c>
      <c r="F314" s="2" t="b">
        <f t="shared" si="68"/>
        <v>0</v>
      </c>
      <c r="G314" s="2" t="b">
        <f t="shared" si="66"/>
        <v>0</v>
      </c>
      <c r="H314" s="1" t="s">
        <v>285</v>
      </c>
      <c r="J314" s="3"/>
      <c r="M314" s="1">
        <f>PRODUCT(SUM(PRODUCT(R314,overview!$J$7),PRODUCT(W314,overview!$K$7),PRODUCT(AB314,overview!$L$7)),1/SUM(overview!$J$7:$L$7))</f>
        <v>0.11160000000000002</v>
      </c>
      <c r="N314" s="1">
        <f>PRODUCT(SUM(PRODUCT(S314,overview!$J$7),PRODUCT(X314,overview!$K$7),PRODUCT(AC314,overview!$L$7)),1/SUM(overview!$J$7:$L$7))</f>
        <v>2.8884000000000003</v>
      </c>
      <c r="O314" s="1">
        <f t="shared" si="62"/>
        <v>1.3</v>
      </c>
      <c r="P314" s="1">
        <f t="shared" si="63"/>
        <v>8.6999999999999993</v>
      </c>
      <c r="Q314" s="1">
        <f t="shared" si="67"/>
        <v>0.25857275254865614</v>
      </c>
      <c r="R314" s="1">
        <v>2.5999999999999999E-2</v>
      </c>
      <c r="S314" s="1">
        <v>2.9740000000000002</v>
      </c>
      <c r="T314" s="1">
        <v>0</v>
      </c>
      <c r="U314" s="1">
        <v>1</v>
      </c>
      <c r="V314" s="1" t="e">
        <f t="shared" si="64"/>
        <v>#DIV/0!</v>
      </c>
      <c r="W314" s="1">
        <v>0.16400000000000001</v>
      </c>
      <c r="X314" s="1">
        <v>2.8359999999999999</v>
      </c>
      <c r="Y314" s="1">
        <v>1.3</v>
      </c>
      <c r="Z314" s="1">
        <v>7.7</v>
      </c>
      <c r="AA314" s="1">
        <f t="shared" si="65"/>
        <v>0.34251925789302373</v>
      </c>
      <c r="AB314" s="1">
        <v>0</v>
      </c>
      <c r="AC314" s="1">
        <v>3</v>
      </c>
      <c r="AD314" s="1">
        <v>0</v>
      </c>
      <c r="AE314" s="1">
        <v>0</v>
      </c>
      <c r="AF314" s="1" t="e">
        <f t="shared" si="61"/>
        <v>#DIV/0!</v>
      </c>
      <c r="AH314" s="1">
        <f t="shared" si="69"/>
        <v>0.33448814718716829</v>
      </c>
      <c r="AI314" s="1">
        <f t="shared" si="70"/>
        <v>4.3383661897540705E-2</v>
      </c>
      <c r="AJ314" s="1">
        <f t="shared" si="71"/>
        <v>0.12597236735167769</v>
      </c>
      <c r="AK314" s="1">
        <f t="shared" si="72"/>
        <v>5.1969456956399149</v>
      </c>
      <c r="AL314" s="1" t="b">
        <f t="shared" si="73"/>
        <v>0</v>
      </c>
      <c r="AM314" s="1">
        <f t="shared" si="74"/>
        <v>54.37151905305268</v>
      </c>
      <c r="AN314" s="1" t="b">
        <f t="shared" si="75"/>
        <v>1</v>
      </c>
      <c r="AO314" s="1">
        <v>9.4879999999999995</v>
      </c>
    </row>
    <row r="315" spans="1:41">
      <c r="A315" s="7">
        <v>312</v>
      </c>
      <c r="B315" s="9" t="s">
        <v>53</v>
      </c>
      <c r="C315" s="9" t="s">
        <v>33</v>
      </c>
      <c r="D315" s="9" t="s">
        <v>90</v>
      </c>
      <c r="E315" s="16" t="s">
        <v>91</v>
      </c>
      <c r="F315" s="2" t="b">
        <f t="shared" si="68"/>
        <v>1</v>
      </c>
      <c r="G315" s="2" t="b">
        <f t="shared" si="66"/>
        <v>1</v>
      </c>
      <c r="H315" s="1" t="s">
        <v>285</v>
      </c>
      <c r="J315" s="3"/>
      <c r="M315" s="1">
        <f>PRODUCT(SUM(PRODUCT(R315,overview!$J$7),PRODUCT(W315,overview!$K$7),PRODUCT(AB315,overview!$L$7)),1/SUM(overview!$J$7:$L$7))</f>
        <v>0.74077500000000007</v>
      </c>
      <c r="N315" s="1">
        <f>PRODUCT(SUM(PRODUCT(S315,overview!$J$7),PRODUCT(X315,overview!$K$7),PRODUCT(AC315,overview!$L$7)),1/SUM(overview!$J$7:$L$7))</f>
        <v>2.2592250000000003</v>
      </c>
      <c r="O315" s="1">
        <f t="shared" si="62"/>
        <v>11.5</v>
      </c>
      <c r="P315" s="1">
        <f t="shared" si="63"/>
        <v>13.5</v>
      </c>
      <c r="Q315" s="1">
        <f t="shared" si="67"/>
        <v>0.38491316039022611</v>
      </c>
      <c r="R315" s="1">
        <v>0.91300000000000003</v>
      </c>
      <c r="S315" s="1">
        <v>2.0870000000000002</v>
      </c>
      <c r="T315" s="1">
        <v>5</v>
      </c>
      <c r="U315" s="1">
        <v>5</v>
      </c>
      <c r="V315" s="1">
        <f t="shared" si="64"/>
        <v>0.43747005270723521</v>
      </c>
      <c r="W315" s="1">
        <v>0.66400000000000003</v>
      </c>
      <c r="X315" s="1">
        <v>2.3359999999999999</v>
      </c>
      <c r="Y315" s="1">
        <v>6</v>
      </c>
      <c r="Z315" s="1">
        <v>7</v>
      </c>
      <c r="AA315" s="1">
        <f t="shared" si="65"/>
        <v>0.33162100456621008</v>
      </c>
      <c r="AB315" s="1">
        <v>0.249</v>
      </c>
      <c r="AC315" s="1">
        <v>2.7509999999999999</v>
      </c>
      <c r="AD315" s="1">
        <v>0.5</v>
      </c>
      <c r="AE315" s="1">
        <v>1.5</v>
      </c>
      <c r="AF315" s="1">
        <f t="shared" si="61"/>
        <v>0.27153762268266091</v>
      </c>
      <c r="AH315" s="1">
        <f t="shared" si="69"/>
        <v>0.37736942438423943</v>
      </c>
      <c r="AI315" s="1">
        <f t="shared" si="70"/>
        <v>4.0841854922359817E-2</v>
      </c>
      <c r="AJ315" s="1">
        <f t="shared" si="71"/>
        <v>0.10712486924179614</v>
      </c>
      <c r="AK315" s="1">
        <f t="shared" si="72"/>
        <v>4.3309915745668661</v>
      </c>
      <c r="AL315" s="1" t="b">
        <f t="shared" si="73"/>
        <v>0</v>
      </c>
      <c r="AM315" s="1">
        <f t="shared" si="74"/>
        <v>61.824041712837676</v>
      </c>
      <c r="AN315" s="1" t="b">
        <f t="shared" si="75"/>
        <v>1</v>
      </c>
      <c r="AO315" s="1">
        <v>9.4879999999999995</v>
      </c>
    </row>
    <row r="316" spans="1:41">
      <c r="A316" s="7">
        <v>313</v>
      </c>
      <c r="B316" s="9" t="s">
        <v>76</v>
      </c>
      <c r="C316" s="9" t="s">
        <v>46</v>
      </c>
      <c r="D316" s="9" t="s">
        <v>45</v>
      </c>
      <c r="E316" s="16" t="s">
        <v>46</v>
      </c>
      <c r="F316" s="2" t="b">
        <f t="shared" si="68"/>
        <v>0</v>
      </c>
      <c r="G316" s="2" t="b">
        <f t="shared" si="66"/>
        <v>0</v>
      </c>
      <c r="H316" s="1" t="s">
        <v>285</v>
      </c>
      <c r="J316" s="3"/>
      <c r="M316" s="1">
        <f>PRODUCT(SUM(PRODUCT(R316,overview!$J$7),PRODUCT(W316,overview!$K$7),PRODUCT(AB316,overview!$L$7)),1/SUM(overview!$J$7:$L$7))</f>
        <v>0.97177500000000006</v>
      </c>
      <c r="N316" s="1">
        <f>PRODUCT(SUM(PRODUCT(S316,overview!$J$7),PRODUCT(X316,overview!$K$7),PRODUCT(AC316,overview!$L$7)),1/SUM(overview!$J$7:$L$7))</f>
        <v>2.0282249999999999</v>
      </c>
      <c r="O316" s="1">
        <f t="shared" si="62"/>
        <v>15</v>
      </c>
      <c r="P316" s="1">
        <f t="shared" si="63"/>
        <v>4</v>
      </c>
      <c r="Q316" s="1">
        <f t="shared" si="67"/>
        <v>0.12776688976814704</v>
      </c>
      <c r="R316" s="1">
        <v>1.0620000000000001</v>
      </c>
      <c r="S316" s="1">
        <v>1.9379999999999999</v>
      </c>
      <c r="T316" s="1">
        <v>9</v>
      </c>
      <c r="U316" s="1">
        <v>0</v>
      </c>
      <c r="V316" s="1">
        <f t="shared" si="64"/>
        <v>0</v>
      </c>
      <c r="W316" s="1">
        <v>0.91900000000000004</v>
      </c>
      <c r="X316" s="1">
        <v>2.081</v>
      </c>
      <c r="Y316" s="1">
        <v>5</v>
      </c>
      <c r="Z316" s="1">
        <v>4</v>
      </c>
      <c r="AA316" s="1">
        <f t="shared" si="65"/>
        <v>0.35329168668909183</v>
      </c>
      <c r="AB316" s="1">
        <v>1.028</v>
      </c>
      <c r="AC316" s="1">
        <v>1.972</v>
      </c>
      <c r="AD316" s="1">
        <v>1</v>
      </c>
      <c r="AE316" s="1">
        <v>0</v>
      </c>
      <c r="AF316" s="1">
        <f t="shared" si="61"/>
        <v>0</v>
      </c>
      <c r="AH316" s="1">
        <f t="shared" si="69"/>
        <v>0.38942492627259911</v>
      </c>
      <c r="AI316" s="1">
        <f t="shared" si="70"/>
        <v>4.0852651865094521E-2</v>
      </c>
      <c r="AJ316" s="1">
        <f t="shared" si="71"/>
        <v>0.10659200314372731</v>
      </c>
      <c r="AK316" s="1">
        <f t="shared" si="72"/>
        <v>4.0606131444758304</v>
      </c>
      <c r="AL316" s="1" t="b">
        <f t="shared" si="73"/>
        <v>0</v>
      </c>
      <c r="AM316" s="1">
        <f t="shared" si="74"/>
        <v>68.888176448058147</v>
      </c>
      <c r="AN316" s="1" t="b">
        <f t="shared" si="75"/>
        <v>1</v>
      </c>
      <c r="AO316" s="1">
        <v>9.4879999999999995</v>
      </c>
    </row>
    <row r="317" spans="1:41">
      <c r="A317" s="7">
        <v>314</v>
      </c>
      <c r="B317" s="9" t="s">
        <v>30</v>
      </c>
      <c r="C317" s="9" t="s">
        <v>31</v>
      </c>
      <c r="D317" s="9" t="s">
        <v>30</v>
      </c>
      <c r="E317" s="16" t="s">
        <v>31</v>
      </c>
      <c r="F317" s="2" t="b">
        <f t="shared" si="68"/>
        <v>0</v>
      </c>
      <c r="G317" s="2" t="b">
        <f t="shared" si="66"/>
        <v>0</v>
      </c>
      <c r="H317" s="1" t="s">
        <v>285</v>
      </c>
      <c r="J317" s="3"/>
      <c r="M317" s="1">
        <f>PRODUCT(SUM(PRODUCT(R317,overview!$J$7),PRODUCT(W317,overview!$K$7),PRODUCT(AB317,overview!$L$7)),1/SUM(overview!$J$7:$L$7))</f>
        <v>0.89687500000000009</v>
      </c>
      <c r="N317" s="1">
        <f>PRODUCT(SUM(PRODUCT(S317,overview!$J$7),PRODUCT(X317,overview!$K$7),PRODUCT(AC317,overview!$L$7)),1/SUM(overview!$J$7:$L$7))</f>
        <v>2.1031249999999999</v>
      </c>
      <c r="O317" s="1">
        <f t="shared" si="62"/>
        <v>12</v>
      </c>
      <c r="P317" s="1">
        <f t="shared" si="63"/>
        <v>12</v>
      </c>
      <c r="Q317" s="1">
        <f t="shared" si="67"/>
        <v>0.42644873699851421</v>
      </c>
      <c r="R317" s="1">
        <v>1</v>
      </c>
      <c r="S317" s="1">
        <v>2</v>
      </c>
      <c r="T317" s="1">
        <v>4</v>
      </c>
      <c r="U317" s="1">
        <v>0</v>
      </c>
      <c r="V317" s="1">
        <f t="shared" si="64"/>
        <v>0</v>
      </c>
      <c r="W317" s="1">
        <v>0.83499999999999996</v>
      </c>
      <c r="X317" s="1">
        <v>2.165</v>
      </c>
      <c r="Y317" s="1">
        <v>8</v>
      </c>
      <c r="Z317" s="1">
        <v>12</v>
      </c>
      <c r="AA317" s="1">
        <f t="shared" si="65"/>
        <v>0.57852193995381063</v>
      </c>
      <c r="AB317" s="1">
        <v>1</v>
      </c>
      <c r="AC317" s="1">
        <v>2</v>
      </c>
      <c r="AD317" s="1">
        <v>0</v>
      </c>
      <c r="AE317" s="1">
        <v>0</v>
      </c>
      <c r="AF317" s="1" t="e">
        <f t="shared" si="61"/>
        <v>#DIV/0!</v>
      </c>
      <c r="AH317" s="1">
        <f t="shared" si="69"/>
        <v>0.38290913272377597</v>
      </c>
      <c r="AI317" s="1">
        <f t="shared" si="70"/>
        <v>3.8300327376160577E-2</v>
      </c>
      <c r="AJ317" s="1">
        <f t="shared" si="71"/>
        <v>0.13357452192974642</v>
      </c>
      <c r="AK317" s="1">
        <f t="shared" si="72"/>
        <v>4.0174361578382287</v>
      </c>
      <c r="AL317" s="1" t="b">
        <f t="shared" si="73"/>
        <v>0</v>
      </c>
      <c r="AM317" s="1">
        <f t="shared" si="74"/>
        <v>72.338963290501852</v>
      </c>
      <c r="AN317" s="1" t="b">
        <f t="shared" si="75"/>
        <v>1</v>
      </c>
      <c r="AO317" s="1">
        <v>9.4879999999999995</v>
      </c>
    </row>
    <row r="318" spans="1:41">
      <c r="A318" s="7">
        <v>315</v>
      </c>
      <c r="B318" s="9" t="s">
        <v>49</v>
      </c>
      <c r="C318" s="9" t="s">
        <v>50</v>
      </c>
      <c r="D318" s="9" t="s">
        <v>49</v>
      </c>
      <c r="E318" s="16" t="s">
        <v>50</v>
      </c>
      <c r="F318" s="2" t="b">
        <f t="shared" si="68"/>
        <v>0</v>
      </c>
      <c r="G318" s="2" t="b">
        <f t="shared" si="66"/>
        <v>0</v>
      </c>
      <c r="H318" s="1" t="s">
        <v>285</v>
      </c>
      <c r="J318" s="3"/>
      <c r="M318" s="1">
        <f>PRODUCT(SUM(PRODUCT(R318,overview!$J$7),PRODUCT(W318,overview!$K$7),PRODUCT(AB318,overview!$L$7)),1/SUM(overview!$J$7:$L$7))</f>
        <v>0.34362500000000001</v>
      </c>
      <c r="N318" s="1">
        <f>PRODUCT(SUM(PRODUCT(S318,overview!$J$7),PRODUCT(X318,overview!$K$7),PRODUCT(AC318,overview!$L$7)),1/SUM(overview!$J$7:$L$7))</f>
        <v>2.6563750000000002</v>
      </c>
      <c r="O318" s="1">
        <f t="shared" si="62"/>
        <v>4</v>
      </c>
      <c r="P318" s="1">
        <f t="shared" si="63"/>
        <v>7</v>
      </c>
      <c r="Q318" s="1">
        <f t="shared" si="67"/>
        <v>0.2263775822314244</v>
      </c>
      <c r="R318" s="1">
        <v>0.33300000000000002</v>
      </c>
      <c r="S318" s="1">
        <v>2.6669999999999998</v>
      </c>
      <c r="T318" s="1">
        <v>1</v>
      </c>
      <c r="U318" s="1">
        <v>0</v>
      </c>
      <c r="V318" s="1">
        <f t="shared" si="64"/>
        <v>0</v>
      </c>
      <c r="W318" s="1">
        <v>0.35</v>
      </c>
      <c r="X318" s="1">
        <v>2.65</v>
      </c>
      <c r="Y318" s="1">
        <v>3</v>
      </c>
      <c r="Z318" s="1">
        <v>7</v>
      </c>
      <c r="AA318" s="1">
        <f t="shared" si="65"/>
        <v>0.30817610062893075</v>
      </c>
      <c r="AB318" s="1">
        <v>0.33300000000000002</v>
      </c>
      <c r="AC318" s="1">
        <v>2.6669999999999998</v>
      </c>
      <c r="AD318" s="1">
        <v>0</v>
      </c>
      <c r="AE318" s="1">
        <v>0</v>
      </c>
      <c r="AF318" s="1" t="e">
        <f t="shared" si="61"/>
        <v>#DIV/0!</v>
      </c>
      <c r="AH318" s="1">
        <f t="shared" si="69"/>
        <v>0.3551797040169134</v>
      </c>
      <c r="AI318" s="1">
        <f t="shared" si="70"/>
        <v>3.2636319995481888E-2</v>
      </c>
      <c r="AJ318" s="1">
        <f t="shared" si="71"/>
        <v>0.12173484819379783</v>
      </c>
      <c r="AK318" s="1">
        <f t="shared" si="72"/>
        <v>3.3407112795347298</v>
      </c>
      <c r="AL318" s="1" t="b">
        <f t="shared" si="73"/>
        <v>0</v>
      </c>
      <c r="AM318" s="1">
        <f t="shared" si="74"/>
        <v>74.939844331038699</v>
      </c>
      <c r="AN318" s="1" t="b">
        <f t="shared" si="75"/>
        <v>1</v>
      </c>
      <c r="AO318" s="1">
        <v>9.4879999999999995</v>
      </c>
    </row>
    <row r="319" spans="1:41">
      <c r="A319" s="7">
        <v>316</v>
      </c>
      <c r="B319" s="9" t="s">
        <v>130</v>
      </c>
      <c r="C319" s="9" t="s">
        <v>31</v>
      </c>
      <c r="D319" s="9" t="s">
        <v>56</v>
      </c>
      <c r="E319" s="16" t="s">
        <v>31</v>
      </c>
      <c r="F319" s="2" t="b">
        <f t="shared" si="68"/>
        <v>0</v>
      </c>
      <c r="G319" s="2" t="b">
        <f t="shared" si="66"/>
        <v>0</v>
      </c>
      <c r="H319" s="1" t="s">
        <v>285</v>
      </c>
      <c r="J319" s="3"/>
      <c r="M319" s="1">
        <f>PRODUCT(SUM(PRODUCT(R319,overview!$J$7),PRODUCT(W319,overview!$K$7),PRODUCT(AB319,overview!$L$7)),1/SUM(overview!$J$7:$L$7))</f>
        <v>0.94937500000000008</v>
      </c>
      <c r="N319" s="1">
        <f>PRODUCT(SUM(PRODUCT(S319,overview!$J$7),PRODUCT(X319,overview!$K$7),PRODUCT(AC319,overview!$L$7)),1/SUM(overview!$J$7:$L$7))</f>
        <v>2.0506250000000001</v>
      </c>
      <c r="O319" s="1">
        <f t="shared" si="62"/>
        <v>13</v>
      </c>
      <c r="P319" s="1">
        <f t="shared" si="63"/>
        <v>5</v>
      </c>
      <c r="Q319" s="1">
        <f t="shared" si="67"/>
        <v>0.17806484889691229</v>
      </c>
      <c r="R319" s="1">
        <v>1</v>
      </c>
      <c r="S319" s="1">
        <v>2</v>
      </c>
      <c r="T319" s="1">
        <v>8</v>
      </c>
      <c r="U319" s="1">
        <v>0</v>
      </c>
      <c r="V319" s="1">
        <f t="shared" si="64"/>
        <v>0</v>
      </c>
      <c r="W319" s="1">
        <v>0.91900000000000004</v>
      </c>
      <c r="X319" s="1">
        <v>2.081</v>
      </c>
      <c r="Y319" s="1">
        <v>4</v>
      </c>
      <c r="Z319" s="1">
        <v>5</v>
      </c>
      <c r="AA319" s="1">
        <f t="shared" si="65"/>
        <v>0.55201826045170588</v>
      </c>
      <c r="AB319" s="1">
        <v>1</v>
      </c>
      <c r="AC319" s="1">
        <v>2</v>
      </c>
      <c r="AD319" s="1">
        <v>1</v>
      </c>
      <c r="AE319" s="1">
        <v>0</v>
      </c>
      <c r="AF319" s="1">
        <f t="shared" si="61"/>
        <v>0</v>
      </c>
      <c r="AH319" s="1">
        <f t="shared" si="69"/>
        <v>0.33531031213107682</v>
      </c>
      <c r="AI319" s="1">
        <f t="shared" si="70"/>
        <v>3.5920193190222875E-2</v>
      </c>
      <c r="AJ319" s="1">
        <f t="shared" si="71"/>
        <v>0.10875331564986736</v>
      </c>
      <c r="AK319" s="1">
        <f t="shared" si="72"/>
        <v>2.5477420378072617</v>
      </c>
      <c r="AL319" s="1" t="b">
        <f t="shared" si="73"/>
        <v>0</v>
      </c>
      <c r="AM319" s="1">
        <f t="shared" si="74"/>
        <v>75.645279369696823</v>
      </c>
      <c r="AN319" s="1" t="b">
        <f t="shared" si="75"/>
        <v>1</v>
      </c>
      <c r="AO319" s="1">
        <v>9.4879999999999995</v>
      </c>
    </row>
    <row r="320" spans="1:41">
      <c r="A320" s="7">
        <v>317</v>
      </c>
      <c r="B320" s="9" t="s">
        <v>100</v>
      </c>
      <c r="C320" s="9" t="s">
        <v>73</v>
      </c>
      <c r="D320" s="9" t="s">
        <v>72</v>
      </c>
      <c r="E320" s="16" t="s">
        <v>73</v>
      </c>
      <c r="F320" s="2" t="b">
        <f t="shared" si="68"/>
        <v>1</v>
      </c>
      <c r="G320" s="2" t="b">
        <f t="shared" si="66"/>
        <v>1</v>
      </c>
      <c r="H320" s="1" t="s">
        <v>285</v>
      </c>
      <c r="J320" s="3"/>
      <c r="M320" s="1">
        <f>PRODUCT(SUM(PRODUCT(R320,overview!$J$7),PRODUCT(W320,overview!$K$7),PRODUCT(AB320,overview!$L$7)),1/SUM(overview!$J$7:$L$7))</f>
        <v>0.34987499999999999</v>
      </c>
      <c r="N320" s="1">
        <f>PRODUCT(SUM(PRODUCT(S320,overview!$J$7),PRODUCT(X320,overview!$K$7),PRODUCT(AC320,overview!$L$7)),1/SUM(overview!$J$7:$L$7))</f>
        <v>2.6501250000000001</v>
      </c>
      <c r="O320" s="1">
        <f t="shared" si="62"/>
        <v>12</v>
      </c>
      <c r="P320" s="1">
        <f t="shared" si="63"/>
        <v>2</v>
      </c>
      <c r="Q320" s="1">
        <f t="shared" si="67"/>
        <v>2.2003679071741899E-2</v>
      </c>
      <c r="R320" s="1">
        <v>0.33300000000000002</v>
      </c>
      <c r="S320" s="1">
        <v>2.6669999999999998</v>
      </c>
      <c r="T320" s="1">
        <v>7</v>
      </c>
      <c r="U320" s="1">
        <v>0</v>
      </c>
      <c r="V320" s="1">
        <f t="shared" si="64"/>
        <v>0</v>
      </c>
      <c r="W320" s="1">
        <v>0.36</v>
      </c>
      <c r="X320" s="1">
        <v>2.64</v>
      </c>
      <c r="Y320" s="1">
        <v>4</v>
      </c>
      <c r="Z320" s="1">
        <v>2</v>
      </c>
      <c r="AA320" s="1">
        <f t="shared" si="65"/>
        <v>6.8181818181818177E-2</v>
      </c>
      <c r="AB320" s="1">
        <v>0.33300000000000002</v>
      </c>
      <c r="AC320" s="1">
        <v>2.6669999999999998</v>
      </c>
      <c r="AD320" s="1">
        <v>1</v>
      </c>
      <c r="AE320" s="1">
        <v>0</v>
      </c>
      <c r="AF320" s="1">
        <f t="shared" si="61"/>
        <v>0</v>
      </c>
      <c r="AH320" s="1">
        <f t="shared" si="69"/>
        <v>0.34938105318647</v>
      </c>
      <c r="AI320" s="1">
        <f t="shared" si="70"/>
        <v>3.0442123961302237E-2</v>
      </c>
      <c r="AJ320" s="1">
        <f t="shared" si="71"/>
        <v>5.2505076457668561E-2</v>
      </c>
      <c r="AK320" s="1">
        <f t="shared" si="72"/>
        <v>1.3855856026857407</v>
      </c>
      <c r="AL320" s="1" t="b">
        <f t="shared" si="73"/>
        <v>0</v>
      </c>
      <c r="AM320" s="1">
        <f t="shared" si="74"/>
        <v>72.356122260703515</v>
      </c>
      <c r="AN320" s="1" t="b">
        <f t="shared" si="75"/>
        <v>1</v>
      </c>
      <c r="AO320" s="1">
        <v>9.4879999999999995</v>
      </c>
    </row>
    <row r="321" spans="1:41">
      <c r="A321" s="7">
        <v>318</v>
      </c>
      <c r="B321" s="9" t="s">
        <v>76</v>
      </c>
      <c r="C321" s="9" t="s">
        <v>46</v>
      </c>
      <c r="D321" s="9" t="s">
        <v>45</v>
      </c>
      <c r="E321" s="16" t="s">
        <v>46</v>
      </c>
      <c r="F321" s="2" t="b">
        <f t="shared" si="68"/>
        <v>0</v>
      </c>
      <c r="G321" s="2" t="b">
        <f t="shared" si="66"/>
        <v>0</v>
      </c>
      <c r="H321" s="1" t="s">
        <v>285</v>
      </c>
      <c r="J321" s="3"/>
      <c r="M321" s="1">
        <f>PRODUCT(SUM(PRODUCT(R321,overview!$J$7),PRODUCT(W321,overview!$K$7),PRODUCT(AB321,overview!$L$7)),1/SUM(overview!$J$7:$L$7))</f>
        <v>1.01525</v>
      </c>
      <c r="N321" s="1">
        <f>PRODUCT(SUM(PRODUCT(S321,overview!$J$7),PRODUCT(X321,overview!$K$7),PRODUCT(AC321,overview!$L$7)),1/SUM(overview!$J$7:$L$7))</f>
        <v>1.98475</v>
      </c>
      <c r="O321" s="1">
        <f t="shared" si="62"/>
        <v>17</v>
      </c>
      <c r="P321" s="1">
        <f t="shared" si="63"/>
        <v>7</v>
      </c>
      <c r="Q321" s="1">
        <f t="shared" si="67"/>
        <v>0.21062809807132324</v>
      </c>
      <c r="R321" s="1">
        <v>1.038</v>
      </c>
      <c r="S321" s="1">
        <v>1.962</v>
      </c>
      <c r="T321" s="1">
        <v>9</v>
      </c>
      <c r="U321" s="1">
        <v>0</v>
      </c>
      <c r="V321" s="1">
        <f t="shared" si="64"/>
        <v>0</v>
      </c>
      <c r="W321" s="1">
        <v>1.002</v>
      </c>
      <c r="X321" s="1">
        <v>1.998</v>
      </c>
      <c r="Y321" s="1">
        <v>7</v>
      </c>
      <c r="Z321" s="1">
        <v>7</v>
      </c>
      <c r="AA321" s="1">
        <f t="shared" si="65"/>
        <v>0.50150150150150152</v>
      </c>
      <c r="AB321" s="1">
        <v>1.028</v>
      </c>
      <c r="AC321" s="1">
        <v>1.972</v>
      </c>
      <c r="AD321" s="1">
        <v>1</v>
      </c>
      <c r="AE321" s="1">
        <v>0</v>
      </c>
      <c r="AF321" s="1">
        <f t="shared" si="61"/>
        <v>0</v>
      </c>
      <c r="AH321" s="1">
        <f t="shared" si="69"/>
        <v>0.36322827205459707</v>
      </c>
      <c r="AI321" s="1">
        <f t="shared" si="70"/>
        <v>3.4854968945057595E-2</v>
      </c>
      <c r="AJ321" s="1">
        <f t="shared" si="71"/>
        <v>5.1763082312560091E-2</v>
      </c>
      <c r="AK321" s="1">
        <f t="shared" si="72"/>
        <v>0.59113881627180864</v>
      </c>
      <c r="AL321" s="1" t="b">
        <f t="shared" si="73"/>
        <v>0</v>
      </c>
      <c r="AM321" s="1">
        <f t="shared" si="74"/>
        <v>69.570631764082762</v>
      </c>
      <c r="AN321" s="1" t="b">
        <f t="shared" si="75"/>
        <v>1</v>
      </c>
      <c r="AO321" s="1">
        <v>9.4879999999999995</v>
      </c>
    </row>
    <row r="322" spans="1:41">
      <c r="A322" s="7">
        <v>319</v>
      </c>
      <c r="B322" s="9" t="s">
        <v>56</v>
      </c>
      <c r="C322" s="9" t="s">
        <v>31</v>
      </c>
      <c r="D322" s="9" t="s">
        <v>45</v>
      </c>
      <c r="E322" s="16" t="s">
        <v>46</v>
      </c>
      <c r="F322" s="2" t="b">
        <f t="shared" si="68"/>
        <v>0</v>
      </c>
      <c r="G322" s="2" t="b">
        <f t="shared" si="66"/>
        <v>0</v>
      </c>
      <c r="H322" s="1" t="s">
        <v>285</v>
      </c>
      <c r="J322" s="3"/>
      <c r="M322" s="1">
        <f>PRODUCT(SUM(PRODUCT(R322,overview!$J$7),PRODUCT(W322,overview!$K$7),PRODUCT(AB322,overview!$L$7)),1/SUM(overview!$J$7:$L$7))</f>
        <v>0.94437500000000019</v>
      </c>
      <c r="N322" s="1">
        <f>PRODUCT(SUM(PRODUCT(S322,overview!$J$7),PRODUCT(X322,overview!$K$7),PRODUCT(AC322,overview!$L$7)),1/SUM(overview!$J$7:$L$7))</f>
        <v>2.055625</v>
      </c>
      <c r="O322" s="1">
        <f t="shared" si="62"/>
        <v>9.8000000000000007</v>
      </c>
      <c r="P322" s="1">
        <f t="shared" si="63"/>
        <v>6.2</v>
      </c>
      <c r="Q322" s="1">
        <f t="shared" si="67"/>
        <v>0.29064724095780003</v>
      </c>
      <c r="R322" s="1">
        <v>1</v>
      </c>
      <c r="S322" s="1">
        <v>2</v>
      </c>
      <c r="T322" s="1">
        <v>6</v>
      </c>
      <c r="U322" s="1">
        <v>0</v>
      </c>
      <c r="V322" s="1">
        <f t="shared" si="64"/>
        <v>0</v>
      </c>
      <c r="W322" s="1">
        <v>0.91100000000000003</v>
      </c>
      <c r="X322" s="1">
        <v>2.089</v>
      </c>
      <c r="Y322" s="1">
        <v>2.8</v>
      </c>
      <c r="Z322" s="1">
        <v>5.2</v>
      </c>
      <c r="AA322" s="1">
        <f t="shared" si="65"/>
        <v>0.80988853176502773</v>
      </c>
      <c r="AB322" s="1">
        <v>1</v>
      </c>
      <c r="AC322" s="1">
        <v>2</v>
      </c>
      <c r="AD322" s="1">
        <v>1</v>
      </c>
      <c r="AE322" s="1">
        <v>1</v>
      </c>
      <c r="AF322" s="1">
        <f t="shared" si="61"/>
        <v>0.5</v>
      </c>
      <c r="AH322" s="1">
        <f t="shared" si="69"/>
        <v>0.3156498673740053</v>
      </c>
      <c r="AI322" s="1">
        <f t="shared" si="70"/>
        <v>3.2647459856994875E-2</v>
      </c>
      <c r="AJ322" s="1">
        <f t="shared" si="71"/>
        <v>4.654766687711645E-2</v>
      </c>
      <c r="AK322" s="1">
        <f t="shared" si="72"/>
        <v>0.48997919930783768</v>
      </c>
      <c r="AL322" s="1" t="b">
        <f t="shared" si="73"/>
        <v>0</v>
      </c>
      <c r="AM322" s="1">
        <f t="shared" si="74"/>
        <v>70.766618499361016</v>
      </c>
      <c r="AN322" s="1" t="b">
        <f t="shared" si="75"/>
        <v>1</v>
      </c>
      <c r="AO322" s="1">
        <v>9.4879999999999995</v>
      </c>
    </row>
    <row r="323" spans="1:41">
      <c r="A323" s="7">
        <v>320</v>
      </c>
      <c r="B323" s="9" t="s">
        <v>28</v>
      </c>
      <c r="C323" s="9" t="s">
        <v>29</v>
      </c>
      <c r="D323" s="9" t="s">
        <v>28</v>
      </c>
      <c r="E323" s="16" t="s">
        <v>29</v>
      </c>
      <c r="F323" s="2" t="b">
        <f t="shared" si="68"/>
        <v>0</v>
      </c>
      <c r="G323" s="2" t="b">
        <f t="shared" si="66"/>
        <v>0</v>
      </c>
      <c r="H323" s="1" t="s">
        <v>285</v>
      </c>
      <c r="J323" s="3"/>
      <c r="M323" s="1">
        <f>PRODUCT(SUM(PRODUCT(R323,overview!$J$7),PRODUCT(W323,overview!$K$7),PRODUCT(AB323,overview!$L$7)),1/SUM(overview!$J$7:$L$7))</f>
        <v>0.6901250000000001</v>
      </c>
      <c r="N323" s="1">
        <f>PRODUCT(SUM(PRODUCT(S323,overview!$J$7),PRODUCT(X323,overview!$K$7),PRODUCT(AC323,overview!$L$7)),1/SUM(overview!$J$7:$L$7))</f>
        <v>2.3098750000000003</v>
      </c>
      <c r="O323" s="1">
        <f t="shared" si="62"/>
        <v>9.5</v>
      </c>
      <c r="P323" s="1">
        <f t="shared" si="63"/>
        <v>3.5</v>
      </c>
      <c r="Q323" s="1">
        <f t="shared" si="67"/>
        <v>0.11007373946528207</v>
      </c>
      <c r="R323" s="1">
        <v>0.66700000000000004</v>
      </c>
      <c r="S323" s="1">
        <v>2.3330000000000002</v>
      </c>
      <c r="T323" s="1">
        <v>5</v>
      </c>
      <c r="U323" s="1">
        <v>0</v>
      </c>
      <c r="V323" s="1">
        <f t="shared" si="64"/>
        <v>0</v>
      </c>
      <c r="W323" s="1">
        <v>0.70399999999999996</v>
      </c>
      <c r="X323" s="1">
        <v>2.2959999999999998</v>
      </c>
      <c r="Y323" s="1">
        <v>4.5</v>
      </c>
      <c r="Z323" s="1">
        <v>3.5</v>
      </c>
      <c r="AA323" s="1">
        <f t="shared" si="65"/>
        <v>0.2384823848238482</v>
      </c>
      <c r="AB323" s="1">
        <v>0.66700000000000004</v>
      </c>
      <c r="AC323" s="1">
        <v>2.3330000000000002</v>
      </c>
      <c r="AD323" s="1">
        <v>0</v>
      </c>
      <c r="AE323" s="1">
        <v>0</v>
      </c>
      <c r="AF323" s="1" t="e">
        <f t="shared" ref="AF323:AF386" si="76">PRODUCT(AE323,1/AD323,1/AC323,AB323)</f>
        <v>#DIV/0!</v>
      </c>
      <c r="AH323" s="1">
        <f t="shared" si="69"/>
        <v>0.32518710759833791</v>
      </c>
      <c r="AI323" s="1">
        <f t="shared" si="70"/>
        <v>3.266846173284884E-2</v>
      </c>
      <c r="AJ323" s="1">
        <f t="shared" si="71"/>
        <v>4.7281024210926607E-2</v>
      </c>
      <c r="AK323" s="1">
        <f t="shared" si="72"/>
        <v>0.8694887318132698</v>
      </c>
      <c r="AL323" s="1" t="b">
        <f t="shared" si="73"/>
        <v>0</v>
      </c>
      <c r="AM323" s="1">
        <f t="shared" si="74"/>
        <v>73.493228765830793</v>
      </c>
      <c r="AN323" s="1" t="b">
        <f t="shared" si="75"/>
        <v>1</v>
      </c>
      <c r="AO323" s="1">
        <v>9.4879999999999995</v>
      </c>
    </row>
    <row r="324" spans="1:41">
      <c r="A324" s="7">
        <v>321</v>
      </c>
      <c r="B324" s="9" t="s">
        <v>98</v>
      </c>
      <c r="C324" s="9" t="s">
        <v>50</v>
      </c>
      <c r="D324" s="9" t="s">
        <v>98</v>
      </c>
      <c r="E324" s="16" t="s">
        <v>50</v>
      </c>
      <c r="F324" s="2" t="b">
        <f t="shared" si="68"/>
        <v>0</v>
      </c>
      <c r="G324" s="2" t="b">
        <f t="shared" si="66"/>
        <v>0</v>
      </c>
      <c r="H324" s="1" t="s">
        <v>285</v>
      </c>
      <c r="J324" s="4"/>
      <c r="M324" s="1">
        <f>PRODUCT(SUM(PRODUCT(R324,overview!$J$7),PRODUCT(W324,overview!$K$7),PRODUCT(AB324,overview!$L$7)),1/SUM(overview!$J$7:$L$7))</f>
        <v>0.357375</v>
      </c>
      <c r="N324" s="1">
        <f>PRODUCT(SUM(PRODUCT(S324,overview!$J$7),PRODUCT(X324,overview!$K$7),PRODUCT(AC324,overview!$L$7)),1/SUM(overview!$J$7:$L$7))</f>
        <v>2.6426250000000002</v>
      </c>
      <c r="O324" s="1">
        <f t="shared" ref="O324:O387" si="77">SUM(T324,Y324,AD324)</f>
        <v>7</v>
      </c>
      <c r="P324" s="1">
        <f t="shared" ref="P324:P387" si="78">SUM(U324,Z324,AE324)</f>
        <v>4</v>
      </c>
      <c r="Q324" s="1">
        <f t="shared" si="67"/>
        <v>7.7277058119969988E-2</v>
      </c>
      <c r="R324" s="1">
        <v>0.33300000000000002</v>
      </c>
      <c r="S324" s="1">
        <v>2.6669999999999998</v>
      </c>
      <c r="T324" s="1">
        <v>2</v>
      </c>
      <c r="U324" s="1">
        <v>0</v>
      </c>
      <c r="V324" s="1">
        <f t="shared" ref="V324:V387" si="79">PRODUCT(U324,1/T324,1/S324,R324)</f>
        <v>0</v>
      </c>
      <c r="W324" s="1">
        <v>0.372</v>
      </c>
      <c r="X324" s="1">
        <v>2.6280000000000001</v>
      </c>
      <c r="Y324" s="1">
        <v>5</v>
      </c>
      <c r="Z324" s="1">
        <v>4</v>
      </c>
      <c r="AA324" s="1">
        <f t="shared" ref="AA324:AA387" si="80">PRODUCT(Z324,1/Y324,1/X324,W324)</f>
        <v>0.11324200913242008</v>
      </c>
      <c r="AB324" s="1">
        <v>0.33300000000000002</v>
      </c>
      <c r="AC324" s="1">
        <v>2.6669999999999998</v>
      </c>
      <c r="AD324" s="1">
        <v>0</v>
      </c>
      <c r="AE324" s="1">
        <v>0</v>
      </c>
      <c r="AF324" s="1" t="e">
        <f t="shared" si="76"/>
        <v>#DIV/0!</v>
      </c>
      <c r="AH324" s="1">
        <f t="shared" si="69"/>
        <v>0.37010361326052843</v>
      </c>
      <c r="AI324" s="1">
        <f t="shared" si="70"/>
        <v>3.9818753072434668E-2</v>
      </c>
      <c r="AJ324" s="1">
        <f t="shared" si="71"/>
        <v>0.10156960423832684</v>
      </c>
      <c r="AK324" s="1">
        <f t="shared" si="72"/>
        <v>2.0353732806904605</v>
      </c>
      <c r="AL324" s="1" t="b">
        <f t="shared" si="73"/>
        <v>0</v>
      </c>
      <c r="AM324" s="1">
        <f t="shared" si="74"/>
        <v>87.053556616626565</v>
      </c>
      <c r="AN324" s="1" t="b">
        <f t="shared" si="75"/>
        <v>1</v>
      </c>
      <c r="AO324" s="1">
        <v>9.4879999999999995</v>
      </c>
    </row>
    <row r="325" spans="1:41">
      <c r="A325" s="7">
        <v>322</v>
      </c>
      <c r="B325" s="9" t="s">
        <v>47</v>
      </c>
      <c r="C325" s="9" t="s">
        <v>48</v>
      </c>
      <c r="D325" s="9" t="s">
        <v>62</v>
      </c>
      <c r="E325" s="16" t="s">
        <v>48</v>
      </c>
      <c r="F325" s="2" t="b">
        <f t="shared" si="68"/>
        <v>1</v>
      </c>
      <c r="G325" s="2" t="b">
        <f t="shared" ref="G325:G388" si="81">AND(NOT(D325=B325),OR(D325="CAT",D325="CAC",D325="ATA",D325="ATT",D325="TTA",D325="ATG",D325="CCG",D325="AGA",D325="CGG",D325="AGG",D325="CGA",D325="CGC",D325="TCC",D325="ACG",D325="ACC",D325="GTA",D325="TGG",D325="TAT",B325="GAA",B325="GAT",B325="GAG",B325="AAG",B325="AAA",B325="CTA",B325="CTT",B325="CTC",B325="AAC",B325="CCA",B325="CCT",B325="CAG",B325="CAA",B325="CGT",B325="AGT",B325="AGC",B325="TCA",B325="TCT",B325="GTC"))</f>
        <v>0</v>
      </c>
      <c r="H325" s="1" t="s">
        <v>285</v>
      </c>
      <c r="J325" s="4"/>
      <c r="M325" s="1">
        <f>PRODUCT(SUM(PRODUCT(R325,overview!$J$7),PRODUCT(W325,overview!$K$7),PRODUCT(AB325,overview!$L$7)),1/SUM(overview!$J$7:$L$7))</f>
        <v>0.72585</v>
      </c>
      <c r="N325" s="1">
        <f>PRODUCT(SUM(PRODUCT(S325,overview!$J$7),PRODUCT(X325,overview!$K$7),PRODUCT(AC325,overview!$L$7)),1/SUM(overview!$J$7:$L$7))</f>
        <v>2.2741500000000001</v>
      </c>
      <c r="O325" s="1">
        <f t="shared" si="77"/>
        <v>17.5</v>
      </c>
      <c r="P325" s="1">
        <f t="shared" si="78"/>
        <v>6.5</v>
      </c>
      <c r="Q325" s="1">
        <f t="shared" ref="Q325:Q388" si="82">PRODUCT(P325,1/O325,1/$N325,$M325)</f>
        <v>0.11855041601100567</v>
      </c>
      <c r="R325" s="1">
        <v>0.38300000000000001</v>
      </c>
      <c r="S325" s="1">
        <v>2.617</v>
      </c>
      <c r="T325" s="1">
        <v>7</v>
      </c>
      <c r="U325" s="1">
        <v>2</v>
      </c>
      <c r="V325" s="1">
        <f t="shared" si="79"/>
        <v>4.1814509525629123E-2</v>
      </c>
      <c r="W325" s="1">
        <v>0.90100000000000002</v>
      </c>
      <c r="X325" s="1">
        <v>2.0990000000000002</v>
      </c>
      <c r="Y325" s="1">
        <v>8.5</v>
      </c>
      <c r="Z325" s="1">
        <v>4.5</v>
      </c>
      <c r="AA325" s="1">
        <f t="shared" si="80"/>
        <v>0.22725107193901858</v>
      </c>
      <c r="AB325" s="1">
        <v>1.147</v>
      </c>
      <c r="AC325" s="1">
        <v>1.853</v>
      </c>
      <c r="AD325" s="1">
        <v>2</v>
      </c>
      <c r="AE325" s="1">
        <v>0</v>
      </c>
      <c r="AF325" s="1">
        <f t="shared" si="76"/>
        <v>0</v>
      </c>
      <c r="AH325" s="1">
        <f t="shared" si="69"/>
        <v>0.52843512930739456</v>
      </c>
      <c r="AI325" s="1">
        <f t="shared" si="70"/>
        <v>5.7753173420572061E-2</v>
      </c>
      <c r="AJ325" s="1">
        <f t="shared" si="71"/>
        <v>0.13601884187444169</v>
      </c>
      <c r="AK325" s="1">
        <f t="shared" si="72"/>
        <v>2.0528588783227284</v>
      </c>
      <c r="AL325" s="1" t="b">
        <f t="shared" si="73"/>
        <v>0</v>
      </c>
      <c r="AM325" s="1">
        <f t="shared" si="74"/>
        <v>86.783240064638505</v>
      </c>
      <c r="AN325" s="1" t="b">
        <f t="shared" si="75"/>
        <v>1</v>
      </c>
      <c r="AO325" s="1">
        <v>9.4879999999999995</v>
      </c>
    </row>
    <row r="326" spans="1:41">
      <c r="A326" s="7">
        <v>323</v>
      </c>
      <c r="B326" s="9" t="s">
        <v>32</v>
      </c>
      <c r="C326" s="9" t="s">
        <v>33</v>
      </c>
      <c r="D326" s="9" t="s">
        <v>32</v>
      </c>
      <c r="E326" s="16" t="s">
        <v>33</v>
      </c>
      <c r="F326" s="2" t="b">
        <f t="shared" si="68"/>
        <v>0</v>
      </c>
      <c r="G326" s="2" t="b">
        <f t="shared" si="81"/>
        <v>0</v>
      </c>
      <c r="H326" s="1" t="s">
        <v>285</v>
      </c>
      <c r="J326" s="3"/>
      <c r="M326" s="1">
        <f>PRODUCT(SUM(PRODUCT(R326,overview!$J$7),PRODUCT(W326,overview!$K$7),PRODUCT(AB326,overview!$L$7)),1/SUM(overview!$J$7:$L$7))</f>
        <v>0.87025000000000008</v>
      </c>
      <c r="N326" s="1">
        <f>PRODUCT(SUM(PRODUCT(S326,overview!$J$7),PRODUCT(X326,overview!$K$7),PRODUCT(AC326,overview!$L$7)),1/SUM(overview!$J$7:$L$7))</f>
        <v>2.12975</v>
      </c>
      <c r="O326" s="1">
        <f t="shared" si="77"/>
        <v>13.5</v>
      </c>
      <c r="P326" s="1">
        <f t="shared" si="78"/>
        <v>13.5</v>
      </c>
      <c r="Q326" s="1">
        <f t="shared" si="82"/>
        <v>0.40861603474586222</v>
      </c>
      <c r="R326" s="1">
        <v>0.94</v>
      </c>
      <c r="S326" s="1">
        <v>2.06</v>
      </c>
      <c r="T326" s="1">
        <v>6</v>
      </c>
      <c r="U326" s="1">
        <v>4</v>
      </c>
      <c r="V326" s="1">
        <f t="shared" si="79"/>
        <v>0.30420711974110032</v>
      </c>
      <c r="W326" s="1">
        <v>0.82599999999999996</v>
      </c>
      <c r="X326" s="1">
        <v>2.1739999999999999</v>
      </c>
      <c r="Y326" s="1">
        <v>7.5</v>
      </c>
      <c r="Z326" s="1">
        <v>9.5</v>
      </c>
      <c r="AA326" s="1">
        <f t="shared" si="80"/>
        <v>0.48126341613002144</v>
      </c>
      <c r="AB326" s="1">
        <v>1</v>
      </c>
      <c r="AC326" s="1">
        <v>2</v>
      </c>
      <c r="AD326" s="1">
        <v>0</v>
      </c>
      <c r="AE326" s="1">
        <v>0</v>
      </c>
      <c r="AF326" s="1" t="e">
        <f t="shared" si="76"/>
        <v>#DIV/0!</v>
      </c>
      <c r="AH326" s="1">
        <f t="shared" si="69"/>
        <v>0.67226107929048995</v>
      </c>
      <c r="AI326" s="1">
        <f t="shared" si="70"/>
        <v>6.3483158983791255E-2</v>
      </c>
      <c r="AJ326" s="1">
        <f t="shared" si="71"/>
        <v>0.19851588965962255</v>
      </c>
      <c r="AK326" s="1">
        <f t="shared" si="72"/>
        <v>2.5193640348708106</v>
      </c>
      <c r="AL326" s="1" t="b">
        <f t="shared" si="73"/>
        <v>0</v>
      </c>
      <c r="AM326" s="1">
        <f t="shared" si="74"/>
        <v>99.139986222239699</v>
      </c>
      <c r="AN326" s="1" t="b">
        <f t="shared" si="75"/>
        <v>1</v>
      </c>
      <c r="AO326" s="1">
        <v>9.4879999999999995</v>
      </c>
    </row>
    <row r="327" spans="1:41">
      <c r="A327" s="7">
        <v>324</v>
      </c>
      <c r="B327" s="9" t="s">
        <v>84</v>
      </c>
      <c r="C327" s="9" t="s">
        <v>37</v>
      </c>
      <c r="D327" s="9" t="s">
        <v>67</v>
      </c>
      <c r="E327" s="16" t="s">
        <v>37</v>
      </c>
      <c r="F327" s="2" t="b">
        <f t="shared" ref="F327:F390" si="83">AND(NOT(B327=D327),OR(B327="CAT",B327="CAC",B327="ATA",B327="ATT",B327="TTA",B327="ATG",B327="CCG",B327="AGA",B327="CGG",B327="AGG",B327="CGA",B327="CGC",B327="TCC",B327="ACG",B327="ACC",B327="GTA",B327="TGG",B327="TAT",D327="GAA",D327="GAT",D327="GAG",D327="AAG",D327="AAA",D327="CTA",D327="CTT",D327="CTC",D327="AAC",D327="CCA",D327="CCT",D327="CAG",D327="CAA",D327="CGT",D327="AGT",D327="AGC",D327="TCA",D327="TCT",D327="GTC"))</f>
        <v>1</v>
      </c>
      <c r="G327" s="2" t="b">
        <f t="shared" si="81"/>
        <v>1</v>
      </c>
      <c r="H327" s="1" t="s">
        <v>125</v>
      </c>
      <c r="J327" s="3"/>
      <c r="M327" s="1">
        <f>PRODUCT(SUM(PRODUCT(R327,overview!$J$7),PRODUCT(W327,overview!$K$7),PRODUCT(AB327,overview!$L$7)),1/SUM(overview!$J$7:$L$7))</f>
        <v>0.88310000000000022</v>
      </c>
      <c r="N327" s="1">
        <f>PRODUCT(SUM(PRODUCT(S327,overview!$J$7),PRODUCT(X327,overview!$K$7),PRODUCT(AC327,overview!$L$7)),1/SUM(overview!$J$7:$L$7))</f>
        <v>2.1168999999999998</v>
      </c>
      <c r="O327" s="1">
        <f t="shared" si="77"/>
        <v>13.7</v>
      </c>
      <c r="P327" s="1">
        <f t="shared" si="78"/>
        <v>6.3</v>
      </c>
      <c r="Q327" s="1">
        <f t="shared" si="82"/>
        <v>0.19183574107986726</v>
      </c>
      <c r="R327" s="1">
        <v>1.042</v>
      </c>
      <c r="S327" s="1">
        <v>1.958</v>
      </c>
      <c r="T327" s="1">
        <v>10</v>
      </c>
      <c r="U327" s="1">
        <v>1</v>
      </c>
      <c r="V327" s="1">
        <f t="shared" si="79"/>
        <v>5.3217568947906031E-2</v>
      </c>
      <c r="W327" s="1">
        <v>0.79200000000000004</v>
      </c>
      <c r="X327" s="1">
        <v>2.2080000000000002</v>
      </c>
      <c r="Y327" s="1">
        <v>2.7</v>
      </c>
      <c r="Z327" s="1">
        <v>5.3</v>
      </c>
      <c r="AA327" s="1">
        <f t="shared" si="80"/>
        <v>0.70410628019323662</v>
      </c>
      <c r="AB327" s="1">
        <v>0.93600000000000005</v>
      </c>
      <c r="AC327" s="1">
        <v>2.0640000000000001</v>
      </c>
      <c r="AD327" s="1">
        <v>1</v>
      </c>
      <c r="AE327" s="1">
        <v>0</v>
      </c>
      <c r="AF327" s="1">
        <f t="shared" si="76"/>
        <v>0</v>
      </c>
      <c r="AH327" s="1">
        <f t="shared" si="69"/>
        <v>0.78705298913991162</v>
      </c>
      <c r="AI327" s="1">
        <f t="shared" si="70"/>
        <v>0.12762737818083683</v>
      </c>
      <c r="AJ327" s="1">
        <f t="shared" si="71"/>
        <v>0.2011977501719743</v>
      </c>
      <c r="AK327" s="1">
        <f t="shared" si="72"/>
        <v>3.4679025147995644</v>
      </c>
      <c r="AL327" s="1" t="b">
        <f t="shared" si="73"/>
        <v>0</v>
      </c>
      <c r="AM327" s="1">
        <f t="shared" si="74"/>
        <v>117.34962218431831</v>
      </c>
      <c r="AN327" s="1" t="b">
        <f t="shared" si="75"/>
        <v>1</v>
      </c>
      <c r="AO327" s="1">
        <v>9.4879999999999995</v>
      </c>
    </row>
    <row r="328" spans="1:41">
      <c r="A328" s="7">
        <v>325</v>
      </c>
      <c r="B328" s="9" t="s">
        <v>51</v>
      </c>
      <c r="C328" s="9" t="s">
        <v>52</v>
      </c>
      <c r="D328" s="9" t="s">
        <v>51</v>
      </c>
      <c r="E328" s="16" t="s">
        <v>52</v>
      </c>
      <c r="F328" s="2" t="b">
        <f t="shared" si="83"/>
        <v>0</v>
      </c>
      <c r="G328" s="2" t="b">
        <f t="shared" si="81"/>
        <v>0</v>
      </c>
      <c r="H328" s="1" t="s">
        <v>125</v>
      </c>
      <c r="J328" s="3"/>
      <c r="M328" s="1">
        <f>PRODUCT(SUM(PRODUCT(R328,overview!$J$7),PRODUCT(W328,overview!$K$7),PRODUCT(AB328,overview!$L$7)),1/SUM(overview!$J$7:$L$7))</f>
        <v>0.33925000000000005</v>
      </c>
      <c r="N328" s="1">
        <f>PRODUCT(SUM(PRODUCT(S328,overview!$J$7),PRODUCT(X328,overview!$K$7),PRODUCT(AC328,overview!$L$7)),1/SUM(overview!$J$7:$L$7))</f>
        <v>2.6607500000000002</v>
      </c>
      <c r="O328" s="1">
        <f t="shared" si="77"/>
        <v>4</v>
      </c>
      <c r="P328" s="1">
        <f t="shared" si="78"/>
        <v>3</v>
      </c>
      <c r="Q328" s="1">
        <f t="shared" si="82"/>
        <v>9.562623320492343E-2</v>
      </c>
      <c r="R328" s="1">
        <v>0.33300000000000002</v>
      </c>
      <c r="S328" s="1">
        <v>2.6669999999999998</v>
      </c>
      <c r="T328" s="1">
        <v>1</v>
      </c>
      <c r="U328" s="1">
        <v>0</v>
      </c>
      <c r="V328" s="1">
        <f t="shared" si="79"/>
        <v>0</v>
      </c>
      <c r="W328" s="1">
        <v>0.34300000000000003</v>
      </c>
      <c r="X328" s="1">
        <v>2.657</v>
      </c>
      <c r="Y328" s="1">
        <v>3</v>
      </c>
      <c r="Z328" s="1">
        <v>3</v>
      </c>
      <c r="AA328" s="1">
        <f t="shared" si="80"/>
        <v>0.12909296198720363</v>
      </c>
      <c r="AB328" s="1">
        <v>0.33300000000000002</v>
      </c>
      <c r="AC328" s="1">
        <v>2.6669999999999998</v>
      </c>
      <c r="AD328" s="1">
        <v>0</v>
      </c>
      <c r="AE328" s="1">
        <v>0</v>
      </c>
      <c r="AF328" s="1" t="e">
        <f t="shared" si="76"/>
        <v>#DIV/0!</v>
      </c>
      <c r="AH328" s="1">
        <f t="shared" ref="AH328:AH391" si="84">(SUM(Z324:Z334)*SUM(W324:W334))/(SUM(Y324:Y334)*SUM(X324:X334))</f>
        <v>0.87566311089630711</v>
      </c>
      <c r="AI328" s="1">
        <f t="shared" ref="AI328:AI391" si="85">(SUM(U324:U334)*SUM(R324:R334))/(SUM(T324:T334)*SUM(S324:S334))</f>
        <v>0.11514684146263093</v>
      </c>
      <c r="AJ328" s="1">
        <f t="shared" ref="AJ328:AJ391" si="86">(SUM(AE324:AE334)*SUM(AB324:AB334))/(SUM(AD324:AD334)*SUM(AC324:AC334))</f>
        <v>0.21761324812090518</v>
      </c>
      <c r="AK328" s="1">
        <f t="shared" si="72"/>
        <v>7.1466305443255465</v>
      </c>
      <c r="AL328" s="1" t="b">
        <f t="shared" si="73"/>
        <v>0</v>
      </c>
      <c r="AM328" s="1">
        <f t="shared" si="74"/>
        <v>125.3142095584122</v>
      </c>
      <c r="AN328" s="1" t="b">
        <f t="shared" si="75"/>
        <v>1</v>
      </c>
      <c r="AO328" s="1">
        <v>9.4879999999999995</v>
      </c>
    </row>
    <row r="329" spans="1:41">
      <c r="A329" s="7">
        <v>326</v>
      </c>
      <c r="B329" s="9" t="s">
        <v>41</v>
      </c>
      <c r="C329" s="9" t="s">
        <v>42</v>
      </c>
      <c r="D329" s="9" t="s">
        <v>41</v>
      </c>
      <c r="E329" s="16" t="s">
        <v>42</v>
      </c>
      <c r="F329" s="2" t="b">
        <f t="shared" si="83"/>
        <v>0</v>
      </c>
      <c r="G329" s="2" t="b">
        <f t="shared" si="81"/>
        <v>0</v>
      </c>
      <c r="H329" s="1" t="s">
        <v>125</v>
      </c>
      <c r="J329" s="4"/>
      <c r="M329" s="1">
        <f>PRODUCT(SUM(PRODUCT(R329,overview!$J$7),PRODUCT(W329,overview!$K$7),PRODUCT(AB329,overview!$L$7)),1/SUM(overview!$J$7:$L$7))</f>
        <v>0.43525000000000003</v>
      </c>
      <c r="N329" s="1">
        <f>PRODUCT(SUM(PRODUCT(S329,overview!$J$7),PRODUCT(X329,overview!$K$7),PRODUCT(AC329,overview!$L$7)),1/SUM(overview!$J$7:$L$7))</f>
        <v>2.5647500000000001</v>
      </c>
      <c r="O329" s="1">
        <f t="shared" si="77"/>
        <v>7</v>
      </c>
      <c r="P329" s="1">
        <f t="shared" si="78"/>
        <v>10</v>
      </c>
      <c r="Q329" s="1">
        <f t="shared" si="82"/>
        <v>0.24243521367997437</v>
      </c>
      <c r="R329" s="1">
        <v>0.42899999999999999</v>
      </c>
      <c r="S329" s="1">
        <v>2.5710000000000002</v>
      </c>
      <c r="T329" s="1">
        <v>2</v>
      </c>
      <c r="U329" s="1">
        <v>0</v>
      </c>
      <c r="V329" s="1">
        <f t="shared" si="79"/>
        <v>0</v>
      </c>
      <c r="W329" s="1">
        <v>0.439</v>
      </c>
      <c r="X329" s="1">
        <v>2.5609999999999999</v>
      </c>
      <c r="Y329" s="1">
        <v>5</v>
      </c>
      <c r="Z329" s="1">
        <v>10</v>
      </c>
      <c r="AA329" s="1">
        <f t="shared" si="80"/>
        <v>0.34283483014447486</v>
      </c>
      <c r="AB329" s="1">
        <v>0.42899999999999999</v>
      </c>
      <c r="AC329" s="1">
        <v>2.5710000000000002</v>
      </c>
      <c r="AD329" s="1">
        <v>0</v>
      </c>
      <c r="AE329" s="1">
        <v>0</v>
      </c>
      <c r="AF329" s="1" t="e">
        <f t="shared" si="76"/>
        <v>#DIV/0!</v>
      </c>
      <c r="AH329" s="1">
        <f t="shared" si="84"/>
        <v>1.0687108109185548</v>
      </c>
      <c r="AI329" s="1">
        <f t="shared" si="85"/>
        <v>0.13745673851214749</v>
      </c>
      <c r="AJ329" s="1">
        <f t="shared" si="86"/>
        <v>0.33787399659450251</v>
      </c>
      <c r="AK329" s="1">
        <f t="shared" si="72"/>
        <v>11.460553589924375</v>
      </c>
      <c r="AL329" s="1" t="b">
        <f t="shared" si="73"/>
        <v>1</v>
      </c>
      <c r="AM329" s="1">
        <f t="shared" si="74"/>
        <v>133.53157938659032</v>
      </c>
      <c r="AN329" s="1" t="b">
        <f t="shared" si="75"/>
        <v>1</v>
      </c>
      <c r="AO329" s="1">
        <v>9.4879999999999995</v>
      </c>
    </row>
    <row r="330" spans="1:41">
      <c r="A330" s="7">
        <v>327</v>
      </c>
      <c r="B330" s="9" t="s">
        <v>65</v>
      </c>
      <c r="C330" s="9" t="s">
        <v>2</v>
      </c>
      <c r="D330" s="9" t="s">
        <v>83</v>
      </c>
      <c r="E330" s="16" t="s">
        <v>61</v>
      </c>
      <c r="F330" s="2" t="b">
        <f t="shared" si="83"/>
        <v>0</v>
      </c>
      <c r="G330" s="2" t="b">
        <f t="shared" si="81"/>
        <v>0</v>
      </c>
      <c r="H330" s="1" t="s">
        <v>125</v>
      </c>
      <c r="J330" s="4"/>
      <c r="M330" s="1">
        <f>PRODUCT(SUM(PRODUCT(R330,overview!$J$7),PRODUCT(W330,overview!$K$7),PRODUCT(AB330,overview!$L$7)),1/SUM(overview!$J$7:$L$7))</f>
        <v>0.67220000000000013</v>
      </c>
      <c r="N330" s="1">
        <f>PRODUCT(SUM(PRODUCT(S330,overview!$J$7),PRODUCT(X330,overview!$K$7),PRODUCT(AC330,overview!$L$7)),1/SUM(overview!$J$7:$L$7))</f>
        <v>2.3277999999999994</v>
      </c>
      <c r="O330" s="1">
        <f t="shared" si="77"/>
        <v>13</v>
      </c>
      <c r="P330" s="1">
        <f t="shared" si="78"/>
        <v>23</v>
      </c>
      <c r="Q330" s="1">
        <f t="shared" si="82"/>
        <v>0.51090167672348297</v>
      </c>
      <c r="R330" s="1">
        <v>0.33300000000000002</v>
      </c>
      <c r="S330" s="1">
        <v>2.6669999999999998</v>
      </c>
      <c r="T330" s="1">
        <v>4</v>
      </c>
      <c r="U330" s="1">
        <v>2</v>
      </c>
      <c r="V330" s="1">
        <f t="shared" si="79"/>
        <v>6.2429696287964007E-2</v>
      </c>
      <c r="W330" s="1">
        <v>0.86899999999999999</v>
      </c>
      <c r="X330" s="1">
        <v>2.1309999999999998</v>
      </c>
      <c r="Y330" s="1">
        <v>9</v>
      </c>
      <c r="Z330" s="1">
        <v>20</v>
      </c>
      <c r="AA330" s="1">
        <f t="shared" si="80"/>
        <v>0.90619948902445391</v>
      </c>
      <c r="AB330" s="1">
        <v>0.501</v>
      </c>
      <c r="AC330" s="1">
        <v>2.4990000000000001</v>
      </c>
      <c r="AD330" s="1">
        <v>0</v>
      </c>
      <c r="AE330" s="1">
        <v>1</v>
      </c>
      <c r="AF330" s="1" t="e">
        <f t="shared" si="76"/>
        <v>#DIV/0!</v>
      </c>
      <c r="AH330" s="1">
        <f t="shared" si="84"/>
        <v>1.1279448236353729</v>
      </c>
      <c r="AI330" s="1">
        <f t="shared" si="85"/>
        <v>0.169047619047619</v>
      </c>
      <c r="AJ330" s="1">
        <f t="shared" si="86"/>
        <v>0.59342213839443603</v>
      </c>
      <c r="AK330" s="1">
        <f t="shared" si="72"/>
        <v>19.038371402527439</v>
      </c>
      <c r="AL330" s="1" t="b">
        <f t="shared" si="73"/>
        <v>1</v>
      </c>
      <c r="AM330" s="1">
        <f t="shared" si="74"/>
        <v>144.69082708072978</v>
      </c>
      <c r="AN330" s="1" t="b">
        <f t="shared" si="75"/>
        <v>1</v>
      </c>
      <c r="AO330" s="1">
        <v>9.4879999999999995</v>
      </c>
    </row>
    <row r="331" spans="1:41">
      <c r="A331" s="7">
        <v>328</v>
      </c>
      <c r="B331" s="9" t="s">
        <v>89</v>
      </c>
      <c r="C331" s="9" t="s">
        <v>70</v>
      </c>
      <c r="D331" s="9" t="s">
        <v>89</v>
      </c>
      <c r="E331" s="16" t="s">
        <v>70</v>
      </c>
      <c r="F331" s="2" t="b">
        <f t="shared" si="83"/>
        <v>0</v>
      </c>
      <c r="G331" s="2" t="b">
        <f t="shared" si="81"/>
        <v>0</v>
      </c>
      <c r="H331" s="1" t="s">
        <v>125</v>
      </c>
      <c r="J331" s="4"/>
      <c r="M331" s="1">
        <f>PRODUCT(SUM(PRODUCT(R331,overview!$J$7),PRODUCT(W331,overview!$K$7),PRODUCT(AB331,overview!$L$7)),1/SUM(overview!$J$7:$L$7))</f>
        <v>0.92125000000000012</v>
      </c>
      <c r="N331" s="1">
        <f>PRODUCT(SUM(PRODUCT(S331,overview!$J$7),PRODUCT(X331,overview!$K$7),PRODUCT(AC331,overview!$L$7)),1/SUM(overview!$J$7:$L$7))</f>
        <v>2.0787500000000003</v>
      </c>
      <c r="O331" s="1">
        <f t="shared" si="77"/>
        <v>12.2</v>
      </c>
      <c r="P331" s="1">
        <f t="shared" si="78"/>
        <v>33.799999999999997</v>
      </c>
      <c r="Q331" s="1">
        <f t="shared" si="82"/>
        <v>1.227812663269028</v>
      </c>
      <c r="R331" s="1">
        <v>1</v>
      </c>
      <c r="S331" s="1">
        <v>2</v>
      </c>
      <c r="T331" s="1">
        <v>4</v>
      </c>
      <c r="U331" s="1">
        <v>2</v>
      </c>
      <c r="V331" s="1">
        <f t="shared" si="79"/>
        <v>0.25</v>
      </c>
      <c r="W331" s="1">
        <v>0.874</v>
      </c>
      <c r="X331" s="1">
        <v>2.1259999999999999</v>
      </c>
      <c r="Y331" s="1">
        <v>8.1999999999999993</v>
      </c>
      <c r="Z331" s="1">
        <v>31.8</v>
      </c>
      <c r="AA331" s="1">
        <f t="shared" si="80"/>
        <v>1.5942684074065578</v>
      </c>
      <c r="AB331" s="1">
        <v>1</v>
      </c>
      <c r="AC331" s="1">
        <v>2</v>
      </c>
      <c r="AD331" s="1">
        <v>0</v>
      </c>
      <c r="AE331" s="1">
        <v>0</v>
      </c>
      <c r="AF331" s="1" t="e">
        <f t="shared" si="76"/>
        <v>#DIV/0!</v>
      </c>
      <c r="AH331" s="1">
        <f t="shared" si="84"/>
        <v>1.1138563871102378</v>
      </c>
      <c r="AI331" s="1">
        <f t="shared" si="85"/>
        <v>0.13841625951760947</v>
      </c>
      <c r="AJ331" s="1">
        <f t="shared" si="86"/>
        <v>0.59308469903507444</v>
      </c>
      <c r="AK331" s="1">
        <f t="shared" ref="AK331:AK394" si="87">(((SUM(AJ329:AJ333))-(SUM(AI329:AI333)))^2)/(AVERAGE(AI329:AI333))</f>
        <v>23.685834002427171</v>
      </c>
      <c r="AL331" s="1" t="b">
        <f t="shared" ref="AL331:AL394" si="88">IF(AK331&gt;AO331, TRUE, FALSE)</f>
        <v>1</v>
      </c>
      <c r="AM331" s="1">
        <f t="shared" ref="AM331:AM394" si="89">(((SUM(AH329:AH333))-(SUM(AI329:AI333)))^2)/(AVERAGE(AI329:AI333))</f>
        <v>151.02594424815013</v>
      </c>
      <c r="AN331" s="1" t="b">
        <f t="shared" ref="AN331:AN394" si="90">IF(AM331&gt;AO331, TRUE, FALSE)</f>
        <v>1</v>
      </c>
      <c r="AO331" s="1">
        <v>9.4879999999999995</v>
      </c>
    </row>
    <row r="332" spans="1:41">
      <c r="A332" s="7">
        <v>329</v>
      </c>
      <c r="B332" s="9" t="s">
        <v>58</v>
      </c>
      <c r="C332" s="9" t="s">
        <v>59</v>
      </c>
      <c r="D332" s="9" t="s">
        <v>30</v>
      </c>
      <c r="E332" s="16" t="s">
        <v>31</v>
      </c>
      <c r="F332" s="2" t="b">
        <f t="shared" si="83"/>
        <v>0</v>
      </c>
      <c r="G332" s="2" t="b">
        <f t="shared" si="81"/>
        <v>1</v>
      </c>
      <c r="H332" s="1" t="s">
        <v>125</v>
      </c>
      <c r="J332" s="4"/>
      <c r="M332" s="1">
        <f>PRODUCT(SUM(PRODUCT(R332,overview!$J$7),PRODUCT(W332,overview!$K$7),PRODUCT(AB332,overview!$L$7)),1/SUM(overview!$J$7:$L$7))</f>
        <v>0.70087500000000003</v>
      </c>
      <c r="N332" s="1">
        <f>PRODUCT(SUM(PRODUCT(S332,overview!$J$7),PRODUCT(X332,overview!$K$7),PRODUCT(AC332,overview!$L$7)),1/SUM(overview!$J$7:$L$7))</f>
        <v>2.2991250000000001</v>
      </c>
      <c r="O332" s="1">
        <f t="shared" si="77"/>
        <v>8.5</v>
      </c>
      <c r="P332" s="1">
        <f t="shared" si="78"/>
        <v>35.5</v>
      </c>
      <c r="Q332" s="1">
        <f t="shared" si="82"/>
        <v>1.2731729782110202</v>
      </c>
      <c r="R332" s="1">
        <v>0.443</v>
      </c>
      <c r="S332" s="1">
        <v>2.5569999999999999</v>
      </c>
      <c r="T332" s="1">
        <v>3</v>
      </c>
      <c r="U332" s="1">
        <v>1</v>
      </c>
      <c r="V332" s="1">
        <f t="shared" si="79"/>
        <v>5.7749967409724941E-2</v>
      </c>
      <c r="W332" s="1">
        <v>0.83899999999999997</v>
      </c>
      <c r="X332" s="1">
        <v>2.161</v>
      </c>
      <c r="Y332" s="1">
        <v>4.5</v>
      </c>
      <c r="Z332" s="1">
        <v>33.5</v>
      </c>
      <c r="AA332" s="1">
        <f t="shared" si="80"/>
        <v>2.8902771350712118</v>
      </c>
      <c r="AB332" s="1">
        <v>0.85799999999999998</v>
      </c>
      <c r="AC332" s="1">
        <v>2.1419999999999999</v>
      </c>
      <c r="AD332" s="1">
        <v>1</v>
      </c>
      <c r="AE332" s="1">
        <v>1</v>
      </c>
      <c r="AF332" s="1">
        <f t="shared" si="76"/>
        <v>0.40056022408963587</v>
      </c>
      <c r="AH332" s="1">
        <f t="shared" si="84"/>
        <v>1.0329841711173484</v>
      </c>
      <c r="AI332" s="1">
        <f t="shared" si="85"/>
        <v>0.1443064100714076</v>
      </c>
      <c r="AJ332" s="1">
        <f t="shared" si="86"/>
        <v>0.60006909258406271</v>
      </c>
      <c r="AK332" s="1">
        <f t="shared" si="87"/>
        <v>25.931160959596419</v>
      </c>
      <c r="AL332" s="1" t="b">
        <f t="shared" si="88"/>
        <v>1</v>
      </c>
      <c r="AM332" s="1">
        <f t="shared" si="89"/>
        <v>155.14478293039505</v>
      </c>
      <c r="AN332" s="1" t="b">
        <f t="shared" si="90"/>
        <v>1</v>
      </c>
      <c r="AO332" s="1">
        <v>9.4879999999999995</v>
      </c>
    </row>
    <row r="333" spans="1:41">
      <c r="A333" s="7">
        <v>330</v>
      </c>
      <c r="B333" s="9" t="s">
        <v>79</v>
      </c>
      <c r="C333" s="9" t="s">
        <v>48</v>
      </c>
      <c r="D333" s="9" t="s">
        <v>32</v>
      </c>
      <c r="E333" s="16" t="s">
        <v>33</v>
      </c>
      <c r="F333" s="2" t="b">
        <f t="shared" si="83"/>
        <v>0</v>
      </c>
      <c r="G333" s="2" t="b">
        <f t="shared" si="81"/>
        <v>1</v>
      </c>
      <c r="H333" s="1" t="s">
        <v>125</v>
      </c>
      <c r="J333" s="3"/>
      <c r="M333" s="1">
        <f>PRODUCT(SUM(PRODUCT(R333,overview!$J$7),PRODUCT(W333,overview!$K$7),PRODUCT(AB333,overview!$L$7)),1/SUM(overview!$J$7:$L$7))</f>
        <v>0.80570000000000008</v>
      </c>
      <c r="N333" s="1">
        <f>PRODUCT(SUM(PRODUCT(S333,overview!$J$7),PRODUCT(X333,overview!$K$7),PRODUCT(AC333,overview!$L$7)),1/SUM(overview!$J$7:$L$7))</f>
        <v>2.1943000000000001</v>
      </c>
      <c r="O333" s="1">
        <f t="shared" si="77"/>
        <v>11</v>
      </c>
      <c r="P333" s="1">
        <f t="shared" si="78"/>
        <v>46</v>
      </c>
      <c r="Q333" s="1">
        <f t="shared" si="82"/>
        <v>1.5354741416811326</v>
      </c>
      <c r="R333" s="1">
        <v>0.755</v>
      </c>
      <c r="S333" s="1">
        <v>2.2450000000000001</v>
      </c>
      <c r="T333" s="1">
        <v>6.5</v>
      </c>
      <c r="U333" s="1">
        <v>13.5</v>
      </c>
      <c r="V333" s="1">
        <f t="shared" si="79"/>
        <v>0.69847524413225981</v>
      </c>
      <c r="W333" s="1">
        <v>0.82299999999999995</v>
      </c>
      <c r="X333" s="1">
        <v>2.177</v>
      </c>
      <c r="Y333" s="1">
        <v>3.5</v>
      </c>
      <c r="Z333" s="1">
        <v>31.5</v>
      </c>
      <c r="AA333" s="1">
        <f t="shared" si="80"/>
        <v>3.402388608176389</v>
      </c>
      <c r="AB333" s="1">
        <v>1.083</v>
      </c>
      <c r="AC333" s="1">
        <v>1.917</v>
      </c>
      <c r="AD333" s="1">
        <v>1</v>
      </c>
      <c r="AE333" s="1">
        <v>1</v>
      </c>
      <c r="AF333" s="1">
        <f t="shared" si="76"/>
        <v>0.56494522691705795</v>
      </c>
      <c r="AH333" s="1">
        <f t="shared" si="84"/>
        <v>1.0751261832189931</v>
      </c>
      <c r="AI333" s="1">
        <f t="shared" si="85"/>
        <v>0.13909027580690939</v>
      </c>
      <c r="AJ333" s="1">
        <f t="shared" si="86"/>
        <v>0.46132815595530552</v>
      </c>
      <c r="AK333" s="1">
        <f t="shared" si="87"/>
        <v>21.687997053304972</v>
      </c>
      <c r="AL333" s="1" t="b">
        <f t="shared" si="88"/>
        <v>1</v>
      </c>
      <c r="AM333" s="1">
        <f t="shared" si="89"/>
        <v>162.38610121816723</v>
      </c>
      <c r="AN333" s="1" t="b">
        <f t="shared" si="90"/>
        <v>1</v>
      </c>
      <c r="AO333" s="1">
        <v>9.4879999999999995</v>
      </c>
    </row>
    <row r="334" spans="1:41">
      <c r="A334" s="7">
        <v>331</v>
      </c>
      <c r="B334" s="9" t="s">
        <v>64</v>
      </c>
      <c r="C334" s="9" t="s">
        <v>2</v>
      </c>
      <c r="D334" s="9" t="s">
        <v>83</v>
      </c>
      <c r="E334" s="16" t="s">
        <v>61</v>
      </c>
      <c r="F334" s="2" t="b">
        <f t="shared" si="83"/>
        <v>0</v>
      </c>
      <c r="G334" s="2" t="b">
        <f t="shared" si="81"/>
        <v>1</v>
      </c>
      <c r="H334" s="1" t="s">
        <v>125</v>
      </c>
      <c r="M334" s="1">
        <f>PRODUCT(SUM(PRODUCT(R334,overview!$J$7),PRODUCT(W334,overview!$K$7),PRODUCT(AB334,overview!$L$7)),1/SUM(overview!$J$7:$L$7))</f>
        <v>0.62532500000000013</v>
      </c>
      <c r="N334" s="1">
        <f>PRODUCT(SUM(PRODUCT(S334,overview!$J$7),PRODUCT(X334,overview!$K$7),PRODUCT(AC334,overview!$L$7)),1/SUM(overview!$J$7:$L$7))</f>
        <v>2.3746749999999999</v>
      </c>
      <c r="O334" s="1">
        <f t="shared" si="77"/>
        <v>17.5</v>
      </c>
      <c r="P334" s="1">
        <f t="shared" si="78"/>
        <v>33.5</v>
      </c>
      <c r="Q334" s="1">
        <f t="shared" si="82"/>
        <v>0.50409033416602889</v>
      </c>
      <c r="R334" s="1">
        <v>0.33300000000000002</v>
      </c>
      <c r="S334" s="1">
        <v>2.6669999999999998</v>
      </c>
      <c r="T334" s="1">
        <v>7</v>
      </c>
      <c r="U334" s="1">
        <v>0</v>
      </c>
      <c r="V334" s="1">
        <f t="shared" si="79"/>
        <v>0</v>
      </c>
      <c r="W334" s="1">
        <v>0.79400000000000004</v>
      </c>
      <c r="X334" s="1">
        <v>2.206</v>
      </c>
      <c r="Y334" s="1">
        <v>9.5</v>
      </c>
      <c r="Z334" s="1">
        <v>32.5</v>
      </c>
      <c r="AA334" s="1">
        <f t="shared" si="80"/>
        <v>1.2313308202509903</v>
      </c>
      <c r="AB334" s="1">
        <v>0.501</v>
      </c>
      <c r="AC334" s="1">
        <v>2.4990000000000001</v>
      </c>
      <c r="AD334" s="1">
        <v>1</v>
      </c>
      <c r="AE334" s="1">
        <v>1</v>
      </c>
      <c r="AF334" s="1">
        <f t="shared" si="76"/>
        <v>0.20048019207683071</v>
      </c>
      <c r="AH334" s="1">
        <f t="shared" si="84"/>
        <v>1.1512628607967255</v>
      </c>
      <c r="AI334" s="1">
        <f t="shared" si="85"/>
        <v>0.14192403533942458</v>
      </c>
      <c r="AJ334" s="1">
        <f t="shared" si="86"/>
        <v>0.43433969039028425</v>
      </c>
      <c r="AK334" s="1">
        <f t="shared" si="87"/>
        <v>16.222776427897905</v>
      </c>
      <c r="AL334" s="1" t="b">
        <f t="shared" si="88"/>
        <v>1</v>
      </c>
      <c r="AM334" s="1">
        <f t="shared" si="89"/>
        <v>154.14962432906299</v>
      </c>
      <c r="AN334" s="1" t="b">
        <f t="shared" si="90"/>
        <v>1</v>
      </c>
      <c r="AO334" s="1">
        <v>9.4879999999999995</v>
      </c>
    </row>
    <row r="335" spans="1:41">
      <c r="A335" s="7">
        <v>332</v>
      </c>
      <c r="B335" s="9" t="s">
        <v>54</v>
      </c>
      <c r="C335" s="9" t="s">
        <v>55</v>
      </c>
      <c r="D335" s="9" t="s">
        <v>53</v>
      </c>
      <c r="E335" s="16" t="s">
        <v>33</v>
      </c>
      <c r="F335" s="2" t="b">
        <f t="shared" si="83"/>
        <v>0</v>
      </c>
      <c r="G335" s="2" t="b">
        <f t="shared" si="81"/>
        <v>1</v>
      </c>
      <c r="H335" s="1" t="s">
        <v>125</v>
      </c>
      <c r="M335" s="1">
        <f>PRODUCT(SUM(PRODUCT(R335,overview!$J$7),PRODUCT(W335,overview!$K$7),PRODUCT(AB335,overview!$L$7)),1/SUM(overview!$J$7:$L$7))</f>
        <v>0.53379999999999994</v>
      </c>
      <c r="N335" s="1">
        <f>PRODUCT(SUM(PRODUCT(S335,overview!$J$7),PRODUCT(X335,overview!$K$7),PRODUCT(AC335,overview!$L$7)),1/SUM(overview!$J$7:$L$7))</f>
        <v>2.4661999999999997</v>
      </c>
      <c r="O335" s="1">
        <f t="shared" si="77"/>
        <v>10.7</v>
      </c>
      <c r="P335" s="1">
        <f t="shared" si="78"/>
        <v>49.3</v>
      </c>
      <c r="Q335" s="1">
        <f t="shared" si="82"/>
        <v>0.99727152219503024</v>
      </c>
      <c r="R335" s="1">
        <v>0.47899999999999998</v>
      </c>
      <c r="S335" s="1">
        <v>2.5209999999999999</v>
      </c>
      <c r="T335" s="1">
        <v>4.5</v>
      </c>
      <c r="U335" s="1">
        <v>5.5</v>
      </c>
      <c r="V335" s="1">
        <f t="shared" si="79"/>
        <v>0.2322270703865309</v>
      </c>
      <c r="W335" s="1">
        <v>0.56399999999999995</v>
      </c>
      <c r="X335" s="1">
        <v>2.4359999999999999</v>
      </c>
      <c r="Y335" s="1">
        <v>6.2</v>
      </c>
      <c r="Z335" s="1">
        <v>41.8</v>
      </c>
      <c r="AA335" s="1">
        <f t="shared" si="80"/>
        <v>1.5609407277927854</v>
      </c>
      <c r="AB335" s="1">
        <v>0.54600000000000004</v>
      </c>
      <c r="AC335" s="1">
        <v>2.4540000000000002</v>
      </c>
      <c r="AD335" s="1">
        <v>0</v>
      </c>
      <c r="AE335" s="1">
        <v>2</v>
      </c>
      <c r="AF335" s="1" t="e">
        <f t="shared" si="76"/>
        <v>#DIV/0!</v>
      </c>
      <c r="AH335" s="1">
        <f t="shared" si="84"/>
        <v>1.110793283280133</v>
      </c>
      <c r="AI335" s="1">
        <f t="shared" si="85"/>
        <v>0.13989800665534727</v>
      </c>
      <c r="AJ335" s="1">
        <f t="shared" si="86"/>
        <v>0.36183558930340048</v>
      </c>
      <c r="AK335" s="1">
        <f t="shared" si="87"/>
        <v>10.887554495428736</v>
      </c>
      <c r="AL335" s="1" t="b">
        <f t="shared" si="88"/>
        <v>1</v>
      </c>
      <c r="AM335" s="1">
        <f t="shared" si="89"/>
        <v>143.59785700417049</v>
      </c>
      <c r="AN335" s="1" t="b">
        <f t="shared" si="90"/>
        <v>1</v>
      </c>
      <c r="AO335" s="1">
        <v>9.4879999999999995</v>
      </c>
    </row>
    <row r="336" spans="1:41">
      <c r="A336" s="7">
        <v>333</v>
      </c>
      <c r="B336" s="9" t="s">
        <v>51</v>
      </c>
      <c r="C336" s="9" t="s">
        <v>52</v>
      </c>
      <c r="D336" s="9" t="s">
        <v>43</v>
      </c>
      <c r="E336" s="16" t="s">
        <v>44</v>
      </c>
      <c r="F336" s="2" t="b">
        <f t="shared" si="83"/>
        <v>1</v>
      </c>
      <c r="G336" s="2" t="b">
        <f t="shared" si="81"/>
        <v>1</v>
      </c>
      <c r="H336" s="2" t="s">
        <v>125</v>
      </c>
      <c r="J336" s="2"/>
      <c r="K336" s="2"/>
      <c r="L336" s="2"/>
      <c r="M336" s="1">
        <f>PRODUCT(SUM(PRODUCT(R336,overview!$J$7),PRODUCT(W336,overview!$K$7),PRODUCT(AB336,overview!$L$7)),1/SUM(overview!$J$7:$L$7))</f>
        <v>0.52990000000000004</v>
      </c>
      <c r="N336" s="1">
        <f>PRODUCT(SUM(PRODUCT(S336,overview!$J$7),PRODUCT(X336,overview!$K$7),PRODUCT(AC336,overview!$L$7)),1/SUM(overview!$J$7:$L$7))</f>
        <v>2.4701000000000004</v>
      </c>
      <c r="O336" s="1">
        <f t="shared" si="77"/>
        <v>10.5</v>
      </c>
      <c r="P336" s="1">
        <f t="shared" si="78"/>
        <v>30.5</v>
      </c>
      <c r="Q336" s="1">
        <f t="shared" si="82"/>
        <v>0.62314616142396395</v>
      </c>
      <c r="R336" s="1">
        <v>0.51300000000000001</v>
      </c>
      <c r="S336" s="1">
        <v>2.4870000000000001</v>
      </c>
      <c r="T336" s="1">
        <v>4.5</v>
      </c>
      <c r="U336" s="1">
        <v>6.5</v>
      </c>
      <c r="V336" s="1">
        <f t="shared" si="79"/>
        <v>0.29794933655006028</v>
      </c>
      <c r="W336" s="1">
        <v>0.54600000000000004</v>
      </c>
      <c r="X336" s="1">
        <v>2.4540000000000002</v>
      </c>
      <c r="Y336" s="1">
        <v>6</v>
      </c>
      <c r="Z336" s="1">
        <v>22</v>
      </c>
      <c r="AA336" s="1">
        <f t="shared" si="80"/>
        <v>0.81581092094539531</v>
      </c>
      <c r="AB336" s="1">
        <v>0.36399999999999999</v>
      </c>
      <c r="AC336" s="1">
        <v>2.6360000000000001</v>
      </c>
      <c r="AD336" s="1">
        <v>0</v>
      </c>
      <c r="AE336" s="1">
        <v>2</v>
      </c>
      <c r="AF336" s="1" t="e">
        <f t="shared" si="76"/>
        <v>#DIV/0!</v>
      </c>
      <c r="AH336" s="1">
        <f t="shared" si="84"/>
        <v>0.98936398592372177</v>
      </c>
      <c r="AI336" s="1">
        <f t="shared" si="85"/>
        <v>0.13802637175669927</v>
      </c>
      <c r="AJ336" s="1">
        <f t="shared" si="86"/>
        <v>0.35620810724545166</v>
      </c>
      <c r="AK336" s="1">
        <f t="shared" si="87"/>
        <v>8.8709756230464745</v>
      </c>
      <c r="AL336" s="1" t="b">
        <f t="shared" si="88"/>
        <v>0</v>
      </c>
      <c r="AM336" s="1">
        <f t="shared" si="89"/>
        <v>131.04824459810905</v>
      </c>
      <c r="AN336" s="1" t="b">
        <f t="shared" si="90"/>
        <v>1</v>
      </c>
      <c r="AO336" s="1">
        <v>9.4879999999999995</v>
      </c>
    </row>
    <row r="337" spans="1:41">
      <c r="A337" s="7">
        <v>334</v>
      </c>
      <c r="B337" s="9" t="s">
        <v>65</v>
      </c>
      <c r="C337" s="9" t="s">
        <v>2</v>
      </c>
      <c r="D337" s="9" t="s">
        <v>51</v>
      </c>
      <c r="E337" s="16" t="s">
        <v>52</v>
      </c>
      <c r="F337" s="2" t="b">
        <f t="shared" si="83"/>
        <v>1</v>
      </c>
      <c r="G337" s="2" t="b">
        <f t="shared" si="81"/>
        <v>0</v>
      </c>
      <c r="H337" s="1" t="s">
        <v>125</v>
      </c>
      <c r="K337" s="2"/>
      <c r="L337" s="2"/>
      <c r="M337" s="1">
        <f>PRODUCT(SUM(PRODUCT(R337,overview!$J$7),PRODUCT(W337,overview!$K$7),PRODUCT(AB337,overview!$L$7)),1/SUM(overview!$J$7:$L$7))</f>
        <v>0.44362499999999994</v>
      </c>
      <c r="N337" s="1">
        <f>PRODUCT(SUM(PRODUCT(S337,overview!$J$7),PRODUCT(X337,overview!$K$7),PRODUCT(AC337,overview!$L$7)),1/SUM(overview!$J$7:$L$7))</f>
        <v>2.5563750000000001</v>
      </c>
      <c r="O337" s="1">
        <f t="shared" si="77"/>
        <v>9.8000000000000007</v>
      </c>
      <c r="P337" s="1">
        <f t="shared" si="78"/>
        <v>14.2</v>
      </c>
      <c r="Q337" s="1">
        <f t="shared" si="82"/>
        <v>0.25145120392296566</v>
      </c>
      <c r="R337" s="1">
        <v>0.33300000000000002</v>
      </c>
      <c r="S337" s="1">
        <v>2.6669999999999998</v>
      </c>
      <c r="T337" s="1">
        <v>4</v>
      </c>
      <c r="U337" s="1">
        <v>0</v>
      </c>
      <c r="V337" s="1">
        <f t="shared" si="79"/>
        <v>0</v>
      </c>
      <c r="W337" s="1">
        <v>0.51</v>
      </c>
      <c r="X337" s="1">
        <v>2.4900000000000002</v>
      </c>
      <c r="Y337" s="1">
        <v>5.8</v>
      </c>
      <c r="Z337" s="1">
        <v>13.2</v>
      </c>
      <c r="AA337" s="1">
        <f t="shared" si="80"/>
        <v>0.46614042376402154</v>
      </c>
      <c r="AB337" s="1">
        <v>0.33300000000000002</v>
      </c>
      <c r="AC337" s="1">
        <v>2.6669999999999998</v>
      </c>
      <c r="AD337" s="1">
        <v>0</v>
      </c>
      <c r="AE337" s="1">
        <v>1</v>
      </c>
      <c r="AF337" s="1" t="e">
        <f t="shared" si="76"/>
        <v>#DIV/0!</v>
      </c>
      <c r="AH337" s="1">
        <f t="shared" si="84"/>
        <v>0.87426611138120436</v>
      </c>
      <c r="AI337" s="1">
        <f t="shared" si="85"/>
        <v>0.1451340627252346</v>
      </c>
      <c r="AJ337" s="1">
        <f t="shared" si="86"/>
        <v>0.32855589999597401</v>
      </c>
      <c r="AK337" s="1">
        <f t="shared" si="87"/>
        <v>7.2147776792101048</v>
      </c>
      <c r="AL337" s="1" t="b">
        <f t="shared" si="88"/>
        <v>0</v>
      </c>
      <c r="AM337" s="1">
        <f t="shared" si="89"/>
        <v>107.3271707772146</v>
      </c>
      <c r="AN337" s="1" t="b">
        <f t="shared" si="90"/>
        <v>1</v>
      </c>
      <c r="AO337" s="1">
        <v>9.4879999999999995</v>
      </c>
    </row>
    <row r="338" spans="1:41">
      <c r="A338" s="7">
        <v>335</v>
      </c>
      <c r="B338" s="9" t="s">
        <v>138</v>
      </c>
      <c r="C338" s="9" t="s">
        <v>33</v>
      </c>
      <c r="D338" s="9" t="s">
        <v>32</v>
      </c>
      <c r="E338" s="16" t="s">
        <v>33</v>
      </c>
      <c r="F338" s="2" t="b">
        <f t="shared" si="83"/>
        <v>0</v>
      </c>
      <c r="G338" s="2" t="b">
        <f t="shared" si="81"/>
        <v>0</v>
      </c>
      <c r="H338" s="1" t="s">
        <v>125</v>
      </c>
      <c r="M338" s="1">
        <f>PRODUCT(SUM(PRODUCT(R338,overview!$J$7),PRODUCT(W338,overview!$K$7),PRODUCT(AB338,overview!$L$7)),1/SUM(overview!$J$7:$L$7))</f>
        <v>0.9118750000000001</v>
      </c>
      <c r="N338" s="1">
        <f>PRODUCT(SUM(PRODUCT(S338,overview!$J$7),PRODUCT(X338,overview!$K$7),PRODUCT(AC338,overview!$L$7)),1/SUM(overview!$J$7:$L$7))</f>
        <v>2.0881250000000002</v>
      </c>
      <c r="O338" s="1">
        <f t="shared" si="77"/>
        <v>17.5</v>
      </c>
      <c r="P338" s="1">
        <f t="shared" si="78"/>
        <v>12.5</v>
      </c>
      <c r="Q338" s="1">
        <f t="shared" si="82"/>
        <v>0.31192542865694622</v>
      </c>
      <c r="R338" s="1">
        <v>1</v>
      </c>
      <c r="S338" s="1">
        <v>2</v>
      </c>
      <c r="T338" s="1">
        <v>6</v>
      </c>
      <c r="U338" s="1">
        <v>0</v>
      </c>
      <c r="V338" s="1">
        <f t="shared" si="79"/>
        <v>0</v>
      </c>
      <c r="W338" s="1">
        <v>0.85899999999999999</v>
      </c>
      <c r="X338" s="1">
        <v>2.141</v>
      </c>
      <c r="Y338" s="1">
        <v>10.5</v>
      </c>
      <c r="Z338" s="1">
        <v>12.5</v>
      </c>
      <c r="AA338" s="1">
        <f t="shared" si="80"/>
        <v>0.47763617357265181</v>
      </c>
      <c r="AB338" s="1">
        <v>1</v>
      </c>
      <c r="AC338" s="1">
        <v>2</v>
      </c>
      <c r="AD338" s="1">
        <v>1</v>
      </c>
      <c r="AE338" s="1">
        <v>0</v>
      </c>
      <c r="AF338" s="1">
        <f t="shared" si="76"/>
        <v>0</v>
      </c>
      <c r="AH338" s="1">
        <f t="shared" si="84"/>
        <v>0.7827883523312954</v>
      </c>
      <c r="AI338" s="1">
        <f t="shared" si="85"/>
        <v>0.11667441727022887</v>
      </c>
      <c r="AJ338" s="1">
        <f t="shared" si="86"/>
        <v>0.30044136191677173</v>
      </c>
      <c r="AK338" s="1">
        <f t="shared" si="87"/>
        <v>5.9578573578198935</v>
      </c>
      <c r="AL338" s="1" t="b">
        <f t="shared" si="88"/>
        <v>0</v>
      </c>
      <c r="AM338" s="1">
        <f t="shared" si="89"/>
        <v>82.535237282366865</v>
      </c>
      <c r="AN338" s="1" t="b">
        <f t="shared" si="90"/>
        <v>1</v>
      </c>
      <c r="AO338" s="1">
        <v>9.4879999999999995</v>
      </c>
    </row>
    <row r="339" spans="1:41">
      <c r="A339" s="7">
        <v>336</v>
      </c>
      <c r="B339" s="9" t="s">
        <v>47</v>
      </c>
      <c r="C339" s="9" t="s">
        <v>48</v>
      </c>
      <c r="D339" s="9" t="s">
        <v>62</v>
      </c>
      <c r="E339" s="16" t="s">
        <v>48</v>
      </c>
      <c r="F339" s="2" t="b">
        <f t="shared" si="83"/>
        <v>1</v>
      </c>
      <c r="G339" s="2" t="b">
        <f t="shared" si="81"/>
        <v>0</v>
      </c>
      <c r="H339" s="1" t="s">
        <v>125</v>
      </c>
      <c r="M339" s="1">
        <f>PRODUCT(SUM(PRODUCT(R339,overview!$J$7),PRODUCT(W339,overview!$K$7),PRODUCT(AB339,overview!$L$7)),1/SUM(overview!$J$7:$L$7))</f>
        <v>0.89352500000000001</v>
      </c>
      <c r="N339" s="1">
        <f>PRODUCT(SUM(PRODUCT(S339,overview!$J$7),PRODUCT(X339,overview!$K$7),PRODUCT(AC339,overview!$L$7)),1/SUM(overview!$J$7:$L$7))</f>
        <v>2.1064750000000001</v>
      </c>
      <c r="O339" s="1">
        <f t="shared" si="77"/>
        <v>23.5</v>
      </c>
      <c r="P339" s="1">
        <f t="shared" si="78"/>
        <v>18.5</v>
      </c>
      <c r="Q339" s="1">
        <f t="shared" si="82"/>
        <v>0.3339290985520077</v>
      </c>
      <c r="R339" s="1">
        <v>0.97099999999999997</v>
      </c>
      <c r="S339" s="1">
        <v>2.0289999999999999</v>
      </c>
      <c r="T339" s="1">
        <v>11</v>
      </c>
      <c r="U339" s="1">
        <v>1</v>
      </c>
      <c r="V339" s="1">
        <f t="shared" si="79"/>
        <v>4.3505533402034148E-2</v>
      </c>
      <c r="W339" s="1">
        <v>0.84</v>
      </c>
      <c r="X339" s="1">
        <v>2.16</v>
      </c>
      <c r="Y339" s="1">
        <v>10.5</v>
      </c>
      <c r="Z339" s="1">
        <v>17.5</v>
      </c>
      <c r="AA339" s="1">
        <f t="shared" si="80"/>
        <v>0.64814814814814803</v>
      </c>
      <c r="AB339" s="1">
        <v>1.147</v>
      </c>
      <c r="AC339" s="1">
        <v>1.853</v>
      </c>
      <c r="AD339" s="1">
        <v>2</v>
      </c>
      <c r="AE339" s="1">
        <v>0</v>
      </c>
      <c r="AF339" s="1">
        <f t="shared" si="76"/>
        <v>0</v>
      </c>
      <c r="AH339" s="1">
        <f t="shared" si="84"/>
        <v>0.67346174435414663</v>
      </c>
      <c r="AI339" s="1">
        <f t="shared" si="85"/>
        <v>0.12201828371008668</v>
      </c>
      <c r="AJ339" s="1">
        <f t="shared" si="86"/>
        <v>0.29188850610710931</v>
      </c>
      <c r="AK339" s="1">
        <f t="shared" si="87"/>
        <v>4.9603202821478085</v>
      </c>
      <c r="AL339" s="1" t="b">
        <f t="shared" si="88"/>
        <v>0</v>
      </c>
      <c r="AM339" s="1">
        <f t="shared" si="89"/>
        <v>69.236717297848074</v>
      </c>
      <c r="AN339" s="1" t="b">
        <f t="shared" si="90"/>
        <v>1</v>
      </c>
      <c r="AO339" s="1">
        <v>9.4879999999999995</v>
      </c>
    </row>
    <row r="340" spans="1:41">
      <c r="A340" s="7">
        <v>337</v>
      </c>
      <c r="B340" s="9" t="s">
        <v>56</v>
      </c>
      <c r="C340" s="9" t="s">
        <v>31</v>
      </c>
      <c r="D340" s="9" t="s">
        <v>30</v>
      </c>
      <c r="E340" s="16" t="s">
        <v>31</v>
      </c>
      <c r="F340" s="2" t="b">
        <f t="shared" si="83"/>
        <v>0</v>
      </c>
      <c r="G340" s="2" t="b">
        <f t="shared" si="81"/>
        <v>0</v>
      </c>
      <c r="H340" s="1" t="s">
        <v>125</v>
      </c>
      <c r="M340" s="1">
        <f>PRODUCT(SUM(PRODUCT(R340,overview!$J$7),PRODUCT(W340,overview!$K$7),PRODUCT(AB340,overview!$L$7)),1/SUM(overview!$J$7:$L$7))</f>
        <v>1.0050000000000001</v>
      </c>
      <c r="N340" s="1">
        <f>PRODUCT(SUM(PRODUCT(S340,overview!$J$7),PRODUCT(X340,overview!$K$7),PRODUCT(AC340,overview!$L$7)),1/SUM(overview!$J$7:$L$7))</f>
        <v>1.9950000000000001</v>
      </c>
      <c r="O340" s="1">
        <f t="shared" si="77"/>
        <v>17</v>
      </c>
      <c r="P340" s="1">
        <f t="shared" si="78"/>
        <v>17</v>
      </c>
      <c r="Q340" s="1">
        <f t="shared" si="82"/>
        <v>0.50375939849624063</v>
      </c>
      <c r="R340" s="1">
        <v>1</v>
      </c>
      <c r="S340" s="1">
        <v>2</v>
      </c>
      <c r="T340" s="1">
        <v>7</v>
      </c>
      <c r="U340" s="1">
        <v>0</v>
      </c>
      <c r="V340" s="1">
        <f t="shared" si="79"/>
        <v>0</v>
      </c>
      <c r="W340" s="1">
        <v>1.008</v>
      </c>
      <c r="X340" s="1">
        <v>1.992</v>
      </c>
      <c r="Y340" s="1">
        <v>9</v>
      </c>
      <c r="Z340" s="1">
        <v>17</v>
      </c>
      <c r="AA340" s="1">
        <f t="shared" si="80"/>
        <v>0.95582329317269077</v>
      </c>
      <c r="AB340" s="1">
        <v>1</v>
      </c>
      <c r="AC340" s="1">
        <v>2</v>
      </c>
      <c r="AD340" s="1">
        <v>1</v>
      </c>
      <c r="AE340" s="1">
        <v>0</v>
      </c>
      <c r="AF340" s="1">
        <f t="shared" si="76"/>
        <v>0</v>
      </c>
      <c r="AH340" s="1">
        <f t="shared" si="84"/>
        <v>0.4990909514707938</v>
      </c>
      <c r="AI340" s="1">
        <f t="shared" si="85"/>
        <v>9.8105256495150533E-2</v>
      </c>
      <c r="AJ340" s="1">
        <f t="shared" si="86"/>
        <v>0.20235549012527429</v>
      </c>
      <c r="AK340" s="1">
        <f t="shared" si="87"/>
        <v>3.9332633079683759</v>
      </c>
      <c r="AL340" s="1" t="b">
        <f t="shared" si="88"/>
        <v>0</v>
      </c>
      <c r="AM340" s="1">
        <f t="shared" si="89"/>
        <v>60.736028410161268</v>
      </c>
      <c r="AN340" s="1" t="b">
        <f t="shared" si="90"/>
        <v>1</v>
      </c>
      <c r="AO340" s="1">
        <v>9.4879999999999995</v>
      </c>
    </row>
    <row r="341" spans="1:41">
      <c r="A341" s="7">
        <v>338</v>
      </c>
      <c r="B341" s="9" t="s">
        <v>84</v>
      </c>
      <c r="C341" s="9" t="s">
        <v>37</v>
      </c>
      <c r="D341" s="9" t="s">
        <v>67</v>
      </c>
      <c r="E341" s="16" t="s">
        <v>37</v>
      </c>
      <c r="F341" s="2" t="b">
        <f t="shared" si="83"/>
        <v>1</v>
      </c>
      <c r="G341" s="2" t="b">
        <f t="shared" si="81"/>
        <v>1</v>
      </c>
      <c r="H341" s="1" t="s">
        <v>125</v>
      </c>
      <c r="M341" s="1">
        <f>PRODUCT(SUM(PRODUCT(R341,overview!$J$7),PRODUCT(W341,overview!$K$7),PRODUCT(AB341,overview!$L$7)),1/SUM(overview!$J$7:$L$7))</f>
        <v>0.93402499999999999</v>
      </c>
      <c r="N341" s="1">
        <f>PRODUCT(SUM(PRODUCT(S341,overview!$J$7),PRODUCT(X341,overview!$K$7),PRODUCT(AC341,overview!$L$7)),1/SUM(overview!$J$7:$L$7))</f>
        <v>2.0659750000000003</v>
      </c>
      <c r="O341" s="1">
        <f t="shared" si="77"/>
        <v>18.5</v>
      </c>
      <c r="P341" s="1">
        <f t="shared" si="78"/>
        <v>8.5</v>
      </c>
      <c r="Q341" s="1">
        <f t="shared" si="82"/>
        <v>0.20772111067250165</v>
      </c>
      <c r="R341" s="1">
        <v>1.175</v>
      </c>
      <c r="S341" s="1">
        <v>1.825</v>
      </c>
      <c r="T341" s="1">
        <v>10</v>
      </c>
      <c r="U341" s="1">
        <v>0</v>
      </c>
      <c r="V341" s="1">
        <f t="shared" si="79"/>
        <v>0</v>
      </c>
      <c r="W341" s="1">
        <v>0.79900000000000004</v>
      </c>
      <c r="X341" s="1">
        <v>2.2010000000000001</v>
      </c>
      <c r="Y341" s="1">
        <v>7.5</v>
      </c>
      <c r="Z341" s="1">
        <v>8.5</v>
      </c>
      <c r="AA341" s="1">
        <f t="shared" si="80"/>
        <v>0.41141905194608513</v>
      </c>
      <c r="AB341" s="1">
        <v>0.93600000000000005</v>
      </c>
      <c r="AC341" s="1">
        <v>2.0640000000000001</v>
      </c>
      <c r="AD341" s="1">
        <v>1</v>
      </c>
      <c r="AE341" s="1">
        <v>0</v>
      </c>
      <c r="AF341" s="1">
        <f t="shared" si="76"/>
        <v>0</v>
      </c>
      <c r="AH341" s="1">
        <f t="shared" si="84"/>
        <v>0.48363922874855836</v>
      </c>
      <c r="AI341" s="1">
        <f t="shared" si="85"/>
        <v>6.9074115687110152E-2</v>
      </c>
      <c r="AJ341" s="1">
        <f t="shared" si="86"/>
        <v>0.16711146919113085</v>
      </c>
      <c r="AK341" s="1">
        <f t="shared" si="87"/>
        <v>2.8163626716732577</v>
      </c>
      <c r="AL341" s="1" t="b">
        <f t="shared" si="88"/>
        <v>0</v>
      </c>
      <c r="AM341" s="1">
        <f t="shared" si="89"/>
        <v>50.986283123370725</v>
      </c>
      <c r="AN341" s="1" t="b">
        <f t="shared" si="90"/>
        <v>1</v>
      </c>
      <c r="AO341" s="1">
        <v>9.4879999999999995</v>
      </c>
    </row>
    <row r="342" spans="1:41">
      <c r="A342" s="7">
        <v>339</v>
      </c>
      <c r="B342" s="9" t="s">
        <v>90</v>
      </c>
      <c r="C342" s="9" t="s">
        <v>91</v>
      </c>
      <c r="D342" s="9" t="s">
        <v>28</v>
      </c>
      <c r="E342" s="16" t="s">
        <v>29</v>
      </c>
      <c r="F342" s="2" t="b">
        <f t="shared" si="83"/>
        <v>1</v>
      </c>
      <c r="G342" s="2" t="b">
        <f t="shared" si="81"/>
        <v>1</v>
      </c>
      <c r="H342" s="1" t="s">
        <v>125</v>
      </c>
      <c r="M342" s="1">
        <f>PRODUCT(SUM(PRODUCT(R342,overview!$J$7),PRODUCT(W342,overview!$K$7),PRODUCT(AB342,overview!$L$7)),1/SUM(overview!$J$7:$L$7))</f>
        <v>0.60527500000000001</v>
      </c>
      <c r="N342" s="1">
        <f>PRODUCT(SUM(PRODUCT(S342,overview!$J$7),PRODUCT(X342,overview!$K$7),PRODUCT(AC342,overview!$L$7)),1/SUM(overview!$J$7:$L$7))</f>
        <v>2.3947250000000002</v>
      </c>
      <c r="O342" s="1">
        <f t="shared" si="77"/>
        <v>10</v>
      </c>
      <c r="P342" s="1">
        <f t="shared" si="78"/>
        <v>12</v>
      </c>
      <c r="Q342" s="1">
        <f t="shared" si="82"/>
        <v>0.30330413721826099</v>
      </c>
      <c r="R342" s="1">
        <v>0.13700000000000001</v>
      </c>
      <c r="S342" s="1">
        <v>2.863</v>
      </c>
      <c r="T342" s="1">
        <v>0.5</v>
      </c>
      <c r="U342" s="1">
        <v>4.5</v>
      </c>
      <c r="V342" s="1">
        <f t="shared" si="79"/>
        <v>0.43066713237862381</v>
      </c>
      <c r="W342" s="1">
        <v>0.88500000000000001</v>
      </c>
      <c r="X342" s="1">
        <v>2.1150000000000002</v>
      </c>
      <c r="Y342" s="1">
        <v>9.5</v>
      </c>
      <c r="Z342" s="1">
        <v>6.5</v>
      </c>
      <c r="AA342" s="1">
        <f t="shared" si="80"/>
        <v>0.28630085852930193</v>
      </c>
      <c r="AB342" s="1">
        <v>0.16800000000000001</v>
      </c>
      <c r="AC342" s="1">
        <v>2.8319999999999999</v>
      </c>
      <c r="AD342" s="1">
        <v>0</v>
      </c>
      <c r="AE342" s="1">
        <v>1</v>
      </c>
      <c r="AF342" s="1" t="e">
        <f t="shared" si="76"/>
        <v>#DIV/0!</v>
      </c>
      <c r="AH342" s="1">
        <f t="shared" si="84"/>
        <v>0.47176254896885894</v>
      </c>
      <c r="AI342" s="1">
        <f t="shared" si="85"/>
        <v>7.8706346102935643E-2</v>
      </c>
      <c r="AJ342" s="1">
        <f t="shared" si="86"/>
        <v>0.14019142604359366</v>
      </c>
      <c r="AK342" s="1">
        <f t="shared" si="87"/>
        <v>2.6504825914975951</v>
      </c>
      <c r="AL342" s="1" t="b">
        <f t="shared" si="88"/>
        <v>0</v>
      </c>
      <c r="AM342" s="1">
        <f t="shared" si="89"/>
        <v>44.874652516489746</v>
      </c>
      <c r="AN342" s="1" t="b">
        <f t="shared" si="90"/>
        <v>1</v>
      </c>
      <c r="AO342" s="1">
        <v>9.4879999999999995</v>
      </c>
    </row>
    <row r="343" spans="1:41">
      <c r="A343" s="7">
        <v>340</v>
      </c>
      <c r="B343" s="9" t="s">
        <v>79</v>
      </c>
      <c r="C343" s="9" t="s">
        <v>48</v>
      </c>
      <c r="D343" s="9" t="s">
        <v>62</v>
      </c>
      <c r="E343" s="16" t="s">
        <v>48</v>
      </c>
      <c r="F343" s="2" t="b">
        <f t="shared" si="83"/>
        <v>1</v>
      </c>
      <c r="G343" s="2" t="b">
        <f t="shared" si="81"/>
        <v>1</v>
      </c>
      <c r="H343" s="1" t="s">
        <v>125</v>
      </c>
      <c r="M343" s="1">
        <f>PRODUCT(SUM(PRODUCT(R343,overview!$J$7),PRODUCT(W343,overview!$K$7),PRODUCT(AB343,overview!$L$7)),1/SUM(overview!$J$7:$L$7))</f>
        <v>1.0002</v>
      </c>
      <c r="N343" s="1">
        <f>PRODUCT(SUM(PRODUCT(S343,overview!$J$7),PRODUCT(X343,overview!$K$7),PRODUCT(AC343,overview!$L$7)),1/SUM(overview!$J$7:$L$7))</f>
        <v>1.9998000000000002</v>
      </c>
      <c r="O343" s="1">
        <f t="shared" si="77"/>
        <v>16.5</v>
      </c>
      <c r="P343" s="1">
        <f t="shared" si="78"/>
        <v>7.5</v>
      </c>
      <c r="Q343" s="1">
        <f t="shared" si="82"/>
        <v>0.22734091590977279</v>
      </c>
      <c r="R343" s="1">
        <v>1.0249999999999999</v>
      </c>
      <c r="S343" s="1">
        <v>1.9750000000000001</v>
      </c>
      <c r="T343" s="1">
        <v>9.5</v>
      </c>
      <c r="U343" s="1">
        <v>2.5</v>
      </c>
      <c r="V343" s="1">
        <f t="shared" si="79"/>
        <v>0.13657561625582942</v>
      </c>
      <c r="W343" s="1">
        <v>0.98299999999999998</v>
      </c>
      <c r="X343" s="1">
        <v>2.0169999999999999</v>
      </c>
      <c r="Y343" s="1">
        <v>6</v>
      </c>
      <c r="Z343" s="1">
        <v>5</v>
      </c>
      <c r="AA343" s="1">
        <f t="shared" si="80"/>
        <v>0.40613121798049906</v>
      </c>
      <c r="AB343" s="1">
        <v>1.083</v>
      </c>
      <c r="AC343" s="1">
        <v>1.917</v>
      </c>
      <c r="AD343" s="1">
        <v>1</v>
      </c>
      <c r="AE343" s="1">
        <v>0</v>
      </c>
      <c r="AF343" s="1">
        <f t="shared" si="76"/>
        <v>0</v>
      </c>
      <c r="AH343" s="1">
        <f t="shared" si="84"/>
        <v>0.47041365409012742</v>
      </c>
      <c r="AI343" s="1">
        <f t="shared" si="85"/>
        <v>8.3939763930221276E-2</v>
      </c>
      <c r="AJ343" s="1">
        <f t="shared" si="86"/>
        <v>0.15478788840827021</v>
      </c>
      <c r="AK343" s="1">
        <f t="shared" si="87"/>
        <v>4.0166912541707056</v>
      </c>
      <c r="AL343" s="1" t="b">
        <f t="shared" si="88"/>
        <v>0</v>
      </c>
      <c r="AM343" s="1">
        <f t="shared" si="89"/>
        <v>40.823284985349666</v>
      </c>
      <c r="AN343" s="1" t="b">
        <f t="shared" si="90"/>
        <v>1</v>
      </c>
      <c r="AO343" s="1">
        <v>9.4879999999999995</v>
      </c>
    </row>
    <row r="344" spans="1:41">
      <c r="A344" s="7">
        <v>341</v>
      </c>
      <c r="B344" s="9" t="s">
        <v>82</v>
      </c>
      <c r="C344" s="9" t="s">
        <v>59</v>
      </c>
      <c r="D344" s="9" t="s">
        <v>56</v>
      </c>
      <c r="E344" s="16" t="s">
        <v>31</v>
      </c>
      <c r="F344" s="2" t="b">
        <f t="shared" si="83"/>
        <v>0</v>
      </c>
      <c r="G344" s="2" t="b">
        <f t="shared" si="81"/>
        <v>1</v>
      </c>
      <c r="H344" s="1" t="s">
        <v>125</v>
      </c>
      <c r="M344" s="1">
        <f>PRODUCT(SUM(PRODUCT(R344,overview!$J$7),PRODUCT(W344,overview!$K$7),PRODUCT(AB344,overview!$L$7)),1/SUM(overview!$J$7:$L$7))</f>
        <v>0.77577499999999999</v>
      </c>
      <c r="N344" s="1">
        <f>PRODUCT(SUM(PRODUCT(S344,overview!$J$7),PRODUCT(X344,overview!$K$7),PRODUCT(AC344,overview!$L$7)),1/SUM(overview!$J$7:$L$7))</f>
        <v>2.2242250000000001</v>
      </c>
      <c r="O344" s="1">
        <f t="shared" si="77"/>
        <v>13</v>
      </c>
      <c r="P344" s="1">
        <f t="shared" si="78"/>
        <v>23</v>
      </c>
      <c r="Q344" s="1">
        <f t="shared" si="82"/>
        <v>0.61708010655396828</v>
      </c>
      <c r="R344" s="1">
        <v>0.46500000000000002</v>
      </c>
      <c r="S344" s="1">
        <v>2.5350000000000001</v>
      </c>
      <c r="T344" s="1">
        <v>4.5</v>
      </c>
      <c r="U344" s="1">
        <v>7.5</v>
      </c>
      <c r="V344" s="1">
        <f t="shared" si="79"/>
        <v>0.30571992110453644</v>
      </c>
      <c r="W344" s="1">
        <v>0.95899999999999996</v>
      </c>
      <c r="X344" s="1">
        <v>2.0409999999999999</v>
      </c>
      <c r="Y344" s="1">
        <v>7.5</v>
      </c>
      <c r="Z344" s="1">
        <v>14.5</v>
      </c>
      <c r="AA344" s="1">
        <f t="shared" si="80"/>
        <v>0.9084109096847951</v>
      </c>
      <c r="AB344" s="1">
        <v>0.54600000000000004</v>
      </c>
      <c r="AC344" s="1">
        <v>2.4540000000000002</v>
      </c>
      <c r="AD344" s="1">
        <v>1</v>
      </c>
      <c r="AE344" s="1">
        <v>1</v>
      </c>
      <c r="AF344" s="1">
        <f t="shared" si="76"/>
        <v>0.22249388753056235</v>
      </c>
      <c r="AH344" s="1">
        <f t="shared" si="84"/>
        <v>0.40776348615193009</v>
      </c>
      <c r="AI344" s="1">
        <f t="shared" si="85"/>
        <v>8.1495836760447526E-2</v>
      </c>
      <c r="AJ344" s="1">
        <f t="shared" si="86"/>
        <v>0.21382257876085517</v>
      </c>
      <c r="AK344" s="1">
        <f t="shared" si="87"/>
        <v>5.1604339735396803</v>
      </c>
      <c r="AL344" s="1" t="b">
        <f t="shared" si="88"/>
        <v>0</v>
      </c>
      <c r="AM344" s="1">
        <f t="shared" si="89"/>
        <v>32.741109110421696</v>
      </c>
      <c r="AN344" s="1" t="b">
        <f t="shared" si="90"/>
        <v>1</v>
      </c>
      <c r="AO344" s="1">
        <v>9.4879999999999995</v>
      </c>
    </row>
    <row r="345" spans="1:41">
      <c r="A345" s="7">
        <v>342</v>
      </c>
      <c r="B345" s="9" t="s">
        <v>72</v>
      </c>
      <c r="C345" s="9" t="s">
        <v>73</v>
      </c>
      <c r="D345" s="9" t="s">
        <v>72</v>
      </c>
      <c r="E345" s="16" t="s">
        <v>73</v>
      </c>
      <c r="F345" s="2" t="b">
        <f t="shared" si="83"/>
        <v>0</v>
      </c>
      <c r="G345" s="2" t="b">
        <f t="shared" si="81"/>
        <v>0</v>
      </c>
      <c r="H345" s="1" t="s">
        <v>125</v>
      </c>
      <c r="J345" s="3"/>
      <c r="M345" s="1">
        <f>PRODUCT(SUM(PRODUCT(R345,overview!$J$7),PRODUCT(W345,overview!$K$7),PRODUCT(AB345,overview!$L$7)),1/SUM(overview!$J$7:$L$7))</f>
        <v>0.3736250000000001</v>
      </c>
      <c r="N345" s="1">
        <f>PRODUCT(SUM(PRODUCT(S345,overview!$J$7),PRODUCT(X345,overview!$K$7),PRODUCT(AC345,overview!$L$7)),1/SUM(overview!$J$7:$L$7))</f>
        <v>2.6263749999999999</v>
      </c>
      <c r="O345" s="1">
        <f t="shared" si="77"/>
        <v>7.5</v>
      </c>
      <c r="P345" s="1">
        <f t="shared" si="78"/>
        <v>4.5</v>
      </c>
      <c r="Q345" s="1">
        <f t="shared" si="82"/>
        <v>8.5355290086145369E-2</v>
      </c>
      <c r="R345" s="1">
        <v>0.33300000000000002</v>
      </c>
      <c r="S345" s="1">
        <v>2.6669999999999998</v>
      </c>
      <c r="T345" s="1">
        <v>4</v>
      </c>
      <c r="U345" s="1">
        <v>0</v>
      </c>
      <c r="V345" s="1">
        <f t="shared" si="79"/>
        <v>0</v>
      </c>
      <c r="W345" s="1">
        <v>0.39800000000000002</v>
      </c>
      <c r="X345" s="1">
        <v>2.6019999999999999</v>
      </c>
      <c r="Y345" s="1">
        <v>3.5</v>
      </c>
      <c r="Z345" s="1">
        <v>4.5</v>
      </c>
      <c r="AA345" s="1">
        <f t="shared" si="80"/>
        <v>0.19666190842209288</v>
      </c>
      <c r="AB345" s="1">
        <v>0.33300000000000002</v>
      </c>
      <c r="AC345" s="1">
        <v>2.6669999999999998</v>
      </c>
      <c r="AD345" s="1">
        <v>0</v>
      </c>
      <c r="AE345" s="1">
        <v>0</v>
      </c>
      <c r="AF345" s="1" t="e">
        <f t="shared" si="76"/>
        <v>#DIV/0!</v>
      </c>
      <c r="AH345" s="1">
        <f t="shared" si="84"/>
        <v>0.36241766941194459</v>
      </c>
      <c r="AI345" s="1">
        <f t="shared" si="85"/>
        <v>8.3360569728037431E-2</v>
      </c>
      <c r="AJ345" s="1">
        <f t="shared" si="86"/>
        <v>0.28509677168114034</v>
      </c>
      <c r="AK345" s="1">
        <f t="shared" si="87"/>
        <v>6.4187770793513623</v>
      </c>
      <c r="AL345" s="1" t="b">
        <f t="shared" si="88"/>
        <v>0</v>
      </c>
      <c r="AM345" s="1">
        <f t="shared" si="89"/>
        <v>27.775363851896259</v>
      </c>
      <c r="AN345" s="1" t="b">
        <f t="shared" si="90"/>
        <v>1</v>
      </c>
      <c r="AO345" s="1">
        <v>9.4879999999999995</v>
      </c>
    </row>
    <row r="346" spans="1:41">
      <c r="A346" s="7">
        <v>343</v>
      </c>
      <c r="B346" s="9" t="s">
        <v>54</v>
      </c>
      <c r="C346" s="9" t="s">
        <v>55</v>
      </c>
      <c r="D346" s="9" t="s">
        <v>54</v>
      </c>
      <c r="E346" s="16" t="s">
        <v>55</v>
      </c>
      <c r="F346" s="2" t="b">
        <f t="shared" si="83"/>
        <v>0</v>
      </c>
      <c r="G346" s="2" t="b">
        <f t="shared" si="81"/>
        <v>0</v>
      </c>
      <c r="H346" s="1" t="s">
        <v>125</v>
      </c>
      <c r="J346" s="3"/>
      <c r="M346" s="1">
        <f>PRODUCT(SUM(PRODUCT(R346,overview!$J$7),PRODUCT(W346,overview!$K$7),PRODUCT(AB346,overview!$L$7)),1/SUM(overview!$J$7:$L$7))</f>
        <v>0.375</v>
      </c>
      <c r="N346" s="1">
        <f>PRODUCT(SUM(PRODUCT(S346,overview!$J$7),PRODUCT(X346,overview!$K$7),PRODUCT(AC346,overview!$L$7)),1/SUM(overview!$J$7:$L$7))</f>
        <v>2.625</v>
      </c>
      <c r="O346" s="1">
        <f t="shared" si="77"/>
        <v>7</v>
      </c>
      <c r="P346" s="1">
        <f t="shared" si="78"/>
        <v>0</v>
      </c>
      <c r="Q346" s="1">
        <f t="shared" si="82"/>
        <v>0</v>
      </c>
      <c r="R346" s="1">
        <v>0.375</v>
      </c>
      <c r="S346" s="1">
        <v>2.625</v>
      </c>
      <c r="T346" s="1">
        <v>3</v>
      </c>
      <c r="U346" s="1">
        <v>0</v>
      </c>
      <c r="V346" s="1">
        <f t="shared" si="79"/>
        <v>0</v>
      </c>
      <c r="W346" s="1">
        <v>0.375</v>
      </c>
      <c r="X346" s="1">
        <v>2.625</v>
      </c>
      <c r="Y346" s="1">
        <v>4</v>
      </c>
      <c r="Z346" s="1">
        <v>0</v>
      </c>
      <c r="AA346" s="1">
        <f t="shared" si="80"/>
        <v>0</v>
      </c>
      <c r="AB346" s="1">
        <v>0.375</v>
      </c>
      <c r="AC346" s="1">
        <v>2.625</v>
      </c>
      <c r="AD346" s="1">
        <v>0</v>
      </c>
      <c r="AE346" s="1">
        <v>0</v>
      </c>
      <c r="AF346" s="1" t="e">
        <f t="shared" si="76"/>
        <v>#DIV/0!</v>
      </c>
      <c r="AH346" s="1">
        <f t="shared" si="84"/>
        <v>0.31777473087704206</v>
      </c>
      <c r="AI346" s="1">
        <f t="shared" si="85"/>
        <v>7.6377486447462492E-2</v>
      </c>
      <c r="AJ346" s="1">
        <f t="shared" si="86"/>
        <v>0.25561220607259727</v>
      </c>
      <c r="AK346" s="1">
        <f t="shared" si="87"/>
        <v>9.6289199032009023</v>
      </c>
      <c r="AL346" s="1" t="b">
        <f t="shared" si="88"/>
        <v>1</v>
      </c>
      <c r="AM346" s="1">
        <f t="shared" si="89"/>
        <v>24.509505608791152</v>
      </c>
      <c r="AN346" s="1" t="b">
        <f t="shared" si="90"/>
        <v>1</v>
      </c>
      <c r="AO346" s="1">
        <v>9.4879999999999995</v>
      </c>
    </row>
    <row r="347" spans="1:41">
      <c r="A347" s="7">
        <v>344</v>
      </c>
      <c r="B347" s="9" t="s">
        <v>58</v>
      </c>
      <c r="C347" s="9" t="s">
        <v>59</v>
      </c>
      <c r="D347" s="9" t="s">
        <v>56</v>
      </c>
      <c r="E347" s="16" t="s">
        <v>31</v>
      </c>
      <c r="F347" s="2" t="b">
        <f t="shared" si="83"/>
        <v>0</v>
      </c>
      <c r="G347" s="2" t="b">
        <f t="shared" si="81"/>
        <v>1</v>
      </c>
      <c r="H347" s="1" t="s">
        <v>125</v>
      </c>
      <c r="J347" s="3"/>
      <c r="K347" s="2"/>
      <c r="L347" s="2"/>
      <c r="M347" s="1">
        <f>PRODUCT(SUM(PRODUCT(R347,overview!$J$7),PRODUCT(W347,overview!$K$7),PRODUCT(AB347,overview!$L$7)),1/SUM(overview!$J$7:$L$7))</f>
        <v>0.73114999999999997</v>
      </c>
      <c r="N347" s="1">
        <f>PRODUCT(SUM(PRODUCT(S347,overview!$J$7),PRODUCT(X347,overview!$K$7),PRODUCT(AC347,overview!$L$7)),1/SUM(overview!$J$7:$L$7))</f>
        <v>2.26885</v>
      </c>
      <c r="O347" s="1">
        <f t="shared" si="77"/>
        <v>7.7</v>
      </c>
      <c r="P347" s="1">
        <f t="shared" si="78"/>
        <v>10.3</v>
      </c>
      <c r="Q347" s="1">
        <f t="shared" si="82"/>
        <v>0.43106940440391306</v>
      </c>
      <c r="R347" s="1">
        <v>0.375</v>
      </c>
      <c r="S347" s="1">
        <v>2.625</v>
      </c>
      <c r="T347" s="1">
        <v>3</v>
      </c>
      <c r="U347" s="1">
        <v>0</v>
      </c>
      <c r="V347" s="1">
        <f t="shared" si="79"/>
        <v>0</v>
      </c>
      <c r="W347" s="1">
        <v>0.93799999999999994</v>
      </c>
      <c r="X347" s="1">
        <v>2.0619999999999998</v>
      </c>
      <c r="Y347" s="1">
        <v>4.7</v>
      </c>
      <c r="Z347" s="1">
        <v>9.3000000000000007</v>
      </c>
      <c r="AA347" s="1">
        <f t="shared" si="80"/>
        <v>0.90011763006376799</v>
      </c>
      <c r="AB347" s="1">
        <v>0.54600000000000004</v>
      </c>
      <c r="AC347" s="1">
        <v>2.4540000000000002</v>
      </c>
      <c r="AD347" s="1">
        <v>0</v>
      </c>
      <c r="AE347" s="1">
        <v>1</v>
      </c>
      <c r="AF347" s="1" t="e">
        <f t="shared" si="76"/>
        <v>#DIV/0!</v>
      </c>
      <c r="AH347" s="1">
        <f t="shared" si="84"/>
        <v>0.31061871489731169</v>
      </c>
      <c r="AI347" s="1">
        <f t="shared" si="85"/>
        <v>6.7285382830626433E-2</v>
      </c>
      <c r="AJ347" s="1">
        <f t="shared" si="86"/>
        <v>0.19294338295627708</v>
      </c>
      <c r="AK347" s="1">
        <f t="shared" si="87"/>
        <v>13.717365615848017</v>
      </c>
      <c r="AL347" s="1" t="b">
        <f t="shared" si="88"/>
        <v>1</v>
      </c>
      <c r="AM347" s="1">
        <f t="shared" si="89"/>
        <v>24.268300607332126</v>
      </c>
      <c r="AN347" s="1" t="b">
        <f t="shared" si="90"/>
        <v>1</v>
      </c>
      <c r="AO347" s="1">
        <v>9.4879999999999995</v>
      </c>
    </row>
    <row r="348" spans="1:41">
      <c r="A348" s="7">
        <v>345</v>
      </c>
      <c r="B348" s="9" t="s">
        <v>30</v>
      </c>
      <c r="C348" s="9" t="s">
        <v>31</v>
      </c>
      <c r="D348" s="9" t="s">
        <v>30</v>
      </c>
      <c r="E348" s="16" t="s">
        <v>31</v>
      </c>
      <c r="F348" s="2" t="b">
        <f t="shared" si="83"/>
        <v>0</v>
      </c>
      <c r="G348" s="2" t="b">
        <f t="shared" si="81"/>
        <v>0</v>
      </c>
      <c r="H348" s="1" t="s">
        <v>285</v>
      </c>
      <c r="J348" s="3"/>
      <c r="K348" s="2"/>
      <c r="L348" s="2"/>
      <c r="M348" s="1">
        <f>PRODUCT(SUM(PRODUCT(R348,overview!$J$7),PRODUCT(W348,overview!$K$7),PRODUCT(AB348,overview!$L$7)),1/SUM(overview!$J$7:$L$7))</f>
        <v>1.0018749999999998</v>
      </c>
      <c r="N348" s="1">
        <f>PRODUCT(SUM(PRODUCT(S348,overview!$J$7),PRODUCT(X348,overview!$K$7),PRODUCT(AC348,overview!$L$7)),1/SUM(overview!$J$7:$L$7))</f>
        <v>1.9981250000000004</v>
      </c>
      <c r="O348" s="1">
        <f t="shared" si="77"/>
        <v>13</v>
      </c>
      <c r="P348" s="1">
        <f t="shared" si="78"/>
        <v>4</v>
      </c>
      <c r="Q348" s="1">
        <f t="shared" si="82"/>
        <v>0.15427925218353741</v>
      </c>
      <c r="R348" s="1">
        <v>1</v>
      </c>
      <c r="S348" s="1">
        <v>2</v>
      </c>
      <c r="T348" s="1">
        <v>7</v>
      </c>
      <c r="U348" s="1">
        <v>1</v>
      </c>
      <c r="V348" s="1">
        <f t="shared" si="79"/>
        <v>7.1428571428571425E-2</v>
      </c>
      <c r="W348" s="1">
        <v>1.0029999999999999</v>
      </c>
      <c r="X348" s="1">
        <v>1.9970000000000001</v>
      </c>
      <c r="Y348" s="1">
        <v>6</v>
      </c>
      <c r="Z348" s="1">
        <v>3</v>
      </c>
      <c r="AA348" s="1">
        <f t="shared" si="80"/>
        <v>0.25112669003505256</v>
      </c>
      <c r="AB348" s="1">
        <v>1</v>
      </c>
      <c r="AC348" s="1">
        <v>2</v>
      </c>
      <c r="AD348" s="1">
        <v>0</v>
      </c>
      <c r="AE348" s="1">
        <v>0</v>
      </c>
      <c r="AF348" s="1" t="e">
        <f t="shared" si="76"/>
        <v>#DIV/0!</v>
      </c>
      <c r="AH348" s="1">
        <f t="shared" si="84"/>
        <v>0.2997897463022946</v>
      </c>
      <c r="AI348" s="1">
        <f t="shared" si="85"/>
        <v>5.4983599288260271E-2</v>
      </c>
      <c r="AJ348" s="1">
        <f t="shared" si="86"/>
        <v>0.25270470333674977</v>
      </c>
      <c r="AK348" s="1">
        <f t="shared" si="87"/>
        <v>17.575430178899797</v>
      </c>
      <c r="AL348" s="1" t="b">
        <f t="shared" si="88"/>
        <v>1</v>
      </c>
      <c r="AM348" s="1">
        <f t="shared" si="89"/>
        <v>25.319125146164676</v>
      </c>
      <c r="AN348" s="1" t="b">
        <f t="shared" si="90"/>
        <v>1</v>
      </c>
      <c r="AO348" s="1">
        <v>9.4879999999999995</v>
      </c>
    </row>
    <row r="349" spans="1:41">
      <c r="A349" s="7">
        <v>346</v>
      </c>
      <c r="B349" s="9" t="s">
        <v>28</v>
      </c>
      <c r="C349" s="9" t="s">
        <v>29</v>
      </c>
      <c r="D349" s="9" t="s">
        <v>28</v>
      </c>
      <c r="E349" s="16" t="s">
        <v>29</v>
      </c>
      <c r="F349" s="2" t="b">
        <f t="shared" si="83"/>
        <v>0</v>
      </c>
      <c r="G349" s="2" t="b">
        <f t="shared" si="81"/>
        <v>0</v>
      </c>
      <c r="H349" s="1" t="s">
        <v>285</v>
      </c>
      <c r="J349" s="3"/>
      <c r="M349" s="1">
        <f>PRODUCT(SUM(PRODUCT(R349,overview!$J$7),PRODUCT(W349,overview!$K$7),PRODUCT(AB349,overview!$L$7)),1/SUM(overview!$J$7:$L$7))</f>
        <v>0.70752500000000007</v>
      </c>
      <c r="N349" s="1">
        <f>PRODUCT(SUM(PRODUCT(S349,overview!$J$7),PRODUCT(X349,overview!$K$7),PRODUCT(AC349,overview!$L$7)),1/SUM(overview!$J$7:$L$7))</f>
        <v>2.2924749999999996</v>
      </c>
      <c r="O349" s="1">
        <f t="shared" si="77"/>
        <v>11.5</v>
      </c>
      <c r="P349" s="1">
        <f t="shared" si="78"/>
        <v>8.5</v>
      </c>
      <c r="Q349" s="1">
        <f t="shared" si="82"/>
        <v>0.22811732335993429</v>
      </c>
      <c r="R349" s="1">
        <v>0.68100000000000005</v>
      </c>
      <c r="S349" s="1">
        <v>2.319</v>
      </c>
      <c r="T349" s="1">
        <v>7.5</v>
      </c>
      <c r="U349" s="1">
        <v>2.5</v>
      </c>
      <c r="V349" s="1">
        <f t="shared" si="79"/>
        <v>9.7887020267356614E-2</v>
      </c>
      <c r="W349" s="1">
        <v>0.72399999999999998</v>
      </c>
      <c r="X349" s="1">
        <v>2.2759999999999998</v>
      </c>
      <c r="Y349" s="1">
        <v>4</v>
      </c>
      <c r="Z349" s="1">
        <v>6</v>
      </c>
      <c r="AA349" s="1">
        <f t="shared" si="80"/>
        <v>0.47715289982425307</v>
      </c>
      <c r="AB349" s="1">
        <v>0.66700000000000004</v>
      </c>
      <c r="AC349" s="1">
        <v>2.3330000000000002</v>
      </c>
      <c r="AD349" s="1">
        <v>0</v>
      </c>
      <c r="AE349" s="1">
        <v>0</v>
      </c>
      <c r="AF349" s="1" t="e">
        <f t="shared" si="76"/>
        <v>#DIV/0!</v>
      </c>
      <c r="AH349" s="1">
        <f t="shared" si="84"/>
        <v>0.22376831457403451</v>
      </c>
      <c r="AI349" s="1">
        <f t="shared" si="85"/>
        <v>2.0547200330910398E-2</v>
      </c>
      <c r="AJ349" s="1">
        <f t="shared" si="86"/>
        <v>0.22726765591877721</v>
      </c>
      <c r="AK349" s="1">
        <f t="shared" si="87"/>
        <v>18.46517434629628</v>
      </c>
      <c r="AL349" s="1" t="b">
        <f t="shared" si="88"/>
        <v>1</v>
      </c>
      <c r="AM349" s="1">
        <f t="shared" si="89"/>
        <v>23.388210196907458</v>
      </c>
      <c r="AN349" s="1" t="b">
        <f t="shared" si="90"/>
        <v>1</v>
      </c>
      <c r="AO349" s="1">
        <v>9.4879999999999995</v>
      </c>
    </row>
    <row r="350" spans="1:41">
      <c r="A350" s="7">
        <v>347</v>
      </c>
      <c r="B350" s="9" t="s">
        <v>28</v>
      </c>
      <c r="C350" s="9" t="s">
        <v>29</v>
      </c>
      <c r="D350" s="9" t="s">
        <v>28</v>
      </c>
      <c r="E350" s="16" t="s">
        <v>29</v>
      </c>
      <c r="F350" s="2" t="b">
        <f t="shared" si="83"/>
        <v>0</v>
      </c>
      <c r="G350" s="2" t="b">
        <f t="shared" si="81"/>
        <v>0</v>
      </c>
      <c r="H350" s="1" t="s">
        <v>285</v>
      </c>
      <c r="K350" s="2"/>
      <c r="L350" s="2"/>
      <c r="M350" s="1">
        <f>PRODUCT(SUM(PRODUCT(R350,overview!$J$7),PRODUCT(W350,overview!$K$7),PRODUCT(AB350,overview!$L$7)),1/SUM(overview!$J$7:$L$7))</f>
        <v>0.69137500000000007</v>
      </c>
      <c r="N350" s="1">
        <f>PRODUCT(SUM(PRODUCT(S350,overview!$J$7),PRODUCT(X350,overview!$K$7),PRODUCT(AC350,overview!$L$7)),1/SUM(overview!$J$7:$L$7))</f>
        <v>2.3086250000000001</v>
      </c>
      <c r="O350" s="1">
        <f t="shared" si="77"/>
        <v>13</v>
      </c>
      <c r="P350" s="1">
        <f t="shared" si="78"/>
        <v>3</v>
      </c>
      <c r="Q350" s="1">
        <f t="shared" si="82"/>
        <v>6.9109568216179307E-2</v>
      </c>
      <c r="R350" s="1">
        <v>0.66700000000000004</v>
      </c>
      <c r="S350" s="1">
        <v>2.3330000000000002</v>
      </c>
      <c r="T350" s="1">
        <v>6</v>
      </c>
      <c r="U350" s="1">
        <v>0</v>
      </c>
      <c r="V350" s="1">
        <f t="shared" si="79"/>
        <v>0</v>
      </c>
      <c r="W350" s="1">
        <v>0.70599999999999996</v>
      </c>
      <c r="X350" s="1">
        <v>2.294</v>
      </c>
      <c r="Y350" s="1">
        <v>7</v>
      </c>
      <c r="Z350" s="1">
        <v>3</v>
      </c>
      <c r="AA350" s="1">
        <f t="shared" si="80"/>
        <v>0.13189687383235768</v>
      </c>
      <c r="AB350" s="1">
        <v>0.66700000000000004</v>
      </c>
      <c r="AC350" s="1">
        <v>2.3330000000000002</v>
      </c>
      <c r="AD350" s="1">
        <v>0</v>
      </c>
      <c r="AE350" s="1">
        <v>0</v>
      </c>
      <c r="AF350" s="1" t="e">
        <f t="shared" si="76"/>
        <v>#DIV/0!</v>
      </c>
      <c r="AH350" s="1">
        <f t="shared" si="84"/>
        <v>0.22272657150570579</v>
      </c>
      <c r="AI350" s="1">
        <f t="shared" si="85"/>
        <v>3.0662008547766406E-2</v>
      </c>
      <c r="AJ350" s="1">
        <f t="shared" si="86"/>
        <v>0.25848524140035084</v>
      </c>
      <c r="AK350" s="1">
        <f t="shared" si="87"/>
        <v>10.073931299364913</v>
      </c>
      <c r="AL350" s="1" t="b">
        <f t="shared" si="88"/>
        <v>1</v>
      </c>
      <c r="AM350" s="1">
        <f t="shared" si="89"/>
        <v>18.525200475607587</v>
      </c>
      <c r="AN350" s="1" t="b">
        <f t="shared" si="90"/>
        <v>1</v>
      </c>
      <c r="AO350" s="1">
        <v>9.4879999999999995</v>
      </c>
    </row>
    <row r="351" spans="1:41">
      <c r="A351" s="7">
        <v>348</v>
      </c>
      <c r="B351" s="9" t="s">
        <v>75</v>
      </c>
      <c r="C351" s="9" t="s">
        <v>1</v>
      </c>
      <c r="D351" s="9" t="s">
        <v>75</v>
      </c>
      <c r="E351" s="16" t="s">
        <v>1</v>
      </c>
      <c r="F351" s="2" t="b">
        <f t="shared" si="83"/>
        <v>0</v>
      </c>
      <c r="G351" s="2" t="b">
        <f t="shared" si="81"/>
        <v>0</v>
      </c>
      <c r="H351" s="1" t="s">
        <v>285</v>
      </c>
      <c r="J351" s="2"/>
      <c r="M351" s="1">
        <f>PRODUCT(SUM(PRODUCT(R351,overview!$J$7),PRODUCT(W351,overview!$K$7),PRODUCT(AB351,overview!$L$7)),1/SUM(overview!$J$7:$L$7))</f>
        <v>1.0432250000000001</v>
      </c>
      <c r="N351" s="1">
        <f>PRODUCT(SUM(PRODUCT(S351,overview!$J$7),PRODUCT(X351,overview!$K$7),PRODUCT(AC351,overview!$L$7)),1/SUM(overview!$J$7:$L$7))</f>
        <v>1.9567750000000002</v>
      </c>
      <c r="O351" s="1">
        <f t="shared" si="77"/>
        <v>10</v>
      </c>
      <c r="P351" s="1">
        <f t="shared" si="78"/>
        <v>3</v>
      </c>
      <c r="Q351" s="1">
        <f t="shared" si="82"/>
        <v>0.1599404632622555</v>
      </c>
      <c r="R351" s="1">
        <v>1.036</v>
      </c>
      <c r="S351" s="1">
        <v>1.964</v>
      </c>
      <c r="T351" s="1">
        <v>6</v>
      </c>
      <c r="U351" s="1">
        <v>0</v>
      </c>
      <c r="V351" s="1">
        <f t="shared" si="79"/>
        <v>0</v>
      </c>
      <c r="W351" s="1">
        <v>1.0489999999999999</v>
      </c>
      <c r="X351" s="1">
        <v>1.9510000000000001</v>
      </c>
      <c r="Y351" s="1">
        <v>4</v>
      </c>
      <c r="Z351" s="1">
        <v>3</v>
      </c>
      <c r="AA351" s="1">
        <f t="shared" si="80"/>
        <v>0.40325474115838034</v>
      </c>
      <c r="AB351" s="1">
        <v>1</v>
      </c>
      <c r="AC351" s="1">
        <v>2</v>
      </c>
      <c r="AD351" s="1">
        <v>0</v>
      </c>
      <c r="AE351" s="1">
        <v>0</v>
      </c>
      <c r="AF351" s="1" t="e">
        <f t="shared" si="76"/>
        <v>#DIV/0!</v>
      </c>
      <c r="AH351" s="1">
        <f t="shared" si="84"/>
        <v>0.28504414315306714</v>
      </c>
      <c r="AI351" s="1">
        <f t="shared" si="85"/>
        <v>7.9866540536725622E-2</v>
      </c>
      <c r="AJ351" s="1">
        <f t="shared" si="86"/>
        <v>0.28921357971637301</v>
      </c>
      <c r="AK351" s="1">
        <f t="shared" si="87"/>
        <v>3.6816761669061746</v>
      </c>
      <c r="AL351" s="1" t="b">
        <f t="shared" si="88"/>
        <v>0</v>
      </c>
      <c r="AM351" s="1">
        <f t="shared" si="89"/>
        <v>16.302058197190394</v>
      </c>
      <c r="AN351" s="1" t="b">
        <f t="shared" si="90"/>
        <v>1</v>
      </c>
      <c r="AO351" s="1">
        <v>9.4879999999999995</v>
      </c>
    </row>
    <row r="352" spans="1:41">
      <c r="A352" s="7">
        <v>349</v>
      </c>
      <c r="B352" s="9" t="s">
        <v>100</v>
      </c>
      <c r="C352" s="9" t="s">
        <v>73</v>
      </c>
      <c r="D352" s="9" t="s">
        <v>72</v>
      </c>
      <c r="E352" s="16" t="s">
        <v>73</v>
      </c>
      <c r="F352" s="2" t="b">
        <f t="shared" si="83"/>
        <v>1</v>
      </c>
      <c r="G352" s="2" t="b">
        <f t="shared" si="81"/>
        <v>1</v>
      </c>
      <c r="H352" s="1" t="s">
        <v>285</v>
      </c>
      <c r="K352" s="2"/>
      <c r="L352" s="2"/>
      <c r="M352" s="1">
        <f>PRODUCT(SUM(PRODUCT(R352,overview!$J$7),PRODUCT(W352,overview!$K$7),PRODUCT(AB352,overview!$L$7)),1/SUM(overview!$J$7:$L$7))</f>
        <v>0.373</v>
      </c>
      <c r="N352" s="1">
        <f>PRODUCT(SUM(PRODUCT(S352,overview!$J$7),PRODUCT(X352,overview!$K$7),PRODUCT(AC352,overview!$L$7)),1/SUM(overview!$J$7:$L$7))</f>
        <v>2.6270000000000002</v>
      </c>
      <c r="O352" s="1">
        <f t="shared" si="77"/>
        <v>12</v>
      </c>
      <c r="P352" s="1">
        <f t="shared" si="78"/>
        <v>2</v>
      </c>
      <c r="Q352" s="1">
        <f t="shared" si="82"/>
        <v>2.3664509580002532E-2</v>
      </c>
      <c r="R352" s="1">
        <v>0.33300000000000002</v>
      </c>
      <c r="S352" s="1">
        <v>2.6669999999999998</v>
      </c>
      <c r="T352" s="1">
        <v>6</v>
      </c>
      <c r="U352" s="1">
        <v>0</v>
      </c>
      <c r="V352" s="1">
        <f t="shared" si="79"/>
        <v>0</v>
      </c>
      <c r="W352" s="1">
        <v>0.39700000000000002</v>
      </c>
      <c r="X352" s="1">
        <v>2.6030000000000002</v>
      </c>
      <c r="Y352" s="1">
        <v>5</v>
      </c>
      <c r="Z352" s="1">
        <v>2</v>
      </c>
      <c r="AA352" s="1">
        <f t="shared" si="80"/>
        <v>6.1006530925854792E-2</v>
      </c>
      <c r="AB352" s="1">
        <v>0.33300000000000002</v>
      </c>
      <c r="AC352" s="1">
        <v>2.6669999999999998</v>
      </c>
      <c r="AD352" s="1">
        <v>1</v>
      </c>
      <c r="AE352" s="1">
        <v>0</v>
      </c>
      <c r="AF352" s="1">
        <f t="shared" si="76"/>
        <v>0</v>
      </c>
      <c r="AH352" s="1">
        <f t="shared" si="84"/>
        <v>0.26308531643189315</v>
      </c>
      <c r="AI352" s="1">
        <f t="shared" si="85"/>
        <v>9.2480355422546956E-2</v>
      </c>
      <c r="AJ352" s="1">
        <f t="shared" si="86"/>
        <v>0</v>
      </c>
      <c r="AK352" s="1">
        <f t="shared" si="87"/>
        <v>0.47375038726798779</v>
      </c>
      <c r="AL352" s="1" t="b">
        <f t="shared" si="88"/>
        <v>0</v>
      </c>
      <c r="AM352" s="1">
        <f t="shared" si="89"/>
        <v>13.433941106124832</v>
      </c>
      <c r="AN352" s="1" t="b">
        <f t="shared" si="90"/>
        <v>1</v>
      </c>
      <c r="AO352" s="1">
        <v>9.4879999999999995</v>
      </c>
    </row>
    <row r="353" spans="1:41">
      <c r="A353" s="7">
        <v>350</v>
      </c>
      <c r="B353" s="9" t="s">
        <v>47</v>
      </c>
      <c r="C353" s="9" t="s">
        <v>48</v>
      </c>
      <c r="D353" s="9" t="s">
        <v>47</v>
      </c>
      <c r="E353" s="16" t="s">
        <v>48</v>
      </c>
      <c r="F353" s="2" t="b">
        <f t="shared" si="83"/>
        <v>0</v>
      </c>
      <c r="G353" s="2" t="b">
        <f t="shared" si="81"/>
        <v>0</v>
      </c>
      <c r="H353" s="1" t="s">
        <v>285</v>
      </c>
      <c r="M353" s="1">
        <f>PRODUCT(SUM(PRODUCT(R353,overview!$J$7),PRODUCT(W353,overview!$K$7),PRODUCT(AB353,overview!$L$7)),1/SUM(overview!$J$7:$L$7))</f>
        <v>1.010175</v>
      </c>
      <c r="N353" s="1">
        <f>PRODUCT(SUM(PRODUCT(S353,overview!$J$7),PRODUCT(X353,overview!$K$7),PRODUCT(AC353,overview!$L$7)),1/SUM(overview!$J$7:$L$7))</f>
        <v>1.9898249999999997</v>
      </c>
      <c r="O353" s="1">
        <f t="shared" si="77"/>
        <v>11</v>
      </c>
      <c r="P353" s="1">
        <f t="shared" si="78"/>
        <v>3</v>
      </c>
      <c r="Q353" s="1">
        <f t="shared" si="82"/>
        <v>0.13845552886674597</v>
      </c>
      <c r="R353" s="1">
        <v>0.85</v>
      </c>
      <c r="S353" s="1">
        <v>2.15</v>
      </c>
      <c r="T353" s="1">
        <v>3</v>
      </c>
      <c r="U353" s="1">
        <v>1</v>
      </c>
      <c r="V353" s="1">
        <f t="shared" si="79"/>
        <v>0.13178294573643409</v>
      </c>
      <c r="W353" s="1">
        <v>1.1060000000000001</v>
      </c>
      <c r="X353" s="1">
        <v>1.8939999999999999</v>
      </c>
      <c r="Y353" s="1">
        <v>8</v>
      </c>
      <c r="Z353" s="1">
        <v>2</v>
      </c>
      <c r="AA353" s="1">
        <f t="shared" si="80"/>
        <v>0.14598732840549106</v>
      </c>
      <c r="AB353" s="1">
        <v>0.85699999999999998</v>
      </c>
      <c r="AC353" s="1">
        <v>2.1429999999999998</v>
      </c>
      <c r="AD353" s="1">
        <v>0</v>
      </c>
      <c r="AE353" s="1">
        <v>0</v>
      </c>
      <c r="AF353" s="1" t="e">
        <f t="shared" si="76"/>
        <v>#DIV/0!</v>
      </c>
      <c r="AH353" s="1">
        <f t="shared" si="84"/>
        <v>0.30174833964342396</v>
      </c>
      <c r="AI353" s="1">
        <f t="shared" si="85"/>
        <v>7.9231324879666984E-2</v>
      </c>
      <c r="AJ353" s="1">
        <f t="shared" si="86"/>
        <v>0</v>
      </c>
      <c r="AK353" s="1">
        <f t="shared" si="87"/>
        <v>0.19732555952578396</v>
      </c>
      <c r="AL353" s="1" t="b">
        <f t="shared" si="88"/>
        <v>0</v>
      </c>
      <c r="AM353" s="1">
        <f t="shared" si="89"/>
        <v>11.454683521912605</v>
      </c>
      <c r="AN353" s="1" t="b">
        <f t="shared" si="90"/>
        <v>1</v>
      </c>
      <c r="AO353" s="1">
        <v>9.4879999999999995</v>
      </c>
    </row>
    <row r="354" spans="1:41">
      <c r="A354" s="7">
        <v>351</v>
      </c>
      <c r="B354" s="9" t="s">
        <v>38</v>
      </c>
      <c r="C354" s="9" t="s">
        <v>1</v>
      </c>
      <c r="D354" s="9" t="s">
        <v>38</v>
      </c>
      <c r="E354" s="16" t="s">
        <v>1</v>
      </c>
      <c r="F354" s="2" t="b">
        <f t="shared" si="83"/>
        <v>0</v>
      </c>
      <c r="G354" s="2" t="b">
        <f t="shared" si="81"/>
        <v>0</v>
      </c>
      <c r="H354" s="1" t="s">
        <v>285</v>
      </c>
      <c r="M354" s="1">
        <f>PRODUCT(SUM(PRODUCT(R354,overview!$J$7),PRODUCT(W354,overview!$K$7),PRODUCT(AB354,overview!$L$7)),1/SUM(overview!$J$7:$L$7))</f>
        <v>0.45987500000000003</v>
      </c>
      <c r="N354" s="1">
        <f>PRODUCT(SUM(PRODUCT(S354,overview!$J$7),PRODUCT(X354,overview!$K$7),PRODUCT(AC354,overview!$L$7)),1/SUM(overview!$J$7:$L$7))</f>
        <v>2.5401249999999997</v>
      </c>
      <c r="O354" s="1">
        <f t="shared" si="77"/>
        <v>8</v>
      </c>
      <c r="P354" s="1">
        <f t="shared" si="78"/>
        <v>6</v>
      </c>
      <c r="Q354" s="1">
        <f t="shared" si="82"/>
        <v>0.13578317996161607</v>
      </c>
      <c r="R354" s="1">
        <v>0.33300000000000002</v>
      </c>
      <c r="S354" s="1">
        <v>2.6669999999999998</v>
      </c>
      <c r="T354" s="1">
        <v>3</v>
      </c>
      <c r="U354" s="1">
        <v>0</v>
      </c>
      <c r="V354" s="1">
        <f t="shared" si="79"/>
        <v>0</v>
      </c>
      <c r="W354" s="1">
        <v>0.53600000000000003</v>
      </c>
      <c r="X354" s="1">
        <v>2.464</v>
      </c>
      <c r="Y354" s="1">
        <v>5</v>
      </c>
      <c r="Z354" s="1">
        <v>6</v>
      </c>
      <c r="AA354" s="1">
        <f t="shared" si="80"/>
        <v>0.26103896103896107</v>
      </c>
      <c r="AB354" s="1">
        <v>0.33300000000000002</v>
      </c>
      <c r="AC354" s="1">
        <v>2.6669999999999998</v>
      </c>
      <c r="AD354" s="1">
        <v>0</v>
      </c>
      <c r="AE354" s="1">
        <v>0</v>
      </c>
      <c r="AF354" s="1" t="e">
        <f t="shared" si="76"/>
        <v>#DIV/0!</v>
      </c>
      <c r="AH354" s="1">
        <f t="shared" si="84"/>
        <v>0.27654497733237893</v>
      </c>
      <c r="AI354" s="1">
        <f t="shared" si="85"/>
        <v>8.0155956374365553E-2</v>
      </c>
      <c r="AJ354" s="1">
        <f t="shared" si="86"/>
        <v>0</v>
      </c>
      <c r="AK354" s="1">
        <f t="shared" si="87"/>
        <v>2.0810041742782484</v>
      </c>
      <c r="AL354" s="1" t="b">
        <f t="shared" si="88"/>
        <v>0</v>
      </c>
      <c r="AM354" s="1">
        <f t="shared" si="89"/>
        <v>10.195534883539837</v>
      </c>
      <c r="AN354" s="1" t="b">
        <f t="shared" si="90"/>
        <v>1</v>
      </c>
      <c r="AO354" s="1">
        <v>9.4879999999999995</v>
      </c>
    </row>
    <row r="355" spans="1:41">
      <c r="A355" s="7">
        <v>352</v>
      </c>
      <c r="B355" s="9" t="s">
        <v>85</v>
      </c>
      <c r="C355" s="9" t="s">
        <v>86</v>
      </c>
      <c r="D355" s="9" t="s">
        <v>85</v>
      </c>
      <c r="E355" s="16" t="s">
        <v>86</v>
      </c>
      <c r="F355" s="2" t="b">
        <f t="shared" si="83"/>
        <v>0</v>
      </c>
      <c r="G355" s="2" t="b">
        <f t="shared" si="81"/>
        <v>0</v>
      </c>
      <c r="H355" s="1" t="s">
        <v>285</v>
      </c>
      <c r="M355" s="1">
        <f>PRODUCT(SUM(PRODUCT(R355,overview!$J$7),PRODUCT(W355,overview!$K$7),PRODUCT(AB355,overview!$L$7)),1/SUM(overview!$J$7:$L$7))</f>
        <v>1.8749999999999999E-3</v>
      </c>
      <c r="N355" s="1">
        <f>PRODUCT(SUM(PRODUCT(S355,overview!$J$7),PRODUCT(X355,overview!$K$7),PRODUCT(AC355,overview!$L$7)),1/SUM(overview!$J$7:$L$7))</f>
        <v>2.9981249999999999</v>
      </c>
      <c r="O355" s="1">
        <f t="shared" si="77"/>
        <v>0</v>
      </c>
      <c r="P355" s="1">
        <f t="shared" si="78"/>
        <v>2</v>
      </c>
      <c r="Q355" s="1" t="e">
        <f t="shared" si="82"/>
        <v>#DIV/0!</v>
      </c>
      <c r="R355" s="1">
        <v>0</v>
      </c>
      <c r="S355" s="1">
        <v>3</v>
      </c>
      <c r="T355" s="1">
        <v>0</v>
      </c>
      <c r="U355" s="1">
        <v>0</v>
      </c>
      <c r="V355" s="1" t="e">
        <f t="shared" si="79"/>
        <v>#DIV/0!</v>
      </c>
      <c r="W355" s="1">
        <v>3.0000000000000001E-3</v>
      </c>
      <c r="X355" s="1">
        <v>2.9969999999999999</v>
      </c>
      <c r="Y355" s="1">
        <v>0</v>
      </c>
      <c r="Z355" s="1">
        <v>2</v>
      </c>
      <c r="AA355" s="1" t="e">
        <f t="shared" si="80"/>
        <v>#DIV/0!</v>
      </c>
      <c r="AB355" s="1">
        <v>0</v>
      </c>
      <c r="AC355" s="1">
        <v>3</v>
      </c>
      <c r="AD355" s="1">
        <v>0</v>
      </c>
      <c r="AE355" s="1">
        <v>0</v>
      </c>
      <c r="AF355" s="1" t="e">
        <f t="shared" si="76"/>
        <v>#DIV/0!</v>
      </c>
      <c r="AH355" s="1">
        <f t="shared" si="84"/>
        <v>0.26926077543767862</v>
      </c>
      <c r="AI355" s="1">
        <f t="shared" si="85"/>
        <v>8.5854583849270125E-2</v>
      </c>
      <c r="AJ355" s="1">
        <f t="shared" si="86"/>
        <v>0</v>
      </c>
      <c r="AK355" s="1">
        <f t="shared" si="87"/>
        <v>2.0041354500793913</v>
      </c>
      <c r="AL355" s="1" t="b">
        <f t="shared" si="88"/>
        <v>0</v>
      </c>
      <c r="AM355" s="1">
        <f t="shared" si="89"/>
        <v>9.8781939856564005</v>
      </c>
      <c r="AN355" s="1" t="b">
        <f t="shared" si="90"/>
        <v>1</v>
      </c>
      <c r="AO355" s="1">
        <v>9.4879999999999995</v>
      </c>
    </row>
    <row r="356" spans="1:41">
      <c r="A356" s="7">
        <v>353</v>
      </c>
      <c r="B356" s="9" t="s">
        <v>32</v>
      </c>
      <c r="C356" s="9" t="s">
        <v>33</v>
      </c>
      <c r="D356" s="9" t="s">
        <v>32</v>
      </c>
      <c r="E356" s="16" t="s">
        <v>33</v>
      </c>
      <c r="F356" s="2" t="b">
        <f t="shared" si="83"/>
        <v>0</v>
      </c>
      <c r="G356" s="2" t="b">
        <f t="shared" si="81"/>
        <v>0</v>
      </c>
      <c r="H356" s="1" t="s">
        <v>285</v>
      </c>
      <c r="M356" s="1">
        <f>PRODUCT(SUM(PRODUCT(R356,overview!$J$7),PRODUCT(W356,overview!$K$7),PRODUCT(AB356,overview!$L$7)),1/SUM(overview!$J$7:$L$7))</f>
        <v>0.95937500000000009</v>
      </c>
      <c r="N356" s="1">
        <f>PRODUCT(SUM(PRODUCT(S356,overview!$J$7),PRODUCT(X356,overview!$K$7),PRODUCT(AC356,overview!$L$7)),1/SUM(overview!$J$7:$L$7))</f>
        <v>2.0406249999999999</v>
      </c>
      <c r="O356" s="1">
        <f t="shared" si="77"/>
        <v>20.5</v>
      </c>
      <c r="P356" s="1">
        <f t="shared" si="78"/>
        <v>8.5</v>
      </c>
      <c r="Q356" s="1">
        <f t="shared" si="82"/>
        <v>0.19493519590632358</v>
      </c>
      <c r="R356" s="1">
        <v>1</v>
      </c>
      <c r="S356" s="1">
        <v>2</v>
      </c>
      <c r="T356" s="1">
        <v>9</v>
      </c>
      <c r="U356" s="1">
        <v>2</v>
      </c>
      <c r="V356" s="1">
        <f t="shared" si="79"/>
        <v>0.1111111111111111</v>
      </c>
      <c r="W356" s="1">
        <v>0.93500000000000005</v>
      </c>
      <c r="X356" s="1">
        <v>2.0649999999999999</v>
      </c>
      <c r="Y356" s="1">
        <v>11.5</v>
      </c>
      <c r="Z356" s="1">
        <v>6.5</v>
      </c>
      <c r="AA356" s="1">
        <f t="shared" si="80"/>
        <v>0.2559216759658911</v>
      </c>
      <c r="AB356" s="1">
        <v>1</v>
      </c>
      <c r="AC356" s="1">
        <v>2</v>
      </c>
      <c r="AD356" s="1">
        <v>0</v>
      </c>
      <c r="AE356" s="1">
        <v>0</v>
      </c>
      <c r="AF356" s="1" t="e">
        <f t="shared" si="76"/>
        <v>#DIV/0!</v>
      </c>
      <c r="AH356" s="1">
        <f t="shared" si="84"/>
        <v>0.22679865173763125</v>
      </c>
      <c r="AI356" s="1">
        <f t="shared" si="85"/>
        <v>7.8478614329800037E-2</v>
      </c>
      <c r="AJ356" s="1">
        <f t="shared" si="86"/>
        <v>0</v>
      </c>
      <c r="AK356" s="1">
        <f t="shared" si="87"/>
        <v>1.9506722379757244</v>
      </c>
      <c r="AL356" s="1" t="b">
        <f t="shared" si="88"/>
        <v>0</v>
      </c>
      <c r="AM356" s="1">
        <f t="shared" si="89"/>
        <v>8.5117935419239537</v>
      </c>
      <c r="AN356" s="1" t="b">
        <f t="shared" si="90"/>
        <v>0</v>
      </c>
      <c r="AO356" s="1">
        <v>9.4879999999999995</v>
      </c>
    </row>
    <row r="357" spans="1:41">
      <c r="A357" s="7">
        <v>354</v>
      </c>
      <c r="B357" s="9" t="s">
        <v>75</v>
      </c>
      <c r="C357" s="9" t="s">
        <v>1</v>
      </c>
      <c r="D357" s="9" t="s">
        <v>75</v>
      </c>
      <c r="E357" s="16" t="s">
        <v>1</v>
      </c>
      <c r="F357" s="2" t="b">
        <f t="shared" si="83"/>
        <v>0</v>
      </c>
      <c r="G357" s="2" t="b">
        <f t="shared" si="81"/>
        <v>0</v>
      </c>
      <c r="H357" s="1" t="s">
        <v>285</v>
      </c>
      <c r="M357" s="1">
        <f>PRODUCT(SUM(PRODUCT(R357,overview!$J$7),PRODUCT(W357,overview!$K$7),PRODUCT(AB357,overview!$L$7)),1/SUM(overview!$J$7:$L$7))</f>
        <v>0.79925000000000002</v>
      </c>
      <c r="N357" s="1">
        <f>PRODUCT(SUM(PRODUCT(S357,overview!$J$7),PRODUCT(X357,overview!$K$7),PRODUCT(AC357,overview!$L$7)),1/SUM(overview!$J$7:$L$7))</f>
        <v>2.2007500000000002</v>
      </c>
      <c r="O357" s="1">
        <f t="shared" si="77"/>
        <v>17.7</v>
      </c>
      <c r="P357" s="1">
        <f t="shared" si="78"/>
        <v>23.3</v>
      </c>
      <c r="Q357" s="1">
        <f t="shared" si="82"/>
        <v>0.47807340974539358</v>
      </c>
      <c r="R357" s="1">
        <v>0.85499999999999998</v>
      </c>
      <c r="S357" s="1">
        <v>2.145</v>
      </c>
      <c r="T357" s="1">
        <v>9.1999999999999993</v>
      </c>
      <c r="U357" s="1">
        <v>10.8</v>
      </c>
      <c r="V357" s="1">
        <f t="shared" si="79"/>
        <v>0.4679233809668592</v>
      </c>
      <c r="W357" s="1">
        <v>0.76</v>
      </c>
      <c r="X357" s="1">
        <v>2.2400000000000002</v>
      </c>
      <c r="Y357" s="1">
        <v>8.5</v>
      </c>
      <c r="Z357" s="1">
        <v>12.5</v>
      </c>
      <c r="AA357" s="1">
        <f t="shared" si="80"/>
        <v>0.49894957983193272</v>
      </c>
      <c r="AB357" s="1">
        <v>1</v>
      </c>
      <c r="AC357" s="1">
        <v>2</v>
      </c>
      <c r="AD357" s="1">
        <v>0</v>
      </c>
      <c r="AE357" s="1">
        <v>0</v>
      </c>
      <c r="AF357" s="1" t="e">
        <f t="shared" si="76"/>
        <v>#DIV/0!</v>
      </c>
      <c r="AH357" s="1">
        <f t="shared" si="84"/>
        <v>0.21635610766045546</v>
      </c>
      <c r="AI357" s="1">
        <f t="shared" si="85"/>
        <v>7.710661058277557E-2</v>
      </c>
      <c r="AJ357" s="1">
        <f t="shared" si="86"/>
        <v>0</v>
      </c>
      <c r="AK357" s="1">
        <f t="shared" si="87"/>
        <v>1.9062640529599806</v>
      </c>
      <c r="AL357" s="1" t="b">
        <f t="shared" si="88"/>
        <v>0</v>
      </c>
      <c r="AM357" s="1">
        <f t="shared" si="89"/>
        <v>7.5289276141844317</v>
      </c>
      <c r="AN357" s="1" t="b">
        <f t="shared" si="90"/>
        <v>0</v>
      </c>
      <c r="AO357" s="1">
        <v>9.4879999999999995</v>
      </c>
    </row>
    <row r="358" spans="1:41">
      <c r="A358" s="7">
        <v>355</v>
      </c>
      <c r="B358" s="9" t="s">
        <v>47</v>
      </c>
      <c r="C358" s="9" t="s">
        <v>48</v>
      </c>
      <c r="D358" s="9" t="s">
        <v>62</v>
      </c>
      <c r="E358" s="16" t="s">
        <v>48</v>
      </c>
      <c r="F358" s="2" t="b">
        <f t="shared" si="83"/>
        <v>1</v>
      </c>
      <c r="G358" s="2" t="b">
        <f t="shared" si="81"/>
        <v>0</v>
      </c>
      <c r="H358" s="1" t="s">
        <v>285</v>
      </c>
      <c r="M358" s="1">
        <f>PRODUCT(SUM(PRODUCT(R358,overview!$J$7),PRODUCT(W358,overview!$K$7),PRODUCT(AB358,overview!$L$7)),1/SUM(overview!$J$7:$L$7))</f>
        <v>0.96844999999999981</v>
      </c>
      <c r="N358" s="1">
        <f>PRODUCT(SUM(PRODUCT(S358,overview!$J$7),PRODUCT(X358,overview!$K$7),PRODUCT(AC358,overview!$L$7)),1/SUM(overview!$J$7:$L$7))</f>
        <v>2.0315499999999997</v>
      </c>
      <c r="O358" s="1">
        <f t="shared" si="77"/>
        <v>16</v>
      </c>
      <c r="P358" s="1">
        <f t="shared" si="78"/>
        <v>9</v>
      </c>
      <c r="Q358" s="1">
        <f t="shared" si="82"/>
        <v>0.26814655066328669</v>
      </c>
      <c r="R358" s="1">
        <v>0.86899999999999999</v>
      </c>
      <c r="S358" s="1">
        <v>2.1309999999999998</v>
      </c>
      <c r="T358" s="1">
        <v>6</v>
      </c>
      <c r="U358" s="1">
        <v>2</v>
      </c>
      <c r="V358" s="1">
        <f t="shared" si="79"/>
        <v>0.13592992335366808</v>
      </c>
      <c r="W358" s="1">
        <v>1.0169999999999999</v>
      </c>
      <c r="X358" s="1">
        <v>1.9830000000000001</v>
      </c>
      <c r="Y358" s="1">
        <v>8</v>
      </c>
      <c r="Z358" s="1">
        <v>7</v>
      </c>
      <c r="AA358" s="1">
        <f t="shared" si="80"/>
        <v>0.44875189107412999</v>
      </c>
      <c r="AB358" s="1">
        <v>1.147</v>
      </c>
      <c r="AC358" s="1">
        <v>1.853</v>
      </c>
      <c r="AD358" s="1">
        <v>2</v>
      </c>
      <c r="AE358" s="1">
        <v>0</v>
      </c>
      <c r="AF358" s="1">
        <f t="shared" si="76"/>
        <v>0</v>
      </c>
      <c r="AH358" s="1">
        <f t="shared" si="84"/>
        <v>0.21612716985489394</v>
      </c>
      <c r="AI358" s="1">
        <f t="shared" si="85"/>
        <v>6.8538682458933561E-2</v>
      </c>
      <c r="AJ358" s="1">
        <f t="shared" si="86"/>
        <v>0</v>
      </c>
      <c r="AK358" s="1">
        <f t="shared" si="87"/>
        <v>1.8629649449819234</v>
      </c>
      <c r="AL358" s="1" t="b">
        <f t="shared" si="88"/>
        <v>0</v>
      </c>
      <c r="AM358" s="1">
        <f t="shared" si="89"/>
        <v>7.7124205249891267</v>
      </c>
      <c r="AN358" s="1" t="b">
        <f t="shared" si="90"/>
        <v>0</v>
      </c>
      <c r="AO358" s="1">
        <v>9.4879999999999995</v>
      </c>
    </row>
    <row r="359" spans="1:41">
      <c r="A359" s="7">
        <v>356</v>
      </c>
      <c r="B359" s="9" t="s">
        <v>98</v>
      </c>
      <c r="C359" s="9" t="s">
        <v>50</v>
      </c>
      <c r="D359" s="9" t="s">
        <v>49</v>
      </c>
      <c r="E359" s="16" t="s">
        <v>50</v>
      </c>
      <c r="F359" s="2" t="b">
        <f t="shared" si="83"/>
        <v>0</v>
      </c>
      <c r="G359" s="2" t="b">
        <f t="shared" si="81"/>
        <v>0</v>
      </c>
      <c r="H359" s="1" t="s">
        <v>285</v>
      </c>
      <c r="M359" s="1">
        <f>PRODUCT(SUM(PRODUCT(R359,overview!$J$7),PRODUCT(W359,overview!$K$7),PRODUCT(AB359,overview!$L$7)),1/SUM(overview!$J$7:$L$7))</f>
        <v>0.21112500000000001</v>
      </c>
      <c r="N359" s="1">
        <f>PRODUCT(SUM(PRODUCT(S359,overview!$J$7),PRODUCT(X359,overview!$K$7),PRODUCT(AC359,overview!$L$7)),1/SUM(overview!$J$7:$L$7))</f>
        <v>2.788875</v>
      </c>
      <c r="O359" s="1">
        <f t="shared" si="77"/>
        <v>7</v>
      </c>
      <c r="P359" s="1">
        <f t="shared" si="78"/>
        <v>14</v>
      </c>
      <c r="Q359" s="1">
        <f t="shared" si="82"/>
        <v>0.15140513647976336</v>
      </c>
      <c r="R359" s="1">
        <v>0.33300000000000002</v>
      </c>
      <c r="S359" s="1">
        <v>2.6669999999999998</v>
      </c>
      <c r="T359" s="1">
        <v>6</v>
      </c>
      <c r="U359" s="1">
        <v>0</v>
      </c>
      <c r="V359" s="1">
        <f t="shared" si="79"/>
        <v>0</v>
      </c>
      <c r="W359" s="1">
        <v>0.13800000000000001</v>
      </c>
      <c r="X359" s="1">
        <v>2.8620000000000001</v>
      </c>
      <c r="Y359" s="1">
        <v>0</v>
      </c>
      <c r="Z359" s="1">
        <v>14</v>
      </c>
      <c r="AA359" s="1" t="e">
        <f t="shared" si="80"/>
        <v>#DIV/0!</v>
      </c>
      <c r="AB359" s="1">
        <v>0.33300000000000002</v>
      </c>
      <c r="AC359" s="1">
        <v>2.6669999999999998</v>
      </c>
      <c r="AD359" s="1">
        <v>1</v>
      </c>
      <c r="AE359" s="1">
        <v>0</v>
      </c>
      <c r="AF359" s="1">
        <f t="shared" si="76"/>
        <v>0</v>
      </c>
      <c r="AH359" s="1">
        <f t="shared" si="84"/>
        <v>0.21039405236602277</v>
      </c>
      <c r="AI359" s="1">
        <f t="shared" si="85"/>
        <v>7.127431937121681E-2</v>
      </c>
      <c r="AJ359" s="1">
        <f t="shared" si="86"/>
        <v>0</v>
      </c>
      <c r="AK359" s="1">
        <f t="shared" si="87"/>
        <v>1.9086961572124606</v>
      </c>
      <c r="AL359" s="1" t="b">
        <f t="shared" si="88"/>
        <v>0</v>
      </c>
      <c r="AM359" s="1">
        <f t="shared" si="89"/>
        <v>8.3669612442665731</v>
      </c>
      <c r="AN359" s="1" t="b">
        <f t="shared" si="90"/>
        <v>0</v>
      </c>
      <c r="AO359" s="1">
        <v>9.4879999999999995</v>
      </c>
    </row>
    <row r="360" spans="1:41">
      <c r="A360" s="7">
        <v>357</v>
      </c>
      <c r="B360" s="9" t="s">
        <v>47</v>
      </c>
      <c r="C360" s="9" t="s">
        <v>48</v>
      </c>
      <c r="D360" s="9" t="s">
        <v>47</v>
      </c>
      <c r="E360" s="16" t="s">
        <v>48</v>
      </c>
      <c r="F360" s="2" t="b">
        <f t="shared" si="83"/>
        <v>0</v>
      </c>
      <c r="G360" s="2" t="b">
        <f t="shared" si="81"/>
        <v>0</v>
      </c>
      <c r="H360" s="1" t="s">
        <v>285</v>
      </c>
      <c r="M360" s="1">
        <f>PRODUCT(SUM(PRODUCT(R360,overview!$J$7),PRODUCT(W360,overview!$K$7),PRODUCT(AB360,overview!$L$7)),1/SUM(overview!$J$7:$L$7))</f>
        <v>0.93064999999999998</v>
      </c>
      <c r="N360" s="1">
        <f>PRODUCT(SUM(PRODUCT(S360,overview!$J$7),PRODUCT(X360,overview!$K$7),PRODUCT(AC360,overview!$L$7)),1/SUM(overview!$J$7:$L$7))</f>
        <v>2.06935</v>
      </c>
      <c r="O360" s="1">
        <f t="shared" si="77"/>
        <v>13</v>
      </c>
      <c r="P360" s="1">
        <f t="shared" si="78"/>
        <v>4</v>
      </c>
      <c r="Q360" s="1">
        <f t="shared" si="82"/>
        <v>0.13837864360975485</v>
      </c>
      <c r="R360" s="1">
        <v>0.89600000000000002</v>
      </c>
      <c r="S360" s="1">
        <v>2.1040000000000001</v>
      </c>
      <c r="T360" s="1">
        <v>4</v>
      </c>
      <c r="U360" s="1">
        <v>1</v>
      </c>
      <c r="V360" s="1">
        <f t="shared" si="79"/>
        <v>0.10646387832699619</v>
      </c>
      <c r="W360" s="1">
        <v>0.95299999999999996</v>
      </c>
      <c r="X360" s="1">
        <v>2.0470000000000002</v>
      </c>
      <c r="Y360" s="1">
        <v>9</v>
      </c>
      <c r="Z360" s="1">
        <v>3</v>
      </c>
      <c r="AA360" s="1">
        <f t="shared" si="80"/>
        <v>0.15518645171796122</v>
      </c>
      <c r="AB360" s="1">
        <v>0.85699999999999998</v>
      </c>
      <c r="AC360" s="1">
        <v>2.1429999999999998</v>
      </c>
      <c r="AD360" s="1">
        <v>0</v>
      </c>
      <c r="AE360" s="1">
        <v>0</v>
      </c>
      <c r="AF360" s="1" t="e">
        <f t="shared" si="76"/>
        <v>#DIV/0!</v>
      </c>
      <c r="AH360" s="1">
        <f t="shared" si="84"/>
        <v>0.26101908702137827</v>
      </c>
      <c r="AI360" s="1">
        <f t="shared" si="85"/>
        <v>7.7194762253658733E-2</v>
      </c>
      <c r="AJ360" s="1">
        <f t="shared" si="86"/>
        <v>0</v>
      </c>
      <c r="AK360" s="1">
        <f t="shared" si="87"/>
        <v>1.7125319050606629</v>
      </c>
      <c r="AL360" s="1" t="b">
        <f t="shared" si="88"/>
        <v>0</v>
      </c>
      <c r="AM360" s="1">
        <f t="shared" si="89"/>
        <v>10.543609520237389</v>
      </c>
      <c r="AN360" s="1" t="b">
        <f t="shared" si="90"/>
        <v>1</v>
      </c>
      <c r="AO360" s="1">
        <v>9.4879999999999995</v>
      </c>
    </row>
    <row r="361" spans="1:41">
      <c r="A361" s="7">
        <v>358</v>
      </c>
      <c r="B361" s="9" t="s">
        <v>45</v>
      </c>
      <c r="C361" s="9" t="s">
        <v>46</v>
      </c>
      <c r="D361" s="9" t="s">
        <v>137</v>
      </c>
      <c r="E361" s="16" t="s">
        <v>46</v>
      </c>
      <c r="F361" s="2" t="b">
        <f t="shared" si="83"/>
        <v>0</v>
      </c>
      <c r="G361" s="2" t="b">
        <f t="shared" si="81"/>
        <v>0</v>
      </c>
      <c r="H361" s="1" t="s">
        <v>285</v>
      </c>
      <c r="M361" s="1">
        <f>PRODUCT(SUM(PRODUCT(R361,overview!$J$7),PRODUCT(W361,overview!$K$7),PRODUCT(AB361,overview!$L$7)),1/SUM(overview!$J$7:$L$7))</f>
        <v>1.0266249999999999</v>
      </c>
      <c r="N361" s="1">
        <f>PRODUCT(SUM(PRODUCT(S361,overview!$J$7),PRODUCT(X361,overview!$K$7),PRODUCT(AC361,overview!$L$7)),1/SUM(overview!$J$7:$L$7))</f>
        <v>1.9733750000000001</v>
      </c>
      <c r="O361" s="1">
        <f t="shared" si="77"/>
        <v>17</v>
      </c>
      <c r="P361" s="1">
        <f t="shared" si="78"/>
        <v>1</v>
      </c>
      <c r="Q361" s="1">
        <f t="shared" si="82"/>
        <v>3.0602245332160855E-2</v>
      </c>
      <c r="R361" s="1">
        <v>1.06</v>
      </c>
      <c r="S361" s="1">
        <v>1.94</v>
      </c>
      <c r="T361" s="1">
        <v>6</v>
      </c>
      <c r="U361" s="1">
        <v>0</v>
      </c>
      <c r="V361" s="1">
        <f t="shared" si="79"/>
        <v>0</v>
      </c>
      <c r="W361" s="1">
        <v>1.0089999999999999</v>
      </c>
      <c r="X361" s="1">
        <v>1.9910000000000001</v>
      </c>
      <c r="Y361" s="1">
        <v>10</v>
      </c>
      <c r="Z361" s="1">
        <v>1</v>
      </c>
      <c r="AA361" s="1">
        <f t="shared" si="80"/>
        <v>5.0678051230537417E-2</v>
      </c>
      <c r="AB361" s="1">
        <v>1</v>
      </c>
      <c r="AC361" s="1">
        <v>2</v>
      </c>
      <c r="AD361" s="1">
        <v>1</v>
      </c>
      <c r="AE361" s="1">
        <v>0</v>
      </c>
      <c r="AF361" s="1">
        <f t="shared" si="76"/>
        <v>0</v>
      </c>
      <c r="AH361" s="1">
        <f t="shared" si="84"/>
        <v>0.27709213169871666</v>
      </c>
      <c r="AI361" s="1">
        <f t="shared" si="85"/>
        <v>8.7624856775907409E-2</v>
      </c>
      <c r="AJ361" s="1">
        <f t="shared" si="86"/>
        <v>0</v>
      </c>
      <c r="AK361" s="1">
        <f t="shared" si="87"/>
        <v>1.5914591703768928</v>
      </c>
      <c r="AL361" s="1" t="b">
        <f t="shared" si="88"/>
        <v>0</v>
      </c>
      <c r="AM361" s="1">
        <f t="shared" si="89"/>
        <v>12.660023022811377</v>
      </c>
      <c r="AN361" s="1" t="b">
        <f t="shared" si="90"/>
        <v>1</v>
      </c>
      <c r="AO361" s="1">
        <v>9.4879999999999995</v>
      </c>
    </row>
    <row r="362" spans="1:41">
      <c r="A362" s="7">
        <v>359</v>
      </c>
      <c r="B362" s="9" t="s">
        <v>98</v>
      </c>
      <c r="C362" s="9" t="s">
        <v>50</v>
      </c>
      <c r="D362" s="9" t="s">
        <v>49</v>
      </c>
      <c r="E362" s="16" t="s">
        <v>50</v>
      </c>
      <c r="F362" s="2" t="b">
        <f t="shared" si="83"/>
        <v>0</v>
      </c>
      <c r="G362" s="2" t="b">
        <f t="shared" si="81"/>
        <v>0</v>
      </c>
      <c r="H362" s="1" t="s">
        <v>285</v>
      </c>
      <c r="M362" s="1">
        <f>PRODUCT(SUM(PRODUCT(R362,overview!$J$7),PRODUCT(W362,overview!$K$7),PRODUCT(AB362,overview!$L$7)),1/SUM(overview!$J$7:$L$7))</f>
        <v>0.33424999999999999</v>
      </c>
      <c r="N362" s="1">
        <f>PRODUCT(SUM(PRODUCT(S362,overview!$J$7),PRODUCT(X362,overview!$K$7),PRODUCT(AC362,overview!$L$7)),1/SUM(overview!$J$7:$L$7))</f>
        <v>2.6657500000000001</v>
      </c>
      <c r="O362" s="1">
        <f t="shared" si="77"/>
        <v>10</v>
      </c>
      <c r="P362" s="1">
        <f t="shared" si="78"/>
        <v>1</v>
      </c>
      <c r="Q362" s="1">
        <f t="shared" si="82"/>
        <v>1.2538685173028228E-2</v>
      </c>
      <c r="R362" s="1">
        <v>0.33300000000000002</v>
      </c>
      <c r="S362" s="1">
        <v>2.6669999999999998</v>
      </c>
      <c r="T362" s="1">
        <v>4</v>
      </c>
      <c r="U362" s="1">
        <v>0</v>
      </c>
      <c r="V362" s="1">
        <f t="shared" si="79"/>
        <v>0</v>
      </c>
      <c r="W362" s="1">
        <v>0.33500000000000002</v>
      </c>
      <c r="X362" s="1">
        <v>2.665</v>
      </c>
      <c r="Y362" s="1">
        <v>5</v>
      </c>
      <c r="Z362" s="1">
        <v>1</v>
      </c>
      <c r="AA362" s="1">
        <f t="shared" si="80"/>
        <v>2.5140712945590997E-2</v>
      </c>
      <c r="AB362" s="1">
        <v>0.33300000000000002</v>
      </c>
      <c r="AC362" s="1">
        <v>2.6669999999999998</v>
      </c>
      <c r="AD362" s="1">
        <v>1</v>
      </c>
      <c r="AE362" s="1">
        <v>0</v>
      </c>
      <c r="AF362" s="1">
        <f t="shared" si="76"/>
        <v>0</v>
      </c>
      <c r="AH362" s="1">
        <f t="shared" si="84"/>
        <v>0.22772728501736236</v>
      </c>
      <c r="AI362" s="1">
        <f t="shared" si="85"/>
        <v>3.7873760152416037E-2</v>
      </c>
      <c r="AJ362" s="1">
        <f t="shared" si="86"/>
        <v>0</v>
      </c>
      <c r="AK362" s="1">
        <f t="shared" si="87"/>
        <v>1.4632265063555563</v>
      </c>
      <c r="AL362" s="1" t="b">
        <f t="shared" si="88"/>
        <v>0</v>
      </c>
      <c r="AM362" s="1">
        <f t="shared" si="89"/>
        <v>13.450002089439712</v>
      </c>
      <c r="AN362" s="1" t="b">
        <f t="shared" si="90"/>
        <v>1</v>
      </c>
      <c r="AO362" s="1">
        <v>9.4879999999999995</v>
      </c>
    </row>
    <row r="363" spans="1:41">
      <c r="A363" s="7">
        <v>360</v>
      </c>
      <c r="B363" s="9" t="s">
        <v>100</v>
      </c>
      <c r="C363" s="9" t="s">
        <v>73</v>
      </c>
      <c r="D363" s="9" t="s">
        <v>100</v>
      </c>
      <c r="E363" s="16" t="s">
        <v>73</v>
      </c>
      <c r="F363" s="2" t="b">
        <f t="shared" si="83"/>
        <v>0</v>
      </c>
      <c r="G363" s="2" t="b">
        <f t="shared" si="81"/>
        <v>0</v>
      </c>
      <c r="H363" s="1" t="s">
        <v>285</v>
      </c>
      <c r="M363" s="1">
        <f>PRODUCT(SUM(PRODUCT(R363,overview!$J$7),PRODUCT(W363,overview!$K$7),PRODUCT(AB363,overview!$L$7)),1/SUM(overview!$J$7:$L$7))</f>
        <v>0.33300000000000007</v>
      </c>
      <c r="N363" s="1">
        <f>PRODUCT(SUM(PRODUCT(S363,overview!$J$7),PRODUCT(X363,overview!$K$7),PRODUCT(AC363,overview!$L$7)),1/SUM(overview!$J$7:$L$7))</f>
        <v>2.6669999999999998</v>
      </c>
      <c r="O363" s="1">
        <f t="shared" si="77"/>
        <v>12</v>
      </c>
      <c r="P363" s="1">
        <f t="shared" si="78"/>
        <v>0</v>
      </c>
      <c r="Q363" s="1">
        <f t="shared" si="82"/>
        <v>0</v>
      </c>
      <c r="R363" s="1">
        <v>0.33300000000000002</v>
      </c>
      <c r="S363" s="1">
        <v>2.6669999999999998</v>
      </c>
      <c r="T363" s="1">
        <v>7</v>
      </c>
      <c r="U363" s="1">
        <v>0</v>
      </c>
      <c r="V363" s="1">
        <f t="shared" si="79"/>
        <v>0</v>
      </c>
      <c r="W363" s="1">
        <v>0.33300000000000002</v>
      </c>
      <c r="X363" s="1">
        <v>2.6669999999999998</v>
      </c>
      <c r="Y363" s="1">
        <v>5</v>
      </c>
      <c r="Z363" s="1">
        <v>0</v>
      </c>
      <c r="AA363" s="1">
        <f t="shared" si="80"/>
        <v>0</v>
      </c>
      <c r="AB363" s="1">
        <v>0.33300000000000002</v>
      </c>
      <c r="AC363" s="1">
        <v>2.6669999999999998</v>
      </c>
      <c r="AD363" s="1">
        <v>0</v>
      </c>
      <c r="AE363" s="1">
        <v>0</v>
      </c>
      <c r="AF363" s="1" t="e">
        <f t="shared" si="76"/>
        <v>#DIV/0!</v>
      </c>
      <c r="AH363" s="1">
        <f t="shared" si="84"/>
        <v>0.23978773885159579</v>
      </c>
      <c r="AI363" s="1">
        <f t="shared" si="85"/>
        <v>4.4324135522179543E-2</v>
      </c>
      <c r="AJ363" s="1">
        <f t="shared" si="86"/>
        <v>0</v>
      </c>
      <c r="AK363" s="1">
        <f t="shared" si="87"/>
        <v>1.270842796178459</v>
      </c>
      <c r="AL363" s="1" t="b">
        <f t="shared" si="88"/>
        <v>0</v>
      </c>
      <c r="AM363" s="1">
        <f t="shared" si="89"/>
        <v>13.036032557277309</v>
      </c>
      <c r="AN363" s="1" t="b">
        <f t="shared" si="90"/>
        <v>1</v>
      </c>
      <c r="AO363" s="1">
        <v>9.4879999999999995</v>
      </c>
    </row>
    <row r="364" spans="1:41">
      <c r="A364" s="7">
        <v>361</v>
      </c>
      <c r="B364" s="9" t="s">
        <v>60</v>
      </c>
      <c r="C364" s="9" t="s">
        <v>61</v>
      </c>
      <c r="D364" s="9" t="s">
        <v>60</v>
      </c>
      <c r="E364" s="16" t="s">
        <v>61</v>
      </c>
      <c r="F364" s="2" t="b">
        <f t="shared" si="83"/>
        <v>0</v>
      </c>
      <c r="G364" s="2" t="b">
        <f t="shared" si="81"/>
        <v>0</v>
      </c>
      <c r="H364" s="1" t="s">
        <v>285</v>
      </c>
      <c r="M364" s="1">
        <f>PRODUCT(SUM(PRODUCT(R364,overview!$J$7),PRODUCT(W364,overview!$K$7),PRODUCT(AB364,overview!$L$7)),1/SUM(overview!$J$7:$L$7))</f>
        <v>1</v>
      </c>
      <c r="N364" s="1">
        <f>PRODUCT(SUM(PRODUCT(S364,overview!$J$7),PRODUCT(X364,overview!$K$7),PRODUCT(AC364,overview!$L$7)),1/SUM(overview!$J$7:$L$7))</f>
        <v>2</v>
      </c>
      <c r="O364" s="1">
        <f t="shared" si="77"/>
        <v>16</v>
      </c>
      <c r="P364" s="1">
        <f t="shared" si="78"/>
        <v>3</v>
      </c>
      <c r="Q364" s="1">
        <f t="shared" si="82"/>
        <v>9.375E-2</v>
      </c>
      <c r="R364" s="1">
        <v>1</v>
      </c>
      <c r="S364" s="1">
        <v>2</v>
      </c>
      <c r="T364" s="1">
        <v>8</v>
      </c>
      <c r="U364" s="1">
        <v>0</v>
      </c>
      <c r="V364" s="1">
        <f t="shared" si="79"/>
        <v>0</v>
      </c>
      <c r="W364" s="1">
        <v>1</v>
      </c>
      <c r="X364" s="1">
        <v>2</v>
      </c>
      <c r="Y364" s="1">
        <v>8</v>
      </c>
      <c r="Z364" s="1">
        <v>3</v>
      </c>
      <c r="AA364" s="1">
        <f t="shared" si="80"/>
        <v>0.1875</v>
      </c>
      <c r="AB364" s="1">
        <v>1</v>
      </c>
      <c r="AC364" s="1">
        <v>2</v>
      </c>
      <c r="AD364" s="1">
        <v>0</v>
      </c>
      <c r="AE364" s="1">
        <v>0</v>
      </c>
      <c r="AF364" s="1" t="e">
        <f t="shared" si="76"/>
        <v>#DIV/0!</v>
      </c>
      <c r="AH364" s="1">
        <f t="shared" si="84"/>
        <v>0.17427098610303132</v>
      </c>
      <c r="AI364" s="1">
        <f t="shared" si="85"/>
        <v>4.5627786566949526E-2</v>
      </c>
      <c r="AJ364" s="1">
        <f t="shared" si="86"/>
        <v>0</v>
      </c>
      <c r="AK364" s="1">
        <f t="shared" si="87"/>
        <v>1.0147409414225108</v>
      </c>
      <c r="AL364" s="1" t="b">
        <f t="shared" si="88"/>
        <v>0</v>
      </c>
      <c r="AM364" s="1">
        <f t="shared" si="89"/>
        <v>12.858689012225573</v>
      </c>
      <c r="AN364" s="1" t="b">
        <f t="shared" si="90"/>
        <v>1</v>
      </c>
      <c r="AO364" s="1">
        <v>9.4879999999999995</v>
      </c>
    </row>
    <row r="365" spans="1:41">
      <c r="A365" s="7">
        <v>362</v>
      </c>
      <c r="B365" s="9" t="s">
        <v>47</v>
      </c>
      <c r="C365" s="9" t="s">
        <v>48</v>
      </c>
      <c r="D365" s="9" t="s">
        <v>47</v>
      </c>
      <c r="E365" s="16" t="s">
        <v>48</v>
      </c>
      <c r="F365" s="2" t="b">
        <f t="shared" si="83"/>
        <v>0</v>
      </c>
      <c r="G365" s="2" t="b">
        <f t="shared" si="81"/>
        <v>0</v>
      </c>
      <c r="H365" s="1" t="s">
        <v>285</v>
      </c>
      <c r="M365" s="1">
        <f>PRODUCT(SUM(PRODUCT(R365,overview!$J$7),PRODUCT(W365,overview!$K$7),PRODUCT(AB365,overview!$L$7)),1/SUM(overview!$J$7:$L$7))</f>
        <v>0.98582500000000006</v>
      </c>
      <c r="N365" s="1">
        <f>PRODUCT(SUM(PRODUCT(S365,overview!$J$7),PRODUCT(X365,overview!$K$7),PRODUCT(AC365,overview!$L$7)),1/SUM(overview!$J$7:$L$7))</f>
        <v>2.0141749999999998</v>
      </c>
      <c r="O365" s="1">
        <f t="shared" si="77"/>
        <v>24</v>
      </c>
      <c r="P365" s="1">
        <f t="shared" si="78"/>
        <v>6</v>
      </c>
      <c r="Q365" s="1">
        <f t="shared" si="82"/>
        <v>0.12236089217669767</v>
      </c>
      <c r="R365" s="1">
        <v>1.0589999999999999</v>
      </c>
      <c r="S365" s="1">
        <v>1.9410000000000001</v>
      </c>
      <c r="T365" s="1">
        <v>13</v>
      </c>
      <c r="U365" s="1">
        <v>1</v>
      </c>
      <c r="V365" s="1">
        <f t="shared" si="79"/>
        <v>4.1968850315063602E-2</v>
      </c>
      <c r="W365" s="1">
        <v>0.95</v>
      </c>
      <c r="X365" s="1">
        <v>2.0499999999999998</v>
      </c>
      <c r="Y365" s="1">
        <v>11</v>
      </c>
      <c r="Z365" s="1">
        <v>5</v>
      </c>
      <c r="AA365" s="1">
        <f t="shared" si="80"/>
        <v>0.21064301552106432</v>
      </c>
      <c r="AB365" s="1">
        <v>0.85699999999999998</v>
      </c>
      <c r="AC365" s="1">
        <v>2.1429999999999998</v>
      </c>
      <c r="AD365" s="1">
        <v>0</v>
      </c>
      <c r="AE365" s="1">
        <v>0</v>
      </c>
      <c r="AF365" s="1" t="e">
        <f t="shared" si="76"/>
        <v>#DIV/0!</v>
      </c>
      <c r="AH365" s="1">
        <f t="shared" si="84"/>
        <v>0.14933582332964523</v>
      </c>
      <c r="AI365" s="1">
        <f t="shared" si="85"/>
        <v>3.8718020218239314E-2</v>
      </c>
      <c r="AJ365" s="1">
        <f t="shared" si="86"/>
        <v>0</v>
      </c>
      <c r="AK365" s="1">
        <f t="shared" si="87"/>
        <v>1.1085079136026654</v>
      </c>
      <c r="AL365" s="1" t="b">
        <f t="shared" si="88"/>
        <v>0</v>
      </c>
      <c r="AM365" s="1">
        <f t="shared" si="89"/>
        <v>9.3471276234405192</v>
      </c>
      <c r="AN365" s="1" t="b">
        <f t="shared" si="90"/>
        <v>0</v>
      </c>
      <c r="AO365" s="1">
        <v>9.4879999999999995</v>
      </c>
    </row>
    <row r="366" spans="1:41">
      <c r="A366" s="7">
        <v>363</v>
      </c>
      <c r="B366" s="9" t="s">
        <v>76</v>
      </c>
      <c r="C366" s="9" t="s">
        <v>46</v>
      </c>
      <c r="D366" s="9" t="s">
        <v>45</v>
      </c>
      <c r="E366" s="16" t="s">
        <v>46</v>
      </c>
      <c r="F366" s="2" t="b">
        <f t="shared" si="83"/>
        <v>0</v>
      </c>
      <c r="G366" s="2" t="b">
        <f t="shared" si="81"/>
        <v>0</v>
      </c>
      <c r="H366" s="1" t="s">
        <v>285</v>
      </c>
      <c r="M366" s="1">
        <f>PRODUCT(SUM(PRODUCT(R366,overview!$J$7),PRODUCT(W366,overview!$K$7),PRODUCT(AB366,overview!$L$7)),1/SUM(overview!$J$7:$L$7))</f>
        <v>1.0228999999999999</v>
      </c>
      <c r="N366" s="1">
        <f>PRODUCT(SUM(PRODUCT(S366,overview!$J$7),PRODUCT(X366,overview!$K$7),PRODUCT(AC366,overview!$L$7)),1/SUM(overview!$J$7:$L$7))</f>
        <v>1.9770999999999999</v>
      </c>
      <c r="O366" s="1">
        <f t="shared" si="77"/>
        <v>11.5</v>
      </c>
      <c r="P366" s="1">
        <f t="shared" si="78"/>
        <v>7.5</v>
      </c>
      <c r="Q366" s="1">
        <f t="shared" si="82"/>
        <v>0.33741778142338474</v>
      </c>
      <c r="R366" s="1">
        <v>1.0669999999999999</v>
      </c>
      <c r="S366" s="1">
        <v>1.9330000000000001</v>
      </c>
      <c r="T366" s="1">
        <v>7</v>
      </c>
      <c r="U366" s="1">
        <v>0</v>
      </c>
      <c r="V366" s="1">
        <f t="shared" si="79"/>
        <v>0</v>
      </c>
      <c r="W366" s="1">
        <v>0.998</v>
      </c>
      <c r="X366" s="1">
        <v>2.0019999999999998</v>
      </c>
      <c r="Y366" s="1">
        <v>3.5</v>
      </c>
      <c r="Z366" s="1">
        <v>7.5</v>
      </c>
      <c r="AA366" s="1">
        <f t="shared" si="80"/>
        <v>1.0682174967889255</v>
      </c>
      <c r="AB366" s="1">
        <v>1.028</v>
      </c>
      <c r="AC366" s="1">
        <v>1.972</v>
      </c>
      <c r="AD366" s="1">
        <v>1</v>
      </c>
      <c r="AE366" s="1">
        <v>0</v>
      </c>
      <c r="AF366" s="1">
        <f t="shared" si="76"/>
        <v>0</v>
      </c>
      <c r="AH366" s="1">
        <f t="shared" si="84"/>
        <v>0.13427325804841664</v>
      </c>
      <c r="AI366" s="1">
        <f t="shared" si="85"/>
        <v>3.6404485824717725E-2</v>
      </c>
      <c r="AJ366" s="1">
        <f t="shared" si="86"/>
        <v>0</v>
      </c>
      <c r="AK366" s="1">
        <f t="shared" si="87"/>
        <v>1.3250126789826013</v>
      </c>
      <c r="AL366" s="1" t="b">
        <f t="shared" si="88"/>
        <v>0</v>
      </c>
      <c r="AM366" s="1">
        <f t="shared" si="89"/>
        <v>5.8931429598930922</v>
      </c>
      <c r="AN366" s="1" t="b">
        <f t="shared" si="90"/>
        <v>0</v>
      </c>
      <c r="AO366" s="1">
        <v>9.4879999999999995</v>
      </c>
    </row>
    <row r="367" spans="1:41">
      <c r="A367" s="7">
        <v>364</v>
      </c>
      <c r="B367" s="9" t="s">
        <v>47</v>
      </c>
      <c r="C367" s="9" t="s">
        <v>48</v>
      </c>
      <c r="D367" s="9" t="s">
        <v>62</v>
      </c>
      <c r="E367" s="16" t="s">
        <v>48</v>
      </c>
      <c r="F367" s="2" t="b">
        <f t="shared" si="83"/>
        <v>1</v>
      </c>
      <c r="G367" s="2" t="b">
        <f t="shared" si="81"/>
        <v>0</v>
      </c>
      <c r="H367" s="1" t="s">
        <v>285</v>
      </c>
      <c r="M367" s="1">
        <f>PRODUCT(SUM(PRODUCT(R367,overview!$J$7),PRODUCT(W367,overview!$K$7),PRODUCT(AB367,overview!$L$7)),1/SUM(overview!$J$7:$L$7))</f>
        <v>1.0809250000000001</v>
      </c>
      <c r="N367" s="1">
        <f>PRODUCT(SUM(PRODUCT(S367,overview!$J$7),PRODUCT(X367,overview!$K$7),PRODUCT(AC367,overview!$L$7)),1/SUM(overview!$J$7:$L$7))</f>
        <v>1.9190749999999999</v>
      </c>
      <c r="O367" s="1">
        <f t="shared" si="77"/>
        <v>21</v>
      </c>
      <c r="P367" s="1">
        <f t="shared" si="78"/>
        <v>12</v>
      </c>
      <c r="Q367" s="1">
        <f t="shared" si="82"/>
        <v>0.32185893129316401</v>
      </c>
      <c r="R367" s="1">
        <v>1.01</v>
      </c>
      <c r="S367" s="1">
        <v>1.99</v>
      </c>
      <c r="T367" s="1">
        <v>8</v>
      </c>
      <c r="U367" s="1">
        <v>4</v>
      </c>
      <c r="V367" s="1">
        <f t="shared" si="79"/>
        <v>0.25376884422110552</v>
      </c>
      <c r="W367" s="1">
        <v>1.1180000000000001</v>
      </c>
      <c r="X367" s="1">
        <v>1.8819999999999999</v>
      </c>
      <c r="Y367" s="1">
        <v>11</v>
      </c>
      <c r="Z367" s="1">
        <v>8</v>
      </c>
      <c r="AA367" s="1">
        <f t="shared" si="80"/>
        <v>0.43203555212056816</v>
      </c>
      <c r="AB367" s="1">
        <v>1.147</v>
      </c>
      <c r="AC367" s="1">
        <v>1.853</v>
      </c>
      <c r="AD367" s="1">
        <v>2</v>
      </c>
      <c r="AE367" s="1">
        <v>0</v>
      </c>
      <c r="AF367" s="1">
        <f t="shared" si="76"/>
        <v>0</v>
      </c>
      <c r="AH367" s="1">
        <f t="shared" si="84"/>
        <v>0.16781525919199833</v>
      </c>
      <c r="AI367" s="1">
        <f t="shared" si="85"/>
        <v>5.662715458844695E-2</v>
      </c>
      <c r="AJ367" s="1">
        <f t="shared" si="86"/>
        <v>0</v>
      </c>
      <c r="AK367" s="1">
        <f t="shared" si="87"/>
        <v>1.6701229589221185</v>
      </c>
      <c r="AL367" s="1" t="b">
        <f t="shared" si="88"/>
        <v>0</v>
      </c>
      <c r="AM367" s="1">
        <f t="shared" si="89"/>
        <v>4.4608139338647756</v>
      </c>
      <c r="AN367" s="1" t="b">
        <f t="shared" si="90"/>
        <v>0</v>
      </c>
      <c r="AO367" s="1">
        <v>9.4879999999999995</v>
      </c>
    </row>
    <row r="368" spans="1:41">
      <c r="A368" s="7">
        <v>365</v>
      </c>
      <c r="B368" s="9" t="s">
        <v>41</v>
      </c>
      <c r="C368" s="9" t="s">
        <v>42</v>
      </c>
      <c r="D368" s="9" t="s">
        <v>41</v>
      </c>
      <c r="E368" s="16" t="s">
        <v>42</v>
      </c>
      <c r="F368" s="2" t="b">
        <f t="shared" si="83"/>
        <v>0</v>
      </c>
      <c r="G368" s="2" t="b">
        <f t="shared" si="81"/>
        <v>0</v>
      </c>
      <c r="H368" s="1" t="s">
        <v>285</v>
      </c>
      <c r="M368" s="1">
        <f>PRODUCT(SUM(PRODUCT(R368,overview!$J$7),PRODUCT(W368,overview!$K$7),PRODUCT(AB368,overview!$L$7)),1/SUM(overview!$J$7:$L$7))</f>
        <v>0.41962500000000003</v>
      </c>
      <c r="N368" s="1">
        <f>PRODUCT(SUM(PRODUCT(S368,overview!$J$7),PRODUCT(X368,overview!$K$7),PRODUCT(AC368,overview!$L$7)),1/SUM(overview!$J$7:$L$7))</f>
        <v>2.5803750000000001</v>
      </c>
      <c r="O368" s="1">
        <f t="shared" si="77"/>
        <v>11</v>
      </c>
      <c r="P368" s="1">
        <f t="shared" si="78"/>
        <v>4</v>
      </c>
      <c r="Q368" s="1">
        <f t="shared" si="82"/>
        <v>5.9135167985625778E-2</v>
      </c>
      <c r="R368" s="1">
        <v>0.42899999999999999</v>
      </c>
      <c r="S368" s="1">
        <v>2.5710000000000002</v>
      </c>
      <c r="T368" s="1">
        <v>3</v>
      </c>
      <c r="U368" s="1">
        <v>0</v>
      </c>
      <c r="V368" s="1">
        <f t="shared" si="79"/>
        <v>0</v>
      </c>
      <c r="W368" s="1">
        <v>0.41399999999999998</v>
      </c>
      <c r="X368" s="1">
        <v>2.5859999999999999</v>
      </c>
      <c r="Y368" s="1">
        <v>8</v>
      </c>
      <c r="Z368" s="1">
        <v>4</v>
      </c>
      <c r="AA368" s="1">
        <f t="shared" si="80"/>
        <v>8.0046403712296987E-2</v>
      </c>
      <c r="AB368" s="1">
        <v>0.42899999999999999</v>
      </c>
      <c r="AC368" s="1">
        <v>2.5710000000000002</v>
      </c>
      <c r="AD368" s="1">
        <v>0</v>
      </c>
      <c r="AE368" s="1">
        <v>0</v>
      </c>
      <c r="AF368" s="1" t="e">
        <f t="shared" si="76"/>
        <v>#DIV/0!</v>
      </c>
      <c r="AH368" s="1">
        <f t="shared" si="84"/>
        <v>0.19818068821920409</v>
      </c>
      <c r="AI368" s="1">
        <f t="shared" si="85"/>
        <v>8.762508859816677E-2</v>
      </c>
      <c r="AJ368" s="1">
        <f t="shared" si="86"/>
        <v>0</v>
      </c>
      <c r="AK368" s="1">
        <f t="shared" si="87"/>
        <v>2.0851027695331688</v>
      </c>
      <c r="AL368" s="1" t="b">
        <f t="shared" si="88"/>
        <v>0</v>
      </c>
      <c r="AM368" s="1">
        <f t="shared" si="89"/>
        <v>3.6745386744344914</v>
      </c>
      <c r="AN368" s="1" t="b">
        <f t="shared" si="90"/>
        <v>0</v>
      </c>
      <c r="AO368" s="1">
        <v>9.4879999999999995</v>
      </c>
    </row>
    <row r="369" spans="1:41">
      <c r="A369" s="7">
        <v>366</v>
      </c>
      <c r="B369" s="9" t="s">
        <v>28</v>
      </c>
      <c r="C369" s="9" t="s">
        <v>29</v>
      </c>
      <c r="D369" s="9" t="s">
        <v>28</v>
      </c>
      <c r="E369" s="16" t="s">
        <v>29</v>
      </c>
      <c r="F369" s="2" t="b">
        <f t="shared" si="83"/>
        <v>0</v>
      </c>
      <c r="G369" s="2" t="b">
        <f t="shared" si="81"/>
        <v>0</v>
      </c>
      <c r="H369" s="1" t="s">
        <v>285</v>
      </c>
      <c r="M369" s="1">
        <f>PRODUCT(SUM(PRODUCT(R369,overview!$J$7),PRODUCT(W369,overview!$K$7),PRODUCT(AB369,overview!$L$7)),1/SUM(overview!$J$7:$L$7))</f>
        <v>0.75130000000000008</v>
      </c>
      <c r="N369" s="1">
        <f>PRODUCT(SUM(PRODUCT(S369,overview!$J$7),PRODUCT(X369,overview!$K$7),PRODUCT(AC369,overview!$L$7)),1/SUM(overview!$J$7:$L$7))</f>
        <v>2.2486999999999999</v>
      </c>
      <c r="O369" s="1">
        <f t="shared" si="77"/>
        <v>5</v>
      </c>
      <c r="P369" s="1">
        <f t="shared" si="78"/>
        <v>11</v>
      </c>
      <c r="Q369" s="1">
        <f t="shared" si="82"/>
        <v>0.73502912794058806</v>
      </c>
      <c r="R369" s="1">
        <v>0.94</v>
      </c>
      <c r="S369" s="1">
        <v>2.06</v>
      </c>
      <c r="T369" s="1">
        <v>4</v>
      </c>
      <c r="U369" s="1">
        <v>3</v>
      </c>
      <c r="V369" s="1">
        <f t="shared" si="79"/>
        <v>0.34223300970873782</v>
      </c>
      <c r="W369" s="1">
        <v>0.64900000000000002</v>
      </c>
      <c r="X369" s="1">
        <v>2.351</v>
      </c>
      <c r="Y369" s="1">
        <v>1</v>
      </c>
      <c r="Z369" s="1">
        <v>8</v>
      </c>
      <c r="AA369" s="1">
        <f t="shared" si="80"/>
        <v>2.2084219481071887</v>
      </c>
      <c r="AB369" s="1">
        <v>0.66700000000000004</v>
      </c>
      <c r="AC369" s="1">
        <v>2.3330000000000002</v>
      </c>
      <c r="AD369" s="1">
        <v>0</v>
      </c>
      <c r="AE369" s="1">
        <v>0</v>
      </c>
      <c r="AF369" s="1" t="e">
        <f t="shared" si="76"/>
        <v>#DIV/0!</v>
      </c>
      <c r="AH369" s="1">
        <f t="shared" si="84"/>
        <v>0.23031727379553465</v>
      </c>
      <c r="AI369" s="1">
        <f t="shared" si="85"/>
        <v>0.11464984255485298</v>
      </c>
      <c r="AJ369" s="1">
        <f t="shared" si="86"/>
        <v>0</v>
      </c>
      <c r="AK369" s="1">
        <f t="shared" si="87"/>
        <v>2.4808750538185893</v>
      </c>
      <c r="AL369" s="1" t="b">
        <f t="shared" si="88"/>
        <v>0</v>
      </c>
      <c r="AM369" s="1">
        <f t="shared" si="89"/>
        <v>2.8967807039992435</v>
      </c>
      <c r="AN369" s="1" t="b">
        <f t="shared" si="90"/>
        <v>0</v>
      </c>
      <c r="AO369" s="1">
        <v>9.4879999999999995</v>
      </c>
    </row>
    <row r="370" spans="1:41">
      <c r="A370" s="7">
        <v>367</v>
      </c>
      <c r="B370" s="9" t="s">
        <v>100</v>
      </c>
      <c r="C370" s="9" t="s">
        <v>73</v>
      </c>
      <c r="D370" s="9" t="s">
        <v>72</v>
      </c>
      <c r="E370" s="16" t="s">
        <v>73</v>
      </c>
      <c r="F370" s="2" t="b">
        <f t="shared" si="83"/>
        <v>1</v>
      </c>
      <c r="G370" s="2" t="b">
        <f t="shared" si="81"/>
        <v>1</v>
      </c>
      <c r="H370" s="1" t="s">
        <v>285</v>
      </c>
      <c r="M370" s="1">
        <f>PRODUCT(SUM(PRODUCT(R370,overview!$J$7),PRODUCT(W370,overview!$K$7),PRODUCT(AB370,overview!$L$7)),1/SUM(overview!$J$7:$L$7))</f>
        <v>0.33300000000000007</v>
      </c>
      <c r="N370" s="1">
        <f>PRODUCT(SUM(PRODUCT(S370,overview!$J$7),PRODUCT(X370,overview!$K$7),PRODUCT(AC370,overview!$L$7)),1/SUM(overview!$J$7:$L$7))</f>
        <v>2.6669999999999998</v>
      </c>
      <c r="O370" s="1">
        <f t="shared" si="77"/>
        <v>9</v>
      </c>
      <c r="P370" s="1">
        <f t="shared" si="78"/>
        <v>0</v>
      </c>
      <c r="Q370" s="1">
        <f t="shared" si="82"/>
        <v>0</v>
      </c>
      <c r="R370" s="1">
        <v>0.33300000000000002</v>
      </c>
      <c r="S370" s="1">
        <v>2.6669999999999998</v>
      </c>
      <c r="T370" s="1">
        <v>4</v>
      </c>
      <c r="U370" s="1">
        <v>0</v>
      </c>
      <c r="V370" s="1">
        <f t="shared" si="79"/>
        <v>0</v>
      </c>
      <c r="W370" s="1">
        <v>0.33300000000000002</v>
      </c>
      <c r="X370" s="1">
        <v>2.6669999999999998</v>
      </c>
      <c r="Y370" s="1">
        <v>4</v>
      </c>
      <c r="Z370" s="1">
        <v>0</v>
      </c>
      <c r="AA370" s="1">
        <f t="shared" si="80"/>
        <v>0</v>
      </c>
      <c r="AB370" s="1">
        <v>0.33300000000000002</v>
      </c>
      <c r="AC370" s="1">
        <v>2.6669999999999998</v>
      </c>
      <c r="AD370" s="1">
        <v>1</v>
      </c>
      <c r="AE370" s="1">
        <v>0</v>
      </c>
      <c r="AF370" s="1">
        <f t="shared" si="76"/>
        <v>0</v>
      </c>
      <c r="AH370" s="1">
        <f t="shared" si="84"/>
        <v>0.24003287402951673</v>
      </c>
      <c r="AI370" s="1">
        <f t="shared" si="85"/>
        <v>0.12171398234044931</v>
      </c>
      <c r="AJ370" s="1">
        <f t="shared" si="86"/>
        <v>0</v>
      </c>
      <c r="AK370" s="1">
        <f t="shared" si="87"/>
        <v>2.6998122740742119</v>
      </c>
      <c r="AL370" s="1" t="b">
        <f t="shared" si="88"/>
        <v>0</v>
      </c>
      <c r="AM370" s="1">
        <f t="shared" si="89"/>
        <v>2.3561014078726572</v>
      </c>
      <c r="AN370" s="1" t="b">
        <f t="shared" si="90"/>
        <v>0</v>
      </c>
      <c r="AO370" s="1">
        <v>9.4879999999999995</v>
      </c>
    </row>
    <row r="371" spans="1:41">
      <c r="A371" s="7">
        <v>368</v>
      </c>
      <c r="B371" s="9" t="s">
        <v>65</v>
      </c>
      <c r="C371" s="9" t="s">
        <v>2</v>
      </c>
      <c r="D371" s="9" t="s">
        <v>65</v>
      </c>
      <c r="E371" s="16" t="s">
        <v>2</v>
      </c>
      <c r="F371" s="2" t="b">
        <f t="shared" si="83"/>
        <v>0</v>
      </c>
      <c r="G371" s="2" t="b">
        <f t="shared" si="81"/>
        <v>0</v>
      </c>
      <c r="H371" s="1" t="s">
        <v>180</v>
      </c>
      <c r="M371" s="1">
        <f>PRODUCT(SUM(PRODUCT(R371,overview!$J$7),PRODUCT(W371,overview!$K$7),PRODUCT(AB371,overview!$L$7)),1/SUM(overview!$J$7:$L$7))</f>
        <v>0.33300000000000007</v>
      </c>
      <c r="N371" s="1">
        <f>PRODUCT(SUM(PRODUCT(S371,overview!$J$7),PRODUCT(X371,overview!$K$7),PRODUCT(AC371,overview!$L$7)),1/SUM(overview!$J$7:$L$7))</f>
        <v>2.6669999999999998</v>
      </c>
      <c r="O371" s="1">
        <f t="shared" si="77"/>
        <v>8</v>
      </c>
      <c r="P371" s="1">
        <f t="shared" si="78"/>
        <v>0</v>
      </c>
      <c r="Q371" s="1">
        <f t="shared" si="82"/>
        <v>0</v>
      </c>
      <c r="R371" s="1">
        <v>0.33300000000000002</v>
      </c>
      <c r="S371" s="1">
        <v>2.6669999999999998</v>
      </c>
      <c r="T371" s="1">
        <v>1</v>
      </c>
      <c r="U371" s="1">
        <v>0</v>
      </c>
      <c r="V371" s="1">
        <f t="shared" si="79"/>
        <v>0</v>
      </c>
      <c r="W371" s="1">
        <v>0.33300000000000002</v>
      </c>
      <c r="X371" s="1">
        <v>2.6669999999999998</v>
      </c>
      <c r="Y371" s="1">
        <v>7</v>
      </c>
      <c r="Z371" s="1">
        <v>0</v>
      </c>
      <c r="AA371" s="1">
        <f t="shared" si="80"/>
        <v>0</v>
      </c>
      <c r="AB371" s="1">
        <v>0.33300000000000002</v>
      </c>
      <c r="AC371" s="1">
        <v>2.6669999999999998</v>
      </c>
      <c r="AD371" s="1">
        <v>0</v>
      </c>
      <c r="AE371" s="1">
        <v>0</v>
      </c>
      <c r="AF371" s="1" t="e">
        <f t="shared" si="76"/>
        <v>#DIV/0!</v>
      </c>
      <c r="AH371" s="1">
        <f t="shared" si="84"/>
        <v>0.19598378065263569</v>
      </c>
      <c r="AI371" s="1">
        <f t="shared" si="85"/>
        <v>0.11555894268180177</v>
      </c>
      <c r="AJ371" s="1">
        <f t="shared" si="86"/>
        <v>0</v>
      </c>
      <c r="AK371" s="1">
        <f t="shared" si="87"/>
        <v>2.0030070873405115</v>
      </c>
      <c r="AL371" s="1" t="b">
        <f t="shared" si="88"/>
        <v>0</v>
      </c>
      <c r="AM371" s="1">
        <f t="shared" si="89"/>
        <v>2.3251882915913007</v>
      </c>
      <c r="AN371" s="1" t="b">
        <f t="shared" si="90"/>
        <v>0</v>
      </c>
      <c r="AO371" s="1">
        <v>9.4879999999999995</v>
      </c>
    </row>
    <row r="372" spans="1:41">
      <c r="A372" s="7">
        <v>369</v>
      </c>
      <c r="B372" s="9" t="s">
        <v>51</v>
      </c>
      <c r="C372" s="9" t="s">
        <v>52</v>
      </c>
      <c r="D372" s="9" t="s">
        <v>51</v>
      </c>
      <c r="E372" s="16" t="s">
        <v>52</v>
      </c>
      <c r="F372" s="2" t="b">
        <f t="shared" si="83"/>
        <v>0</v>
      </c>
      <c r="G372" s="2" t="b">
        <f t="shared" si="81"/>
        <v>0</v>
      </c>
      <c r="H372" s="1" t="s">
        <v>180</v>
      </c>
      <c r="M372" s="1">
        <f>PRODUCT(SUM(PRODUCT(R372,overview!$J$7),PRODUCT(W372,overview!$K$7),PRODUCT(AB372,overview!$L$7)),1/SUM(overview!$J$7:$L$7))</f>
        <v>0.33300000000000007</v>
      </c>
      <c r="N372" s="1">
        <f>PRODUCT(SUM(PRODUCT(S372,overview!$J$7),PRODUCT(X372,overview!$K$7),PRODUCT(AC372,overview!$L$7)),1/SUM(overview!$J$7:$L$7))</f>
        <v>2.6669999999999998</v>
      </c>
      <c r="O372" s="1">
        <f t="shared" si="77"/>
        <v>9</v>
      </c>
      <c r="P372" s="1">
        <f t="shared" si="78"/>
        <v>0</v>
      </c>
      <c r="Q372" s="1">
        <f t="shared" si="82"/>
        <v>0</v>
      </c>
      <c r="R372" s="1">
        <v>0.33300000000000002</v>
      </c>
      <c r="S372" s="1">
        <v>2.6669999999999998</v>
      </c>
      <c r="T372" s="1">
        <v>2</v>
      </c>
      <c r="U372" s="1">
        <v>0</v>
      </c>
      <c r="V372" s="1">
        <f t="shared" si="79"/>
        <v>0</v>
      </c>
      <c r="W372" s="1">
        <v>0.33300000000000002</v>
      </c>
      <c r="X372" s="1">
        <v>2.6669999999999998</v>
      </c>
      <c r="Y372" s="1">
        <v>7</v>
      </c>
      <c r="Z372" s="1">
        <v>0</v>
      </c>
      <c r="AA372" s="1">
        <f t="shared" si="80"/>
        <v>0</v>
      </c>
      <c r="AB372" s="1">
        <v>0.33300000000000002</v>
      </c>
      <c r="AC372" s="1">
        <v>2.6669999999999998</v>
      </c>
      <c r="AD372" s="1">
        <v>0</v>
      </c>
      <c r="AE372" s="1">
        <v>0</v>
      </c>
      <c r="AF372" s="1" t="e">
        <f t="shared" si="76"/>
        <v>#DIV/0!</v>
      </c>
      <c r="AH372" s="1">
        <f t="shared" si="84"/>
        <v>0.17986954660949231</v>
      </c>
      <c r="AI372" s="1">
        <f t="shared" si="85"/>
        <v>0.10041459863957161</v>
      </c>
      <c r="AJ372" s="1">
        <f t="shared" si="86"/>
        <v>0</v>
      </c>
      <c r="AK372" s="1">
        <f t="shared" si="87"/>
        <v>1.2048440160720499</v>
      </c>
      <c r="AL372" s="1" t="b">
        <f t="shared" si="88"/>
        <v>0</v>
      </c>
      <c r="AM372" s="1">
        <f t="shared" si="89"/>
        <v>2.3986174688690944</v>
      </c>
      <c r="AN372" s="1" t="b">
        <f t="shared" si="90"/>
        <v>0</v>
      </c>
      <c r="AO372" s="1">
        <v>9.4879999999999995</v>
      </c>
    </row>
    <row r="373" spans="1:41">
      <c r="A373" s="7">
        <v>370</v>
      </c>
      <c r="B373" s="9" t="s">
        <v>83</v>
      </c>
      <c r="C373" s="9" t="s">
        <v>61</v>
      </c>
      <c r="D373" s="9" t="s">
        <v>83</v>
      </c>
      <c r="E373" s="16" t="s">
        <v>61</v>
      </c>
      <c r="F373" s="2" t="b">
        <f t="shared" si="83"/>
        <v>0</v>
      </c>
      <c r="G373" s="2" t="b">
        <f t="shared" si="81"/>
        <v>0</v>
      </c>
      <c r="H373" s="1" t="s">
        <v>180</v>
      </c>
      <c r="K373" s="2"/>
      <c r="L373" s="2"/>
      <c r="M373" s="1">
        <f>PRODUCT(SUM(PRODUCT(R373,overview!$J$7),PRODUCT(W373,overview!$K$7),PRODUCT(AB373,overview!$L$7)),1/SUM(overview!$J$7:$L$7))</f>
        <v>0.97624999999999995</v>
      </c>
      <c r="N373" s="1">
        <f>PRODUCT(SUM(PRODUCT(S373,overview!$J$7),PRODUCT(X373,overview!$K$7),PRODUCT(AC373,overview!$L$7)),1/SUM(overview!$J$7:$L$7))</f>
        <v>2.0237499999999997</v>
      </c>
      <c r="O373" s="1">
        <f t="shared" si="77"/>
        <v>17</v>
      </c>
      <c r="P373" s="1">
        <f t="shared" si="78"/>
        <v>11</v>
      </c>
      <c r="Q373" s="1">
        <f t="shared" si="82"/>
        <v>0.31213893834247725</v>
      </c>
      <c r="R373" s="1">
        <v>1</v>
      </c>
      <c r="S373" s="1">
        <v>2</v>
      </c>
      <c r="T373" s="1">
        <v>9</v>
      </c>
      <c r="U373" s="1">
        <v>4</v>
      </c>
      <c r="V373" s="1">
        <f t="shared" si="79"/>
        <v>0.22222222222222221</v>
      </c>
      <c r="W373" s="1">
        <v>0.96199999999999997</v>
      </c>
      <c r="X373" s="1">
        <v>2.0379999999999998</v>
      </c>
      <c r="Y373" s="1">
        <v>8</v>
      </c>
      <c r="Z373" s="1">
        <v>7</v>
      </c>
      <c r="AA373" s="1">
        <f t="shared" si="80"/>
        <v>0.41302747791952898</v>
      </c>
      <c r="AB373" s="1">
        <v>1</v>
      </c>
      <c r="AC373" s="1">
        <v>2</v>
      </c>
      <c r="AD373" s="1">
        <v>0</v>
      </c>
      <c r="AE373" s="1">
        <v>0</v>
      </c>
      <c r="AF373" s="1" t="e">
        <f t="shared" si="76"/>
        <v>#DIV/0!</v>
      </c>
      <c r="AH373" s="1">
        <f t="shared" si="84"/>
        <v>0.24804328478487994</v>
      </c>
      <c r="AI373" s="1">
        <f t="shared" si="85"/>
        <v>0.12414097332484085</v>
      </c>
      <c r="AJ373" s="1">
        <f t="shared" si="86"/>
        <v>9.5918208069928998E-2</v>
      </c>
      <c r="AK373" s="1">
        <f t="shared" si="87"/>
        <v>0.36491137886589553</v>
      </c>
      <c r="AL373" s="1" t="b">
        <f t="shared" si="88"/>
        <v>0</v>
      </c>
      <c r="AM373" s="1">
        <f t="shared" si="89"/>
        <v>3.127797243565885</v>
      </c>
      <c r="AN373" s="1" t="b">
        <f t="shared" si="90"/>
        <v>0</v>
      </c>
      <c r="AO373" s="1">
        <v>9.4879999999999995</v>
      </c>
    </row>
    <row r="374" spans="1:41">
      <c r="A374" s="7">
        <v>371</v>
      </c>
      <c r="B374" s="9" t="s">
        <v>53</v>
      </c>
      <c r="C374" s="9" t="s">
        <v>33</v>
      </c>
      <c r="D374" s="9" t="s">
        <v>32</v>
      </c>
      <c r="E374" s="16" t="s">
        <v>33</v>
      </c>
      <c r="F374" s="2" t="b">
        <f t="shared" si="83"/>
        <v>1</v>
      </c>
      <c r="G374" s="2" t="b">
        <f t="shared" si="81"/>
        <v>0</v>
      </c>
      <c r="H374" s="1" t="s">
        <v>180</v>
      </c>
      <c r="M374" s="1">
        <f>PRODUCT(SUM(PRODUCT(R374,overview!$J$7),PRODUCT(W374,overview!$K$7),PRODUCT(AB374,overview!$L$7)),1/SUM(overview!$J$7:$L$7))</f>
        <v>0.82557499999999995</v>
      </c>
      <c r="N374" s="1">
        <f>PRODUCT(SUM(PRODUCT(S374,overview!$J$7),PRODUCT(X374,overview!$K$7),PRODUCT(AC374,overview!$L$7)),1/SUM(overview!$J$7:$L$7))</f>
        <v>2.1744250000000003</v>
      </c>
      <c r="O374" s="1">
        <f t="shared" si="77"/>
        <v>16.5</v>
      </c>
      <c r="P374" s="1">
        <f t="shared" si="78"/>
        <v>10.5</v>
      </c>
      <c r="Q374" s="1">
        <f t="shared" si="82"/>
        <v>0.24161141869271602</v>
      </c>
      <c r="R374" s="1">
        <v>0.83199999999999996</v>
      </c>
      <c r="S374" s="1">
        <v>2.1680000000000001</v>
      </c>
      <c r="T374" s="1">
        <v>8.5</v>
      </c>
      <c r="U374" s="1">
        <v>5.5</v>
      </c>
      <c r="V374" s="1">
        <f t="shared" si="79"/>
        <v>0.24831777729542001</v>
      </c>
      <c r="W374" s="1">
        <v>0.81499999999999995</v>
      </c>
      <c r="X374" s="1">
        <v>2.1850000000000001</v>
      </c>
      <c r="Y374" s="1">
        <v>7</v>
      </c>
      <c r="Z374" s="1">
        <v>5</v>
      </c>
      <c r="AA374" s="1">
        <f t="shared" si="80"/>
        <v>0.26642693690748603</v>
      </c>
      <c r="AB374" s="1">
        <v>1</v>
      </c>
      <c r="AC374" s="1">
        <v>2</v>
      </c>
      <c r="AD374" s="1">
        <v>1</v>
      </c>
      <c r="AE374" s="1">
        <v>0</v>
      </c>
      <c r="AF374" s="1">
        <f t="shared" si="76"/>
        <v>0</v>
      </c>
      <c r="AH374" s="1">
        <f t="shared" si="84"/>
        <v>0.22487366179721766</v>
      </c>
      <c r="AI374" s="1">
        <f t="shared" si="85"/>
        <v>0.10535224971208451</v>
      </c>
      <c r="AJ374" s="1">
        <f t="shared" si="86"/>
        <v>0.10156960423832684</v>
      </c>
      <c r="AK374" s="1">
        <f t="shared" si="87"/>
        <v>6.4814194815565843E-2</v>
      </c>
      <c r="AL374" s="1" t="b">
        <f t="shared" si="88"/>
        <v>0</v>
      </c>
      <c r="AM374" s="1">
        <f t="shared" si="89"/>
        <v>5.2703180069973001</v>
      </c>
      <c r="AN374" s="1" t="b">
        <f t="shared" si="90"/>
        <v>0</v>
      </c>
      <c r="AO374" s="1">
        <v>9.4879999999999995</v>
      </c>
    </row>
    <row r="375" spans="1:41">
      <c r="A375" s="7">
        <v>372</v>
      </c>
      <c r="B375" s="9" t="s">
        <v>32</v>
      </c>
      <c r="C375" s="9" t="s">
        <v>33</v>
      </c>
      <c r="D375" s="9" t="s">
        <v>32</v>
      </c>
      <c r="E375" s="16" t="s">
        <v>33</v>
      </c>
      <c r="F375" s="2" t="b">
        <f t="shared" si="83"/>
        <v>0</v>
      </c>
      <c r="G375" s="2" t="b">
        <f t="shared" si="81"/>
        <v>0</v>
      </c>
      <c r="H375" s="1" t="s">
        <v>180</v>
      </c>
      <c r="M375" s="1">
        <f>PRODUCT(SUM(PRODUCT(R375,overview!$J$7),PRODUCT(W375,overview!$K$7),PRODUCT(AB375,overview!$L$7)),1/SUM(overview!$J$7:$L$7))</f>
        <v>0.81132500000000007</v>
      </c>
      <c r="N375" s="1">
        <f>PRODUCT(SUM(PRODUCT(S375,overview!$J$7),PRODUCT(X375,overview!$K$7),PRODUCT(AC375,overview!$L$7)),1/SUM(overview!$J$7:$L$7))</f>
        <v>2.1886749999999999</v>
      </c>
      <c r="O375" s="1">
        <f t="shared" si="77"/>
        <v>11.5</v>
      </c>
      <c r="P375" s="1">
        <f t="shared" si="78"/>
        <v>16.5</v>
      </c>
      <c r="Q375" s="1">
        <f t="shared" si="82"/>
        <v>0.53186288507887203</v>
      </c>
      <c r="R375" s="1">
        <v>0.82699999999999996</v>
      </c>
      <c r="S375" s="1">
        <v>2.173</v>
      </c>
      <c r="T375" s="1">
        <v>5</v>
      </c>
      <c r="U375" s="1">
        <v>5</v>
      </c>
      <c r="V375" s="1">
        <f t="shared" si="79"/>
        <v>0.38057984353428437</v>
      </c>
      <c r="W375" s="1">
        <v>0.79500000000000004</v>
      </c>
      <c r="X375" s="1">
        <v>2.2050000000000001</v>
      </c>
      <c r="Y375" s="1">
        <v>6.5</v>
      </c>
      <c r="Z375" s="1">
        <v>11.5</v>
      </c>
      <c r="AA375" s="1">
        <f t="shared" si="80"/>
        <v>0.63788592360020935</v>
      </c>
      <c r="AB375" s="1">
        <v>1</v>
      </c>
      <c r="AC375" s="1">
        <v>2</v>
      </c>
      <c r="AD375" s="1">
        <v>0</v>
      </c>
      <c r="AE375" s="1">
        <v>0</v>
      </c>
      <c r="AF375" s="1" t="e">
        <f t="shared" si="76"/>
        <v>#DIV/0!</v>
      </c>
      <c r="AH375" s="1">
        <f t="shared" si="84"/>
        <v>0.29018818220526144</v>
      </c>
      <c r="AI375" s="1">
        <f t="shared" si="85"/>
        <v>0.10609511118182904</v>
      </c>
      <c r="AJ375" s="1">
        <f t="shared" si="86"/>
        <v>0.15343946774385175</v>
      </c>
      <c r="AK375" s="1">
        <f t="shared" si="87"/>
        <v>3.201381838598224E-3</v>
      </c>
      <c r="AL375" s="1" t="b">
        <f t="shared" si="88"/>
        <v>0</v>
      </c>
      <c r="AM375" s="1">
        <f t="shared" si="89"/>
        <v>9.2403812611464726</v>
      </c>
      <c r="AN375" s="1" t="b">
        <f t="shared" si="90"/>
        <v>0</v>
      </c>
      <c r="AO375" s="1">
        <v>9.4879999999999995</v>
      </c>
    </row>
    <row r="376" spans="1:41">
      <c r="A376" s="7">
        <v>373</v>
      </c>
      <c r="B376" s="9" t="s">
        <v>30</v>
      </c>
      <c r="C376" s="9" t="s">
        <v>31</v>
      </c>
      <c r="D376" s="9" t="s">
        <v>56</v>
      </c>
      <c r="E376" s="16" t="s">
        <v>31</v>
      </c>
      <c r="F376" s="2" t="b">
        <f t="shared" si="83"/>
        <v>0</v>
      </c>
      <c r="G376" s="2" t="b">
        <f t="shared" si="81"/>
        <v>0</v>
      </c>
      <c r="H376" s="1" t="s">
        <v>180</v>
      </c>
      <c r="M376" s="1">
        <f>PRODUCT(SUM(PRODUCT(R376,overview!$J$7),PRODUCT(W376,overview!$K$7),PRODUCT(AB376,overview!$L$7)),1/SUM(overview!$J$7:$L$7))</f>
        <v>1.0125</v>
      </c>
      <c r="N376" s="1">
        <f>PRODUCT(SUM(PRODUCT(S376,overview!$J$7),PRODUCT(X376,overview!$K$7),PRODUCT(AC376,overview!$L$7)),1/SUM(overview!$J$7:$L$7))</f>
        <v>1.9875</v>
      </c>
      <c r="O376" s="1">
        <f t="shared" si="77"/>
        <v>12</v>
      </c>
      <c r="P376" s="1">
        <f t="shared" si="78"/>
        <v>2</v>
      </c>
      <c r="Q376" s="1">
        <f t="shared" si="82"/>
        <v>8.4905660377358472E-2</v>
      </c>
      <c r="R376" s="1">
        <v>1</v>
      </c>
      <c r="S376" s="1">
        <v>2</v>
      </c>
      <c r="T376" s="1">
        <v>6</v>
      </c>
      <c r="U376" s="1">
        <v>0</v>
      </c>
      <c r="V376" s="1">
        <f t="shared" si="79"/>
        <v>0</v>
      </c>
      <c r="W376" s="1">
        <v>1.02</v>
      </c>
      <c r="X376" s="1">
        <v>1.98</v>
      </c>
      <c r="Y376" s="1">
        <v>5</v>
      </c>
      <c r="Z376" s="1">
        <v>2</v>
      </c>
      <c r="AA376" s="1">
        <f t="shared" si="80"/>
        <v>0.20606060606060608</v>
      </c>
      <c r="AB376" s="1">
        <v>1</v>
      </c>
      <c r="AC376" s="1">
        <v>2</v>
      </c>
      <c r="AD376" s="1">
        <v>1</v>
      </c>
      <c r="AE376" s="1">
        <v>0</v>
      </c>
      <c r="AF376" s="1">
        <f t="shared" si="76"/>
        <v>0</v>
      </c>
      <c r="AH376" s="1">
        <f t="shared" si="84"/>
        <v>0.34707496909820462</v>
      </c>
      <c r="AI376" s="1">
        <f t="shared" si="85"/>
        <v>0.10140789330617545</v>
      </c>
      <c r="AJ376" s="1">
        <f t="shared" si="86"/>
        <v>0.10301876314014836</v>
      </c>
      <c r="AK376" s="1">
        <f t="shared" si="87"/>
        <v>4.5980845375958181E-2</v>
      </c>
      <c r="AL376" s="1" t="b">
        <f t="shared" si="88"/>
        <v>0</v>
      </c>
      <c r="AM376" s="1">
        <f t="shared" si="89"/>
        <v>14.620340634185203</v>
      </c>
      <c r="AN376" s="1" t="b">
        <f t="shared" si="90"/>
        <v>1</v>
      </c>
      <c r="AO376" s="1">
        <v>9.4879999999999995</v>
      </c>
    </row>
    <row r="377" spans="1:41">
      <c r="A377" s="7">
        <v>374</v>
      </c>
      <c r="B377" s="9" t="s">
        <v>49</v>
      </c>
      <c r="C377" s="9" t="s">
        <v>50</v>
      </c>
      <c r="D377" s="9" t="s">
        <v>49</v>
      </c>
      <c r="E377" s="16" t="s">
        <v>50</v>
      </c>
      <c r="F377" s="2" t="b">
        <f t="shared" si="83"/>
        <v>0</v>
      </c>
      <c r="G377" s="2" t="b">
        <f t="shared" si="81"/>
        <v>0</v>
      </c>
      <c r="H377" s="1" t="s">
        <v>180</v>
      </c>
      <c r="M377" s="1">
        <f>PRODUCT(SUM(PRODUCT(R377,overview!$J$7),PRODUCT(W377,overview!$K$7),PRODUCT(AB377,overview!$L$7)),1/SUM(overview!$J$7:$L$7))</f>
        <v>0.33300000000000007</v>
      </c>
      <c r="N377" s="1">
        <f>PRODUCT(SUM(PRODUCT(S377,overview!$J$7),PRODUCT(X377,overview!$K$7),PRODUCT(AC377,overview!$L$7)),1/SUM(overview!$J$7:$L$7))</f>
        <v>2.6669999999999998</v>
      </c>
      <c r="O377" s="1">
        <f t="shared" si="77"/>
        <v>5</v>
      </c>
      <c r="P377" s="1">
        <f t="shared" si="78"/>
        <v>2</v>
      </c>
      <c r="Q377" s="1">
        <f t="shared" si="82"/>
        <v>4.9943757030371218E-2</v>
      </c>
      <c r="R377" s="1">
        <v>0.33300000000000002</v>
      </c>
      <c r="S377" s="1">
        <v>2.6669999999999998</v>
      </c>
      <c r="T377" s="1">
        <v>3</v>
      </c>
      <c r="U377" s="1">
        <v>0</v>
      </c>
      <c r="V377" s="1">
        <f t="shared" si="79"/>
        <v>0</v>
      </c>
      <c r="W377" s="1">
        <v>0.33300000000000002</v>
      </c>
      <c r="X377" s="1">
        <v>2.6669999999999998</v>
      </c>
      <c r="Y377" s="1">
        <v>2</v>
      </c>
      <c r="Z377" s="1">
        <v>2</v>
      </c>
      <c r="AA377" s="1">
        <f t="shared" si="80"/>
        <v>0.12485939257592801</v>
      </c>
      <c r="AB377" s="1">
        <v>0.33300000000000002</v>
      </c>
      <c r="AC377" s="1">
        <v>2.6669999999999998</v>
      </c>
      <c r="AD377" s="1">
        <v>0</v>
      </c>
      <c r="AE377" s="1">
        <v>0</v>
      </c>
      <c r="AF377" s="1" t="e">
        <f t="shared" si="76"/>
        <v>#DIV/0!</v>
      </c>
      <c r="AH377" s="1">
        <f t="shared" si="84"/>
        <v>0.42709398722097214</v>
      </c>
      <c r="AI377" s="1">
        <f t="shared" si="85"/>
        <v>0.10211771391075229</v>
      </c>
      <c r="AJ377" s="1">
        <f t="shared" si="86"/>
        <v>0.10374697023880478</v>
      </c>
      <c r="AK377" s="1">
        <f t="shared" si="87"/>
        <v>0.13939474615637037</v>
      </c>
      <c r="AL377" s="1" t="b">
        <f t="shared" si="88"/>
        <v>0</v>
      </c>
      <c r="AM377" s="1">
        <f t="shared" si="89"/>
        <v>23.023931351039288</v>
      </c>
      <c r="AN377" s="1" t="b">
        <f t="shared" si="90"/>
        <v>1</v>
      </c>
      <c r="AO377" s="1">
        <v>9.4879999999999995</v>
      </c>
    </row>
    <row r="378" spans="1:41">
      <c r="A378" s="7">
        <v>375</v>
      </c>
      <c r="B378" s="9" t="s">
        <v>45</v>
      </c>
      <c r="C378" s="9" t="s">
        <v>46</v>
      </c>
      <c r="D378" s="9" t="s">
        <v>45</v>
      </c>
      <c r="E378" s="16" t="s">
        <v>46</v>
      </c>
      <c r="F378" s="2" t="b">
        <f t="shared" si="83"/>
        <v>0</v>
      </c>
      <c r="G378" s="2" t="b">
        <f t="shared" si="81"/>
        <v>0</v>
      </c>
      <c r="H378" s="1" t="s">
        <v>180</v>
      </c>
      <c r="M378" s="1">
        <f>PRODUCT(SUM(PRODUCT(R378,overview!$J$7),PRODUCT(W378,overview!$K$7),PRODUCT(AB378,overview!$L$7)),1/SUM(overview!$J$7:$L$7))</f>
        <v>1.0201499999999999</v>
      </c>
      <c r="N378" s="1">
        <f>PRODUCT(SUM(PRODUCT(S378,overview!$J$7),PRODUCT(X378,overview!$K$7),PRODUCT(AC378,overview!$L$7)),1/SUM(overview!$J$7:$L$7))</f>
        <v>1.9798500000000001</v>
      </c>
      <c r="O378" s="1">
        <f t="shared" si="77"/>
        <v>10</v>
      </c>
      <c r="P378" s="1">
        <f t="shared" si="78"/>
        <v>1</v>
      </c>
      <c r="Q378" s="1">
        <f t="shared" si="82"/>
        <v>5.1526630805364036E-2</v>
      </c>
      <c r="R378" s="1">
        <v>1.054</v>
      </c>
      <c r="S378" s="1">
        <v>1.946</v>
      </c>
      <c r="T378" s="1">
        <v>5</v>
      </c>
      <c r="U378" s="1">
        <v>0</v>
      </c>
      <c r="V378" s="1">
        <f t="shared" si="79"/>
        <v>0</v>
      </c>
      <c r="W378" s="1">
        <v>1.002</v>
      </c>
      <c r="X378" s="1">
        <v>1.998</v>
      </c>
      <c r="Y378" s="1">
        <v>5</v>
      </c>
      <c r="Z378" s="1">
        <v>1</v>
      </c>
      <c r="AA378" s="1">
        <f t="shared" si="80"/>
        <v>0.10030030030030032</v>
      </c>
      <c r="AB378" s="1">
        <v>1</v>
      </c>
      <c r="AC378" s="1">
        <v>2</v>
      </c>
      <c r="AD378" s="1">
        <v>0</v>
      </c>
      <c r="AE378" s="1">
        <v>0</v>
      </c>
      <c r="AF378" s="1" t="e">
        <f t="shared" si="76"/>
        <v>#DIV/0!</v>
      </c>
      <c r="AH378" s="1">
        <f t="shared" si="84"/>
        <v>0.4033441860352191</v>
      </c>
      <c r="AI378" s="1">
        <f t="shared" si="85"/>
        <v>7.7541385286559503E-2</v>
      </c>
      <c r="AJ378" s="1">
        <f t="shared" si="86"/>
        <v>9.8039215686274508E-2</v>
      </c>
      <c r="AK378" s="1">
        <f t="shared" si="87"/>
        <v>0.55545931085478695</v>
      </c>
      <c r="AL378" s="1" t="b">
        <f t="shared" si="88"/>
        <v>0</v>
      </c>
      <c r="AM378" s="1">
        <f t="shared" si="89"/>
        <v>31.48412666692413</v>
      </c>
      <c r="AN378" s="1" t="b">
        <f t="shared" si="90"/>
        <v>1</v>
      </c>
      <c r="AO378" s="1">
        <v>9.4879999999999995</v>
      </c>
    </row>
    <row r="379" spans="1:41">
      <c r="A379" s="7">
        <v>376</v>
      </c>
      <c r="B379" s="9" t="s">
        <v>43</v>
      </c>
      <c r="C379" s="9" t="s">
        <v>44</v>
      </c>
      <c r="D379" s="9" t="s">
        <v>58</v>
      </c>
      <c r="E379" s="16" t="s">
        <v>59</v>
      </c>
      <c r="F379" s="2" t="b">
        <f t="shared" si="83"/>
        <v>1</v>
      </c>
      <c r="G379" s="2" t="b">
        <f t="shared" si="81"/>
        <v>1</v>
      </c>
      <c r="H379" s="1" t="s">
        <v>180</v>
      </c>
      <c r="M379" s="1">
        <f>PRODUCT(SUM(PRODUCT(R379,overview!$J$7),PRODUCT(W379,overview!$K$7),PRODUCT(AB379,overview!$L$7)),1/SUM(overview!$J$7:$L$7))</f>
        <v>0.64402500000000007</v>
      </c>
      <c r="N379" s="1">
        <f>PRODUCT(SUM(PRODUCT(S379,overview!$J$7),PRODUCT(X379,overview!$K$7),PRODUCT(AC379,overview!$L$7)),1/SUM(overview!$J$7:$L$7))</f>
        <v>2.3559750000000004</v>
      </c>
      <c r="O379" s="1">
        <f t="shared" si="77"/>
        <v>9.5</v>
      </c>
      <c r="P379" s="1">
        <f t="shared" si="78"/>
        <v>19.5</v>
      </c>
      <c r="Q379" s="1">
        <f t="shared" si="82"/>
        <v>0.56110359941492538</v>
      </c>
      <c r="R379" s="1">
        <v>0.77400000000000002</v>
      </c>
      <c r="S379" s="1">
        <v>2.226</v>
      </c>
      <c r="T379" s="1">
        <v>4.5</v>
      </c>
      <c r="U379" s="1">
        <v>3.5</v>
      </c>
      <c r="V379" s="1">
        <f t="shared" si="79"/>
        <v>0.27044025157232698</v>
      </c>
      <c r="W379" s="1">
        <v>0.58199999999999996</v>
      </c>
      <c r="X379" s="1">
        <v>2.4180000000000001</v>
      </c>
      <c r="Y379" s="1">
        <v>5</v>
      </c>
      <c r="Z379" s="1">
        <v>15</v>
      </c>
      <c r="AA379" s="1">
        <f t="shared" si="80"/>
        <v>0.7220843672456575</v>
      </c>
      <c r="AB379" s="1">
        <v>0.375</v>
      </c>
      <c r="AC379" s="1">
        <v>2.625</v>
      </c>
      <c r="AD379" s="1">
        <v>0</v>
      </c>
      <c r="AE379" s="1">
        <v>1</v>
      </c>
      <c r="AF379" s="1" t="e">
        <f t="shared" si="76"/>
        <v>#DIV/0!</v>
      </c>
      <c r="AH379" s="1">
        <f t="shared" si="84"/>
        <v>0.40858616705482598</v>
      </c>
      <c r="AI379" s="1">
        <f t="shared" si="85"/>
        <v>5.776477794989722E-2</v>
      </c>
      <c r="AJ379" s="1">
        <f t="shared" si="86"/>
        <v>9.8056132920245231E-2</v>
      </c>
      <c r="AK379" s="1">
        <f t="shared" si="87"/>
        <v>1.7148033720962452</v>
      </c>
      <c r="AL379" s="1" t="b">
        <f t="shared" si="88"/>
        <v>0</v>
      </c>
      <c r="AM379" s="1">
        <f t="shared" si="89"/>
        <v>38.698794941879036</v>
      </c>
      <c r="AN379" s="1" t="b">
        <f t="shared" si="90"/>
        <v>1</v>
      </c>
      <c r="AO379" s="1">
        <v>9.4879999999999995</v>
      </c>
    </row>
    <row r="380" spans="1:41">
      <c r="A380" s="7">
        <v>377</v>
      </c>
      <c r="B380" s="9" t="s">
        <v>89</v>
      </c>
      <c r="C380" s="9" t="s">
        <v>70</v>
      </c>
      <c r="D380" s="9" t="s">
        <v>89</v>
      </c>
      <c r="E380" s="16" t="s">
        <v>70</v>
      </c>
      <c r="F380" s="2" t="b">
        <f t="shared" si="83"/>
        <v>0</v>
      </c>
      <c r="G380" s="2" t="b">
        <f t="shared" si="81"/>
        <v>0</v>
      </c>
      <c r="H380" s="1" t="s">
        <v>180</v>
      </c>
      <c r="M380" s="1">
        <f>PRODUCT(SUM(PRODUCT(R380,overview!$J$7),PRODUCT(W380,overview!$K$7),PRODUCT(AB380,overview!$L$7)),1/SUM(overview!$J$7:$L$7))</f>
        <v>0.99875000000000014</v>
      </c>
      <c r="N380" s="1">
        <f>PRODUCT(SUM(PRODUCT(S380,overview!$J$7),PRODUCT(X380,overview!$K$7),PRODUCT(AC380,overview!$L$7)),1/SUM(overview!$J$7:$L$7))</f>
        <v>2.0012500000000002</v>
      </c>
      <c r="O380" s="1">
        <f t="shared" si="77"/>
        <v>15</v>
      </c>
      <c r="P380" s="1">
        <f t="shared" si="78"/>
        <v>6</v>
      </c>
      <c r="Q380" s="1">
        <f t="shared" si="82"/>
        <v>0.19962523422860715</v>
      </c>
      <c r="R380" s="1">
        <v>1</v>
      </c>
      <c r="S380" s="1">
        <v>2</v>
      </c>
      <c r="T380" s="1">
        <v>8</v>
      </c>
      <c r="U380" s="1">
        <v>1</v>
      </c>
      <c r="V380" s="1">
        <f t="shared" si="79"/>
        <v>6.25E-2</v>
      </c>
      <c r="W380" s="1">
        <v>0.998</v>
      </c>
      <c r="X380" s="1">
        <v>2.0019999999999998</v>
      </c>
      <c r="Y380" s="1">
        <v>7</v>
      </c>
      <c r="Z380" s="1">
        <v>5</v>
      </c>
      <c r="AA380" s="1">
        <f t="shared" si="80"/>
        <v>0.35607249892964177</v>
      </c>
      <c r="AB380" s="1">
        <v>1</v>
      </c>
      <c r="AC380" s="1">
        <v>2</v>
      </c>
      <c r="AD380" s="1">
        <v>0</v>
      </c>
      <c r="AE380" s="1">
        <v>0</v>
      </c>
      <c r="AF380" s="1" t="e">
        <f t="shared" si="76"/>
        <v>#DIV/0!</v>
      </c>
      <c r="AH380" s="1">
        <f t="shared" si="84"/>
        <v>0.35301835670057335</v>
      </c>
      <c r="AI380" s="1">
        <f t="shared" si="85"/>
        <v>4.5211816947764494E-2</v>
      </c>
      <c r="AJ380" s="1">
        <f t="shared" si="86"/>
        <v>0.18773544603673928</v>
      </c>
      <c r="AK380" s="1">
        <f t="shared" si="87"/>
        <v>3.4985906766913155</v>
      </c>
      <c r="AL380" s="1" t="b">
        <f t="shared" si="88"/>
        <v>0</v>
      </c>
      <c r="AM380" s="1">
        <f t="shared" si="89"/>
        <v>44.818990166934974</v>
      </c>
      <c r="AN380" s="1" t="b">
        <f t="shared" si="90"/>
        <v>1</v>
      </c>
      <c r="AO380" s="1">
        <v>9.4879999999999995</v>
      </c>
    </row>
    <row r="381" spans="1:41">
      <c r="A381" s="7">
        <v>378</v>
      </c>
      <c r="B381" s="9" t="s">
        <v>58</v>
      </c>
      <c r="C381" s="9" t="s">
        <v>59</v>
      </c>
      <c r="D381" s="9" t="s">
        <v>58</v>
      </c>
      <c r="E381" s="16" t="s">
        <v>59</v>
      </c>
      <c r="F381" s="2" t="b">
        <f t="shared" si="83"/>
        <v>0</v>
      </c>
      <c r="G381" s="2" t="b">
        <f t="shared" si="81"/>
        <v>0</v>
      </c>
      <c r="H381" s="1" t="s">
        <v>180</v>
      </c>
      <c r="M381" s="1">
        <f>PRODUCT(SUM(PRODUCT(R381,overview!$J$7),PRODUCT(W381,overview!$K$7),PRODUCT(AB381,overview!$L$7)),1/SUM(overview!$J$7:$L$7))</f>
        <v>0.3775</v>
      </c>
      <c r="N381" s="1">
        <f>PRODUCT(SUM(PRODUCT(S381,overview!$J$7),PRODUCT(X381,overview!$K$7),PRODUCT(AC381,overview!$L$7)),1/SUM(overview!$J$7:$L$7))</f>
        <v>2.6225000000000005</v>
      </c>
      <c r="O381" s="1">
        <f t="shared" si="77"/>
        <v>7.7</v>
      </c>
      <c r="P381" s="1">
        <f t="shared" si="78"/>
        <v>13.3</v>
      </c>
      <c r="Q381" s="1">
        <f t="shared" si="82"/>
        <v>0.24863506369702745</v>
      </c>
      <c r="R381" s="1">
        <v>0.375</v>
      </c>
      <c r="S381" s="1">
        <v>2.625</v>
      </c>
      <c r="T381" s="1">
        <v>4</v>
      </c>
      <c r="U381" s="1">
        <v>0</v>
      </c>
      <c r="V381" s="1">
        <f t="shared" si="79"/>
        <v>0</v>
      </c>
      <c r="W381" s="1">
        <v>0.379</v>
      </c>
      <c r="X381" s="1">
        <v>2.621</v>
      </c>
      <c r="Y381" s="1">
        <v>3.7</v>
      </c>
      <c r="Z381" s="1">
        <v>13.3</v>
      </c>
      <c r="AA381" s="1">
        <f t="shared" si="80"/>
        <v>0.5197830413396991</v>
      </c>
      <c r="AB381" s="1">
        <v>0.375</v>
      </c>
      <c r="AC381" s="1">
        <v>2.625</v>
      </c>
      <c r="AD381" s="1">
        <v>0</v>
      </c>
      <c r="AE381" s="1">
        <v>0</v>
      </c>
      <c r="AF381" s="1" t="e">
        <f t="shared" si="76"/>
        <v>#DIV/0!</v>
      </c>
      <c r="AH381" s="1">
        <f t="shared" si="84"/>
        <v>0.31033747934065486</v>
      </c>
      <c r="AI381" s="1">
        <f t="shared" si="85"/>
        <v>3.9859635781785918E-2</v>
      </c>
      <c r="AJ381" s="1">
        <f t="shared" si="86"/>
        <v>0.16748818280629912</v>
      </c>
      <c r="AK381" s="1">
        <f t="shared" si="87"/>
        <v>5.0664305119506743</v>
      </c>
      <c r="AL381" s="1" t="b">
        <f t="shared" si="88"/>
        <v>0</v>
      </c>
      <c r="AM381" s="1">
        <f t="shared" si="89"/>
        <v>45.557818335898006</v>
      </c>
      <c r="AN381" s="1" t="b">
        <f t="shared" si="90"/>
        <v>1</v>
      </c>
      <c r="AO381" s="1">
        <v>9.4879999999999995</v>
      </c>
    </row>
    <row r="382" spans="1:41">
      <c r="A382" s="7">
        <v>379</v>
      </c>
      <c r="B382" s="9" t="s">
        <v>54</v>
      </c>
      <c r="C382" s="9" t="s">
        <v>55</v>
      </c>
      <c r="D382" s="9" t="s">
        <v>94</v>
      </c>
      <c r="E382" s="16" t="s">
        <v>55</v>
      </c>
      <c r="F382" s="2" t="b">
        <f t="shared" si="83"/>
        <v>1</v>
      </c>
      <c r="G382" s="2" t="b">
        <f t="shared" si="81"/>
        <v>1</v>
      </c>
      <c r="H382" s="1" t="s">
        <v>180</v>
      </c>
      <c r="M382" s="1">
        <f>PRODUCT(SUM(PRODUCT(R382,overview!$J$7),PRODUCT(W382,overview!$K$7),PRODUCT(AB382,overview!$L$7)),1/SUM(overview!$J$7:$L$7))</f>
        <v>0.41749999999999998</v>
      </c>
      <c r="N382" s="1">
        <f>PRODUCT(SUM(PRODUCT(S382,overview!$J$7),PRODUCT(X382,overview!$K$7),PRODUCT(AC382,overview!$L$7)),1/SUM(overview!$J$7:$L$7))</f>
        <v>2.5825</v>
      </c>
      <c r="O382" s="1">
        <f t="shared" si="77"/>
        <v>7</v>
      </c>
      <c r="P382" s="1">
        <f t="shared" si="78"/>
        <v>5</v>
      </c>
      <c r="Q382" s="1">
        <f t="shared" si="82"/>
        <v>0.11547503803070112</v>
      </c>
      <c r="R382" s="1">
        <v>0.375</v>
      </c>
      <c r="S382" s="1">
        <v>2.625</v>
      </c>
      <c r="T382" s="1">
        <v>4</v>
      </c>
      <c r="U382" s="1">
        <v>0</v>
      </c>
      <c r="V382" s="1">
        <f t="shared" si="79"/>
        <v>0</v>
      </c>
      <c r="W382" s="1">
        <v>0.443</v>
      </c>
      <c r="X382" s="1">
        <v>2.5569999999999999</v>
      </c>
      <c r="Y382" s="1">
        <v>2</v>
      </c>
      <c r="Z382" s="1">
        <v>5</v>
      </c>
      <c r="AA382" s="1">
        <f t="shared" si="80"/>
        <v>0.43312475557293706</v>
      </c>
      <c r="AB382" s="1">
        <v>0.375</v>
      </c>
      <c r="AC382" s="1">
        <v>2.625</v>
      </c>
      <c r="AD382" s="1">
        <v>1</v>
      </c>
      <c r="AE382" s="1">
        <v>0</v>
      </c>
      <c r="AF382" s="1">
        <f t="shared" si="76"/>
        <v>0</v>
      </c>
      <c r="AH382" s="1">
        <f t="shared" si="84"/>
        <v>0.32567993262894412</v>
      </c>
      <c r="AI382" s="1">
        <f t="shared" si="85"/>
        <v>4.3275333482490463E-2</v>
      </c>
      <c r="AJ382" s="1">
        <f t="shared" si="86"/>
        <v>0.14184852374839538</v>
      </c>
      <c r="AK382" s="1">
        <f t="shared" si="87"/>
        <v>5.3089179824919972</v>
      </c>
      <c r="AL382" s="1" t="b">
        <f t="shared" si="88"/>
        <v>0</v>
      </c>
      <c r="AM382" s="1">
        <f t="shared" si="89"/>
        <v>42.41069664075745</v>
      </c>
      <c r="AN382" s="1" t="b">
        <f t="shared" si="90"/>
        <v>1</v>
      </c>
      <c r="AO382" s="1">
        <v>9.4879999999999995</v>
      </c>
    </row>
    <row r="383" spans="1:41">
      <c r="A383" s="7">
        <v>380</v>
      </c>
      <c r="B383" s="9" t="s">
        <v>95</v>
      </c>
      <c r="C383" s="9" t="s">
        <v>44</v>
      </c>
      <c r="D383" s="9" t="s">
        <v>95</v>
      </c>
      <c r="E383" s="16" t="s">
        <v>44</v>
      </c>
      <c r="F383" s="2" t="b">
        <f t="shared" si="83"/>
        <v>0</v>
      </c>
      <c r="G383" s="2" t="b">
        <f t="shared" si="81"/>
        <v>0</v>
      </c>
      <c r="H383" s="1" t="s">
        <v>180</v>
      </c>
      <c r="M383" s="1">
        <f>PRODUCT(SUM(PRODUCT(R383,overview!$J$7),PRODUCT(W383,overview!$K$7),PRODUCT(AB383,overview!$L$7)),1/SUM(overview!$J$7:$L$7))</f>
        <v>0.43437500000000001</v>
      </c>
      <c r="N383" s="1">
        <f>PRODUCT(SUM(PRODUCT(S383,overview!$J$7),PRODUCT(X383,overview!$K$7),PRODUCT(AC383,overview!$L$7)),1/SUM(overview!$J$7:$L$7))</f>
        <v>2.5656250000000003</v>
      </c>
      <c r="O383" s="1">
        <f t="shared" si="77"/>
        <v>5</v>
      </c>
      <c r="P383" s="1">
        <f t="shared" si="78"/>
        <v>8</v>
      </c>
      <c r="Q383" s="1">
        <f t="shared" si="82"/>
        <v>0.27088915956151033</v>
      </c>
      <c r="R383" s="1">
        <v>0.375</v>
      </c>
      <c r="S383" s="1">
        <v>2.625</v>
      </c>
      <c r="T383" s="1">
        <v>2</v>
      </c>
      <c r="U383" s="1">
        <v>0</v>
      </c>
      <c r="V383" s="1">
        <f t="shared" si="79"/>
        <v>0</v>
      </c>
      <c r="W383" s="1">
        <v>0.47</v>
      </c>
      <c r="X383" s="1">
        <v>2.5299999999999998</v>
      </c>
      <c r="Y383" s="1">
        <v>3</v>
      </c>
      <c r="Z383" s="1">
        <v>8</v>
      </c>
      <c r="AA383" s="1">
        <f t="shared" si="80"/>
        <v>0.49538866930171277</v>
      </c>
      <c r="AB383" s="1">
        <v>0.375</v>
      </c>
      <c r="AC383" s="1">
        <v>2.625</v>
      </c>
      <c r="AD383" s="1">
        <v>0</v>
      </c>
      <c r="AE383" s="1">
        <v>0</v>
      </c>
      <c r="AF383" s="1" t="e">
        <f t="shared" si="76"/>
        <v>#DIV/0!</v>
      </c>
      <c r="AH383" s="1">
        <f t="shared" si="84"/>
        <v>0.32886881557157566</v>
      </c>
      <c r="AI383" s="1">
        <f t="shared" si="85"/>
        <v>5.5782016348773847E-2</v>
      </c>
      <c r="AJ383" s="1">
        <f t="shared" si="86"/>
        <v>0.14184852374839535</v>
      </c>
      <c r="AK383" s="1">
        <f t="shared" si="87"/>
        <v>3.3581557811471572</v>
      </c>
      <c r="AL383" s="1" t="b">
        <f t="shared" si="88"/>
        <v>0</v>
      </c>
      <c r="AM383" s="1">
        <f t="shared" si="89"/>
        <v>39.820272117572237</v>
      </c>
      <c r="AN383" s="1" t="b">
        <f t="shared" si="90"/>
        <v>1</v>
      </c>
      <c r="AO383" s="1">
        <v>9.4879999999999995</v>
      </c>
    </row>
    <row r="384" spans="1:41">
      <c r="A384" s="7">
        <v>381</v>
      </c>
      <c r="B384" s="9" t="s">
        <v>28</v>
      </c>
      <c r="C384" s="9" t="s">
        <v>29</v>
      </c>
      <c r="D384" s="9" t="s">
        <v>28</v>
      </c>
      <c r="E384" s="16" t="s">
        <v>29</v>
      </c>
      <c r="F384" s="2" t="b">
        <f t="shared" si="83"/>
        <v>0</v>
      </c>
      <c r="G384" s="2" t="b">
        <f t="shared" si="81"/>
        <v>0</v>
      </c>
      <c r="H384" s="1" t="s">
        <v>180</v>
      </c>
      <c r="M384" s="1">
        <f>PRODUCT(SUM(PRODUCT(R384,overview!$J$7),PRODUCT(W384,overview!$K$7),PRODUCT(AB384,overview!$L$7)),1/SUM(overview!$J$7:$L$7))</f>
        <v>0.78262500000000013</v>
      </c>
      <c r="N384" s="1">
        <f>PRODUCT(SUM(PRODUCT(S384,overview!$J$7),PRODUCT(X384,overview!$K$7),PRODUCT(AC384,overview!$L$7)),1/SUM(overview!$J$7:$L$7))</f>
        <v>2.2173750000000001</v>
      </c>
      <c r="O384" s="1">
        <f t="shared" si="77"/>
        <v>15.5</v>
      </c>
      <c r="P384" s="1">
        <f t="shared" si="78"/>
        <v>3.5</v>
      </c>
      <c r="Q384" s="1">
        <f t="shared" si="82"/>
        <v>7.9698641047882476E-2</v>
      </c>
      <c r="R384" s="1">
        <v>0.66700000000000004</v>
      </c>
      <c r="S384" s="1">
        <v>2.3330000000000002</v>
      </c>
      <c r="T384" s="1">
        <v>8</v>
      </c>
      <c r="U384" s="1">
        <v>0</v>
      </c>
      <c r="V384" s="1">
        <f t="shared" si="79"/>
        <v>0</v>
      </c>
      <c r="W384" s="1">
        <v>0.85199999999999998</v>
      </c>
      <c r="X384" s="1">
        <v>2.1480000000000001</v>
      </c>
      <c r="Y384" s="1">
        <v>7.5</v>
      </c>
      <c r="Z384" s="1">
        <v>3.5</v>
      </c>
      <c r="AA384" s="1">
        <f t="shared" si="80"/>
        <v>0.1851024208566108</v>
      </c>
      <c r="AB384" s="1">
        <v>0.66700000000000004</v>
      </c>
      <c r="AC384" s="1">
        <v>2.3330000000000002</v>
      </c>
      <c r="AD384" s="1">
        <v>0</v>
      </c>
      <c r="AE384" s="1">
        <v>0</v>
      </c>
      <c r="AF384" s="1" t="e">
        <f t="shared" si="76"/>
        <v>#DIV/0!</v>
      </c>
      <c r="AH384" s="1">
        <f t="shared" si="84"/>
        <v>0.27987943624105188</v>
      </c>
      <c r="AI384" s="1">
        <f t="shared" si="85"/>
        <v>3.8738897900839994E-2</v>
      </c>
      <c r="AJ384" s="1">
        <f t="shared" si="86"/>
        <v>7.0400792263777226E-2</v>
      </c>
      <c r="AK384" s="1">
        <f t="shared" si="87"/>
        <v>1.835024563090585</v>
      </c>
      <c r="AL384" s="1" t="b">
        <f t="shared" si="88"/>
        <v>0</v>
      </c>
      <c r="AM384" s="1">
        <f t="shared" si="89"/>
        <v>34.956820907006851</v>
      </c>
      <c r="AN384" s="1" t="b">
        <f t="shared" si="90"/>
        <v>1</v>
      </c>
      <c r="AO384" s="1">
        <v>9.4879999999999995</v>
      </c>
    </row>
    <row r="385" spans="1:41">
      <c r="A385" s="7">
        <v>382</v>
      </c>
      <c r="B385" s="9" t="s">
        <v>47</v>
      </c>
      <c r="C385" s="9" t="s">
        <v>48</v>
      </c>
      <c r="D385" s="9" t="s">
        <v>79</v>
      </c>
      <c r="E385" s="16" t="s">
        <v>48</v>
      </c>
      <c r="F385" s="2" t="b">
        <f t="shared" si="83"/>
        <v>1</v>
      </c>
      <c r="G385" s="2" t="b">
        <f t="shared" si="81"/>
        <v>0</v>
      </c>
      <c r="H385" s="1" t="s">
        <v>180</v>
      </c>
      <c r="M385" s="1">
        <f>PRODUCT(SUM(PRODUCT(R385,overview!$J$7),PRODUCT(W385,overview!$K$7),PRODUCT(AB385,overview!$L$7)),1/SUM(overview!$J$7:$L$7))</f>
        <v>1.0180499999999999</v>
      </c>
      <c r="N385" s="1">
        <f>PRODUCT(SUM(PRODUCT(S385,overview!$J$7),PRODUCT(X385,overview!$K$7),PRODUCT(AC385,overview!$L$7)),1/SUM(overview!$J$7:$L$7))</f>
        <v>1.9819499999999999</v>
      </c>
      <c r="O385" s="1">
        <f t="shared" si="77"/>
        <v>17.5</v>
      </c>
      <c r="P385" s="1">
        <f t="shared" si="78"/>
        <v>8.5</v>
      </c>
      <c r="Q385" s="1">
        <f t="shared" si="82"/>
        <v>0.24949238304267443</v>
      </c>
      <c r="R385" s="1">
        <v>0.93899999999999995</v>
      </c>
      <c r="S385" s="1">
        <v>2.0609999999999999</v>
      </c>
      <c r="T385" s="1">
        <v>6</v>
      </c>
      <c r="U385" s="1">
        <v>1</v>
      </c>
      <c r="V385" s="1">
        <f t="shared" si="79"/>
        <v>7.5934012615235316E-2</v>
      </c>
      <c r="W385" s="1">
        <v>1.0629999999999999</v>
      </c>
      <c r="X385" s="1">
        <v>1.9370000000000001</v>
      </c>
      <c r="Y385" s="1">
        <v>10.5</v>
      </c>
      <c r="Z385" s="1">
        <v>7.5</v>
      </c>
      <c r="AA385" s="1">
        <f t="shared" si="80"/>
        <v>0.39199055977579461</v>
      </c>
      <c r="AB385" s="1">
        <v>1.0009999999999999</v>
      </c>
      <c r="AC385" s="1">
        <v>1.9990000000000001</v>
      </c>
      <c r="AD385" s="1">
        <v>1</v>
      </c>
      <c r="AE385" s="1">
        <v>0</v>
      </c>
      <c r="AF385" s="1">
        <f t="shared" si="76"/>
        <v>0</v>
      </c>
      <c r="AH385" s="1">
        <f t="shared" si="84"/>
        <v>0.27229962304168764</v>
      </c>
      <c r="AI385" s="1">
        <f t="shared" si="85"/>
        <v>3.5745437608502344E-2</v>
      </c>
      <c r="AJ385" s="1">
        <f t="shared" si="86"/>
        <v>7.0400792263777226E-2</v>
      </c>
      <c r="AK385" s="1">
        <f t="shared" si="87"/>
        <v>1.0664283945542588</v>
      </c>
      <c r="AL385" s="1" t="b">
        <f t="shared" si="88"/>
        <v>0</v>
      </c>
      <c r="AM385" s="1">
        <f t="shared" si="89"/>
        <v>25.143339533757079</v>
      </c>
      <c r="AN385" s="1" t="b">
        <f t="shared" si="90"/>
        <v>1</v>
      </c>
      <c r="AO385" s="1">
        <v>9.4879999999999995</v>
      </c>
    </row>
    <row r="386" spans="1:41">
      <c r="A386" s="7">
        <v>383</v>
      </c>
      <c r="B386" s="9" t="s">
        <v>32</v>
      </c>
      <c r="C386" s="9" t="s">
        <v>33</v>
      </c>
      <c r="D386" s="9" t="s">
        <v>28</v>
      </c>
      <c r="E386" s="16" t="s">
        <v>29</v>
      </c>
      <c r="F386" s="2" t="b">
        <f t="shared" si="83"/>
        <v>0</v>
      </c>
      <c r="G386" s="2" t="b">
        <f t="shared" si="81"/>
        <v>1</v>
      </c>
      <c r="H386" s="1" t="s">
        <v>180</v>
      </c>
      <c r="M386" s="1">
        <f>PRODUCT(SUM(PRODUCT(R386,overview!$J$7),PRODUCT(W386,overview!$K$7),PRODUCT(AB386,overview!$L$7)),1/SUM(overview!$J$7:$L$7))</f>
        <v>0.74419999999999997</v>
      </c>
      <c r="N386" s="1">
        <f>PRODUCT(SUM(PRODUCT(S386,overview!$J$7),PRODUCT(X386,overview!$K$7),PRODUCT(AC386,overview!$L$7)),1/SUM(overview!$J$7:$L$7))</f>
        <v>2.2558000000000002</v>
      </c>
      <c r="O386" s="1">
        <f t="shared" si="77"/>
        <v>13</v>
      </c>
      <c r="P386" s="1">
        <f t="shared" si="78"/>
        <v>6</v>
      </c>
      <c r="Q386" s="1">
        <f t="shared" si="82"/>
        <v>0.15226390773868387</v>
      </c>
      <c r="R386" s="1">
        <v>0.83699999999999997</v>
      </c>
      <c r="S386" s="1">
        <v>2.1629999999999998</v>
      </c>
      <c r="T386" s="1">
        <v>7</v>
      </c>
      <c r="U386" s="1">
        <v>3</v>
      </c>
      <c r="V386" s="1">
        <f t="shared" si="79"/>
        <v>0.16584109371904102</v>
      </c>
      <c r="W386" s="1">
        <v>0.69199999999999995</v>
      </c>
      <c r="X386" s="1">
        <v>2.3079999999999998</v>
      </c>
      <c r="Y386" s="1">
        <v>6</v>
      </c>
      <c r="Z386" s="1">
        <v>2</v>
      </c>
      <c r="AA386" s="1">
        <f t="shared" si="80"/>
        <v>9.9942229924898887E-2</v>
      </c>
      <c r="AB386" s="1">
        <v>0.75</v>
      </c>
      <c r="AC386" s="1">
        <v>2.25</v>
      </c>
      <c r="AD386" s="1">
        <v>0</v>
      </c>
      <c r="AE386" s="1">
        <v>1</v>
      </c>
      <c r="AF386" s="1" t="e">
        <f t="shared" si="76"/>
        <v>#DIV/0!</v>
      </c>
      <c r="AH386" s="1">
        <f t="shared" si="84"/>
        <v>0.23196308821795703</v>
      </c>
      <c r="AI386" s="1">
        <f t="shared" si="85"/>
        <v>4.085192869543125E-2</v>
      </c>
      <c r="AJ386" s="1">
        <f t="shared" si="86"/>
        <v>7.0400792263777226E-2</v>
      </c>
      <c r="AK386" s="1">
        <f t="shared" si="87"/>
        <v>0.68848367995096804</v>
      </c>
      <c r="AL386" s="1" t="b">
        <f t="shared" si="88"/>
        <v>0</v>
      </c>
      <c r="AM386" s="1">
        <f t="shared" si="89"/>
        <v>18.390725145719784</v>
      </c>
      <c r="AN386" s="1" t="b">
        <f t="shared" si="90"/>
        <v>1</v>
      </c>
      <c r="AO386" s="1">
        <v>9.4879999999999995</v>
      </c>
    </row>
    <row r="387" spans="1:41">
      <c r="A387" s="7">
        <v>384</v>
      </c>
      <c r="B387" s="9" t="s">
        <v>82</v>
      </c>
      <c r="C387" s="9" t="s">
        <v>59</v>
      </c>
      <c r="D387" s="9" t="s">
        <v>58</v>
      </c>
      <c r="E387" s="16" t="s">
        <v>59</v>
      </c>
      <c r="F387" s="2" t="b">
        <f t="shared" si="83"/>
        <v>1</v>
      </c>
      <c r="G387" s="2" t="b">
        <f t="shared" si="81"/>
        <v>1</v>
      </c>
      <c r="H387" s="1" t="s">
        <v>180</v>
      </c>
      <c r="M387" s="1">
        <f>PRODUCT(SUM(PRODUCT(R387,overview!$J$7),PRODUCT(W387,overview!$K$7),PRODUCT(AB387,overview!$L$7)),1/SUM(overview!$J$7:$L$7))</f>
        <v>0.36812500000000004</v>
      </c>
      <c r="N387" s="1">
        <f>PRODUCT(SUM(PRODUCT(S387,overview!$J$7),PRODUCT(X387,overview!$K$7),PRODUCT(AC387,overview!$L$7)),1/SUM(overview!$J$7:$L$7))</f>
        <v>2.6318750000000004</v>
      </c>
      <c r="O387" s="1">
        <f t="shared" si="77"/>
        <v>13</v>
      </c>
      <c r="P387" s="1">
        <f t="shared" si="78"/>
        <v>1</v>
      </c>
      <c r="Q387" s="1">
        <f t="shared" si="82"/>
        <v>1.075936649434631E-2</v>
      </c>
      <c r="R387" s="1">
        <v>0.375</v>
      </c>
      <c r="S387" s="1">
        <v>2.625</v>
      </c>
      <c r="T387" s="1">
        <v>7</v>
      </c>
      <c r="U387" s="1">
        <v>0</v>
      </c>
      <c r="V387" s="1">
        <f t="shared" si="79"/>
        <v>0</v>
      </c>
      <c r="W387" s="1">
        <v>0.36399999999999999</v>
      </c>
      <c r="X387" s="1">
        <v>2.6360000000000001</v>
      </c>
      <c r="Y387" s="1">
        <v>5</v>
      </c>
      <c r="Z387" s="1">
        <v>1</v>
      </c>
      <c r="AA387" s="1">
        <f t="shared" si="80"/>
        <v>2.7617602427921092E-2</v>
      </c>
      <c r="AB387" s="1">
        <v>0.375</v>
      </c>
      <c r="AC387" s="1">
        <v>2.625</v>
      </c>
      <c r="AD387" s="1">
        <v>1</v>
      </c>
      <c r="AE387" s="1">
        <v>0</v>
      </c>
      <c r="AF387" s="1">
        <f t="shared" ref="AF387:AF450" si="91">PRODUCT(AE387,1/AD387,1/AC387,AB387)</f>
        <v>0</v>
      </c>
      <c r="AH387" s="1">
        <f t="shared" si="84"/>
        <v>0.27809853720456773</v>
      </c>
      <c r="AI387" s="1">
        <f t="shared" si="85"/>
        <v>8.5037170225417735E-2</v>
      </c>
      <c r="AJ387" s="1">
        <f t="shared" si="86"/>
        <v>0.13684433980470107</v>
      </c>
      <c r="AK387" s="1">
        <f t="shared" si="87"/>
        <v>0.61127979542421573</v>
      </c>
      <c r="AL387" s="1" t="b">
        <f t="shared" si="88"/>
        <v>0</v>
      </c>
      <c r="AM387" s="1">
        <f t="shared" si="89"/>
        <v>13.445581945890661</v>
      </c>
      <c r="AN387" s="1" t="b">
        <f t="shared" si="90"/>
        <v>1</v>
      </c>
      <c r="AO387" s="1">
        <v>9.4879999999999995</v>
      </c>
    </row>
    <row r="388" spans="1:41">
      <c r="A388" s="7">
        <v>385</v>
      </c>
      <c r="B388" s="9" t="s">
        <v>89</v>
      </c>
      <c r="C388" s="9" t="s">
        <v>70</v>
      </c>
      <c r="D388" s="9" t="s">
        <v>69</v>
      </c>
      <c r="E388" s="16" t="s">
        <v>70</v>
      </c>
      <c r="F388" s="2" t="b">
        <f t="shared" si="83"/>
        <v>1</v>
      </c>
      <c r="G388" s="2" t="b">
        <f t="shared" si="81"/>
        <v>1</v>
      </c>
      <c r="H388" s="1" t="s">
        <v>180</v>
      </c>
      <c r="M388" s="1">
        <f>PRODUCT(SUM(PRODUCT(R388,overview!$J$7),PRODUCT(W388,overview!$K$7),PRODUCT(AB388,overview!$L$7)),1/SUM(overview!$J$7:$L$7))</f>
        <v>1</v>
      </c>
      <c r="N388" s="1">
        <f>PRODUCT(SUM(PRODUCT(S388,overview!$J$7),PRODUCT(X388,overview!$K$7),PRODUCT(AC388,overview!$L$7)),1/SUM(overview!$J$7:$L$7))</f>
        <v>2</v>
      </c>
      <c r="O388" s="1">
        <f t="shared" ref="O388:O451" si="92">SUM(T388,Y388,AD388)</f>
        <v>10</v>
      </c>
      <c r="P388" s="1">
        <f t="shared" ref="P388:P451" si="93">SUM(U388,Z388,AE388)</f>
        <v>0</v>
      </c>
      <c r="Q388" s="1">
        <f t="shared" si="82"/>
        <v>0</v>
      </c>
      <c r="R388" s="1">
        <v>1</v>
      </c>
      <c r="S388" s="1">
        <v>2</v>
      </c>
      <c r="T388" s="1">
        <v>5</v>
      </c>
      <c r="U388" s="1">
        <v>0</v>
      </c>
      <c r="V388" s="1">
        <f t="shared" ref="V388:V451" si="94">PRODUCT(U388,1/T388,1/S388,R388)</f>
        <v>0</v>
      </c>
      <c r="W388" s="1">
        <v>1</v>
      </c>
      <c r="X388" s="1">
        <v>2</v>
      </c>
      <c r="Y388" s="1">
        <v>4</v>
      </c>
      <c r="Z388" s="1">
        <v>0</v>
      </c>
      <c r="AA388" s="1">
        <f t="shared" ref="AA388:AA451" si="95">PRODUCT(Z388,1/Y388,1/X388,W388)</f>
        <v>0</v>
      </c>
      <c r="AB388" s="1">
        <v>1</v>
      </c>
      <c r="AC388" s="1">
        <v>2</v>
      </c>
      <c r="AD388" s="1">
        <v>1</v>
      </c>
      <c r="AE388" s="1">
        <v>0</v>
      </c>
      <c r="AF388" s="1">
        <f t="shared" si="91"/>
        <v>0</v>
      </c>
      <c r="AH388" s="1">
        <f t="shared" si="84"/>
        <v>0.26534835174075322</v>
      </c>
      <c r="AI388" s="1">
        <f t="shared" si="85"/>
        <v>9.1352860098706828E-2</v>
      </c>
      <c r="AJ388" s="1">
        <f t="shared" si="86"/>
        <v>0.14410352500292772</v>
      </c>
      <c r="AK388" s="1">
        <f t="shared" si="87"/>
        <v>1.2059843028812265</v>
      </c>
      <c r="AL388" s="1" t="b">
        <f t="shared" si="88"/>
        <v>0</v>
      </c>
      <c r="AM388" s="1">
        <f t="shared" si="89"/>
        <v>10.607370214119484</v>
      </c>
      <c r="AN388" s="1" t="b">
        <f t="shared" si="90"/>
        <v>1</v>
      </c>
      <c r="AO388" s="1">
        <v>9.4879999999999995</v>
      </c>
    </row>
    <row r="389" spans="1:41">
      <c r="A389" s="7">
        <v>386</v>
      </c>
      <c r="B389" s="9" t="s">
        <v>32</v>
      </c>
      <c r="C389" s="9" t="s">
        <v>33</v>
      </c>
      <c r="D389" s="9" t="s">
        <v>32</v>
      </c>
      <c r="E389" s="16" t="s">
        <v>33</v>
      </c>
      <c r="F389" s="2" t="b">
        <f t="shared" si="83"/>
        <v>0</v>
      </c>
      <c r="G389" s="2" t="b">
        <f t="shared" ref="G389:G428" si="96">AND(NOT(D389=B389),OR(D389="CAT",D389="CAC",D389="ATA",D389="ATT",D389="TTA",D389="ATG",D389="CCG",D389="AGA",D389="CGG",D389="AGG",D389="CGA",D389="CGC",D389="TCC",D389="ACG",D389="ACC",D389="GTA",D389="TGG",D389="TAT",B389="GAA",B389="GAT",B389="GAG",B389="AAG",B389="AAA",B389="CTA",B389="CTT",B389="CTC",B389="AAC",B389="CCA",B389="CCT",B389="CAG",B389="CAA",B389="CGT",B389="AGT",B389="AGC",B389="TCA",B389="TCT",B389="GTC"))</f>
        <v>0</v>
      </c>
      <c r="H389" s="1" t="s">
        <v>180</v>
      </c>
      <c r="M389" s="1">
        <f>PRODUCT(SUM(PRODUCT(R389,overview!$J$7),PRODUCT(W389,overview!$K$7),PRODUCT(AB389,overview!$L$7)),1/SUM(overview!$J$7:$L$7))</f>
        <v>0.91725000000000001</v>
      </c>
      <c r="N389" s="1">
        <f>PRODUCT(SUM(PRODUCT(S389,overview!$J$7),PRODUCT(X389,overview!$K$7),PRODUCT(AC389,overview!$L$7)),1/SUM(overview!$J$7:$L$7))</f>
        <v>2.0827500000000003</v>
      </c>
      <c r="O389" s="1">
        <f t="shared" si="92"/>
        <v>15</v>
      </c>
      <c r="P389" s="1">
        <f t="shared" si="93"/>
        <v>9</v>
      </c>
      <c r="Q389" s="1">
        <f t="shared" ref="Q389:Q452" si="97">PRODUCT(P389,1/O389,1/$N389,$M389)</f>
        <v>0.26424198775657182</v>
      </c>
      <c r="R389" s="1">
        <v>0.96</v>
      </c>
      <c r="S389" s="1">
        <v>2.04</v>
      </c>
      <c r="T389" s="1">
        <v>7</v>
      </c>
      <c r="U389" s="1">
        <v>3</v>
      </c>
      <c r="V389" s="1">
        <f t="shared" si="94"/>
        <v>0.20168067226890754</v>
      </c>
      <c r="W389" s="1">
        <v>0.89</v>
      </c>
      <c r="X389" s="1">
        <v>2.11</v>
      </c>
      <c r="Y389" s="1">
        <v>8</v>
      </c>
      <c r="Z389" s="1">
        <v>6</v>
      </c>
      <c r="AA389" s="1">
        <f t="shared" si="95"/>
        <v>0.31635071090047395</v>
      </c>
      <c r="AB389" s="1">
        <v>1</v>
      </c>
      <c r="AC389" s="1">
        <v>2</v>
      </c>
      <c r="AD389" s="1">
        <v>0</v>
      </c>
      <c r="AE389" s="1">
        <v>0</v>
      </c>
      <c r="AF389" s="1" t="e">
        <f t="shared" si="91"/>
        <v>#DIV/0!</v>
      </c>
      <c r="AH389" s="1">
        <f t="shared" si="84"/>
        <v>0.27563883871918254</v>
      </c>
      <c r="AI389" s="1">
        <f t="shared" si="85"/>
        <v>9.8353953034767294E-2</v>
      </c>
      <c r="AJ389" s="1">
        <f t="shared" si="86"/>
        <v>0.13684433980470107</v>
      </c>
      <c r="AK389" s="1">
        <f t="shared" si="87"/>
        <v>1.1502662586010768</v>
      </c>
      <c r="AL389" s="1" t="b">
        <f t="shared" si="88"/>
        <v>0</v>
      </c>
      <c r="AM389" s="1">
        <f t="shared" si="89"/>
        <v>10.415995062455167</v>
      </c>
      <c r="AN389" s="1" t="b">
        <f t="shared" si="90"/>
        <v>1</v>
      </c>
      <c r="AO389" s="1">
        <v>9.4879999999999995</v>
      </c>
    </row>
    <row r="390" spans="1:41">
      <c r="A390" s="7">
        <v>387</v>
      </c>
      <c r="B390" s="9" t="s">
        <v>49</v>
      </c>
      <c r="C390" s="9" t="s">
        <v>50</v>
      </c>
      <c r="D390" s="9" t="s">
        <v>49</v>
      </c>
      <c r="E390" s="16" t="s">
        <v>50</v>
      </c>
      <c r="F390" s="2" t="b">
        <f t="shared" si="83"/>
        <v>0</v>
      </c>
      <c r="G390" s="2" t="b">
        <f t="shared" si="96"/>
        <v>0</v>
      </c>
      <c r="H390" s="1" t="s">
        <v>180</v>
      </c>
      <c r="M390" s="1">
        <f>PRODUCT(SUM(PRODUCT(R390,overview!$J$7),PRODUCT(W390,overview!$K$7),PRODUCT(AB390,overview!$L$7)),1/SUM(overview!$J$7:$L$7))</f>
        <v>0.36862499999999998</v>
      </c>
      <c r="N390" s="1">
        <f>PRODUCT(SUM(PRODUCT(S390,overview!$J$7),PRODUCT(X390,overview!$K$7),PRODUCT(AC390,overview!$L$7)),1/SUM(overview!$J$7:$L$7))</f>
        <v>2.6313750000000002</v>
      </c>
      <c r="O390" s="1">
        <f t="shared" si="92"/>
        <v>5</v>
      </c>
      <c r="P390" s="1">
        <f t="shared" si="93"/>
        <v>7</v>
      </c>
      <c r="Q390" s="1">
        <f t="shared" si="97"/>
        <v>0.19612369958671794</v>
      </c>
      <c r="R390" s="1">
        <v>0.33300000000000002</v>
      </c>
      <c r="S390" s="1">
        <v>2.6669999999999998</v>
      </c>
      <c r="T390" s="1">
        <v>0</v>
      </c>
      <c r="U390" s="1">
        <v>0</v>
      </c>
      <c r="V390" s="1" t="e">
        <f t="shared" si="94"/>
        <v>#DIV/0!</v>
      </c>
      <c r="W390" s="1">
        <v>0.39</v>
      </c>
      <c r="X390" s="1">
        <v>2.61</v>
      </c>
      <c r="Y390" s="1">
        <v>5</v>
      </c>
      <c r="Z390" s="1">
        <v>7</v>
      </c>
      <c r="AA390" s="1">
        <f t="shared" si="95"/>
        <v>0.20919540229885061</v>
      </c>
      <c r="AB390" s="1">
        <v>0.33300000000000002</v>
      </c>
      <c r="AC390" s="1">
        <v>2.6669999999999998</v>
      </c>
      <c r="AD390" s="1">
        <v>0</v>
      </c>
      <c r="AE390" s="1">
        <v>0</v>
      </c>
      <c r="AF390" s="1" t="e">
        <f t="shared" si="91"/>
        <v>#DIV/0!</v>
      </c>
      <c r="AH390" s="1">
        <f t="shared" si="84"/>
        <v>0.31530931933957412</v>
      </c>
      <c r="AI390" s="1">
        <f t="shared" si="85"/>
        <v>0.1055440243245559</v>
      </c>
      <c r="AJ390" s="1">
        <f t="shared" si="86"/>
        <v>0.25165939692774514</v>
      </c>
      <c r="AK390" s="1">
        <f t="shared" si="87"/>
        <v>1.5243008095988986</v>
      </c>
      <c r="AL390" s="1" t="b">
        <f t="shared" si="88"/>
        <v>0</v>
      </c>
      <c r="AM390" s="1">
        <f t="shared" si="89"/>
        <v>11.644670086415172</v>
      </c>
      <c r="AN390" s="1" t="b">
        <f t="shared" si="90"/>
        <v>1</v>
      </c>
      <c r="AO390" s="1">
        <v>9.4879999999999995</v>
      </c>
    </row>
    <row r="391" spans="1:41">
      <c r="A391" s="7">
        <v>388</v>
      </c>
      <c r="B391" s="9" t="s">
        <v>30</v>
      </c>
      <c r="C391" s="9" t="s">
        <v>31</v>
      </c>
      <c r="D391" s="9" t="s">
        <v>30</v>
      </c>
      <c r="E391" s="16" t="s">
        <v>31</v>
      </c>
      <c r="F391" s="2" t="b">
        <f t="shared" ref="F391:F428" si="98">AND(NOT(B391=D391),OR(B391="CAT",B391="CAC",B391="ATA",B391="ATT",B391="TTA",B391="ATG",B391="CCG",B391="AGA",B391="CGG",B391="AGG",B391="CGA",B391="CGC",B391="TCC",B391="ACG",B391="ACC",B391="GTA",B391="TGG",B391="TAT",D391="GAA",D391="GAT",D391="GAG",D391="AAG",D391="AAA",D391="CTA",D391="CTT",D391="CTC",D391="AAC",D391="CCA",D391="CCT",D391="CAG",D391="CAA",D391="CGT",D391="AGT",D391="AGC",D391="TCA",D391="TCT",D391="GTC"))</f>
        <v>0</v>
      </c>
      <c r="G391" s="2" t="b">
        <f t="shared" si="96"/>
        <v>0</v>
      </c>
      <c r="H391" s="1" t="s">
        <v>180</v>
      </c>
      <c r="M391" s="1">
        <f>PRODUCT(SUM(PRODUCT(R391,overview!$J$7),PRODUCT(W391,overview!$K$7),PRODUCT(AB391,overview!$L$7)),1/SUM(overview!$J$7:$L$7))</f>
        <v>0.97124999999999995</v>
      </c>
      <c r="N391" s="1">
        <f>PRODUCT(SUM(PRODUCT(S391,overview!$J$7),PRODUCT(X391,overview!$K$7),PRODUCT(AC391,overview!$L$7)),1/SUM(overview!$J$7:$L$7))</f>
        <v>2.0287500000000001</v>
      </c>
      <c r="O391" s="1">
        <f t="shared" si="92"/>
        <v>10</v>
      </c>
      <c r="P391" s="1">
        <f t="shared" si="93"/>
        <v>2</v>
      </c>
      <c r="Q391" s="1">
        <f t="shared" si="97"/>
        <v>9.5748613678373382E-2</v>
      </c>
      <c r="R391" s="1">
        <v>1</v>
      </c>
      <c r="S391" s="1">
        <v>2</v>
      </c>
      <c r="T391" s="1">
        <v>5</v>
      </c>
      <c r="U391" s="1">
        <v>0</v>
      </c>
      <c r="V391" s="1">
        <f t="shared" si="94"/>
        <v>0</v>
      </c>
      <c r="W391" s="1">
        <v>0.95399999999999996</v>
      </c>
      <c r="X391" s="1">
        <v>2.0459999999999998</v>
      </c>
      <c r="Y391" s="1">
        <v>5</v>
      </c>
      <c r="Z391" s="1">
        <v>2</v>
      </c>
      <c r="AA391" s="1">
        <f t="shared" si="95"/>
        <v>0.18651026392961881</v>
      </c>
      <c r="AB391" s="1">
        <v>1</v>
      </c>
      <c r="AC391" s="1">
        <v>2</v>
      </c>
      <c r="AD391" s="1">
        <v>0</v>
      </c>
      <c r="AE391" s="1">
        <v>0</v>
      </c>
      <c r="AF391" s="1" t="e">
        <f t="shared" si="91"/>
        <v>#DIV/0!</v>
      </c>
      <c r="AH391" s="1">
        <f t="shared" si="84"/>
        <v>0.39532656101054126</v>
      </c>
      <c r="AI391" s="1">
        <f t="shared" si="85"/>
        <v>0.12423750114949576</v>
      </c>
      <c r="AJ391" s="1">
        <f t="shared" si="86"/>
        <v>0.17576105686387136</v>
      </c>
      <c r="AK391" s="1">
        <f t="shared" si="87"/>
        <v>4.8332574403931243</v>
      </c>
      <c r="AL391" s="1" t="b">
        <f t="shared" si="88"/>
        <v>0</v>
      </c>
      <c r="AM391" s="1">
        <f t="shared" si="89"/>
        <v>13.805162648476905</v>
      </c>
      <c r="AN391" s="1" t="b">
        <f t="shared" si="90"/>
        <v>1</v>
      </c>
      <c r="AO391" s="1">
        <v>9.4879999999999995</v>
      </c>
    </row>
    <row r="392" spans="1:41">
      <c r="A392" s="7">
        <v>389</v>
      </c>
      <c r="B392" s="9" t="s">
        <v>43</v>
      </c>
      <c r="C392" s="9" t="s">
        <v>44</v>
      </c>
      <c r="D392" s="9" t="s">
        <v>43</v>
      </c>
      <c r="E392" s="16" t="s">
        <v>44</v>
      </c>
      <c r="F392" s="2" t="b">
        <f t="shared" si="98"/>
        <v>0</v>
      </c>
      <c r="G392" s="2" t="b">
        <f t="shared" si="96"/>
        <v>0</v>
      </c>
      <c r="H392" s="1" t="s">
        <v>180</v>
      </c>
      <c r="M392" s="1">
        <f>PRODUCT(SUM(PRODUCT(R392,overview!$J$7),PRODUCT(W392,overview!$K$7),PRODUCT(AB392,overview!$L$7)),1/SUM(overview!$J$7:$L$7))</f>
        <v>0.41250000000000003</v>
      </c>
      <c r="N392" s="1">
        <f>PRODUCT(SUM(PRODUCT(S392,overview!$J$7),PRODUCT(X392,overview!$K$7),PRODUCT(AC392,overview!$L$7)),1/SUM(overview!$J$7:$L$7))</f>
        <v>2.5875000000000004</v>
      </c>
      <c r="O392" s="1">
        <f t="shared" si="92"/>
        <v>7.5</v>
      </c>
      <c r="P392" s="1">
        <f t="shared" si="93"/>
        <v>5.5</v>
      </c>
      <c r="Q392" s="1">
        <f t="shared" si="97"/>
        <v>0.11690821256038646</v>
      </c>
      <c r="R392" s="1">
        <v>0.375</v>
      </c>
      <c r="S392" s="1">
        <v>2.625</v>
      </c>
      <c r="T392" s="1">
        <v>4</v>
      </c>
      <c r="U392" s="1">
        <v>1</v>
      </c>
      <c r="V392" s="1">
        <f t="shared" si="94"/>
        <v>3.5714285714285712E-2</v>
      </c>
      <c r="W392" s="1">
        <v>0.435</v>
      </c>
      <c r="X392" s="1">
        <v>2.5649999999999999</v>
      </c>
      <c r="Y392" s="1">
        <v>3.5</v>
      </c>
      <c r="Z392" s="1">
        <v>4.5</v>
      </c>
      <c r="AA392" s="1">
        <f t="shared" si="95"/>
        <v>0.21804511278195488</v>
      </c>
      <c r="AB392" s="1">
        <v>0.375</v>
      </c>
      <c r="AC392" s="1">
        <v>2.625</v>
      </c>
      <c r="AD392" s="1">
        <v>0</v>
      </c>
      <c r="AE392" s="1">
        <v>0</v>
      </c>
      <c r="AF392" s="1" t="e">
        <f t="shared" si="91"/>
        <v>#DIV/0!</v>
      </c>
      <c r="AH392" s="1">
        <f t="shared" ref="AH392:AH455" si="99">(SUM(Z388:Z398)*SUM(W388:W398))/(SUM(Y388:Y398)*SUM(X388:X398))</f>
        <v>0.49427392433234424</v>
      </c>
      <c r="AI392" s="1">
        <f t="shared" ref="AI392:AI455" si="100">(SUM(U388:U398)*SUM(R388:R398))/(SUM(T388:T398)*SUM(S388:S398))</f>
        <v>0.16234344146251242</v>
      </c>
      <c r="AJ392" s="1">
        <f t="shared" ref="AJ392:AJ455" si="101">(SUM(AE388:AE398)*SUM(AB388:AB398))/(SUM(AD388:AD398)*SUM(AC388:AC398))</f>
        <v>0.29462534327187129</v>
      </c>
      <c r="AK392" s="1">
        <f t="shared" si="87"/>
        <v>9.2670405427881803</v>
      </c>
      <c r="AL392" s="1" t="b">
        <f t="shared" si="88"/>
        <v>0</v>
      </c>
      <c r="AM392" s="1">
        <f t="shared" si="89"/>
        <v>18.087727568610283</v>
      </c>
      <c r="AN392" s="1" t="b">
        <f t="shared" si="90"/>
        <v>1</v>
      </c>
      <c r="AO392" s="1">
        <v>9.4879999999999995</v>
      </c>
    </row>
    <row r="393" spans="1:41">
      <c r="A393" s="7">
        <v>390</v>
      </c>
      <c r="B393" s="9" t="s">
        <v>85</v>
      </c>
      <c r="C393" s="9" t="s">
        <v>86</v>
      </c>
      <c r="D393" s="9" t="s">
        <v>47</v>
      </c>
      <c r="E393" s="16" t="s">
        <v>48</v>
      </c>
      <c r="F393" s="2" t="b">
        <f t="shared" si="98"/>
        <v>1</v>
      </c>
      <c r="G393" s="2" t="b">
        <f t="shared" si="96"/>
        <v>1</v>
      </c>
      <c r="H393" s="1" t="s">
        <v>180</v>
      </c>
      <c r="M393" s="1">
        <f>PRODUCT(SUM(PRODUCT(R393,overview!$J$7),PRODUCT(W393,overview!$K$7),PRODUCT(AB393,overview!$L$7)),1/SUM(overview!$J$7:$L$7))</f>
        <v>0.48440000000000005</v>
      </c>
      <c r="N393" s="1">
        <f>PRODUCT(SUM(PRODUCT(S393,overview!$J$7),PRODUCT(X393,overview!$K$7),PRODUCT(AC393,overview!$L$7)),1/SUM(overview!$J$7:$L$7))</f>
        <v>2.5156000000000001</v>
      </c>
      <c r="O393" s="1">
        <f t="shared" si="92"/>
        <v>7.9</v>
      </c>
      <c r="P393" s="1">
        <f t="shared" si="93"/>
        <v>25.1</v>
      </c>
      <c r="Q393" s="1">
        <f t="shared" si="97"/>
        <v>0.61179958577463966</v>
      </c>
      <c r="R393" s="1">
        <v>0.14899999999999999</v>
      </c>
      <c r="S393" s="1">
        <v>2.851</v>
      </c>
      <c r="T393" s="1">
        <v>0.7</v>
      </c>
      <c r="U393" s="1">
        <v>8.3000000000000007</v>
      </c>
      <c r="V393" s="1">
        <f t="shared" si="94"/>
        <v>0.61968231698151022</v>
      </c>
      <c r="W393" s="1">
        <v>0.68300000000000005</v>
      </c>
      <c r="X393" s="1">
        <v>2.3170000000000002</v>
      </c>
      <c r="Y393" s="1">
        <v>6.2</v>
      </c>
      <c r="Z393" s="1">
        <v>15.8</v>
      </c>
      <c r="AA393" s="1">
        <f t="shared" si="95"/>
        <v>0.75120776309744242</v>
      </c>
      <c r="AB393" s="1">
        <v>0.215</v>
      </c>
      <c r="AC393" s="1">
        <v>2.7850000000000001</v>
      </c>
      <c r="AD393" s="1">
        <v>1</v>
      </c>
      <c r="AE393" s="1">
        <v>1</v>
      </c>
      <c r="AF393" s="1">
        <f t="shared" si="91"/>
        <v>7.719928186714542E-2</v>
      </c>
      <c r="AH393" s="1">
        <f t="shared" si="99"/>
        <v>0.51600615871739486</v>
      </c>
      <c r="AI393" s="1">
        <f t="shared" si="100"/>
        <v>0.16292221224206688</v>
      </c>
      <c r="AJ393" s="1">
        <f t="shared" si="101"/>
        <v>0.58925068654374257</v>
      </c>
      <c r="AK393" s="1">
        <f t="shared" si="87"/>
        <v>12.043037896649034</v>
      </c>
      <c r="AL393" s="1" t="b">
        <f t="shared" si="88"/>
        <v>1</v>
      </c>
      <c r="AM393" s="1">
        <f t="shared" si="89"/>
        <v>20.9515070610206</v>
      </c>
      <c r="AN393" s="1" t="b">
        <f t="shared" si="90"/>
        <v>1</v>
      </c>
      <c r="AO393" s="1">
        <v>9.4879999999999995</v>
      </c>
    </row>
    <row r="394" spans="1:41">
      <c r="A394" s="7">
        <v>391</v>
      </c>
      <c r="B394" s="9" t="s">
        <v>28</v>
      </c>
      <c r="C394" s="9" t="s">
        <v>29</v>
      </c>
      <c r="D394" s="9" t="s">
        <v>28</v>
      </c>
      <c r="E394" s="16" t="s">
        <v>29</v>
      </c>
      <c r="F394" s="2" t="b">
        <f t="shared" si="98"/>
        <v>0</v>
      </c>
      <c r="G394" s="2" t="b">
        <f t="shared" si="96"/>
        <v>0</v>
      </c>
      <c r="H394" s="1" t="s">
        <v>180</v>
      </c>
      <c r="M394" s="1">
        <f>PRODUCT(SUM(PRODUCT(R394,overview!$J$7),PRODUCT(W394,overview!$K$7),PRODUCT(AB394,overview!$L$7)),1/SUM(overview!$J$7:$L$7))</f>
        <v>0.68575000000000008</v>
      </c>
      <c r="N394" s="1">
        <f>PRODUCT(SUM(PRODUCT(S394,overview!$J$7),PRODUCT(X394,overview!$K$7),PRODUCT(AC394,overview!$L$7)),1/SUM(overview!$J$7:$L$7))</f>
        <v>2.3142499999999999</v>
      </c>
      <c r="O394" s="1">
        <f t="shared" si="92"/>
        <v>6</v>
      </c>
      <c r="P394" s="1">
        <f t="shared" si="93"/>
        <v>5</v>
      </c>
      <c r="Q394" s="1">
        <f t="shared" si="97"/>
        <v>0.24693025098123941</v>
      </c>
      <c r="R394" s="1">
        <v>0.66700000000000004</v>
      </c>
      <c r="S394" s="1">
        <v>2.3330000000000002</v>
      </c>
      <c r="T394" s="1">
        <v>1</v>
      </c>
      <c r="U394" s="1">
        <v>0</v>
      </c>
      <c r="V394" s="1">
        <f t="shared" si="94"/>
        <v>0</v>
      </c>
      <c r="W394" s="1">
        <v>0.69699999999999995</v>
      </c>
      <c r="X394" s="1">
        <v>2.3029999999999999</v>
      </c>
      <c r="Y394" s="1">
        <v>5</v>
      </c>
      <c r="Z394" s="1">
        <v>5</v>
      </c>
      <c r="AA394" s="1">
        <f t="shared" si="95"/>
        <v>0.3026487190620929</v>
      </c>
      <c r="AB394" s="1">
        <v>0.66700000000000004</v>
      </c>
      <c r="AC394" s="1">
        <v>2.3330000000000002</v>
      </c>
      <c r="AD394" s="1">
        <v>0</v>
      </c>
      <c r="AE394" s="1">
        <v>0</v>
      </c>
      <c r="AF394" s="1" t="e">
        <f t="shared" si="91"/>
        <v>#DIV/0!</v>
      </c>
      <c r="AH394" s="1">
        <f t="shared" si="99"/>
        <v>0.56986986739406176</v>
      </c>
      <c r="AI394" s="1">
        <f t="shared" si="100"/>
        <v>0.14470540062097839</v>
      </c>
      <c r="AJ394" s="1">
        <f t="shared" si="101"/>
        <v>0.527283170591614</v>
      </c>
      <c r="AK394" s="1">
        <f t="shared" si="87"/>
        <v>14.313969548723948</v>
      </c>
      <c r="AL394" s="1" t="b">
        <f t="shared" si="88"/>
        <v>1</v>
      </c>
      <c r="AM394" s="1">
        <f t="shared" si="89"/>
        <v>21.561487884010187</v>
      </c>
      <c r="AN394" s="1" t="b">
        <f t="shared" si="90"/>
        <v>1</v>
      </c>
      <c r="AO394" s="1">
        <v>9.4879999999999995</v>
      </c>
    </row>
    <row r="395" spans="1:41">
      <c r="A395" s="7">
        <v>392</v>
      </c>
      <c r="B395" s="9" t="s">
        <v>43</v>
      </c>
      <c r="C395" s="9" t="s">
        <v>44</v>
      </c>
      <c r="D395" s="9" t="s">
        <v>43</v>
      </c>
      <c r="E395" s="16" t="s">
        <v>44</v>
      </c>
      <c r="F395" s="2" t="b">
        <f t="shared" si="98"/>
        <v>0</v>
      </c>
      <c r="G395" s="2" t="b">
        <f t="shared" si="96"/>
        <v>0</v>
      </c>
      <c r="H395" s="1" t="s">
        <v>180</v>
      </c>
      <c r="M395" s="1">
        <f>PRODUCT(SUM(PRODUCT(R395,overview!$J$7),PRODUCT(W395,overview!$K$7),PRODUCT(AB395,overview!$L$7)),1/SUM(overview!$J$7:$L$7))</f>
        <v>0.38812500000000005</v>
      </c>
      <c r="N395" s="1">
        <f>PRODUCT(SUM(PRODUCT(S395,overview!$J$7),PRODUCT(X395,overview!$K$7),PRODUCT(AC395,overview!$L$7)),1/SUM(overview!$J$7:$L$7))</f>
        <v>2.6118750000000004</v>
      </c>
      <c r="O395" s="1">
        <f t="shared" si="92"/>
        <v>4</v>
      </c>
      <c r="P395" s="1">
        <f t="shared" si="93"/>
        <v>5</v>
      </c>
      <c r="Q395" s="1">
        <f t="shared" si="97"/>
        <v>0.18575017946877243</v>
      </c>
      <c r="R395" s="1">
        <v>0.375</v>
      </c>
      <c r="S395" s="1">
        <v>2.625</v>
      </c>
      <c r="T395" s="1">
        <v>2</v>
      </c>
      <c r="U395" s="1">
        <v>0</v>
      </c>
      <c r="V395" s="1">
        <f t="shared" si="94"/>
        <v>0</v>
      </c>
      <c r="W395" s="1">
        <v>0.39600000000000002</v>
      </c>
      <c r="X395" s="1">
        <v>2.6040000000000001</v>
      </c>
      <c r="Y395" s="1">
        <v>2</v>
      </c>
      <c r="Z395" s="1">
        <v>5</v>
      </c>
      <c r="AA395" s="1">
        <f t="shared" si="95"/>
        <v>0.38018433179723504</v>
      </c>
      <c r="AB395" s="1">
        <v>0.375</v>
      </c>
      <c r="AC395" s="1">
        <v>2.625</v>
      </c>
      <c r="AD395" s="1">
        <v>0</v>
      </c>
      <c r="AE395" s="1">
        <v>0</v>
      </c>
      <c r="AF395" s="1" t="e">
        <f t="shared" si="91"/>
        <v>#DIV/0!</v>
      </c>
      <c r="AH395" s="1">
        <f t="shared" si="99"/>
        <v>0.64661855921295386</v>
      </c>
      <c r="AI395" s="1">
        <f t="shared" si="100"/>
        <v>0.20168220563573644</v>
      </c>
      <c r="AJ395" s="1">
        <f t="shared" si="101"/>
        <v>0.59352404904118194</v>
      </c>
      <c r="AK395" s="1">
        <f t="shared" ref="AK395:AK458" si="102">(((SUM(AJ393:AJ397))-(SUM(AI393:AI397)))^2)/(AVERAGE(AI393:AI397))</f>
        <v>15.367647953794988</v>
      </c>
      <c r="AL395" s="1" t="b">
        <f t="shared" ref="AL395:AL458" si="103">IF(AK395&gt;AO395, TRUE, FALSE)</f>
        <v>1</v>
      </c>
      <c r="AM395" s="1">
        <f t="shared" ref="AM395:AM458" si="104">(((SUM(AH393:AH397))-(SUM(AI393:AI397)))^2)/(AVERAGE(AI393:AI397))</f>
        <v>21.875544287649195</v>
      </c>
      <c r="AN395" s="1" t="b">
        <f t="shared" ref="AN395:AN458" si="105">IF(AM395&gt;AO395, TRUE, FALSE)</f>
        <v>1</v>
      </c>
      <c r="AO395" s="1">
        <v>9.4879999999999995</v>
      </c>
    </row>
    <row r="396" spans="1:41">
      <c r="A396" s="7">
        <v>393</v>
      </c>
      <c r="B396" s="9" t="s">
        <v>56</v>
      </c>
      <c r="C396" s="9" t="s">
        <v>31</v>
      </c>
      <c r="D396" s="9" t="s">
        <v>58</v>
      </c>
      <c r="E396" s="16" t="s">
        <v>59</v>
      </c>
      <c r="F396" s="2" t="b">
        <f t="shared" si="98"/>
        <v>1</v>
      </c>
      <c r="G396" s="2" t="b">
        <f t="shared" si="96"/>
        <v>0</v>
      </c>
      <c r="H396" s="1" t="s">
        <v>180</v>
      </c>
      <c r="M396" s="1">
        <f>PRODUCT(SUM(PRODUCT(R396,overview!$J$7),PRODUCT(W396,overview!$K$7),PRODUCT(AB396,overview!$L$7)),1/SUM(overview!$J$7:$L$7))</f>
        <v>0.70362500000000017</v>
      </c>
      <c r="N396" s="1">
        <f>PRODUCT(SUM(PRODUCT(S396,overview!$J$7),PRODUCT(X396,overview!$K$7),PRODUCT(AC396,overview!$L$7)),1/SUM(overview!$J$7:$L$7))</f>
        <v>2.2963750000000003</v>
      </c>
      <c r="O396" s="1">
        <f t="shared" si="92"/>
        <v>9.5</v>
      </c>
      <c r="P396" s="1">
        <f t="shared" si="93"/>
        <v>16.5</v>
      </c>
      <c r="Q396" s="1">
        <f t="shared" si="97"/>
        <v>0.53218029560319613</v>
      </c>
      <c r="R396" s="1">
        <v>1</v>
      </c>
      <c r="S396" s="1">
        <v>2</v>
      </c>
      <c r="T396" s="1">
        <v>6</v>
      </c>
      <c r="U396" s="1">
        <v>2</v>
      </c>
      <c r="V396" s="1">
        <f t="shared" si="94"/>
        <v>0.16666666666666666</v>
      </c>
      <c r="W396" s="1">
        <v>0.54400000000000004</v>
      </c>
      <c r="X396" s="1">
        <v>2.456</v>
      </c>
      <c r="Y396" s="1">
        <v>3.5</v>
      </c>
      <c r="Z396" s="1">
        <v>13.5</v>
      </c>
      <c r="AA396" s="1">
        <f t="shared" si="95"/>
        <v>0.85435086086551892</v>
      </c>
      <c r="AB396" s="1">
        <v>0.54500000000000004</v>
      </c>
      <c r="AC396" s="1">
        <v>2.4550000000000001</v>
      </c>
      <c r="AD396" s="1">
        <v>0</v>
      </c>
      <c r="AE396" s="1">
        <v>1</v>
      </c>
      <c r="AF396" s="1" t="e">
        <f t="shared" si="91"/>
        <v>#DIV/0!</v>
      </c>
      <c r="AH396" s="1">
        <f t="shared" si="99"/>
        <v>0.73020442616266423</v>
      </c>
      <c r="AI396" s="1">
        <f t="shared" si="100"/>
        <v>0.27009880627791089</v>
      </c>
      <c r="AJ396" s="1">
        <f t="shared" si="101"/>
        <v>0.57903169082880701</v>
      </c>
      <c r="AK396" s="1" t="e">
        <f t="shared" si="102"/>
        <v>#DIV/0!</v>
      </c>
      <c r="AL396" s="1" t="e">
        <f t="shared" si="103"/>
        <v>#DIV/0!</v>
      </c>
      <c r="AM396" s="1">
        <f t="shared" si="104"/>
        <v>23.427343488677263</v>
      </c>
      <c r="AN396" s="1" t="b">
        <f t="shared" si="105"/>
        <v>1</v>
      </c>
      <c r="AO396" s="1">
        <v>9.4879999999999995</v>
      </c>
    </row>
    <row r="397" spans="1:41">
      <c r="A397" s="7">
        <v>394</v>
      </c>
      <c r="B397" s="9" t="s">
        <v>75</v>
      </c>
      <c r="C397" s="9" t="s">
        <v>1</v>
      </c>
      <c r="D397" s="9" t="s">
        <v>75</v>
      </c>
      <c r="E397" s="16" t="s">
        <v>1</v>
      </c>
      <c r="F397" s="2" t="b">
        <f t="shared" si="98"/>
        <v>0</v>
      </c>
      <c r="G397" s="2" t="b">
        <f t="shared" si="96"/>
        <v>0</v>
      </c>
      <c r="H397" s="1" t="s">
        <v>180</v>
      </c>
      <c r="M397" s="1">
        <f>PRODUCT(SUM(PRODUCT(R397,overview!$J$7),PRODUCT(W397,overview!$K$7),PRODUCT(AB397,overview!$L$7)),1/SUM(overview!$J$7:$L$7))</f>
        <v>0.874475</v>
      </c>
      <c r="N397" s="1">
        <f>PRODUCT(SUM(PRODUCT(S397,overview!$J$7),PRODUCT(X397,overview!$K$7),PRODUCT(AC397,overview!$L$7)),1/SUM(overview!$J$7:$L$7))</f>
        <v>2.1255250000000001</v>
      </c>
      <c r="O397" s="1">
        <f t="shared" si="92"/>
        <v>9</v>
      </c>
      <c r="P397" s="1">
        <f t="shared" si="93"/>
        <v>17</v>
      </c>
      <c r="Q397" s="1">
        <f t="shared" si="97"/>
        <v>0.77711911697632874</v>
      </c>
      <c r="R397" s="1">
        <v>1.0109999999999999</v>
      </c>
      <c r="S397" s="1">
        <v>1.9890000000000001</v>
      </c>
      <c r="T397" s="1">
        <v>6</v>
      </c>
      <c r="U397" s="1">
        <v>5</v>
      </c>
      <c r="V397" s="1">
        <f t="shared" si="94"/>
        <v>0.42357968828557052</v>
      </c>
      <c r="W397" s="1">
        <v>0.79300000000000004</v>
      </c>
      <c r="X397" s="1">
        <v>2.2069999999999999</v>
      </c>
      <c r="Y397" s="1">
        <v>3</v>
      </c>
      <c r="Z397" s="1">
        <v>12</v>
      </c>
      <c r="AA397" s="1">
        <f t="shared" si="95"/>
        <v>1.437245129134572</v>
      </c>
      <c r="AB397" s="1">
        <v>1</v>
      </c>
      <c r="AC397" s="1">
        <v>2</v>
      </c>
      <c r="AD397" s="1">
        <v>0</v>
      </c>
      <c r="AE397" s="1">
        <v>0</v>
      </c>
      <c r="AF397" s="1" t="e">
        <f t="shared" si="91"/>
        <v>#DIV/0!</v>
      </c>
      <c r="AH397" s="1">
        <f t="shared" si="99"/>
        <v>0.76017439517154162</v>
      </c>
      <c r="AI397" s="1">
        <f t="shared" si="100"/>
        <v>0.28523776573057869</v>
      </c>
      <c r="AJ397" s="1">
        <f t="shared" si="101"/>
        <v>0.58448525668637663</v>
      </c>
      <c r="AK397" s="1" t="e">
        <f t="shared" si="102"/>
        <v>#DIV/0!</v>
      </c>
      <c r="AL397" s="1" t="e">
        <f t="shared" si="103"/>
        <v>#DIV/0!</v>
      </c>
      <c r="AM397" s="1">
        <f t="shared" si="104"/>
        <v>25.452433614815895</v>
      </c>
      <c r="AN397" s="1" t="b">
        <f t="shared" si="105"/>
        <v>1</v>
      </c>
      <c r="AO397" s="1">
        <v>9.4879999999999995</v>
      </c>
    </row>
    <row r="398" spans="1:41">
      <c r="A398" s="7">
        <v>395</v>
      </c>
      <c r="B398" s="9" t="s">
        <v>75</v>
      </c>
      <c r="C398" s="9" t="s">
        <v>1</v>
      </c>
      <c r="D398" s="9" t="s">
        <v>75</v>
      </c>
      <c r="E398" s="16" t="s">
        <v>1</v>
      </c>
      <c r="F398" s="2" t="b">
        <f t="shared" si="98"/>
        <v>0</v>
      </c>
      <c r="G398" s="2" t="b">
        <f t="shared" si="96"/>
        <v>0</v>
      </c>
      <c r="H398" s="1" t="s">
        <v>180</v>
      </c>
      <c r="M398" s="1">
        <f>PRODUCT(SUM(PRODUCT(R398,overview!$J$7),PRODUCT(W398,overview!$K$7),PRODUCT(AB398,overview!$L$7)),1/SUM(overview!$J$7:$L$7))</f>
        <v>0.89962500000000001</v>
      </c>
      <c r="N398" s="1">
        <f>PRODUCT(SUM(PRODUCT(S398,overview!$J$7),PRODUCT(X398,overview!$K$7),PRODUCT(AC398,overview!$L$7)),1/SUM(overview!$J$7:$L$7))</f>
        <v>2.1003750000000001</v>
      </c>
      <c r="O398" s="1">
        <f t="shared" si="92"/>
        <v>11</v>
      </c>
      <c r="P398" s="1">
        <f t="shared" si="93"/>
        <v>15</v>
      </c>
      <c r="Q398" s="1">
        <f t="shared" si="97"/>
        <v>0.58406778010420224</v>
      </c>
      <c r="R398" s="1">
        <v>0.81499999999999995</v>
      </c>
      <c r="S398" s="1">
        <v>2.1850000000000001</v>
      </c>
      <c r="T398" s="1">
        <v>5</v>
      </c>
      <c r="U398" s="1">
        <v>3</v>
      </c>
      <c r="V398" s="1">
        <f t="shared" si="94"/>
        <v>0.22379862700228831</v>
      </c>
      <c r="W398" s="1">
        <v>0.94299999999999995</v>
      </c>
      <c r="X398" s="1">
        <v>2.0569999999999999</v>
      </c>
      <c r="Y398" s="1">
        <v>6</v>
      </c>
      <c r="Z398" s="1">
        <v>12</v>
      </c>
      <c r="AA398" s="1">
        <f t="shared" si="95"/>
        <v>0.91686922702965479</v>
      </c>
      <c r="AB398" s="1">
        <v>1</v>
      </c>
      <c r="AC398" s="1">
        <v>2</v>
      </c>
      <c r="AD398" s="1">
        <v>0</v>
      </c>
      <c r="AE398" s="1">
        <v>0</v>
      </c>
      <c r="AF398" s="1" t="e">
        <f t="shared" si="91"/>
        <v>#DIV/0!</v>
      </c>
      <c r="AH398" s="1">
        <f t="shared" si="99"/>
        <v>0.73201256975108708</v>
      </c>
      <c r="AI398" s="1">
        <f t="shared" si="100"/>
        <v>0.23218432093204025</v>
      </c>
      <c r="AJ398" s="1" t="e">
        <f t="shared" si="101"/>
        <v>#DIV/0!</v>
      </c>
      <c r="AK398" s="1" t="e">
        <f t="shared" si="102"/>
        <v>#DIV/0!</v>
      </c>
      <c r="AL398" s="1" t="e">
        <f t="shared" si="103"/>
        <v>#DIV/0!</v>
      </c>
      <c r="AM398" s="1">
        <f t="shared" si="104"/>
        <v>28.791337049907813</v>
      </c>
      <c r="AN398" s="1" t="b">
        <f t="shared" si="105"/>
        <v>1</v>
      </c>
      <c r="AO398" s="1">
        <v>9.4879999999999995</v>
      </c>
    </row>
    <row r="399" spans="1:41">
      <c r="A399" s="7">
        <v>396</v>
      </c>
      <c r="B399" s="9" t="s">
        <v>45</v>
      </c>
      <c r="C399" s="9" t="s">
        <v>46</v>
      </c>
      <c r="D399" s="9" t="s">
        <v>45</v>
      </c>
      <c r="E399" s="16" t="s">
        <v>46</v>
      </c>
      <c r="F399" s="2" t="b">
        <f t="shared" si="98"/>
        <v>0</v>
      </c>
      <c r="G399" s="2" t="b">
        <f t="shared" si="96"/>
        <v>0</v>
      </c>
      <c r="H399" s="1" t="s">
        <v>180</v>
      </c>
      <c r="M399" s="1">
        <f>PRODUCT(SUM(PRODUCT(R399,overview!$J$7),PRODUCT(W399,overview!$K$7),PRODUCT(AB399,overview!$L$7)),1/SUM(overview!$J$7:$L$7))</f>
        <v>0.99547499999999989</v>
      </c>
      <c r="N399" s="1">
        <f>PRODUCT(SUM(PRODUCT(S399,overview!$J$7),PRODUCT(X399,overview!$K$7),PRODUCT(AC399,overview!$L$7)),1/SUM(overview!$J$7:$L$7))</f>
        <v>2.0045250000000006</v>
      </c>
      <c r="O399" s="1">
        <f t="shared" si="92"/>
        <v>12</v>
      </c>
      <c r="P399" s="1">
        <f t="shared" si="93"/>
        <v>9</v>
      </c>
      <c r="Q399" s="1">
        <f t="shared" si="97"/>
        <v>0.37246043326972711</v>
      </c>
      <c r="R399" s="1">
        <v>1.0209999999999999</v>
      </c>
      <c r="S399" s="1">
        <v>1.9790000000000001</v>
      </c>
      <c r="T399" s="1">
        <v>5</v>
      </c>
      <c r="U399" s="1">
        <v>0</v>
      </c>
      <c r="V399" s="1">
        <f t="shared" si="94"/>
        <v>0</v>
      </c>
      <c r="W399" s="1">
        <v>0.98099999999999998</v>
      </c>
      <c r="X399" s="1">
        <v>2.0190000000000001</v>
      </c>
      <c r="Y399" s="1">
        <v>7</v>
      </c>
      <c r="Z399" s="1">
        <v>9</v>
      </c>
      <c r="AA399" s="1">
        <f t="shared" si="95"/>
        <v>0.62470812990872415</v>
      </c>
      <c r="AB399" s="1">
        <v>1</v>
      </c>
      <c r="AC399" s="1">
        <v>2</v>
      </c>
      <c r="AD399" s="1">
        <v>0</v>
      </c>
      <c r="AE399" s="1">
        <v>0</v>
      </c>
      <c r="AF399" s="1" t="e">
        <f t="shared" si="91"/>
        <v>#DIV/0!</v>
      </c>
      <c r="AH399" s="1">
        <f t="shared" si="99"/>
        <v>0.81131783685004799</v>
      </c>
      <c r="AI399" s="1">
        <f t="shared" si="100"/>
        <v>0.21512084385106442</v>
      </c>
      <c r="AJ399" s="1" t="e">
        <f t="shared" si="101"/>
        <v>#DIV/0!</v>
      </c>
      <c r="AK399" s="1" t="e">
        <f t="shared" si="102"/>
        <v>#DIV/0!</v>
      </c>
      <c r="AL399" s="1" t="e">
        <f t="shared" si="103"/>
        <v>#DIV/0!</v>
      </c>
      <c r="AM399" s="1">
        <f t="shared" si="104"/>
        <v>32.855150291836871</v>
      </c>
      <c r="AN399" s="1" t="b">
        <f t="shared" si="105"/>
        <v>1</v>
      </c>
      <c r="AO399" s="1">
        <v>9.4879999999999995</v>
      </c>
    </row>
    <row r="400" spans="1:41">
      <c r="A400" s="7">
        <v>397</v>
      </c>
      <c r="B400" s="9" t="s">
        <v>54</v>
      </c>
      <c r="C400" s="9" t="s">
        <v>55</v>
      </c>
      <c r="D400" s="9" t="s">
        <v>54</v>
      </c>
      <c r="E400" s="16" t="s">
        <v>55</v>
      </c>
      <c r="F400" s="2" t="b">
        <f t="shared" si="98"/>
        <v>0</v>
      </c>
      <c r="G400" s="2" t="b">
        <f t="shared" si="96"/>
        <v>0</v>
      </c>
      <c r="H400" s="1" t="s">
        <v>180</v>
      </c>
      <c r="M400" s="1">
        <f>PRODUCT(SUM(PRODUCT(R400,overview!$J$7),PRODUCT(W400,overview!$K$7),PRODUCT(AB400,overview!$L$7)),1/SUM(overview!$J$7:$L$7))</f>
        <v>0.42500000000000004</v>
      </c>
      <c r="N400" s="1">
        <f>PRODUCT(SUM(PRODUCT(S400,overview!$J$7),PRODUCT(X400,overview!$K$7),PRODUCT(AC400,overview!$L$7)),1/SUM(overview!$J$7:$L$7))</f>
        <v>2.5750000000000002</v>
      </c>
      <c r="O400" s="1">
        <f t="shared" si="92"/>
        <v>4.2</v>
      </c>
      <c r="P400" s="1">
        <f t="shared" si="93"/>
        <v>11.8</v>
      </c>
      <c r="Q400" s="1">
        <f t="shared" si="97"/>
        <v>0.46370781322237642</v>
      </c>
      <c r="R400" s="1">
        <v>0.375</v>
      </c>
      <c r="S400" s="1">
        <v>2.625</v>
      </c>
      <c r="T400" s="1">
        <v>2</v>
      </c>
      <c r="U400" s="1">
        <v>0</v>
      </c>
      <c r="V400" s="1">
        <f t="shared" si="94"/>
        <v>0</v>
      </c>
      <c r="W400" s="1">
        <v>0.45500000000000002</v>
      </c>
      <c r="X400" s="1">
        <v>2.5449999999999999</v>
      </c>
      <c r="Y400" s="1">
        <v>2.2000000000000002</v>
      </c>
      <c r="Z400" s="1">
        <v>11.8</v>
      </c>
      <c r="AA400" s="1">
        <f t="shared" si="95"/>
        <v>0.95892123593498868</v>
      </c>
      <c r="AB400" s="1">
        <v>0.375</v>
      </c>
      <c r="AC400" s="1">
        <v>2.625</v>
      </c>
      <c r="AD400" s="1">
        <v>0</v>
      </c>
      <c r="AE400" s="1">
        <v>0</v>
      </c>
      <c r="AF400" s="1" t="e">
        <f t="shared" si="91"/>
        <v>#DIV/0!</v>
      </c>
      <c r="AH400" s="1">
        <f t="shared" si="99"/>
        <v>0.87500643949907997</v>
      </c>
      <c r="AI400" s="1">
        <f t="shared" si="100"/>
        <v>0.23571748482822946</v>
      </c>
      <c r="AJ400" s="1">
        <f t="shared" si="101"/>
        <v>0.64423076923076938</v>
      </c>
      <c r="AK400" s="1" t="e">
        <f t="shared" si="102"/>
        <v>#DIV/0!</v>
      </c>
      <c r="AL400" s="1" t="e">
        <f t="shared" si="103"/>
        <v>#DIV/0!</v>
      </c>
      <c r="AM400" s="1">
        <f t="shared" si="104"/>
        <v>39.360557713744768</v>
      </c>
      <c r="AN400" s="1" t="b">
        <f t="shared" si="105"/>
        <v>1</v>
      </c>
      <c r="AO400" s="1">
        <v>9.4879999999999995</v>
      </c>
    </row>
    <row r="401" spans="1:41">
      <c r="A401" s="7">
        <v>398</v>
      </c>
      <c r="B401" s="9" t="s">
        <v>30</v>
      </c>
      <c r="C401" s="9" t="s">
        <v>31</v>
      </c>
      <c r="D401" s="9" t="s">
        <v>30</v>
      </c>
      <c r="E401" s="16" t="s">
        <v>31</v>
      </c>
      <c r="F401" s="2" t="b">
        <f t="shared" si="98"/>
        <v>0</v>
      </c>
      <c r="G401" s="2" t="b">
        <f t="shared" si="96"/>
        <v>0</v>
      </c>
      <c r="H401" s="1" t="s">
        <v>180</v>
      </c>
      <c r="M401" s="1">
        <f>PRODUCT(SUM(PRODUCT(R401,overview!$J$7),PRODUCT(W401,overview!$K$7),PRODUCT(AB401,overview!$L$7)),1/SUM(overview!$J$7:$L$7))</f>
        <v>0.91715000000000002</v>
      </c>
      <c r="N401" s="1">
        <f>PRODUCT(SUM(PRODUCT(S401,overview!$J$7),PRODUCT(X401,overview!$K$7),PRODUCT(AC401,overview!$L$7)),1/SUM(overview!$J$7:$L$7))</f>
        <v>2.0828500000000001</v>
      </c>
      <c r="O401" s="1">
        <f t="shared" si="92"/>
        <v>10.3</v>
      </c>
      <c r="P401" s="1">
        <f t="shared" si="93"/>
        <v>20.7</v>
      </c>
      <c r="Q401" s="1">
        <f t="shared" si="97"/>
        <v>0.88494340395709659</v>
      </c>
      <c r="R401" s="1">
        <v>0.94899999999999995</v>
      </c>
      <c r="S401" s="1">
        <v>2.0510000000000002</v>
      </c>
      <c r="T401" s="1">
        <v>4.3</v>
      </c>
      <c r="U401" s="1">
        <v>7.7</v>
      </c>
      <c r="V401" s="1">
        <f t="shared" si="94"/>
        <v>0.8285578220493689</v>
      </c>
      <c r="W401" s="1">
        <v>0.89600000000000002</v>
      </c>
      <c r="X401" s="1">
        <v>2.1040000000000001</v>
      </c>
      <c r="Y401" s="1">
        <v>6</v>
      </c>
      <c r="Z401" s="1">
        <v>13</v>
      </c>
      <c r="AA401" s="1">
        <f t="shared" si="95"/>
        <v>0.92268694550063357</v>
      </c>
      <c r="AB401" s="1">
        <v>1</v>
      </c>
      <c r="AC401" s="1">
        <v>2</v>
      </c>
      <c r="AD401" s="1">
        <v>0</v>
      </c>
      <c r="AE401" s="1">
        <v>0</v>
      </c>
      <c r="AF401" s="1" t="e">
        <f t="shared" si="91"/>
        <v>#DIV/0!</v>
      </c>
      <c r="AH401" s="1">
        <f t="shared" si="99"/>
        <v>0.97843910799095124</v>
      </c>
      <c r="AI401" s="1">
        <f t="shared" si="100"/>
        <v>0.30087079888350637</v>
      </c>
      <c r="AJ401" s="1">
        <f t="shared" si="101"/>
        <v>0.75160256410256421</v>
      </c>
      <c r="AK401" s="1" t="e">
        <f t="shared" si="102"/>
        <v>#DIV/0!</v>
      </c>
      <c r="AL401" s="1" t="e">
        <f t="shared" si="103"/>
        <v>#DIV/0!</v>
      </c>
      <c r="AM401" s="1">
        <f t="shared" si="104"/>
        <v>46.429608708855888</v>
      </c>
      <c r="AN401" s="1" t="b">
        <f t="shared" si="105"/>
        <v>1</v>
      </c>
      <c r="AO401" s="1">
        <v>9.4879999999999995</v>
      </c>
    </row>
    <row r="402" spans="1:41">
      <c r="A402" s="7">
        <v>399</v>
      </c>
      <c r="B402" s="9" t="s">
        <v>47</v>
      </c>
      <c r="C402" s="9" t="s">
        <v>48</v>
      </c>
      <c r="D402" s="9" t="s">
        <v>47</v>
      </c>
      <c r="E402" s="16" t="s">
        <v>48</v>
      </c>
      <c r="F402" s="2" t="b">
        <f t="shared" si="98"/>
        <v>0</v>
      </c>
      <c r="G402" s="2" t="b">
        <f t="shared" si="96"/>
        <v>0</v>
      </c>
      <c r="H402" s="1" t="s">
        <v>180</v>
      </c>
      <c r="M402" s="1">
        <f>PRODUCT(SUM(PRODUCT(R402,overview!$J$7),PRODUCT(W402,overview!$K$7),PRODUCT(AB402,overview!$L$7)),1/SUM(overview!$J$7:$L$7))</f>
        <v>0.76617500000000005</v>
      </c>
      <c r="N402" s="1">
        <f>PRODUCT(SUM(PRODUCT(S402,overview!$J$7),PRODUCT(X402,overview!$K$7),PRODUCT(AC402,overview!$L$7)),1/SUM(overview!$J$7:$L$7))</f>
        <v>2.2338249999999999</v>
      </c>
      <c r="O402" s="1">
        <f t="shared" si="92"/>
        <v>10.5</v>
      </c>
      <c r="P402" s="1">
        <f t="shared" si="93"/>
        <v>27.5</v>
      </c>
      <c r="Q402" s="1">
        <f t="shared" si="97"/>
        <v>0.89830170650064789</v>
      </c>
      <c r="R402" s="1">
        <v>0.88500000000000001</v>
      </c>
      <c r="S402" s="1">
        <v>2.1150000000000002</v>
      </c>
      <c r="T402" s="1">
        <v>7.7</v>
      </c>
      <c r="U402" s="1">
        <v>12.3</v>
      </c>
      <c r="V402" s="1">
        <f t="shared" si="94"/>
        <v>0.66841668969328538</v>
      </c>
      <c r="W402" s="1">
        <v>0.69599999999999995</v>
      </c>
      <c r="X402" s="1">
        <v>2.3039999999999998</v>
      </c>
      <c r="Y402" s="1">
        <v>2.8</v>
      </c>
      <c r="Z402" s="1">
        <v>15.2</v>
      </c>
      <c r="AA402" s="1">
        <f t="shared" si="95"/>
        <v>1.6398809523809526</v>
      </c>
      <c r="AB402" s="1">
        <v>0.85699999999999998</v>
      </c>
      <c r="AC402" s="1">
        <v>2.1429999999999998</v>
      </c>
      <c r="AD402" s="1">
        <v>0</v>
      </c>
      <c r="AE402" s="1">
        <v>0</v>
      </c>
      <c r="AF402" s="1" t="e">
        <f t="shared" si="91"/>
        <v>#DIV/0!</v>
      </c>
      <c r="AH402" s="1">
        <f t="shared" si="99"/>
        <v>1.0233959857841859</v>
      </c>
      <c r="AI402" s="1">
        <f t="shared" si="100"/>
        <v>0.28088719010485652</v>
      </c>
      <c r="AJ402" s="1">
        <f t="shared" si="101"/>
        <v>0.875665518321328</v>
      </c>
      <c r="AK402" s="1">
        <f t="shared" si="102"/>
        <v>18.328142382051745</v>
      </c>
      <c r="AL402" s="1" t="b">
        <f t="shared" si="103"/>
        <v>1</v>
      </c>
      <c r="AM402" s="1">
        <f t="shared" si="104"/>
        <v>53.659348827715348</v>
      </c>
      <c r="AN402" s="1" t="b">
        <f t="shared" si="105"/>
        <v>1</v>
      </c>
      <c r="AO402" s="1">
        <v>9.4879999999999995</v>
      </c>
    </row>
    <row r="403" spans="1:41">
      <c r="A403" s="7">
        <v>400</v>
      </c>
      <c r="B403" s="9" t="s">
        <v>41</v>
      </c>
      <c r="C403" s="9" t="s">
        <v>42</v>
      </c>
      <c r="D403" s="9" t="s">
        <v>41</v>
      </c>
      <c r="E403" s="16" t="s">
        <v>42</v>
      </c>
      <c r="F403" s="2" t="b">
        <f t="shared" si="98"/>
        <v>0</v>
      </c>
      <c r="G403" s="2" t="b">
        <f t="shared" si="96"/>
        <v>0</v>
      </c>
      <c r="H403" s="1" t="s">
        <v>180</v>
      </c>
      <c r="M403" s="1">
        <f>PRODUCT(SUM(PRODUCT(R403,overview!$J$7),PRODUCT(W403,overview!$K$7),PRODUCT(AB403,overview!$L$7)),1/SUM(overview!$J$7:$L$7))</f>
        <v>0.51024999999999998</v>
      </c>
      <c r="N403" s="1">
        <f>PRODUCT(SUM(PRODUCT(S403,overview!$J$7),PRODUCT(X403,overview!$K$7),PRODUCT(AC403,overview!$L$7)),1/SUM(overview!$J$7:$L$7))</f>
        <v>2.4897500000000004</v>
      </c>
      <c r="O403" s="1">
        <f t="shared" si="92"/>
        <v>5</v>
      </c>
      <c r="P403" s="1">
        <f t="shared" si="93"/>
        <v>8</v>
      </c>
      <c r="Q403" s="1">
        <f t="shared" si="97"/>
        <v>0.32790440807309967</v>
      </c>
      <c r="R403" s="1">
        <v>0.42899999999999999</v>
      </c>
      <c r="S403" s="1">
        <v>2.5710000000000002</v>
      </c>
      <c r="T403" s="1">
        <v>1</v>
      </c>
      <c r="U403" s="1">
        <v>0</v>
      </c>
      <c r="V403" s="1">
        <f t="shared" si="94"/>
        <v>0</v>
      </c>
      <c r="W403" s="1">
        <v>0.55900000000000005</v>
      </c>
      <c r="X403" s="1">
        <v>2.4409999999999998</v>
      </c>
      <c r="Y403" s="1">
        <v>4</v>
      </c>
      <c r="Z403" s="1">
        <v>8</v>
      </c>
      <c r="AA403" s="1">
        <f t="shared" si="95"/>
        <v>0.45800901269971328</v>
      </c>
      <c r="AB403" s="1">
        <v>0.42899999999999999</v>
      </c>
      <c r="AC403" s="1">
        <v>2.5710000000000002</v>
      </c>
      <c r="AD403" s="1">
        <v>0</v>
      </c>
      <c r="AE403" s="1">
        <v>0</v>
      </c>
      <c r="AF403" s="1" t="e">
        <f t="shared" si="91"/>
        <v>#DIV/0!</v>
      </c>
      <c r="AH403" s="1">
        <f t="shared" si="99"/>
        <v>1.0755523331537948</v>
      </c>
      <c r="AI403" s="1">
        <f t="shared" si="100"/>
        <v>0.26281619867672562</v>
      </c>
      <c r="AJ403" s="1">
        <f t="shared" si="101"/>
        <v>0.72965641952983729</v>
      </c>
      <c r="AK403" s="1">
        <f t="shared" si="102"/>
        <v>17.143566845878553</v>
      </c>
      <c r="AL403" s="1" t="b">
        <f t="shared" si="103"/>
        <v>1</v>
      </c>
      <c r="AM403" s="1">
        <f t="shared" si="104"/>
        <v>64.324519383586704</v>
      </c>
      <c r="AN403" s="1" t="b">
        <f t="shared" si="105"/>
        <v>1</v>
      </c>
      <c r="AO403" s="1">
        <v>9.4879999999999995</v>
      </c>
    </row>
    <row r="404" spans="1:41">
      <c r="A404" s="7">
        <v>401</v>
      </c>
      <c r="B404" s="9" t="s">
        <v>45</v>
      </c>
      <c r="C404" s="9" t="s">
        <v>46</v>
      </c>
      <c r="D404" s="9" t="s">
        <v>45</v>
      </c>
      <c r="E404" s="16" t="s">
        <v>46</v>
      </c>
      <c r="F404" s="2" t="b">
        <f t="shared" si="98"/>
        <v>0</v>
      </c>
      <c r="G404" s="2" t="b">
        <f t="shared" si="96"/>
        <v>0</v>
      </c>
      <c r="H404" s="1" t="s">
        <v>180</v>
      </c>
      <c r="M404" s="1">
        <f>PRODUCT(SUM(PRODUCT(R404,overview!$J$7),PRODUCT(W404,overview!$K$7),PRODUCT(AB404,overview!$L$7)),1/SUM(overview!$J$7:$L$7))</f>
        <v>0.94872500000000004</v>
      </c>
      <c r="N404" s="1">
        <f>PRODUCT(SUM(PRODUCT(S404,overview!$J$7),PRODUCT(X404,overview!$K$7),PRODUCT(AC404,overview!$L$7)),1/SUM(overview!$J$7:$L$7))</f>
        <v>2.051275</v>
      </c>
      <c r="O404" s="1">
        <f t="shared" si="92"/>
        <v>20.8</v>
      </c>
      <c r="P404" s="1">
        <f t="shared" si="93"/>
        <v>20.2</v>
      </c>
      <c r="Q404" s="1">
        <f t="shared" si="97"/>
        <v>0.44916353618715565</v>
      </c>
      <c r="R404" s="1">
        <v>0.96599999999999997</v>
      </c>
      <c r="S404" s="1">
        <v>2.0339999999999998</v>
      </c>
      <c r="T404" s="1">
        <v>10.3</v>
      </c>
      <c r="U404" s="1">
        <v>3.7</v>
      </c>
      <c r="V404" s="1">
        <f t="shared" si="94"/>
        <v>0.17060457656728814</v>
      </c>
      <c r="W404" s="1">
        <v>0.93700000000000006</v>
      </c>
      <c r="X404" s="1">
        <v>2.0630000000000002</v>
      </c>
      <c r="Y404" s="1">
        <v>10.5</v>
      </c>
      <c r="Z404" s="1">
        <v>16.5</v>
      </c>
      <c r="AA404" s="1">
        <f t="shared" si="95"/>
        <v>0.7137317360293608</v>
      </c>
      <c r="AB404" s="1">
        <v>1</v>
      </c>
      <c r="AC404" s="1">
        <v>2</v>
      </c>
      <c r="AD404" s="1">
        <v>0</v>
      </c>
      <c r="AE404" s="1">
        <v>0</v>
      </c>
      <c r="AF404" s="1" t="e">
        <f t="shared" si="91"/>
        <v>#DIV/0!</v>
      </c>
      <c r="AH404" s="1">
        <f t="shared" si="99"/>
        <v>1.1493331547058609</v>
      </c>
      <c r="AI404" s="1">
        <f t="shared" si="100"/>
        <v>0.24711163899222968</v>
      </c>
      <c r="AJ404" s="1">
        <f t="shared" si="101"/>
        <v>0.53209648891732209</v>
      </c>
      <c r="AK404" s="1">
        <f t="shared" si="102"/>
        <v>17.086349019944244</v>
      </c>
      <c r="AL404" s="1" t="b">
        <f t="shared" si="103"/>
        <v>1</v>
      </c>
      <c r="AM404" s="1">
        <f t="shared" si="104"/>
        <v>83.790823348408679</v>
      </c>
      <c r="AN404" s="1" t="b">
        <f t="shared" si="105"/>
        <v>1</v>
      </c>
      <c r="AO404" s="1">
        <v>9.4879999999999995</v>
      </c>
    </row>
    <row r="405" spans="1:41">
      <c r="A405" s="7">
        <v>402</v>
      </c>
      <c r="B405" s="9" t="s">
        <v>49</v>
      </c>
      <c r="C405" s="9" t="s">
        <v>50</v>
      </c>
      <c r="D405" s="9" t="s">
        <v>49</v>
      </c>
      <c r="E405" s="16" t="s">
        <v>50</v>
      </c>
      <c r="F405" s="2" t="b">
        <f t="shared" si="98"/>
        <v>0</v>
      </c>
      <c r="G405" s="2" t="b">
        <f t="shared" si="96"/>
        <v>0</v>
      </c>
      <c r="H405" s="1" t="s">
        <v>180</v>
      </c>
      <c r="M405" s="1">
        <f>PRODUCT(SUM(PRODUCT(R405,overview!$J$7),PRODUCT(W405,overview!$K$7),PRODUCT(AB405,overview!$L$7)),1/SUM(overview!$J$7:$L$7))</f>
        <v>0.61845000000000006</v>
      </c>
      <c r="N405" s="1">
        <f>PRODUCT(SUM(PRODUCT(S405,overview!$J$7),PRODUCT(X405,overview!$K$7),PRODUCT(AC405,overview!$L$7)),1/SUM(overview!$J$7:$L$7))</f>
        <v>2.3815500000000003</v>
      </c>
      <c r="O405" s="1">
        <f t="shared" si="92"/>
        <v>12.8</v>
      </c>
      <c r="P405" s="1">
        <f t="shared" si="93"/>
        <v>27.2</v>
      </c>
      <c r="Q405" s="1">
        <f t="shared" si="97"/>
        <v>0.5518281161428481</v>
      </c>
      <c r="R405" s="1">
        <v>0.37</v>
      </c>
      <c r="S405" s="1">
        <v>2.63</v>
      </c>
      <c r="T405" s="1">
        <v>4</v>
      </c>
      <c r="U405" s="1">
        <v>1</v>
      </c>
      <c r="V405" s="1">
        <f t="shared" si="94"/>
        <v>3.517110266159696E-2</v>
      </c>
      <c r="W405" s="1">
        <v>0.76900000000000002</v>
      </c>
      <c r="X405" s="1">
        <v>2.2309999999999999</v>
      </c>
      <c r="Y405" s="1">
        <v>8.8000000000000007</v>
      </c>
      <c r="Z405" s="1">
        <v>26.2</v>
      </c>
      <c r="AA405" s="1">
        <f t="shared" si="95"/>
        <v>1.0262316124037325</v>
      </c>
      <c r="AB405" s="1">
        <v>0.33300000000000002</v>
      </c>
      <c r="AC405" s="1">
        <v>2.6669999999999998</v>
      </c>
      <c r="AD405" s="1">
        <v>0</v>
      </c>
      <c r="AE405" s="1">
        <v>0</v>
      </c>
      <c r="AF405" s="1" t="e">
        <f t="shared" si="91"/>
        <v>#DIV/0!</v>
      </c>
      <c r="AH405" s="1">
        <f t="shared" si="99"/>
        <v>1.2944296659320336</v>
      </c>
      <c r="AI405" s="1">
        <f t="shared" si="100"/>
        <v>0.25977010659105421</v>
      </c>
      <c r="AJ405" s="1">
        <f t="shared" si="101"/>
        <v>0.61505079899933635</v>
      </c>
      <c r="AK405" s="1">
        <f t="shared" si="102"/>
        <v>14.72843528361131</v>
      </c>
      <c r="AL405" s="1" t="b">
        <f t="shared" si="103"/>
        <v>1</v>
      </c>
      <c r="AM405" s="1">
        <f t="shared" si="104"/>
        <v>109.02929278764132</v>
      </c>
      <c r="AN405" s="1" t="b">
        <f t="shared" si="105"/>
        <v>1</v>
      </c>
      <c r="AO405" s="1">
        <v>9.4879999999999995</v>
      </c>
    </row>
    <row r="406" spans="1:41">
      <c r="A406" s="7">
        <v>403</v>
      </c>
      <c r="B406" s="9" t="s">
        <v>93</v>
      </c>
      <c r="C406" s="9" t="s">
        <v>52</v>
      </c>
      <c r="D406" s="9" t="s">
        <v>45</v>
      </c>
      <c r="E406" s="16" t="s">
        <v>46</v>
      </c>
      <c r="F406" s="2" t="b">
        <f t="shared" si="98"/>
        <v>0</v>
      </c>
      <c r="G406" s="2" t="b">
        <f t="shared" si="96"/>
        <v>0</v>
      </c>
      <c r="H406" s="1" t="s">
        <v>180</v>
      </c>
      <c r="M406" s="1">
        <f>PRODUCT(SUM(PRODUCT(R406,overview!$J$7),PRODUCT(W406,overview!$K$7),PRODUCT(AB406,overview!$L$7)),1/SUM(overview!$J$7:$L$7))</f>
        <v>0.6851250000000001</v>
      </c>
      <c r="N406" s="1">
        <f>PRODUCT(SUM(PRODUCT(S406,overview!$J$7),PRODUCT(X406,overview!$K$7),PRODUCT(AC406,overview!$L$7)),1/SUM(overview!$J$7:$L$7))</f>
        <v>2.3148750000000002</v>
      </c>
      <c r="O406" s="1">
        <f t="shared" si="92"/>
        <v>14.8</v>
      </c>
      <c r="P406" s="1">
        <f t="shared" si="93"/>
        <v>30.2</v>
      </c>
      <c r="Q406" s="1">
        <f t="shared" si="97"/>
        <v>0.60393124373360885</v>
      </c>
      <c r="R406" s="1">
        <v>0.33600000000000002</v>
      </c>
      <c r="S406" s="1">
        <v>2.6640000000000001</v>
      </c>
      <c r="T406" s="1">
        <v>4</v>
      </c>
      <c r="U406" s="1">
        <v>5</v>
      </c>
      <c r="V406" s="1">
        <f t="shared" si="94"/>
        <v>0.15765765765765766</v>
      </c>
      <c r="W406" s="1">
        <v>0.88800000000000001</v>
      </c>
      <c r="X406" s="1">
        <v>2.1120000000000001</v>
      </c>
      <c r="Y406" s="1">
        <v>9.8000000000000007</v>
      </c>
      <c r="Z406" s="1">
        <v>24.2</v>
      </c>
      <c r="AA406" s="1">
        <f t="shared" si="95"/>
        <v>1.0382653061224489</v>
      </c>
      <c r="AB406" s="1">
        <v>0.501</v>
      </c>
      <c r="AC406" s="1">
        <v>2.4990000000000001</v>
      </c>
      <c r="AD406" s="1">
        <v>1</v>
      </c>
      <c r="AE406" s="1">
        <v>1</v>
      </c>
      <c r="AF406" s="1">
        <f t="shared" si="91"/>
        <v>0.20048019207683071</v>
      </c>
      <c r="AH406" s="1">
        <f t="shared" si="99"/>
        <v>1.3626968158367188</v>
      </c>
      <c r="AI406" s="1">
        <f t="shared" si="100"/>
        <v>0.22725994151855514</v>
      </c>
      <c r="AJ406" s="1">
        <f t="shared" si="101"/>
        <v>0.61505079899933635</v>
      </c>
      <c r="AK406" s="1">
        <f t="shared" si="102"/>
        <v>14.203605302496848</v>
      </c>
      <c r="AL406" s="1" t="b">
        <f t="shared" si="103"/>
        <v>1</v>
      </c>
      <c r="AM406" s="1">
        <f t="shared" si="104"/>
        <v>137.13161544071812</v>
      </c>
      <c r="AN406" s="1" t="b">
        <f t="shared" si="105"/>
        <v>1</v>
      </c>
      <c r="AO406" s="1">
        <v>9.4879999999999995</v>
      </c>
    </row>
    <row r="407" spans="1:41">
      <c r="A407" s="7">
        <v>404</v>
      </c>
      <c r="B407" s="9" t="s">
        <v>43</v>
      </c>
      <c r="C407" s="9" t="s">
        <v>44</v>
      </c>
      <c r="D407" s="9" t="s">
        <v>144</v>
      </c>
      <c r="E407" s="16" t="s">
        <v>1</v>
      </c>
      <c r="F407" s="2" t="b">
        <f t="shared" si="98"/>
        <v>1</v>
      </c>
      <c r="G407" s="2" t="b">
        <f t="shared" si="96"/>
        <v>1</v>
      </c>
      <c r="H407" s="1" t="s">
        <v>180</v>
      </c>
      <c r="M407" s="1">
        <f>PRODUCT(SUM(PRODUCT(R407,overview!$J$7),PRODUCT(W407,overview!$K$7),PRODUCT(AB407,overview!$L$7)),1/SUM(overview!$J$7:$L$7))</f>
        <v>0.4814500000000001</v>
      </c>
      <c r="N407" s="1">
        <f>PRODUCT(SUM(PRODUCT(S407,overview!$J$7),PRODUCT(X407,overview!$K$7),PRODUCT(AC407,overview!$L$7)),1/SUM(overview!$J$7:$L$7))</f>
        <v>2.5185500000000003</v>
      </c>
      <c r="O407" s="1">
        <f t="shared" si="92"/>
        <v>9.3000000000000007</v>
      </c>
      <c r="P407" s="1">
        <f t="shared" si="93"/>
        <v>56.7</v>
      </c>
      <c r="Q407" s="1">
        <f t="shared" si="97"/>
        <v>1.1654689942561676</v>
      </c>
      <c r="R407" s="1">
        <v>0.54200000000000004</v>
      </c>
      <c r="S407" s="1">
        <v>2.4580000000000002</v>
      </c>
      <c r="T407" s="1">
        <v>4</v>
      </c>
      <c r="U407" s="1">
        <v>15</v>
      </c>
      <c r="V407" s="1">
        <f t="shared" si="94"/>
        <v>0.82689178193653368</v>
      </c>
      <c r="W407" s="1">
        <v>0.44500000000000001</v>
      </c>
      <c r="X407" s="1">
        <v>2.5550000000000002</v>
      </c>
      <c r="Y407" s="1">
        <v>4.8</v>
      </c>
      <c r="Z407" s="1">
        <v>39.200000000000003</v>
      </c>
      <c r="AA407" s="1">
        <f t="shared" si="95"/>
        <v>1.4223744292237446</v>
      </c>
      <c r="AB407" s="1">
        <v>0.54500000000000004</v>
      </c>
      <c r="AC407" s="1">
        <v>2.4550000000000001</v>
      </c>
      <c r="AD407" s="1">
        <v>0.5</v>
      </c>
      <c r="AE407" s="1">
        <v>2.5</v>
      </c>
      <c r="AF407" s="1">
        <f t="shared" si="91"/>
        <v>1.109979633401222</v>
      </c>
      <c r="AH407" s="1">
        <f t="shared" si="99"/>
        <v>1.3156940990039696</v>
      </c>
      <c r="AI407" s="1">
        <f t="shared" si="100"/>
        <v>0.1656672730321585</v>
      </c>
      <c r="AJ407" s="1">
        <f t="shared" si="101"/>
        <v>0.52137322507692885</v>
      </c>
      <c r="AK407" s="1">
        <f t="shared" si="102"/>
        <v>15.188532808655767</v>
      </c>
      <c r="AL407" s="1" t="b">
        <f t="shared" si="103"/>
        <v>1</v>
      </c>
      <c r="AM407" s="1">
        <f t="shared" si="104"/>
        <v>161.38371594381948</v>
      </c>
      <c r="AN407" s="1" t="b">
        <f t="shared" si="105"/>
        <v>1</v>
      </c>
      <c r="AO407" s="1">
        <v>9.4879999999999995</v>
      </c>
    </row>
    <row r="408" spans="1:41">
      <c r="A408" s="7">
        <v>405</v>
      </c>
      <c r="B408" s="9" t="s">
        <v>28</v>
      </c>
      <c r="C408" s="9" t="s">
        <v>29</v>
      </c>
      <c r="D408" s="9" t="s">
        <v>49</v>
      </c>
      <c r="E408" s="16" t="s">
        <v>50</v>
      </c>
      <c r="F408" s="2" t="b">
        <f t="shared" si="98"/>
        <v>1</v>
      </c>
      <c r="G408" s="2" t="b">
        <f t="shared" si="96"/>
        <v>0</v>
      </c>
      <c r="H408" s="1" t="s">
        <v>180</v>
      </c>
      <c r="M408" s="1">
        <f>PRODUCT(SUM(PRODUCT(R408,overview!$J$7),PRODUCT(W408,overview!$K$7),PRODUCT(AB408,overview!$L$7)),1/SUM(overview!$J$7:$L$7))</f>
        <v>0.59017500000000001</v>
      </c>
      <c r="N408" s="1">
        <f>PRODUCT(SUM(PRODUCT(S408,overview!$J$7),PRODUCT(X408,overview!$K$7),PRODUCT(AC408,overview!$L$7)),1/SUM(overview!$J$7:$L$7))</f>
        <v>2.4098250000000001</v>
      </c>
      <c r="O408" s="1">
        <f t="shared" si="92"/>
        <v>16.2</v>
      </c>
      <c r="P408" s="1">
        <f t="shared" si="93"/>
        <v>54.8</v>
      </c>
      <c r="Q408" s="1">
        <f t="shared" si="97"/>
        <v>0.82843959393086397</v>
      </c>
      <c r="R408" s="1">
        <v>0.71899999999999997</v>
      </c>
      <c r="S408" s="1">
        <v>2.2810000000000001</v>
      </c>
      <c r="T408" s="1">
        <v>7</v>
      </c>
      <c r="U408" s="1">
        <v>5</v>
      </c>
      <c r="V408" s="1">
        <f t="shared" si="94"/>
        <v>0.22515187574372139</v>
      </c>
      <c r="W408" s="1">
        <v>0.52500000000000002</v>
      </c>
      <c r="X408" s="1">
        <v>2.4750000000000001</v>
      </c>
      <c r="Y408" s="1">
        <v>9.1999999999999993</v>
      </c>
      <c r="Z408" s="1">
        <v>48.8</v>
      </c>
      <c r="AA408" s="1">
        <f t="shared" si="95"/>
        <v>1.1251646903820818</v>
      </c>
      <c r="AB408" s="1">
        <v>0.41599999999999998</v>
      </c>
      <c r="AC408" s="1">
        <v>2.5840000000000001</v>
      </c>
      <c r="AD408" s="1">
        <v>0</v>
      </c>
      <c r="AE408" s="1">
        <v>1</v>
      </c>
      <c r="AF408" s="1" t="e">
        <f t="shared" si="91"/>
        <v>#DIV/0!</v>
      </c>
      <c r="AH408" s="1">
        <f t="shared" si="99"/>
        <v>1.4380075656671403</v>
      </c>
      <c r="AI408" s="1">
        <f t="shared" si="100"/>
        <v>0.19092013738170965</v>
      </c>
      <c r="AJ408" s="1">
        <f t="shared" si="101"/>
        <v>0.56740126828655735</v>
      </c>
      <c r="AK408" s="1">
        <f t="shared" si="102"/>
        <v>16.526540735469055</v>
      </c>
      <c r="AL408" s="1" t="b">
        <f t="shared" si="103"/>
        <v>1</v>
      </c>
      <c r="AM408" s="1">
        <f t="shared" si="104"/>
        <v>179.10668334502844</v>
      </c>
      <c r="AN408" s="1" t="b">
        <f t="shared" si="105"/>
        <v>1</v>
      </c>
      <c r="AO408" s="1">
        <v>9.4879999999999995</v>
      </c>
    </row>
    <row r="409" spans="1:41">
      <c r="A409" s="7">
        <v>406</v>
      </c>
      <c r="B409" s="9" t="s">
        <v>85</v>
      </c>
      <c r="C409" s="9" t="s">
        <v>86</v>
      </c>
      <c r="D409" s="9" t="s">
        <v>85</v>
      </c>
      <c r="E409" s="16" t="s">
        <v>86</v>
      </c>
      <c r="F409" s="2" t="b">
        <f t="shared" si="98"/>
        <v>0</v>
      </c>
      <c r="G409" s="2" t="b">
        <f t="shared" si="96"/>
        <v>0</v>
      </c>
      <c r="H409" s="1" t="s">
        <v>180</v>
      </c>
      <c r="M409" s="1">
        <f>PRODUCT(SUM(PRODUCT(R409,overview!$J$7),PRODUCT(W409,overview!$K$7),PRODUCT(AB409,overview!$L$7)),1/SUM(overview!$J$7:$L$7))</f>
        <v>0.46110000000000001</v>
      </c>
      <c r="N409" s="1">
        <f>PRODUCT(SUM(PRODUCT(S409,overview!$J$7),PRODUCT(X409,overview!$K$7),PRODUCT(AC409,overview!$L$7)),1/SUM(overview!$J$7:$L$7))</f>
        <v>2.5389000000000004</v>
      </c>
      <c r="O409" s="1">
        <f t="shared" si="92"/>
        <v>6</v>
      </c>
      <c r="P409" s="1">
        <f t="shared" si="93"/>
        <v>34</v>
      </c>
      <c r="Q409" s="1">
        <f t="shared" si="97"/>
        <v>1.029146480759384</v>
      </c>
      <c r="R409" s="1">
        <v>2.1000000000000001E-2</v>
      </c>
      <c r="S409" s="1">
        <v>2.9790000000000001</v>
      </c>
      <c r="T409" s="1">
        <v>0</v>
      </c>
      <c r="U409" s="1">
        <v>2</v>
      </c>
      <c r="V409" s="1" t="e">
        <f t="shared" si="94"/>
        <v>#DIV/0!</v>
      </c>
      <c r="W409" s="1">
        <v>0.72599999999999998</v>
      </c>
      <c r="X409" s="1">
        <v>2.274</v>
      </c>
      <c r="Y409" s="1">
        <v>6</v>
      </c>
      <c r="Z409" s="1">
        <v>32</v>
      </c>
      <c r="AA409" s="1">
        <f t="shared" si="95"/>
        <v>1.7027264731750216</v>
      </c>
      <c r="AB409" s="1">
        <v>0</v>
      </c>
      <c r="AC409" s="1">
        <v>3</v>
      </c>
      <c r="AD409" s="1">
        <v>0</v>
      </c>
      <c r="AE409" s="1">
        <v>0</v>
      </c>
      <c r="AF409" s="1" t="e">
        <f t="shared" si="91"/>
        <v>#DIV/0!</v>
      </c>
      <c r="AH409" s="1">
        <f t="shared" si="99"/>
        <v>1.5596984082820693</v>
      </c>
      <c r="AI409" s="1">
        <f t="shared" si="100"/>
        <v>0.23273809523809524</v>
      </c>
      <c r="AJ409" s="1">
        <f t="shared" si="101"/>
        <v>0.56569746043430247</v>
      </c>
      <c r="AK409" s="1">
        <f t="shared" si="102"/>
        <v>22.681888210522761</v>
      </c>
      <c r="AL409" s="1" t="b">
        <f t="shared" si="103"/>
        <v>1</v>
      </c>
      <c r="AM409" s="1">
        <f t="shared" si="104"/>
        <v>183.70298132408212</v>
      </c>
      <c r="AN409" s="1" t="b">
        <f t="shared" si="105"/>
        <v>1</v>
      </c>
      <c r="AO409" s="1">
        <v>9.4879999999999995</v>
      </c>
    </row>
    <row r="410" spans="1:41">
      <c r="A410" s="7">
        <v>407</v>
      </c>
      <c r="B410" s="9" t="s">
        <v>47</v>
      </c>
      <c r="C410" s="9" t="s">
        <v>48</v>
      </c>
      <c r="D410" s="9" t="s">
        <v>32</v>
      </c>
      <c r="E410" s="16" t="s">
        <v>33</v>
      </c>
      <c r="F410" s="2" t="b">
        <f t="shared" si="98"/>
        <v>1</v>
      </c>
      <c r="G410" s="2" t="b">
        <f t="shared" si="96"/>
        <v>0</v>
      </c>
      <c r="H410" s="1" t="s">
        <v>180</v>
      </c>
      <c r="M410" s="1">
        <f>PRODUCT(SUM(PRODUCT(R410,overview!$J$7),PRODUCT(W410,overview!$K$7),PRODUCT(AB410,overview!$L$7)),1/SUM(overview!$J$7:$L$7))</f>
        <v>0.65422500000000006</v>
      </c>
      <c r="N410" s="1">
        <f>PRODUCT(SUM(PRODUCT(S410,overview!$J$7),PRODUCT(X410,overview!$K$7),PRODUCT(AC410,overview!$L$7)),1/SUM(overview!$J$7:$L$7))</f>
        <v>2.3457749999999997</v>
      </c>
      <c r="O410" s="1">
        <f t="shared" si="92"/>
        <v>15.8</v>
      </c>
      <c r="P410" s="1">
        <f t="shared" si="93"/>
        <v>49.2</v>
      </c>
      <c r="Q410" s="1">
        <f t="shared" si="97"/>
        <v>0.86845795612337784</v>
      </c>
      <c r="R410" s="1">
        <v>0.90700000000000003</v>
      </c>
      <c r="S410" s="1">
        <v>2.093</v>
      </c>
      <c r="T410" s="1">
        <v>8</v>
      </c>
      <c r="U410" s="1">
        <v>1</v>
      </c>
      <c r="V410" s="1">
        <f t="shared" si="94"/>
        <v>5.4168657429526999E-2</v>
      </c>
      <c r="W410" s="1">
        <v>0.5</v>
      </c>
      <c r="X410" s="1">
        <v>2.5</v>
      </c>
      <c r="Y410" s="1">
        <v>6.8</v>
      </c>
      <c r="Z410" s="1">
        <v>47.2</v>
      </c>
      <c r="AA410" s="1">
        <f t="shared" si="95"/>
        <v>1.3882352941176472</v>
      </c>
      <c r="AB410" s="1">
        <v>0.97099999999999997</v>
      </c>
      <c r="AC410" s="1">
        <v>2.0289999999999999</v>
      </c>
      <c r="AD410" s="1">
        <v>1</v>
      </c>
      <c r="AE410" s="1">
        <v>1</v>
      </c>
      <c r="AF410" s="1">
        <f t="shared" si="91"/>
        <v>0.47856086742237558</v>
      </c>
      <c r="AH410" s="1">
        <f t="shared" si="99"/>
        <v>1.6182929147210863</v>
      </c>
      <c r="AI410" s="1">
        <f t="shared" si="100"/>
        <v>0.26199691970980421</v>
      </c>
      <c r="AJ410" s="1">
        <f t="shared" si="101"/>
        <v>0.6971928415227383</v>
      </c>
      <c r="AK410" s="1">
        <f t="shared" si="102"/>
        <v>25.784843342109571</v>
      </c>
      <c r="AL410" s="1" t="b">
        <f t="shared" si="103"/>
        <v>1</v>
      </c>
      <c r="AM410" s="1">
        <f t="shared" si="104"/>
        <v>185.81712288892936</v>
      </c>
      <c r="AN410" s="1" t="b">
        <f t="shared" si="105"/>
        <v>1</v>
      </c>
      <c r="AO410" s="1">
        <v>9.4879999999999995</v>
      </c>
    </row>
    <row r="411" spans="1:41">
      <c r="A411" s="7">
        <v>408</v>
      </c>
      <c r="B411" s="9" t="s">
        <v>118</v>
      </c>
      <c r="C411" s="9" t="s">
        <v>70</v>
      </c>
      <c r="D411" s="9" t="s">
        <v>49</v>
      </c>
      <c r="E411" s="16" t="s">
        <v>50</v>
      </c>
      <c r="F411" s="2" t="b">
        <f t="shared" si="98"/>
        <v>1</v>
      </c>
      <c r="G411" s="2" t="b">
        <f t="shared" si="96"/>
        <v>0</v>
      </c>
      <c r="H411" s="1" t="s">
        <v>180</v>
      </c>
      <c r="M411" s="1">
        <f>PRODUCT(SUM(PRODUCT(R411,overview!$J$7),PRODUCT(W411,overview!$K$7),PRODUCT(AB411,overview!$L$7)),1/SUM(overview!$J$7:$L$7))</f>
        <v>0.66430000000000011</v>
      </c>
      <c r="N411" s="1">
        <f>PRODUCT(SUM(PRODUCT(S411,overview!$J$7),PRODUCT(X411,overview!$K$7),PRODUCT(AC411,overview!$L$7)),1/SUM(overview!$J$7:$L$7))</f>
        <v>2.3357000000000006</v>
      </c>
      <c r="O411" s="1">
        <f t="shared" si="92"/>
        <v>9.3000000000000007</v>
      </c>
      <c r="P411" s="1">
        <f t="shared" si="93"/>
        <v>45.7</v>
      </c>
      <c r="Q411" s="1">
        <f t="shared" si="97"/>
        <v>1.3975921196979468</v>
      </c>
      <c r="R411" s="1">
        <v>0.93500000000000005</v>
      </c>
      <c r="S411" s="1">
        <v>2.0649999999999999</v>
      </c>
      <c r="T411" s="1">
        <v>7</v>
      </c>
      <c r="U411" s="1">
        <v>2</v>
      </c>
      <c r="V411" s="1">
        <f t="shared" si="94"/>
        <v>0.12936700103770321</v>
      </c>
      <c r="W411" s="1">
        <v>0.50600000000000001</v>
      </c>
      <c r="X411" s="1">
        <v>2.4940000000000002</v>
      </c>
      <c r="Y411" s="1">
        <v>1.5</v>
      </c>
      <c r="Z411" s="1">
        <v>41.5</v>
      </c>
      <c r="AA411" s="1">
        <f t="shared" si="95"/>
        <v>5.6132050253942785</v>
      </c>
      <c r="AB411" s="1">
        <v>0.83199999999999996</v>
      </c>
      <c r="AC411" s="1">
        <v>2.1680000000000001</v>
      </c>
      <c r="AD411" s="1">
        <v>0.8</v>
      </c>
      <c r="AE411" s="1">
        <v>2.2000000000000002</v>
      </c>
      <c r="AF411" s="1">
        <f t="shared" si="91"/>
        <v>1.055350553505535</v>
      </c>
      <c r="AH411" s="1">
        <f t="shared" si="99"/>
        <v>1.7679399534896707</v>
      </c>
      <c r="AI411" s="1">
        <f t="shared" si="100"/>
        <v>0.31164257941456963</v>
      </c>
      <c r="AJ411" s="1">
        <f t="shared" si="101"/>
        <v>1.1081781875420187</v>
      </c>
      <c r="AK411" s="1">
        <f t="shared" si="102"/>
        <v>28.8915411574053</v>
      </c>
      <c r="AL411" s="1" t="b">
        <f t="shared" si="103"/>
        <v>1</v>
      </c>
      <c r="AM411" s="1">
        <f t="shared" si="104"/>
        <v>201.45508144287103</v>
      </c>
      <c r="AN411" s="1" t="b">
        <f t="shared" si="105"/>
        <v>1</v>
      </c>
      <c r="AO411" s="1">
        <v>9.4879999999999995</v>
      </c>
    </row>
    <row r="412" spans="1:41">
      <c r="A412" s="7">
        <v>409</v>
      </c>
      <c r="B412" s="9" t="s">
        <v>120</v>
      </c>
      <c r="C412" s="9" t="s">
        <v>46</v>
      </c>
      <c r="D412" s="9" t="s">
        <v>120</v>
      </c>
      <c r="E412" s="16" t="s">
        <v>46</v>
      </c>
      <c r="F412" s="2" t="b">
        <f t="shared" si="98"/>
        <v>0</v>
      </c>
      <c r="G412" s="2" t="b">
        <f t="shared" si="96"/>
        <v>0</v>
      </c>
      <c r="H412" s="1" t="s">
        <v>180</v>
      </c>
      <c r="K412" s="2"/>
      <c r="L412" s="2"/>
      <c r="M412" s="1">
        <f>PRODUCT(SUM(PRODUCT(R412,overview!$J$7),PRODUCT(W412,overview!$K$7),PRODUCT(AB412,overview!$L$7)),1/SUM(overview!$J$7:$L$7))</f>
        <v>0.86487500000000006</v>
      </c>
      <c r="N412" s="1">
        <f>PRODUCT(SUM(PRODUCT(S412,overview!$J$7),PRODUCT(X412,overview!$K$7),PRODUCT(AC412,overview!$L$7)),1/SUM(overview!$J$7:$L$7))</f>
        <v>2.1351249999999999</v>
      </c>
      <c r="O412" s="1">
        <f t="shared" si="92"/>
        <v>12.3</v>
      </c>
      <c r="P412" s="1">
        <f t="shared" si="93"/>
        <v>38.700000000000003</v>
      </c>
      <c r="Q412" s="1">
        <f t="shared" si="97"/>
        <v>1.2744884131705319</v>
      </c>
      <c r="R412" s="1">
        <v>0.98</v>
      </c>
      <c r="S412" s="1">
        <v>2.02</v>
      </c>
      <c r="T412" s="1">
        <v>6</v>
      </c>
      <c r="U412" s="1">
        <v>2</v>
      </c>
      <c r="V412" s="1">
        <f t="shared" si="94"/>
        <v>0.1617161716171617</v>
      </c>
      <c r="W412" s="1">
        <v>0.79500000000000004</v>
      </c>
      <c r="X412" s="1">
        <v>2.2050000000000001</v>
      </c>
      <c r="Y412" s="1">
        <v>6.3</v>
      </c>
      <c r="Z412" s="1">
        <v>36.700000000000003</v>
      </c>
      <c r="AA412" s="1">
        <f t="shared" si="95"/>
        <v>2.1003131411294675</v>
      </c>
      <c r="AB412" s="1">
        <v>1</v>
      </c>
      <c r="AC412" s="1">
        <v>2</v>
      </c>
      <c r="AD412" s="1">
        <v>0</v>
      </c>
      <c r="AE412" s="1">
        <v>0</v>
      </c>
      <c r="AF412" s="1" t="e">
        <f t="shared" si="91"/>
        <v>#DIV/0!</v>
      </c>
      <c r="AH412" s="1">
        <f t="shared" si="99"/>
        <v>1.6904894839203659</v>
      </c>
      <c r="AI412" s="1">
        <f t="shared" si="100"/>
        <v>0.2550353006595229</v>
      </c>
      <c r="AJ412" s="1">
        <f t="shared" si="101"/>
        <v>0.85517046001218722</v>
      </c>
      <c r="AK412" s="1">
        <f t="shared" si="102"/>
        <v>38.522142777492448</v>
      </c>
      <c r="AL412" s="1" t="b">
        <f t="shared" si="103"/>
        <v>1</v>
      </c>
      <c r="AM412" s="1">
        <f t="shared" si="104"/>
        <v>212.87718328449668</v>
      </c>
      <c r="AN412" s="1" t="b">
        <f t="shared" si="105"/>
        <v>1</v>
      </c>
      <c r="AO412" s="1">
        <v>9.4879999999999995</v>
      </c>
    </row>
    <row r="413" spans="1:41">
      <c r="A413" s="7">
        <v>410</v>
      </c>
      <c r="B413" s="9" t="s">
        <v>85</v>
      </c>
      <c r="C413" s="9" t="s">
        <v>86</v>
      </c>
      <c r="D413" s="9" t="s">
        <v>85</v>
      </c>
      <c r="E413" s="16" t="s">
        <v>86</v>
      </c>
      <c r="F413" s="2" t="b">
        <f t="shared" si="98"/>
        <v>0</v>
      </c>
      <c r="G413" s="2" t="b">
        <f t="shared" si="96"/>
        <v>0</v>
      </c>
      <c r="H413" s="1" t="s">
        <v>180</v>
      </c>
      <c r="M413" s="1">
        <f>PRODUCT(SUM(PRODUCT(R413,overview!$J$7),PRODUCT(W413,overview!$K$7),PRODUCT(AB413,overview!$L$7)),1/SUM(overview!$J$7:$L$7))</f>
        <v>0.15187500000000001</v>
      </c>
      <c r="N413" s="1">
        <f>PRODUCT(SUM(PRODUCT(S413,overview!$J$7),PRODUCT(X413,overview!$K$7),PRODUCT(AC413,overview!$L$7)),1/SUM(overview!$J$7:$L$7))</f>
        <v>2.848125</v>
      </c>
      <c r="O413" s="1">
        <f t="shared" si="92"/>
        <v>3.5</v>
      </c>
      <c r="P413" s="1">
        <f t="shared" si="93"/>
        <v>34.5</v>
      </c>
      <c r="Q413" s="1">
        <f t="shared" si="97"/>
        <v>0.52562776262578759</v>
      </c>
      <c r="R413" s="1">
        <v>0</v>
      </c>
      <c r="S413" s="1">
        <v>3</v>
      </c>
      <c r="T413" s="1">
        <v>0</v>
      </c>
      <c r="U413" s="1">
        <v>0</v>
      </c>
      <c r="V413" s="1" t="e">
        <f t="shared" si="94"/>
        <v>#DIV/0!</v>
      </c>
      <c r="W413" s="1">
        <v>0.24299999999999999</v>
      </c>
      <c r="X413" s="1">
        <v>2.7570000000000001</v>
      </c>
      <c r="Y413" s="1">
        <v>3.5</v>
      </c>
      <c r="Z413" s="1">
        <v>34.5</v>
      </c>
      <c r="AA413" s="1">
        <f t="shared" si="95"/>
        <v>0.86880149230530057</v>
      </c>
      <c r="AB413" s="1">
        <v>0</v>
      </c>
      <c r="AC413" s="1">
        <v>3</v>
      </c>
      <c r="AD413" s="1">
        <v>0</v>
      </c>
      <c r="AE413" s="1">
        <v>0</v>
      </c>
      <c r="AF413" s="1" t="e">
        <f t="shared" si="91"/>
        <v>#DIV/0!</v>
      </c>
      <c r="AH413" s="1">
        <f t="shared" si="99"/>
        <v>1.7980445879868221</v>
      </c>
      <c r="AI413" s="1">
        <f t="shared" si="100"/>
        <v>0.21151610124739789</v>
      </c>
      <c r="AJ413" s="1">
        <f t="shared" si="101"/>
        <v>0.75876970953251321</v>
      </c>
      <c r="AK413" s="1">
        <f t="shared" si="102"/>
        <v>59.336228841456553</v>
      </c>
      <c r="AL413" s="1" t="b">
        <f t="shared" si="103"/>
        <v>1</v>
      </c>
      <c r="AM413" s="1">
        <f t="shared" si="104"/>
        <v>215.76202782263829</v>
      </c>
      <c r="AN413" s="1" t="b">
        <f t="shared" si="105"/>
        <v>1</v>
      </c>
      <c r="AO413" s="1">
        <v>9.4879999999999995</v>
      </c>
    </row>
    <row r="414" spans="1:41">
      <c r="A414" s="7">
        <v>411</v>
      </c>
      <c r="B414" s="9" t="s">
        <v>47</v>
      </c>
      <c r="C414" s="9" t="s">
        <v>48</v>
      </c>
      <c r="D414" s="9" t="s">
        <v>47</v>
      </c>
      <c r="E414" s="16" t="s">
        <v>48</v>
      </c>
      <c r="F414" s="2" t="b">
        <f t="shared" si="98"/>
        <v>0</v>
      </c>
      <c r="G414" s="2" t="b">
        <f t="shared" si="96"/>
        <v>0</v>
      </c>
      <c r="H414" s="1" t="s">
        <v>180</v>
      </c>
      <c r="J414" s="4"/>
      <c r="M414" s="1">
        <f>PRODUCT(SUM(PRODUCT(R414,overview!$J$7),PRODUCT(W414,overview!$K$7),PRODUCT(AB414,overview!$L$7)),1/SUM(overview!$J$7:$L$7))</f>
        <v>0.70199999999999996</v>
      </c>
      <c r="N414" s="1">
        <f>PRODUCT(SUM(PRODUCT(S414,overview!$J$7),PRODUCT(X414,overview!$K$7),PRODUCT(AC414,overview!$L$7)),1/SUM(overview!$J$7:$L$7))</f>
        <v>2.298</v>
      </c>
      <c r="O414" s="1">
        <f t="shared" si="92"/>
        <v>7.5</v>
      </c>
      <c r="P414" s="1">
        <f t="shared" si="93"/>
        <v>38.5</v>
      </c>
      <c r="Q414" s="1">
        <f t="shared" si="97"/>
        <v>1.5681462140992164</v>
      </c>
      <c r="R414" s="1">
        <v>0.90700000000000003</v>
      </c>
      <c r="S414" s="1">
        <v>2.093</v>
      </c>
      <c r="T414" s="1">
        <v>4.5</v>
      </c>
      <c r="U414" s="1">
        <v>4.5</v>
      </c>
      <c r="V414" s="1">
        <f t="shared" si="94"/>
        <v>0.43334925943621599</v>
      </c>
      <c r="W414" s="1">
        <v>0.58099999999999996</v>
      </c>
      <c r="X414" s="1">
        <v>2.419</v>
      </c>
      <c r="Y414" s="1">
        <v>3</v>
      </c>
      <c r="Z414" s="1">
        <v>34</v>
      </c>
      <c r="AA414" s="1">
        <f t="shared" si="95"/>
        <v>2.722061457902714</v>
      </c>
      <c r="AB414" s="1">
        <v>0.85699999999999998</v>
      </c>
      <c r="AC414" s="1">
        <v>2.1429999999999998</v>
      </c>
      <c r="AD414" s="1">
        <v>0</v>
      </c>
      <c r="AE414" s="1">
        <v>0</v>
      </c>
      <c r="AF414" s="1" t="e">
        <f t="shared" si="91"/>
        <v>#DIV/0!</v>
      </c>
      <c r="AH414" s="1">
        <f t="shared" si="99"/>
        <v>1.7202824527528697</v>
      </c>
      <c r="AI414" s="1">
        <f t="shared" si="100"/>
        <v>0.22256751525044208</v>
      </c>
      <c r="AJ414" s="1">
        <f t="shared" si="101"/>
        <v>0.96255478252108762</v>
      </c>
      <c r="AK414" s="1">
        <f t="shared" si="102"/>
        <v>65.256372421668104</v>
      </c>
      <c r="AL414" s="1" t="b">
        <f t="shared" si="103"/>
        <v>1</v>
      </c>
      <c r="AM414" s="1">
        <f t="shared" si="104"/>
        <v>215.29412651389902</v>
      </c>
      <c r="AN414" s="1" t="b">
        <f t="shared" si="105"/>
        <v>1</v>
      </c>
      <c r="AO414" s="1">
        <v>9.4879999999999995</v>
      </c>
    </row>
    <row r="415" spans="1:41">
      <c r="A415" s="7">
        <v>412</v>
      </c>
      <c r="B415" s="9" t="s">
        <v>58</v>
      </c>
      <c r="C415" s="9" t="s">
        <v>59</v>
      </c>
      <c r="D415" s="9" t="s">
        <v>43</v>
      </c>
      <c r="E415" s="16" t="s">
        <v>44</v>
      </c>
      <c r="F415" s="2" t="b">
        <f t="shared" si="98"/>
        <v>1</v>
      </c>
      <c r="G415" s="2" t="b">
        <f t="shared" si="96"/>
        <v>1</v>
      </c>
      <c r="H415" s="1" t="s">
        <v>180</v>
      </c>
      <c r="K415" s="2"/>
      <c r="L415" s="2"/>
      <c r="M415" s="1">
        <f>PRODUCT(SUM(PRODUCT(R415,overview!$J$7),PRODUCT(W415,overview!$K$7),PRODUCT(AB415,overview!$L$7)),1/SUM(overview!$J$7:$L$7))</f>
        <v>0.4335500000000001</v>
      </c>
      <c r="N415" s="1">
        <f>PRODUCT(SUM(PRODUCT(S415,overview!$J$7),PRODUCT(X415,overview!$K$7),PRODUCT(AC415,overview!$L$7)),1/SUM(overview!$J$7:$L$7))</f>
        <v>2.5664500000000001</v>
      </c>
      <c r="O415" s="1">
        <f t="shared" si="92"/>
        <v>3</v>
      </c>
      <c r="P415" s="1">
        <f t="shared" si="93"/>
        <v>46</v>
      </c>
      <c r="Q415" s="1">
        <f t="shared" si="97"/>
        <v>2.5902576191496691</v>
      </c>
      <c r="R415" s="1">
        <v>0.40300000000000002</v>
      </c>
      <c r="S415" s="1">
        <v>2.597</v>
      </c>
      <c r="T415" s="1">
        <v>0.5</v>
      </c>
      <c r="U415" s="1">
        <v>8.5</v>
      </c>
      <c r="V415" s="1">
        <f t="shared" si="94"/>
        <v>2.6380438968040045</v>
      </c>
      <c r="W415" s="1">
        <v>0.45300000000000001</v>
      </c>
      <c r="X415" s="1">
        <v>2.5470000000000002</v>
      </c>
      <c r="Y415" s="1">
        <v>2.5</v>
      </c>
      <c r="Z415" s="1">
        <v>36.5</v>
      </c>
      <c r="AA415" s="1">
        <f t="shared" si="95"/>
        <v>2.5967020023557126</v>
      </c>
      <c r="AB415" s="1">
        <v>0.375</v>
      </c>
      <c r="AC415" s="1">
        <v>2.625</v>
      </c>
      <c r="AD415" s="1">
        <v>0</v>
      </c>
      <c r="AE415" s="1">
        <v>1</v>
      </c>
      <c r="AF415" s="1" t="e">
        <f t="shared" si="91"/>
        <v>#DIV/0!</v>
      </c>
      <c r="AH415" s="1">
        <f t="shared" si="99"/>
        <v>1.5339853755698725</v>
      </c>
      <c r="AI415" s="1">
        <f t="shared" si="100"/>
        <v>0.22805585041234586</v>
      </c>
      <c r="AJ415" s="1">
        <f t="shared" si="101"/>
        <v>1.3628714116949636</v>
      </c>
      <c r="AK415" s="1">
        <f t="shared" si="102"/>
        <v>58.415563435652231</v>
      </c>
      <c r="AL415" s="1" t="b">
        <f t="shared" si="103"/>
        <v>1</v>
      </c>
      <c r="AM415" s="1">
        <f t="shared" si="104"/>
        <v>193.67262617410481</v>
      </c>
      <c r="AN415" s="1" t="b">
        <f t="shared" si="105"/>
        <v>1</v>
      </c>
      <c r="AO415" s="1">
        <v>9.4879999999999995</v>
      </c>
    </row>
    <row r="416" spans="1:41">
      <c r="A416" s="7">
        <v>413</v>
      </c>
      <c r="B416" s="9" t="s">
        <v>144</v>
      </c>
      <c r="C416" s="9" t="s">
        <v>1</v>
      </c>
      <c r="D416" s="9" t="s">
        <v>54</v>
      </c>
      <c r="E416" s="16" t="s">
        <v>55</v>
      </c>
      <c r="F416" s="2" t="b">
        <f t="shared" si="98"/>
        <v>1</v>
      </c>
      <c r="G416" s="2" t="b">
        <f t="shared" si="96"/>
        <v>1</v>
      </c>
      <c r="H416" s="1" t="s">
        <v>180</v>
      </c>
      <c r="M416" s="1">
        <f>PRODUCT(SUM(PRODUCT(R416,overview!$J$7),PRODUCT(W416,overview!$K$7),PRODUCT(AB416,overview!$L$7)),1/SUM(overview!$J$7:$L$7))</f>
        <v>0.4486</v>
      </c>
      <c r="N416" s="1">
        <f>PRODUCT(SUM(PRODUCT(S416,overview!$J$7),PRODUCT(X416,overview!$K$7),PRODUCT(AC416,overview!$L$7)),1/SUM(overview!$J$7:$L$7))</f>
        <v>2.5514000000000001</v>
      </c>
      <c r="O416" s="1">
        <f t="shared" si="92"/>
        <v>6.8</v>
      </c>
      <c r="P416" s="1">
        <f t="shared" si="93"/>
        <v>35.200000000000003</v>
      </c>
      <c r="Q416" s="1">
        <f t="shared" si="97"/>
        <v>0.91015313391955521</v>
      </c>
      <c r="R416" s="1">
        <v>0.33400000000000002</v>
      </c>
      <c r="S416" s="1">
        <v>2.6659999999999999</v>
      </c>
      <c r="T416" s="1">
        <v>3</v>
      </c>
      <c r="U416" s="1">
        <v>6</v>
      </c>
      <c r="V416" s="1">
        <f t="shared" si="94"/>
        <v>0.25056264066016509</v>
      </c>
      <c r="W416" s="1">
        <v>0.51700000000000002</v>
      </c>
      <c r="X416" s="1">
        <v>2.4830000000000001</v>
      </c>
      <c r="Y416" s="1">
        <v>3.8</v>
      </c>
      <c r="Z416" s="1">
        <v>27.2</v>
      </c>
      <c r="AA416" s="1">
        <f t="shared" si="95"/>
        <v>1.4903872649808168</v>
      </c>
      <c r="AB416" s="1">
        <v>0.34300000000000003</v>
      </c>
      <c r="AC416" s="1">
        <v>2.657</v>
      </c>
      <c r="AD416" s="1">
        <v>0</v>
      </c>
      <c r="AE416" s="1">
        <v>2</v>
      </c>
      <c r="AF416" s="1" t="e">
        <f t="shared" si="91"/>
        <v>#DIV/0!</v>
      </c>
      <c r="AH416" s="1">
        <f t="shared" si="99"/>
        <v>1.3203571426997578</v>
      </c>
      <c r="AI416" s="1">
        <f t="shared" si="100"/>
        <v>0.20250164488811229</v>
      </c>
      <c r="AJ416" s="1">
        <f t="shared" si="101"/>
        <v>1.0030321406913283</v>
      </c>
      <c r="AK416" s="1">
        <f t="shared" si="102"/>
        <v>47.047390343083919</v>
      </c>
      <c r="AL416" s="1" t="b">
        <f t="shared" si="103"/>
        <v>1</v>
      </c>
      <c r="AM416" s="1">
        <f t="shared" si="104"/>
        <v>144.77055324197855</v>
      </c>
      <c r="AN416" s="1" t="b">
        <f t="shared" si="105"/>
        <v>1</v>
      </c>
      <c r="AO416" s="1">
        <v>9.4879999999999995</v>
      </c>
    </row>
    <row r="417" spans="1:41">
      <c r="A417" s="7">
        <v>414</v>
      </c>
      <c r="B417" s="9" t="s">
        <v>51</v>
      </c>
      <c r="C417" s="9" t="s">
        <v>52</v>
      </c>
      <c r="D417" s="9" t="s">
        <v>75</v>
      </c>
      <c r="E417" s="16" t="s">
        <v>1</v>
      </c>
      <c r="F417" s="2" t="b">
        <f t="shared" si="98"/>
        <v>1</v>
      </c>
      <c r="G417" s="2" t="b">
        <f t="shared" si="96"/>
        <v>1</v>
      </c>
      <c r="H417" s="1" t="s">
        <v>180</v>
      </c>
      <c r="M417" s="1">
        <f>PRODUCT(SUM(PRODUCT(R417,overview!$J$7),PRODUCT(W417,overview!$K$7),PRODUCT(AB417,overview!$L$7)),1/SUM(overview!$J$7:$L$7))</f>
        <v>0.86124999999999996</v>
      </c>
      <c r="N417" s="1">
        <f>PRODUCT(SUM(PRODUCT(S417,overview!$J$7),PRODUCT(X417,overview!$K$7),PRODUCT(AC417,overview!$L$7)),1/SUM(overview!$J$7:$L$7))</f>
        <v>2.1387500000000004</v>
      </c>
      <c r="O417" s="1">
        <f t="shared" si="92"/>
        <v>7.5</v>
      </c>
      <c r="P417" s="1">
        <f t="shared" si="93"/>
        <v>23.5</v>
      </c>
      <c r="Q417" s="1">
        <f t="shared" si="97"/>
        <v>1.2617572569647377</v>
      </c>
      <c r="R417" s="1">
        <v>0.624</v>
      </c>
      <c r="S417" s="1">
        <v>2.3759999999999999</v>
      </c>
      <c r="T417" s="1">
        <v>3</v>
      </c>
      <c r="U417" s="1">
        <v>10</v>
      </c>
      <c r="V417" s="1">
        <f t="shared" si="94"/>
        <v>0.87542087542087543</v>
      </c>
      <c r="W417" s="1">
        <v>1.006</v>
      </c>
      <c r="X417" s="1">
        <v>1.994</v>
      </c>
      <c r="Y417" s="1">
        <v>4.5</v>
      </c>
      <c r="Z417" s="1">
        <v>11.5</v>
      </c>
      <c r="AA417" s="1">
        <f t="shared" si="95"/>
        <v>1.289312381589212</v>
      </c>
      <c r="AB417" s="1">
        <v>0.56399999999999995</v>
      </c>
      <c r="AC417" s="1">
        <v>2.4359999999999999</v>
      </c>
      <c r="AD417" s="1">
        <v>0</v>
      </c>
      <c r="AE417" s="1">
        <v>2</v>
      </c>
      <c r="AF417" s="1" t="e">
        <f t="shared" si="91"/>
        <v>#DIV/0!</v>
      </c>
      <c r="AH417" s="1">
        <f t="shared" si="99"/>
        <v>1.1097472541077842</v>
      </c>
      <c r="AI417" s="1">
        <f t="shared" si="100"/>
        <v>0.19902032143318349</v>
      </c>
      <c r="AJ417" s="1">
        <f t="shared" si="101"/>
        <v>0.50161088579767266</v>
      </c>
      <c r="AK417" s="1">
        <f t="shared" si="102"/>
        <v>34.25652461331984</v>
      </c>
      <c r="AL417" s="1" t="b">
        <f t="shared" si="103"/>
        <v>1</v>
      </c>
      <c r="AM417" s="1">
        <f t="shared" si="104"/>
        <v>108.37317081321197</v>
      </c>
      <c r="AN417" s="1" t="b">
        <f t="shared" si="105"/>
        <v>1</v>
      </c>
      <c r="AO417" s="1">
        <v>9.4879999999999995</v>
      </c>
    </row>
    <row r="418" spans="1:41">
      <c r="A418" s="7">
        <v>415</v>
      </c>
      <c r="B418" s="9" t="s">
        <v>60</v>
      </c>
      <c r="C418" s="9" t="s">
        <v>61</v>
      </c>
      <c r="D418" s="9" t="s">
        <v>28</v>
      </c>
      <c r="E418" s="16" t="s">
        <v>29</v>
      </c>
      <c r="F418" s="2" t="b">
        <f t="shared" si="98"/>
        <v>0</v>
      </c>
      <c r="G418" s="2" t="b">
        <f t="shared" si="96"/>
        <v>1</v>
      </c>
      <c r="H418" s="1" t="s">
        <v>180</v>
      </c>
      <c r="K418" s="2"/>
      <c r="L418" s="2"/>
      <c r="M418" s="1">
        <f>PRODUCT(SUM(PRODUCT(R418,overview!$J$7),PRODUCT(W418,overview!$K$7),PRODUCT(AB418,overview!$L$7)),1/SUM(overview!$J$7:$L$7))</f>
        <v>0.64755000000000007</v>
      </c>
      <c r="N418" s="1">
        <f>PRODUCT(SUM(PRODUCT(S418,overview!$J$7),PRODUCT(X418,overview!$K$7),PRODUCT(AC418,overview!$L$7)),1/SUM(overview!$J$7:$L$7))</f>
        <v>2.3524500000000002</v>
      </c>
      <c r="O418" s="1">
        <f t="shared" si="92"/>
        <v>12.5</v>
      </c>
      <c r="P418" s="1">
        <f t="shared" si="93"/>
        <v>17.5</v>
      </c>
      <c r="Q418" s="1">
        <f t="shared" si="97"/>
        <v>0.38537269655040496</v>
      </c>
      <c r="R418" s="1">
        <v>0.64900000000000002</v>
      </c>
      <c r="S418" s="1">
        <v>2.351</v>
      </c>
      <c r="T418" s="1">
        <v>6.5</v>
      </c>
      <c r="U418" s="1">
        <v>6.5</v>
      </c>
      <c r="V418" s="1">
        <f t="shared" si="94"/>
        <v>0.27605274351339859</v>
      </c>
      <c r="W418" s="1">
        <v>0.63600000000000001</v>
      </c>
      <c r="X418" s="1">
        <v>2.3639999999999999</v>
      </c>
      <c r="Y418" s="1">
        <v>5</v>
      </c>
      <c r="Z418" s="1">
        <v>10</v>
      </c>
      <c r="AA418" s="1">
        <f t="shared" si="95"/>
        <v>0.53807106598984777</v>
      </c>
      <c r="AB418" s="1">
        <v>0.91600000000000004</v>
      </c>
      <c r="AC418" s="1">
        <v>2.0840000000000001</v>
      </c>
      <c r="AD418" s="1">
        <v>1</v>
      </c>
      <c r="AE418" s="1">
        <v>1</v>
      </c>
      <c r="AF418" s="1">
        <f t="shared" si="91"/>
        <v>0.43953934740882916</v>
      </c>
      <c r="AH418" s="1">
        <f t="shared" si="99"/>
        <v>1.0490207944999879</v>
      </c>
      <c r="AI418" s="1">
        <f t="shared" si="100"/>
        <v>0.24501045718269412</v>
      </c>
      <c r="AJ418" s="1">
        <f t="shared" si="101"/>
        <v>0.48013237206004017</v>
      </c>
      <c r="AK418" s="1">
        <f t="shared" si="102"/>
        <v>15.959242600832187</v>
      </c>
      <c r="AL418" s="1" t="b">
        <f t="shared" si="103"/>
        <v>1</v>
      </c>
      <c r="AM418" s="1">
        <f t="shared" si="104"/>
        <v>83.089872918831645</v>
      </c>
      <c r="AN418" s="1" t="b">
        <f t="shared" si="105"/>
        <v>1</v>
      </c>
      <c r="AO418" s="1">
        <v>9.4879999999999995</v>
      </c>
    </row>
    <row r="419" spans="1:41">
      <c r="A419" s="7">
        <v>416</v>
      </c>
      <c r="B419" s="9" t="s">
        <v>65</v>
      </c>
      <c r="C419" s="9" t="s">
        <v>2</v>
      </c>
      <c r="D419" s="9" t="s">
        <v>65</v>
      </c>
      <c r="E419" s="16" t="s">
        <v>2</v>
      </c>
      <c r="F419" s="2" t="b">
        <f t="shared" si="98"/>
        <v>0</v>
      </c>
      <c r="G419" s="2" t="b">
        <f t="shared" si="96"/>
        <v>0</v>
      </c>
      <c r="H419" s="1" t="s">
        <v>180</v>
      </c>
      <c r="M419" s="1">
        <f>PRODUCT(SUM(PRODUCT(R419,overview!$J$7),PRODUCT(W419,overview!$K$7),PRODUCT(AB419,overview!$L$7)),1/SUM(overview!$J$7:$L$7))</f>
        <v>0.58862499999999995</v>
      </c>
      <c r="N419" s="1">
        <f>PRODUCT(SUM(PRODUCT(S419,overview!$J$7),PRODUCT(X419,overview!$K$7),PRODUCT(AC419,overview!$L$7)),1/SUM(overview!$J$7:$L$7))</f>
        <v>2.411375</v>
      </c>
      <c r="O419" s="1">
        <f t="shared" si="92"/>
        <v>10.8</v>
      </c>
      <c r="P419" s="1">
        <f t="shared" si="93"/>
        <v>18.2</v>
      </c>
      <c r="Q419" s="1">
        <f t="shared" si="97"/>
        <v>0.4113595478221469</v>
      </c>
      <c r="R419" s="1">
        <v>0.33300000000000002</v>
      </c>
      <c r="S419" s="1">
        <v>2.6669999999999998</v>
      </c>
      <c r="T419" s="1">
        <v>7</v>
      </c>
      <c r="U419" s="1">
        <v>0</v>
      </c>
      <c r="V419" s="1">
        <f t="shared" si="94"/>
        <v>0</v>
      </c>
      <c r="W419" s="1">
        <v>0.74199999999999999</v>
      </c>
      <c r="X419" s="1">
        <v>2.258</v>
      </c>
      <c r="Y419" s="1">
        <v>3.8</v>
      </c>
      <c r="Z419" s="1">
        <v>18.2</v>
      </c>
      <c r="AA419" s="1">
        <f t="shared" si="95"/>
        <v>1.5738660202321568</v>
      </c>
      <c r="AB419" s="1">
        <v>0.33300000000000002</v>
      </c>
      <c r="AC419" s="1">
        <v>2.6669999999999998</v>
      </c>
      <c r="AD419" s="1">
        <v>0</v>
      </c>
      <c r="AE419" s="1">
        <v>0</v>
      </c>
      <c r="AF419" s="1" t="e">
        <f t="shared" si="91"/>
        <v>#DIV/0!</v>
      </c>
      <c r="AH419" s="1">
        <f t="shared" si="99"/>
        <v>0.92253780892659565</v>
      </c>
      <c r="AI419" s="1">
        <f t="shared" si="100"/>
        <v>0.21078818474480707</v>
      </c>
      <c r="AJ419" s="1">
        <f t="shared" si="101"/>
        <v>0.46467758964532901</v>
      </c>
      <c r="AK419" s="1">
        <f t="shared" si="102"/>
        <v>6.2738145380674739</v>
      </c>
      <c r="AL419" s="1" t="b">
        <f t="shared" si="103"/>
        <v>0</v>
      </c>
      <c r="AM419" s="1">
        <f t="shared" si="104"/>
        <v>62.219365808436272</v>
      </c>
      <c r="AN419" s="1" t="b">
        <f t="shared" si="105"/>
        <v>1</v>
      </c>
      <c r="AO419" s="1">
        <v>9.4879999999999995</v>
      </c>
    </row>
    <row r="420" spans="1:41">
      <c r="A420" s="7">
        <v>417</v>
      </c>
      <c r="B420" s="9" t="s">
        <v>74</v>
      </c>
      <c r="C420" s="9" t="s">
        <v>1</v>
      </c>
      <c r="D420" s="9" t="s">
        <v>74</v>
      </c>
      <c r="E420" s="16" t="s">
        <v>1</v>
      </c>
      <c r="F420" s="2" t="b">
        <f>AND(NOT(B420=D420),OR(B420="CAT",B420="CAC",B420="ATA",B420="ATT",B420="TTA",B420="ATG",B420="CCG",B420="AGA",B420="CGG",B420="AGG",B420="CGA",B420="CGC",B420="TCC",B420="ACG",B420="ACC",B420="GTA",B420="TGG",B420="TAT",D420="GAA",D420="GAT",D420="GAG",D420="AAG",D420="AAA",D420="CTA",D420="CTT",D420="CTC",D420="AAC",D420="CCA",D420="CCT",D420="CAG",D420="CAA",D420="CGT",D420="AGT",D420="AGC",D420="TCA",D420="TCT",D420="GTC"))</f>
        <v>0</v>
      </c>
      <c r="G420" s="2" t="b">
        <f t="shared" si="96"/>
        <v>0</v>
      </c>
      <c r="H420" s="1" t="s">
        <v>180</v>
      </c>
      <c r="M420" s="1">
        <f>PRODUCT(SUM(PRODUCT(R420,overview!$J$7),PRODUCT(W420,overview!$K$7),PRODUCT(AB420,overview!$L$7)),1/SUM(overview!$J$7:$L$7))</f>
        <v>1.1320750000000002</v>
      </c>
      <c r="N420" s="1">
        <f>PRODUCT(SUM(PRODUCT(S420,overview!$J$7),PRODUCT(X420,overview!$K$7),PRODUCT(AC420,overview!$L$7)),1/SUM(overview!$J$7:$L$7))</f>
        <v>1.8679250000000001</v>
      </c>
      <c r="O420" s="1">
        <f t="shared" si="92"/>
        <v>18</v>
      </c>
      <c r="P420" s="1">
        <f t="shared" si="93"/>
        <v>11</v>
      </c>
      <c r="Q420" s="1">
        <f t="shared" si="97"/>
        <v>0.37037012252157403</v>
      </c>
      <c r="R420" s="1">
        <v>1.0980000000000001</v>
      </c>
      <c r="S420" s="1">
        <v>1.9019999999999999</v>
      </c>
      <c r="T420" s="1">
        <v>10</v>
      </c>
      <c r="U420" s="1">
        <v>4</v>
      </c>
      <c r="V420" s="1">
        <f t="shared" si="94"/>
        <v>0.23091482649842276</v>
      </c>
      <c r="W420" s="1">
        <v>1.145</v>
      </c>
      <c r="X420" s="1">
        <v>1.855</v>
      </c>
      <c r="Y420" s="1">
        <v>8</v>
      </c>
      <c r="Z420" s="1">
        <v>7</v>
      </c>
      <c r="AA420" s="1">
        <f t="shared" si="95"/>
        <v>0.54009433962264142</v>
      </c>
      <c r="AB420" s="1">
        <v>1.286</v>
      </c>
      <c r="AC420" s="1">
        <v>1.714</v>
      </c>
      <c r="AD420" s="1">
        <v>0</v>
      </c>
      <c r="AE420" s="1">
        <v>0</v>
      </c>
      <c r="AF420" s="1" t="e">
        <f t="shared" si="91"/>
        <v>#DIV/0!</v>
      </c>
      <c r="AH420" s="1">
        <f t="shared" si="99"/>
        <v>0.7380488502941438</v>
      </c>
      <c r="AI420" s="1">
        <f t="shared" si="100"/>
        <v>0.16355206624648233</v>
      </c>
      <c r="AJ420" s="1">
        <f t="shared" si="101"/>
        <v>0.37654320987654322</v>
      </c>
      <c r="AK420" s="1">
        <f t="shared" si="102"/>
        <v>4.0220739972876665</v>
      </c>
      <c r="AL420" s="1" t="b">
        <f t="shared" si="103"/>
        <v>0</v>
      </c>
      <c r="AM420" s="1">
        <f t="shared" si="104"/>
        <v>52.450280670951557</v>
      </c>
      <c r="AN420" s="1" t="b">
        <f t="shared" si="105"/>
        <v>1</v>
      </c>
      <c r="AO420" s="1">
        <v>9.4879999999999995</v>
      </c>
    </row>
    <row r="421" spans="1:41">
      <c r="A421" s="7">
        <v>418</v>
      </c>
      <c r="B421" s="9" t="s">
        <v>47</v>
      </c>
      <c r="C421" s="9" t="s">
        <v>48</v>
      </c>
      <c r="D421" s="9" t="s">
        <v>49</v>
      </c>
      <c r="E421" s="16" t="s">
        <v>50</v>
      </c>
      <c r="F421" s="2" t="b">
        <f t="shared" si="98"/>
        <v>1</v>
      </c>
      <c r="G421" s="2" t="b">
        <f t="shared" si="96"/>
        <v>0</v>
      </c>
      <c r="H421" s="1" t="s">
        <v>180</v>
      </c>
      <c r="M421" s="1">
        <f>PRODUCT(SUM(PRODUCT(R421,overview!$J$7),PRODUCT(W421,overview!$K$7),PRODUCT(AB421,overview!$L$7)),1/SUM(overview!$J$7:$L$7))</f>
        <v>0.66267500000000013</v>
      </c>
      <c r="N421" s="1">
        <f>PRODUCT(SUM(PRODUCT(S421,overview!$J$7),PRODUCT(X421,overview!$K$7),PRODUCT(AC421,overview!$L$7)),1/SUM(overview!$J$7:$L$7))</f>
        <v>2.3373249999999999</v>
      </c>
      <c r="O421" s="1">
        <f t="shared" si="92"/>
        <v>15</v>
      </c>
      <c r="P421" s="1">
        <f t="shared" si="93"/>
        <v>17</v>
      </c>
      <c r="Q421" s="1">
        <f t="shared" si="97"/>
        <v>0.32132102581654964</v>
      </c>
      <c r="R421" s="1">
        <v>0.91900000000000004</v>
      </c>
      <c r="S421" s="1">
        <v>2.081</v>
      </c>
      <c r="T421" s="1">
        <v>8</v>
      </c>
      <c r="U421" s="1">
        <v>2</v>
      </c>
      <c r="V421" s="1">
        <f t="shared" si="94"/>
        <v>0.11040365209034118</v>
      </c>
      <c r="W421" s="1">
        <v>0.52800000000000002</v>
      </c>
      <c r="X421" s="1">
        <v>2.472</v>
      </c>
      <c r="Y421" s="1">
        <v>7</v>
      </c>
      <c r="Z421" s="1">
        <v>14</v>
      </c>
      <c r="AA421" s="1">
        <f t="shared" si="95"/>
        <v>0.42718446601941751</v>
      </c>
      <c r="AB421" s="1">
        <v>0.441</v>
      </c>
      <c r="AC421" s="1">
        <v>2.5590000000000002</v>
      </c>
      <c r="AD421" s="1">
        <v>0</v>
      </c>
      <c r="AE421" s="1">
        <v>1</v>
      </c>
      <c r="AF421" s="1" t="e">
        <f t="shared" si="91"/>
        <v>#DIV/0!</v>
      </c>
      <c r="AH421" s="1">
        <f t="shared" si="99"/>
        <v>0.63527438623227839</v>
      </c>
      <c r="AI421" s="1">
        <f t="shared" si="100"/>
        <v>0.15534278386525366</v>
      </c>
      <c r="AJ421" s="1">
        <f t="shared" si="101"/>
        <v>0.25609132130065804</v>
      </c>
      <c r="AK421" s="1">
        <f t="shared" si="102"/>
        <v>2.8186375844939238</v>
      </c>
      <c r="AL421" s="1" t="b">
        <f t="shared" si="103"/>
        <v>0</v>
      </c>
      <c r="AM421" s="1">
        <f t="shared" si="104"/>
        <v>50.547042443290493</v>
      </c>
      <c r="AN421" s="1" t="b">
        <f t="shared" si="105"/>
        <v>1</v>
      </c>
      <c r="AO421" s="1">
        <v>9.4879999999999995</v>
      </c>
    </row>
    <row r="422" spans="1:41">
      <c r="A422" s="7">
        <v>419</v>
      </c>
      <c r="B422" s="9" t="s">
        <v>98</v>
      </c>
      <c r="C422" s="9" t="s">
        <v>50</v>
      </c>
      <c r="D422" s="9" t="s">
        <v>62</v>
      </c>
      <c r="E422" s="16" t="s">
        <v>48</v>
      </c>
      <c r="F422" s="2" t="b">
        <f t="shared" si="98"/>
        <v>1</v>
      </c>
      <c r="G422" s="2" t="b">
        <f t="shared" si="96"/>
        <v>0</v>
      </c>
      <c r="H422" s="1" t="s">
        <v>180</v>
      </c>
      <c r="K422" s="4" t="s">
        <v>34</v>
      </c>
      <c r="L422" s="3" t="s">
        <v>178</v>
      </c>
      <c r="M422" s="1">
        <f>PRODUCT(SUM(PRODUCT(R422,overview!$J$7),PRODUCT(W422,overview!$K$7),PRODUCT(AB422,overview!$L$7)),1/SUM(overview!$J$7:$L$7))</f>
        <v>0.66470000000000007</v>
      </c>
      <c r="N422" s="1">
        <f>PRODUCT(SUM(PRODUCT(S422,overview!$J$7),PRODUCT(X422,overview!$K$7),PRODUCT(AC422,overview!$L$7)),1/SUM(overview!$J$7:$L$7))</f>
        <v>2.3352999999999997</v>
      </c>
      <c r="O422" s="1">
        <f t="shared" si="92"/>
        <v>12</v>
      </c>
      <c r="P422" s="1">
        <f t="shared" si="93"/>
        <v>11</v>
      </c>
      <c r="Q422" s="1">
        <f t="shared" si="97"/>
        <v>0.26091223111948503</v>
      </c>
      <c r="R422" s="1">
        <v>0.33300000000000002</v>
      </c>
      <c r="S422" s="1">
        <v>2.6669999999999998</v>
      </c>
      <c r="T422" s="1">
        <v>5</v>
      </c>
      <c r="U422" s="1">
        <v>0</v>
      </c>
      <c r="V422" s="1">
        <f t="shared" si="94"/>
        <v>0</v>
      </c>
      <c r="W422" s="1">
        <v>0.85699999999999998</v>
      </c>
      <c r="X422" s="1">
        <v>2.1429999999999998</v>
      </c>
      <c r="Y422" s="1">
        <v>6</v>
      </c>
      <c r="Z422" s="1">
        <v>10</v>
      </c>
      <c r="AA422" s="1">
        <f t="shared" si="95"/>
        <v>0.66651112148079017</v>
      </c>
      <c r="AB422" s="1">
        <v>0.501</v>
      </c>
      <c r="AC422" s="1">
        <v>2.4990000000000001</v>
      </c>
      <c r="AD422" s="1">
        <v>1</v>
      </c>
      <c r="AE422" s="1">
        <v>1</v>
      </c>
      <c r="AF422" s="1">
        <f t="shared" si="91"/>
        <v>0.20048019207683071</v>
      </c>
      <c r="AH422" s="1">
        <f t="shared" si="99"/>
        <v>0.57429333064416621</v>
      </c>
      <c r="AI422" s="1">
        <f t="shared" si="100"/>
        <v>0.10562859223803381</v>
      </c>
      <c r="AJ422" s="1">
        <f t="shared" si="101"/>
        <v>0.14439058171745148</v>
      </c>
      <c r="AK422" s="1">
        <f t="shared" si="102"/>
        <v>1.3485305928581186</v>
      </c>
      <c r="AL422" s="1" t="b">
        <f t="shared" si="103"/>
        <v>0</v>
      </c>
      <c r="AM422" s="1">
        <f t="shared" si="104"/>
        <v>48.067363296855767</v>
      </c>
      <c r="AN422" s="1" t="b">
        <f t="shared" si="105"/>
        <v>1</v>
      </c>
      <c r="AO422" s="1">
        <v>9.4879999999999995</v>
      </c>
    </row>
    <row r="423" spans="1:41">
      <c r="A423" s="7">
        <v>420</v>
      </c>
      <c r="B423" s="9" t="s">
        <v>47</v>
      </c>
      <c r="C423" s="9" t="s">
        <v>48</v>
      </c>
      <c r="D423" s="9" t="s">
        <v>57</v>
      </c>
      <c r="E423" s="16" t="s">
        <v>48</v>
      </c>
      <c r="F423" s="2" t="b">
        <f t="shared" si="98"/>
        <v>1</v>
      </c>
      <c r="G423" s="2" t="b">
        <f t="shared" si="96"/>
        <v>0</v>
      </c>
      <c r="H423" s="1" t="s">
        <v>180</v>
      </c>
      <c r="M423" s="1">
        <f>PRODUCT(SUM(PRODUCT(R423,overview!$J$7),PRODUCT(W423,overview!$K$7),PRODUCT(AB423,overview!$L$7)),1/SUM(overview!$J$7:$L$7))</f>
        <v>1.0001250000000002</v>
      </c>
      <c r="N423" s="1">
        <f>PRODUCT(SUM(PRODUCT(S423,overview!$J$7),PRODUCT(X423,overview!$K$7),PRODUCT(AC423,overview!$L$7)),1/SUM(overview!$J$7:$L$7))</f>
        <v>1.9998750000000003</v>
      </c>
      <c r="O423" s="1">
        <f t="shared" si="92"/>
        <v>18</v>
      </c>
      <c r="P423" s="1">
        <f t="shared" si="93"/>
        <v>11</v>
      </c>
      <c r="Q423" s="1">
        <f t="shared" si="97"/>
        <v>0.30561285080317524</v>
      </c>
      <c r="R423" s="1">
        <v>0.93600000000000005</v>
      </c>
      <c r="S423" s="1">
        <v>2.0640000000000001</v>
      </c>
      <c r="T423" s="1">
        <v>4</v>
      </c>
      <c r="U423" s="1">
        <v>0</v>
      </c>
      <c r="V423" s="1">
        <f t="shared" si="94"/>
        <v>0</v>
      </c>
      <c r="W423" s="1">
        <v>1.036</v>
      </c>
      <c r="X423" s="1">
        <v>1.964</v>
      </c>
      <c r="Y423" s="1">
        <v>12</v>
      </c>
      <c r="Z423" s="1">
        <v>11</v>
      </c>
      <c r="AA423" s="1">
        <f t="shared" si="95"/>
        <v>0.48353699932111333</v>
      </c>
      <c r="AB423" s="1">
        <v>1.0009999999999999</v>
      </c>
      <c r="AC423" s="1">
        <v>1.9990000000000001</v>
      </c>
      <c r="AD423" s="1">
        <v>2</v>
      </c>
      <c r="AE423" s="1">
        <v>0</v>
      </c>
      <c r="AF423" s="1">
        <f t="shared" si="91"/>
        <v>0</v>
      </c>
      <c r="AH423" s="1">
        <f t="shared" si="99"/>
        <v>0.49306034046749209</v>
      </c>
      <c r="AI423" s="1">
        <f t="shared" si="100"/>
        <v>6.5733199639846127E-2</v>
      </c>
      <c r="AJ423" s="1">
        <f t="shared" si="101"/>
        <v>8.7990085624155015E-2</v>
      </c>
      <c r="AK423" s="1">
        <f t="shared" si="102"/>
        <v>0.39067727854976186</v>
      </c>
      <c r="AL423" s="1" t="b">
        <f t="shared" si="103"/>
        <v>0</v>
      </c>
      <c r="AM423" s="1">
        <f t="shared" si="104"/>
        <v>48.365641473577149</v>
      </c>
      <c r="AN423" s="1" t="b">
        <f t="shared" si="105"/>
        <v>1</v>
      </c>
      <c r="AO423" s="1">
        <v>9.4879999999999995</v>
      </c>
    </row>
    <row r="424" spans="1:41">
      <c r="A424" s="7">
        <v>421</v>
      </c>
      <c r="B424" s="9" t="s">
        <v>60</v>
      </c>
      <c r="C424" s="9" t="s">
        <v>61</v>
      </c>
      <c r="D424" s="9" t="s">
        <v>83</v>
      </c>
      <c r="E424" s="16" t="s">
        <v>61</v>
      </c>
      <c r="F424" s="2" t="b">
        <f t="shared" si="98"/>
        <v>0</v>
      </c>
      <c r="G424" s="2" t="b">
        <f t="shared" si="96"/>
        <v>0</v>
      </c>
      <c r="H424" s="1" t="s">
        <v>180</v>
      </c>
      <c r="M424" s="1">
        <f>PRODUCT(SUM(PRODUCT(R424,overview!$J$7),PRODUCT(W424,overview!$K$7),PRODUCT(AB424,overview!$L$7)),1/SUM(overview!$J$7:$L$7))</f>
        <v>0.94322499999999998</v>
      </c>
      <c r="N424" s="1">
        <f>PRODUCT(SUM(PRODUCT(S424,overview!$J$7),PRODUCT(X424,overview!$K$7),PRODUCT(AC424,overview!$L$7)),1/SUM(overview!$J$7:$L$7))</f>
        <v>2.056775</v>
      </c>
      <c r="O424" s="1">
        <f t="shared" si="92"/>
        <v>11</v>
      </c>
      <c r="P424" s="1">
        <f t="shared" si="93"/>
        <v>11</v>
      </c>
      <c r="Q424" s="1">
        <f t="shared" si="97"/>
        <v>0.45859415833039585</v>
      </c>
      <c r="R424" s="1">
        <v>0.91100000000000003</v>
      </c>
      <c r="S424" s="1">
        <v>2.089</v>
      </c>
      <c r="T424" s="1">
        <v>5</v>
      </c>
      <c r="U424" s="1">
        <v>6</v>
      </c>
      <c r="V424" s="1">
        <f t="shared" si="94"/>
        <v>0.52331258975586425</v>
      </c>
      <c r="W424" s="1">
        <v>0.95899999999999996</v>
      </c>
      <c r="X424" s="1">
        <v>2.0409999999999999</v>
      </c>
      <c r="Y424" s="1">
        <v>5</v>
      </c>
      <c r="Z424" s="1">
        <v>5</v>
      </c>
      <c r="AA424" s="1">
        <f t="shared" si="95"/>
        <v>0.46986771190592846</v>
      </c>
      <c r="AB424" s="1">
        <v>1</v>
      </c>
      <c r="AC424" s="1">
        <v>2</v>
      </c>
      <c r="AD424" s="1">
        <v>1</v>
      </c>
      <c r="AE424" s="1">
        <v>0</v>
      </c>
      <c r="AF424" s="1">
        <f t="shared" si="91"/>
        <v>0</v>
      </c>
      <c r="AH424" s="1">
        <f t="shared" si="99"/>
        <v>0.42723705501977988</v>
      </c>
      <c r="AI424" s="1">
        <f t="shared" si="100"/>
        <v>6.5733199639846127E-2</v>
      </c>
      <c r="AJ424" s="1">
        <f t="shared" si="101"/>
        <v>7.8213409443693357E-2</v>
      </c>
      <c r="AK424" s="1">
        <f t="shared" si="102"/>
        <v>5.5758963073989865E-2</v>
      </c>
      <c r="AL424" s="1" t="b">
        <f t="shared" si="103"/>
        <v>0</v>
      </c>
      <c r="AM424" s="1">
        <f t="shared" si="104"/>
        <v>52.508986404698682</v>
      </c>
      <c r="AN424" s="1" t="b">
        <f t="shared" si="105"/>
        <v>1</v>
      </c>
      <c r="AO424" s="1">
        <v>9.4879999999999995</v>
      </c>
    </row>
    <row r="425" spans="1:41">
      <c r="A425" s="7">
        <v>422</v>
      </c>
      <c r="B425" s="9" t="s">
        <v>28</v>
      </c>
      <c r="C425" s="9" t="s">
        <v>29</v>
      </c>
      <c r="D425" s="9" t="s">
        <v>28</v>
      </c>
      <c r="E425" s="16" t="s">
        <v>29</v>
      </c>
      <c r="F425" s="2" t="b">
        <f t="shared" si="98"/>
        <v>0</v>
      </c>
      <c r="G425" s="2" t="b">
        <f t="shared" si="96"/>
        <v>0</v>
      </c>
      <c r="H425" s="1" t="s">
        <v>180</v>
      </c>
      <c r="J425" s="4"/>
      <c r="K425" s="2"/>
      <c r="L425" s="2"/>
      <c r="M425" s="1">
        <f>PRODUCT(SUM(PRODUCT(R425,overview!$J$7),PRODUCT(W425,overview!$K$7),PRODUCT(AB425,overview!$L$7)),1/SUM(overview!$J$7:$L$7))</f>
        <v>0.70137500000000008</v>
      </c>
      <c r="N425" s="1">
        <f>PRODUCT(SUM(PRODUCT(S425,overview!$J$7),PRODUCT(X425,overview!$K$7),PRODUCT(AC425,overview!$L$7)),1/SUM(overview!$J$7:$L$7))</f>
        <v>2.2986250000000004</v>
      </c>
      <c r="O425" s="1">
        <f t="shared" si="92"/>
        <v>8.5</v>
      </c>
      <c r="P425" s="1">
        <f t="shared" si="93"/>
        <v>9.5</v>
      </c>
      <c r="Q425" s="1">
        <f t="shared" si="97"/>
        <v>0.34102548518455728</v>
      </c>
      <c r="R425" s="1">
        <v>0.66700000000000004</v>
      </c>
      <c r="S425" s="1">
        <v>2.3330000000000002</v>
      </c>
      <c r="T425" s="1">
        <v>5</v>
      </c>
      <c r="U425" s="1">
        <v>0</v>
      </c>
      <c r="V425" s="1">
        <f t="shared" si="94"/>
        <v>0</v>
      </c>
      <c r="W425" s="1">
        <v>0.72199999999999998</v>
      </c>
      <c r="X425" s="1">
        <v>2.278</v>
      </c>
      <c r="Y425" s="1">
        <v>3.5</v>
      </c>
      <c r="Z425" s="1">
        <v>9.5</v>
      </c>
      <c r="AA425" s="1">
        <f t="shared" si="95"/>
        <v>0.86027843973410245</v>
      </c>
      <c r="AB425" s="1">
        <v>0.66700000000000004</v>
      </c>
      <c r="AC425" s="1">
        <v>2.3330000000000002</v>
      </c>
      <c r="AD425" s="1">
        <v>0</v>
      </c>
      <c r="AE425" s="1">
        <v>0</v>
      </c>
      <c r="AF425" s="1" t="e">
        <f t="shared" si="91"/>
        <v>#DIV/0!</v>
      </c>
      <c r="AH425" s="1">
        <f t="shared" si="99"/>
        <v>0.41252751531124121</v>
      </c>
      <c r="AI425" s="1">
        <f t="shared" si="100"/>
        <v>5.9380859368051028E-2</v>
      </c>
      <c r="AJ425" s="1">
        <f t="shared" si="101"/>
        <v>7.3024308631040244E-2</v>
      </c>
      <c r="AK425" s="1">
        <f t="shared" si="102"/>
        <v>2.1698919616798238E-2</v>
      </c>
      <c r="AL425" s="1" t="b">
        <f t="shared" si="103"/>
        <v>0</v>
      </c>
      <c r="AM425" s="1">
        <f t="shared" si="104"/>
        <v>48.624446212453101</v>
      </c>
      <c r="AN425" s="1" t="b">
        <f t="shared" si="105"/>
        <v>1</v>
      </c>
      <c r="AO425" s="1">
        <v>9.4879999999999995</v>
      </c>
    </row>
    <row r="426" spans="1:41">
      <c r="A426" s="7">
        <v>423</v>
      </c>
      <c r="B426" s="9" t="s">
        <v>137</v>
      </c>
      <c r="C426" s="9" t="s">
        <v>46</v>
      </c>
      <c r="D426" s="9" t="s">
        <v>45</v>
      </c>
      <c r="E426" s="16" t="s">
        <v>46</v>
      </c>
      <c r="F426" s="2" t="b">
        <f t="shared" si="98"/>
        <v>0</v>
      </c>
      <c r="G426" s="2" t="b">
        <f t="shared" si="96"/>
        <v>0</v>
      </c>
      <c r="H426" s="1" t="s">
        <v>180</v>
      </c>
      <c r="M426" s="1">
        <f>PRODUCT(SUM(PRODUCT(R426,overview!$J$7),PRODUCT(W426,overview!$K$7),PRODUCT(AB426,overview!$L$7)),1/SUM(overview!$J$7:$L$7))</f>
        <v>1.0271249999999998</v>
      </c>
      <c r="N426" s="1">
        <f>PRODUCT(SUM(PRODUCT(S426,overview!$J$7),PRODUCT(X426,overview!$K$7),PRODUCT(AC426,overview!$L$7)),1/SUM(overview!$J$7:$L$7))</f>
        <v>1.9728750000000002</v>
      </c>
      <c r="O426" s="1">
        <f t="shared" si="92"/>
        <v>19</v>
      </c>
      <c r="P426" s="1">
        <f t="shared" si="93"/>
        <v>6</v>
      </c>
      <c r="Q426" s="1">
        <f t="shared" si="97"/>
        <v>0.16440740703688508</v>
      </c>
      <c r="R426" s="1">
        <v>1.0149999999999999</v>
      </c>
      <c r="S426" s="1">
        <v>1.9850000000000001</v>
      </c>
      <c r="T426" s="1">
        <v>9</v>
      </c>
      <c r="U426" s="1">
        <v>0</v>
      </c>
      <c r="V426" s="1">
        <f t="shared" si="94"/>
        <v>0</v>
      </c>
      <c r="W426" s="1">
        <v>1.0349999999999999</v>
      </c>
      <c r="X426" s="1">
        <v>1.9650000000000001</v>
      </c>
      <c r="Y426" s="1">
        <v>9</v>
      </c>
      <c r="Z426" s="1">
        <v>6</v>
      </c>
      <c r="AA426" s="1">
        <f t="shared" si="95"/>
        <v>0.35114503816793891</v>
      </c>
      <c r="AB426" s="1">
        <v>1</v>
      </c>
      <c r="AC426" s="1">
        <v>2</v>
      </c>
      <c r="AD426" s="1">
        <v>1</v>
      </c>
      <c r="AE426" s="1">
        <v>0</v>
      </c>
      <c r="AF426" s="1">
        <f t="shared" si="91"/>
        <v>0</v>
      </c>
      <c r="AH426" s="1">
        <f t="shared" si="99"/>
        <v>0.38424708618335213</v>
      </c>
      <c r="AI426" s="1">
        <f t="shared" si="100"/>
        <v>6.0011144621079308E-2</v>
      </c>
      <c r="AJ426" s="1">
        <f t="shared" si="101"/>
        <v>3.5919930804398863E-2</v>
      </c>
      <c r="AK426" s="1">
        <f t="shared" si="102"/>
        <v>0.21698582974357131</v>
      </c>
      <c r="AL426" s="1" t="b">
        <f t="shared" si="103"/>
        <v>0</v>
      </c>
      <c r="AM426" s="1">
        <f t="shared" si="104"/>
        <v>38.770570269961254</v>
      </c>
      <c r="AN426" s="1" t="b">
        <f t="shared" si="105"/>
        <v>1</v>
      </c>
      <c r="AO426" s="1">
        <v>9.4879999999999995</v>
      </c>
    </row>
    <row r="427" spans="1:41">
      <c r="A427" s="7">
        <v>424</v>
      </c>
      <c r="B427" s="9" t="s">
        <v>69</v>
      </c>
      <c r="C427" s="9" t="s">
        <v>70</v>
      </c>
      <c r="D427" s="9" t="s">
        <v>89</v>
      </c>
      <c r="E427" s="16" t="s">
        <v>70</v>
      </c>
      <c r="F427" s="2" t="b">
        <f t="shared" si="98"/>
        <v>1</v>
      </c>
      <c r="G427" s="2" t="b">
        <f t="shared" si="96"/>
        <v>1</v>
      </c>
      <c r="H427" s="1" t="s">
        <v>180</v>
      </c>
      <c r="M427" s="1">
        <f>PRODUCT(SUM(PRODUCT(R427,overview!$J$7),PRODUCT(W427,overview!$K$7),PRODUCT(AB427,overview!$L$7)),1/SUM(overview!$J$7:$L$7))</f>
        <v>0.99375000000000002</v>
      </c>
      <c r="N427" s="1">
        <f>PRODUCT(SUM(PRODUCT(S427,overview!$J$7),PRODUCT(X427,overview!$K$7),PRODUCT(AC427,overview!$L$7)),1/SUM(overview!$J$7:$L$7))</f>
        <v>2.0062500000000001</v>
      </c>
      <c r="O427" s="1">
        <f t="shared" si="92"/>
        <v>8</v>
      </c>
      <c r="P427" s="1">
        <f t="shared" si="93"/>
        <v>5</v>
      </c>
      <c r="Q427" s="1">
        <f t="shared" si="97"/>
        <v>0.30957943925233644</v>
      </c>
      <c r="R427" s="1">
        <v>1</v>
      </c>
      <c r="S427" s="1">
        <v>2</v>
      </c>
      <c r="T427" s="1">
        <v>1</v>
      </c>
      <c r="U427" s="1">
        <v>0</v>
      </c>
      <c r="V427" s="1">
        <f t="shared" si="94"/>
        <v>0</v>
      </c>
      <c r="W427" s="1">
        <v>0.99</v>
      </c>
      <c r="X427" s="1">
        <v>2.0099999999999998</v>
      </c>
      <c r="Y427" s="1">
        <v>6</v>
      </c>
      <c r="Z427" s="1">
        <v>5</v>
      </c>
      <c r="AA427" s="1">
        <f t="shared" si="95"/>
        <v>0.41044776119402987</v>
      </c>
      <c r="AB427" s="1">
        <v>1</v>
      </c>
      <c r="AC427" s="1">
        <v>2</v>
      </c>
      <c r="AD427" s="1">
        <v>1</v>
      </c>
      <c r="AE427" s="1">
        <v>0</v>
      </c>
      <c r="AF427" s="1">
        <f t="shared" si="91"/>
        <v>0</v>
      </c>
      <c r="AH427" s="1">
        <f t="shared" si="99"/>
        <v>0.33659056311027374</v>
      </c>
      <c r="AI427" s="1">
        <f t="shared" si="100"/>
        <v>6.108277220359859E-2</v>
      </c>
      <c r="AJ427" s="1">
        <f t="shared" si="101"/>
        <v>0</v>
      </c>
      <c r="AK427" s="1">
        <f t="shared" si="102"/>
        <v>0.42858875076382896</v>
      </c>
      <c r="AL427" s="1" t="b">
        <f t="shared" si="103"/>
        <v>0</v>
      </c>
      <c r="AM427" s="1">
        <f t="shared" si="104"/>
        <v>37.324835488576014</v>
      </c>
      <c r="AN427" s="1" t="b">
        <f t="shared" si="105"/>
        <v>1</v>
      </c>
      <c r="AO427" s="1">
        <v>9.4879999999999995</v>
      </c>
    </row>
    <row r="428" spans="1:41">
      <c r="A428" s="7">
        <v>425</v>
      </c>
      <c r="B428" s="9" t="s">
        <v>45</v>
      </c>
      <c r="C428" s="9" t="s">
        <v>46</v>
      </c>
      <c r="D428" s="9" t="s">
        <v>76</v>
      </c>
      <c r="E428" s="16" t="s">
        <v>46</v>
      </c>
      <c r="F428" s="2" t="b">
        <f t="shared" si="98"/>
        <v>0</v>
      </c>
      <c r="G428" s="2" t="b">
        <f t="shared" si="96"/>
        <v>0</v>
      </c>
      <c r="H428" s="1" t="s">
        <v>180</v>
      </c>
      <c r="J428" s="4"/>
      <c r="K428" s="2"/>
      <c r="M428" s="1">
        <f>PRODUCT(SUM(PRODUCT(R428,overview!$J$7),PRODUCT(W428,overview!$K$7),PRODUCT(AB428,overview!$L$7)),1/SUM(overview!$J$7:$L$7))</f>
        <v>1.0680750000000001</v>
      </c>
      <c r="N428" s="1">
        <f>PRODUCT(SUM(PRODUCT(S428,overview!$J$7),PRODUCT(X428,overview!$K$7),PRODUCT(AC428,overview!$L$7)),1/SUM(overview!$J$7:$L$7))</f>
        <v>1.9319250000000001</v>
      </c>
      <c r="O428" s="1">
        <f t="shared" si="92"/>
        <v>11</v>
      </c>
      <c r="P428" s="1">
        <f t="shared" si="93"/>
        <v>2</v>
      </c>
      <c r="Q428" s="1">
        <f t="shared" si="97"/>
        <v>0.10051914776477065</v>
      </c>
      <c r="R428" s="1">
        <v>1.0209999999999999</v>
      </c>
      <c r="S428" s="1">
        <v>1.9790000000000001</v>
      </c>
      <c r="T428" s="1">
        <v>4</v>
      </c>
      <c r="U428" s="1">
        <v>0</v>
      </c>
      <c r="V428" s="1">
        <f t="shared" si="94"/>
        <v>0</v>
      </c>
      <c r="W428" s="1">
        <v>1.0960000000000001</v>
      </c>
      <c r="X428" s="1">
        <v>1.9039999999999999</v>
      </c>
      <c r="Y428" s="1">
        <v>6</v>
      </c>
      <c r="Z428" s="1">
        <v>2</v>
      </c>
      <c r="AA428" s="1">
        <f t="shared" si="95"/>
        <v>0.19187675070028012</v>
      </c>
      <c r="AB428" s="1">
        <v>1.0289999999999999</v>
      </c>
      <c r="AC428" s="1">
        <v>1.9710000000000001</v>
      </c>
      <c r="AD428" s="1">
        <v>1</v>
      </c>
      <c r="AE428" s="1">
        <v>0</v>
      </c>
      <c r="AF428" s="1">
        <f t="shared" si="91"/>
        <v>0</v>
      </c>
      <c r="AH428" s="1">
        <f t="shared" si="99"/>
        <v>0.27009789245438792</v>
      </c>
      <c r="AI428" s="1">
        <f t="shared" si="100"/>
        <v>5.5346368461643161E-2</v>
      </c>
      <c r="AJ428" s="1">
        <f t="shared" si="101"/>
        <v>0</v>
      </c>
      <c r="AK428" s="1">
        <f t="shared" si="102"/>
        <v>0.76751330524215988</v>
      </c>
      <c r="AL428" s="1" t="b">
        <f t="shared" si="103"/>
        <v>0</v>
      </c>
      <c r="AM428" s="1">
        <f t="shared" si="104"/>
        <v>33.682585385308919</v>
      </c>
      <c r="AN428" s="1" t="b">
        <f t="shared" si="105"/>
        <v>1</v>
      </c>
      <c r="AO428" s="1">
        <v>9.4879999999999995</v>
      </c>
    </row>
    <row r="429" spans="1:41">
      <c r="A429" s="7">
        <v>426</v>
      </c>
      <c r="B429" s="9" t="s">
        <v>93</v>
      </c>
      <c r="C429" s="9" t="s">
        <v>52</v>
      </c>
      <c r="D429" s="9" t="s">
        <v>51</v>
      </c>
      <c r="E429" s="16" t="s">
        <v>52</v>
      </c>
      <c r="F429" s="2" t="b">
        <f t="shared" ref="F429:F492" si="106">AND(NOT(B429=D429),OR(B429="CAT",B429="CAC",B429="ATA",B429="ATT",B429="TTA",B429="ATG",B429="CCG",B429="AGA",B429="CGG",B429="AGG",B429="CGA",B429="CGC",B429="TCC",B429="ACG",B429="ACC",B429="GTA",B429="TGG",B429="TAT",D429="GAA",D429="GAT",D429="GAG",D429="AAG",D429="AAA",D429="CTA",D429="CTT",D429="CTC",D429="AAC",D429="CCA",D429="CCT",D429="CAG",D429="CAA",D429="CGT",D429="AGT",D429="AGC",D429="TCA",D429="TCT",D429="GTC"))</f>
        <v>1</v>
      </c>
      <c r="G429" s="2" t="b">
        <f t="shared" ref="G429:G492" si="107">AND(NOT(D429=B429),OR(D429="CAT",D429="CAC",D429="ATA",D429="ATT",D429="TTA",D429="ATG",D429="CCG",D429="AGA",D429="CGG",D429="AGG",D429="CGA",D429="CGC",D429="TCC",D429="ACG",D429="ACC",D429="GTA",D429="TGG",D429="TAT",B429="GAA",B429="GAT",B429="GAG",B429="AAG",B429="AAA",B429="CTA",B429="CTT",B429="CTC",B429="AAC",B429="CCA",B429="CCT",B429="CAG",B429="CAA",B429="CGT",B429="AGT",B429="AGC",B429="TCA",B429="TCT",B429="GTC"))</f>
        <v>0</v>
      </c>
      <c r="H429" s="1" t="s">
        <v>180</v>
      </c>
      <c r="M429" s="1">
        <f>PRODUCT(SUM(PRODUCT(R429,overview!$J$7),PRODUCT(W429,overview!$K$7),PRODUCT(AB429,overview!$L$7)),1/SUM(overview!$J$7:$L$7))</f>
        <v>0.33300000000000007</v>
      </c>
      <c r="N429" s="1">
        <f>PRODUCT(SUM(PRODUCT(S429,overview!$J$7),PRODUCT(X429,overview!$K$7),PRODUCT(AC429,overview!$L$7)),1/SUM(overview!$J$7:$L$7))</f>
        <v>2.6669999999999998</v>
      </c>
      <c r="O429" s="1">
        <f t="shared" si="92"/>
        <v>12</v>
      </c>
      <c r="P429" s="1">
        <f t="shared" si="93"/>
        <v>0</v>
      </c>
      <c r="Q429" s="1">
        <f t="shared" si="97"/>
        <v>0</v>
      </c>
      <c r="R429" s="1">
        <v>0.33300000000000002</v>
      </c>
      <c r="S429" s="1">
        <v>2.6669999999999998</v>
      </c>
      <c r="T429" s="1">
        <v>6</v>
      </c>
      <c r="U429" s="1">
        <v>0</v>
      </c>
      <c r="V429" s="1">
        <f t="shared" si="94"/>
        <v>0</v>
      </c>
      <c r="W429" s="1">
        <v>0.33300000000000002</v>
      </c>
      <c r="X429" s="1">
        <v>2.6669999999999998</v>
      </c>
      <c r="Y429" s="1">
        <v>5</v>
      </c>
      <c r="Z429" s="1">
        <v>0</v>
      </c>
      <c r="AA429" s="1">
        <f t="shared" si="95"/>
        <v>0</v>
      </c>
      <c r="AB429" s="1">
        <v>0.33300000000000002</v>
      </c>
      <c r="AC429" s="1">
        <v>2.6669999999999998</v>
      </c>
      <c r="AD429" s="1">
        <v>1</v>
      </c>
      <c r="AE429" s="1">
        <v>0</v>
      </c>
      <c r="AF429" s="1">
        <f t="shared" si="91"/>
        <v>0</v>
      </c>
      <c r="AH429" s="1">
        <f t="shared" si="99"/>
        <v>0.24054292739591998</v>
      </c>
      <c r="AI429" s="1">
        <f t="shared" si="100"/>
        <v>2.169544236366858E-2</v>
      </c>
      <c r="AJ429" s="1">
        <f t="shared" si="101"/>
        <v>0</v>
      </c>
      <c r="AK429" s="1">
        <f t="shared" si="102"/>
        <v>0.91137020991122542</v>
      </c>
      <c r="AL429" s="1" t="b">
        <f t="shared" si="103"/>
        <v>0</v>
      </c>
      <c r="AM429" s="1">
        <f t="shared" si="104"/>
        <v>30.446103691244772</v>
      </c>
      <c r="AN429" s="1" t="b">
        <f t="shared" si="105"/>
        <v>1</v>
      </c>
      <c r="AO429" s="1">
        <v>9.4879999999999995</v>
      </c>
    </row>
    <row r="430" spans="1:41">
      <c r="A430" s="7">
        <v>427</v>
      </c>
      <c r="B430" s="9" t="s">
        <v>98</v>
      </c>
      <c r="C430" s="9" t="s">
        <v>50</v>
      </c>
      <c r="D430" s="9" t="s">
        <v>49</v>
      </c>
      <c r="E430" s="16" t="s">
        <v>50</v>
      </c>
      <c r="F430" s="2" t="b">
        <f t="shared" si="106"/>
        <v>0</v>
      </c>
      <c r="G430" s="2" t="b">
        <f t="shared" si="107"/>
        <v>0</v>
      </c>
      <c r="H430" s="1" t="s">
        <v>285</v>
      </c>
      <c r="K430" s="2"/>
      <c r="L430" s="2"/>
      <c r="M430" s="1">
        <f>PRODUCT(SUM(PRODUCT(R430,overview!$J$7),PRODUCT(W430,overview!$K$7),PRODUCT(AB430,overview!$L$7)),1/SUM(overview!$J$7:$L$7))</f>
        <v>0.57237499999999997</v>
      </c>
      <c r="N430" s="1">
        <f>PRODUCT(SUM(PRODUCT(S430,overview!$J$7),PRODUCT(X430,overview!$K$7),PRODUCT(AC430,overview!$L$7)),1/SUM(overview!$J$7:$L$7))</f>
        <v>2.4276249999999999</v>
      </c>
      <c r="O430" s="1">
        <f t="shared" si="92"/>
        <v>12</v>
      </c>
      <c r="P430" s="1">
        <f t="shared" si="93"/>
        <v>7</v>
      </c>
      <c r="Q430" s="1">
        <f t="shared" si="97"/>
        <v>0.13753582891371879</v>
      </c>
      <c r="R430" s="1">
        <v>0.33300000000000002</v>
      </c>
      <c r="S430" s="1">
        <v>2.6669999999999998</v>
      </c>
      <c r="T430" s="1">
        <v>7</v>
      </c>
      <c r="U430" s="1">
        <v>0</v>
      </c>
      <c r="V430" s="1">
        <f t="shared" si="94"/>
        <v>0</v>
      </c>
      <c r="W430" s="1">
        <v>0.71599999999999997</v>
      </c>
      <c r="X430" s="1">
        <v>2.2839999999999998</v>
      </c>
      <c r="Y430" s="1">
        <v>4</v>
      </c>
      <c r="Z430" s="1">
        <v>7</v>
      </c>
      <c r="AA430" s="1">
        <f t="shared" si="95"/>
        <v>0.54859894921190899</v>
      </c>
      <c r="AB430" s="1">
        <v>0.33300000000000002</v>
      </c>
      <c r="AC430" s="1">
        <v>2.6669999999999998</v>
      </c>
      <c r="AD430" s="1">
        <v>1</v>
      </c>
      <c r="AE430" s="1">
        <v>0</v>
      </c>
      <c r="AF430" s="1">
        <f t="shared" si="91"/>
        <v>0</v>
      </c>
      <c r="AH430" s="1">
        <f t="shared" si="99"/>
        <v>0.20388764336224985</v>
      </c>
      <c r="AI430" s="1">
        <f t="shared" si="100"/>
        <v>2.1327723001572506E-2</v>
      </c>
      <c r="AJ430" s="1">
        <f t="shared" si="101"/>
        <v>0</v>
      </c>
      <c r="AK430" s="1">
        <f t="shared" si="102"/>
        <v>0.73208772957227253</v>
      </c>
      <c r="AL430" s="1" t="b">
        <f t="shared" si="103"/>
        <v>0</v>
      </c>
      <c r="AM430" s="1">
        <f t="shared" si="104"/>
        <v>28.0265293282486</v>
      </c>
      <c r="AN430" s="1" t="b">
        <f t="shared" si="105"/>
        <v>1</v>
      </c>
      <c r="AO430" s="1">
        <v>9.4879999999999995</v>
      </c>
    </row>
    <row r="431" spans="1:41">
      <c r="A431" s="7">
        <v>428</v>
      </c>
      <c r="B431" s="9" t="s">
        <v>47</v>
      </c>
      <c r="C431" s="9" t="s">
        <v>48</v>
      </c>
      <c r="D431" s="9" t="s">
        <v>47</v>
      </c>
      <c r="E431" s="16" t="s">
        <v>48</v>
      </c>
      <c r="F431" s="2" t="b">
        <f t="shared" si="106"/>
        <v>0</v>
      </c>
      <c r="G431" s="2" t="b">
        <f t="shared" si="107"/>
        <v>0</v>
      </c>
      <c r="H431" s="1" t="s">
        <v>285</v>
      </c>
      <c r="M431" s="1">
        <f>PRODUCT(SUM(PRODUCT(R431,overview!$J$7),PRODUCT(W431,overview!$K$7),PRODUCT(AB431,overview!$L$7)),1/SUM(overview!$J$7:$L$7))</f>
        <v>0.89775000000000016</v>
      </c>
      <c r="N431" s="1">
        <f>PRODUCT(SUM(PRODUCT(S431,overview!$J$7),PRODUCT(X431,overview!$K$7),PRODUCT(AC431,overview!$L$7)),1/SUM(overview!$J$7:$L$7))</f>
        <v>2.1022500000000002</v>
      </c>
      <c r="O431" s="1">
        <f t="shared" si="92"/>
        <v>11</v>
      </c>
      <c r="P431" s="1">
        <f t="shared" si="93"/>
        <v>9</v>
      </c>
      <c r="Q431" s="1">
        <f t="shared" si="97"/>
        <v>0.34939837187429057</v>
      </c>
      <c r="R431" s="1">
        <v>0.877</v>
      </c>
      <c r="S431" s="1">
        <v>2.1230000000000002</v>
      </c>
      <c r="T431" s="1">
        <v>3</v>
      </c>
      <c r="U431" s="1">
        <v>2</v>
      </c>
      <c r="V431" s="1">
        <f t="shared" si="94"/>
        <v>0.27539645156225462</v>
      </c>
      <c r="W431" s="1">
        <v>0.91100000000000003</v>
      </c>
      <c r="X431" s="1">
        <v>2.089</v>
      </c>
      <c r="Y431" s="1">
        <v>8</v>
      </c>
      <c r="Z431" s="1">
        <v>7</v>
      </c>
      <c r="AA431" s="1">
        <f t="shared" si="95"/>
        <v>0.38158209669698423</v>
      </c>
      <c r="AB431" s="1">
        <v>0.85699999999999998</v>
      </c>
      <c r="AC431" s="1">
        <v>2.1429999999999998</v>
      </c>
      <c r="AD431" s="1">
        <v>0</v>
      </c>
      <c r="AE431" s="1">
        <v>0</v>
      </c>
      <c r="AF431" s="1" t="e">
        <f t="shared" si="91"/>
        <v>#DIV/0!</v>
      </c>
      <c r="AH431" s="1">
        <f t="shared" si="99"/>
        <v>0.18467619555222789</v>
      </c>
      <c r="AI431" s="1">
        <f t="shared" si="100"/>
        <v>2.2821735951762231E-2</v>
      </c>
      <c r="AJ431" s="1">
        <f t="shared" si="101"/>
        <v>0</v>
      </c>
      <c r="AK431" s="1">
        <f t="shared" si="102"/>
        <v>0.65383014325392486</v>
      </c>
      <c r="AL431" s="1" t="b">
        <f t="shared" si="103"/>
        <v>0</v>
      </c>
      <c r="AM431" s="1">
        <f t="shared" si="104"/>
        <v>23.646497273321408</v>
      </c>
      <c r="AN431" s="1" t="b">
        <f t="shared" si="105"/>
        <v>1</v>
      </c>
      <c r="AO431" s="1">
        <v>9.4879999999999995</v>
      </c>
    </row>
    <row r="432" spans="1:41">
      <c r="A432" s="7">
        <v>429</v>
      </c>
      <c r="B432" s="9" t="s">
        <v>53</v>
      </c>
      <c r="C432" s="9" t="s">
        <v>33</v>
      </c>
      <c r="D432" s="9" t="s">
        <v>32</v>
      </c>
      <c r="E432" s="16" t="s">
        <v>33</v>
      </c>
      <c r="F432" s="2" t="b">
        <f t="shared" si="106"/>
        <v>1</v>
      </c>
      <c r="G432" s="2" t="b">
        <f t="shared" si="107"/>
        <v>0</v>
      </c>
      <c r="H432" s="1" t="s">
        <v>285</v>
      </c>
      <c r="M432" s="1">
        <f>PRODUCT(SUM(PRODUCT(R432,overview!$J$7),PRODUCT(W432,overview!$K$7),PRODUCT(AB432,overview!$L$7)),1/SUM(overview!$J$7:$L$7))</f>
        <v>0.99475000000000002</v>
      </c>
      <c r="N432" s="1">
        <f>PRODUCT(SUM(PRODUCT(S432,overview!$J$7),PRODUCT(X432,overview!$K$7),PRODUCT(AC432,overview!$L$7)),1/SUM(overview!$J$7:$L$7))</f>
        <v>2.0052500000000002</v>
      </c>
      <c r="O432" s="1">
        <f t="shared" si="92"/>
        <v>15</v>
      </c>
      <c r="P432" s="1">
        <f t="shared" si="93"/>
        <v>5</v>
      </c>
      <c r="Q432" s="1">
        <f t="shared" si="97"/>
        <v>0.16535760295889954</v>
      </c>
      <c r="R432" s="1">
        <v>0.98499999999999999</v>
      </c>
      <c r="S432" s="1">
        <v>2.0150000000000001</v>
      </c>
      <c r="T432" s="1">
        <v>8</v>
      </c>
      <c r="U432" s="1">
        <v>2</v>
      </c>
      <c r="V432" s="1">
        <f t="shared" si="94"/>
        <v>0.12220843672456574</v>
      </c>
      <c r="W432" s="1">
        <v>1</v>
      </c>
      <c r="X432" s="1">
        <v>2</v>
      </c>
      <c r="Y432" s="1">
        <v>6</v>
      </c>
      <c r="Z432" s="1">
        <v>3</v>
      </c>
      <c r="AA432" s="1">
        <f t="shared" si="95"/>
        <v>0.25</v>
      </c>
      <c r="AB432" s="1">
        <v>1</v>
      </c>
      <c r="AC432" s="1">
        <v>2</v>
      </c>
      <c r="AD432" s="1">
        <v>1</v>
      </c>
      <c r="AE432" s="1">
        <v>0</v>
      </c>
      <c r="AF432" s="1">
        <f t="shared" si="91"/>
        <v>0</v>
      </c>
      <c r="AH432" s="1">
        <f t="shared" si="99"/>
        <v>0.1531461788154124</v>
      </c>
      <c r="AI432" s="1">
        <f t="shared" si="100"/>
        <v>2.5226276135808027E-2</v>
      </c>
      <c r="AJ432" s="1">
        <f t="shared" si="101"/>
        <v>0</v>
      </c>
      <c r="AK432" s="1">
        <f t="shared" si="102"/>
        <v>0.84913540011841016</v>
      </c>
      <c r="AL432" s="1" t="b">
        <f t="shared" si="103"/>
        <v>0</v>
      </c>
      <c r="AM432" s="1">
        <f t="shared" si="104"/>
        <v>12.859623694090375</v>
      </c>
      <c r="AN432" s="1" t="b">
        <f t="shared" si="105"/>
        <v>1</v>
      </c>
      <c r="AO432" s="1">
        <v>9.4879999999999995</v>
      </c>
    </row>
    <row r="433" spans="1:41">
      <c r="A433" s="7">
        <v>430</v>
      </c>
      <c r="B433" s="9" t="s">
        <v>72</v>
      </c>
      <c r="C433" s="9" t="s">
        <v>73</v>
      </c>
      <c r="D433" s="9" t="s">
        <v>72</v>
      </c>
      <c r="E433" s="16" t="s">
        <v>73</v>
      </c>
      <c r="F433" s="2" t="b">
        <f t="shared" si="106"/>
        <v>0</v>
      </c>
      <c r="G433" s="2" t="b">
        <f t="shared" si="107"/>
        <v>0</v>
      </c>
      <c r="H433" s="1" t="s">
        <v>285</v>
      </c>
      <c r="M433" s="1">
        <f>PRODUCT(SUM(PRODUCT(R433,overview!$J$7),PRODUCT(W433,overview!$K$7),PRODUCT(AB433,overview!$L$7)),1/SUM(overview!$J$7:$L$7))</f>
        <v>0.38174999999999998</v>
      </c>
      <c r="N433" s="1">
        <f>PRODUCT(SUM(PRODUCT(S433,overview!$J$7),PRODUCT(X433,overview!$K$7),PRODUCT(AC433,overview!$L$7)),1/SUM(overview!$J$7:$L$7))</f>
        <v>2.6182499999999997</v>
      </c>
      <c r="O433" s="1">
        <f t="shared" si="92"/>
        <v>8.5</v>
      </c>
      <c r="P433" s="1">
        <f t="shared" si="93"/>
        <v>4.5</v>
      </c>
      <c r="Q433" s="1">
        <f t="shared" si="97"/>
        <v>7.7190085429760566E-2</v>
      </c>
      <c r="R433" s="1">
        <v>0.33300000000000002</v>
      </c>
      <c r="S433" s="1">
        <v>2.6669999999999998</v>
      </c>
      <c r="T433" s="1">
        <v>4</v>
      </c>
      <c r="U433" s="1">
        <v>0</v>
      </c>
      <c r="V433" s="1">
        <f t="shared" si="94"/>
        <v>0</v>
      </c>
      <c r="W433" s="1">
        <v>0.41099999999999998</v>
      </c>
      <c r="X433" s="1">
        <v>2.589</v>
      </c>
      <c r="Y433" s="1">
        <v>4.5</v>
      </c>
      <c r="Z433" s="1">
        <v>4.5</v>
      </c>
      <c r="AA433" s="1">
        <f t="shared" si="95"/>
        <v>0.15874855156431053</v>
      </c>
      <c r="AB433" s="1">
        <v>0.33300000000000002</v>
      </c>
      <c r="AC433" s="1">
        <v>2.6669999999999998</v>
      </c>
      <c r="AD433" s="1">
        <v>0</v>
      </c>
      <c r="AE433" s="1">
        <v>0</v>
      </c>
      <c r="AF433" s="1" t="e">
        <f t="shared" si="91"/>
        <v>#DIV/0!</v>
      </c>
      <c r="AH433" s="1">
        <f t="shared" si="99"/>
        <v>0.13491737394229658</v>
      </c>
      <c r="AI433" s="1">
        <f t="shared" si="100"/>
        <v>3.9694851197973599E-2</v>
      </c>
      <c r="AJ433" s="1">
        <f t="shared" si="101"/>
        <v>0</v>
      </c>
      <c r="AK433" s="1">
        <f t="shared" si="102"/>
        <v>1.0414573098460298</v>
      </c>
      <c r="AL433" s="1" t="b">
        <f t="shared" si="103"/>
        <v>0</v>
      </c>
      <c r="AM433" s="1">
        <f t="shared" si="104"/>
        <v>6.698944248122106</v>
      </c>
      <c r="AN433" s="1" t="b">
        <f t="shared" si="105"/>
        <v>0</v>
      </c>
      <c r="AO433" s="1">
        <v>9.4879999999999995</v>
      </c>
    </row>
    <row r="434" spans="1:41">
      <c r="A434" s="7">
        <v>431</v>
      </c>
      <c r="B434" s="9" t="s">
        <v>72</v>
      </c>
      <c r="C434" s="9" t="s">
        <v>73</v>
      </c>
      <c r="D434" s="9" t="s">
        <v>72</v>
      </c>
      <c r="E434" s="16" t="s">
        <v>73</v>
      </c>
      <c r="F434" s="2" t="b">
        <f t="shared" si="106"/>
        <v>0</v>
      </c>
      <c r="G434" s="2" t="b">
        <f t="shared" si="107"/>
        <v>0</v>
      </c>
      <c r="H434" s="1" t="s">
        <v>285</v>
      </c>
      <c r="M434" s="1">
        <f>PRODUCT(SUM(PRODUCT(R434,overview!$J$7),PRODUCT(W434,overview!$K$7),PRODUCT(AB434,overview!$L$7)),1/SUM(overview!$J$7:$L$7))</f>
        <v>0.33300000000000007</v>
      </c>
      <c r="N434" s="1">
        <f>PRODUCT(SUM(PRODUCT(S434,overview!$J$7),PRODUCT(X434,overview!$K$7),PRODUCT(AC434,overview!$L$7)),1/SUM(overview!$J$7:$L$7))</f>
        <v>2.6669999999999998</v>
      </c>
      <c r="O434" s="1">
        <f t="shared" si="92"/>
        <v>10</v>
      </c>
      <c r="P434" s="1">
        <f t="shared" si="93"/>
        <v>0</v>
      </c>
      <c r="Q434" s="1">
        <f t="shared" si="97"/>
        <v>0</v>
      </c>
      <c r="R434" s="1">
        <v>0.33300000000000002</v>
      </c>
      <c r="S434" s="1">
        <v>2.6669999999999998</v>
      </c>
      <c r="T434" s="1">
        <v>4</v>
      </c>
      <c r="U434" s="1">
        <v>0</v>
      </c>
      <c r="V434" s="1">
        <f t="shared" si="94"/>
        <v>0</v>
      </c>
      <c r="W434" s="1">
        <v>0.33300000000000002</v>
      </c>
      <c r="X434" s="1">
        <v>2.6669999999999998</v>
      </c>
      <c r="Y434" s="1">
        <v>6</v>
      </c>
      <c r="Z434" s="1">
        <v>0</v>
      </c>
      <c r="AA434" s="1">
        <f t="shared" si="95"/>
        <v>0</v>
      </c>
      <c r="AB434" s="1">
        <v>0.33300000000000002</v>
      </c>
      <c r="AC434" s="1">
        <v>2.6669999999999998</v>
      </c>
      <c r="AD434" s="1">
        <v>0</v>
      </c>
      <c r="AE434" s="1">
        <v>0</v>
      </c>
      <c r="AF434" s="1" t="e">
        <f t="shared" si="91"/>
        <v>#DIV/0!</v>
      </c>
      <c r="AH434" s="1">
        <f t="shared" si="99"/>
        <v>0.15409489065980739</v>
      </c>
      <c r="AI434" s="1">
        <f t="shared" si="100"/>
        <v>6.0756493736565692E-2</v>
      </c>
      <c r="AJ434" s="1">
        <f t="shared" si="101"/>
        <v>0</v>
      </c>
      <c r="AK434" s="1">
        <f t="shared" si="102"/>
        <v>1.1654372310483818</v>
      </c>
      <c r="AL434" s="1" t="b">
        <f t="shared" si="103"/>
        <v>0</v>
      </c>
      <c r="AM434" s="1">
        <f t="shared" si="104"/>
        <v>3.9033383724665573</v>
      </c>
      <c r="AN434" s="1" t="b">
        <f t="shared" si="105"/>
        <v>0</v>
      </c>
      <c r="AO434" s="1">
        <v>9.4879999999999995</v>
      </c>
    </row>
    <row r="435" spans="1:41">
      <c r="A435" s="7">
        <v>432</v>
      </c>
      <c r="B435" s="9" t="s">
        <v>56</v>
      </c>
      <c r="C435" s="9" t="s">
        <v>31</v>
      </c>
      <c r="D435" s="9" t="s">
        <v>56</v>
      </c>
      <c r="E435" s="16" t="s">
        <v>31</v>
      </c>
      <c r="F435" s="2" t="b">
        <f t="shared" si="106"/>
        <v>0</v>
      </c>
      <c r="G435" s="2" t="b">
        <f t="shared" si="107"/>
        <v>0</v>
      </c>
      <c r="H435" s="1" t="s">
        <v>285</v>
      </c>
      <c r="M435" s="1">
        <f>PRODUCT(SUM(PRODUCT(R435,overview!$J$7),PRODUCT(W435,overview!$K$7),PRODUCT(AB435,overview!$L$7)),1/SUM(overview!$J$7:$L$7))</f>
        <v>1.0093750000000001</v>
      </c>
      <c r="N435" s="1">
        <f>PRODUCT(SUM(PRODUCT(S435,overview!$J$7),PRODUCT(X435,overview!$K$7),PRODUCT(AC435,overview!$L$7)),1/SUM(overview!$J$7:$L$7))</f>
        <v>1.9906250000000001</v>
      </c>
      <c r="O435" s="1">
        <f t="shared" si="92"/>
        <v>16</v>
      </c>
      <c r="P435" s="1">
        <f t="shared" si="93"/>
        <v>2</v>
      </c>
      <c r="Q435" s="1">
        <f t="shared" si="97"/>
        <v>6.3383045525902668E-2</v>
      </c>
      <c r="R435" s="1">
        <v>1</v>
      </c>
      <c r="S435" s="1">
        <v>2</v>
      </c>
      <c r="T435" s="1">
        <v>7</v>
      </c>
      <c r="U435" s="1">
        <v>0</v>
      </c>
      <c r="V435" s="1">
        <f t="shared" si="94"/>
        <v>0</v>
      </c>
      <c r="W435" s="1">
        <v>1.0149999999999999</v>
      </c>
      <c r="X435" s="1">
        <v>1.9850000000000001</v>
      </c>
      <c r="Y435" s="1">
        <v>9</v>
      </c>
      <c r="Z435" s="1">
        <v>2</v>
      </c>
      <c r="AA435" s="1">
        <f t="shared" si="95"/>
        <v>0.11363000279876853</v>
      </c>
      <c r="AB435" s="1">
        <v>1</v>
      </c>
      <c r="AC435" s="1">
        <v>2</v>
      </c>
      <c r="AD435" s="1">
        <v>0</v>
      </c>
      <c r="AE435" s="1">
        <v>0</v>
      </c>
      <c r="AF435" s="1" t="e">
        <f t="shared" si="91"/>
        <v>#DIV/0!</v>
      </c>
      <c r="AH435" s="1">
        <f t="shared" si="99"/>
        <v>0.10972434823484034</v>
      </c>
      <c r="AI435" s="1">
        <f t="shared" si="100"/>
        <v>5.97921049470964E-2</v>
      </c>
      <c r="AJ435" s="1">
        <f t="shared" si="101"/>
        <v>0</v>
      </c>
      <c r="AK435" s="1">
        <f t="shared" si="102"/>
        <v>1.2307255239088606</v>
      </c>
      <c r="AL435" s="1" t="b">
        <f t="shared" si="103"/>
        <v>0</v>
      </c>
      <c r="AM435" s="1">
        <f t="shared" si="104"/>
        <v>2.7708135572457571</v>
      </c>
      <c r="AN435" s="1" t="b">
        <f t="shared" si="105"/>
        <v>0</v>
      </c>
      <c r="AO435" s="1">
        <v>9.4879999999999995</v>
      </c>
    </row>
    <row r="436" spans="1:41">
      <c r="A436" s="7">
        <v>433</v>
      </c>
      <c r="B436" s="9" t="s">
        <v>28</v>
      </c>
      <c r="C436" s="9" t="s">
        <v>29</v>
      </c>
      <c r="D436" s="9" t="s">
        <v>28</v>
      </c>
      <c r="E436" s="16" t="s">
        <v>29</v>
      </c>
      <c r="F436" s="2" t="b">
        <f t="shared" si="106"/>
        <v>0</v>
      </c>
      <c r="G436" s="2" t="b">
        <f t="shared" si="107"/>
        <v>0</v>
      </c>
      <c r="H436" s="1" t="s">
        <v>285</v>
      </c>
      <c r="M436" s="1">
        <f>PRODUCT(SUM(PRODUCT(R436,overview!$J$7),PRODUCT(W436,overview!$K$7),PRODUCT(AB436,overview!$L$7)),1/SUM(overview!$J$7:$L$7))</f>
        <v>0.6588750000000001</v>
      </c>
      <c r="N436" s="1">
        <f>PRODUCT(SUM(PRODUCT(S436,overview!$J$7),PRODUCT(X436,overview!$K$7),PRODUCT(AC436,overview!$L$7)),1/SUM(overview!$J$7:$L$7))</f>
        <v>2.3411250000000003</v>
      </c>
      <c r="O436" s="1">
        <f t="shared" si="92"/>
        <v>10.5</v>
      </c>
      <c r="P436" s="1">
        <f t="shared" si="93"/>
        <v>3.5</v>
      </c>
      <c r="Q436" s="1">
        <f t="shared" si="97"/>
        <v>9.3811735810774732E-2</v>
      </c>
      <c r="R436" s="1">
        <v>0.66700000000000004</v>
      </c>
      <c r="S436" s="1">
        <v>2.3330000000000002</v>
      </c>
      <c r="T436" s="1">
        <v>6</v>
      </c>
      <c r="U436" s="1">
        <v>0</v>
      </c>
      <c r="V436" s="1">
        <f t="shared" si="94"/>
        <v>0</v>
      </c>
      <c r="W436" s="1">
        <v>0.65400000000000003</v>
      </c>
      <c r="X436" s="1">
        <v>2.3460000000000001</v>
      </c>
      <c r="Y436" s="1">
        <v>4.5</v>
      </c>
      <c r="Z436" s="1">
        <v>3.5</v>
      </c>
      <c r="AA436" s="1">
        <f t="shared" si="95"/>
        <v>0.21682296106848536</v>
      </c>
      <c r="AB436" s="1">
        <v>0.66700000000000004</v>
      </c>
      <c r="AC436" s="1">
        <v>2.3330000000000002</v>
      </c>
      <c r="AD436" s="1">
        <v>0</v>
      </c>
      <c r="AE436" s="1">
        <v>0</v>
      </c>
      <c r="AF436" s="1" t="e">
        <f t="shared" si="91"/>
        <v>#DIV/0!</v>
      </c>
      <c r="AH436" s="1">
        <f t="shared" si="99"/>
        <v>0.10777684608659971</v>
      </c>
      <c r="AI436" s="1">
        <f t="shared" si="100"/>
        <v>4.7617720192232635E-2</v>
      </c>
      <c r="AJ436" s="1">
        <f t="shared" si="101"/>
        <v>0</v>
      </c>
      <c r="AK436" s="1">
        <f t="shared" si="102"/>
        <v>8.2369535279243553E-2</v>
      </c>
      <c r="AL436" s="1" t="b">
        <f t="shared" si="103"/>
        <v>0</v>
      </c>
      <c r="AM436" s="1">
        <f t="shared" si="104"/>
        <v>2.6316283029750336</v>
      </c>
      <c r="AN436" s="1" t="b">
        <f t="shared" si="105"/>
        <v>0</v>
      </c>
      <c r="AO436" s="1">
        <v>9.4879999999999995</v>
      </c>
    </row>
    <row r="437" spans="1:41">
      <c r="A437" s="7">
        <v>434</v>
      </c>
      <c r="B437" s="9" t="s">
        <v>30</v>
      </c>
      <c r="C437" s="9" t="s">
        <v>31</v>
      </c>
      <c r="D437" s="9" t="s">
        <v>56</v>
      </c>
      <c r="E437" s="16" t="s">
        <v>31</v>
      </c>
      <c r="F437" s="2" t="b">
        <f t="shared" si="106"/>
        <v>0</v>
      </c>
      <c r="G437" s="2" t="b">
        <f t="shared" si="107"/>
        <v>0</v>
      </c>
      <c r="H437" s="1" t="s">
        <v>285</v>
      </c>
      <c r="M437" s="1">
        <f>PRODUCT(SUM(PRODUCT(R437,overview!$J$7),PRODUCT(W437,overview!$K$7),PRODUCT(AB437,overview!$L$7)),1/SUM(overview!$J$7:$L$7))</f>
        <v>0.98875000000000002</v>
      </c>
      <c r="N437" s="1">
        <f>PRODUCT(SUM(PRODUCT(S437,overview!$J$7),PRODUCT(X437,overview!$K$7),PRODUCT(AC437,overview!$L$7)),1/SUM(overview!$J$7:$L$7))</f>
        <v>2.01125</v>
      </c>
      <c r="O437" s="1">
        <f t="shared" si="92"/>
        <v>14</v>
      </c>
      <c r="P437" s="1">
        <f t="shared" si="93"/>
        <v>2</v>
      </c>
      <c r="Q437" s="1">
        <f t="shared" si="97"/>
        <v>7.0229956494717208E-2</v>
      </c>
      <c r="R437" s="1">
        <v>1</v>
      </c>
      <c r="S437" s="1">
        <v>2</v>
      </c>
      <c r="T437" s="1">
        <v>5</v>
      </c>
      <c r="U437" s="1">
        <v>0</v>
      </c>
      <c r="V437" s="1">
        <f t="shared" si="94"/>
        <v>0</v>
      </c>
      <c r="W437" s="1">
        <v>0.98199999999999998</v>
      </c>
      <c r="X437" s="1">
        <v>2.0179999999999998</v>
      </c>
      <c r="Y437" s="1">
        <v>8</v>
      </c>
      <c r="Z437" s="1">
        <v>2</v>
      </c>
      <c r="AA437" s="1">
        <f t="shared" si="95"/>
        <v>0.12165510406342915</v>
      </c>
      <c r="AB437" s="1">
        <v>1</v>
      </c>
      <c r="AC437" s="1">
        <v>2</v>
      </c>
      <c r="AD437" s="1">
        <v>1</v>
      </c>
      <c r="AE437" s="1">
        <v>0</v>
      </c>
      <c r="AF437" s="1">
        <f t="shared" si="91"/>
        <v>0</v>
      </c>
      <c r="AH437" s="1">
        <f t="shared" si="99"/>
        <v>0.10896136125600422</v>
      </c>
      <c r="AI437" s="1">
        <f t="shared" si="100"/>
        <v>3.8283934707903783E-2</v>
      </c>
      <c r="AJ437" s="1">
        <f t="shared" si="101"/>
        <v>0</v>
      </c>
      <c r="AK437" s="1">
        <f t="shared" si="102"/>
        <v>0.16835414297324278</v>
      </c>
      <c r="AL437" s="1" t="b">
        <f t="shared" si="103"/>
        <v>0</v>
      </c>
      <c r="AM437" s="1">
        <f t="shared" si="104"/>
        <v>2.5472572837395004</v>
      </c>
      <c r="AN437" s="1" t="b">
        <f t="shared" si="105"/>
        <v>0</v>
      </c>
      <c r="AO437" s="1">
        <v>9.4879999999999995</v>
      </c>
    </row>
    <row r="438" spans="1:41">
      <c r="A438" s="7">
        <v>435</v>
      </c>
      <c r="B438" s="9" t="s">
        <v>47</v>
      </c>
      <c r="C438" s="9" t="s">
        <v>48</v>
      </c>
      <c r="D438" s="9" t="s">
        <v>47</v>
      </c>
      <c r="E438" s="16" t="s">
        <v>48</v>
      </c>
      <c r="F438" s="2" t="b">
        <f t="shared" si="106"/>
        <v>0</v>
      </c>
      <c r="G438" s="2" t="b">
        <f t="shared" si="107"/>
        <v>0</v>
      </c>
      <c r="H438" s="1" t="s">
        <v>285</v>
      </c>
      <c r="M438" s="1">
        <f>PRODUCT(SUM(PRODUCT(R438,overview!$J$7),PRODUCT(W438,overview!$K$7),PRODUCT(AB438,overview!$L$7)),1/SUM(overview!$J$7:$L$7))</f>
        <v>0.99352499999999999</v>
      </c>
      <c r="N438" s="1">
        <f>PRODUCT(SUM(PRODUCT(S438,overview!$J$7),PRODUCT(X438,overview!$K$7),PRODUCT(AC438,overview!$L$7)),1/SUM(overview!$J$7:$L$7))</f>
        <v>2.006475</v>
      </c>
      <c r="O438" s="1">
        <f t="shared" si="92"/>
        <v>19</v>
      </c>
      <c r="P438" s="1">
        <f t="shared" si="93"/>
        <v>2</v>
      </c>
      <c r="Q438" s="1">
        <f t="shared" si="97"/>
        <v>5.2122044355084614E-2</v>
      </c>
      <c r="R438" s="1">
        <v>0.98099999999999998</v>
      </c>
      <c r="S438" s="1">
        <v>2.0190000000000001</v>
      </c>
      <c r="T438" s="1">
        <v>8</v>
      </c>
      <c r="U438" s="1">
        <v>1</v>
      </c>
      <c r="V438" s="1">
        <f t="shared" si="94"/>
        <v>6.0735512630014851E-2</v>
      </c>
      <c r="W438" s="1">
        <v>1.006</v>
      </c>
      <c r="X438" s="1">
        <v>1.994</v>
      </c>
      <c r="Y438" s="1">
        <v>11</v>
      </c>
      <c r="Z438" s="1">
        <v>1</v>
      </c>
      <c r="AA438" s="1">
        <f t="shared" si="95"/>
        <v>4.5864867329260511E-2</v>
      </c>
      <c r="AB438" s="1">
        <v>0.85699999999999998</v>
      </c>
      <c r="AC438" s="1">
        <v>2.1429999999999998</v>
      </c>
      <c r="AD438" s="1">
        <v>0</v>
      </c>
      <c r="AE438" s="1">
        <v>0</v>
      </c>
      <c r="AF438" s="1" t="e">
        <f t="shared" si="91"/>
        <v>#DIV/0!</v>
      </c>
      <c r="AH438" s="1">
        <f t="shared" si="99"/>
        <v>0.13815927715906703</v>
      </c>
      <c r="AI438" s="1">
        <f t="shared" si="100"/>
        <v>4.7017680697287033E-2</v>
      </c>
      <c r="AJ438" s="1">
        <f t="shared" si="101"/>
        <v>0.18884899595040286</v>
      </c>
      <c r="AK438" s="1">
        <f t="shared" si="102"/>
        <v>1.0813946935362992</v>
      </c>
      <c r="AL438" s="1" t="b">
        <f t="shared" si="103"/>
        <v>0</v>
      </c>
      <c r="AM438" s="1">
        <f t="shared" si="104"/>
        <v>3.0172172435672411</v>
      </c>
      <c r="AN438" s="1" t="b">
        <f t="shared" si="105"/>
        <v>0</v>
      </c>
      <c r="AO438" s="1">
        <v>9.4879999999999995</v>
      </c>
    </row>
    <row r="439" spans="1:41">
      <c r="A439" s="7">
        <v>436</v>
      </c>
      <c r="B439" s="9" t="s">
        <v>45</v>
      </c>
      <c r="C439" s="9" t="s">
        <v>46</v>
      </c>
      <c r="D439" s="9" t="s">
        <v>45</v>
      </c>
      <c r="E439" s="16" t="s">
        <v>46</v>
      </c>
      <c r="F439" s="2" t="b">
        <f t="shared" si="106"/>
        <v>0</v>
      </c>
      <c r="G439" s="2" t="b">
        <f t="shared" si="107"/>
        <v>0</v>
      </c>
      <c r="H439" s="1" t="s">
        <v>285</v>
      </c>
      <c r="M439" s="1">
        <f>PRODUCT(SUM(PRODUCT(R439,overview!$J$7),PRODUCT(W439,overview!$K$7),PRODUCT(AB439,overview!$L$7)),1/SUM(overview!$J$7:$L$7))</f>
        <v>1.0340750000000001</v>
      </c>
      <c r="N439" s="1">
        <f>PRODUCT(SUM(PRODUCT(S439,overview!$J$7),PRODUCT(X439,overview!$K$7),PRODUCT(AC439,overview!$L$7)),1/SUM(overview!$J$7:$L$7))</f>
        <v>1.9659250000000001</v>
      </c>
      <c r="O439" s="1">
        <f t="shared" si="92"/>
        <v>15</v>
      </c>
      <c r="P439" s="1">
        <f t="shared" si="93"/>
        <v>3</v>
      </c>
      <c r="Q439" s="1">
        <f t="shared" si="97"/>
        <v>0.10519984231341481</v>
      </c>
      <c r="R439" s="1">
        <v>1.0169999999999999</v>
      </c>
      <c r="S439" s="1">
        <v>1.9830000000000001</v>
      </c>
      <c r="T439" s="1">
        <v>5</v>
      </c>
      <c r="U439" s="1">
        <v>3</v>
      </c>
      <c r="V439" s="1">
        <f t="shared" si="94"/>
        <v>0.30771558245083208</v>
      </c>
      <c r="W439" s="1">
        <v>1.0449999999999999</v>
      </c>
      <c r="X439" s="1">
        <v>1.9550000000000001</v>
      </c>
      <c r="Y439" s="1">
        <v>10</v>
      </c>
      <c r="Z439" s="1">
        <v>0</v>
      </c>
      <c r="AA439" s="1">
        <f t="shared" si="95"/>
        <v>0</v>
      </c>
      <c r="AB439" s="1">
        <v>1</v>
      </c>
      <c r="AC439" s="1">
        <v>2</v>
      </c>
      <c r="AD439" s="1">
        <v>0</v>
      </c>
      <c r="AE439" s="1">
        <v>0</v>
      </c>
      <c r="AF439" s="1" t="e">
        <f t="shared" si="91"/>
        <v>#DIV/0!</v>
      </c>
      <c r="AH439" s="1">
        <f t="shared" si="99"/>
        <v>0.16245356885780146</v>
      </c>
      <c r="AI439" s="1">
        <f t="shared" si="100"/>
        <v>6.9130276616229849E-2</v>
      </c>
      <c r="AJ439" s="1">
        <f t="shared" si="101"/>
        <v>0.16688855486364612</v>
      </c>
      <c r="AK439" s="1">
        <f t="shared" si="102"/>
        <v>2.4260872037696437</v>
      </c>
      <c r="AL439" s="1" t="b">
        <f t="shared" si="103"/>
        <v>0</v>
      </c>
      <c r="AM439" s="1">
        <f t="shared" si="104"/>
        <v>3.1241692371608938</v>
      </c>
      <c r="AN439" s="1" t="b">
        <f t="shared" si="105"/>
        <v>0</v>
      </c>
      <c r="AO439" s="1">
        <v>9.4879999999999995</v>
      </c>
    </row>
    <row r="440" spans="1:41">
      <c r="A440" s="7">
        <v>437</v>
      </c>
      <c r="B440" s="9" t="s">
        <v>47</v>
      </c>
      <c r="C440" s="9" t="s">
        <v>48</v>
      </c>
      <c r="D440" s="9" t="s">
        <v>47</v>
      </c>
      <c r="E440" s="16" t="s">
        <v>48</v>
      </c>
      <c r="F440" s="2" t="b">
        <f t="shared" si="106"/>
        <v>0</v>
      </c>
      <c r="G440" s="2" t="b">
        <f t="shared" si="107"/>
        <v>0</v>
      </c>
      <c r="H440" s="1" t="s">
        <v>285</v>
      </c>
      <c r="M440" s="1">
        <f>PRODUCT(SUM(PRODUCT(R440,overview!$J$7),PRODUCT(W440,overview!$K$7),PRODUCT(AB440,overview!$L$7)),1/SUM(overview!$J$7:$L$7))</f>
        <v>0.88237500000000013</v>
      </c>
      <c r="N440" s="1">
        <f>PRODUCT(SUM(PRODUCT(S440,overview!$J$7),PRODUCT(X440,overview!$K$7),PRODUCT(AC440,overview!$L$7)),1/SUM(overview!$J$7:$L$7))</f>
        <v>2.1176249999999999</v>
      </c>
      <c r="O440" s="1">
        <f t="shared" si="92"/>
        <v>12.5</v>
      </c>
      <c r="P440" s="1">
        <f t="shared" si="93"/>
        <v>5.5</v>
      </c>
      <c r="Q440" s="1">
        <f t="shared" si="97"/>
        <v>0.18333982645652563</v>
      </c>
      <c r="R440" s="1">
        <v>0.89200000000000002</v>
      </c>
      <c r="S440" s="1">
        <v>2.1080000000000001</v>
      </c>
      <c r="T440" s="1">
        <v>5</v>
      </c>
      <c r="U440" s="1">
        <v>3</v>
      </c>
      <c r="V440" s="1">
        <f t="shared" si="94"/>
        <v>0.25388994307400381</v>
      </c>
      <c r="W440" s="1">
        <v>0.878</v>
      </c>
      <c r="X440" s="1">
        <v>2.1219999999999999</v>
      </c>
      <c r="Y440" s="1">
        <v>7.5</v>
      </c>
      <c r="Z440" s="1">
        <v>2.5</v>
      </c>
      <c r="AA440" s="1">
        <f t="shared" si="95"/>
        <v>0.13792020106817468</v>
      </c>
      <c r="AB440" s="1">
        <v>0.85699999999999998</v>
      </c>
      <c r="AC440" s="1">
        <v>2.1429999999999998</v>
      </c>
      <c r="AD440" s="1">
        <v>0</v>
      </c>
      <c r="AE440" s="1">
        <v>0</v>
      </c>
      <c r="AF440" s="1" t="e">
        <f t="shared" si="91"/>
        <v>#DIV/0!</v>
      </c>
      <c r="AH440" s="1">
        <f t="shared" si="99"/>
        <v>0.15989379747769014</v>
      </c>
      <c r="AI440" s="1">
        <f t="shared" si="100"/>
        <v>7.0011759037443611E-2</v>
      </c>
      <c r="AJ440" s="1">
        <f t="shared" si="101"/>
        <v>0.15889575747311371</v>
      </c>
      <c r="AK440" s="1">
        <f t="shared" si="102"/>
        <v>6.2172984756477554</v>
      </c>
      <c r="AL440" s="1" t="b">
        <f t="shared" si="103"/>
        <v>0</v>
      </c>
      <c r="AM440" s="1">
        <f t="shared" si="104"/>
        <v>3.2747337622990589</v>
      </c>
      <c r="AN440" s="1" t="b">
        <f t="shared" si="105"/>
        <v>0</v>
      </c>
      <c r="AO440" s="1">
        <v>9.4879999999999995</v>
      </c>
    </row>
    <row r="441" spans="1:41">
      <c r="A441" s="7">
        <v>438</v>
      </c>
      <c r="B441" s="9" t="s">
        <v>100</v>
      </c>
      <c r="C441" s="9" t="s">
        <v>73</v>
      </c>
      <c r="D441" s="9" t="s">
        <v>100</v>
      </c>
      <c r="E441" s="16" t="s">
        <v>73</v>
      </c>
      <c r="F441" s="2" t="b">
        <f t="shared" si="106"/>
        <v>0</v>
      </c>
      <c r="G441" s="2" t="b">
        <f t="shared" si="107"/>
        <v>0</v>
      </c>
      <c r="H441" s="1" t="s">
        <v>285</v>
      </c>
      <c r="M441" s="1">
        <f>PRODUCT(SUM(PRODUCT(R441,overview!$J$7),PRODUCT(W441,overview!$K$7),PRODUCT(AB441,overview!$L$7)),1/SUM(overview!$J$7:$L$7))</f>
        <v>0.33300000000000007</v>
      </c>
      <c r="N441" s="1">
        <f>PRODUCT(SUM(PRODUCT(S441,overview!$J$7),PRODUCT(X441,overview!$K$7),PRODUCT(AC441,overview!$L$7)),1/SUM(overview!$J$7:$L$7))</f>
        <v>2.6669999999999998</v>
      </c>
      <c r="O441" s="1">
        <f t="shared" si="92"/>
        <v>15</v>
      </c>
      <c r="P441" s="1">
        <f t="shared" si="93"/>
        <v>0</v>
      </c>
      <c r="Q441" s="1">
        <f t="shared" si="97"/>
        <v>0</v>
      </c>
      <c r="R441" s="1">
        <v>0.33300000000000002</v>
      </c>
      <c r="S441" s="1">
        <v>2.6669999999999998</v>
      </c>
      <c r="T441" s="1">
        <v>8</v>
      </c>
      <c r="U441" s="1">
        <v>0</v>
      </c>
      <c r="V441" s="1">
        <f t="shared" si="94"/>
        <v>0</v>
      </c>
      <c r="W441" s="1">
        <v>0.33300000000000002</v>
      </c>
      <c r="X441" s="1">
        <v>2.6669999999999998</v>
      </c>
      <c r="Y441" s="1">
        <v>7</v>
      </c>
      <c r="Z441" s="1">
        <v>0</v>
      </c>
      <c r="AA441" s="1">
        <f t="shared" si="95"/>
        <v>0</v>
      </c>
      <c r="AB441" s="1">
        <v>0.33300000000000002</v>
      </c>
      <c r="AC441" s="1">
        <v>2.6669999999999998</v>
      </c>
      <c r="AD441" s="1">
        <v>0</v>
      </c>
      <c r="AE441" s="1">
        <v>0</v>
      </c>
      <c r="AF441" s="1" t="e">
        <f t="shared" si="91"/>
        <v>#DIV/0!</v>
      </c>
      <c r="AH441" s="1">
        <f t="shared" si="99"/>
        <v>0.15983678387977787</v>
      </c>
      <c r="AI441" s="1">
        <f t="shared" si="100"/>
        <v>7.3437586955311926E-2</v>
      </c>
      <c r="AJ441" s="1">
        <f t="shared" si="101"/>
        <v>0.16342837630186102</v>
      </c>
      <c r="AK441" s="1">
        <f t="shared" si="102"/>
        <v>7.0814524929985145</v>
      </c>
      <c r="AL441" s="1" t="b">
        <f t="shared" si="103"/>
        <v>0</v>
      </c>
      <c r="AM441" s="1">
        <f t="shared" si="104"/>
        <v>3.2717051201829181</v>
      </c>
      <c r="AN441" s="1" t="b">
        <f t="shared" si="105"/>
        <v>0</v>
      </c>
      <c r="AO441" s="1">
        <v>9.4879999999999995</v>
      </c>
    </row>
    <row r="442" spans="1:41">
      <c r="A442" s="7">
        <v>439</v>
      </c>
      <c r="B442" s="9" t="s">
        <v>60</v>
      </c>
      <c r="C442" s="9" t="s">
        <v>61</v>
      </c>
      <c r="D442" s="9" t="s">
        <v>83</v>
      </c>
      <c r="E442" s="16" t="s">
        <v>61</v>
      </c>
      <c r="F442" s="2" t="b">
        <f t="shared" si="106"/>
        <v>0</v>
      </c>
      <c r="G442" s="2" t="b">
        <f t="shared" si="107"/>
        <v>0</v>
      </c>
      <c r="H442" s="1" t="s">
        <v>285</v>
      </c>
      <c r="M442" s="1">
        <f>PRODUCT(SUM(PRODUCT(R442,overview!$J$7),PRODUCT(W442,overview!$K$7),PRODUCT(AB442,overview!$L$7)),1/SUM(overview!$J$7:$L$7))</f>
        <v>0.98312500000000014</v>
      </c>
      <c r="N442" s="1">
        <f>PRODUCT(SUM(PRODUCT(S442,overview!$J$7),PRODUCT(X442,overview!$K$7),PRODUCT(AC442,overview!$L$7)),1/SUM(overview!$J$7:$L$7))</f>
        <v>2.0168750000000002</v>
      </c>
      <c r="O442" s="1">
        <f t="shared" si="92"/>
        <v>14</v>
      </c>
      <c r="P442" s="1">
        <f t="shared" si="93"/>
        <v>6</v>
      </c>
      <c r="Q442" s="1">
        <f t="shared" si="97"/>
        <v>0.20890699012793837</v>
      </c>
      <c r="R442" s="1">
        <v>1</v>
      </c>
      <c r="S442" s="1">
        <v>2</v>
      </c>
      <c r="T442" s="1">
        <v>6</v>
      </c>
      <c r="U442" s="1">
        <v>0</v>
      </c>
      <c r="V442" s="1">
        <f t="shared" si="94"/>
        <v>0</v>
      </c>
      <c r="W442" s="1">
        <v>0.97299999999999998</v>
      </c>
      <c r="X442" s="1">
        <v>2.0270000000000001</v>
      </c>
      <c r="Y442" s="1">
        <v>7</v>
      </c>
      <c r="Z442" s="1">
        <v>6</v>
      </c>
      <c r="AA442" s="1">
        <f t="shared" si="95"/>
        <v>0.41144548593981245</v>
      </c>
      <c r="AB442" s="1">
        <v>1</v>
      </c>
      <c r="AC442" s="1">
        <v>2</v>
      </c>
      <c r="AD442" s="1">
        <v>1</v>
      </c>
      <c r="AE442" s="1">
        <v>0</v>
      </c>
      <c r="AF442" s="1">
        <f t="shared" si="91"/>
        <v>0</v>
      </c>
      <c r="AH442" s="1">
        <f t="shared" si="99"/>
        <v>0.18270745228696925</v>
      </c>
      <c r="AI442" s="1">
        <f t="shared" si="100"/>
        <v>7.5191834701116803E-2</v>
      </c>
      <c r="AJ442" s="1">
        <f t="shared" si="101"/>
        <v>0.3019381162869772</v>
      </c>
      <c r="AK442" s="1">
        <f t="shared" si="102"/>
        <v>10.391780749170669</v>
      </c>
      <c r="AL442" s="1" t="b">
        <f t="shared" si="103"/>
        <v>1</v>
      </c>
      <c r="AM442" s="1">
        <f t="shared" si="104"/>
        <v>4.1788699070983073</v>
      </c>
      <c r="AN442" s="1" t="b">
        <f t="shared" si="105"/>
        <v>0</v>
      </c>
      <c r="AO442" s="1">
        <v>9.4879999999999995</v>
      </c>
    </row>
    <row r="443" spans="1:41">
      <c r="A443" s="7">
        <v>440</v>
      </c>
      <c r="B443" s="9" t="s">
        <v>60</v>
      </c>
      <c r="C443" s="9" t="s">
        <v>61</v>
      </c>
      <c r="D443" s="9" t="s">
        <v>83</v>
      </c>
      <c r="E443" s="16" t="s">
        <v>61</v>
      </c>
      <c r="F443" s="2" t="b">
        <f t="shared" si="106"/>
        <v>0</v>
      </c>
      <c r="G443" s="2" t="b">
        <f t="shared" si="107"/>
        <v>0</v>
      </c>
      <c r="H443" s="1" t="s">
        <v>285</v>
      </c>
      <c r="M443" s="1">
        <f>PRODUCT(SUM(PRODUCT(R443,overview!$J$7),PRODUCT(W443,overview!$K$7),PRODUCT(AB443,overview!$L$7)),1/SUM(overview!$J$7:$L$7))</f>
        <v>0.99375000000000002</v>
      </c>
      <c r="N443" s="1">
        <f>PRODUCT(SUM(PRODUCT(S443,overview!$J$7),PRODUCT(X443,overview!$K$7),PRODUCT(AC443,overview!$L$7)),1/SUM(overview!$J$7:$L$7))</f>
        <v>2.0062500000000001</v>
      </c>
      <c r="O443" s="1">
        <f t="shared" si="92"/>
        <v>12</v>
      </c>
      <c r="P443" s="1">
        <f t="shared" si="93"/>
        <v>3</v>
      </c>
      <c r="Q443" s="1">
        <f t="shared" si="97"/>
        <v>0.12383177570093458</v>
      </c>
      <c r="R443" s="1">
        <v>1</v>
      </c>
      <c r="S443" s="1">
        <v>2</v>
      </c>
      <c r="T443" s="1">
        <v>6</v>
      </c>
      <c r="U443" s="1">
        <v>0</v>
      </c>
      <c r="V443" s="1">
        <f t="shared" si="94"/>
        <v>0</v>
      </c>
      <c r="W443" s="1">
        <v>0.99</v>
      </c>
      <c r="X443" s="1">
        <v>2.0099999999999998</v>
      </c>
      <c r="Y443" s="1">
        <v>5</v>
      </c>
      <c r="Z443" s="1">
        <v>3</v>
      </c>
      <c r="AA443" s="1">
        <f t="shared" si="95"/>
        <v>0.29552238805970155</v>
      </c>
      <c r="AB443" s="1">
        <v>1</v>
      </c>
      <c r="AC443" s="1">
        <v>2</v>
      </c>
      <c r="AD443" s="1">
        <v>1</v>
      </c>
      <c r="AE443" s="1">
        <v>0</v>
      </c>
      <c r="AF443" s="1">
        <f t="shared" si="91"/>
        <v>0</v>
      </c>
      <c r="AH443" s="1">
        <f t="shared" si="99"/>
        <v>0.17871107476193801</v>
      </c>
      <c r="AI443" s="1">
        <f t="shared" si="100"/>
        <v>7.1186245759300784E-2</v>
      </c>
      <c r="AJ443" s="1">
        <f t="shared" si="101"/>
        <v>0.28082049146189081</v>
      </c>
      <c r="AK443" s="1">
        <f t="shared" si="102"/>
        <v>14.612025182676479</v>
      </c>
      <c r="AL443" s="1" t="b">
        <f t="shared" si="103"/>
        <v>1</v>
      </c>
      <c r="AM443" s="1">
        <f t="shared" si="104"/>
        <v>6.8114153644510251</v>
      </c>
      <c r="AN443" s="1" t="b">
        <f t="shared" si="105"/>
        <v>0</v>
      </c>
      <c r="AO443" s="1">
        <v>9.4879999999999995</v>
      </c>
    </row>
    <row r="444" spans="1:41">
      <c r="A444" s="7">
        <v>441</v>
      </c>
      <c r="B444" s="9" t="s">
        <v>60</v>
      </c>
      <c r="C444" s="9" t="s">
        <v>61</v>
      </c>
      <c r="D444" s="9" t="s">
        <v>32</v>
      </c>
      <c r="E444" s="16" t="s">
        <v>33</v>
      </c>
      <c r="F444" s="2" t="b">
        <f t="shared" si="106"/>
        <v>0</v>
      </c>
      <c r="G444" s="2" t="b">
        <f t="shared" si="107"/>
        <v>0</v>
      </c>
      <c r="H444" s="1" t="s">
        <v>285</v>
      </c>
      <c r="M444" s="1">
        <f>PRODUCT(SUM(PRODUCT(R444,overview!$J$7),PRODUCT(W444,overview!$K$7),PRODUCT(AB444,overview!$L$7)),1/SUM(overview!$J$7:$L$7))</f>
        <v>0.99750000000000005</v>
      </c>
      <c r="N444" s="1">
        <f>PRODUCT(SUM(PRODUCT(S444,overview!$J$7),PRODUCT(X444,overview!$K$7),PRODUCT(AC444,overview!$L$7)),1/SUM(overview!$J$7:$L$7))</f>
        <v>2.0024999999999999</v>
      </c>
      <c r="O444" s="1">
        <f t="shared" si="92"/>
        <v>16</v>
      </c>
      <c r="P444" s="1">
        <f t="shared" si="93"/>
        <v>13</v>
      </c>
      <c r="Q444" s="1">
        <f t="shared" si="97"/>
        <v>0.40472846441947569</v>
      </c>
      <c r="R444" s="1">
        <v>1</v>
      </c>
      <c r="S444" s="1">
        <v>2</v>
      </c>
      <c r="T444" s="1">
        <v>6</v>
      </c>
      <c r="U444" s="1">
        <v>1</v>
      </c>
      <c r="V444" s="1">
        <f t="shared" si="94"/>
        <v>8.3333333333333329E-2</v>
      </c>
      <c r="W444" s="1">
        <v>0.996</v>
      </c>
      <c r="X444" s="1">
        <v>2.004</v>
      </c>
      <c r="Y444" s="1">
        <v>9</v>
      </c>
      <c r="Z444" s="1">
        <v>10</v>
      </c>
      <c r="AA444" s="1">
        <f t="shared" si="95"/>
        <v>0.55222887558216904</v>
      </c>
      <c r="AB444" s="1">
        <v>1</v>
      </c>
      <c r="AC444" s="1">
        <v>2</v>
      </c>
      <c r="AD444" s="1">
        <v>1</v>
      </c>
      <c r="AE444" s="1">
        <v>2</v>
      </c>
      <c r="AF444" s="1">
        <f t="shared" si="91"/>
        <v>1</v>
      </c>
      <c r="AH444" s="1">
        <f t="shared" si="99"/>
        <v>0.19613638558871821</v>
      </c>
      <c r="AI444" s="1">
        <f t="shared" si="100"/>
        <v>5.2537665772813692E-2</v>
      </c>
      <c r="AJ444" s="1">
        <f t="shared" si="101"/>
        <v>0.28082049146189081</v>
      </c>
      <c r="AK444" s="1">
        <f t="shared" si="102"/>
        <v>19.88564532939191</v>
      </c>
      <c r="AL444" s="1" t="b">
        <f t="shared" si="103"/>
        <v>1</v>
      </c>
      <c r="AM444" s="1">
        <f t="shared" si="104"/>
        <v>10.99882431112893</v>
      </c>
      <c r="AN444" s="1" t="b">
        <f t="shared" si="105"/>
        <v>1</v>
      </c>
      <c r="AO444" s="1">
        <v>9.4879999999999995</v>
      </c>
    </row>
    <row r="445" spans="1:41">
      <c r="A445" s="7">
        <v>442</v>
      </c>
      <c r="B445" s="9" t="s">
        <v>47</v>
      </c>
      <c r="C445" s="9" t="s">
        <v>48</v>
      </c>
      <c r="D445" s="9" t="s">
        <v>79</v>
      </c>
      <c r="E445" s="16" t="s">
        <v>48</v>
      </c>
      <c r="F445" s="2" t="b">
        <f t="shared" si="106"/>
        <v>1</v>
      </c>
      <c r="G445" s="2" t="b">
        <f t="shared" si="107"/>
        <v>0</v>
      </c>
      <c r="H445" s="1" t="s">
        <v>285</v>
      </c>
      <c r="M445" s="1">
        <f>PRODUCT(SUM(PRODUCT(R445,overview!$J$7),PRODUCT(W445,overview!$K$7),PRODUCT(AB445,overview!$L$7)),1/SUM(overview!$J$7:$L$7))</f>
        <v>1.0589500000000001</v>
      </c>
      <c r="N445" s="1">
        <f>PRODUCT(SUM(PRODUCT(S445,overview!$J$7),PRODUCT(X445,overview!$K$7),PRODUCT(AC445,overview!$L$7)),1/SUM(overview!$J$7:$L$7))</f>
        <v>1.9410499999999999</v>
      </c>
      <c r="O445" s="1">
        <f t="shared" si="92"/>
        <v>14</v>
      </c>
      <c r="P445" s="1">
        <f t="shared" si="93"/>
        <v>5</v>
      </c>
      <c r="Q445" s="1">
        <f t="shared" si="97"/>
        <v>0.19484115740008168</v>
      </c>
      <c r="R445" s="1">
        <v>0.88800000000000001</v>
      </c>
      <c r="S445" s="1">
        <v>2.1120000000000001</v>
      </c>
      <c r="T445" s="1">
        <v>5</v>
      </c>
      <c r="U445" s="1">
        <v>3</v>
      </c>
      <c r="V445" s="1">
        <f t="shared" si="94"/>
        <v>0.25227272727272732</v>
      </c>
      <c r="W445" s="1">
        <v>1.157</v>
      </c>
      <c r="X445" s="1">
        <v>1.843</v>
      </c>
      <c r="Y445" s="1">
        <v>8</v>
      </c>
      <c r="Z445" s="1">
        <v>2</v>
      </c>
      <c r="AA445" s="1">
        <f t="shared" si="95"/>
        <v>0.15694519804666304</v>
      </c>
      <c r="AB445" s="1">
        <v>1.0009999999999999</v>
      </c>
      <c r="AC445" s="1">
        <v>1.9990000000000001</v>
      </c>
      <c r="AD445" s="1">
        <v>1</v>
      </c>
      <c r="AE445" s="1">
        <v>0</v>
      </c>
      <c r="AF445" s="1">
        <f t="shared" si="91"/>
        <v>0</v>
      </c>
      <c r="AH445" s="1">
        <f t="shared" si="99"/>
        <v>0.23825445365270892</v>
      </c>
      <c r="AI445" s="1">
        <f t="shared" si="100"/>
        <v>3.5594872255138299E-2</v>
      </c>
      <c r="AJ445" s="1">
        <f t="shared" si="101"/>
        <v>0.22959735199229056</v>
      </c>
      <c r="AK445" s="1">
        <f t="shared" si="102"/>
        <v>22.408993017043311</v>
      </c>
      <c r="AL445" s="1" t="b">
        <f t="shared" si="103"/>
        <v>1</v>
      </c>
      <c r="AM445" s="1">
        <f t="shared" si="104"/>
        <v>15.262114067856425</v>
      </c>
      <c r="AN445" s="1" t="b">
        <f t="shared" si="105"/>
        <v>1</v>
      </c>
      <c r="AO445" s="1">
        <v>9.4879999999999995</v>
      </c>
    </row>
    <row r="446" spans="1:41">
      <c r="A446" s="7">
        <v>443</v>
      </c>
      <c r="B446" s="9" t="s">
        <v>28</v>
      </c>
      <c r="C446" s="9" t="s">
        <v>29</v>
      </c>
      <c r="D446" s="9" t="s">
        <v>28</v>
      </c>
      <c r="E446" s="16" t="s">
        <v>29</v>
      </c>
      <c r="F446" s="2" t="b">
        <f t="shared" si="106"/>
        <v>0</v>
      </c>
      <c r="G446" s="2" t="b">
        <f t="shared" si="107"/>
        <v>0</v>
      </c>
      <c r="H446" s="1" t="s">
        <v>285</v>
      </c>
      <c r="M446" s="1">
        <f>PRODUCT(SUM(PRODUCT(R446,overview!$J$7),PRODUCT(W446,overview!$K$7),PRODUCT(AB446,overview!$L$7)),1/SUM(overview!$J$7:$L$7))</f>
        <v>0.71387500000000015</v>
      </c>
      <c r="N446" s="1">
        <f>PRODUCT(SUM(PRODUCT(S446,overview!$J$7),PRODUCT(X446,overview!$K$7),PRODUCT(AC446,overview!$L$7)),1/SUM(overview!$J$7:$L$7))</f>
        <v>2.2861250000000002</v>
      </c>
      <c r="O446" s="1">
        <f t="shared" si="92"/>
        <v>10</v>
      </c>
      <c r="P446" s="1">
        <f t="shared" si="93"/>
        <v>2</v>
      </c>
      <c r="Q446" s="1">
        <f t="shared" si="97"/>
        <v>6.2452840505221735E-2</v>
      </c>
      <c r="R446" s="1">
        <v>0.66700000000000004</v>
      </c>
      <c r="S446" s="1">
        <v>2.3330000000000002</v>
      </c>
      <c r="T446" s="1">
        <v>3</v>
      </c>
      <c r="U446" s="1">
        <v>0</v>
      </c>
      <c r="V446" s="1">
        <f t="shared" si="94"/>
        <v>0</v>
      </c>
      <c r="W446" s="1">
        <v>0.74199999999999999</v>
      </c>
      <c r="X446" s="1">
        <v>2.258</v>
      </c>
      <c r="Y446" s="1">
        <v>7</v>
      </c>
      <c r="Z446" s="1">
        <v>2</v>
      </c>
      <c r="AA446" s="1">
        <f t="shared" si="95"/>
        <v>9.3888396811337455E-2</v>
      </c>
      <c r="AB446" s="1">
        <v>0.66700000000000004</v>
      </c>
      <c r="AC446" s="1">
        <v>2.3330000000000002</v>
      </c>
      <c r="AD446" s="1">
        <v>0</v>
      </c>
      <c r="AE446" s="1">
        <v>0</v>
      </c>
      <c r="AF446" s="1" t="e">
        <f t="shared" si="91"/>
        <v>#DIV/0!</v>
      </c>
      <c r="AH446" s="1">
        <f t="shared" si="99"/>
        <v>0.27410617551462618</v>
      </c>
      <c r="AI446" s="1">
        <f t="shared" si="100"/>
        <v>4.7615779000478441E-2</v>
      </c>
      <c r="AJ446" s="1">
        <f t="shared" si="101"/>
        <v>0.24822002313327332</v>
      </c>
      <c r="AK446" s="1">
        <f t="shared" si="102"/>
        <v>30.422264008448497</v>
      </c>
      <c r="AL446" s="1" t="b">
        <f t="shared" si="103"/>
        <v>1</v>
      </c>
      <c r="AM446" s="1">
        <f t="shared" si="104"/>
        <v>21.600655781398157</v>
      </c>
      <c r="AN446" s="1" t="b">
        <f t="shared" si="105"/>
        <v>1</v>
      </c>
      <c r="AO446" s="1">
        <v>9.4879999999999995</v>
      </c>
    </row>
    <row r="447" spans="1:41">
      <c r="A447" s="7">
        <v>444</v>
      </c>
      <c r="B447" s="9" t="s">
        <v>47</v>
      </c>
      <c r="C447" s="9" t="s">
        <v>48</v>
      </c>
      <c r="D447" s="9" t="s">
        <v>47</v>
      </c>
      <c r="E447" s="16" t="s">
        <v>48</v>
      </c>
      <c r="F447" s="2" t="b">
        <f t="shared" si="106"/>
        <v>0</v>
      </c>
      <c r="G447" s="2" t="b">
        <f t="shared" si="107"/>
        <v>0</v>
      </c>
      <c r="H447" s="1" t="s">
        <v>285</v>
      </c>
      <c r="M447" s="1">
        <f>PRODUCT(SUM(PRODUCT(R447,overview!$J$7),PRODUCT(W447,overview!$K$7),PRODUCT(AB447,overview!$L$7)),1/SUM(overview!$J$7:$L$7))</f>
        <v>1.1062000000000001</v>
      </c>
      <c r="N447" s="1">
        <f>PRODUCT(SUM(PRODUCT(S447,overview!$J$7),PRODUCT(X447,overview!$K$7),PRODUCT(AC447,overview!$L$7)),1/SUM(overview!$J$7:$L$7))</f>
        <v>1.8937999999999999</v>
      </c>
      <c r="O447" s="1">
        <f t="shared" si="92"/>
        <v>19</v>
      </c>
      <c r="P447" s="1">
        <f t="shared" si="93"/>
        <v>3</v>
      </c>
      <c r="Q447" s="1">
        <f t="shared" si="97"/>
        <v>9.2228935418067828E-2</v>
      </c>
      <c r="R447" s="1">
        <v>1.119</v>
      </c>
      <c r="S447" s="1">
        <v>1.881</v>
      </c>
      <c r="T447" s="1">
        <v>13</v>
      </c>
      <c r="U447" s="1">
        <v>1</v>
      </c>
      <c r="V447" s="1">
        <f t="shared" si="94"/>
        <v>4.5761256287572084E-2</v>
      </c>
      <c r="W447" s="1">
        <v>1.109</v>
      </c>
      <c r="X447" s="1">
        <v>1.891</v>
      </c>
      <c r="Y447" s="1">
        <v>6</v>
      </c>
      <c r="Z447" s="1">
        <v>2</v>
      </c>
      <c r="AA447" s="1">
        <f t="shared" si="95"/>
        <v>0.19548739643927374</v>
      </c>
      <c r="AB447" s="1">
        <v>0.85699999999999998</v>
      </c>
      <c r="AC447" s="1">
        <v>2.1429999999999998</v>
      </c>
      <c r="AD447" s="1">
        <v>0</v>
      </c>
      <c r="AE447" s="1">
        <v>0</v>
      </c>
      <c r="AF447" s="1" t="e">
        <f t="shared" si="91"/>
        <v>#DIV/0!</v>
      </c>
      <c r="AH447" s="1">
        <f t="shared" si="99"/>
        <v>0.24672242156849061</v>
      </c>
      <c r="AI447" s="1">
        <f t="shared" si="100"/>
        <v>4.6849813228334258E-2</v>
      </c>
      <c r="AJ447" s="1">
        <f t="shared" si="101"/>
        <v>0.28082049146189081</v>
      </c>
      <c r="AK447" s="1">
        <f t="shared" si="102"/>
        <v>22.676463556104245</v>
      </c>
      <c r="AL447" s="1" t="b">
        <f t="shared" si="103"/>
        <v>1</v>
      </c>
      <c r="AM447" s="1">
        <f t="shared" si="104"/>
        <v>24.111011989714559</v>
      </c>
      <c r="AN447" s="1" t="b">
        <f t="shared" si="105"/>
        <v>1</v>
      </c>
      <c r="AO447" s="1">
        <v>9.4879999999999995</v>
      </c>
    </row>
    <row r="448" spans="1:41">
      <c r="A448" s="7">
        <v>445</v>
      </c>
      <c r="B448" s="9" t="s">
        <v>53</v>
      </c>
      <c r="C448" s="9" t="s">
        <v>33</v>
      </c>
      <c r="D448" s="9" t="s">
        <v>47</v>
      </c>
      <c r="E448" s="16" t="s">
        <v>48</v>
      </c>
      <c r="F448" s="2" t="b">
        <f t="shared" si="106"/>
        <v>1</v>
      </c>
      <c r="G448" s="2" t="b">
        <f t="shared" si="107"/>
        <v>1</v>
      </c>
      <c r="H448" s="1" t="s">
        <v>285</v>
      </c>
      <c r="M448" s="1">
        <f>PRODUCT(SUM(PRODUCT(R448,overview!$J$7),PRODUCT(W448,overview!$K$7),PRODUCT(AB448,overview!$L$7)),1/SUM(overview!$J$7:$L$7))</f>
        <v>0.90477499999999988</v>
      </c>
      <c r="N448" s="1">
        <f>PRODUCT(SUM(PRODUCT(S448,overview!$J$7),PRODUCT(X448,overview!$K$7),PRODUCT(AC448,overview!$L$7)),1/SUM(overview!$J$7:$L$7))</f>
        <v>2.0952250000000001</v>
      </c>
      <c r="O448" s="1">
        <f t="shared" si="92"/>
        <v>17</v>
      </c>
      <c r="P448" s="1">
        <f t="shared" si="93"/>
        <v>9</v>
      </c>
      <c r="Q448" s="1">
        <f t="shared" si="97"/>
        <v>0.22861436333174939</v>
      </c>
      <c r="R448" s="1">
        <v>0.99399999999999999</v>
      </c>
      <c r="S448" s="1">
        <v>2.0059999999999998</v>
      </c>
      <c r="T448" s="1">
        <v>9</v>
      </c>
      <c r="U448" s="1">
        <v>1</v>
      </c>
      <c r="V448" s="1">
        <f t="shared" si="94"/>
        <v>5.5057051069015185E-2</v>
      </c>
      <c r="W448" s="1">
        <v>0.85499999999999998</v>
      </c>
      <c r="X448" s="1">
        <v>2.145</v>
      </c>
      <c r="Y448" s="1">
        <v>8</v>
      </c>
      <c r="Z448" s="1">
        <v>7</v>
      </c>
      <c r="AA448" s="1">
        <f t="shared" si="95"/>
        <v>0.34877622377622375</v>
      </c>
      <c r="AB448" s="1">
        <v>0.9</v>
      </c>
      <c r="AC448" s="1">
        <v>2.1</v>
      </c>
      <c r="AD448" s="1">
        <v>0</v>
      </c>
      <c r="AE448" s="1">
        <v>1</v>
      </c>
      <c r="AF448" s="1" t="e">
        <f t="shared" si="91"/>
        <v>#DIV/0!</v>
      </c>
      <c r="AH448" s="1">
        <f t="shared" si="99"/>
        <v>0.27240019747475774</v>
      </c>
      <c r="AI448" s="1">
        <f t="shared" si="100"/>
        <v>4.765756862882279E-2</v>
      </c>
      <c r="AJ448" s="1">
        <f t="shared" si="101"/>
        <v>0.37442732194918782</v>
      </c>
      <c r="AK448" s="1">
        <f t="shared" si="102"/>
        <v>21.323011440702121</v>
      </c>
      <c r="AL448" s="1" t="b">
        <f t="shared" si="103"/>
        <v>1</v>
      </c>
      <c r="AM448" s="1">
        <f t="shared" si="104"/>
        <v>24.946840250327426</v>
      </c>
      <c r="AN448" s="1" t="b">
        <f t="shared" si="105"/>
        <v>1</v>
      </c>
      <c r="AO448" s="1">
        <v>9.4879999999999995</v>
      </c>
    </row>
    <row r="449" spans="1:41">
      <c r="A449" s="7">
        <v>446</v>
      </c>
      <c r="B449" s="9" t="s">
        <v>54</v>
      </c>
      <c r="C449" s="9" t="s">
        <v>55</v>
      </c>
      <c r="D449" s="9" t="s">
        <v>54</v>
      </c>
      <c r="E449" s="16" t="s">
        <v>55</v>
      </c>
      <c r="F449" s="2" t="b">
        <f t="shared" si="106"/>
        <v>0</v>
      </c>
      <c r="G449" s="2" t="b">
        <f t="shared" si="107"/>
        <v>0</v>
      </c>
      <c r="H449" s="1" t="s">
        <v>125</v>
      </c>
      <c r="M449" s="1">
        <f>PRODUCT(SUM(PRODUCT(R449,overview!$J$7),PRODUCT(W449,overview!$K$7),PRODUCT(AB449,overview!$L$7)),1/SUM(overview!$J$7:$L$7))</f>
        <v>0.375</v>
      </c>
      <c r="N449" s="1">
        <f>PRODUCT(SUM(PRODUCT(S449,overview!$J$7),PRODUCT(X449,overview!$K$7),PRODUCT(AC449,overview!$L$7)),1/SUM(overview!$J$7:$L$7))</f>
        <v>2.625</v>
      </c>
      <c r="O449" s="1">
        <f t="shared" si="92"/>
        <v>3</v>
      </c>
      <c r="P449" s="1">
        <f t="shared" si="93"/>
        <v>0</v>
      </c>
      <c r="Q449" s="1">
        <f t="shared" si="97"/>
        <v>0</v>
      </c>
      <c r="R449" s="1">
        <v>0.375</v>
      </c>
      <c r="S449" s="1">
        <v>2.625</v>
      </c>
      <c r="T449" s="1">
        <v>0</v>
      </c>
      <c r="U449" s="1">
        <v>0</v>
      </c>
      <c r="V449" s="1" t="e">
        <f t="shared" si="94"/>
        <v>#DIV/0!</v>
      </c>
      <c r="W449" s="1">
        <v>0.375</v>
      </c>
      <c r="X449" s="1">
        <v>2.625</v>
      </c>
      <c r="Y449" s="1">
        <v>3</v>
      </c>
      <c r="Z449" s="1">
        <v>0</v>
      </c>
      <c r="AA449" s="1">
        <f t="shared" si="95"/>
        <v>0</v>
      </c>
      <c r="AB449" s="1">
        <v>0.375</v>
      </c>
      <c r="AC449" s="1">
        <v>2.625</v>
      </c>
      <c r="AD449" s="1">
        <v>0</v>
      </c>
      <c r="AE449" s="1">
        <v>0</v>
      </c>
      <c r="AF449" s="1" t="e">
        <f t="shared" si="91"/>
        <v>#DIV/0!</v>
      </c>
      <c r="AH449" s="1">
        <f t="shared" si="99"/>
        <v>0.26059376921768479</v>
      </c>
      <c r="AI449" s="1">
        <f t="shared" si="100"/>
        <v>5.5004034096888484E-2</v>
      </c>
      <c r="AJ449" s="1">
        <f t="shared" si="101"/>
        <v>0.12701401966938691</v>
      </c>
      <c r="AK449" s="1">
        <f t="shared" si="102"/>
        <v>18.469741451905406</v>
      </c>
      <c r="AL449" s="1" t="b">
        <f t="shared" si="103"/>
        <v>1</v>
      </c>
      <c r="AM449" s="1">
        <f t="shared" si="104"/>
        <v>26.743776331806504</v>
      </c>
      <c r="AN449" s="1" t="b">
        <f t="shared" si="105"/>
        <v>1</v>
      </c>
      <c r="AO449" s="1">
        <v>9.4879999999999995</v>
      </c>
    </row>
    <row r="450" spans="1:41">
      <c r="A450" s="7">
        <v>447</v>
      </c>
      <c r="B450" s="9" t="s">
        <v>45</v>
      </c>
      <c r="C450" s="9" t="s">
        <v>46</v>
      </c>
      <c r="D450" s="9" t="s">
        <v>45</v>
      </c>
      <c r="E450" s="16" t="s">
        <v>46</v>
      </c>
      <c r="F450" s="2" t="b">
        <f t="shared" si="106"/>
        <v>0</v>
      </c>
      <c r="G450" s="2" t="b">
        <f t="shared" si="107"/>
        <v>0</v>
      </c>
      <c r="H450" s="1" t="s">
        <v>125</v>
      </c>
      <c r="M450" s="1">
        <f>PRODUCT(SUM(PRODUCT(R450,overview!$J$7),PRODUCT(W450,overview!$K$7),PRODUCT(AB450,overview!$L$7)),1/SUM(overview!$J$7:$L$7))</f>
        <v>1.0222500000000001</v>
      </c>
      <c r="N450" s="1">
        <f>PRODUCT(SUM(PRODUCT(S450,overview!$J$7),PRODUCT(X450,overview!$K$7),PRODUCT(AC450,overview!$L$7)),1/SUM(overview!$J$7:$L$7))</f>
        <v>1.9777500000000001</v>
      </c>
      <c r="O450" s="1">
        <f t="shared" si="92"/>
        <v>11</v>
      </c>
      <c r="P450" s="1">
        <f t="shared" si="93"/>
        <v>1</v>
      </c>
      <c r="Q450" s="1">
        <f t="shared" si="97"/>
        <v>4.6988657910159617E-2</v>
      </c>
      <c r="R450" s="1">
        <v>1.01</v>
      </c>
      <c r="S450" s="1">
        <v>1.99</v>
      </c>
      <c r="T450" s="1">
        <v>6</v>
      </c>
      <c r="U450" s="1">
        <v>0</v>
      </c>
      <c r="V450" s="1">
        <f t="shared" si="94"/>
        <v>0</v>
      </c>
      <c r="W450" s="1">
        <v>1.03</v>
      </c>
      <c r="X450" s="1">
        <v>1.97</v>
      </c>
      <c r="Y450" s="1">
        <v>5</v>
      </c>
      <c r="Z450" s="1">
        <v>1</v>
      </c>
      <c r="AA450" s="1">
        <f t="shared" si="95"/>
        <v>0.10456852791878173</v>
      </c>
      <c r="AB450" s="1">
        <v>1</v>
      </c>
      <c r="AC450" s="1">
        <v>2</v>
      </c>
      <c r="AD450" s="1">
        <v>0</v>
      </c>
      <c r="AE450" s="1">
        <v>0</v>
      </c>
      <c r="AF450" s="1" t="e">
        <f t="shared" si="91"/>
        <v>#DIV/0!</v>
      </c>
      <c r="AH450" s="1">
        <f t="shared" si="99"/>
        <v>0.25187439452800087</v>
      </c>
      <c r="AI450" s="1">
        <f t="shared" si="100"/>
        <v>3.4213150958181948E-2</v>
      </c>
      <c r="AJ450" s="1">
        <f t="shared" si="101"/>
        <v>0.19412309116149926</v>
      </c>
      <c r="AK450" s="1">
        <f t="shared" si="102"/>
        <v>14.665229616166933</v>
      </c>
      <c r="AL450" s="1" t="b">
        <f t="shared" si="103"/>
        <v>1</v>
      </c>
      <c r="AM450" s="1">
        <f t="shared" si="104"/>
        <v>33.127947946182772</v>
      </c>
      <c r="AN450" s="1" t="b">
        <f t="shared" si="105"/>
        <v>1</v>
      </c>
      <c r="AO450" s="1">
        <v>9.4879999999999995</v>
      </c>
    </row>
    <row r="451" spans="1:41">
      <c r="A451" s="7">
        <v>448</v>
      </c>
      <c r="B451" s="9" t="s">
        <v>56</v>
      </c>
      <c r="C451" s="9" t="s">
        <v>31</v>
      </c>
      <c r="D451" s="9" t="s">
        <v>30</v>
      </c>
      <c r="E451" s="16" t="s">
        <v>31</v>
      </c>
      <c r="F451" s="2" t="b">
        <f t="shared" si="106"/>
        <v>0</v>
      </c>
      <c r="G451" s="2" t="b">
        <f t="shared" si="107"/>
        <v>0</v>
      </c>
      <c r="H451" s="1" t="s">
        <v>125</v>
      </c>
      <c r="M451" s="1">
        <f>PRODUCT(SUM(PRODUCT(R451,overview!$J$7),PRODUCT(W451,overview!$K$7),PRODUCT(AB451,overview!$L$7)),1/SUM(overview!$J$7:$L$7))</f>
        <v>0.97062500000000007</v>
      </c>
      <c r="N451" s="1">
        <f>PRODUCT(SUM(PRODUCT(S451,overview!$J$7),PRODUCT(X451,overview!$K$7),PRODUCT(AC451,overview!$L$7)),1/SUM(overview!$J$7:$L$7))</f>
        <v>2.0293750000000004</v>
      </c>
      <c r="O451" s="1">
        <f t="shared" si="92"/>
        <v>9</v>
      </c>
      <c r="P451" s="1">
        <f t="shared" si="93"/>
        <v>7</v>
      </c>
      <c r="Q451" s="1">
        <f t="shared" si="97"/>
        <v>0.37200150566334728</v>
      </c>
      <c r="R451" s="1">
        <v>1</v>
      </c>
      <c r="S451" s="1">
        <v>2</v>
      </c>
      <c r="T451" s="1">
        <v>5</v>
      </c>
      <c r="U451" s="1">
        <v>0</v>
      </c>
      <c r="V451" s="1">
        <f t="shared" si="94"/>
        <v>0</v>
      </c>
      <c r="W451" s="1">
        <v>0.95299999999999996</v>
      </c>
      <c r="X451" s="1">
        <v>2.0470000000000002</v>
      </c>
      <c r="Y451" s="1">
        <v>3</v>
      </c>
      <c r="Z451" s="1">
        <v>7</v>
      </c>
      <c r="AA451" s="1">
        <f t="shared" si="95"/>
        <v>1.0863051620257285</v>
      </c>
      <c r="AB451" s="1">
        <v>1</v>
      </c>
      <c r="AC451" s="1">
        <v>2</v>
      </c>
      <c r="AD451" s="1">
        <v>1</v>
      </c>
      <c r="AE451" s="1">
        <v>0</v>
      </c>
      <c r="AF451" s="1">
        <f t="shared" ref="AF451:AF514" si="108">PRODUCT(AE451,1/AD451,1/AC451,AB451)</f>
        <v>0</v>
      </c>
      <c r="AH451" s="1">
        <f t="shared" si="99"/>
        <v>0.26415094339622636</v>
      </c>
      <c r="AI451" s="1">
        <f t="shared" si="100"/>
        <v>3.3675630747781321E-2</v>
      </c>
      <c r="AJ451" s="1">
        <f t="shared" si="101"/>
        <v>0.13715426290276592</v>
      </c>
      <c r="AK451" s="1">
        <f t="shared" si="102"/>
        <v>3.9729589322744787</v>
      </c>
      <c r="AL451" s="1" t="b">
        <f t="shared" si="103"/>
        <v>0</v>
      </c>
      <c r="AM451" s="1">
        <f t="shared" si="104"/>
        <v>34.483127881724073</v>
      </c>
      <c r="AN451" s="1" t="b">
        <f t="shared" si="105"/>
        <v>1</v>
      </c>
      <c r="AO451" s="1">
        <v>9.4879999999999995</v>
      </c>
    </row>
    <row r="452" spans="1:41">
      <c r="A452" s="7">
        <v>449</v>
      </c>
      <c r="B452" s="9" t="s">
        <v>47</v>
      </c>
      <c r="C452" s="9" t="s">
        <v>48</v>
      </c>
      <c r="D452" s="9" t="s">
        <v>47</v>
      </c>
      <c r="E452" s="16" t="s">
        <v>48</v>
      </c>
      <c r="F452" s="2" t="b">
        <f t="shared" si="106"/>
        <v>0</v>
      </c>
      <c r="G452" s="2" t="b">
        <f t="shared" si="107"/>
        <v>0</v>
      </c>
      <c r="H452" s="1" t="s">
        <v>125</v>
      </c>
      <c r="M452" s="1">
        <f>PRODUCT(SUM(PRODUCT(R452,overview!$J$7),PRODUCT(W452,overview!$K$7),PRODUCT(AB452,overview!$L$7)),1/SUM(overview!$J$7:$L$7))</f>
        <v>0.94352500000000006</v>
      </c>
      <c r="N452" s="1">
        <f>PRODUCT(SUM(PRODUCT(S452,overview!$J$7),PRODUCT(X452,overview!$K$7),PRODUCT(AC452,overview!$L$7)),1/SUM(overview!$J$7:$L$7))</f>
        <v>2.0564750000000003</v>
      </c>
      <c r="O452" s="1">
        <f t="shared" ref="O452:O515" si="109">SUM(T452,Y452,AD452)</f>
        <v>15</v>
      </c>
      <c r="P452" s="1">
        <f t="shared" ref="P452:P515" si="110">SUM(U452,Z452,AE452)</f>
        <v>5</v>
      </c>
      <c r="Q452" s="1">
        <f t="shared" si="97"/>
        <v>0.15293564635278004</v>
      </c>
      <c r="R452" s="1">
        <v>0.95599999999999996</v>
      </c>
      <c r="S452" s="1">
        <v>2.044</v>
      </c>
      <c r="T452" s="1">
        <v>5</v>
      </c>
      <c r="U452" s="1">
        <v>1</v>
      </c>
      <c r="V452" s="1">
        <f t="shared" ref="V452:V515" si="111">PRODUCT(U452,1/T452,1/S452,R452)</f>
        <v>9.3542074363992159E-2</v>
      </c>
      <c r="W452" s="1">
        <v>0.94</v>
      </c>
      <c r="X452" s="1">
        <v>2.06</v>
      </c>
      <c r="Y452" s="1">
        <v>10</v>
      </c>
      <c r="Z452" s="1">
        <v>4</v>
      </c>
      <c r="AA452" s="1">
        <f t="shared" ref="AA452:AA515" si="112">PRODUCT(Z452,1/Y452,1/X452,W452)</f>
        <v>0.18252427184466022</v>
      </c>
      <c r="AB452" s="1">
        <v>0.85699999999999998</v>
      </c>
      <c r="AC452" s="1">
        <v>2.1429999999999998</v>
      </c>
      <c r="AD452" s="1">
        <v>0</v>
      </c>
      <c r="AE452" s="1">
        <v>0</v>
      </c>
      <c r="AF452" s="1" t="e">
        <f t="shared" si="108"/>
        <v>#DIV/0!</v>
      </c>
      <c r="AH452" s="1">
        <f t="shared" si="99"/>
        <v>0.29475326860443313</v>
      </c>
      <c r="AI452" s="1">
        <f t="shared" si="100"/>
        <v>2.7553691791937642E-2</v>
      </c>
      <c r="AJ452" s="1">
        <f t="shared" si="101"/>
        <v>0.12765065794987848</v>
      </c>
      <c r="AK452" s="1">
        <f t="shared" si="102"/>
        <v>2.1755609532577642</v>
      </c>
      <c r="AL452" s="1" t="b">
        <f t="shared" si="103"/>
        <v>0</v>
      </c>
      <c r="AM452" s="1">
        <f t="shared" si="104"/>
        <v>41.886532318636405</v>
      </c>
      <c r="AN452" s="1" t="b">
        <f t="shared" si="105"/>
        <v>1</v>
      </c>
      <c r="AO452" s="1">
        <v>9.4879999999999995</v>
      </c>
    </row>
    <row r="453" spans="1:41">
      <c r="A453" s="7">
        <v>450</v>
      </c>
      <c r="B453" s="9" t="s">
        <v>51</v>
      </c>
      <c r="C453" s="9" t="s">
        <v>52</v>
      </c>
      <c r="D453" s="9" t="s">
        <v>51</v>
      </c>
      <c r="E453" s="16" t="s">
        <v>52</v>
      </c>
      <c r="F453" s="2" t="b">
        <f t="shared" si="106"/>
        <v>0</v>
      </c>
      <c r="G453" s="2" t="b">
        <f t="shared" si="107"/>
        <v>0</v>
      </c>
      <c r="H453" s="1" t="s">
        <v>125</v>
      </c>
      <c r="M453" s="1">
        <f>PRODUCT(SUM(PRODUCT(R453,overview!$J$7),PRODUCT(W453,overview!$K$7),PRODUCT(AB453,overview!$L$7)),1/SUM(overview!$J$7:$L$7))</f>
        <v>0.33424999999999999</v>
      </c>
      <c r="N453" s="1">
        <f>PRODUCT(SUM(PRODUCT(S453,overview!$J$7),PRODUCT(X453,overview!$K$7),PRODUCT(AC453,overview!$L$7)),1/SUM(overview!$J$7:$L$7))</f>
        <v>2.6657500000000001</v>
      </c>
      <c r="O453" s="1">
        <f t="shared" si="109"/>
        <v>4</v>
      </c>
      <c r="P453" s="1">
        <f t="shared" si="110"/>
        <v>3</v>
      </c>
      <c r="Q453" s="1">
        <f t="shared" ref="Q453:Q516" si="113">PRODUCT(P453,1/O453,1/$N453,$M453)</f>
        <v>9.4040138797711711E-2</v>
      </c>
      <c r="R453" s="1">
        <v>0.33300000000000002</v>
      </c>
      <c r="S453" s="1">
        <v>2.6669999999999998</v>
      </c>
      <c r="T453" s="1">
        <v>1</v>
      </c>
      <c r="U453" s="1">
        <v>0</v>
      </c>
      <c r="V453" s="1">
        <f t="shared" si="111"/>
        <v>0</v>
      </c>
      <c r="W453" s="1">
        <v>0.33500000000000002</v>
      </c>
      <c r="X453" s="1">
        <v>2.665</v>
      </c>
      <c r="Y453" s="1">
        <v>3</v>
      </c>
      <c r="Z453" s="1">
        <v>3</v>
      </c>
      <c r="AA453" s="1">
        <f t="shared" si="112"/>
        <v>0.12570356472795496</v>
      </c>
      <c r="AB453" s="1">
        <v>0.33300000000000002</v>
      </c>
      <c r="AC453" s="1">
        <v>2.6669999999999998</v>
      </c>
      <c r="AD453" s="1">
        <v>0</v>
      </c>
      <c r="AE453" s="1">
        <v>0</v>
      </c>
      <c r="AF453" s="1" t="e">
        <f t="shared" si="108"/>
        <v>#DIV/0!</v>
      </c>
      <c r="AH453" s="1">
        <f t="shared" si="99"/>
        <v>0.27798093248008354</v>
      </c>
      <c r="AI453" s="1">
        <f t="shared" si="100"/>
        <v>4.3216371807642477E-2</v>
      </c>
      <c r="AJ453" s="1">
        <f t="shared" si="101"/>
        <v>0</v>
      </c>
      <c r="AK453" s="1">
        <f t="shared" si="102"/>
        <v>0.15892875534495732</v>
      </c>
      <c r="AL453" s="1" t="b">
        <f t="shared" si="103"/>
        <v>0</v>
      </c>
      <c r="AM453" s="1">
        <f t="shared" si="104"/>
        <v>42.669267103799996</v>
      </c>
      <c r="AN453" s="1" t="b">
        <f t="shared" si="105"/>
        <v>1</v>
      </c>
      <c r="AO453" s="1">
        <v>9.4879999999999995</v>
      </c>
    </row>
    <row r="454" spans="1:41">
      <c r="A454" s="7">
        <v>451</v>
      </c>
      <c r="B454" s="9" t="s">
        <v>30</v>
      </c>
      <c r="C454" s="9" t="s">
        <v>31</v>
      </c>
      <c r="D454" s="9" t="s">
        <v>30</v>
      </c>
      <c r="E454" s="16" t="s">
        <v>31</v>
      </c>
      <c r="F454" s="2" t="b">
        <f t="shared" si="106"/>
        <v>0</v>
      </c>
      <c r="G454" s="2" t="b">
        <f t="shared" si="107"/>
        <v>0</v>
      </c>
      <c r="H454" s="1" t="s">
        <v>125</v>
      </c>
      <c r="J454" s="2"/>
      <c r="M454" s="1">
        <f>PRODUCT(SUM(PRODUCT(R454,overview!$J$7),PRODUCT(W454,overview!$K$7),PRODUCT(AB454,overview!$L$7)),1/SUM(overview!$J$7:$L$7))</f>
        <v>0.95937500000000009</v>
      </c>
      <c r="N454" s="1">
        <f>PRODUCT(SUM(PRODUCT(S454,overview!$J$7),PRODUCT(X454,overview!$K$7),PRODUCT(AC454,overview!$L$7)),1/SUM(overview!$J$7:$L$7))</f>
        <v>2.0406249999999999</v>
      </c>
      <c r="O454" s="1">
        <f t="shared" si="109"/>
        <v>12</v>
      </c>
      <c r="P454" s="1">
        <f t="shared" si="110"/>
        <v>9</v>
      </c>
      <c r="Q454" s="1">
        <f t="shared" si="113"/>
        <v>0.35260336906584994</v>
      </c>
      <c r="R454" s="1">
        <v>1</v>
      </c>
      <c r="S454" s="1">
        <v>2</v>
      </c>
      <c r="T454" s="1">
        <v>5</v>
      </c>
      <c r="U454" s="1">
        <v>0</v>
      </c>
      <c r="V454" s="1">
        <f t="shared" si="111"/>
        <v>0</v>
      </c>
      <c r="W454" s="1">
        <v>0.93500000000000005</v>
      </c>
      <c r="X454" s="1">
        <v>2.0649999999999999</v>
      </c>
      <c r="Y454" s="1">
        <v>7</v>
      </c>
      <c r="Z454" s="1">
        <v>9</v>
      </c>
      <c r="AA454" s="1">
        <f t="shared" si="112"/>
        <v>0.58215150466966448</v>
      </c>
      <c r="AB454" s="1">
        <v>1</v>
      </c>
      <c r="AC454" s="1">
        <v>2</v>
      </c>
      <c r="AD454" s="1">
        <v>0</v>
      </c>
      <c r="AE454" s="1">
        <v>0</v>
      </c>
      <c r="AF454" s="1" t="e">
        <f t="shared" si="108"/>
        <v>#DIV/0!</v>
      </c>
      <c r="AH454" s="1">
        <f t="shared" si="99"/>
        <v>0.31690521963482632</v>
      </c>
      <c r="AI454" s="1">
        <f t="shared" si="100"/>
        <v>4.0818393598703533E-2</v>
      </c>
      <c r="AJ454" s="1">
        <f t="shared" si="101"/>
        <v>0</v>
      </c>
      <c r="AK454" s="1">
        <f t="shared" si="102"/>
        <v>0.11438618033037345</v>
      </c>
      <c r="AL454" s="1" t="b">
        <f t="shared" si="103"/>
        <v>0</v>
      </c>
      <c r="AM454" s="1">
        <f t="shared" si="104"/>
        <v>37.624742895123276</v>
      </c>
      <c r="AN454" s="1" t="b">
        <f t="shared" si="105"/>
        <v>1</v>
      </c>
      <c r="AO454" s="1">
        <v>9.4879999999999995</v>
      </c>
    </row>
    <row r="455" spans="1:41">
      <c r="A455" s="7">
        <v>452</v>
      </c>
      <c r="B455" s="9" t="s">
        <v>36</v>
      </c>
      <c r="C455" s="9" t="s">
        <v>37</v>
      </c>
      <c r="D455" s="9" t="s">
        <v>84</v>
      </c>
      <c r="E455" s="16" t="s">
        <v>37</v>
      </c>
      <c r="F455" s="2" t="b">
        <f t="shared" si="106"/>
        <v>0</v>
      </c>
      <c r="G455" s="2" t="b">
        <f t="shared" si="107"/>
        <v>1</v>
      </c>
      <c r="H455" s="1" t="s">
        <v>125</v>
      </c>
      <c r="M455" s="1">
        <f>PRODUCT(SUM(PRODUCT(R455,overview!$J$7),PRODUCT(W455,overview!$K$7),PRODUCT(AB455,overview!$L$7)),1/SUM(overview!$J$7:$L$7))</f>
        <v>1.0591000000000002</v>
      </c>
      <c r="N455" s="1">
        <f>PRODUCT(SUM(PRODUCT(S455,overview!$J$7),PRODUCT(X455,overview!$K$7),PRODUCT(AC455,overview!$L$7)),1/SUM(overview!$J$7:$L$7))</f>
        <v>1.9409000000000003</v>
      </c>
      <c r="O455" s="1">
        <f t="shared" si="109"/>
        <v>12</v>
      </c>
      <c r="P455" s="1">
        <f t="shared" si="110"/>
        <v>7</v>
      </c>
      <c r="Q455" s="1">
        <f t="shared" si="113"/>
        <v>0.31831023408384418</v>
      </c>
      <c r="R455" s="1">
        <v>1.0660000000000001</v>
      </c>
      <c r="S455" s="1">
        <v>1.9339999999999999</v>
      </c>
      <c r="T455" s="1">
        <v>6</v>
      </c>
      <c r="U455" s="1">
        <v>2</v>
      </c>
      <c r="V455" s="1">
        <f t="shared" si="111"/>
        <v>0.18372974836263359</v>
      </c>
      <c r="W455" s="1">
        <v>1.0529999999999999</v>
      </c>
      <c r="X455" s="1">
        <v>1.9470000000000001</v>
      </c>
      <c r="Y455" s="1">
        <v>5</v>
      </c>
      <c r="Z455" s="1">
        <v>5</v>
      </c>
      <c r="AA455" s="1">
        <f t="shared" si="112"/>
        <v>0.54083204930662554</v>
      </c>
      <c r="AB455" s="1">
        <v>1.115</v>
      </c>
      <c r="AC455" s="1">
        <v>1.885</v>
      </c>
      <c r="AD455" s="1">
        <v>1</v>
      </c>
      <c r="AE455" s="1">
        <v>0</v>
      </c>
      <c r="AF455" s="1">
        <f t="shared" si="108"/>
        <v>0</v>
      </c>
      <c r="AH455" s="1">
        <f t="shared" si="99"/>
        <v>0.29904000005436587</v>
      </c>
      <c r="AI455" s="1">
        <f t="shared" si="100"/>
        <v>4.2322985165927522E-2</v>
      </c>
      <c r="AJ455" s="1">
        <f t="shared" si="101"/>
        <v>0</v>
      </c>
      <c r="AK455" s="1">
        <f t="shared" si="102"/>
        <v>0.98673170648330766</v>
      </c>
      <c r="AL455" s="1" t="b">
        <f t="shared" si="103"/>
        <v>0</v>
      </c>
      <c r="AM455" s="1">
        <f t="shared" si="104"/>
        <v>31.00214730706589</v>
      </c>
      <c r="AN455" s="1" t="b">
        <f t="shared" si="105"/>
        <v>1</v>
      </c>
      <c r="AO455" s="1">
        <v>9.4879999999999995</v>
      </c>
    </row>
    <row r="456" spans="1:41">
      <c r="A456" s="7">
        <v>453</v>
      </c>
      <c r="B456" s="9" t="s">
        <v>76</v>
      </c>
      <c r="C456" s="9" t="s">
        <v>46</v>
      </c>
      <c r="D456" s="9" t="s">
        <v>76</v>
      </c>
      <c r="E456" s="16" t="s">
        <v>46</v>
      </c>
      <c r="F456" s="2" t="b">
        <f t="shared" si="106"/>
        <v>0</v>
      </c>
      <c r="G456" s="2" t="b">
        <f t="shared" si="107"/>
        <v>0</v>
      </c>
      <c r="H456" s="1" t="s">
        <v>125</v>
      </c>
      <c r="M456" s="1">
        <f>PRODUCT(SUM(PRODUCT(R456,overview!$J$7),PRODUCT(W456,overview!$K$7),PRODUCT(AB456,overview!$L$7)),1/SUM(overview!$J$7:$L$7))</f>
        <v>1.0891250000000001</v>
      </c>
      <c r="N456" s="1">
        <f>PRODUCT(SUM(PRODUCT(S456,overview!$J$7),PRODUCT(X456,overview!$K$7),PRODUCT(AC456,overview!$L$7)),1/SUM(overview!$J$7:$L$7))</f>
        <v>1.9108750000000001</v>
      </c>
      <c r="O456" s="1">
        <f t="shared" si="109"/>
        <v>15</v>
      </c>
      <c r="P456" s="1">
        <f t="shared" si="110"/>
        <v>1</v>
      </c>
      <c r="Q456" s="1">
        <f t="shared" si="113"/>
        <v>3.799742700769717E-2</v>
      </c>
      <c r="R456" s="1">
        <v>1.085</v>
      </c>
      <c r="S456" s="1">
        <v>1.915</v>
      </c>
      <c r="T456" s="1">
        <v>7</v>
      </c>
      <c r="U456" s="1">
        <v>0</v>
      </c>
      <c r="V456" s="1">
        <f t="shared" si="111"/>
        <v>0</v>
      </c>
      <c r="W456" s="1">
        <v>1.0900000000000001</v>
      </c>
      <c r="X456" s="1">
        <v>1.91</v>
      </c>
      <c r="Y456" s="1">
        <v>8</v>
      </c>
      <c r="Z456" s="1">
        <v>1</v>
      </c>
      <c r="AA456" s="1">
        <f t="shared" si="112"/>
        <v>7.1335078534031413E-2</v>
      </c>
      <c r="AB456" s="1">
        <v>1.125</v>
      </c>
      <c r="AC456" s="1">
        <v>1.875</v>
      </c>
      <c r="AD456" s="1">
        <v>0</v>
      </c>
      <c r="AE456" s="1">
        <v>0</v>
      </c>
      <c r="AF456" s="1" t="e">
        <f t="shared" si="108"/>
        <v>#DIV/0!</v>
      </c>
      <c r="AH456" s="1">
        <f t="shared" ref="AH456:AH519" si="114">(SUM(Z452:Z462)*SUM(W452:W462))/(SUM(Y452:Y462)*SUM(X452:X462))</f>
        <v>0.21490122830194403</v>
      </c>
      <c r="AI456" s="1">
        <f t="shared" ref="AI456:AI519" si="115">(SUM(U452:U462)*SUM(R452:R462))/(SUM(T452:T462)*SUM(S452:S462))</f>
        <v>4.0414924584964373E-2</v>
      </c>
      <c r="AJ456" s="1">
        <f t="shared" ref="AJ456:AJ519" si="116">(SUM(AE452:AE462)*SUM(AB452:AB462))/(SUM(AD452:AD462)*SUM(AC452:AC462))</f>
        <v>0</v>
      </c>
      <c r="AK456" s="1">
        <f t="shared" si="102"/>
        <v>0.94132066150804294</v>
      </c>
      <c r="AL456" s="1" t="b">
        <f t="shared" si="103"/>
        <v>0</v>
      </c>
      <c r="AM456" s="1">
        <f t="shared" si="104"/>
        <v>29.752982449262632</v>
      </c>
      <c r="AN456" s="1" t="b">
        <f t="shared" si="105"/>
        <v>1</v>
      </c>
      <c r="AO456" s="1">
        <v>9.4879999999999995</v>
      </c>
    </row>
    <row r="457" spans="1:41">
      <c r="A457" s="7">
        <v>454</v>
      </c>
      <c r="B457" s="9" t="s">
        <v>74</v>
      </c>
      <c r="C457" s="9" t="s">
        <v>1</v>
      </c>
      <c r="D457" s="9" t="s">
        <v>75</v>
      </c>
      <c r="E457" s="16" t="s">
        <v>1</v>
      </c>
      <c r="F457" s="2" t="b">
        <f t="shared" si="106"/>
        <v>1</v>
      </c>
      <c r="G457" s="2" t="b">
        <f t="shared" si="107"/>
        <v>1</v>
      </c>
      <c r="H457" s="1" t="s">
        <v>125</v>
      </c>
      <c r="M457" s="1">
        <f>PRODUCT(SUM(PRODUCT(R457,overview!$J$7),PRODUCT(W457,overview!$K$7),PRODUCT(AB457,overview!$L$7)),1/SUM(overview!$J$7:$L$7))</f>
        <v>1.043075</v>
      </c>
      <c r="N457" s="1">
        <f>PRODUCT(SUM(PRODUCT(S457,overview!$J$7),PRODUCT(X457,overview!$K$7),PRODUCT(AC457,overview!$L$7)),1/SUM(overview!$J$7:$L$7))</f>
        <v>1.9569249999999998</v>
      </c>
      <c r="O457" s="1">
        <f t="shared" si="109"/>
        <v>17</v>
      </c>
      <c r="P457" s="1">
        <f t="shared" si="110"/>
        <v>3</v>
      </c>
      <c r="Q457" s="1">
        <f t="shared" si="113"/>
        <v>9.406188730969732E-2</v>
      </c>
      <c r="R457" s="1">
        <v>1.1100000000000001</v>
      </c>
      <c r="S457" s="1">
        <v>1.89</v>
      </c>
      <c r="T457" s="1">
        <v>8</v>
      </c>
      <c r="U457" s="1">
        <v>0</v>
      </c>
      <c r="V457" s="1">
        <f t="shared" si="111"/>
        <v>0</v>
      </c>
      <c r="W457" s="1">
        <v>1.0049999999999999</v>
      </c>
      <c r="X457" s="1">
        <v>1.9950000000000001</v>
      </c>
      <c r="Y457" s="1">
        <v>8</v>
      </c>
      <c r="Z457" s="1">
        <v>3</v>
      </c>
      <c r="AA457" s="1">
        <f t="shared" si="112"/>
        <v>0.18890977443609019</v>
      </c>
      <c r="AB457" s="1">
        <v>1.0580000000000001</v>
      </c>
      <c r="AC457" s="1">
        <v>1.9419999999999999</v>
      </c>
      <c r="AD457" s="1">
        <v>1</v>
      </c>
      <c r="AE457" s="1">
        <v>0</v>
      </c>
      <c r="AF457" s="1">
        <f t="shared" si="108"/>
        <v>0</v>
      </c>
      <c r="AH457" s="1">
        <f t="shared" si="114"/>
        <v>0.19469800088989755</v>
      </c>
      <c r="AI457" s="1">
        <f t="shared" si="115"/>
        <v>3.0573666139423635E-2</v>
      </c>
      <c r="AJ457" s="1">
        <f t="shared" si="116"/>
        <v>0</v>
      </c>
      <c r="AK457" s="1">
        <f t="shared" si="102"/>
        <v>0.9836750312932373</v>
      </c>
      <c r="AL457" s="1" t="b">
        <f t="shared" si="103"/>
        <v>0</v>
      </c>
      <c r="AM457" s="1">
        <f t="shared" si="104"/>
        <v>23.856462256147349</v>
      </c>
      <c r="AN457" s="1" t="b">
        <f t="shared" si="105"/>
        <v>1</v>
      </c>
      <c r="AO457" s="1">
        <v>9.4879999999999995</v>
      </c>
    </row>
    <row r="458" spans="1:41">
      <c r="A458" s="7">
        <v>455</v>
      </c>
      <c r="B458" s="9" t="s">
        <v>54</v>
      </c>
      <c r="C458" s="9" t="s">
        <v>55</v>
      </c>
      <c r="D458" s="9" t="s">
        <v>54</v>
      </c>
      <c r="E458" s="16" t="s">
        <v>55</v>
      </c>
      <c r="F458" s="2" t="b">
        <f t="shared" si="106"/>
        <v>0</v>
      </c>
      <c r="G458" s="2" t="b">
        <f t="shared" si="107"/>
        <v>0</v>
      </c>
      <c r="H458" s="1" t="s">
        <v>125</v>
      </c>
      <c r="M458" s="1">
        <f>PRODUCT(SUM(PRODUCT(R458,overview!$J$7),PRODUCT(W458,overview!$K$7),PRODUCT(AB458,overview!$L$7)),1/SUM(overview!$J$7:$L$7))</f>
        <v>0.52687499999999998</v>
      </c>
      <c r="N458" s="1">
        <f>PRODUCT(SUM(PRODUCT(S458,overview!$J$7),PRODUCT(X458,overview!$K$7),PRODUCT(AC458,overview!$L$7)),1/SUM(overview!$J$7:$L$7))</f>
        <v>2.4731250000000005</v>
      </c>
      <c r="O458" s="1">
        <f t="shared" si="109"/>
        <v>8.5</v>
      </c>
      <c r="P458" s="1">
        <f t="shared" si="110"/>
        <v>8.5</v>
      </c>
      <c r="Q458" s="1">
        <f t="shared" si="113"/>
        <v>0.21304018195602725</v>
      </c>
      <c r="R458" s="1">
        <v>0.375</v>
      </c>
      <c r="S458" s="1">
        <v>2.625</v>
      </c>
      <c r="T458" s="1">
        <v>5</v>
      </c>
      <c r="U458" s="1">
        <v>0</v>
      </c>
      <c r="V458" s="1">
        <f t="shared" si="111"/>
        <v>0</v>
      </c>
      <c r="W458" s="1">
        <v>0.61799999999999999</v>
      </c>
      <c r="X458" s="1">
        <v>2.3820000000000001</v>
      </c>
      <c r="Y458" s="1">
        <v>3.5</v>
      </c>
      <c r="Z458" s="1">
        <v>8.5</v>
      </c>
      <c r="AA458" s="1">
        <f t="shared" si="112"/>
        <v>0.63008276358402293</v>
      </c>
      <c r="AB458" s="1">
        <v>0.375</v>
      </c>
      <c r="AC458" s="1">
        <v>2.625</v>
      </c>
      <c r="AD458" s="1">
        <v>0</v>
      </c>
      <c r="AE458" s="1">
        <v>0</v>
      </c>
      <c r="AF458" s="1" t="e">
        <f t="shared" si="108"/>
        <v>#DIV/0!</v>
      </c>
      <c r="AH458" s="1">
        <f t="shared" si="114"/>
        <v>0.22115432232799639</v>
      </c>
      <c r="AI458" s="1">
        <f t="shared" si="115"/>
        <v>3.4134162812589533E-2</v>
      </c>
      <c r="AJ458" s="1">
        <f t="shared" si="116"/>
        <v>0</v>
      </c>
      <c r="AK458" s="1">
        <f t="shared" si="102"/>
        <v>0.94239252294332021</v>
      </c>
      <c r="AL458" s="1" t="b">
        <f t="shared" si="103"/>
        <v>0</v>
      </c>
      <c r="AM458" s="1">
        <f t="shared" si="104"/>
        <v>21.402297608477532</v>
      </c>
      <c r="AN458" s="1" t="b">
        <f t="shared" si="105"/>
        <v>1</v>
      </c>
      <c r="AO458" s="1">
        <v>9.4879999999999995</v>
      </c>
    </row>
    <row r="459" spans="1:41">
      <c r="A459" s="7">
        <v>456</v>
      </c>
      <c r="B459" s="9" t="s">
        <v>47</v>
      </c>
      <c r="C459" s="9" t="s">
        <v>48</v>
      </c>
      <c r="D459" s="9" t="s">
        <v>47</v>
      </c>
      <c r="E459" s="16" t="s">
        <v>48</v>
      </c>
      <c r="F459" s="2" t="b">
        <f t="shared" si="106"/>
        <v>0</v>
      </c>
      <c r="G459" s="2" t="b">
        <f t="shared" si="107"/>
        <v>0</v>
      </c>
      <c r="H459" s="1" t="s">
        <v>125</v>
      </c>
      <c r="M459" s="1">
        <f>PRODUCT(SUM(PRODUCT(R459,overview!$J$7),PRODUCT(W459,overview!$K$7),PRODUCT(AB459,overview!$L$7)),1/SUM(overview!$J$7:$L$7))</f>
        <v>0.94352500000000006</v>
      </c>
      <c r="N459" s="1">
        <f>PRODUCT(SUM(PRODUCT(S459,overview!$J$7),PRODUCT(X459,overview!$K$7),PRODUCT(AC459,overview!$L$7)),1/SUM(overview!$J$7:$L$7))</f>
        <v>2.0564750000000003</v>
      </c>
      <c r="O459" s="1">
        <f t="shared" si="109"/>
        <v>12.5</v>
      </c>
      <c r="P459" s="1">
        <f t="shared" si="110"/>
        <v>5.5</v>
      </c>
      <c r="Q459" s="1">
        <f t="shared" si="113"/>
        <v>0.20187505318566965</v>
      </c>
      <c r="R459" s="1">
        <v>0.93100000000000005</v>
      </c>
      <c r="S459" s="1">
        <v>2.069</v>
      </c>
      <c r="T459" s="1">
        <v>6</v>
      </c>
      <c r="U459" s="1">
        <v>3</v>
      </c>
      <c r="V459" s="1">
        <f t="shared" si="111"/>
        <v>0.22498791686805222</v>
      </c>
      <c r="W459" s="1">
        <v>0.95399999999999996</v>
      </c>
      <c r="X459" s="1">
        <v>2.0459999999999998</v>
      </c>
      <c r="Y459" s="1">
        <v>6.5</v>
      </c>
      <c r="Z459" s="1">
        <v>2.5</v>
      </c>
      <c r="AA459" s="1">
        <f t="shared" si="112"/>
        <v>0.17933679224001808</v>
      </c>
      <c r="AB459" s="1">
        <v>0.85699999999999998</v>
      </c>
      <c r="AC459" s="1">
        <v>2.1429999999999998</v>
      </c>
      <c r="AD459" s="1">
        <v>0</v>
      </c>
      <c r="AE459" s="1">
        <v>0</v>
      </c>
      <c r="AF459" s="1" t="e">
        <f t="shared" si="108"/>
        <v>#DIV/0!</v>
      </c>
      <c r="AH459" s="1">
        <f t="shared" si="114"/>
        <v>0.23579657814432786</v>
      </c>
      <c r="AI459" s="1">
        <f t="shared" si="115"/>
        <v>4.9289267555742415E-2</v>
      </c>
      <c r="AJ459" s="1">
        <f t="shared" si="116"/>
        <v>0</v>
      </c>
      <c r="AK459" s="1">
        <f t="shared" ref="AK459:AK522" si="117">(((SUM(AJ457:AJ461))-(SUM(AI457:AI461)))^2)/(AVERAGE(AI457:AI461))</f>
        <v>0.91515287576309223</v>
      </c>
      <c r="AL459" s="1" t="b">
        <f t="shared" ref="AL459:AL522" si="118">IF(AK459&gt;AO459, TRUE, FALSE)</f>
        <v>0</v>
      </c>
      <c r="AM459" s="1">
        <f t="shared" ref="AM459:AM522" si="119">(((SUM(AH457:AH461))-(SUM(AI457:AI461)))^2)/(AVERAGE(AI457:AI461))</f>
        <v>24.074477625247685</v>
      </c>
      <c r="AN459" s="1" t="b">
        <f t="shared" ref="AN459:AN522" si="120">IF(AM459&gt;AO459, TRUE, FALSE)</f>
        <v>1</v>
      </c>
      <c r="AO459" s="1">
        <v>9.4879999999999995</v>
      </c>
    </row>
    <row r="460" spans="1:41">
      <c r="A460" s="7">
        <v>457</v>
      </c>
      <c r="B460" s="9" t="s">
        <v>90</v>
      </c>
      <c r="C460" s="9" t="s">
        <v>91</v>
      </c>
      <c r="D460" s="9" t="s">
        <v>90</v>
      </c>
      <c r="E460" s="16" t="s">
        <v>91</v>
      </c>
      <c r="F460" s="2" t="b">
        <f t="shared" si="106"/>
        <v>0</v>
      </c>
      <c r="G460" s="2" t="b">
        <f t="shared" si="107"/>
        <v>0</v>
      </c>
      <c r="H460" s="1" t="s">
        <v>125</v>
      </c>
      <c r="M460" s="1">
        <f>PRODUCT(SUM(PRODUCT(R460,overview!$J$7),PRODUCT(W460,overview!$K$7),PRODUCT(AB460,overview!$L$7)),1/SUM(overview!$J$7:$L$7))</f>
        <v>0.11875000000000001</v>
      </c>
      <c r="N460" s="1">
        <f>PRODUCT(SUM(PRODUCT(S460,overview!$J$7),PRODUCT(X460,overview!$K$7),PRODUCT(AC460,overview!$L$7)),1/SUM(overview!$J$7:$L$7))</f>
        <v>2.8812500000000001</v>
      </c>
      <c r="O460" s="1">
        <f t="shared" si="109"/>
        <v>0.5</v>
      </c>
      <c r="P460" s="1">
        <f t="shared" si="110"/>
        <v>5.5</v>
      </c>
      <c r="Q460" s="1">
        <f t="shared" si="113"/>
        <v>0.45336225596529289</v>
      </c>
      <c r="R460" s="1">
        <v>0</v>
      </c>
      <c r="S460" s="1">
        <v>3</v>
      </c>
      <c r="T460" s="1">
        <v>0</v>
      </c>
      <c r="U460" s="1">
        <v>0</v>
      </c>
      <c r="V460" s="1" t="e">
        <f t="shared" si="111"/>
        <v>#DIV/0!</v>
      </c>
      <c r="W460" s="1">
        <v>0.19</v>
      </c>
      <c r="X460" s="1">
        <v>2.81</v>
      </c>
      <c r="Y460" s="1">
        <v>0.5</v>
      </c>
      <c r="Z460" s="1">
        <v>5.5</v>
      </c>
      <c r="AA460" s="1">
        <f t="shared" si="112"/>
        <v>0.74377224199288261</v>
      </c>
      <c r="AB460" s="1">
        <v>0</v>
      </c>
      <c r="AC460" s="1">
        <v>3</v>
      </c>
      <c r="AD460" s="1">
        <v>0</v>
      </c>
      <c r="AE460" s="1">
        <v>0</v>
      </c>
      <c r="AF460" s="1" t="e">
        <f t="shared" si="108"/>
        <v>#DIV/0!</v>
      </c>
      <c r="AH460" s="1">
        <f t="shared" si="114"/>
        <v>0.2201347040056717</v>
      </c>
      <c r="AI460" s="1">
        <f t="shared" si="115"/>
        <v>3.4066483495944086E-2</v>
      </c>
      <c r="AJ460" s="1">
        <f t="shared" si="116"/>
        <v>0</v>
      </c>
      <c r="AK460" s="1" t="e">
        <f t="shared" si="117"/>
        <v>#DIV/0!</v>
      </c>
      <c r="AL460" s="1" t="e">
        <f t="shared" si="118"/>
        <v>#DIV/0!</v>
      </c>
      <c r="AM460" s="1">
        <f t="shared" si="119"/>
        <v>25.68531893306255</v>
      </c>
      <c r="AN460" s="1" t="b">
        <f t="shared" si="120"/>
        <v>1</v>
      </c>
      <c r="AO460" s="1">
        <v>9.4879999999999995</v>
      </c>
    </row>
    <row r="461" spans="1:41">
      <c r="A461" s="7">
        <v>458</v>
      </c>
      <c r="B461" s="9" t="s">
        <v>89</v>
      </c>
      <c r="C461" s="9" t="s">
        <v>70</v>
      </c>
      <c r="D461" s="9" t="s">
        <v>89</v>
      </c>
      <c r="E461" s="16" t="s">
        <v>70</v>
      </c>
      <c r="F461" s="2" t="b">
        <f t="shared" si="106"/>
        <v>0</v>
      </c>
      <c r="G461" s="2" t="b">
        <f t="shared" si="107"/>
        <v>0</v>
      </c>
      <c r="H461" s="1" t="s">
        <v>125</v>
      </c>
      <c r="M461" s="1">
        <f>PRODUCT(SUM(PRODUCT(R461,overview!$J$7),PRODUCT(W461,overview!$K$7),PRODUCT(AB461,overview!$L$7)),1/SUM(overview!$J$7:$L$7))</f>
        <v>1</v>
      </c>
      <c r="N461" s="1">
        <f>PRODUCT(SUM(PRODUCT(S461,overview!$J$7),PRODUCT(X461,overview!$K$7),PRODUCT(AC461,overview!$L$7)),1/SUM(overview!$J$7:$L$7))</f>
        <v>2</v>
      </c>
      <c r="O461" s="1">
        <f t="shared" si="109"/>
        <v>11</v>
      </c>
      <c r="P461" s="1">
        <f t="shared" si="110"/>
        <v>0</v>
      </c>
      <c r="Q461" s="1">
        <f t="shared" si="113"/>
        <v>0</v>
      </c>
      <c r="R461" s="1">
        <v>1</v>
      </c>
      <c r="S461" s="1">
        <v>2</v>
      </c>
      <c r="T461" s="1">
        <v>4</v>
      </c>
      <c r="U461" s="1">
        <v>0</v>
      </c>
      <c r="V461" s="1">
        <f t="shared" si="111"/>
        <v>0</v>
      </c>
      <c r="W461" s="1">
        <v>1</v>
      </c>
      <c r="X461" s="1">
        <v>2</v>
      </c>
      <c r="Y461" s="1">
        <v>7</v>
      </c>
      <c r="Z461" s="1">
        <v>0</v>
      </c>
      <c r="AA461" s="1">
        <f t="shared" si="112"/>
        <v>0</v>
      </c>
      <c r="AB461" s="1">
        <v>1</v>
      </c>
      <c r="AC461" s="1">
        <v>2</v>
      </c>
      <c r="AD461" s="1">
        <v>0</v>
      </c>
      <c r="AE461" s="1">
        <v>0</v>
      </c>
      <c r="AF461" s="1" t="e">
        <f t="shared" si="108"/>
        <v>#DIV/0!</v>
      </c>
      <c r="AH461" s="1">
        <f t="shared" si="114"/>
        <v>0.25000843962122493</v>
      </c>
      <c r="AI461" s="1">
        <f t="shared" si="115"/>
        <v>3.4966995148918802E-2</v>
      </c>
      <c r="AJ461" s="1">
        <f t="shared" si="116"/>
        <v>0</v>
      </c>
      <c r="AK461" s="1" t="e">
        <f t="shared" si="117"/>
        <v>#DIV/0!</v>
      </c>
      <c r="AL461" s="1" t="e">
        <f t="shared" si="118"/>
        <v>#DIV/0!</v>
      </c>
      <c r="AM461" s="1">
        <f t="shared" si="119"/>
        <v>23.542854070879688</v>
      </c>
      <c r="AN461" s="1" t="b">
        <f t="shared" si="120"/>
        <v>1</v>
      </c>
      <c r="AO461" s="1">
        <v>9.4879999999999995</v>
      </c>
    </row>
    <row r="462" spans="1:41">
      <c r="A462" s="7">
        <v>459</v>
      </c>
      <c r="B462" s="9" t="s">
        <v>51</v>
      </c>
      <c r="C462" s="9" t="s">
        <v>52</v>
      </c>
      <c r="D462" s="9" t="s">
        <v>51</v>
      </c>
      <c r="E462" s="16" t="s">
        <v>52</v>
      </c>
      <c r="F462" s="2" t="b">
        <f t="shared" si="106"/>
        <v>0</v>
      </c>
      <c r="G462" s="2" t="b">
        <f t="shared" si="107"/>
        <v>0</v>
      </c>
      <c r="H462" s="1" t="s">
        <v>125</v>
      </c>
      <c r="M462" s="1">
        <f>PRODUCT(SUM(PRODUCT(R462,overview!$J$7),PRODUCT(W462,overview!$K$7),PRODUCT(AB462,overview!$L$7)),1/SUM(overview!$J$7:$L$7))</f>
        <v>0.33300000000000007</v>
      </c>
      <c r="N462" s="1">
        <f>PRODUCT(SUM(PRODUCT(S462,overview!$J$7),PRODUCT(X462,overview!$K$7),PRODUCT(AC462,overview!$L$7)),1/SUM(overview!$J$7:$L$7))</f>
        <v>2.6669999999999998</v>
      </c>
      <c r="O462" s="1">
        <f t="shared" si="109"/>
        <v>10</v>
      </c>
      <c r="P462" s="1">
        <f t="shared" si="110"/>
        <v>0</v>
      </c>
      <c r="Q462" s="1">
        <f t="shared" si="113"/>
        <v>0</v>
      </c>
      <c r="R462" s="1">
        <v>0.33300000000000002</v>
      </c>
      <c r="S462" s="1">
        <v>2.6669999999999998</v>
      </c>
      <c r="T462" s="1">
        <v>2</v>
      </c>
      <c r="U462" s="1">
        <v>0</v>
      </c>
      <c r="V462" s="1">
        <f t="shared" si="111"/>
        <v>0</v>
      </c>
      <c r="W462" s="1">
        <v>0.33300000000000002</v>
      </c>
      <c r="X462" s="1">
        <v>2.6669999999999998</v>
      </c>
      <c r="Y462" s="1">
        <v>8</v>
      </c>
      <c r="Z462" s="1">
        <v>0</v>
      </c>
      <c r="AA462" s="1">
        <f t="shared" si="112"/>
        <v>0</v>
      </c>
      <c r="AB462" s="1">
        <v>0.33300000000000002</v>
      </c>
      <c r="AC462" s="1">
        <v>2.6669999999999998</v>
      </c>
      <c r="AD462" s="1">
        <v>0</v>
      </c>
      <c r="AE462" s="1">
        <v>0</v>
      </c>
      <c r="AF462" s="1" t="e">
        <f t="shared" si="108"/>
        <v>#DIV/0!</v>
      </c>
      <c r="AH462" s="1">
        <f t="shared" si="114"/>
        <v>0.25905333565666111</v>
      </c>
      <c r="AI462" s="1">
        <f t="shared" si="115"/>
        <v>3.9825581395348843E-2</v>
      </c>
      <c r="AJ462" s="1" t="e">
        <f t="shared" si="116"/>
        <v>#DIV/0!</v>
      </c>
      <c r="AK462" s="1" t="e">
        <f t="shared" si="117"/>
        <v>#DIV/0!</v>
      </c>
      <c r="AL462" s="1" t="e">
        <f t="shared" si="118"/>
        <v>#DIV/0!</v>
      </c>
      <c r="AM462" s="1">
        <f t="shared" si="119"/>
        <v>24.763603050387459</v>
      </c>
      <c r="AN462" s="1" t="b">
        <f t="shared" si="120"/>
        <v>1</v>
      </c>
      <c r="AO462" s="1">
        <v>9.4879999999999995</v>
      </c>
    </row>
    <row r="463" spans="1:41">
      <c r="A463" s="7">
        <v>460</v>
      </c>
      <c r="B463" s="9" t="s">
        <v>94</v>
      </c>
      <c r="C463" s="9" t="s">
        <v>55</v>
      </c>
      <c r="D463" s="9" t="s">
        <v>94</v>
      </c>
      <c r="E463" s="16" t="s">
        <v>55</v>
      </c>
      <c r="F463" s="2" t="b">
        <f t="shared" si="106"/>
        <v>0</v>
      </c>
      <c r="G463" s="2" t="b">
        <f t="shared" si="107"/>
        <v>0</v>
      </c>
      <c r="H463" s="1" t="s">
        <v>125</v>
      </c>
      <c r="M463" s="1">
        <f>PRODUCT(SUM(PRODUCT(R463,overview!$J$7),PRODUCT(W463,overview!$K$7),PRODUCT(AB463,overview!$L$7)),1/SUM(overview!$J$7:$L$7))</f>
        <v>0.375</v>
      </c>
      <c r="N463" s="1">
        <f>PRODUCT(SUM(PRODUCT(S463,overview!$J$7),PRODUCT(X463,overview!$K$7),PRODUCT(AC463,overview!$L$7)),1/SUM(overview!$J$7:$L$7))</f>
        <v>2.625</v>
      </c>
      <c r="O463" s="1">
        <f t="shared" si="109"/>
        <v>9</v>
      </c>
      <c r="P463" s="1">
        <f t="shared" si="110"/>
        <v>0</v>
      </c>
      <c r="Q463" s="1">
        <f t="shared" si="113"/>
        <v>0</v>
      </c>
      <c r="R463" s="1">
        <v>0.375</v>
      </c>
      <c r="S463" s="1">
        <v>2.625</v>
      </c>
      <c r="T463" s="1">
        <v>5</v>
      </c>
      <c r="U463" s="1">
        <v>0</v>
      </c>
      <c r="V463" s="1">
        <f t="shared" si="111"/>
        <v>0</v>
      </c>
      <c r="W463" s="1">
        <v>0.375</v>
      </c>
      <c r="X463" s="1">
        <v>2.625</v>
      </c>
      <c r="Y463" s="1">
        <v>4</v>
      </c>
      <c r="Z463" s="1">
        <v>0</v>
      </c>
      <c r="AA463" s="1">
        <f t="shared" si="112"/>
        <v>0</v>
      </c>
      <c r="AB463" s="1">
        <v>0.375</v>
      </c>
      <c r="AC463" s="1">
        <v>2.625</v>
      </c>
      <c r="AD463" s="1">
        <v>0</v>
      </c>
      <c r="AE463" s="1">
        <v>0</v>
      </c>
      <c r="AF463" s="1" t="e">
        <f t="shared" si="108"/>
        <v>#DIV/0!</v>
      </c>
      <c r="AH463" s="1">
        <f t="shared" si="114"/>
        <v>0.24008735715066742</v>
      </c>
      <c r="AI463" s="1">
        <f t="shared" si="115"/>
        <v>5.2058458305473308E-2</v>
      </c>
      <c r="AJ463" s="1" t="e">
        <f t="shared" si="116"/>
        <v>#DIV/0!</v>
      </c>
      <c r="AK463" s="1" t="e">
        <f t="shared" si="117"/>
        <v>#DIV/0!</v>
      </c>
      <c r="AL463" s="1" t="e">
        <f t="shared" si="118"/>
        <v>#DIV/0!</v>
      </c>
      <c r="AM463" s="1">
        <f t="shared" si="119"/>
        <v>23.534814115543828</v>
      </c>
      <c r="AN463" s="1" t="b">
        <f t="shared" si="120"/>
        <v>1</v>
      </c>
      <c r="AO463" s="1">
        <v>9.4879999999999995</v>
      </c>
    </row>
    <row r="464" spans="1:41">
      <c r="A464" s="7">
        <v>461</v>
      </c>
      <c r="B464" s="9" t="s">
        <v>54</v>
      </c>
      <c r="C464" s="9" t="s">
        <v>55</v>
      </c>
      <c r="D464" s="9" t="s">
        <v>54</v>
      </c>
      <c r="E464" s="16" t="s">
        <v>55</v>
      </c>
      <c r="F464" s="2" t="b">
        <f t="shared" si="106"/>
        <v>0</v>
      </c>
      <c r="G464" s="2" t="b">
        <f t="shared" si="107"/>
        <v>0</v>
      </c>
      <c r="H464" s="1" t="s">
        <v>125</v>
      </c>
      <c r="M464" s="1">
        <f>PRODUCT(SUM(PRODUCT(R464,overview!$J$7),PRODUCT(W464,overview!$K$7),PRODUCT(AB464,overview!$L$7)),1/SUM(overview!$J$7:$L$7))</f>
        <v>0.54074999999999995</v>
      </c>
      <c r="N464" s="1">
        <f>PRODUCT(SUM(PRODUCT(S464,overview!$J$7),PRODUCT(X464,overview!$K$7),PRODUCT(AC464,overview!$L$7)),1/SUM(overview!$J$7:$L$7))</f>
        <v>2.4592500000000004</v>
      </c>
      <c r="O464" s="1">
        <f t="shared" si="109"/>
        <v>11</v>
      </c>
      <c r="P464" s="1">
        <f t="shared" si="110"/>
        <v>9</v>
      </c>
      <c r="Q464" s="1">
        <f t="shared" si="113"/>
        <v>0.17990518173500789</v>
      </c>
      <c r="R464" s="1">
        <v>0.37</v>
      </c>
      <c r="S464" s="1">
        <v>2.63</v>
      </c>
      <c r="T464" s="1">
        <v>5</v>
      </c>
      <c r="U464" s="1">
        <v>1</v>
      </c>
      <c r="V464" s="1">
        <f t="shared" si="111"/>
        <v>2.813688212927757E-2</v>
      </c>
      <c r="W464" s="1">
        <v>0.64300000000000002</v>
      </c>
      <c r="X464" s="1">
        <v>2.3570000000000002</v>
      </c>
      <c r="Y464" s="1">
        <v>6</v>
      </c>
      <c r="Z464" s="1">
        <v>8</v>
      </c>
      <c r="AA464" s="1">
        <f t="shared" si="112"/>
        <v>0.36373921651817281</v>
      </c>
      <c r="AB464" s="1">
        <v>0.375</v>
      </c>
      <c r="AC464" s="1">
        <v>2.625</v>
      </c>
      <c r="AD464" s="1">
        <v>0</v>
      </c>
      <c r="AE464" s="1">
        <v>0</v>
      </c>
      <c r="AF464" s="1" t="e">
        <f t="shared" si="108"/>
        <v>#DIV/0!</v>
      </c>
      <c r="AH464" s="1">
        <f t="shared" si="114"/>
        <v>0.21340145850822065</v>
      </c>
      <c r="AI464" s="1">
        <f t="shared" si="115"/>
        <v>3.5488886474015491E-2</v>
      </c>
      <c r="AJ464" s="1">
        <f t="shared" si="116"/>
        <v>0.17907674717736177</v>
      </c>
      <c r="AK464" s="1" t="e">
        <f t="shared" si="117"/>
        <v>#DIV/0!</v>
      </c>
      <c r="AL464" s="1" t="e">
        <f t="shared" si="118"/>
        <v>#DIV/0!</v>
      </c>
      <c r="AM464" s="1">
        <f t="shared" si="119"/>
        <v>20.90951145888436</v>
      </c>
      <c r="AN464" s="1" t="b">
        <f t="shared" si="120"/>
        <v>1</v>
      </c>
      <c r="AO464" s="1">
        <v>9.4879999999999995</v>
      </c>
    </row>
    <row r="465" spans="1:41">
      <c r="A465" s="7">
        <v>462</v>
      </c>
      <c r="B465" s="9" t="s">
        <v>72</v>
      </c>
      <c r="C465" s="9" t="s">
        <v>73</v>
      </c>
      <c r="D465" s="9" t="s">
        <v>72</v>
      </c>
      <c r="E465" s="16" t="s">
        <v>73</v>
      </c>
      <c r="F465" s="2" t="b">
        <f t="shared" si="106"/>
        <v>0</v>
      </c>
      <c r="G465" s="2" t="b">
        <f t="shared" si="107"/>
        <v>0</v>
      </c>
      <c r="H465" s="1" t="s">
        <v>125</v>
      </c>
      <c r="J465" s="2"/>
      <c r="M465" s="1">
        <f>PRODUCT(SUM(PRODUCT(R465,overview!$J$7),PRODUCT(W465,overview!$K$7),PRODUCT(AB465,overview!$L$7)),1/SUM(overview!$J$7:$L$7))</f>
        <v>0.37940000000000002</v>
      </c>
      <c r="N465" s="1">
        <f>PRODUCT(SUM(PRODUCT(S465,overview!$J$7),PRODUCT(X465,overview!$K$7),PRODUCT(AC465,overview!$L$7)),1/SUM(overview!$J$7:$L$7))</f>
        <v>2.6206</v>
      </c>
      <c r="O465" s="1">
        <f t="shared" si="109"/>
        <v>5.2</v>
      </c>
      <c r="P465" s="1">
        <f t="shared" si="110"/>
        <v>16.8</v>
      </c>
      <c r="Q465" s="1">
        <f t="shared" si="113"/>
        <v>0.46773786390668026</v>
      </c>
      <c r="R465" s="1">
        <v>0.33700000000000002</v>
      </c>
      <c r="S465" s="1">
        <v>2.6629999999999998</v>
      </c>
      <c r="T465" s="1">
        <v>1</v>
      </c>
      <c r="U465" s="1">
        <v>3</v>
      </c>
      <c r="V465" s="1">
        <f t="shared" si="111"/>
        <v>0.37964701464513712</v>
      </c>
      <c r="W465" s="1">
        <v>0.40500000000000003</v>
      </c>
      <c r="X465" s="1">
        <v>2.5950000000000002</v>
      </c>
      <c r="Y465" s="1">
        <v>4.2</v>
      </c>
      <c r="Z465" s="1">
        <v>13.8</v>
      </c>
      <c r="AA465" s="1">
        <f t="shared" si="112"/>
        <v>0.51279933938893474</v>
      </c>
      <c r="AB465" s="1">
        <v>0.33300000000000002</v>
      </c>
      <c r="AC465" s="1">
        <v>2.6669999999999998</v>
      </c>
      <c r="AD465" s="1">
        <v>0</v>
      </c>
      <c r="AE465" s="1">
        <v>0</v>
      </c>
      <c r="AF465" s="1" t="e">
        <f t="shared" si="108"/>
        <v>#DIV/0!</v>
      </c>
      <c r="AH465" s="1">
        <f t="shared" si="114"/>
        <v>0.21470696103288583</v>
      </c>
      <c r="AI465" s="1">
        <f t="shared" si="115"/>
        <v>3.9708265802269042E-2</v>
      </c>
      <c r="AJ465" s="1">
        <f t="shared" si="116"/>
        <v>0.2227656736327257</v>
      </c>
      <c r="AK465" s="1" t="e">
        <f t="shared" si="117"/>
        <v>#DIV/0!</v>
      </c>
      <c r="AL465" s="1" t="e">
        <f t="shared" si="118"/>
        <v>#DIV/0!</v>
      </c>
      <c r="AM465" s="1">
        <f t="shared" si="119"/>
        <v>19.686333554086747</v>
      </c>
      <c r="AN465" s="1" t="b">
        <f t="shared" si="120"/>
        <v>1</v>
      </c>
      <c r="AO465" s="1">
        <v>9.4879999999999995</v>
      </c>
    </row>
    <row r="466" spans="1:41">
      <c r="A466" s="7">
        <v>463</v>
      </c>
      <c r="B466" s="9" t="s">
        <v>49</v>
      </c>
      <c r="C466" s="9" t="s">
        <v>50</v>
      </c>
      <c r="D466" s="9" t="s">
        <v>49</v>
      </c>
      <c r="E466" s="16" t="s">
        <v>50</v>
      </c>
      <c r="F466" s="2" t="b">
        <f t="shared" si="106"/>
        <v>0</v>
      </c>
      <c r="G466" s="2" t="b">
        <f t="shared" si="107"/>
        <v>0</v>
      </c>
      <c r="H466" s="1" t="s">
        <v>125</v>
      </c>
      <c r="M466" s="1">
        <f>PRODUCT(SUM(PRODUCT(R466,overview!$J$7),PRODUCT(W466,overview!$K$7),PRODUCT(AB466,overview!$L$7)),1/SUM(overview!$J$7:$L$7))</f>
        <v>0.4192499999999999</v>
      </c>
      <c r="N466" s="1">
        <f>PRODUCT(SUM(PRODUCT(S466,overview!$J$7),PRODUCT(X466,overview!$K$7),PRODUCT(AC466,overview!$L$7)),1/SUM(overview!$J$7:$L$7))</f>
        <v>2.5807500000000001</v>
      </c>
      <c r="O466" s="1">
        <f t="shared" si="109"/>
        <v>13</v>
      </c>
      <c r="P466" s="1">
        <f t="shared" si="110"/>
        <v>9</v>
      </c>
      <c r="Q466" s="1">
        <f t="shared" si="113"/>
        <v>0.11246730601569306</v>
      </c>
      <c r="R466" s="1">
        <v>0.33300000000000002</v>
      </c>
      <c r="S466" s="1">
        <v>2.6669999999999998</v>
      </c>
      <c r="T466" s="1">
        <v>5</v>
      </c>
      <c r="U466" s="1">
        <v>0</v>
      </c>
      <c r="V466" s="1">
        <f t="shared" si="111"/>
        <v>0</v>
      </c>
      <c r="W466" s="1">
        <v>0.47099999999999997</v>
      </c>
      <c r="X466" s="1">
        <v>2.5289999999999999</v>
      </c>
      <c r="Y466" s="1">
        <v>8</v>
      </c>
      <c r="Z466" s="1">
        <v>9</v>
      </c>
      <c r="AA466" s="1">
        <f t="shared" si="112"/>
        <v>0.20951957295373669</v>
      </c>
      <c r="AB466" s="1">
        <v>0.33300000000000002</v>
      </c>
      <c r="AC466" s="1">
        <v>2.6669999999999998</v>
      </c>
      <c r="AD466" s="1">
        <v>0</v>
      </c>
      <c r="AE466" s="1">
        <v>0</v>
      </c>
      <c r="AF466" s="1" t="e">
        <f t="shared" si="108"/>
        <v>#DIV/0!</v>
      </c>
      <c r="AH466" s="1">
        <f t="shared" si="114"/>
        <v>0.19933320080897474</v>
      </c>
      <c r="AI466" s="1">
        <f t="shared" si="115"/>
        <v>3.6595294390635191E-2</v>
      </c>
      <c r="AJ466" s="1">
        <f t="shared" si="116"/>
        <v>0.19508926954695252</v>
      </c>
      <c r="AK466" s="1">
        <f t="shared" si="117"/>
        <v>18.294756094743267</v>
      </c>
      <c r="AL466" s="1" t="b">
        <f t="shared" si="118"/>
        <v>1</v>
      </c>
      <c r="AM466" s="1">
        <f t="shared" si="119"/>
        <v>21.638261859473022</v>
      </c>
      <c r="AN466" s="1" t="b">
        <f t="shared" si="120"/>
        <v>1</v>
      </c>
      <c r="AO466" s="1">
        <v>9.4879999999999995</v>
      </c>
    </row>
    <row r="467" spans="1:41">
      <c r="A467" s="7">
        <v>464</v>
      </c>
      <c r="B467" s="9" t="s">
        <v>45</v>
      </c>
      <c r="C467" s="9" t="s">
        <v>46</v>
      </c>
      <c r="D467" s="9" t="s">
        <v>45</v>
      </c>
      <c r="E467" s="16" t="s">
        <v>46</v>
      </c>
      <c r="F467" s="2" t="b">
        <f t="shared" si="106"/>
        <v>0</v>
      </c>
      <c r="G467" s="2" t="b">
        <f t="shared" si="107"/>
        <v>0</v>
      </c>
      <c r="H467" s="1" t="s">
        <v>125</v>
      </c>
      <c r="M467" s="1">
        <f>PRODUCT(SUM(PRODUCT(R467,overview!$J$7),PRODUCT(W467,overview!$K$7),PRODUCT(AB467,overview!$L$7)),1/SUM(overview!$J$7:$L$7))</f>
        <v>0.94320000000000004</v>
      </c>
      <c r="N467" s="1">
        <f>PRODUCT(SUM(PRODUCT(S467,overview!$J$7),PRODUCT(X467,overview!$K$7),PRODUCT(AC467,overview!$L$7)),1/SUM(overview!$J$7:$L$7))</f>
        <v>2.0568000000000004</v>
      </c>
      <c r="O467" s="1">
        <f t="shared" si="109"/>
        <v>11.5</v>
      </c>
      <c r="P467" s="1">
        <f t="shared" si="110"/>
        <v>8.5</v>
      </c>
      <c r="Q467" s="1">
        <f t="shared" si="113"/>
        <v>0.33894779564710054</v>
      </c>
      <c r="R467" s="1">
        <v>1.002</v>
      </c>
      <c r="S467" s="1">
        <v>1.998</v>
      </c>
      <c r="T467" s="1">
        <v>5</v>
      </c>
      <c r="U467" s="1">
        <v>0</v>
      </c>
      <c r="V467" s="1">
        <f t="shared" si="111"/>
        <v>0</v>
      </c>
      <c r="W467" s="1">
        <v>0.90800000000000003</v>
      </c>
      <c r="X467" s="1">
        <v>2.0920000000000001</v>
      </c>
      <c r="Y467" s="1">
        <v>6.5</v>
      </c>
      <c r="Z467" s="1">
        <v>8.5</v>
      </c>
      <c r="AA467" s="1">
        <f t="shared" si="112"/>
        <v>0.56758346815708194</v>
      </c>
      <c r="AB467" s="1">
        <v>1</v>
      </c>
      <c r="AC467" s="1">
        <v>2</v>
      </c>
      <c r="AD467" s="1">
        <v>0</v>
      </c>
      <c r="AE467" s="1">
        <v>0</v>
      </c>
      <c r="AF467" s="1" t="e">
        <f t="shared" si="108"/>
        <v>#DIV/0!</v>
      </c>
      <c r="AH467" s="1">
        <f t="shared" si="114"/>
        <v>0.21810869853038523</v>
      </c>
      <c r="AI467" s="1">
        <f t="shared" si="115"/>
        <v>3.5606232380077478E-2</v>
      </c>
      <c r="AJ467" s="1">
        <f t="shared" si="116"/>
        <v>0.19508926954695255</v>
      </c>
      <c r="AK467" s="1">
        <f t="shared" si="117"/>
        <v>17.752549744645716</v>
      </c>
      <c r="AL467" s="1" t="b">
        <f t="shared" si="118"/>
        <v>1</v>
      </c>
      <c r="AM467" s="1">
        <f t="shared" si="119"/>
        <v>22.139236929421859</v>
      </c>
      <c r="AN467" s="1" t="b">
        <f t="shared" si="120"/>
        <v>1</v>
      </c>
      <c r="AO467" s="1">
        <v>9.4879999999999995</v>
      </c>
    </row>
    <row r="468" spans="1:41">
      <c r="A468" s="7">
        <v>465</v>
      </c>
      <c r="B468" s="9" t="s">
        <v>41</v>
      </c>
      <c r="C468" s="9" t="s">
        <v>42</v>
      </c>
      <c r="D468" s="9" t="s">
        <v>41</v>
      </c>
      <c r="E468" s="16" t="s">
        <v>42</v>
      </c>
      <c r="F468" s="2" t="b">
        <f t="shared" si="106"/>
        <v>0</v>
      </c>
      <c r="G468" s="2" t="b">
        <f t="shared" si="107"/>
        <v>0</v>
      </c>
      <c r="H468" s="1" t="s">
        <v>125</v>
      </c>
      <c r="J468" s="2"/>
      <c r="M468" s="1">
        <f>PRODUCT(SUM(PRODUCT(R468,overview!$J$7),PRODUCT(W468,overview!$K$7),PRODUCT(AB468,overview!$L$7)),1/SUM(overview!$J$7:$L$7))</f>
        <v>0.52162500000000001</v>
      </c>
      <c r="N468" s="1">
        <f>PRODUCT(SUM(PRODUCT(S468,overview!$J$7),PRODUCT(X468,overview!$K$7),PRODUCT(AC468,overview!$L$7)),1/SUM(overview!$J$7:$L$7))</f>
        <v>2.4783749999999998</v>
      </c>
      <c r="O468" s="1">
        <f t="shared" si="109"/>
        <v>7</v>
      </c>
      <c r="P468" s="1">
        <f t="shared" si="110"/>
        <v>8</v>
      </c>
      <c r="Q468" s="1">
        <f t="shared" si="113"/>
        <v>0.24053779478200721</v>
      </c>
      <c r="R468" s="1">
        <v>0.42399999999999999</v>
      </c>
      <c r="S468" s="1">
        <v>2.5760000000000001</v>
      </c>
      <c r="T468" s="1">
        <v>2</v>
      </c>
      <c r="U468" s="1">
        <v>1</v>
      </c>
      <c r="V468" s="1">
        <f t="shared" si="111"/>
        <v>8.2298136645962736E-2</v>
      </c>
      <c r="W468" s="1">
        <v>0.57999999999999996</v>
      </c>
      <c r="X468" s="1">
        <v>2.42</v>
      </c>
      <c r="Y468" s="1">
        <v>5</v>
      </c>
      <c r="Z468" s="1">
        <v>7</v>
      </c>
      <c r="AA468" s="1">
        <f t="shared" si="112"/>
        <v>0.33553719008264465</v>
      </c>
      <c r="AB468" s="1">
        <v>0.42899999999999999</v>
      </c>
      <c r="AC468" s="1">
        <v>2.5710000000000002</v>
      </c>
      <c r="AD468" s="1">
        <v>0</v>
      </c>
      <c r="AE468" s="1">
        <v>0</v>
      </c>
      <c r="AF468" s="1" t="e">
        <f t="shared" si="108"/>
        <v>#DIV/0!</v>
      </c>
      <c r="AH468" s="1">
        <f t="shared" si="114"/>
        <v>0.24168963199337046</v>
      </c>
      <c r="AI468" s="1">
        <f t="shared" si="115"/>
        <v>3.9790776964520533E-2</v>
      </c>
      <c r="AJ468" s="1">
        <f t="shared" si="116"/>
        <v>0.22276567363272567</v>
      </c>
      <c r="AK468" s="1">
        <f t="shared" si="117"/>
        <v>17.385562095416478</v>
      </c>
      <c r="AL468" s="1" t="b">
        <f t="shared" si="118"/>
        <v>1</v>
      </c>
      <c r="AM468" s="1">
        <f t="shared" si="119"/>
        <v>25.787463143256666</v>
      </c>
      <c r="AN468" s="1" t="b">
        <f t="shared" si="120"/>
        <v>1</v>
      </c>
      <c r="AO468" s="1">
        <v>9.4879999999999995</v>
      </c>
    </row>
    <row r="469" spans="1:41">
      <c r="A469" s="7">
        <v>466</v>
      </c>
      <c r="B469" s="9" t="s">
        <v>38</v>
      </c>
      <c r="C469" s="9" t="s">
        <v>1</v>
      </c>
      <c r="D469" s="9" t="s">
        <v>45</v>
      </c>
      <c r="E469" s="16" t="s">
        <v>46</v>
      </c>
      <c r="F469" s="2" t="b">
        <f t="shared" si="106"/>
        <v>0</v>
      </c>
      <c r="G469" s="2" t="b">
        <f t="shared" si="107"/>
        <v>1</v>
      </c>
      <c r="H469" s="1" t="s">
        <v>125</v>
      </c>
      <c r="M469" s="1">
        <f>PRODUCT(SUM(PRODUCT(R469,overview!$J$7),PRODUCT(W469,overview!$K$7),PRODUCT(AB469,overview!$L$7)),1/SUM(overview!$J$7:$L$7))</f>
        <v>0.75265000000000004</v>
      </c>
      <c r="N469" s="1">
        <f>PRODUCT(SUM(PRODUCT(S469,overview!$J$7),PRODUCT(X469,overview!$K$7),PRODUCT(AC469,overview!$L$7)),1/SUM(overview!$J$7:$L$7))</f>
        <v>2.2473499999999995</v>
      </c>
      <c r="O469" s="1">
        <f t="shared" si="109"/>
        <v>12</v>
      </c>
      <c r="P469" s="1">
        <f t="shared" si="110"/>
        <v>8</v>
      </c>
      <c r="Q469" s="1">
        <f t="shared" si="113"/>
        <v>0.22327037028796884</v>
      </c>
      <c r="R469" s="1">
        <v>0.34499999999999997</v>
      </c>
      <c r="S469" s="1">
        <v>2.6549999999999998</v>
      </c>
      <c r="T469" s="1">
        <v>3</v>
      </c>
      <c r="U469" s="1">
        <v>2</v>
      </c>
      <c r="V469" s="1">
        <f t="shared" si="111"/>
        <v>8.6629001883239173E-2</v>
      </c>
      <c r="W469" s="1">
        <v>0.99099999999999999</v>
      </c>
      <c r="X469" s="1">
        <v>2.0089999999999999</v>
      </c>
      <c r="Y469" s="1">
        <v>9</v>
      </c>
      <c r="Z469" s="1">
        <v>5</v>
      </c>
      <c r="AA469" s="1">
        <f t="shared" si="112"/>
        <v>0.27404457718046571</v>
      </c>
      <c r="AB469" s="1">
        <v>0.501</v>
      </c>
      <c r="AC469" s="1">
        <v>2.4990000000000001</v>
      </c>
      <c r="AD469" s="1">
        <v>0</v>
      </c>
      <c r="AE469" s="1">
        <v>1</v>
      </c>
      <c r="AF469" s="1" t="e">
        <f t="shared" si="108"/>
        <v>#DIV/0!</v>
      </c>
      <c r="AH469" s="1">
        <f t="shared" si="114"/>
        <v>0.22496576371956306</v>
      </c>
      <c r="AI469" s="1">
        <f t="shared" si="115"/>
        <v>3.5840077730790891E-2</v>
      </c>
      <c r="AJ469" s="1">
        <f t="shared" si="116"/>
        <v>0.16783623512751458</v>
      </c>
      <c r="AK469" s="1">
        <f t="shared" si="117"/>
        <v>14.754804941426025</v>
      </c>
      <c r="AL469" s="1" t="b">
        <f t="shared" si="118"/>
        <v>1</v>
      </c>
      <c r="AM469" s="1">
        <f t="shared" si="119"/>
        <v>25.466436599866245</v>
      </c>
      <c r="AN469" s="1" t="b">
        <f t="shared" si="120"/>
        <v>1</v>
      </c>
      <c r="AO469" s="1">
        <v>9.4879999999999995</v>
      </c>
    </row>
    <row r="470" spans="1:41">
      <c r="A470" s="7">
        <v>467</v>
      </c>
      <c r="B470" s="9" t="s">
        <v>98</v>
      </c>
      <c r="C470" s="9" t="s">
        <v>50</v>
      </c>
      <c r="D470" s="9" t="s">
        <v>49</v>
      </c>
      <c r="E470" s="16" t="s">
        <v>50</v>
      </c>
      <c r="F470" s="2" t="b">
        <f t="shared" si="106"/>
        <v>0</v>
      </c>
      <c r="G470" s="2" t="b">
        <f t="shared" si="107"/>
        <v>0</v>
      </c>
      <c r="H470" s="1" t="s">
        <v>125</v>
      </c>
      <c r="M470" s="1">
        <f>PRODUCT(SUM(PRODUCT(R470,overview!$J$7),PRODUCT(W470,overview!$K$7),PRODUCT(AB470,overview!$L$7)),1/SUM(overview!$J$7:$L$7))</f>
        <v>0.33737499999999998</v>
      </c>
      <c r="N470" s="1">
        <f>PRODUCT(SUM(PRODUCT(S470,overview!$J$7),PRODUCT(X470,overview!$K$7),PRODUCT(AC470,overview!$L$7)),1/SUM(overview!$J$7:$L$7))</f>
        <v>2.6626250000000002</v>
      </c>
      <c r="O470" s="1">
        <f t="shared" si="109"/>
        <v>9</v>
      </c>
      <c r="P470" s="1">
        <f t="shared" si="110"/>
        <v>2</v>
      </c>
      <c r="Q470" s="1">
        <f t="shared" si="113"/>
        <v>2.815725917927692E-2</v>
      </c>
      <c r="R470" s="1">
        <v>0.33300000000000002</v>
      </c>
      <c r="S470" s="1">
        <v>2.6669999999999998</v>
      </c>
      <c r="T470" s="1">
        <v>2</v>
      </c>
      <c r="U470" s="1">
        <v>0</v>
      </c>
      <c r="V470" s="1">
        <f t="shared" si="111"/>
        <v>0</v>
      </c>
      <c r="W470" s="1">
        <v>0.34</v>
      </c>
      <c r="X470" s="1">
        <v>2.66</v>
      </c>
      <c r="Y470" s="1">
        <v>6</v>
      </c>
      <c r="Z470" s="1">
        <v>2</v>
      </c>
      <c r="AA470" s="1">
        <f t="shared" si="112"/>
        <v>4.2606516290726815E-2</v>
      </c>
      <c r="AB470" s="1">
        <v>0.33300000000000002</v>
      </c>
      <c r="AC470" s="1">
        <v>2.6669999999999998</v>
      </c>
      <c r="AD470" s="1">
        <v>1</v>
      </c>
      <c r="AE470" s="1">
        <v>0</v>
      </c>
      <c r="AF470" s="1">
        <f t="shared" si="108"/>
        <v>0</v>
      </c>
      <c r="AH470" s="1">
        <f t="shared" si="114"/>
        <v>0.20472651335013228</v>
      </c>
      <c r="AI470" s="1">
        <f t="shared" si="115"/>
        <v>1.7519398642095056E-2</v>
      </c>
      <c r="AJ470" s="1">
        <f t="shared" si="116"/>
        <v>0.14282374941561479</v>
      </c>
      <c r="AK470" s="1">
        <f t="shared" si="117"/>
        <v>12.254674833013148</v>
      </c>
      <c r="AL470" s="1" t="b">
        <f t="shared" si="118"/>
        <v>1</v>
      </c>
      <c r="AM470" s="1">
        <f t="shared" si="119"/>
        <v>22.494754058329981</v>
      </c>
      <c r="AN470" s="1" t="b">
        <f t="shared" si="120"/>
        <v>1</v>
      </c>
      <c r="AO470" s="1">
        <v>9.4879999999999995</v>
      </c>
    </row>
    <row r="471" spans="1:41">
      <c r="A471" s="7">
        <v>468</v>
      </c>
      <c r="B471" s="9" t="s">
        <v>69</v>
      </c>
      <c r="C471" s="9" t="s">
        <v>70</v>
      </c>
      <c r="D471" s="9" t="s">
        <v>56</v>
      </c>
      <c r="E471" s="16" t="s">
        <v>31</v>
      </c>
      <c r="F471" s="2" t="b">
        <f t="shared" si="106"/>
        <v>0</v>
      </c>
      <c r="G471" s="2" t="b">
        <f t="shared" si="107"/>
        <v>1</v>
      </c>
      <c r="H471" s="1" t="s">
        <v>125</v>
      </c>
      <c r="M471" s="1">
        <f>PRODUCT(SUM(PRODUCT(R471,overview!$J$7),PRODUCT(W471,overview!$K$7),PRODUCT(AB471,overview!$L$7)),1/SUM(overview!$J$7:$L$7))</f>
        <v>1.0118749999999999</v>
      </c>
      <c r="N471" s="1">
        <f>PRODUCT(SUM(PRODUCT(S471,overview!$J$7),PRODUCT(X471,overview!$K$7),PRODUCT(AC471,overview!$L$7)),1/SUM(overview!$J$7:$L$7))</f>
        <v>1.9881250000000001</v>
      </c>
      <c r="O471" s="1">
        <f t="shared" si="109"/>
        <v>14</v>
      </c>
      <c r="P471" s="1">
        <f t="shared" si="110"/>
        <v>5</v>
      </c>
      <c r="Q471" s="1">
        <f t="shared" si="113"/>
        <v>0.18177123096959621</v>
      </c>
      <c r="R471" s="1">
        <v>1</v>
      </c>
      <c r="S471" s="1">
        <v>2</v>
      </c>
      <c r="T471" s="1">
        <v>4</v>
      </c>
      <c r="U471" s="1">
        <v>0</v>
      </c>
      <c r="V471" s="1">
        <f t="shared" si="111"/>
        <v>0</v>
      </c>
      <c r="W471" s="1">
        <v>1.0189999999999999</v>
      </c>
      <c r="X471" s="1">
        <v>1.9810000000000001</v>
      </c>
      <c r="Y471" s="1">
        <v>9</v>
      </c>
      <c r="Z471" s="1">
        <v>4</v>
      </c>
      <c r="AA471" s="1">
        <f t="shared" si="112"/>
        <v>0.22861629928767735</v>
      </c>
      <c r="AB471" s="1">
        <v>1</v>
      </c>
      <c r="AC471" s="1">
        <v>2</v>
      </c>
      <c r="AD471" s="1">
        <v>1</v>
      </c>
      <c r="AE471" s="1">
        <v>1</v>
      </c>
      <c r="AF471" s="1">
        <f t="shared" si="108"/>
        <v>0.5</v>
      </c>
      <c r="AH471" s="1">
        <f t="shared" si="114"/>
        <v>0.18296593772863992</v>
      </c>
      <c r="AI471" s="1">
        <f t="shared" si="115"/>
        <v>3.3795838473223302E-2</v>
      </c>
      <c r="AJ471" s="1">
        <f t="shared" si="116"/>
        <v>0.12663076002393778</v>
      </c>
      <c r="AK471" s="1">
        <f t="shared" si="117"/>
        <v>10.295253103638247</v>
      </c>
      <c r="AL471" s="1" t="b">
        <f t="shared" si="118"/>
        <v>1</v>
      </c>
      <c r="AM471" s="1">
        <f t="shared" si="119"/>
        <v>18.044898505002259</v>
      </c>
      <c r="AN471" s="1" t="b">
        <f t="shared" si="120"/>
        <v>1</v>
      </c>
      <c r="AO471" s="1">
        <v>9.4879999999999995</v>
      </c>
    </row>
    <row r="472" spans="1:41">
      <c r="A472" s="7">
        <v>469</v>
      </c>
      <c r="B472" s="9" t="s">
        <v>77</v>
      </c>
      <c r="C472" s="9" t="s">
        <v>78</v>
      </c>
      <c r="D472" s="9" t="s">
        <v>77</v>
      </c>
      <c r="E472" s="16" t="s">
        <v>78</v>
      </c>
      <c r="F472" s="2" t="b">
        <f t="shared" si="106"/>
        <v>0</v>
      </c>
      <c r="G472" s="2" t="b">
        <f t="shared" si="107"/>
        <v>0</v>
      </c>
      <c r="H472" s="1" t="s">
        <v>125</v>
      </c>
      <c r="J472" s="2" t="s">
        <v>155</v>
      </c>
      <c r="M472" s="1">
        <f>PRODUCT(SUM(PRODUCT(R472,overview!$J$7),PRODUCT(W472,overview!$K$7),PRODUCT(AB472,overview!$L$7)),1/SUM(overview!$J$7:$L$7))</f>
        <v>0.375</v>
      </c>
      <c r="N472" s="1">
        <f>PRODUCT(SUM(PRODUCT(S472,overview!$J$7),PRODUCT(X472,overview!$K$7),PRODUCT(AC472,overview!$L$7)),1/SUM(overview!$J$7:$L$7))</f>
        <v>2.625</v>
      </c>
      <c r="O472" s="1">
        <f t="shared" si="109"/>
        <v>6</v>
      </c>
      <c r="P472" s="1">
        <f t="shared" si="110"/>
        <v>0</v>
      </c>
      <c r="Q472" s="1">
        <f t="shared" si="113"/>
        <v>0</v>
      </c>
      <c r="R472" s="1">
        <v>0.375</v>
      </c>
      <c r="S472" s="1">
        <v>2.625</v>
      </c>
      <c r="T472" s="1">
        <v>2</v>
      </c>
      <c r="U472" s="1">
        <v>0</v>
      </c>
      <c r="V472" s="1">
        <f t="shared" si="111"/>
        <v>0</v>
      </c>
      <c r="W472" s="1">
        <v>0.375</v>
      </c>
      <c r="X472" s="1">
        <v>2.625</v>
      </c>
      <c r="Y472" s="1">
        <v>4</v>
      </c>
      <c r="Z472" s="1">
        <v>0</v>
      </c>
      <c r="AA472" s="1">
        <f t="shared" si="112"/>
        <v>0</v>
      </c>
      <c r="AB472" s="1">
        <v>0.375</v>
      </c>
      <c r="AC472" s="1">
        <v>2.625</v>
      </c>
      <c r="AD472" s="1">
        <v>0</v>
      </c>
      <c r="AE472" s="1">
        <v>0</v>
      </c>
      <c r="AF472" s="1" t="e">
        <f t="shared" si="108"/>
        <v>#DIV/0!</v>
      </c>
      <c r="AH472" s="1">
        <f t="shared" si="114"/>
        <v>0.15466011509932931</v>
      </c>
      <c r="AI472" s="1">
        <f t="shared" si="115"/>
        <v>3.321243971971332E-2</v>
      </c>
      <c r="AJ472" s="1">
        <f t="shared" si="116"/>
        <v>0.12663076002393778</v>
      </c>
      <c r="AK472" s="1">
        <f t="shared" si="117"/>
        <v>9.0402676035717029</v>
      </c>
      <c r="AL472" s="1" t="b">
        <f t="shared" si="118"/>
        <v>0</v>
      </c>
      <c r="AM472" s="1">
        <f t="shared" si="119"/>
        <v>15.092757685138366</v>
      </c>
      <c r="AN472" s="1" t="b">
        <f t="shared" si="120"/>
        <v>1</v>
      </c>
      <c r="AO472" s="1">
        <v>9.4879999999999995</v>
      </c>
    </row>
    <row r="473" spans="1:41">
      <c r="A473" s="7">
        <v>470</v>
      </c>
      <c r="B473" s="9" t="s">
        <v>51</v>
      </c>
      <c r="C473" s="9" t="s">
        <v>52</v>
      </c>
      <c r="D473" s="9" t="s">
        <v>51</v>
      </c>
      <c r="E473" s="16" t="s">
        <v>52</v>
      </c>
      <c r="F473" s="2" t="b">
        <f t="shared" si="106"/>
        <v>0</v>
      </c>
      <c r="G473" s="2" t="b">
        <f t="shared" si="107"/>
        <v>0</v>
      </c>
      <c r="H473" s="1" t="s">
        <v>125</v>
      </c>
      <c r="M473" s="1">
        <f>PRODUCT(SUM(PRODUCT(R473,overview!$J$7),PRODUCT(W473,overview!$K$7),PRODUCT(AB473,overview!$L$7)),1/SUM(overview!$J$7:$L$7))</f>
        <v>0.33300000000000007</v>
      </c>
      <c r="N473" s="1">
        <f>PRODUCT(SUM(PRODUCT(S473,overview!$J$7),PRODUCT(X473,overview!$K$7),PRODUCT(AC473,overview!$L$7)),1/SUM(overview!$J$7:$L$7))</f>
        <v>2.6669999999999998</v>
      </c>
      <c r="O473" s="1">
        <f t="shared" si="109"/>
        <v>5</v>
      </c>
      <c r="P473" s="1">
        <f t="shared" si="110"/>
        <v>0</v>
      </c>
      <c r="Q473" s="1">
        <f t="shared" si="113"/>
        <v>0</v>
      </c>
      <c r="R473" s="1">
        <v>0.33300000000000002</v>
      </c>
      <c r="S473" s="1">
        <v>2.6669999999999998</v>
      </c>
      <c r="T473" s="1">
        <v>3</v>
      </c>
      <c r="U473" s="1">
        <v>0</v>
      </c>
      <c r="V473" s="1">
        <f t="shared" si="111"/>
        <v>0</v>
      </c>
      <c r="W473" s="1">
        <v>0.33300000000000002</v>
      </c>
      <c r="X473" s="1">
        <v>2.6669999999999998</v>
      </c>
      <c r="Y473" s="1">
        <v>2</v>
      </c>
      <c r="Z473" s="1">
        <v>0</v>
      </c>
      <c r="AA473" s="1">
        <f t="shared" si="112"/>
        <v>0</v>
      </c>
      <c r="AB473" s="1">
        <v>0.33300000000000002</v>
      </c>
      <c r="AC473" s="1">
        <v>2.6669999999999998</v>
      </c>
      <c r="AD473" s="1">
        <v>0</v>
      </c>
      <c r="AE473" s="1">
        <v>0</v>
      </c>
      <c r="AF473" s="1" t="e">
        <f t="shared" si="108"/>
        <v>#DIV/0!</v>
      </c>
      <c r="AH473" s="1">
        <f t="shared" si="114"/>
        <v>0.1149091887011727</v>
      </c>
      <c r="AI473" s="1">
        <f t="shared" si="115"/>
        <v>2.8609512228528672E-2</v>
      </c>
      <c r="AJ473" s="1">
        <f t="shared" si="116"/>
        <v>0.13890748754797094</v>
      </c>
      <c r="AK473" s="1">
        <f t="shared" si="117"/>
        <v>7.4914632621390185</v>
      </c>
      <c r="AL473" s="1" t="b">
        <f t="shared" si="118"/>
        <v>0</v>
      </c>
      <c r="AM473" s="1">
        <f t="shared" si="119"/>
        <v>10.291379802332738</v>
      </c>
      <c r="AN473" s="1" t="b">
        <f t="shared" si="120"/>
        <v>1</v>
      </c>
      <c r="AO473" s="1">
        <v>9.4879999999999995</v>
      </c>
    </row>
    <row r="474" spans="1:41">
      <c r="A474" s="7">
        <v>471</v>
      </c>
      <c r="B474" s="9" t="s">
        <v>45</v>
      </c>
      <c r="C474" s="9" t="s">
        <v>46</v>
      </c>
      <c r="D474" s="9" t="s">
        <v>45</v>
      </c>
      <c r="E474" s="16" t="s">
        <v>46</v>
      </c>
      <c r="F474" s="2" t="b">
        <f t="shared" si="106"/>
        <v>0</v>
      </c>
      <c r="G474" s="2" t="b">
        <f t="shared" si="107"/>
        <v>0</v>
      </c>
      <c r="H474" s="1" t="s">
        <v>125</v>
      </c>
      <c r="M474" s="1">
        <f>PRODUCT(SUM(PRODUCT(R474,overview!$J$7),PRODUCT(W474,overview!$K$7),PRODUCT(AB474,overview!$L$7)),1/SUM(overview!$J$7:$L$7))</f>
        <v>1.0097500000000001</v>
      </c>
      <c r="N474" s="1">
        <f>PRODUCT(SUM(PRODUCT(S474,overview!$J$7),PRODUCT(X474,overview!$K$7),PRODUCT(AC474,overview!$L$7)),1/SUM(overview!$J$7:$L$7))</f>
        <v>1.9902500000000001</v>
      </c>
      <c r="O474" s="1">
        <f t="shared" si="109"/>
        <v>11</v>
      </c>
      <c r="P474" s="1">
        <f t="shared" si="110"/>
        <v>0</v>
      </c>
      <c r="Q474" s="1">
        <f t="shared" si="113"/>
        <v>0</v>
      </c>
      <c r="R474" s="1">
        <v>1.01</v>
      </c>
      <c r="S474" s="1">
        <v>1.99</v>
      </c>
      <c r="T474" s="1">
        <v>6</v>
      </c>
      <c r="U474" s="1">
        <v>0</v>
      </c>
      <c r="V474" s="1">
        <f t="shared" si="111"/>
        <v>0</v>
      </c>
      <c r="W474" s="1">
        <v>1.01</v>
      </c>
      <c r="X474" s="1">
        <v>1.99</v>
      </c>
      <c r="Y474" s="1">
        <v>5</v>
      </c>
      <c r="Z474" s="1">
        <v>0</v>
      </c>
      <c r="AA474" s="1">
        <f t="shared" si="112"/>
        <v>0</v>
      </c>
      <c r="AB474" s="1">
        <v>1</v>
      </c>
      <c r="AC474" s="1">
        <v>2</v>
      </c>
      <c r="AD474" s="1">
        <v>0</v>
      </c>
      <c r="AE474" s="1">
        <v>0</v>
      </c>
      <c r="AF474" s="1" t="e">
        <f t="shared" si="108"/>
        <v>#DIV/0!</v>
      </c>
      <c r="AH474" s="1">
        <f t="shared" si="114"/>
        <v>9.3492380714464154E-2</v>
      </c>
      <c r="AI474" s="1">
        <f t="shared" si="115"/>
        <v>1.5202447826613936E-2</v>
      </c>
      <c r="AJ474" s="1">
        <f t="shared" si="116"/>
        <v>7.5057303604917705E-2</v>
      </c>
      <c r="AK474" s="1">
        <f t="shared" si="117"/>
        <v>5.0045996664073824</v>
      </c>
      <c r="AL474" s="1" t="b">
        <f t="shared" si="118"/>
        <v>0</v>
      </c>
      <c r="AM474" s="1">
        <f t="shared" si="119"/>
        <v>7.8691061734056236</v>
      </c>
      <c r="AN474" s="1" t="b">
        <f t="shared" si="120"/>
        <v>0</v>
      </c>
      <c r="AO474" s="1">
        <v>9.4879999999999995</v>
      </c>
    </row>
    <row r="475" spans="1:41">
      <c r="A475" s="7">
        <v>472</v>
      </c>
      <c r="B475" s="9" t="s">
        <v>89</v>
      </c>
      <c r="C475" s="9" t="s">
        <v>70</v>
      </c>
      <c r="D475" s="9" t="s">
        <v>69</v>
      </c>
      <c r="E475" s="16" t="s">
        <v>70</v>
      </c>
      <c r="F475" s="2" t="b">
        <f t="shared" si="106"/>
        <v>1</v>
      </c>
      <c r="G475" s="2" t="b">
        <f t="shared" si="107"/>
        <v>1</v>
      </c>
      <c r="H475" s="1" t="s">
        <v>125</v>
      </c>
      <c r="M475" s="1">
        <f>PRODUCT(SUM(PRODUCT(R475,overview!$J$7),PRODUCT(W475,overview!$K$7),PRODUCT(AB475,overview!$L$7)),1/SUM(overview!$J$7:$L$7))</f>
        <v>1</v>
      </c>
      <c r="N475" s="1">
        <f>PRODUCT(SUM(PRODUCT(S475,overview!$J$7),PRODUCT(X475,overview!$K$7),PRODUCT(AC475,overview!$L$7)),1/SUM(overview!$J$7:$L$7))</f>
        <v>2</v>
      </c>
      <c r="O475" s="1">
        <f t="shared" si="109"/>
        <v>14</v>
      </c>
      <c r="P475" s="1">
        <f t="shared" si="110"/>
        <v>0</v>
      </c>
      <c r="Q475" s="1">
        <f t="shared" si="113"/>
        <v>0</v>
      </c>
      <c r="R475" s="1">
        <v>1</v>
      </c>
      <c r="S475" s="1">
        <v>2</v>
      </c>
      <c r="T475" s="1">
        <v>8</v>
      </c>
      <c r="U475" s="1">
        <v>0</v>
      </c>
      <c r="V475" s="1">
        <f t="shared" si="111"/>
        <v>0</v>
      </c>
      <c r="W475" s="1">
        <v>1</v>
      </c>
      <c r="X475" s="1">
        <v>2</v>
      </c>
      <c r="Y475" s="1">
        <v>5</v>
      </c>
      <c r="Z475" s="1">
        <v>0</v>
      </c>
      <c r="AA475" s="1">
        <f t="shared" si="112"/>
        <v>0</v>
      </c>
      <c r="AB475" s="1">
        <v>1</v>
      </c>
      <c r="AC475" s="1">
        <v>2</v>
      </c>
      <c r="AD475" s="1">
        <v>1</v>
      </c>
      <c r="AE475" s="1">
        <v>0</v>
      </c>
      <c r="AF475" s="1">
        <f t="shared" si="108"/>
        <v>0</v>
      </c>
      <c r="AH475" s="1">
        <f t="shared" si="114"/>
        <v>9.0512415430065413E-2</v>
      </c>
      <c r="AI475" s="1">
        <f t="shared" si="115"/>
        <v>1.5604701124731456E-2</v>
      </c>
      <c r="AJ475" s="1">
        <f t="shared" si="116"/>
        <v>9.4424497975201444E-2</v>
      </c>
      <c r="AK475" s="1">
        <f t="shared" si="117"/>
        <v>2.7450294266114001</v>
      </c>
      <c r="AL475" s="1" t="b">
        <f t="shared" si="118"/>
        <v>0</v>
      </c>
      <c r="AM475" s="1">
        <f t="shared" si="119"/>
        <v>7.0220052276998528</v>
      </c>
      <c r="AN475" s="1" t="b">
        <f t="shared" si="120"/>
        <v>0</v>
      </c>
      <c r="AO475" s="1">
        <v>9.4879999999999995</v>
      </c>
    </row>
    <row r="476" spans="1:41">
      <c r="A476" s="7">
        <v>473</v>
      </c>
      <c r="B476" s="9" t="s">
        <v>76</v>
      </c>
      <c r="C476" s="9" t="s">
        <v>46</v>
      </c>
      <c r="D476" s="9" t="s">
        <v>45</v>
      </c>
      <c r="E476" s="16" t="s">
        <v>46</v>
      </c>
      <c r="F476" s="2" t="b">
        <f t="shared" si="106"/>
        <v>0</v>
      </c>
      <c r="G476" s="2" t="b">
        <f t="shared" si="107"/>
        <v>0</v>
      </c>
      <c r="H476" s="1" t="s">
        <v>125</v>
      </c>
      <c r="M476" s="1">
        <f>PRODUCT(SUM(PRODUCT(R476,overview!$J$7),PRODUCT(W476,overview!$K$7),PRODUCT(AB476,overview!$L$7)),1/SUM(overview!$J$7:$L$7))</f>
        <v>1.0452000000000001</v>
      </c>
      <c r="N476" s="1">
        <f>PRODUCT(SUM(PRODUCT(S476,overview!$J$7),PRODUCT(X476,overview!$K$7),PRODUCT(AC476,overview!$L$7)),1/SUM(overview!$J$7:$L$7))</f>
        <v>1.9547999999999999</v>
      </c>
      <c r="O476" s="1">
        <f t="shared" si="109"/>
        <v>15</v>
      </c>
      <c r="P476" s="1">
        <f t="shared" si="110"/>
        <v>6</v>
      </c>
      <c r="Q476" s="1">
        <f t="shared" si="113"/>
        <v>0.21387354205033771</v>
      </c>
      <c r="R476" s="1">
        <v>1.07</v>
      </c>
      <c r="S476" s="1">
        <v>1.93</v>
      </c>
      <c r="T476" s="1">
        <v>8</v>
      </c>
      <c r="U476" s="1">
        <v>0</v>
      </c>
      <c r="V476" s="1">
        <f t="shared" si="111"/>
        <v>0</v>
      </c>
      <c r="W476" s="1">
        <v>1.032</v>
      </c>
      <c r="X476" s="1">
        <v>1.968</v>
      </c>
      <c r="Y476" s="1">
        <v>6</v>
      </c>
      <c r="Z476" s="1">
        <v>6</v>
      </c>
      <c r="AA476" s="1">
        <f t="shared" si="112"/>
        <v>0.52439024390243905</v>
      </c>
      <c r="AB476" s="1">
        <v>1.028</v>
      </c>
      <c r="AC476" s="1">
        <v>1.972</v>
      </c>
      <c r="AD476" s="1">
        <v>1</v>
      </c>
      <c r="AE476" s="1">
        <v>0</v>
      </c>
      <c r="AF476" s="1">
        <f t="shared" si="108"/>
        <v>0</v>
      </c>
      <c r="AH476" s="1">
        <f t="shared" si="114"/>
        <v>6.4668120813183586E-2</v>
      </c>
      <c r="AI476" s="1">
        <f t="shared" si="115"/>
        <v>1.4671938594334728E-2</v>
      </c>
      <c r="AJ476" s="1">
        <f t="shared" si="116"/>
        <v>0</v>
      </c>
      <c r="AK476" s="1">
        <f t="shared" si="117"/>
        <v>0.61526789636257961</v>
      </c>
      <c r="AL476" s="1" t="b">
        <f t="shared" si="118"/>
        <v>0</v>
      </c>
      <c r="AM476" s="1">
        <f t="shared" si="119"/>
        <v>7.6133009238694385</v>
      </c>
      <c r="AN476" s="1" t="b">
        <f t="shared" si="120"/>
        <v>0</v>
      </c>
      <c r="AO476" s="1">
        <v>9.4879999999999995</v>
      </c>
    </row>
    <row r="477" spans="1:41">
      <c r="A477" s="7">
        <v>474</v>
      </c>
      <c r="B477" s="9" t="s">
        <v>84</v>
      </c>
      <c r="C477" s="9" t="s">
        <v>37</v>
      </c>
      <c r="D477" s="9" t="s">
        <v>67</v>
      </c>
      <c r="E477" s="16" t="s">
        <v>37</v>
      </c>
      <c r="F477" s="2" t="b">
        <f t="shared" si="106"/>
        <v>1</v>
      </c>
      <c r="G477" s="2" t="b">
        <f t="shared" si="107"/>
        <v>1</v>
      </c>
      <c r="H477" s="1" t="s">
        <v>125</v>
      </c>
      <c r="M477" s="1">
        <f>PRODUCT(SUM(PRODUCT(R477,overview!$J$7),PRODUCT(W477,overview!$K$7),PRODUCT(AB477,overview!$L$7)),1/SUM(overview!$J$7:$L$7))</f>
        <v>0.90205000000000002</v>
      </c>
      <c r="N477" s="1">
        <f>PRODUCT(SUM(PRODUCT(S477,overview!$J$7),PRODUCT(X477,overview!$K$7),PRODUCT(AC477,overview!$L$7)),1/SUM(overview!$J$7:$L$7))</f>
        <v>2.0979500000000004</v>
      </c>
      <c r="O477" s="1">
        <f t="shared" si="109"/>
        <v>10</v>
      </c>
      <c r="P477" s="1">
        <f t="shared" si="110"/>
        <v>3</v>
      </c>
      <c r="Q477" s="1">
        <f t="shared" si="113"/>
        <v>0.1289902047236588</v>
      </c>
      <c r="R477" s="1">
        <v>1.0640000000000001</v>
      </c>
      <c r="S477" s="1">
        <v>1.9359999999999999</v>
      </c>
      <c r="T477" s="1">
        <v>4</v>
      </c>
      <c r="U477" s="1">
        <v>2</v>
      </c>
      <c r="V477" s="1">
        <f t="shared" si="111"/>
        <v>0.27479338842975209</v>
      </c>
      <c r="W477" s="1">
        <v>0.81</v>
      </c>
      <c r="X477" s="1">
        <v>2.19</v>
      </c>
      <c r="Y477" s="1">
        <v>5</v>
      </c>
      <c r="Z477" s="1">
        <v>1</v>
      </c>
      <c r="AA477" s="1">
        <f t="shared" si="112"/>
        <v>7.3972602739726043E-2</v>
      </c>
      <c r="AB477" s="1">
        <v>0.93600000000000005</v>
      </c>
      <c r="AC477" s="1">
        <v>2.0640000000000001</v>
      </c>
      <c r="AD477" s="1">
        <v>1</v>
      </c>
      <c r="AE477" s="1">
        <v>0</v>
      </c>
      <c r="AF477" s="1">
        <f t="shared" si="108"/>
        <v>0</v>
      </c>
      <c r="AH477" s="1">
        <f t="shared" si="114"/>
        <v>7.6751667017108824E-2</v>
      </c>
      <c r="AI477" s="1">
        <f t="shared" si="115"/>
        <v>1.4173062568185733E-2</v>
      </c>
      <c r="AJ477" s="1">
        <f t="shared" si="116"/>
        <v>0</v>
      </c>
      <c r="AK477" s="1">
        <f t="shared" si="117"/>
        <v>0.78409848009692729</v>
      </c>
      <c r="AL477" s="1" t="b">
        <f t="shared" si="118"/>
        <v>0</v>
      </c>
      <c r="AM477" s="1">
        <f t="shared" si="119"/>
        <v>8.3713430210879629</v>
      </c>
      <c r="AN477" s="1" t="b">
        <f t="shared" si="120"/>
        <v>0</v>
      </c>
      <c r="AO477" s="1">
        <v>9.4879999999999995</v>
      </c>
    </row>
    <row r="478" spans="1:41">
      <c r="A478" s="7">
        <v>475</v>
      </c>
      <c r="B478" s="9" t="s">
        <v>45</v>
      </c>
      <c r="C478" s="9" t="s">
        <v>46</v>
      </c>
      <c r="D478" s="9" t="s">
        <v>45</v>
      </c>
      <c r="E478" s="16" t="s">
        <v>46</v>
      </c>
      <c r="F478" s="2" t="b">
        <f t="shared" si="106"/>
        <v>0</v>
      </c>
      <c r="G478" s="2" t="b">
        <f t="shared" si="107"/>
        <v>0</v>
      </c>
      <c r="H478" s="1" t="s">
        <v>125</v>
      </c>
      <c r="M478" s="1">
        <f>PRODUCT(SUM(PRODUCT(R478,overview!$J$7),PRODUCT(W478,overview!$K$7),PRODUCT(AB478,overview!$L$7)),1/SUM(overview!$J$7:$L$7))</f>
        <v>1.042775</v>
      </c>
      <c r="N478" s="1">
        <f>PRODUCT(SUM(PRODUCT(S478,overview!$J$7),PRODUCT(X478,overview!$K$7),PRODUCT(AC478,overview!$L$7)),1/SUM(overview!$J$7:$L$7))</f>
        <v>1.9572250000000002</v>
      </c>
      <c r="O478" s="1">
        <f t="shared" si="109"/>
        <v>11</v>
      </c>
      <c r="P478" s="1">
        <f t="shared" si="110"/>
        <v>2</v>
      </c>
      <c r="Q478" s="1">
        <f t="shared" si="113"/>
        <v>9.6869524222025841E-2</v>
      </c>
      <c r="R478" s="1">
        <v>1.024</v>
      </c>
      <c r="S478" s="1">
        <v>1.976</v>
      </c>
      <c r="T478" s="1">
        <v>6</v>
      </c>
      <c r="U478" s="1">
        <v>0</v>
      </c>
      <c r="V478" s="1">
        <f t="shared" si="111"/>
        <v>0</v>
      </c>
      <c r="W478" s="1">
        <v>1.0549999999999999</v>
      </c>
      <c r="X478" s="1">
        <v>1.9450000000000001</v>
      </c>
      <c r="Y478" s="1">
        <v>5</v>
      </c>
      <c r="Z478" s="1">
        <v>2</v>
      </c>
      <c r="AA478" s="1">
        <f t="shared" si="112"/>
        <v>0.21696658097686375</v>
      </c>
      <c r="AB478" s="1">
        <v>1</v>
      </c>
      <c r="AC478" s="1">
        <v>2</v>
      </c>
      <c r="AD478" s="1">
        <v>0</v>
      </c>
      <c r="AE478" s="1">
        <v>0</v>
      </c>
      <c r="AF478" s="1" t="e">
        <f t="shared" si="108"/>
        <v>#DIV/0!</v>
      </c>
      <c r="AH478" s="1">
        <f t="shared" si="114"/>
        <v>8.4361648488708404E-2</v>
      </c>
      <c r="AI478" s="1">
        <f t="shared" si="115"/>
        <v>1.4382277148909188E-2</v>
      </c>
      <c r="AJ478" s="1">
        <f t="shared" si="116"/>
        <v>0</v>
      </c>
      <c r="AK478" s="1">
        <f t="shared" si="117"/>
        <v>0.89266520588568221</v>
      </c>
      <c r="AL478" s="1" t="b">
        <f t="shared" si="118"/>
        <v>0</v>
      </c>
      <c r="AM478" s="1">
        <f t="shared" si="119"/>
        <v>8.9593411681345074</v>
      </c>
      <c r="AN478" s="1" t="b">
        <f t="shared" si="120"/>
        <v>0</v>
      </c>
      <c r="AO478" s="1">
        <v>9.4879999999999995</v>
      </c>
    </row>
    <row r="479" spans="1:41">
      <c r="A479" s="7">
        <v>476</v>
      </c>
      <c r="B479" s="9" t="s">
        <v>45</v>
      </c>
      <c r="C479" s="9" t="s">
        <v>46</v>
      </c>
      <c r="D479" s="9" t="s">
        <v>45</v>
      </c>
      <c r="E479" s="16" t="s">
        <v>46</v>
      </c>
      <c r="F479" s="2" t="b">
        <f t="shared" si="106"/>
        <v>0</v>
      </c>
      <c r="G479" s="2" t="b">
        <f t="shared" si="107"/>
        <v>0</v>
      </c>
      <c r="H479" s="1" t="s">
        <v>125</v>
      </c>
      <c r="M479" s="1">
        <f>PRODUCT(SUM(PRODUCT(R479,overview!$J$7),PRODUCT(W479,overview!$K$7),PRODUCT(AB479,overview!$L$7)),1/SUM(overview!$J$7:$L$7))</f>
        <v>1.0085000000000002</v>
      </c>
      <c r="N479" s="1">
        <f>PRODUCT(SUM(PRODUCT(S479,overview!$J$7),PRODUCT(X479,overview!$K$7),PRODUCT(AC479,overview!$L$7)),1/SUM(overview!$J$7:$L$7))</f>
        <v>1.9915</v>
      </c>
      <c r="O479" s="1">
        <f t="shared" si="109"/>
        <v>12</v>
      </c>
      <c r="P479" s="1">
        <f t="shared" si="110"/>
        <v>0</v>
      </c>
      <c r="Q479" s="1">
        <f t="shared" si="113"/>
        <v>0</v>
      </c>
      <c r="R479" s="1">
        <v>1.01</v>
      </c>
      <c r="S479" s="1">
        <v>1.99</v>
      </c>
      <c r="T479" s="1">
        <v>3</v>
      </c>
      <c r="U479" s="1">
        <v>0</v>
      </c>
      <c r="V479" s="1">
        <f t="shared" si="111"/>
        <v>0</v>
      </c>
      <c r="W479" s="1">
        <v>1.008</v>
      </c>
      <c r="X479" s="1">
        <v>1.992</v>
      </c>
      <c r="Y479" s="1">
        <v>9</v>
      </c>
      <c r="Z479" s="1">
        <v>0</v>
      </c>
      <c r="AA479" s="1">
        <f t="shared" si="112"/>
        <v>0</v>
      </c>
      <c r="AB479" s="1">
        <v>1</v>
      </c>
      <c r="AC479" s="1">
        <v>2</v>
      </c>
      <c r="AD479" s="1">
        <v>0</v>
      </c>
      <c r="AE479" s="1">
        <v>0</v>
      </c>
      <c r="AF479" s="1" t="e">
        <f t="shared" si="108"/>
        <v>#DIV/0!</v>
      </c>
      <c r="AH479" s="1">
        <f t="shared" si="114"/>
        <v>0.13348045040457196</v>
      </c>
      <c r="AI479" s="1">
        <f t="shared" si="115"/>
        <v>2.2325061341118734E-2</v>
      </c>
      <c r="AJ479" s="1">
        <f t="shared" si="116"/>
        <v>9.9546648589102615E-2</v>
      </c>
      <c r="AK479" s="1">
        <f t="shared" si="117"/>
        <v>3.7751492917528418</v>
      </c>
      <c r="AL479" s="1" t="b">
        <f t="shared" si="118"/>
        <v>0</v>
      </c>
      <c r="AM479" s="1">
        <f t="shared" si="119"/>
        <v>8.5966263848629776</v>
      </c>
      <c r="AN479" s="1" t="b">
        <f t="shared" si="120"/>
        <v>0</v>
      </c>
      <c r="AO479" s="1">
        <v>9.4879999999999995</v>
      </c>
    </row>
    <row r="480" spans="1:41">
      <c r="A480" s="7">
        <v>477</v>
      </c>
      <c r="B480" s="9" t="s">
        <v>83</v>
      </c>
      <c r="C480" s="9" t="s">
        <v>61</v>
      </c>
      <c r="D480" s="9" t="s">
        <v>83</v>
      </c>
      <c r="E480" s="16" t="s">
        <v>61</v>
      </c>
      <c r="F480" s="2" t="b">
        <f t="shared" si="106"/>
        <v>0</v>
      </c>
      <c r="G480" s="2" t="b">
        <f t="shared" si="107"/>
        <v>0</v>
      </c>
      <c r="H480" s="1" t="s">
        <v>125</v>
      </c>
      <c r="M480" s="1">
        <f>PRODUCT(SUM(PRODUCT(R480,overview!$J$7),PRODUCT(W480,overview!$K$7),PRODUCT(AB480,overview!$L$7)),1/SUM(overview!$J$7:$L$7))</f>
        <v>1</v>
      </c>
      <c r="N480" s="1">
        <f>PRODUCT(SUM(PRODUCT(S480,overview!$J$7),PRODUCT(X480,overview!$K$7),PRODUCT(AC480,overview!$L$7)),1/SUM(overview!$J$7:$L$7))</f>
        <v>2</v>
      </c>
      <c r="O480" s="1">
        <f t="shared" si="109"/>
        <v>9</v>
      </c>
      <c r="P480" s="1">
        <f t="shared" si="110"/>
        <v>0</v>
      </c>
      <c r="Q480" s="1">
        <f t="shared" si="113"/>
        <v>0</v>
      </c>
      <c r="R480" s="1">
        <v>1</v>
      </c>
      <c r="S480" s="1">
        <v>2</v>
      </c>
      <c r="T480" s="1">
        <v>5</v>
      </c>
      <c r="U480" s="1">
        <v>0</v>
      </c>
      <c r="V480" s="1">
        <f t="shared" si="111"/>
        <v>0</v>
      </c>
      <c r="W480" s="1">
        <v>1</v>
      </c>
      <c r="X480" s="1">
        <v>2</v>
      </c>
      <c r="Y480" s="1">
        <v>4</v>
      </c>
      <c r="Z480" s="1">
        <v>0</v>
      </c>
      <c r="AA480" s="1">
        <f t="shared" si="112"/>
        <v>0</v>
      </c>
      <c r="AB480" s="1">
        <v>1</v>
      </c>
      <c r="AC480" s="1">
        <v>2</v>
      </c>
      <c r="AD480" s="1">
        <v>0</v>
      </c>
      <c r="AE480" s="1">
        <v>0</v>
      </c>
      <c r="AF480" s="1" t="e">
        <f t="shared" si="108"/>
        <v>#DIV/0!</v>
      </c>
      <c r="AH480" s="1">
        <f t="shared" si="114"/>
        <v>0.12581077355415074</v>
      </c>
      <c r="AI480" s="1">
        <f t="shared" si="115"/>
        <v>2.2440813139622432E-2</v>
      </c>
      <c r="AJ480" s="1">
        <f t="shared" si="116"/>
        <v>0.11378478714467659</v>
      </c>
      <c r="AK480" s="1">
        <f t="shared" si="117"/>
        <v>44.62873843001919</v>
      </c>
      <c r="AL480" s="1" t="b">
        <f t="shared" si="118"/>
        <v>1</v>
      </c>
      <c r="AM480" s="1">
        <f t="shared" si="119"/>
        <v>10.02257623513929</v>
      </c>
      <c r="AN480" s="1" t="b">
        <f t="shared" si="120"/>
        <v>1</v>
      </c>
      <c r="AO480" s="1">
        <v>9.4879999999999995</v>
      </c>
    </row>
    <row r="481" spans="1:41">
      <c r="A481" s="7">
        <v>478</v>
      </c>
      <c r="B481" s="9" t="s">
        <v>77</v>
      </c>
      <c r="C481" s="9" t="s">
        <v>78</v>
      </c>
      <c r="D481" s="9" t="s">
        <v>77</v>
      </c>
      <c r="E481" s="16" t="s">
        <v>78</v>
      </c>
      <c r="F481" s="2" t="b">
        <f t="shared" si="106"/>
        <v>0</v>
      </c>
      <c r="G481" s="2" t="b">
        <f t="shared" si="107"/>
        <v>0</v>
      </c>
      <c r="H481" s="1" t="s">
        <v>125</v>
      </c>
      <c r="J481" s="2" t="s">
        <v>155</v>
      </c>
      <c r="M481" s="1">
        <f>PRODUCT(SUM(PRODUCT(R481,overview!$J$7),PRODUCT(W481,overview!$K$7),PRODUCT(AB481,overview!$L$7)),1/SUM(overview!$J$7:$L$7))</f>
        <v>0.375</v>
      </c>
      <c r="N481" s="1">
        <f>PRODUCT(SUM(PRODUCT(S481,overview!$J$7),PRODUCT(X481,overview!$K$7),PRODUCT(AC481,overview!$L$7)),1/SUM(overview!$J$7:$L$7))</f>
        <v>2.625</v>
      </c>
      <c r="O481" s="1">
        <f t="shared" si="109"/>
        <v>1</v>
      </c>
      <c r="P481" s="1">
        <f t="shared" si="110"/>
        <v>0</v>
      </c>
      <c r="Q481" s="1">
        <f t="shared" si="113"/>
        <v>0</v>
      </c>
      <c r="R481" s="1">
        <v>0.375</v>
      </c>
      <c r="S481" s="1">
        <v>2.625</v>
      </c>
      <c r="T481" s="1">
        <v>1</v>
      </c>
      <c r="U481" s="1">
        <v>0</v>
      </c>
      <c r="V481" s="1">
        <f t="shared" si="111"/>
        <v>0</v>
      </c>
      <c r="W481" s="1">
        <v>0.375</v>
      </c>
      <c r="X481" s="1">
        <v>2.625</v>
      </c>
      <c r="Y481" s="1">
        <v>0</v>
      </c>
      <c r="Z481" s="1">
        <v>0</v>
      </c>
      <c r="AA481" s="1" t="e">
        <f t="shared" si="112"/>
        <v>#DIV/0!</v>
      </c>
      <c r="AB481" s="1">
        <v>0.375</v>
      </c>
      <c r="AC481" s="1">
        <v>2.625</v>
      </c>
      <c r="AD481" s="1">
        <v>0</v>
      </c>
      <c r="AE481" s="1">
        <v>0</v>
      </c>
      <c r="AF481" s="1" t="e">
        <f t="shared" si="108"/>
        <v>#DIV/0!</v>
      </c>
      <c r="AH481" s="1">
        <f t="shared" si="114"/>
        <v>8.2327463471377885E-2</v>
      </c>
      <c r="AI481" s="1">
        <f t="shared" si="115"/>
        <v>2.2827127249525587E-2</v>
      </c>
      <c r="AJ481" s="1">
        <f t="shared" si="116"/>
        <v>0.15225125508953632</v>
      </c>
      <c r="AK481" s="1">
        <f t="shared" si="117"/>
        <v>84.595612406399241</v>
      </c>
      <c r="AL481" s="1" t="b">
        <f t="shared" si="118"/>
        <v>1</v>
      </c>
      <c r="AM481" s="1">
        <f t="shared" si="119"/>
        <v>11.617788752453521</v>
      </c>
      <c r="AN481" s="1" t="b">
        <f t="shared" si="120"/>
        <v>1</v>
      </c>
      <c r="AO481" s="1">
        <v>9.4879999999999995</v>
      </c>
    </row>
    <row r="482" spans="1:41">
      <c r="A482" s="7">
        <v>479</v>
      </c>
      <c r="B482" s="9" t="s">
        <v>51</v>
      </c>
      <c r="C482" s="9" t="s">
        <v>52</v>
      </c>
      <c r="D482" s="9" t="s">
        <v>51</v>
      </c>
      <c r="E482" s="16" t="s">
        <v>52</v>
      </c>
      <c r="F482" s="2" t="b">
        <f t="shared" si="106"/>
        <v>0</v>
      </c>
      <c r="G482" s="2" t="b">
        <f t="shared" si="107"/>
        <v>0</v>
      </c>
      <c r="H482" s="1" t="s">
        <v>125</v>
      </c>
      <c r="M482" s="1">
        <f>PRODUCT(SUM(PRODUCT(R482,overview!$J$7),PRODUCT(W482,overview!$K$7),PRODUCT(AB482,overview!$L$7)),1/SUM(overview!$J$7:$L$7))</f>
        <v>0.33300000000000007</v>
      </c>
      <c r="N482" s="1">
        <f>PRODUCT(SUM(PRODUCT(S482,overview!$J$7),PRODUCT(X482,overview!$K$7),PRODUCT(AC482,overview!$L$7)),1/SUM(overview!$J$7:$L$7))</f>
        <v>2.6669999999999998</v>
      </c>
      <c r="O482" s="1">
        <f t="shared" si="109"/>
        <v>4</v>
      </c>
      <c r="P482" s="1">
        <f t="shared" si="110"/>
        <v>0</v>
      </c>
      <c r="Q482" s="1">
        <f t="shared" si="113"/>
        <v>0</v>
      </c>
      <c r="R482" s="1">
        <v>0.33300000000000002</v>
      </c>
      <c r="S482" s="1">
        <v>2.6669999999999998</v>
      </c>
      <c r="T482" s="1">
        <v>2</v>
      </c>
      <c r="U482" s="1">
        <v>0</v>
      </c>
      <c r="V482" s="1">
        <f t="shared" si="111"/>
        <v>0</v>
      </c>
      <c r="W482" s="1">
        <v>0.33300000000000002</v>
      </c>
      <c r="X482" s="1">
        <v>2.6669999999999998</v>
      </c>
      <c r="Y482" s="1">
        <v>2</v>
      </c>
      <c r="Z482" s="1">
        <v>0</v>
      </c>
      <c r="AA482" s="1">
        <f t="shared" si="112"/>
        <v>0</v>
      </c>
      <c r="AB482" s="1">
        <v>0.33300000000000002</v>
      </c>
      <c r="AC482" s="1">
        <v>2.6669999999999998</v>
      </c>
      <c r="AD482" s="1">
        <v>0</v>
      </c>
      <c r="AE482" s="1">
        <v>0</v>
      </c>
      <c r="AF482" s="1" t="e">
        <f t="shared" si="108"/>
        <v>#DIV/0!</v>
      </c>
      <c r="AH482" s="1">
        <f t="shared" si="114"/>
        <v>8.591192265698902E-2</v>
      </c>
      <c r="AI482" s="1">
        <f t="shared" si="115"/>
        <v>7.1776975849625257E-3</v>
      </c>
      <c r="AJ482" s="1">
        <f t="shared" si="116"/>
        <v>0.61562239923909157</v>
      </c>
      <c r="AK482" s="1">
        <f t="shared" si="117"/>
        <v>137.65432968748308</v>
      </c>
      <c r="AL482" s="1" t="b">
        <f t="shared" si="118"/>
        <v>1</v>
      </c>
      <c r="AM482" s="1">
        <f t="shared" si="119"/>
        <v>12.977434578877224</v>
      </c>
      <c r="AN482" s="1" t="b">
        <f t="shared" si="120"/>
        <v>1</v>
      </c>
      <c r="AO482" s="1">
        <v>9.4879999999999995</v>
      </c>
    </row>
    <row r="483" spans="1:41">
      <c r="A483" s="7">
        <v>480</v>
      </c>
      <c r="B483" s="9" t="s">
        <v>28</v>
      </c>
      <c r="C483" s="9" t="s">
        <v>29</v>
      </c>
      <c r="D483" s="9" t="s">
        <v>28</v>
      </c>
      <c r="E483" s="16" t="s">
        <v>29</v>
      </c>
      <c r="F483" s="2" t="b">
        <f t="shared" si="106"/>
        <v>0</v>
      </c>
      <c r="G483" s="2" t="b">
        <f t="shared" si="107"/>
        <v>0</v>
      </c>
      <c r="H483" s="1" t="s">
        <v>125</v>
      </c>
      <c r="M483" s="1">
        <f>PRODUCT(SUM(PRODUCT(R483,overview!$J$7),PRODUCT(W483,overview!$K$7),PRODUCT(AB483,overview!$L$7)),1/SUM(overview!$J$7:$L$7))</f>
        <v>0.69075000000000009</v>
      </c>
      <c r="N483" s="1">
        <f>PRODUCT(SUM(PRODUCT(S483,overview!$J$7),PRODUCT(X483,overview!$K$7),PRODUCT(AC483,overview!$L$7)),1/SUM(overview!$J$7:$L$7))</f>
        <v>2.30925</v>
      </c>
      <c r="O483" s="1">
        <f t="shared" si="109"/>
        <v>14</v>
      </c>
      <c r="P483" s="1">
        <f t="shared" si="110"/>
        <v>2</v>
      </c>
      <c r="Q483" s="1">
        <f t="shared" si="113"/>
        <v>4.2731870273279828E-2</v>
      </c>
      <c r="R483" s="1">
        <v>0.66700000000000004</v>
      </c>
      <c r="S483" s="1">
        <v>2.3330000000000002</v>
      </c>
      <c r="T483" s="1">
        <v>6</v>
      </c>
      <c r="U483" s="1">
        <v>0</v>
      </c>
      <c r="V483" s="1">
        <f t="shared" si="111"/>
        <v>0</v>
      </c>
      <c r="W483" s="1">
        <v>0.70499999999999996</v>
      </c>
      <c r="X483" s="1">
        <v>2.2949999999999999</v>
      </c>
      <c r="Y483" s="1">
        <v>8</v>
      </c>
      <c r="Z483" s="1">
        <v>2</v>
      </c>
      <c r="AA483" s="1">
        <f t="shared" si="112"/>
        <v>7.6797385620915037E-2</v>
      </c>
      <c r="AB483" s="1">
        <v>0.66700000000000004</v>
      </c>
      <c r="AC483" s="1">
        <v>2.3330000000000002</v>
      </c>
      <c r="AD483" s="1">
        <v>0</v>
      </c>
      <c r="AE483" s="1">
        <v>0</v>
      </c>
      <c r="AF483" s="1" t="e">
        <f t="shared" si="108"/>
        <v>#DIV/0!</v>
      </c>
      <c r="AH483" s="1">
        <f t="shared" si="114"/>
        <v>8.8942307692307709E-2</v>
      </c>
      <c r="AI483" s="1">
        <f t="shared" si="115"/>
        <v>6.6765327217885428E-3</v>
      </c>
      <c r="AJ483" s="1">
        <f t="shared" si="116"/>
        <v>0.27413127413127408</v>
      </c>
      <c r="AK483" s="1">
        <f t="shared" si="117"/>
        <v>228.27713160182762</v>
      </c>
      <c r="AL483" s="1" t="b">
        <f t="shared" si="118"/>
        <v>1</v>
      </c>
      <c r="AM483" s="1">
        <f t="shared" si="119"/>
        <v>16.085409204344611</v>
      </c>
      <c r="AN483" s="1" t="b">
        <f t="shared" si="120"/>
        <v>1</v>
      </c>
      <c r="AO483" s="1">
        <v>9.4879999999999995</v>
      </c>
    </row>
    <row r="484" spans="1:41">
      <c r="A484" s="7">
        <v>481</v>
      </c>
      <c r="B484" s="9" t="s">
        <v>75</v>
      </c>
      <c r="C484" s="9" t="s">
        <v>1</v>
      </c>
      <c r="D484" s="9" t="s">
        <v>74</v>
      </c>
      <c r="E484" s="16" t="s">
        <v>1</v>
      </c>
      <c r="F484" s="2" t="b">
        <f t="shared" si="106"/>
        <v>1</v>
      </c>
      <c r="G484" s="2" t="b">
        <f t="shared" si="107"/>
        <v>1</v>
      </c>
      <c r="H484" s="1" t="s">
        <v>125</v>
      </c>
      <c r="M484" s="1">
        <f>PRODUCT(SUM(PRODUCT(R484,overview!$J$7),PRODUCT(W484,overview!$K$7),PRODUCT(AB484,overview!$L$7)),1/SUM(overview!$J$7:$L$7))</f>
        <v>1.14645</v>
      </c>
      <c r="N484" s="1">
        <f>PRODUCT(SUM(PRODUCT(S484,overview!$J$7),PRODUCT(X484,overview!$K$7),PRODUCT(AC484,overview!$L$7)),1/SUM(overview!$J$7:$L$7))</f>
        <v>1.85355</v>
      </c>
      <c r="O484" s="1">
        <f t="shared" si="109"/>
        <v>13</v>
      </c>
      <c r="P484" s="1">
        <f t="shared" si="110"/>
        <v>0</v>
      </c>
      <c r="Q484" s="1">
        <f t="shared" si="113"/>
        <v>0</v>
      </c>
      <c r="R484" s="1">
        <v>1.0409999999999999</v>
      </c>
      <c r="S484" s="1">
        <v>1.9590000000000001</v>
      </c>
      <c r="T484" s="1">
        <v>8</v>
      </c>
      <c r="U484" s="1">
        <v>0</v>
      </c>
      <c r="V484" s="1">
        <f t="shared" si="111"/>
        <v>0</v>
      </c>
      <c r="W484" s="1">
        <v>1.2090000000000001</v>
      </c>
      <c r="X484" s="1">
        <v>1.7909999999999999</v>
      </c>
      <c r="Y484" s="1">
        <v>4</v>
      </c>
      <c r="Z484" s="1">
        <v>0</v>
      </c>
      <c r="AA484" s="1">
        <f t="shared" si="112"/>
        <v>0</v>
      </c>
      <c r="AB484" s="1">
        <v>1.0589999999999999</v>
      </c>
      <c r="AC484" s="1">
        <v>1.9410000000000001</v>
      </c>
      <c r="AD484" s="1">
        <v>1</v>
      </c>
      <c r="AE484" s="1">
        <v>0</v>
      </c>
      <c r="AF484" s="1">
        <f t="shared" si="108"/>
        <v>0</v>
      </c>
      <c r="AH484" s="1">
        <f t="shared" si="114"/>
        <v>9.2640835954178699E-2</v>
      </c>
      <c r="AI484" s="1">
        <f t="shared" si="115"/>
        <v>5.8523843679946222E-3</v>
      </c>
      <c r="AJ484" s="1">
        <f t="shared" si="116"/>
        <v>0.24664727437573189</v>
      </c>
      <c r="AK484" s="1">
        <f t="shared" si="117"/>
        <v>242.38126295706138</v>
      </c>
      <c r="AL484" s="1" t="b">
        <f t="shared" si="118"/>
        <v>1</v>
      </c>
      <c r="AM484" s="1">
        <f t="shared" si="119"/>
        <v>17.435801723431794</v>
      </c>
      <c r="AN484" s="1" t="b">
        <f t="shared" si="120"/>
        <v>1</v>
      </c>
      <c r="AO484" s="1">
        <v>9.4879999999999995</v>
      </c>
    </row>
    <row r="485" spans="1:41">
      <c r="A485" s="7">
        <v>482</v>
      </c>
      <c r="B485" s="9" t="s">
        <v>30</v>
      </c>
      <c r="C485" s="9" t="s">
        <v>31</v>
      </c>
      <c r="D485" s="9" t="s">
        <v>83</v>
      </c>
      <c r="E485" s="16" t="s">
        <v>61</v>
      </c>
      <c r="F485" s="2" t="b">
        <f t="shared" si="106"/>
        <v>0</v>
      </c>
      <c r="G485" s="2" t="b">
        <f t="shared" si="107"/>
        <v>0</v>
      </c>
      <c r="H485" s="1" t="s">
        <v>125</v>
      </c>
      <c r="M485" s="1">
        <f>PRODUCT(SUM(PRODUCT(R485,overview!$J$7),PRODUCT(W485,overview!$K$7),PRODUCT(AB485,overview!$L$7)),1/SUM(overview!$J$7:$L$7))</f>
        <v>0.9431250000000001</v>
      </c>
      <c r="N485" s="1">
        <f>PRODUCT(SUM(PRODUCT(S485,overview!$J$7),PRODUCT(X485,overview!$K$7),PRODUCT(AC485,overview!$L$7)),1/SUM(overview!$J$7:$L$7))</f>
        <v>2.0568750000000002</v>
      </c>
      <c r="O485" s="1">
        <f t="shared" si="109"/>
        <v>11.5</v>
      </c>
      <c r="P485" s="1">
        <f t="shared" si="110"/>
        <v>9.5</v>
      </c>
      <c r="Q485" s="1">
        <f t="shared" si="113"/>
        <v>0.37878007213348658</v>
      </c>
      <c r="R485" s="1">
        <v>1</v>
      </c>
      <c r="S485" s="1">
        <v>2</v>
      </c>
      <c r="T485" s="1">
        <v>4</v>
      </c>
      <c r="U485" s="1">
        <v>1</v>
      </c>
      <c r="V485" s="1">
        <f t="shared" si="111"/>
        <v>0.125</v>
      </c>
      <c r="W485" s="1">
        <v>0.90900000000000003</v>
      </c>
      <c r="X485" s="1">
        <v>2.0910000000000002</v>
      </c>
      <c r="Y485" s="1">
        <v>7.5</v>
      </c>
      <c r="Z485" s="1">
        <v>7.5</v>
      </c>
      <c r="AA485" s="1">
        <f t="shared" si="112"/>
        <v>0.4347202295552367</v>
      </c>
      <c r="AB485" s="1">
        <v>1</v>
      </c>
      <c r="AC485" s="1">
        <v>2</v>
      </c>
      <c r="AD485" s="1">
        <v>0</v>
      </c>
      <c r="AE485" s="1">
        <v>1</v>
      </c>
      <c r="AF485" s="1" t="e">
        <f t="shared" si="108"/>
        <v>#DIV/0!</v>
      </c>
      <c r="AH485" s="1">
        <f t="shared" si="114"/>
        <v>9.1215820426907832E-2</v>
      </c>
      <c r="AI485" s="1">
        <f t="shared" si="115"/>
        <v>5.4810505416829332E-3</v>
      </c>
      <c r="AJ485" s="1">
        <f t="shared" si="116"/>
        <v>0.23994889907567449</v>
      </c>
      <c r="AK485" s="1">
        <f t="shared" si="117"/>
        <v>67.347445744180845</v>
      </c>
      <c r="AL485" s="1" t="b">
        <f t="shared" si="118"/>
        <v>1</v>
      </c>
      <c r="AM485" s="1">
        <f t="shared" si="119"/>
        <v>14.797081644880995</v>
      </c>
      <c r="AN485" s="1" t="b">
        <f t="shared" si="120"/>
        <v>1</v>
      </c>
      <c r="AO485" s="1">
        <v>9.4879999999999995</v>
      </c>
    </row>
    <row r="486" spans="1:41">
      <c r="A486" s="7">
        <v>483</v>
      </c>
      <c r="B486" s="9" t="s">
        <v>85</v>
      </c>
      <c r="C486" s="9" t="s">
        <v>86</v>
      </c>
      <c r="D486" s="9" t="s">
        <v>85</v>
      </c>
      <c r="E486" s="16" t="s">
        <v>86</v>
      </c>
      <c r="F486" s="2" t="b">
        <f t="shared" si="106"/>
        <v>0</v>
      </c>
      <c r="G486" s="2" t="b">
        <f t="shared" si="107"/>
        <v>0</v>
      </c>
      <c r="H486" s="1" t="s">
        <v>125</v>
      </c>
      <c r="M486" s="1">
        <f>PRODUCT(SUM(PRODUCT(R486,overview!$J$7),PRODUCT(W486,overview!$K$7),PRODUCT(AB486,overview!$L$7)),1/SUM(overview!$J$7:$L$7))</f>
        <v>0</v>
      </c>
      <c r="N486" s="1">
        <f>PRODUCT(SUM(PRODUCT(S486,overview!$J$7),PRODUCT(X486,overview!$K$7),PRODUCT(AC486,overview!$L$7)),1/SUM(overview!$J$7:$L$7))</f>
        <v>3</v>
      </c>
      <c r="O486" s="1">
        <f t="shared" si="109"/>
        <v>0</v>
      </c>
      <c r="P486" s="1">
        <f t="shared" si="110"/>
        <v>0</v>
      </c>
      <c r="Q486" s="1" t="e">
        <f t="shared" si="113"/>
        <v>#DIV/0!</v>
      </c>
      <c r="R486" s="1">
        <v>0</v>
      </c>
      <c r="S486" s="1">
        <v>3</v>
      </c>
      <c r="T486" s="1">
        <v>0</v>
      </c>
      <c r="U486" s="1">
        <v>0</v>
      </c>
      <c r="V486" s="1" t="e">
        <f t="shared" si="111"/>
        <v>#DIV/0!</v>
      </c>
      <c r="W486" s="1">
        <v>0</v>
      </c>
      <c r="X486" s="1">
        <v>3</v>
      </c>
      <c r="Y486" s="1">
        <v>0</v>
      </c>
      <c r="Z486" s="1">
        <v>0</v>
      </c>
      <c r="AA486" s="1" t="e">
        <f t="shared" si="112"/>
        <v>#DIV/0!</v>
      </c>
      <c r="AB486" s="1">
        <v>0</v>
      </c>
      <c r="AC486" s="1">
        <v>3</v>
      </c>
      <c r="AD486" s="1">
        <v>0</v>
      </c>
      <c r="AE486" s="1">
        <v>0</v>
      </c>
      <c r="AF486" s="1" t="e">
        <f t="shared" si="108"/>
        <v>#DIV/0!</v>
      </c>
      <c r="AH486" s="1">
        <f t="shared" si="114"/>
        <v>9.3056916944389986E-2</v>
      </c>
      <c r="AI486" s="1">
        <f t="shared" si="115"/>
        <v>2.1798472709767022E-2</v>
      </c>
      <c r="AJ486" s="1">
        <f t="shared" si="116"/>
        <v>0.1798453191734965</v>
      </c>
      <c r="AK486" s="1">
        <f t="shared" si="117"/>
        <v>32.797353037929511</v>
      </c>
      <c r="AL486" s="1" t="b">
        <f t="shared" si="118"/>
        <v>1</v>
      </c>
      <c r="AM486" s="1">
        <f t="shared" si="119"/>
        <v>14.088565921027763</v>
      </c>
      <c r="AN486" s="1" t="b">
        <f t="shared" si="120"/>
        <v>1</v>
      </c>
      <c r="AO486" s="1">
        <v>9.4879999999999995</v>
      </c>
    </row>
    <row r="487" spans="1:41">
      <c r="A487" s="7">
        <v>484</v>
      </c>
      <c r="B487" s="9" t="s">
        <v>51</v>
      </c>
      <c r="C487" s="9" t="s">
        <v>52</v>
      </c>
      <c r="D487" s="9" t="s">
        <v>51</v>
      </c>
      <c r="E487" s="16" t="s">
        <v>52</v>
      </c>
      <c r="F487" s="2" t="b">
        <f t="shared" si="106"/>
        <v>0</v>
      </c>
      <c r="G487" s="2" t="b">
        <f t="shared" si="107"/>
        <v>0</v>
      </c>
      <c r="H487" s="1" t="s">
        <v>125</v>
      </c>
      <c r="M487" s="1">
        <f>PRODUCT(SUM(PRODUCT(R487,overview!$J$7),PRODUCT(W487,overview!$K$7),PRODUCT(AB487,overview!$L$7)),1/SUM(overview!$J$7:$L$7))</f>
        <v>0.33300000000000007</v>
      </c>
      <c r="N487" s="1">
        <f>PRODUCT(SUM(PRODUCT(S487,overview!$J$7),PRODUCT(X487,overview!$K$7),PRODUCT(AC487,overview!$L$7)),1/SUM(overview!$J$7:$L$7))</f>
        <v>2.6669999999999998</v>
      </c>
      <c r="O487" s="1">
        <f t="shared" si="109"/>
        <v>4</v>
      </c>
      <c r="P487" s="1">
        <f t="shared" si="110"/>
        <v>0</v>
      </c>
      <c r="Q487" s="1">
        <f t="shared" si="113"/>
        <v>0</v>
      </c>
      <c r="R487" s="1">
        <v>0.33300000000000002</v>
      </c>
      <c r="S487" s="1">
        <v>2.6669999999999998</v>
      </c>
      <c r="T487" s="1">
        <v>2</v>
      </c>
      <c r="U487" s="1">
        <v>0</v>
      </c>
      <c r="V487" s="1">
        <f t="shared" si="111"/>
        <v>0</v>
      </c>
      <c r="W487" s="1">
        <v>0.33300000000000002</v>
      </c>
      <c r="X487" s="1">
        <v>2.6669999999999998</v>
      </c>
      <c r="Y487" s="1">
        <v>2</v>
      </c>
      <c r="Z487" s="1">
        <v>0</v>
      </c>
      <c r="AA487" s="1">
        <f t="shared" si="112"/>
        <v>0</v>
      </c>
      <c r="AB487" s="1">
        <v>0.33300000000000002</v>
      </c>
      <c r="AC487" s="1">
        <v>2.6669999999999998</v>
      </c>
      <c r="AD487" s="1">
        <v>0</v>
      </c>
      <c r="AE487" s="1">
        <v>0</v>
      </c>
      <c r="AF487" s="1" t="e">
        <f t="shared" si="108"/>
        <v>#DIV/0!</v>
      </c>
      <c r="AH487" s="1">
        <f t="shared" si="114"/>
        <v>0.19621438909136835</v>
      </c>
      <c r="AI487" s="1">
        <f t="shared" si="115"/>
        <v>3.9080239978965987E-2</v>
      </c>
      <c r="AJ487" s="1">
        <f t="shared" si="116"/>
        <v>0.16913608388420334</v>
      </c>
      <c r="AK487" s="1">
        <f t="shared" si="117"/>
        <v>17.526834161414268</v>
      </c>
      <c r="AL487" s="1" t="b">
        <f t="shared" si="118"/>
        <v>1</v>
      </c>
      <c r="AM487" s="1">
        <f t="shared" si="119"/>
        <v>12.789035441742746</v>
      </c>
      <c r="AN487" s="1" t="b">
        <f t="shared" si="120"/>
        <v>1</v>
      </c>
      <c r="AO487" s="1">
        <v>9.4879999999999995</v>
      </c>
    </row>
    <row r="488" spans="1:41">
      <c r="A488" s="7">
        <v>485</v>
      </c>
      <c r="B488" s="9" t="s">
        <v>30</v>
      </c>
      <c r="C488" s="9" t="s">
        <v>31</v>
      </c>
      <c r="D488" s="9" t="s">
        <v>75</v>
      </c>
      <c r="E488" s="16" t="s">
        <v>1</v>
      </c>
      <c r="F488" s="2" t="b">
        <f t="shared" si="106"/>
        <v>1</v>
      </c>
      <c r="G488" s="2" t="b">
        <f t="shared" si="107"/>
        <v>0</v>
      </c>
      <c r="H488" s="1" t="s">
        <v>285</v>
      </c>
      <c r="M488" s="1">
        <f>PRODUCT(SUM(PRODUCT(R488,overview!$J$7),PRODUCT(W488,overview!$K$7),PRODUCT(AB488,overview!$L$7)),1/SUM(overview!$J$7:$L$7))</f>
        <v>1.0618749999999999</v>
      </c>
      <c r="N488" s="1">
        <f>PRODUCT(SUM(PRODUCT(S488,overview!$J$7),PRODUCT(X488,overview!$K$7),PRODUCT(AC488,overview!$L$7)),1/SUM(overview!$J$7:$L$7))</f>
        <v>1.9381250000000003</v>
      </c>
      <c r="O488" s="1">
        <f t="shared" si="109"/>
        <v>15</v>
      </c>
      <c r="P488" s="1">
        <f t="shared" si="110"/>
        <v>3</v>
      </c>
      <c r="Q488" s="1">
        <f t="shared" si="113"/>
        <v>0.10957755562721699</v>
      </c>
      <c r="R488" s="1">
        <v>1</v>
      </c>
      <c r="S488" s="1">
        <v>2</v>
      </c>
      <c r="T488" s="1">
        <v>6</v>
      </c>
      <c r="U488" s="1">
        <v>0</v>
      </c>
      <c r="V488" s="1">
        <f t="shared" si="111"/>
        <v>0</v>
      </c>
      <c r="W488" s="1">
        <v>1.099</v>
      </c>
      <c r="X488" s="1">
        <v>1.901</v>
      </c>
      <c r="Y488" s="1">
        <v>9</v>
      </c>
      <c r="Z488" s="1">
        <v>2</v>
      </c>
      <c r="AA488" s="1">
        <f t="shared" si="112"/>
        <v>0.12847039569817054</v>
      </c>
      <c r="AB488" s="1">
        <v>1</v>
      </c>
      <c r="AC488" s="1">
        <v>2</v>
      </c>
      <c r="AD488" s="1">
        <v>0</v>
      </c>
      <c r="AE488" s="1">
        <v>1</v>
      </c>
      <c r="AF488" s="1" t="e">
        <f t="shared" si="108"/>
        <v>#DIV/0!</v>
      </c>
      <c r="AH488" s="1">
        <f t="shared" si="114"/>
        <v>0.19007228442927812</v>
      </c>
      <c r="AI488" s="1">
        <f t="shared" si="115"/>
        <v>3.6789680298035733E-2</v>
      </c>
      <c r="AJ488" s="1">
        <f t="shared" si="116"/>
        <v>0.11899759903961588</v>
      </c>
      <c r="AK488" s="1">
        <f t="shared" si="117"/>
        <v>6.7593155690437037</v>
      </c>
      <c r="AL488" s="1" t="b">
        <f t="shared" si="118"/>
        <v>0</v>
      </c>
      <c r="AM488" s="1">
        <f t="shared" si="119"/>
        <v>11.821307311506589</v>
      </c>
      <c r="AN488" s="1" t="b">
        <f t="shared" si="120"/>
        <v>1</v>
      </c>
      <c r="AO488" s="1">
        <v>9.4879999999999995</v>
      </c>
    </row>
    <row r="489" spans="1:41">
      <c r="A489" s="7">
        <v>486</v>
      </c>
      <c r="B489" s="9" t="s">
        <v>98</v>
      </c>
      <c r="C489" s="9" t="s">
        <v>50</v>
      </c>
      <c r="D489" s="9" t="s">
        <v>49</v>
      </c>
      <c r="E489" s="16" t="s">
        <v>50</v>
      </c>
      <c r="F489" s="2" t="b">
        <f t="shared" si="106"/>
        <v>0</v>
      </c>
      <c r="G489" s="2" t="b">
        <f t="shared" si="107"/>
        <v>0</v>
      </c>
      <c r="H489" s="1" t="s">
        <v>285</v>
      </c>
      <c r="M489" s="1">
        <f>PRODUCT(SUM(PRODUCT(R489,overview!$J$7),PRODUCT(W489,overview!$K$7),PRODUCT(AB489,overview!$L$7)),1/SUM(overview!$J$7:$L$7))</f>
        <v>0.39300000000000002</v>
      </c>
      <c r="N489" s="1">
        <f>PRODUCT(SUM(PRODUCT(S489,overview!$J$7),PRODUCT(X489,overview!$K$7),PRODUCT(AC489,overview!$L$7)),1/SUM(overview!$J$7:$L$7))</f>
        <v>2.6070000000000002</v>
      </c>
      <c r="O489" s="1">
        <f t="shared" si="109"/>
        <v>11.5</v>
      </c>
      <c r="P489" s="1">
        <f t="shared" si="110"/>
        <v>4.5</v>
      </c>
      <c r="Q489" s="1">
        <f t="shared" si="113"/>
        <v>5.8988342422574669E-2</v>
      </c>
      <c r="R489" s="1">
        <v>0.33300000000000002</v>
      </c>
      <c r="S489" s="1">
        <v>2.6669999999999998</v>
      </c>
      <c r="T489" s="1">
        <v>4</v>
      </c>
      <c r="U489" s="1">
        <v>0</v>
      </c>
      <c r="V489" s="1">
        <f t="shared" si="111"/>
        <v>0</v>
      </c>
      <c r="W489" s="1">
        <v>0.42899999999999999</v>
      </c>
      <c r="X489" s="1">
        <v>2.5710000000000002</v>
      </c>
      <c r="Y489" s="1">
        <v>6.5</v>
      </c>
      <c r="Z489" s="1">
        <v>4.5</v>
      </c>
      <c r="AA489" s="1">
        <f t="shared" si="112"/>
        <v>0.11551925320886812</v>
      </c>
      <c r="AB489" s="1">
        <v>0.33300000000000002</v>
      </c>
      <c r="AC489" s="1">
        <v>2.6669999999999998</v>
      </c>
      <c r="AD489" s="1">
        <v>1</v>
      </c>
      <c r="AE489" s="1">
        <v>0</v>
      </c>
      <c r="AF489" s="1">
        <f t="shared" si="108"/>
        <v>0</v>
      </c>
      <c r="AH489" s="1">
        <f t="shared" si="114"/>
        <v>0.16293939501703619</v>
      </c>
      <c r="AI489" s="1">
        <f t="shared" si="115"/>
        <v>3.5288467097451322E-2</v>
      </c>
      <c r="AJ489" s="1">
        <f t="shared" si="116"/>
        <v>0.12712730771543693</v>
      </c>
      <c r="AK489" s="1">
        <f t="shared" si="117"/>
        <v>2.3344908370876087</v>
      </c>
      <c r="AL489" s="1" t="b">
        <f t="shared" si="118"/>
        <v>0</v>
      </c>
      <c r="AM489" s="1">
        <f t="shared" si="119"/>
        <v>11.938237562827906</v>
      </c>
      <c r="AN489" s="1" t="b">
        <f t="shared" si="120"/>
        <v>1</v>
      </c>
      <c r="AO489" s="1">
        <v>9.4879999999999995</v>
      </c>
    </row>
    <row r="490" spans="1:41">
      <c r="A490" s="7">
        <v>487</v>
      </c>
      <c r="B490" s="9" t="s">
        <v>41</v>
      </c>
      <c r="C490" s="9" t="s">
        <v>42</v>
      </c>
      <c r="D490" s="9" t="s">
        <v>41</v>
      </c>
      <c r="E490" s="16" t="s">
        <v>42</v>
      </c>
      <c r="F490" s="2" t="b">
        <f t="shared" si="106"/>
        <v>0</v>
      </c>
      <c r="G490" s="2" t="b">
        <f t="shared" si="107"/>
        <v>0</v>
      </c>
      <c r="H490" s="1" t="s">
        <v>285</v>
      </c>
      <c r="M490" s="1">
        <f>PRODUCT(SUM(PRODUCT(R490,overview!$J$7),PRODUCT(W490,overview!$K$7),PRODUCT(AB490,overview!$L$7)),1/SUM(overview!$J$7:$L$7))</f>
        <v>0.42900000000000005</v>
      </c>
      <c r="N490" s="1">
        <f>PRODUCT(SUM(PRODUCT(S490,overview!$J$7),PRODUCT(X490,overview!$K$7),PRODUCT(AC490,overview!$L$7)),1/SUM(overview!$J$7:$L$7))</f>
        <v>2.5710000000000002</v>
      </c>
      <c r="O490" s="1">
        <f t="shared" si="109"/>
        <v>6</v>
      </c>
      <c r="P490" s="1">
        <f t="shared" si="110"/>
        <v>0</v>
      </c>
      <c r="Q490" s="1">
        <f t="shared" si="113"/>
        <v>0</v>
      </c>
      <c r="R490" s="1">
        <v>0.42899999999999999</v>
      </c>
      <c r="S490" s="1">
        <v>2.5710000000000002</v>
      </c>
      <c r="T490" s="1">
        <v>4</v>
      </c>
      <c r="U490" s="1">
        <v>0</v>
      </c>
      <c r="V490" s="1">
        <f t="shared" si="111"/>
        <v>0</v>
      </c>
      <c r="W490" s="1">
        <v>0.42899999999999999</v>
      </c>
      <c r="X490" s="1">
        <v>2.5710000000000002</v>
      </c>
      <c r="Y490" s="1">
        <v>2</v>
      </c>
      <c r="Z490" s="1">
        <v>0</v>
      </c>
      <c r="AA490" s="1">
        <f t="shared" si="112"/>
        <v>0</v>
      </c>
      <c r="AB490" s="1">
        <v>0.42899999999999999</v>
      </c>
      <c r="AC490" s="1">
        <v>2.5710000000000002</v>
      </c>
      <c r="AD490" s="1">
        <v>0</v>
      </c>
      <c r="AE490" s="1">
        <v>0</v>
      </c>
      <c r="AF490" s="1" t="e">
        <f t="shared" si="108"/>
        <v>#DIV/0!</v>
      </c>
      <c r="AH490" s="1">
        <f t="shared" si="114"/>
        <v>0.15628987035253297</v>
      </c>
      <c r="AI490" s="1">
        <f t="shared" si="115"/>
        <v>3.5160703171286244E-2</v>
      </c>
      <c r="AJ490" s="1">
        <f t="shared" si="116"/>
        <v>4.9741714551047665E-2</v>
      </c>
      <c r="AK490" s="1">
        <f t="shared" si="117"/>
        <v>0.64577755721224483</v>
      </c>
      <c r="AL490" s="1" t="b">
        <f t="shared" si="118"/>
        <v>0</v>
      </c>
      <c r="AM490" s="1">
        <f t="shared" si="119"/>
        <v>10.300147282131091</v>
      </c>
      <c r="AN490" s="1" t="b">
        <f t="shared" si="120"/>
        <v>1</v>
      </c>
      <c r="AO490" s="1">
        <v>9.4879999999999995</v>
      </c>
    </row>
    <row r="491" spans="1:41">
      <c r="A491" s="7">
        <v>488</v>
      </c>
      <c r="B491" s="9" t="s">
        <v>47</v>
      </c>
      <c r="C491" s="9" t="s">
        <v>48</v>
      </c>
      <c r="D491" s="9" t="s">
        <v>47</v>
      </c>
      <c r="E491" s="16" t="s">
        <v>48</v>
      </c>
      <c r="F491" s="2" t="b">
        <f t="shared" si="106"/>
        <v>0</v>
      </c>
      <c r="G491" s="2" t="b">
        <f t="shared" si="107"/>
        <v>0</v>
      </c>
      <c r="H491" s="1" t="s">
        <v>285</v>
      </c>
      <c r="M491" s="1">
        <f>PRODUCT(SUM(PRODUCT(R491,overview!$J$7),PRODUCT(W491,overview!$K$7),PRODUCT(AB491,overview!$L$7)),1/SUM(overview!$J$7:$L$7))</f>
        <v>1.03335</v>
      </c>
      <c r="N491" s="1">
        <f>PRODUCT(SUM(PRODUCT(S491,overview!$J$7),PRODUCT(X491,overview!$K$7),PRODUCT(AC491,overview!$L$7)),1/SUM(overview!$J$7:$L$7))</f>
        <v>1.96665</v>
      </c>
      <c r="O491" s="1">
        <f t="shared" si="109"/>
        <v>16</v>
      </c>
      <c r="P491" s="1">
        <f t="shared" si="110"/>
        <v>1</v>
      </c>
      <c r="Q491" s="1">
        <f t="shared" si="113"/>
        <v>3.2839791015178095E-2</v>
      </c>
      <c r="R491" s="1">
        <v>1.018</v>
      </c>
      <c r="S491" s="1">
        <v>1.982</v>
      </c>
      <c r="T491" s="1">
        <v>8</v>
      </c>
      <c r="U491" s="1">
        <v>0</v>
      </c>
      <c r="V491" s="1">
        <f t="shared" si="111"/>
        <v>0</v>
      </c>
      <c r="W491" s="1">
        <v>1.0489999999999999</v>
      </c>
      <c r="X491" s="1">
        <v>1.9510000000000001</v>
      </c>
      <c r="Y491" s="1">
        <v>8</v>
      </c>
      <c r="Z491" s="1">
        <v>1</v>
      </c>
      <c r="AA491" s="1">
        <f t="shared" si="112"/>
        <v>6.7209123526396713E-2</v>
      </c>
      <c r="AB491" s="1">
        <v>0.85699999999999998</v>
      </c>
      <c r="AC491" s="1">
        <v>2.1429999999999998</v>
      </c>
      <c r="AD491" s="1">
        <v>0</v>
      </c>
      <c r="AE491" s="1">
        <v>0</v>
      </c>
      <c r="AF491" s="1" t="e">
        <f t="shared" si="108"/>
        <v>#DIV/0!</v>
      </c>
      <c r="AH491" s="1">
        <f t="shared" si="114"/>
        <v>0.18370953895874365</v>
      </c>
      <c r="AI491" s="1">
        <f t="shared" si="115"/>
        <v>5.3017808498415586E-2</v>
      </c>
      <c r="AJ491" s="1">
        <f t="shared" si="116"/>
        <v>3.9408009286128858E-2</v>
      </c>
      <c r="AK491" s="1">
        <f t="shared" si="117"/>
        <v>2.2423329220434093E-2</v>
      </c>
      <c r="AL491" s="1" t="b">
        <f t="shared" si="118"/>
        <v>0</v>
      </c>
      <c r="AM491" s="1">
        <f t="shared" si="119"/>
        <v>9.2379365280796755</v>
      </c>
      <c r="AN491" s="1" t="b">
        <f t="shared" si="120"/>
        <v>0</v>
      </c>
      <c r="AO491" s="1">
        <v>9.4879999999999995</v>
      </c>
    </row>
    <row r="492" spans="1:41">
      <c r="A492" s="7">
        <v>489</v>
      </c>
      <c r="B492" s="9" t="s">
        <v>56</v>
      </c>
      <c r="C492" s="9" t="s">
        <v>31</v>
      </c>
      <c r="D492" s="9" t="s">
        <v>30</v>
      </c>
      <c r="E492" s="16" t="s">
        <v>31</v>
      </c>
      <c r="F492" s="2" t="b">
        <f t="shared" si="106"/>
        <v>0</v>
      </c>
      <c r="G492" s="2" t="b">
        <f t="shared" si="107"/>
        <v>0</v>
      </c>
      <c r="H492" s="1" t="s">
        <v>285</v>
      </c>
      <c r="M492" s="1">
        <f>PRODUCT(SUM(PRODUCT(R492,overview!$J$7),PRODUCT(W492,overview!$K$7),PRODUCT(AB492,overview!$L$7)),1/SUM(overview!$J$7:$L$7))</f>
        <v>1.0080500000000001</v>
      </c>
      <c r="N492" s="1">
        <f>PRODUCT(SUM(PRODUCT(S492,overview!$J$7),PRODUCT(X492,overview!$K$7),PRODUCT(AC492,overview!$L$7)),1/SUM(overview!$J$7:$L$7))</f>
        <v>1.9919500000000001</v>
      </c>
      <c r="O492" s="1">
        <f t="shared" si="109"/>
        <v>19</v>
      </c>
      <c r="P492" s="1">
        <f t="shared" si="110"/>
        <v>5</v>
      </c>
      <c r="Q492" s="1">
        <f t="shared" si="113"/>
        <v>0.13317418398527758</v>
      </c>
      <c r="R492" s="1">
        <v>1.0229999999999999</v>
      </c>
      <c r="S492" s="1">
        <v>1.9770000000000001</v>
      </c>
      <c r="T492" s="1">
        <v>7</v>
      </c>
      <c r="U492" s="1">
        <v>3</v>
      </c>
      <c r="V492" s="1">
        <f t="shared" si="111"/>
        <v>0.22176457836548882</v>
      </c>
      <c r="W492" s="1">
        <v>1</v>
      </c>
      <c r="X492" s="1">
        <v>2</v>
      </c>
      <c r="Y492" s="1">
        <v>11</v>
      </c>
      <c r="Z492" s="1">
        <v>2</v>
      </c>
      <c r="AA492" s="1">
        <f t="shared" si="112"/>
        <v>9.0909090909090912E-2</v>
      </c>
      <c r="AB492" s="1">
        <v>1</v>
      </c>
      <c r="AC492" s="1">
        <v>2</v>
      </c>
      <c r="AD492" s="1">
        <v>1</v>
      </c>
      <c r="AE492" s="1">
        <v>0</v>
      </c>
      <c r="AF492" s="1">
        <f t="shared" si="108"/>
        <v>0</v>
      </c>
      <c r="AH492" s="1">
        <f t="shared" si="114"/>
        <v>0.17470416940194244</v>
      </c>
      <c r="AI492" s="1">
        <f t="shared" si="115"/>
        <v>4.9738356426348634E-2</v>
      </c>
      <c r="AJ492" s="1">
        <f t="shared" si="116"/>
        <v>3.9408009286128837E-2</v>
      </c>
      <c r="AK492" s="1">
        <f t="shared" si="117"/>
        <v>0.29412845225844997</v>
      </c>
      <c r="AL492" s="1" t="b">
        <f t="shared" si="118"/>
        <v>0</v>
      </c>
      <c r="AM492" s="1">
        <f t="shared" si="119"/>
        <v>10.239581354274291</v>
      </c>
      <c r="AN492" s="1" t="b">
        <f t="shared" si="120"/>
        <v>1</v>
      </c>
      <c r="AO492" s="1">
        <v>9.4879999999999995</v>
      </c>
    </row>
    <row r="493" spans="1:41">
      <c r="A493" s="7">
        <v>490</v>
      </c>
      <c r="B493" s="9" t="s">
        <v>90</v>
      </c>
      <c r="C493" s="9" t="s">
        <v>91</v>
      </c>
      <c r="D493" s="9" t="s">
        <v>90</v>
      </c>
      <c r="E493" s="16" t="s">
        <v>91</v>
      </c>
      <c r="F493" s="2" t="b">
        <f t="shared" ref="F493:F556" si="121">AND(NOT(B493=D493),OR(B493="CAT",B493="CAC",B493="ATA",B493="ATT",B493="TTA",B493="ATG",B493="CCG",B493="AGA",B493="CGG",B493="AGG",B493="CGA",B493="CGC",B493="TCC",B493="ACG",B493="ACC",B493="GTA",B493="TGG",B493="TAT",D493="GAA",D493="GAT",D493="GAG",D493="AAG",D493="AAA",D493="CTA",D493="CTT",D493="CTC",D493="AAC",D493="CCA",D493="CCT",D493="CAG",D493="CAA",D493="CGT",D493="AGT",D493="AGC",D493="TCA",D493="TCT",D493="GTC"))</f>
        <v>0</v>
      </c>
      <c r="G493" s="2" t="b">
        <f t="shared" ref="G493:G556" si="122">AND(NOT(D493=B493),OR(D493="CAT",D493="CAC",D493="ATA",D493="ATT",D493="TTA",D493="ATG",D493="CCG",D493="AGA",D493="CGG",D493="AGG",D493="CGA",D493="CGC",D493="TCC",D493="ACG",D493="ACC",D493="GTA",D493="TGG",D493="TAT",B493="GAA",B493="GAT",B493="GAG",B493="AAG",B493="AAA",B493="CTA",B493="CTT",B493="CTC",B493="AAC",B493="CCA",B493="CCT",B493="CAG",B493="CAA",B493="CGT",B493="AGT",B493="AGC",B493="TCA",B493="TCT",B493="GTC"))</f>
        <v>0</v>
      </c>
      <c r="H493" s="1" t="s">
        <v>285</v>
      </c>
      <c r="M493" s="1">
        <f>PRODUCT(SUM(PRODUCT(R493,overview!$J$7),PRODUCT(W493,overview!$K$7),PRODUCT(AB493,overview!$L$7)),1/SUM(overview!$J$7:$L$7))</f>
        <v>0.47000000000000003</v>
      </c>
      <c r="N493" s="1">
        <f>PRODUCT(SUM(PRODUCT(S493,overview!$J$7),PRODUCT(X493,overview!$K$7),PRODUCT(AC493,overview!$L$7)),1/SUM(overview!$J$7:$L$7))</f>
        <v>2.5300000000000002</v>
      </c>
      <c r="O493" s="1">
        <f t="shared" si="109"/>
        <v>9.1999999999999993</v>
      </c>
      <c r="P493" s="1">
        <f t="shared" si="110"/>
        <v>24.8</v>
      </c>
      <c r="Q493" s="1">
        <f t="shared" si="113"/>
        <v>0.50077332875064451</v>
      </c>
      <c r="R493" s="1">
        <v>0.35</v>
      </c>
      <c r="S493" s="1">
        <v>2.65</v>
      </c>
      <c r="T493" s="1">
        <v>4.5</v>
      </c>
      <c r="U493" s="1">
        <v>3.5</v>
      </c>
      <c r="V493" s="1">
        <f t="shared" si="111"/>
        <v>0.10272536687631027</v>
      </c>
      <c r="W493" s="1">
        <v>0.55600000000000005</v>
      </c>
      <c r="X493" s="1">
        <v>2.444</v>
      </c>
      <c r="Y493" s="1">
        <v>4.7</v>
      </c>
      <c r="Z493" s="1">
        <v>21.3</v>
      </c>
      <c r="AA493" s="1">
        <f t="shared" si="112"/>
        <v>1.0309920952745761</v>
      </c>
      <c r="AB493" s="1">
        <v>0</v>
      </c>
      <c r="AC493" s="1">
        <v>3</v>
      </c>
      <c r="AD493" s="1">
        <v>0</v>
      </c>
      <c r="AE493" s="1">
        <v>0</v>
      </c>
      <c r="AF493" s="1" t="e">
        <f t="shared" si="108"/>
        <v>#DIV/0!</v>
      </c>
      <c r="AH493" s="1">
        <f t="shared" si="114"/>
        <v>0.18965382297363584</v>
      </c>
      <c r="AI493" s="1">
        <f t="shared" si="115"/>
        <v>5.078547971953494E-2</v>
      </c>
      <c r="AJ493" s="1">
        <f t="shared" si="116"/>
        <v>0</v>
      </c>
      <c r="AK493" s="1">
        <f t="shared" si="117"/>
        <v>0.49750712105878631</v>
      </c>
      <c r="AL493" s="1" t="b">
        <f t="shared" si="118"/>
        <v>0</v>
      </c>
      <c r="AM493" s="1">
        <f t="shared" si="119"/>
        <v>10.567456618636109</v>
      </c>
      <c r="AN493" s="1" t="b">
        <f t="shared" si="120"/>
        <v>1</v>
      </c>
      <c r="AO493" s="1">
        <v>9.4879999999999995</v>
      </c>
    </row>
    <row r="494" spans="1:41">
      <c r="A494" s="7">
        <v>491</v>
      </c>
      <c r="B494" s="9" t="s">
        <v>98</v>
      </c>
      <c r="C494" s="9" t="s">
        <v>50</v>
      </c>
      <c r="D494" s="9" t="s">
        <v>49</v>
      </c>
      <c r="E494" s="16" t="s">
        <v>50</v>
      </c>
      <c r="F494" s="2" t="b">
        <f t="shared" si="121"/>
        <v>0</v>
      </c>
      <c r="G494" s="2" t="b">
        <f t="shared" si="122"/>
        <v>0</v>
      </c>
      <c r="H494" s="1" t="s">
        <v>285</v>
      </c>
      <c r="M494" s="1">
        <f>PRODUCT(SUM(PRODUCT(R494,overview!$J$7),PRODUCT(W494,overview!$K$7),PRODUCT(AB494,overview!$L$7)),1/SUM(overview!$J$7:$L$7))</f>
        <v>0.33300000000000007</v>
      </c>
      <c r="N494" s="1">
        <f>PRODUCT(SUM(PRODUCT(S494,overview!$J$7),PRODUCT(X494,overview!$K$7),PRODUCT(AC494,overview!$L$7)),1/SUM(overview!$J$7:$L$7))</f>
        <v>2.6669999999999998</v>
      </c>
      <c r="O494" s="1">
        <f t="shared" si="109"/>
        <v>10</v>
      </c>
      <c r="P494" s="1">
        <f t="shared" si="110"/>
        <v>0</v>
      </c>
      <c r="Q494" s="1">
        <f t="shared" si="113"/>
        <v>0</v>
      </c>
      <c r="R494" s="1">
        <v>0.33300000000000002</v>
      </c>
      <c r="S494" s="1">
        <v>2.6669999999999998</v>
      </c>
      <c r="T494" s="1">
        <v>6</v>
      </c>
      <c r="U494" s="1">
        <v>0</v>
      </c>
      <c r="V494" s="1">
        <f t="shared" si="111"/>
        <v>0</v>
      </c>
      <c r="W494" s="1">
        <v>0.33300000000000002</v>
      </c>
      <c r="X494" s="1">
        <v>2.6669999999999998</v>
      </c>
      <c r="Y494" s="1">
        <v>3</v>
      </c>
      <c r="Z494" s="1">
        <v>0</v>
      </c>
      <c r="AA494" s="1">
        <f t="shared" si="112"/>
        <v>0</v>
      </c>
      <c r="AB494" s="1">
        <v>0.33300000000000002</v>
      </c>
      <c r="AC494" s="1">
        <v>2.6669999999999998</v>
      </c>
      <c r="AD494" s="1">
        <v>1</v>
      </c>
      <c r="AE494" s="1">
        <v>0</v>
      </c>
      <c r="AF494" s="1">
        <f t="shared" si="108"/>
        <v>0</v>
      </c>
      <c r="AH494" s="1">
        <f t="shared" si="114"/>
        <v>0.260616850814264</v>
      </c>
      <c r="AI494" s="1">
        <f t="shared" si="115"/>
        <v>6.1070261437908509E-2</v>
      </c>
      <c r="AJ494" s="1">
        <f t="shared" si="116"/>
        <v>0</v>
      </c>
      <c r="AK494" s="1">
        <f t="shared" si="117"/>
        <v>0.61771956606382161</v>
      </c>
      <c r="AL494" s="1" t="b">
        <f t="shared" si="118"/>
        <v>0</v>
      </c>
      <c r="AM494" s="1">
        <f t="shared" si="119"/>
        <v>10.909648253598029</v>
      </c>
      <c r="AN494" s="1" t="b">
        <f t="shared" si="120"/>
        <v>1</v>
      </c>
      <c r="AO494" s="1">
        <v>9.4879999999999995</v>
      </c>
    </row>
    <row r="495" spans="1:41">
      <c r="A495" s="7">
        <v>492</v>
      </c>
      <c r="B495" s="9" t="s">
        <v>85</v>
      </c>
      <c r="C495" s="9" t="s">
        <v>86</v>
      </c>
      <c r="D495" s="9" t="s">
        <v>85</v>
      </c>
      <c r="E495" s="16" t="s">
        <v>86</v>
      </c>
      <c r="F495" s="2" t="b">
        <f t="shared" si="121"/>
        <v>0</v>
      </c>
      <c r="G495" s="2" t="b">
        <f t="shared" si="122"/>
        <v>0</v>
      </c>
      <c r="H495" s="1" t="s">
        <v>285</v>
      </c>
      <c r="M495" s="1">
        <f>PRODUCT(SUM(PRODUCT(R495,overview!$J$7),PRODUCT(W495,overview!$K$7),PRODUCT(AB495,overview!$L$7)),1/SUM(overview!$J$7:$L$7))</f>
        <v>0</v>
      </c>
      <c r="N495" s="1">
        <f>PRODUCT(SUM(PRODUCT(S495,overview!$J$7),PRODUCT(X495,overview!$K$7),PRODUCT(AC495,overview!$L$7)),1/SUM(overview!$J$7:$L$7))</f>
        <v>3</v>
      </c>
      <c r="O495" s="1">
        <f t="shared" si="109"/>
        <v>0</v>
      </c>
      <c r="P495" s="1">
        <f t="shared" si="110"/>
        <v>0</v>
      </c>
      <c r="Q495" s="1" t="e">
        <f t="shared" si="113"/>
        <v>#DIV/0!</v>
      </c>
      <c r="R495" s="1">
        <v>0</v>
      </c>
      <c r="S495" s="1">
        <v>3</v>
      </c>
      <c r="T495" s="1">
        <v>0</v>
      </c>
      <c r="U495" s="1">
        <v>0</v>
      </c>
      <c r="V495" s="1" t="e">
        <f t="shared" si="111"/>
        <v>#DIV/0!</v>
      </c>
      <c r="W495" s="1">
        <v>0</v>
      </c>
      <c r="X495" s="1">
        <v>3</v>
      </c>
      <c r="Y495" s="1">
        <v>0</v>
      </c>
      <c r="Z495" s="1">
        <v>0</v>
      </c>
      <c r="AA495" s="1" t="e">
        <f t="shared" si="112"/>
        <v>#DIV/0!</v>
      </c>
      <c r="AB495" s="1">
        <v>0</v>
      </c>
      <c r="AC495" s="1">
        <v>3</v>
      </c>
      <c r="AD495" s="1">
        <v>0</v>
      </c>
      <c r="AE495" s="1">
        <v>0</v>
      </c>
      <c r="AF495" s="1" t="e">
        <f t="shared" si="108"/>
        <v>#DIV/0!</v>
      </c>
      <c r="AH495" s="1">
        <f t="shared" si="114"/>
        <v>0.28471684747881693</v>
      </c>
      <c r="AI495" s="1">
        <f t="shared" si="115"/>
        <v>8.4155660138656968E-2</v>
      </c>
      <c r="AJ495" s="1">
        <f t="shared" si="116"/>
        <v>4.7534035929940363E-2</v>
      </c>
      <c r="AK495" s="1">
        <f t="shared" si="117"/>
        <v>0.45476430807029417</v>
      </c>
      <c r="AL495" s="1" t="b">
        <f t="shared" si="118"/>
        <v>0</v>
      </c>
      <c r="AM495" s="1">
        <f t="shared" si="119"/>
        <v>13.256369300165778</v>
      </c>
      <c r="AN495" s="1" t="b">
        <f t="shared" si="120"/>
        <v>1</v>
      </c>
      <c r="AO495" s="1">
        <v>9.4879999999999995</v>
      </c>
    </row>
    <row r="496" spans="1:41">
      <c r="A496" s="7">
        <v>493</v>
      </c>
      <c r="B496" s="9" t="s">
        <v>90</v>
      </c>
      <c r="C496" s="9" t="s">
        <v>91</v>
      </c>
      <c r="D496" s="9" t="s">
        <v>90</v>
      </c>
      <c r="E496" s="16" t="s">
        <v>91</v>
      </c>
      <c r="F496" s="2" t="b">
        <f t="shared" si="121"/>
        <v>0</v>
      </c>
      <c r="G496" s="2" t="b">
        <f t="shared" si="122"/>
        <v>0</v>
      </c>
      <c r="H496" s="1" t="s">
        <v>285</v>
      </c>
      <c r="M496" s="1">
        <f>PRODUCT(SUM(PRODUCT(R496,overview!$J$7),PRODUCT(W496,overview!$K$7),PRODUCT(AB496,overview!$L$7)),1/SUM(overview!$J$7:$L$7))</f>
        <v>0.273725</v>
      </c>
      <c r="N496" s="1">
        <f>PRODUCT(SUM(PRODUCT(S496,overview!$J$7),PRODUCT(X496,overview!$K$7),PRODUCT(AC496,overview!$L$7)),1/SUM(overview!$J$7:$L$7))</f>
        <v>2.7262750000000002</v>
      </c>
      <c r="O496" s="1">
        <f t="shared" si="109"/>
        <v>4.5</v>
      </c>
      <c r="P496" s="1">
        <f t="shared" si="110"/>
        <v>9.5</v>
      </c>
      <c r="Q496" s="1">
        <f t="shared" si="113"/>
        <v>0.21196096831350059</v>
      </c>
      <c r="R496" s="1">
        <v>1.6E-2</v>
      </c>
      <c r="S496" s="1">
        <v>2.984</v>
      </c>
      <c r="T496" s="1">
        <v>0</v>
      </c>
      <c r="U496" s="1">
        <v>2</v>
      </c>
      <c r="V496" s="1" t="e">
        <f t="shared" si="111"/>
        <v>#DIV/0!</v>
      </c>
      <c r="W496" s="1">
        <v>0.42899999999999999</v>
      </c>
      <c r="X496" s="1">
        <v>2.5710000000000002</v>
      </c>
      <c r="Y496" s="1">
        <v>4.5</v>
      </c>
      <c r="Z496" s="1">
        <v>7.5</v>
      </c>
      <c r="AA496" s="1">
        <f t="shared" si="112"/>
        <v>0.27810190587320105</v>
      </c>
      <c r="AB496" s="1">
        <v>0</v>
      </c>
      <c r="AC496" s="1">
        <v>3</v>
      </c>
      <c r="AD496" s="1">
        <v>0</v>
      </c>
      <c r="AE496" s="1">
        <v>0</v>
      </c>
      <c r="AF496" s="1" t="e">
        <f t="shared" si="108"/>
        <v>#DIV/0!</v>
      </c>
      <c r="AH496" s="1">
        <f t="shared" si="114"/>
        <v>0.2645120744235564</v>
      </c>
      <c r="AI496" s="1">
        <f t="shared" si="115"/>
        <v>8.2350361762771343E-2</v>
      </c>
      <c r="AJ496" s="1">
        <f t="shared" si="116"/>
        <v>3.982558139534885E-2</v>
      </c>
      <c r="AK496" s="1">
        <f t="shared" si="117"/>
        <v>0.12572681712445738</v>
      </c>
      <c r="AL496" s="1" t="b">
        <f t="shared" si="118"/>
        <v>0</v>
      </c>
      <c r="AM496" s="1">
        <f t="shared" si="119"/>
        <v>14.891751741029891</v>
      </c>
      <c r="AN496" s="1" t="b">
        <f t="shared" si="120"/>
        <v>1</v>
      </c>
      <c r="AO496" s="1">
        <v>9.4879999999999995</v>
      </c>
    </row>
    <row r="497" spans="1:41">
      <c r="A497" s="7">
        <v>494</v>
      </c>
      <c r="B497" s="9" t="s">
        <v>47</v>
      </c>
      <c r="C497" s="9" t="s">
        <v>48</v>
      </c>
      <c r="D497" s="9" t="s">
        <v>62</v>
      </c>
      <c r="E497" s="16" t="s">
        <v>48</v>
      </c>
      <c r="F497" s="2" t="b">
        <f t="shared" si="121"/>
        <v>1</v>
      </c>
      <c r="G497" s="2" t="b">
        <f t="shared" si="122"/>
        <v>0</v>
      </c>
      <c r="H497" s="1" t="s">
        <v>285</v>
      </c>
      <c r="M497" s="1">
        <f>PRODUCT(SUM(PRODUCT(R497,overview!$J$7),PRODUCT(W497,overview!$K$7),PRODUCT(AB497,overview!$L$7)),1/SUM(overview!$J$7:$L$7))</f>
        <v>0.92600000000000005</v>
      </c>
      <c r="N497" s="1">
        <f>PRODUCT(SUM(PRODUCT(S497,overview!$J$7),PRODUCT(X497,overview!$K$7),PRODUCT(AC497,overview!$L$7)),1/SUM(overview!$J$7:$L$7))</f>
        <v>2.0739999999999998</v>
      </c>
      <c r="O497" s="1">
        <f t="shared" si="109"/>
        <v>13.5</v>
      </c>
      <c r="P497" s="1">
        <f t="shared" si="110"/>
        <v>7.5</v>
      </c>
      <c r="Q497" s="1">
        <f t="shared" si="113"/>
        <v>0.24804457302046504</v>
      </c>
      <c r="R497" s="1">
        <v>0.88700000000000001</v>
      </c>
      <c r="S497" s="1">
        <v>2.113</v>
      </c>
      <c r="T497" s="1">
        <v>4</v>
      </c>
      <c r="U497" s="1">
        <v>3</v>
      </c>
      <c r="V497" s="1">
        <f t="shared" si="111"/>
        <v>0.31483672503549459</v>
      </c>
      <c r="W497" s="1">
        <v>0.93899999999999995</v>
      </c>
      <c r="X497" s="1">
        <v>2.0609999999999999</v>
      </c>
      <c r="Y497" s="1">
        <v>7.5</v>
      </c>
      <c r="Z497" s="1">
        <v>4.5</v>
      </c>
      <c r="AA497" s="1">
        <f t="shared" si="112"/>
        <v>0.27336244541484711</v>
      </c>
      <c r="AB497" s="1">
        <v>1.147</v>
      </c>
      <c r="AC497" s="1">
        <v>1.853</v>
      </c>
      <c r="AD497" s="1">
        <v>2</v>
      </c>
      <c r="AE497" s="1">
        <v>0</v>
      </c>
      <c r="AF497" s="1">
        <f t="shared" si="108"/>
        <v>0</v>
      </c>
      <c r="AH497" s="1">
        <f t="shared" si="114"/>
        <v>0.34524382122243602</v>
      </c>
      <c r="AI497" s="1">
        <f t="shared" si="115"/>
        <v>8.4943305528568089E-2</v>
      </c>
      <c r="AJ497" s="1">
        <f t="shared" si="116"/>
        <v>9.4166366582643143E-2</v>
      </c>
      <c r="AK497" s="1">
        <f t="shared" si="117"/>
        <v>9.7306843072757152E-3</v>
      </c>
      <c r="AL497" s="1" t="b">
        <f t="shared" si="118"/>
        <v>0</v>
      </c>
      <c r="AM497" s="1">
        <f t="shared" si="119"/>
        <v>15.040001933968126</v>
      </c>
      <c r="AN497" s="1" t="b">
        <f t="shared" si="120"/>
        <v>1</v>
      </c>
      <c r="AO497" s="1">
        <v>9.4879999999999995</v>
      </c>
    </row>
    <row r="498" spans="1:41">
      <c r="A498" s="7">
        <v>495</v>
      </c>
      <c r="B498" s="9" t="s">
        <v>64</v>
      </c>
      <c r="C498" s="9" t="s">
        <v>2</v>
      </c>
      <c r="D498" s="9" t="s">
        <v>64</v>
      </c>
      <c r="E498" s="16" t="s">
        <v>2</v>
      </c>
      <c r="F498" s="2" t="b">
        <f t="shared" si="121"/>
        <v>0</v>
      </c>
      <c r="G498" s="2" t="b">
        <f t="shared" si="122"/>
        <v>0</v>
      </c>
      <c r="H498" s="1" t="s">
        <v>285</v>
      </c>
      <c r="M498" s="1">
        <f>PRODUCT(SUM(PRODUCT(R498,overview!$J$7),PRODUCT(W498,overview!$K$7),PRODUCT(AB498,overview!$L$7)),1/SUM(overview!$J$7:$L$7))</f>
        <v>0.33300000000000007</v>
      </c>
      <c r="N498" s="1">
        <f>PRODUCT(SUM(PRODUCT(S498,overview!$J$7),PRODUCT(X498,overview!$K$7),PRODUCT(AC498,overview!$L$7)),1/SUM(overview!$J$7:$L$7))</f>
        <v>2.6669999999999998</v>
      </c>
      <c r="O498" s="1">
        <f t="shared" si="109"/>
        <v>10</v>
      </c>
      <c r="P498" s="1">
        <f t="shared" si="110"/>
        <v>0</v>
      </c>
      <c r="Q498" s="1">
        <f t="shared" si="113"/>
        <v>0</v>
      </c>
      <c r="R498" s="1">
        <v>0.33300000000000002</v>
      </c>
      <c r="S498" s="1">
        <v>2.6669999999999998</v>
      </c>
      <c r="T498" s="1">
        <v>5</v>
      </c>
      <c r="U498" s="1">
        <v>0</v>
      </c>
      <c r="V498" s="1">
        <f t="shared" si="111"/>
        <v>0</v>
      </c>
      <c r="W498" s="1">
        <v>0.33300000000000002</v>
      </c>
      <c r="X498" s="1">
        <v>2.6669999999999998</v>
      </c>
      <c r="Y498" s="1">
        <v>5</v>
      </c>
      <c r="Z498" s="1">
        <v>0</v>
      </c>
      <c r="AA498" s="1">
        <f t="shared" si="112"/>
        <v>0</v>
      </c>
      <c r="AB498" s="1">
        <v>0.33300000000000002</v>
      </c>
      <c r="AC498" s="1">
        <v>2.6669999999999998</v>
      </c>
      <c r="AD498" s="1">
        <v>0</v>
      </c>
      <c r="AE498" s="1">
        <v>0</v>
      </c>
      <c r="AF498" s="1" t="e">
        <f t="shared" si="108"/>
        <v>#DIV/0!</v>
      </c>
      <c r="AH498" s="1">
        <f t="shared" si="114"/>
        <v>0.33146545169515812</v>
      </c>
      <c r="AI498" s="1">
        <f t="shared" si="115"/>
        <v>8.5396743685693735E-2</v>
      </c>
      <c r="AJ498" s="1">
        <f t="shared" si="116"/>
        <v>0.11636159880463204</v>
      </c>
      <c r="AK498" s="1">
        <f t="shared" si="117"/>
        <v>0.26171061611422097</v>
      </c>
      <c r="AL498" s="1" t="b">
        <f t="shared" si="118"/>
        <v>0</v>
      </c>
      <c r="AM498" s="1">
        <f t="shared" si="119"/>
        <v>15.933411415892795</v>
      </c>
      <c r="AN498" s="1" t="b">
        <f t="shared" si="120"/>
        <v>1</v>
      </c>
      <c r="AO498" s="1">
        <v>9.4879999999999995</v>
      </c>
    </row>
    <row r="499" spans="1:41">
      <c r="A499" s="7">
        <v>496</v>
      </c>
      <c r="B499" s="9" t="s">
        <v>60</v>
      </c>
      <c r="C499" s="9" t="s">
        <v>61</v>
      </c>
      <c r="D499" s="9" t="s">
        <v>83</v>
      </c>
      <c r="E499" s="16" t="s">
        <v>61</v>
      </c>
      <c r="F499" s="2" t="b">
        <f t="shared" si="121"/>
        <v>0</v>
      </c>
      <c r="G499" s="2" t="b">
        <f t="shared" si="122"/>
        <v>0</v>
      </c>
      <c r="H499" s="1" t="s">
        <v>285</v>
      </c>
      <c r="M499" s="1">
        <f>PRODUCT(SUM(PRODUCT(R499,overview!$J$7),PRODUCT(W499,overview!$K$7),PRODUCT(AB499,overview!$L$7)),1/SUM(overview!$J$7:$L$7))</f>
        <v>1</v>
      </c>
      <c r="N499" s="1">
        <f>PRODUCT(SUM(PRODUCT(S499,overview!$J$7),PRODUCT(X499,overview!$K$7),PRODUCT(AC499,overview!$L$7)),1/SUM(overview!$J$7:$L$7))</f>
        <v>2</v>
      </c>
      <c r="O499" s="1">
        <f t="shared" si="109"/>
        <v>13</v>
      </c>
      <c r="P499" s="1">
        <f t="shared" si="110"/>
        <v>5</v>
      </c>
      <c r="Q499" s="1">
        <f t="shared" si="113"/>
        <v>0.19230769230769232</v>
      </c>
      <c r="R499" s="1">
        <v>1</v>
      </c>
      <c r="S499" s="1">
        <v>2</v>
      </c>
      <c r="T499" s="1">
        <v>5</v>
      </c>
      <c r="U499" s="1">
        <v>0</v>
      </c>
      <c r="V499" s="1">
        <f t="shared" si="111"/>
        <v>0</v>
      </c>
      <c r="W499" s="1">
        <v>1</v>
      </c>
      <c r="X499" s="1">
        <v>2</v>
      </c>
      <c r="Y499" s="1">
        <v>7</v>
      </c>
      <c r="Z499" s="1">
        <v>5</v>
      </c>
      <c r="AA499" s="1">
        <f t="shared" si="112"/>
        <v>0.3571428571428571</v>
      </c>
      <c r="AB499" s="1">
        <v>1</v>
      </c>
      <c r="AC499" s="1">
        <v>2</v>
      </c>
      <c r="AD499" s="1">
        <v>1</v>
      </c>
      <c r="AE499" s="1">
        <v>0</v>
      </c>
      <c r="AF499" s="1">
        <f t="shared" si="108"/>
        <v>0</v>
      </c>
      <c r="AH499" s="1">
        <f t="shared" si="114"/>
        <v>0.32809520481614973</v>
      </c>
      <c r="AI499" s="1">
        <f t="shared" si="115"/>
        <v>8.7454496545589955E-2</v>
      </c>
      <c r="AJ499" s="1">
        <f t="shared" si="116"/>
        <v>0.15514879840617607</v>
      </c>
      <c r="AK499" s="1">
        <f t="shared" si="117"/>
        <v>2.3723369578289404</v>
      </c>
      <c r="AL499" s="1" t="b">
        <f t="shared" si="118"/>
        <v>0</v>
      </c>
      <c r="AM499" s="1">
        <f t="shared" si="119"/>
        <v>16.574638430599485</v>
      </c>
      <c r="AN499" s="1" t="b">
        <f t="shared" si="120"/>
        <v>1</v>
      </c>
      <c r="AO499" s="1">
        <v>9.4879999999999995</v>
      </c>
    </row>
    <row r="500" spans="1:41">
      <c r="A500" s="7">
        <v>497</v>
      </c>
      <c r="B500" s="9" t="s">
        <v>28</v>
      </c>
      <c r="C500" s="9" t="s">
        <v>29</v>
      </c>
      <c r="D500" s="9" t="s">
        <v>28</v>
      </c>
      <c r="E500" s="16" t="s">
        <v>29</v>
      </c>
      <c r="F500" s="2" t="b">
        <f t="shared" si="121"/>
        <v>0</v>
      </c>
      <c r="G500" s="2" t="b">
        <f t="shared" si="122"/>
        <v>0</v>
      </c>
      <c r="H500" s="1" t="s">
        <v>285</v>
      </c>
      <c r="M500" s="1">
        <f>PRODUCT(SUM(PRODUCT(R500,overview!$J$7),PRODUCT(W500,overview!$K$7),PRODUCT(AB500,overview!$L$7)),1/SUM(overview!$J$7:$L$7))</f>
        <v>0.61072500000000007</v>
      </c>
      <c r="N500" s="1">
        <f>PRODUCT(SUM(PRODUCT(S500,overview!$J$7),PRODUCT(X500,overview!$K$7),PRODUCT(AC500,overview!$L$7)),1/SUM(overview!$J$7:$L$7))</f>
        <v>2.389275</v>
      </c>
      <c r="O500" s="1">
        <f t="shared" si="109"/>
        <v>8.3000000000000007</v>
      </c>
      <c r="P500" s="1">
        <f t="shared" si="110"/>
        <v>18.7</v>
      </c>
      <c r="Q500" s="1">
        <f t="shared" si="113"/>
        <v>0.57589468903015761</v>
      </c>
      <c r="R500" s="1">
        <v>0.68300000000000005</v>
      </c>
      <c r="S500" s="1">
        <v>2.3170000000000002</v>
      </c>
      <c r="T500" s="1">
        <v>4.5</v>
      </c>
      <c r="U500" s="1">
        <v>1.5</v>
      </c>
      <c r="V500" s="1">
        <f t="shared" si="111"/>
        <v>9.8259243274348998E-2</v>
      </c>
      <c r="W500" s="1">
        <v>0.56799999999999995</v>
      </c>
      <c r="X500" s="1">
        <v>2.4319999999999999</v>
      </c>
      <c r="Y500" s="1">
        <v>3.8</v>
      </c>
      <c r="Z500" s="1">
        <v>17.2</v>
      </c>
      <c r="AA500" s="1">
        <f t="shared" si="112"/>
        <v>1.0571329639889195</v>
      </c>
      <c r="AB500" s="1">
        <v>0.66700000000000004</v>
      </c>
      <c r="AC500" s="1">
        <v>2.3330000000000002</v>
      </c>
      <c r="AD500" s="1">
        <v>0</v>
      </c>
      <c r="AE500" s="1">
        <v>0</v>
      </c>
      <c r="AF500" s="1" t="e">
        <f t="shared" si="108"/>
        <v>#DIV/0!</v>
      </c>
      <c r="AH500" s="1">
        <f t="shared" si="114"/>
        <v>0.31921607931305362</v>
      </c>
      <c r="AI500" s="1">
        <f t="shared" si="115"/>
        <v>8.4758646902318505E-2</v>
      </c>
      <c r="AJ500" s="1">
        <f t="shared" si="116"/>
        <v>0.16853321184971465</v>
      </c>
      <c r="AK500" s="1">
        <f t="shared" si="117"/>
        <v>19.506926902223121</v>
      </c>
      <c r="AL500" s="1" t="b">
        <f t="shared" si="118"/>
        <v>1</v>
      </c>
      <c r="AM500" s="1">
        <f t="shared" si="119"/>
        <v>15.41611186737434</v>
      </c>
      <c r="AN500" s="1" t="b">
        <f t="shared" si="120"/>
        <v>1</v>
      </c>
      <c r="AO500" s="1">
        <v>9.4879999999999995</v>
      </c>
    </row>
    <row r="501" spans="1:41">
      <c r="A501" s="7">
        <v>498</v>
      </c>
      <c r="B501" s="9" t="s">
        <v>45</v>
      </c>
      <c r="C501" s="9" t="s">
        <v>46</v>
      </c>
      <c r="D501" s="9" t="s">
        <v>30</v>
      </c>
      <c r="E501" s="16" t="s">
        <v>31</v>
      </c>
      <c r="F501" s="2" t="b">
        <f t="shared" si="121"/>
        <v>0</v>
      </c>
      <c r="G501" s="2" t="b">
        <f t="shared" si="122"/>
        <v>0</v>
      </c>
      <c r="H501" s="1" t="s">
        <v>285</v>
      </c>
      <c r="M501" s="1">
        <f>PRODUCT(SUM(PRODUCT(R501,overview!$J$7),PRODUCT(W501,overview!$K$7),PRODUCT(AB501,overview!$L$7)),1/SUM(overview!$J$7:$L$7))</f>
        <v>1.0125249999999999</v>
      </c>
      <c r="N501" s="1">
        <f>PRODUCT(SUM(PRODUCT(S501,overview!$J$7),PRODUCT(X501,overview!$K$7),PRODUCT(AC501,overview!$L$7)),1/SUM(overview!$J$7:$L$7))</f>
        <v>1.9874749999999999</v>
      </c>
      <c r="O501" s="1">
        <f t="shared" si="109"/>
        <v>11</v>
      </c>
      <c r="P501" s="1">
        <f t="shared" si="110"/>
        <v>8</v>
      </c>
      <c r="Q501" s="1">
        <f t="shared" si="113"/>
        <v>0.37051123570450861</v>
      </c>
      <c r="R501" s="1">
        <v>1.0089999999999999</v>
      </c>
      <c r="S501" s="1">
        <v>1.9910000000000001</v>
      </c>
      <c r="T501" s="1">
        <v>4</v>
      </c>
      <c r="U501" s="1">
        <v>3</v>
      </c>
      <c r="V501" s="1">
        <f t="shared" si="111"/>
        <v>0.3800853842290306</v>
      </c>
      <c r="W501" s="1">
        <v>1.0149999999999999</v>
      </c>
      <c r="X501" s="1">
        <v>1.9850000000000001</v>
      </c>
      <c r="Y501" s="1">
        <v>7</v>
      </c>
      <c r="Z501" s="1">
        <v>4</v>
      </c>
      <c r="AA501" s="1">
        <f t="shared" si="112"/>
        <v>0.29219143576826195</v>
      </c>
      <c r="AB501" s="1">
        <v>1</v>
      </c>
      <c r="AC501" s="1">
        <v>2</v>
      </c>
      <c r="AD501" s="1">
        <v>0</v>
      </c>
      <c r="AE501" s="1">
        <v>1</v>
      </c>
      <c r="AF501" s="1" t="e">
        <f t="shared" si="108"/>
        <v>#DIV/0!</v>
      </c>
      <c r="AH501" s="1">
        <f t="shared" si="114"/>
        <v>0.29365277171239507</v>
      </c>
      <c r="AI501" s="1">
        <f t="shared" si="115"/>
        <v>8.4838116961287444E-2</v>
      </c>
      <c r="AJ501" s="1">
        <f t="shared" si="116"/>
        <v>0.34349593495934955</v>
      </c>
      <c r="AK501" s="1">
        <f t="shared" si="117"/>
        <v>50.827083988476005</v>
      </c>
      <c r="AL501" s="1" t="b">
        <f t="shared" si="118"/>
        <v>1</v>
      </c>
      <c r="AM501" s="1">
        <f t="shared" si="119"/>
        <v>15.03358026952159</v>
      </c>
      <c r="AN501" s="1" t="b">
        <f t="shared" si="120"/>
        <v>1</v>
      </c>
      <c r="AO501" s="1">
        <v>9.4879999999999995</v>
      </c>
    </row>
    <row r="502" spans="1:41">
      <c r="A502" s="7">
        <v>499</v>
      </c>
      <c r="B502" s="9" t="s">
        <v>85</v>
      </c>
      <c r="C502" s="9" t="s">
        <v>86</v>
      </c>
      <c r="D502" s="9" t="s">
        <v>85</v>
      </c>
      <c r="E502" s="16" t="s">
        <v>86</v>
      </c>
      <c r="F502" s="2" t="b">
        <f t="shared" si="121"/>
        <v>0</v>
      </c>
      <c r="G502" s="2" t="b">
        <f t="shared" si="122"/>
        <v>0</v>
      </c>
      <c r="H502" s="1" t="s">
        <v>285</v>
      </c>
      <c r="M502" s="1">
        <f>PRODUCT(SUM(PRODUCT(R502,overview!$J$7),PRODUCT(W502,overview!$K$7),PRODUCT(AB502,overview!$L$7)),1/SUM(overview!$J$7:$L$7))</f>
        <v>0</v>
      </c>
      <c r="N502" s="1">
        <f>PRODUCT(SUM(PRODUCT(S502,overview!$J$7),PRODUCT(X502,overview!$K$7),PRODUCT(AC502,overview!$L$7)),1/SUM(overview!$J$7:$L$7))</f>
        <v>3</v>
      </c>
      <c r="O502" s="1">
        <f t="shared" si="109"/>
        <v>0</v>
      </c>
      <c r="P502" s="1">
        <f t="shared" si="110"/>
        <v>0</v>
      </c>
      <c r="Q502" s="1" t="e">
        <f t="shared" si="113"/>
        <v>#DIV/0!</v>
      </c>
      <c r="R502" s="1">
        <v>0</v>
      </c>
      <c r="S502" s="1">
        <v>3</v>
      </c>
      <c r="T502" s="1">
        <v>0</v>
      </c>
      <c r="U502" s="1">
        <v>0</v>
      </c>
      <c r="V502" s="1" t="e">
        <f t="shared" si="111"/>
        <v>#DIV/0!</v>
      </c>
      <c r="W502" s="1">
        <v>0</v>
      </c>
      <c r="X502" s="1">
        <v>3</v>
      </c>
      <c r="Y502" s="1">
        <v>0</v>
      </c>
      <c r="Z502" s="1">
        <v>0</v>
      </c>
      <c r="AA502" s="1" t="e">
        <f t="shared" si="112"/>
        <v>#DIV/0!</v>
      </c>
      <c r="AB502" s="1">
        <v>0</v>
      </c>
      <c r="AC502" s="1">
        <v>3</v>
      </c>
      <c r="AD502" s="1">
        <v>0</v>
      </c>
      <c r="AE502" s="1">
        <v>0</v>
      </c>
      <c r="AF502" s="1" t="e">
        <f t="shared" si="108"/>
        <v>#DIV/0!</v>
      </c>
      <c r="AH502" s="1">
        <f t="shared" si="114"/>
        <v>0.25064566566893004</v>
      </c>
      <c r="AI502" s="1">
        <f t="shared" si="115"/>
        <v>6.2812759674146929E-2</v>
      </c>
      <c r="AJ502" s="1">
        <f t="shared" si="116"/>
        <v>0.87913062763362171</v>
      </c>
      <c r="AK502" s="1">
        <f t="shared" si="117"/>
        <v>92.136594953887297</v>
      </c>
      <c r="AL502" s="1" t="b">
        <f t="shared" si="118"/>
        <v>1</v>
      </c>
      <c r="AM502" s="1">
        <f t="shared" si="119"/>
        <v>14.023221509271821</v>
      </c>
      <c r="AN502" s="1" t="b">
        <f t="shared" si="120"/>
        <v>1</v>
      </c>
      <c r="AO502" s="1">
        <v>9.4879999999999995</v>
      </c>
    </row>
    <row r="503" spans="1:41">
      <c r="A503" s="7">
        <v>500</v>
      </c>
      <c r="B503" s="9" t="s">
        <v>32</v>
      </c>
      <c r="C503" s="9" t="s">
        <v>33</v>
      </c>
      <c r="D503" s="9" t="s">
        <v>28</v>
      </c>
      <c r="E503" s="16" t="s">
        <v>29</v>
      </c>
      <c r="F503" s="2" t="b">
        <f t="shared" si="121"/>
        <v>0</v>
      </c>
      <c r="G503" s="2" t="b">
        <f t="shared" si="122"/>
        <v>1</v>
      </c>
      <c r="H503" s="1" t="s">
        <v>285</v>
      </c>
      <c r="M503" s="1">
        <f>PRODUCT(SUM(PRODUCT(R503,overview!$J$7),PRODUCT(W503,overview!$K$7),PRODUCT(AB503,overview!$L$7)),1/SUM(overview!$J$7:$L$7))</f>
        <v>0.86812500000000004</v>
      </c>
      <c r="N503" s="1">
        <f>PRODUCT(SUM(PRODUCT(S503,overview!$J$7),PRODUCT(X503,overview!$K$7),PRODUCT(AC503,overview!$L$7)),1/SUM(overview!$J$7:$L$7))</f>
        <v>2.1318750000000004</v>
      </c>
      <c r="O503" s="1">
        <f t="shared" si="109"/>
        <v>13.5</v>
      </c>
      <c r="P503" s="1">
        <f t="shared" si="110"/>
        <v>20.5</v>
      </c>
      <c r="Q503" s="1">
        <f t="shared" si="113"/>
        <v>0.61835890419883366</v>
      </c>
      <c r="R503" s="1">
        <v>1</v>
      </c>
      <c r="S503" s="1">
        <v>2</v>
      </c>
      <c r="T503" s="1">
        <v>8</v>
      </c>
      <c r="U503" s="1">
        <v>4</v>
      </c>
      <c r="V503" s="1">
        <f t="shared" si="111"/>
        <v>0.25</v>
      </c>
      <c r="W503" s="1">
        <v>0.79900000000000004</v>
      </c>
      <c r="X503" s="1">
        <v>2.2010000000000001</v>
      </c>
      <c r="Y503" s="1">
        <v>5.5</v>
      </c>
      <c r="Z503" s="1">
        <v>15.5</v>
      </c>
      <c r="AA503" s="1">
        <f t="shared" si="112"/>
        <v>1.0230473751600513</v>
      </c>
      <c r="AB503" s="1">
        <v>0.75</v>
      </c>
      <c r="AC503" s="1">
        <v>2.25</v>
      </c>
      <c r="AD503" s="1">
        <v>0</v>
      </c>
      <c r="AE503" s="1">
        <v>1</v>
      </c>
      <c r="AF503" s="1" t="e">
        <f t="shared" si="108"/>
        <v>#DIV/0!</v>
      </c>
      <c r="AH503" s="1">
        <f t="shared" si="114"/>
        <v>0.27118925541916916</v>
      </c>
      <c r="AI503" s="1">
        <f t="shared" si="115"/>
        <v>6.5923528706700235E-2</v>
      </c>
      <c r="AJ503" s="1">
        <f t="shared" si="116"/>
        <v>0.81980501697885866</v>
      </c>
      <c r="AK503" s="1">
        <f t="shared" si="117"/>
        <v>148.80388557791431</v>
      </c>
      <c r="AL503" s="1" t="b">
        <f t="shared" si="118"/>
        <v>1</v>
      </c>
      <c r="AM503" s="1">
        <f t="shared" si="119"/>
        <v>12.792163985431019</v>
      </c>
      <c r="AN503" s="1" t="b">
        <f t="shared" si="120"/>
        <v>1</v>
      </c>
      <c r="AO503" s="1">
        <v>9.4879999999999995</v>
      </c>
    </row>
    <row r="504" spans="1:41">
      <c r="A504" s="7">
        <v>501</v>
      </c>
      <c r="B504" s="9" t="s">
        <v>60</v>
      </c>
      <c r="C504" s="9" t="s">
        <v>61</v>
      </c>
      <c r="D504" s="9" t="s">
        <v>60</v>
      </c>
      <c r="E504" s="16" t="s">
        <v>61</v>
      </c>
      <c r="F504" s="2" t="b">
        <f t="shared" si="121"/>
        <v>0</v>
      </c>
      <c r="G504" s="2" t="b">
        <f t="shared" si="122"/>
        <v>0</v>
      </c>
      <c r="H504" s="1" t="s">
        <v>285</v>
      </c>
      <c r="M504" s="1">
        <f>PRODUCT(SUM(PRODUCT(R504,overview!$J$7),PRODUCT(W504,overview!$K$7),PRODUCT(AB504,overview!$L$7)),1/SUM(overview!$J$7:$L$7))</f>
        <v>0.81437500000000007</v>
      </c>
      <c r="N504" s="1">
        <f>PRODUCT(SUM(PRODUCT(S504,overview!$J$7),PRODUCT(X504,overview!$K$7),PRODUCT(AC504,overview!$L$7)),1/SUM(overview!$J$7:$L$7))</f>
        <v>2.1856250000000004</v>
      </c>
      <c r="O504" s="1">
        <f t="shared" si="109"/>
        <v>14</v>
      </c>
      <c r="P504" s="1">
        <f t="shared" si="110"/>
        <v>23</v>
      </c>
      <c r="Q504" s="1">
        <f t="shared" si="113"/>
        <v>0.61213693369827193</v>
      </c>
      <c r="R504" s="1">
        <v>1</v>
      </c>
      <c r="S504" s="1">
        <v>2</v>
      </c>
      <c r="T504" s="1">
        <v>6</v>
      </c>
      <c r="U504" s="1">
        <v>2</v>
      </c>
      <c r="V504" s="1">
        <f t="shared" si="111"/>
        <v>0.16666666666666666</v>
      </c>
      <c r="W504" s="1">
        <v>0.70299999999999996</v>
      </c>
      <c r="X504" s="1">
        <v>2.2970000000000002</v>
      </c>
      <c r="Y504" s="1">
        <v>8</v>
      </c>
      <c r="Z504" s="1">
        <v>21</v>
      </c>
      <c r="AA504" s="1">
        <f t="shared" si="112"/>
        <v>0.80338484980409208</v>
      </c>
      <c r="AB504" s="1">
        <v>1</v>
      </c>
      <c r="AC504" s="1">
        <v>2</v>
      </c>
      <c r="AD504" s="1">
        <v>0</v>
      </c>
      <c r="AE504" s="1">
        <v>0</v>
      </c>
      <c r="AF504" s="1" t="e">
        <f t="shared" si="108"/>
        <v>#DIV/0!</v>
      </c>
      <c r="AH504" s="1">
        <f t="shared" si="114"/>
        <v>0.22363729384150938</v>
      </c>
      <c r="AI504" s="1">
        <f t="shared" si="115"/>
        <v>5.8963578869674002E-2</v>
      </c>
      <c r="AJ504" s="1">
        <f t="shared" si="116"/>
        <v>0.71226617164072548</v>
      </c>
      <c r="AK504" s="1">
        <f t="shared" si="117"/>
        <v>174.17717539606119</v>
      </c>
      <c r="AL504" s="1" t="b">
        <f t="shared" si="118"/>
        <v>1</v>
      </c>
      <c r="AM504" s="1">
        <f t="shared" si="119"/>
        <v>10.993621557331679</v>
      </c>
      <c r="AN504" s="1" t="b">
        <f t="shared" si="120"/>
        <v>1</v>
      </c>
      <c r="AO504" s="1">
        <v>9.4879999999999995</v>
      </c>
    </row>
    <row r="505" spans="1:41">
      <c r="A505" s="7">
        <v>502</v>
      </c>
      <c r="B505" s="9" t="s">
        <v>98</v>
      </c>
      <c r="C505" s="9" t="s">
        <v>50</v>
      </c>
      <c r="D505" s="9" t="s">
        <v>98</v>
      </c>
      <c r="E505" s="16" t="s">
        <v>50</v>
      </c>
      <c r="F505" s="2" t="b">
        <f t="shared" si="121"/>
        <v>0</v>
      </c>
      <c r="G505" s="2" t="b">
        <f t="shared" si="122"/>
        <v>0</v>
      </c>
      <c r="H505" s="1" t="s">
        <v>285</v>
      </c>
      <c r="M505" s="1">
        <f>PRODUCT(SUM(PRODUCT(R505,overview!$J$7),PRODUCT(W505,overview!$K$7),PRODUCT(AB505,overview!$L$7)),1/SUM(overview!$J$7:$L$7))</f>
        <v>0.33800000000000008</v>
      </c>
      <c r="N505" s="1">
        <f>PRODUCT(SUM(PRODUCT(S505,overview!$J$7),PRODUCT(X505,overview!$K$7),PRODUCT(AC505,overview!$L$7)),1/SUM(overview!$J$7:$L$7))</f>
        <v>2.6619999999999999</v>
      </c>
      <c r="O505" s="1">
        <f t="shared" si="109"/>
        <v>10</v>
      </c>
      <c r="P505" s="1">
        <f t="shared" si="110"/>
        <v>2</v>
      </c>
      <c r="Q505" s="1">
        <f t="shared" si="113"/>
        <v>2.5394440270473335E-2</v>
      </c>
      <c r="R505" s="1">
        <v>0.33300000000000002</v>
      </c>
      <c r="S505" s="1">
        <v>2.6669999999999998</v>
      </c>
      <c r="T505" s="1">
        <v>5</v>
      </c>
      <c r="U505" s="1">
        <v>0</v>
      </c>
      <c r="V505" s="1">
        <f t="shared" si="111"/>
        <v>0</v>
      </c>
      <c r="W505" s="1">
        <v>0.34100000000000003</v>
      </c>
      <c r="X505" s="1">
        <v>2.6589999999999998</v>
      </c>
      <c r="Y505" s="1">
        <v>5</v>
      </c>
      <c r="Z505" s="1">
        <v>2</v>
      </c>
      <c r="AA505" s="1">
        <f t="shared" si="112"/>
        <v>5.1297480255735252E-2</v>
      </c>
      <c r="AB505" s="1">
        <v>0.33300000000000002</v>
      </c>
      <c r="AC505" s="1">
        <v>2.6669999999999998</v>
      </c>
      <c r="AD505" s="1">
        <v>0</v>
      </c>
      <c r="AE505" s="1">
        <v>0</v>
      </c>
      <c r="AF505" s="1" t="e">
        <f t="shared" si="108"/>
        <v>#DIV/0!</v>
      </c>
      <c r="AH505" s="1">
        <f t="shared" si="114"/>
        <v>0.1879466823682287</v>
      </c>
      <c r="AI505" s="1">
        <f t="shared" si="115"/>
        <v>4.8395421811121032E-2</v>
      </c>
      <c r="AJ505" s="1">
        <f t="shared" si="116"/>
        <v>0.65674169194948129</v>
      </c>
      <c r="AK505" s="1">
        <f t="shared" si="117"/>
        <v>124.97834335807732</v>
      </c>
      <c r="AL505" s="1" t="b">
        <f t="shared" si="118"/>
        <v>1</v>
      </c>
      <c r="AM505" s="1">
        <f t="shared" si="119"/>
        <v>8.3494770105008165</v>
      </c>
      <c r="AN505" s="1" t="b">
        <f t="shared" si="120"/>
        <v>0</v>
      </c>
      <c r="AO505" s="1">
        <v>9.4879999999999995</v>
      </c>
    </row>
    <row r="506" spans="1:41">
      <c r="A506" s="7">
        <v>503</v>
      </c>
      <c r="B506" s="9" t="s">
        <v>41</v>
      </c>
      <c r="C506" s="9" t="s">
        <v>42</v>
      </c>
      <c r="D506" s="9" t="s">
        <v>41</v>
      </c>
      <c r="E506" s="16" t="s">
        <v>42</v>
      </c>
      <c r="F506" s="2" t="b">
        <f t="shared" si="121"/>
        <v>0</v>
      </c>
      <c r="G506" s="2" t="b">
        <f t="shared" si="122"/>
        <v>0</v>
      </c>
      <c r="H506" s="1" t="s">
        <v>285</v>
      </c>
      <c r="M506" s="1">
        <f>PRODUCT(SUM(PRODUCT(R506,overview!$J$7),PRODUCT(W506,overview!$K$7),PRODUCT(AB506,overview!$L$7)),1/SUM(overview!$J$7:$L$7))</f>
        <v>0.42649999999999999</v>
      </c>
      <c r="N506" s="1">
        <f>PRODUCT(SUM(PRODUCT(S506,overview!$J$7),PRODUCT(X506,overview!$K$7),PRODUCT(AC506,overview!$L$7)),1/SUM(overview!$J$7:$L$7))</f>
        <v>2.5735000000000001</v>
      </c>
      <c r="O506" s="1">
        <f t="shared" si="109"/>
        <v>12</v>
      </c>
      <c r="P506" s="1">
        <f t="shared" si="110"/>
        <v>1</v>
      </c>
      <c r="Q506" s="1">
        <f t="shared" si="113"/>
        <v>1.3810634026293633E-2</v>
      </c>
      <c r="R506" s="1">
        <v>0.42899999999999999</v>
      </c>
      <c r="S506" s="1">
        <v>2.5710000000000002</v>
      </c>
      <c r="T506" s="1">
        <v>5</v>
      </c>
      <c r="U506" s="1">
        <v>0</v>
      </c>
      <c r="V506" s="1">
        <f t="shared" si="111"/>
        <v>0</v>
      </c>
      <c r="W506" s="1">
        <v>0.42499999999999999</v>
      </c>
      <c r="X506" s="1">
        <v>2.5750000000000002</v>
      </c>
      <c r="Y506" s="1">
        <v>7</v>
      </c>
      <c r="Z506" s="1">
        <v>1</v>
      </c>
      <c r="AA506" s="1">
        <f t="shared" si="112"/>
        <v>2.3578363384188623E-2</v>
      </c>
      <c r="AB506" s="1">
        <v>0.42899999999999999</v>
      </c>
      <c r="AC506" s="1">
        <v>2.5710000000000002</v>
      </c>
      <c r="AD506" s="1">
        <v>0</v>
      </c>
      <c r="AE506" s="1">
        <v>0</v>
      </c>
      <c r="AF506" s="1" t="e">
        <f t="shared" si="108"/>
        <v>#DIV/0!</v>
      </c>
      <c r="AH506" s="1">
        <f t="shared" si="114"/>
        <v>0.18251827144749105</v>
      </c>
      <c r="AI506" s="1">
        <f t="shared" si="115"/>
        <v>6.5507264126391213E-2</v>
      </c>
      <c r="AJ506" s="1">
        <f t="shared" si="116"/>
        <v>0.47502544841868788</v>
      </c>
      <c r="AK506" s="1">
        <f t="shared" si="117"/>
        <v>89.087466366782806</v>
      </c>
      <c r="AL506" s="1" t="b">
        <f t="shared" si="118"/>
        <v>1</v>
      </c>
      <c r="AM506" s="1">
        <f t="shared" si="119"/>
        <v>5.1756357578226986</v>
      </c>
      <c r="AN506" s="1" t="b">
        <f t="shared" si="120"/>
        <v>0</v>
      </c>
      <c r="AO506" s="1">
        <v>9.4879999999999995</v>
      </c>
    </row>
    <row r="507" spans="1:41">
      <c r="A507" s="7">
        <v>504</v>
      </c>
      <c r="B507" s="9" t="s">
        <v>85</v>
      </c>
      <c r="C507" s="9" t="s">
        <v>86</v>
      </c>
      <c r="D507" s="9" t="s">
        <v>49</v>
      </c>
      <c r="E507" s="16" t="s">
        <v>50</v>
      </c>
      <c r="F507" s="2" t="b">
        <f t="shared" si="121"/>
        <v>1</v>
      </c>
      <c r="G507" s="2" t="b">
        <f t="shared" si="122"/>
        <v>0</v>
      </c>
      <c r="H507" s="1" t="s">
        <v>285</v>
      </c>
      <c r="M507" s="1">
        <f>PRODUCT(SUM(PRODUCT(R507,overview!$J$7),PRODUCT(W507,overview!$K$7),PRODUCT(AB507,overview!$L$7)),1/SUM(overview!$J$7:$L$7))</f>
        <v>0.24050000000000005</v>
      </c>
      <c r="N507" s="1">
        <f>PRODUCT(SUM(PRODUCT(S507,overview!$J$7),PRODUCT(X507,overview!$K$7),PRODUCT(AC507,overview!$L$7)),1/SUM(overview!$J$7:$L$7))</f>
        <v>2.7595000000000001</v>
      </c>
      <c r="O507" s="1">
        <f t="shared" si="109"/>
        <v>6.5</v>
      </c>
      <c r="P507" s="1">
        <f t="shared" si="110"/>
        <v>8.5</v>
      </c>
      <c r="Q507" s="1">
        <f t="shared" si="113"/>
        <v>0.11396992208733468</v>
      </c>
      <c r="R507" s="1">
        <v>2.1000000000000001E-2</v>
      </c>
      <c r="S507" s="1">
        <v>2.9790000000000001</v>
      </c>
      <c r="T507" s="1">
        <v>0</v>
      </c>
      <c r="U507" s="1">
        <v>2</v>
      </c>
      <c r="V507" s="1" t="e">
        <f t="shared" si="111"/>
        <v>#DIV/0!</v>
      </c>
      <c r="W507" s="1">
        <v>0.36899999999999999</v>
      </c>
      <c r="X507" s="1">
        <v>2.6309999999999998</v>
      </c>
      <c r="Y507" s="1">
        <v>6.5</v>
      </c>
      <c r="Z507" s="1">
        <v>4.5</v>
      </c>
      <c r="AA507" s="1">
        <f t="shared" si="112"/>
        <v>9.7096745899482501E-2</v>
      </c>
      <c r="AB507" s="1">
        <v>0.10100000000000001</v>
      </c>
      <c r="AC507" s="1">
        <v>2.899</v>
      </c>
      <c r="AD507" s="1">
        <v>0</v>
      </c>
      <c r="AE507" s="1">
        <v>2</v>
      </c>
      <c r="AF507" s="1" t="e">
        <f t="shared" si="108"/>
        <v>#DIV/0!</v>
      </c>
      <c r="AH507" s="1">
        <f t="shared" si="114"/>
        <v>0.23222092495019592</v>
      </c>
      <c r="AI507" s="1">
        <f t="shared" si="115"/>
        <v>0.10311426273850428</v>
      </c>
      <c r="AJ507" s="1">
        <f t="shared" si="116"/>
        <v>0.60144057623049219</v>
      </c>
      <c r="AK507" s="1">
        <f t="shared" si="117"/>
        <v>64.742923591093884</v>
      </c>
      <c r="AL507" s="1" t="b">
        <f t="shared" si="118"/>
        <v>1</v>
      </c>
      <c r="AM507" s="1">
        <f t="shared" si="119"/>
        <v>4.3450883688457278</v>
      </c>
      <c r="AN507" s="1" t="b">
        <f t="shared" si="120"/>
        <v>0</v>
      </c>
      <c r="AO507" s="1">
        <v>9.4879999999999995</v>
      </c>
    </row>
    <row r="508" spans="1:41">
      <c r="A508" s="7">
        <v>505</v>
      </c>
      <c r="B508" s="9" t="s">
        <v>72</v>
      </c>
      <c r="C508" s="9" t="s">
        <v>73</v>
      </c>
      <c r="D508" s="9" t="s">
        <v>72</v>
      </c>
      <c r="E508" s="16" t="s">
        <v>73</v>
      </c>
      <c r="F508" s="2" t="b">
        <f t="shared" si="121"/>
        <v>0</v>
      </c>
      <c r="G508" s="2" t="b">
        <f t="shared" si="122"/>
        <v>0</v>
      </c>
      <c r="H508" s="1" t="s">
        <v>285</v>
      </c>
      <c r="M508" s="1">
        <f>PRODUCT(SUM(PRODUCT(R508,overview!$J$7),PRODUCT(W508,overview!$K$7),PRODUCT(AB508,overview!$L$7)),1/SUM(overview!$J$7:$L$7))</f>
        <v>0.33300000000000007</v>
      </c>
      <c r="N508" s="1">
        <f>PRODUCT(SUM(PRODUCT(S508,overview!$J$7),PRODUCT(X508,overview!$K$7),PRODUCT(AC508,overview!$L$7)),1/SUM(overview!$J$7:$L$7))</f>
        <v>2.6669999999999998</v>
      </c>
      <c r="O508" s="1">
        <f t="shared" si="109"/>
        <v>9</v>
      </c>
      <c r="P508" s="1">
        <f t="shared" si="110"/>
        <v>0</v>
      </c>
      <c r="Q508" s="1">
        <f t="shared" si="113"/>
        <v>0</v>
      </c>
      <c r="R508" s="1">
        <v>0.33300000000000002</v>
      </c>
      <c r="S508" s="1">
        <v>2.6669999999999998</v>
      </c>
      <c r="T508" s="1">
        <v>3</v>
      </c>
      <c r="U508" s="1">
        <v>0</v>
      </c>
      <c r="V508" s="1">
        <f t="shared" si="111"/>
        <v>0</v>
      </c>
      <c r="W508" s="1">
        <v>0.33300000000000002</v>
      </c>
      <c r="X508" s="1">
        <v>2.6669999999999998</v>
      </c>
      <c r="Y508" s="1">
        <v>6</v>
      </c>
      <c r="Z508" s="1">
        <v>0</v>
      </c>
      <c r="AA508" s="1">
        <f t="shared" si="112"/>
        <v>0</v>
      </c>
      <c r="AB508" s="1">
        <v>0.33300000000000002</v>
      </c>
      <c r="AC508" s="1">
        <v>2.6669999999999998</v>
      </c>
      <c r="AD508" s="1">
        <v>0</v>
      </c>
      <c r="AE508" s="1">
        <v>0</v>
      </c>
      <c r="AF508" s="1" t="e">
        <f t="shared" si="108"/>
        <v>#DIV/0!</v>
      </c>
      <c r="AH508" s="1">
        <f t="shared" si="114"/>
        <v>0.2104240022558887</v>
      </c>
      <c r="AI508" s="1">
        <f t="shared" si="115"/>
        <v>0.12029861516107031</v>
      </c>
      <c r="AJ508" s="1">
        <f t="shared" si="116"/>
        <v>0.60800320711396183</v>
      </c>
      <c r="AK508" s="1">
        <f t="shared" si="117"/>
        <v>43.542271305193779</v>
      </c>
      <c r="AL508" s="1" t="b">
        <f t="shared" si="118"/>
        <v>1</v>
      </c>
      <c r="AM508" s="1">
        <f t="shared" si="119"/>
        <v>4.8879699782010864</v>
      </c>
      <c r="AN508" s="1" t="b">
        <f t="shared" si="120"/>
        <v>0</v>
      </c>
      <c r="AO508" s="1">
        <v>9.4879999999999995</v>
      </c>
    </row>
    <row r="509" spans="1:41">
      <c r="A509" s="7">
        <v>506</v>
      </c>
      <c r="B509" s="9" t="s">
        <v>85</v>
      </c>
      <c r="C509" s="9" t="s">
        <v>86</v>
      </c>
      <c r="D509" s="9" t="s">
        <v>85</v>
      </c>
      <c r="E509" s="16" t="s">
        <v>86</v>
      </c>
      <c r="F509" s="2" t="b">
        <f t="shared" si="121"/>
        <v>0</v>
      </c>
      <c r="G509" s="2" t="b">
        <f t="shared" si="122"/>
        <v>0</v>
      </c>
      <c r="H509" s="1" t="s">
        <v>285</v>
      </c>
      <c r="M509" s="1">
        <f>PRODUCT(SUM(PRODUCT(R509,overview!$J$7),PRODUCT(W509,overview!$K$7),PRODUCT(AB509,overview!$L$7)),1/SUM(overview!$J$7:$L$7))</f>
        <v>2.3125E-2</v>
      </c>
      <c r="N509" s="1">
        <f>PRODUCT(SUM(PRODUCT(S509,overview!$J$7),PRODUCT(X509,overview!$K$7),PRODUCT(AC509,overview!$L$7)),1/SUM(overview!$J$7:$L$7))</f>
        <v>2.9768750000000002</v>
      </c>
      <c r="O509" s="1">
        <f t="shared" si="109"/>
        <v>0</v>
      </c>
      <c r="P509" s="1">
        <f t="shared" si="110"/>
        <v>4</v>
      </c>
      <c r="Q509" s="1" t="e">
        <f t="shared" si="113"/>
        <v>#DIV/0!</v>
      </c>
      <c r="R509" s="1">
        <v>0</v>
      </c>
      <c r="S509" s="1">
        <v>3</v>
      </c>
      <c r="T509" s="1">
        <v>0</v>
      </c>
      <c r="U509" s="1">
        <v>0</v>
      </c>
      <c r="V509" s="1" t="e">
        <f t="shared" si="111"/>
        <v>#DIV/0!</v>
      </c>
      <c r="W509" s="1">
        <v>3.6999999999999998E-2</v>
      </c>
      <c r="X509" s="1">
        <v>2.9630000000000001</v>
      </c>
      <c r="Y509" s="1">
        <v>0</v>
      </c>
      <c r="Z509" s="1">
        <v>4</v>
      </c>
      <c r="AA509" s="1" t="e">
        <f t="shared" si="112"/>
        <v>#DIV/0!</v>
      </c>
      <c r="AB509" s="1">
        <v>0</v>
      </c>
      <c r="AC509" s="1">
        <v>3</v>
      </c>
      <c r="AD509" s="1">
        <v>0</v>
      </c>
      <c r="AE509" s="1">
        <v>0</v>
      </c>
      <c r="AF509" s="1" t="e">
        <f t="shared" si="108"/>
        <v>#DIV/0!</v>
      </c>
      <c r="AH509" s="1">
        <f t="shared" si="114"/>
        <v>0.24315261246423006</v>
      </c>
      <c r="AI509" s="1">
        <f t="shared" si="115"/>
        <v>0.10145353064729609</v>
      </c>
      <c r="AJ509" s="1">
        <f t="shared" si="116"/>
        <v>0.48113506100777093</v>
      </c>
      <c r="AK509" s="1">
        <f t="shared" si="117"/>
        <v>48.021872572258189</v>
      </c>
      <c r="AL509" s="1" t="b">
        <f t="shared" si="118"/>
        <v>1</v>
      </c>
      <c r="AM509" s="1">
        <f t="shared" si="119"/>
        <v>6.5862012831801913</v>
      </c>
      <c r="AN509" s="1" t="b">
        <f t="shared" si="120"/>
        <v>0</v>
      </c>
      <c r="AO509" s="1">
        <v>9.4879999999999995</v>
      </c>
    </row>
    <row r="510" spans="1:41">
      <c r="A510" s="7">
        <v>507</v>
      </c>
      <c r="B510" s="9" t="s">
        <v>54</v>
      </c>
      <c r="C510" s="9" t="s">
        <v>55</v>
      </c>
      <c r="D510" s="9" t="s">
        <v>94</v>
      </c>
      <c r="E510" s="16" t="s">
        <v>55</v>
      </c>
      <c r="F510" s="2" t="b">
        <f t="shared" si="121"/>
        <v>1</v>
      </c>
      <c r="G510" s="2" t="b">
        <f t="shared" si="122"/>
        <v>1</v>
      </c>
      <c r="H510" s="1" t="s">
        <v>180</v>
      </c>
      <c r="M510" s="1">
        <f>PRODUCT(SUM(PRODUCT(R510,overview!$J$7),PRODUCT(W510,overview!$K$7),PRODUCT(AB510,overview!$L$7)),1/SUM(overview!$J$7:$L$7))</f>
        <v>0.375</v>
      </c>
      <c r="N510" s="1">
        <f>PRODUCT(SUM(PRODUCT(S510,overview!$J$7),PRODUCT(X510,overview!$K$7),PRODUCT(AC510,overview!$L$7)),1/SUM(overview!$J$7:$L$7))</f>
        <v>2.625</v>
      </c>
      <c r="O510" s="1">
        <f t="shared" si="109"/>
        <v>11</v>
      </c>
      <c r="P510" s="1">
        <f t="shared" si="110"/>
        <v>0</v>
      </c>
      <c r="Q510" s="1">
        <f t="shared" si="113"/>
        <v>0</v>
      </c>
      <c r="R510" s="1">
        <v>0.375</v>
      </c>
      <c r="S510" s="1">
        <v>2.625</v>
      </c>
      <c r="T510" s="1">
        <v>4</v>
      </c>
      <c r="U510" s="1">
        <v>0</v>
      </c>
      <c r="V510" s="1">
        <f t="shared" si="111"/>
        <v>0</v>
      </c>
      <c r="W510" s="1">
        <v>0.375</v>
      </c>
      <c r="X510" s="1">
        <v>2.625</v>
      </c>
      <c r="Y510" s="1">
        <v>6</v>
      </c>
      <c r="Z510" s="1">
        <v>0</v>
      </c>
      <c r="AA510" s="1">
        <f t="shared" si="112"/>
        <v>0</v>
      </c>
      <c r="AB510" s="1">
        <v>0.375</v>
      </c>
      <c r="AC510" s="1">
        <v>2.625</v>
      </c>
      <c r="AD510" s="1">
        <v>1</v>
      </c>
      <c r="AE510" s="1">
        <v>0</v>
      </c>
      <c r="AF510" s="1">
        <f t="shared" si="108"/>
        <v>0</v>
      </c>
      <c r="AH510" s="1">
        <f t="shared" si="114"/>
        <v>0.36682025905647564</v>
      </c>
      <c r="AI510" s="1">
        <f t="shared" si="115"/>
        <v>0.13090229079008883</v>
      </c>
      <c r="AJ510" s="1">
        <f t="shared" si="116"/>
        <v>0.48628376236926429</v>
      </c>
      <c r="AK510" s="1">
        <f t="shared" si="117"/>
        <v>37.095401183669701</v>
      </c>
      <c r="AL510" s="1" t="b">
        <f t="shared" si="118"/>
        <v>1</v>
      </c>
      <c r="AM510" s="1">
        <f t="shared" si="119"/>
        <v>11.191469876554835</v>
      </c>
      <c r="AN510" s="1" t="b">
        <f t="shared" si="120"/>
        <v>1</v>
      </c>
      <c r="AO510" s="1">
        <v>9.4879999999999995</v>
      </c>
    </row>
    <row r="511" spans="1:41">
      <c r="A511" s="7">
        <v>508</v>
      </c>
      <c r="B511" s="9" t="s">
        <v>72</v>
      </c>
      <c r="C511" s="9" t="s">
        <v>73</v>
      </c>
      <c r="D511" s="9" t="s">
        <v>72</v>
      </c>
      <c r="E511" s="16" t="s">
        <v>73</v>
      </c>
      <c r="F511" s="2" t="b">
        <f t="shared" si="121"/>
        <v>0</v>
      </c>
      <c r="G511" s="2" t="b">
        <f t="shared" si="122"/>
        <v>0</v>
      </c>
      <c r="H511" s="1" t="s">
        <v>180</v>
      </c>
      <c r="M511" s="1">
        <f>PRODUCT(SUM(PRODUCT(R511,overview!$J$7),PRODUCT(W511,overview!$K$7),PRODUCT(AB511,overview!$L$7)),1/SUM(overview!$J$7:$L$7))</f>
        <v>0.41175</v>
      </c>
      <c r="N511" s="1">
        <f>PRODUCT(SUM(PRODUCT(S511,overview!$J$7),PRODUCT(X511,overview!$K$7),PRODUCT(AC511,overview!$L$7)),1/SUM(overview!$J$7:$L$7))</f>
        <v>2.5882500000000004</v>
      </c>
      <c r="O511" s="1">
        <f t="shared" si="109"/>
        <v>9</v>
      </c>
      <c r="P511" s="1">
        <f t="shared" si="110"/>
        <v>9</v>
      </c>
      <c r="Q511" s="1">
        <f t="shared" si="113"/>
        <v>0.15908432338452619</v>
      </c>
      <c r="R511" s="1">
        <v>0.33300000000000002</v>
      </c>
      <c r="S511" s="1">
        <v>2.6669999999999998</v>
      </c>
      <c r="T511" s="1">
        <v>4</v>
      </c>
      <c r="U511" s="1">
        <v>0</v>
      </c>
      <c r="V511" s="1">
        <f t="shared" si="111"/>
        <v>0</v>
      </c>
      <c r="W511" s="1">
        <v>0.45900000000000002</v>
      </c>
      <c r="X511" s="1">
        <v>2.5409999999999999</v>
      </c>
      <c r="Y511" s="1">
        <v>5</v>
      </c>
      <c r="Z511" s="1">
        <v>9</v>
      </c>
      <c r="AA511" s="1">
        <f t="shared" si="112"/>
        <v>0.32514757969303432</v>
      </c>
      <c r="AB511" s="1">
        <v>0.33300000000000002</v>
      </c>
      <c r="AC511" s="1">
        <v>2.6669999999999998</v>
      </c>
      <c r="AD511" s="1">
        <v>0</v>
      </c>
      <c r="AE511" s="1">
        <v>0</v>
      </c>
      <c r="AF511" s="1" t="e">
        <f t="shared" si="108"/>
        <v>#DIV/0!</v>
      </c>
      <c r="AH511" s="1">
        <f t="shared" si="114"/>
        <v>0.43706089779122509</v>
      </c>
      <c r="AI511" s="1">
        <f t="shared" si="115"/>
        <v>0.14461371240298226</v>
      </c>
      <c r="AJ511" s="1">
        <f t="shared" si="116"/>
        <v>0.82483143290853267</v>
      </c>
      <c r="AK511" s="1">
        <f t="shared" si="117"/>
        <v>27.975268594632549</v>
      </c>
      <c r="AL511" s="1" t="b">
        <f t="shared" si="118"/>
        <v>1</v>
      </c>
      <c r="AM511" s="1">
        <f t="shared" si="119"/>
        <v>20.124180967033766</v>
      </c>
      <c r="AN511" s="1" t="b">
        <f t="shared" si="120"/>
        <v>1</v>
      </c>
      <c r="AO511" s="1">
        <v>9.4879999999999995</v>
      </c>
    </row>
    <row r="512" spans="1:41">
      <c r="A512" s="7">
        <v>509</v>
      </c>
      <c r="B512" s="9" t="s">
        <v>47</v>
      </c>
      <c r="C512" s="9" t="s">
        <v>48</v>
      </c>
      <c r="D512" s="9" t="s">
        <v>47</v>
      </c>
      <c r="E512" s="16" t="s">
        <v>48</v>
      </c>
      <c r="F512" s="2" t="b">
        <f t="shared" si="121"/>
        <v>0</v>
      </c>
      <c r="G512" s="2" t="b">
        <f t="shared" si="122"/>
        <v>0</v>
      </c>
      <c r="H512" s="1" t="s">
        <v>180</v>
      </c>
      <c r="M512" s="1">
        <f>PRODUCT(SUM(PRODUCT(R512,overview!$J$7),PRODUCT(W512,overview!$K$7),PRODUCT(AB512,overview!$L$7)),1/SUM(overview!$J$7:$L$7))</f>
        <v>0.96619999999999995</v>
      </c>
      <c r="N512" s="1">
        <f>PRODUCT(SUM(PRODUCT(S512,overview!$J$7),PRODUCT(X512,overview!$K$7),PRODUCT(AC512,overview!$L$7)),1/SUM(overview!$J$7:$L$7))</f>
        <v>2.0338000000000003</v>
      </c>
      <c r="O512" s="1">
        <f t="shared" si="109"/>
        <v>15.5</v>
      </c>
      <c r="P512" s="1">
        <f t="shared" si="110"/>
        <v>12.5</v>
      </c>
      <c r="Q512" s="1">
        <f t="shared" si="113"/>
        <v>0.38312201218757824</v>
      </c>
      <c r="R512" s="1">
        <v>0.84399999999999997</v>
      </c>
      <c r="S512" s="1">
        <v>2.1560000000000001</v>
      </c>
      <c r="T512" s="1">
        <v>6.5</v>
      </c>
      <c r="U512" s="1">
        <v>8.5</v>
      </c>
      <c r="V512" s="1">
        <f t="shared" si="111"/>
        <v>0.51191665477379766</v>
      </c>
      <c r="W512" s="1">
        <v>1.0389999999999999</v>
      </c>
      <c r="X512" s="1">
        <v>1.9610000000000001</v>
      </c>
      <c r="Y512" s="1">
        <v>9</v>
      </c>
      <c r="Z512" s="1">
        <v>4</v>
      </c>
      <c r="AA512" s="1">
        <f t="shared" si="112"/>
        <v>0.23548076378265054</v>
      </c>
      <c r="AB512" s="1">
        <v>0.85699999999999998</v>
      </c>
      <c r="AC512" s="1">
        <v>2.1429999999999998</v>
      </c>
      <c r="AD512" s="1">
        <v>0</v>
      </c>
      <c r="AE512" s="1">
        <v>0</v>
      </c>
      <c r="AF512" s="1" t="e">
        <f t="shared" si="108"/>
        <v>#DIV/0!</v>
      </c>
      <c r="AH512" s="1">
        <f t="shared" si="114"/>
        <v>0.53973572802042424</v>
      </c>
      <c r="AI512" s="1">
        <f t="shared" si="115"/>
        <v>0.12230561900963294</v>
      </c>
      <c r="AJ512" s="1">
        <f t="shared" si="116"/>
        <v>0.36330432914383926</v>
      </c>
      <c r="AK512" s="1">
        <f t="shared" si="117"/>
        <v>22.830129360934201</v>
      </c>
      <c r="AL512" s="1" t="b">
        <f t="shared" si="118"/>
        <v>1</v>
      </c>
      <c r="AM512" s="1">
        <f t="shared" si="119"/>
        <v>29.269455529916918</v>
      </c>
      <c r="AN512" s="1" t="b">
        <f t="shared" si="120"/>
        <v>1</v>
      </c>
      <c r="AO512" s="1">
        <v>9.4879999999999995</v>
      </c>
    </row>
    <row r="513" spans="1:41">
      <c r="A513" s="7">
        <v>510</v>
      </c>
      <c r="B513" s="9" t="s">
        <v>60</v>
      </c>
      <c r="C513" s="9" t="s">
        <v>61</v>
      </c>
      <c r="D513" s="9" t="s">
        <v>60</v>
      </c>
      <c r="E513" s="16" t="s">
        <v>61</v>
      </c>
      <c r="F513" s="2" t="b">
        <f t="shared" si="121"/>
        <v>0</v>
      </c>
      <c r="G513" s="2" t="b">
        <f t="shared" si="122"/>
        <v>0</v>
      </c>
      <c r="H513" s="1" t="s">
        <v>180</v>
      </c>
      <c r="M513" s="1">
        <f>PRODUCT(SUM(PRODUCT(R513,overview!$J$7),PRODUCT(W513,overview!$K$7),PRODUCT(AB513,overview!$L$7)),1/SUM(overview!$J$7:$L$7))</f>
        <v>0.97277500000000006</v>
      </c>
      <c r="N513" s="1">
        <f>PRODUCT(SUM(PRODUCT(S513,overview!$J$7),PRODUCT(X513,overview!$K$7),PRODUCT(AC513,overview!$L$7)),1/SUM(overview!$J$7:$L$7))</f>
        <v>2.0272250000000001</v>
      </c>
      <c r="O513" s="1">
        <f t="shared" si="109"/>
        <v>11</v>
      </c>
      <c r="P513" s="1">
        <f t="shared" si="110"/>
        <v>15</v>
      </c>
      <c r="Q513" s="1">
        <f t="shared" si="113"/>
        <v>0.65434836470365343</v>
      </c>
      <c r="R513" s="1">
        <v>0.97399999999999998</v>
      </c>
      <c r="S513" s="1">
        <v>2.0259999999999998</v>
      </c>
      <c r="T513" s="1">
        <v>4.5</v>
      </c>
      <c r="U513" s="1">
        <v>6.5</v>
      </c>
      <c r="V513" s="1">
        <f t="shared" si="111"/>
        <v>0.694417023143578</v>
      </c>
      <c r="W513" s="1">
        <v>0.97099999999999997</v>
      </c>
      <c r="X513" s="1">
        <v>2.0289999999999999</v>
      </c>
      <c r="Y513" s="1">
        <v>6.5</v>
      </c>
      <c r="Z513" s="1">
        <v>8.5</v>
      </c>
      <c r="AA513" s="1">
        <f t="shared" si="112"/>
        <v>0.6258103650907989</v>
      </c>
      <c r="AB513" s="1">
        <v>1</v>
      </c>
      <c r="AC513" s="1">
        <v>2</v>
      </c>
      <c r="AD513" s="1">
        <v>0</v>
      </c>
      <c r="AE513" s="1">
        <v>0</v>
      </c>
      <c r="AF513" s="1" t="e">
        <f t="shared" si="108"/>
        <v>#DIV/0!</v>
      </c>
      <c r="AH513" s="1">
        <f t="shared" si="114"/>
        <v>0.69855697832611552</v>
      </c>
      <c r="AI513" s="1">
        <f t="shared" si="115"/>
        <v>0.15870413739266198</v>
      </c>
      <c r="AJ513" s="1">
        <f t="shared" si="116"/>
        <v>0.42112986060161411</v>
      </c>
      <c r="AK513" s="1">
        <f t="shared" si="117"/>
        <v>24.713478234159211</v>
      </c>
      <c r="AL513" s="1" t="b">
        <f t="shared" si="118"/>
        <v>1</v>
      </c>
      <c r="AM513" s="1">
        <f t="shared" si="119"/>
        <v>36.869093817901351</v>
      </c>
      <c r="AN513" s="1" t="b">
        <f t="shared" si="120"/>
        <v>1</v>
      </c>
      <c r="AO513" s="1">
        <v>9.4879999999999995</v>
      </c>
    </row>
    <row r="514" spans="1:41">
      <c r="A514" s="7">
        <v>511</v>
      </c>
      <c r="B514" s="9" t="s">
        <v>40</v>
      </c>
      <c r="C514" s="9" t="s">
        <v>29</v>
      </c>
      <c r="D514" s="9" t="s">
        <v>47</v>
      </c>
      <c r="E514" s="16" t="s">
        <v>48</v>
      </c>
      <c r="F514" s="2" t="b">
        <f t="shared" si="121"/>
        <v>1</v>
      </c>
      <c r="G514" s="2" t="b">
        <f t="shared" si="122"/>
        <v>1</v>
      </c>
      <c r="H514" s="1" t="s">
        <v>180</v>
      </c>
      <c r="M514" s="1">
        <f>PRODUCT(SUM(PRODUCT(R514,overview!$J$7),PRODUCT(W514,overview!$K$7),PRODUCT(AB514,overview!$L$7)),1/SUM(overview!$J$7:$L$7))</f>
        <v>0.8078249999999999</v>
      </c>
      <c r="N514" s="1">
        <f>PRODUCT(SUM(PRODUCT(S514,overview!$J$7),PRODUCT(X514,overview!$K$7),PRODUCT(AC514,overview!$L$7)),1/SUM(overview!$J$7:$L$7))</f>
        <v>2.1921750000000002</v>
      </c>
      <c r="O514" s="1">
        <f t="shared" si="109"/>
        <v>13.5</v>
      </c>
      <c r="P514" s="1">
        <f t="shared" si="110"/>
        <v>19.5</v>
      </c>
      <c r="Q514" s="1">
        <f t="shared" si="113"/>
        <v>0.53228338674299869</v>
      </c>
      <c r="R514" s="1">
        <v>0.76700000000000002</v>
      </c>
      <c r="S514" s="1">
        <v>2.2330000000000001</v>
      </c>
      <c r="T514" s="1">
        <v>6</v>
      </c>
      <c r="U514" s="1">
        <v>8</v>
      </c>
      <c r="V514" s="1">
        <f t="shared" si="111"/>
        <v>0.45797880280638897</v>
      </c>
      <c r="W514" s="1">
        <v>0.83099999999999996</v>
      </c>
      <c r="X514" s="1">
        <v>2.169</v>
      </c>
      <c r="Y514" s="1">
        <v>7.5</v>
      </c>
      <c r="Z514" s="1">
        <v>10.5</v>
      </c>
      <c r="AA514" s="1">
        <f t="shared" si="112"/>
        <v>0.53637621023513127</v>
      </c>
      <c r="AB514" s="1">
        <v>0.8</v>
      </c>
      <c r="AC514" s="1">
        <v>2.2000000000000002</v>
      </c>
      <c r="AD514" s="1">
        <v>0</v>
      </c>
      <c r="AE514" s="1">
        <v>1</v>
      </c>
      <c r="AF514" s="1" t="e">
        <f t="shared" si="108"/>
        <v>#DIV/0!</v>
      </c>
      <c r="AH514" s="1">
        <f t="shared" si="114"/>
        <v>0.79495480013298381</v>
      </c>
      <c r="AI514" s="1">
        <f t="shared" si="115"/>
        <v>0.19005381109017333</v>
      </c>
      <c r="AJ514" s="1">
        <f t="shared" si="116"/>
        <v>0.49735129408203427</v>
      </c>
      <c r="AK514" s="1">
        <f t="shared" si="117"/>
        <v>19.627165644017708</v>
      </c>
      <c r="AL514" s="1" t="b">
        <f t="shared" si="118"/>
        <v>1</v>
      </c>
      <c r="AM514" s="1">
        <f t="shared" si="119"/>
        <v>41.821558916261047</v>
      </c>
      <c r="AN514" s="1" t="b">
        <f t="shared" si="120"/>
        <v>1</v>
      </c>
      <c r="AO514" s="1">
        <v>9.4879999999999995</v>
      </c>
    </row>
    <row r="515" spans="1:41">
      <c r="A515" s="7">
        <v>512</v>
      </c>
      <c r="B515" s="9" t="s">
        <v>85</v>
      </c>
      <c r="C515" s="9" t="s">
        <v>86</v>
      </c>
      <c r="D515" s="9" t="s">
        <v>85</v>
      </c>
      <c r="E515" s="16" t="s">
        <v>86</v>
      </c>
      <c r="F515" s="2" t="b">
        <f t="shared" si="121"/>
        <v>0</v>
      </c>
      <c r="G515" s="2" t="b">
        <f t="shared" si="122"/>
        <v>0</v>
      </c>
      <c r="H515" s="1" t="s">
        <v>180</v>
      </c>
      <c r="M515" s="1">
        <f>PRODUCT(SUM(PRODUCT(R515,overview!$J$7),PRODUCT(W515,overview!$K$7),PRODUCT(AB515,overview!$L$7)),1/SUM(overview!$J$7:$L$7))</f>
        <v>9.375E-2</v>
      </c>
      <c r="N515" s="1">
        <f>PRODUCT(SUM(PRODUCT(S515,overview!$J$7),PRODUCT(X515,overview!$K$7),PRODUCT(AC515,overview!$L$7)),1/SUM(overview!$J$7:$L$7))</f>
        <v>2.90625</v>
      </c>
      <c r="O515" s="1">
        <f t="shared" si="109"/>
        <v>2.5</v>
      </c>
      <c r="P515" s="1">
        <f t="shared" si="110"/>
        <v>33.5</v>
      </c>
      <c r="Q515" s="1">
        <f t="shared" si="113"/>
        <v>0.43225806451612908</v>
      </c>
      <c r="R515" s="1">
        <v>0</v>
      </c>
      <c r="S515" s="1">
        <v>3</v>
      </c>
      <c r="T515" s="1">
        <v>0</v>
      </c>
      <c r="U515" s="1">
        <v>0</v>
      </c>
      <c r="V515" s="1" t="e">
        <f t="shared" si="111"/>
        <v>#DIV/0!</v>
      </c>
      <c r="W515" s="1">
        <v>0.15</v>
      </c>
      <c r="X515" s="1">
        <v>2.85</v>
      </c>
      <c r="Y515" s="1">
        <v>2.5</v>
      </c>
      <c r="Z515" s="1">
        <v>33.5</v>
      </c>
      <c r="AA515" s="1">
        <f t="shared" si="112"/>
        <v>0.7052631578947367</v>
      </c>
      <c r="AB515" s="1">
        <v>0</v>
      </c>
      <c r="AC515" s="1">
        <v>3</v>
      </c>
      <c r="AD515" s="1">
        <v>0</v>
      </c>
      <c r="AE515" s="1">
        <v>0</v>
      </c>
      <c r="AF515" s="1" t="e">
        <f t="shared" ref="AF515:AF578" si="123">PRODUCT(AE515,1/AD515,1/AC515,AB515)</f>
        <v>#DIV/0!</v>
      </c>
      <c r="AH515" s="1">
        <f t="shared" si="114"/>
        <v>0.83046464010831167</v>
      </c>
      <c r="AI515" s="1">
        <f t="shared" si="115"/>
        <v>0.21306018804474641</v>
      </c>
      <c r="AJ515" s="1">
        <f t="shared" si="116"/>
        <v>0.74602694112305146</v>
      </c>
      <c r="AK515" s="1">
        <f t="shared" si="117"/>
        <v>24.115199333409326</v>
      </c>
      <c r="AL515" s="1" t="b">
        <f t="shared" si="118"/>
        <v>1</v>
      </c>
      <c r="AM515" s="1">
        <f t="shared" si="119"/>
        <v>44.770736650071647</v>
      </c>
      <c r="AN515" s="1" t="b">
        <f t="shared" si="120"/>
        <v>1</v>
      </c>
      <c r="AO515" s="1">
        <v>9.4879999999999995</v>
      </c>
    </row>
    <row r="516" spans="1:41">
      <c r="A516" s="7">
        <v>513</v>
      </c>
      <c r="B516" s="9" t="s">
        <v>43</v>
      </c>
      <c r="C516" s="9" t="s">
        <v>44</v>
      </c>
      <c r="D516" s="9" t="s">
        <v>43</v>
      </c>
      <c r="E516" s="16" t="s">
        <v>44</v>
      </c>
      <c r="F516" s="2" t="b">
        <f t="shared" si="121"/>
        <v>0</v>
      </c>
      <c r="G516" s="2" t="b">
        <f t="shared" si="122"/>
        <v>0</v>
      </c>
      <c r="H516" s="1" t="s">
        <v>180</v>
      </c>
      <c r="M516" s="1">
        <f>PRODUCT(SUM(PRODUCT(R516,overview!$J$7),PRODUCT(W516,overview!$K$7),PRODUCT(AB516,overview!$L$7)),1/SUM(overview!$J$7:$L$7))</f>
        <v>0.43827499999999997</v>
      </c>
      <c r="N516" s="1">
        <f>PRODUCT(SUM(PRODUCT(S516,overview!$J$7),PRODUCT(X516,overview!$K$7),PRODUCT(AC516,overview!$L$7)),1/SUM(overview!$J$7:$L$7))</f>
        <v>2.561725</v>
      </c>
      <c r="O516" s="1">
        <f t="shared" ref="O516:O579" si="124">SUM(T516,Y516,AD516)</f>
        <v>5.5</v>
      </c>
      <c r="P516" s="1">
        <f t="shared" ref="P516:P579" si="125">SUM(U516,Z516,AE516)</f>
        <v>38.5</v>
      </c>
      <c r="Q516" s="1">
        <f t="shared" si="113"/>
        <v>1.197601225736564</v>
      </c>
      <c r="R516" s="1">
        <v>0.40400000000000003</v>
      </c>
      <c r="S516" s="1">
        <v>2.5960000000000001</v>
      </c>
      <c r="T516" s="1">
        <v>3</v>
      </c>
      <c r="U516" s="1">
        <v>5</v>
      </c>
      <c r="V516" s="1">
        <f t="shared" ref="V516:V579" si="126">PRODUCT(U516,1/T516,1/S516,R516)</f>
        <v>0.25937339496661527</v>
      </c>
      <c r="W516" s="1">
        <v>0.46</v>
      </c>
      <c r="X516" s="1">
        <v>2.54</v>
      </c>
      <c r="Y516" s="1">
        <v>2.5</v>
      </c>
      <c r="Z516" s="1">
        <v>33.5</v>
      </c>
      <c r="AA516" s="1">
        <f t="shared" ref="AA516:AA579" si="127">PRODUCT(Z516,1/Y516,1/X516,W516)</f>
        <v>2.426771653543307</v>
      </c>
      <c r="AB516" s="1">
        <v>0.375</v>
      </c>
      <c r="AC516" s="1">
        <v>2.625</v>
      </c>
      <c r="AD516" s="1">
        <v>0</v>
      </c>
      <c r="AE516" s="1">
        <v>0</v>
      </c>
      <c r="AF516" s="1" t="e">
        <f t="shared" si="123"/>
        <v>#DIV/0!</v>
      </c>
      <c r="AH516" s="1">
        <f t="shared" si="114"/>
        <v>0.77287432876036499</v>
      </c>
      <c r="AI516" s="1">
        <f t="shared" si="115"/>
        <v>0.21306018804474638</v>
      </c>
      <c r="AJ516" s="1">
        <f t="shared" si="116"/>
        <v>0.74602694112305146</v>
      </c>
      <c r="AK516" s="1">
        <f t="shared" si="117"/>
        <v>29.463363943140923</v>
      </c>
      <c r="AL516" s="1" t="b">
        <f t="shared" si="118"/>
        <v>1</v>
      </c>
      <c r="AM516" s="1">
        <f t="shared" si="119"/>
        <v>45.664155336140453</v>
      </c>
      <c r="AN516" s="1" t="b">
        <f t="shared" si="120"/>
        <v>1</v>
      </c>
      <c r="AO516" s="1">
        <v>9.4879999999999995</v>
      </c>
    </row>
    <row r="517" spans="1:41">
      <c r="A517" s="7">
        <v>514</v>
      </c>
      <c r="B517" s="9" t="s">
        <v>45</v>
      </c>
      <c r="C517" s="9" t="s">
        <v>46</v>
      </c>
      <c r="D517" s="9" t="s">
        <v>65</v>
      </c>
      <c r="E517" s="16" t="s">
        <v>2</v>
      </c>
      <c r="F517" s="2" t="b">
        <f t="shared" si="121"/>
        <v>0</v>
      </c>
      <c r="G517" s="2" t="b">
        <f t="shared" si="122"/>
        <v>0</v>
      </c>
      <c r="H517" s="1" t="s">
        <v>180</v>
      </c>
      <c r="M517" s="1">
        <f>PRODUCT(SUM(PRODUCT(R517,overview!$J$7),PRODUCT(W517,overview!$K$7),PRODUCT(AB517,overview!$L$7)),1/SUM(overview!$J$7:$L$7))</f>
        <v>0.74214999999999998</v>
      </c>
      <c r="N517" s="1">
        <f>PRODUCT(SUM(PRODUCT(S517,overview!$J$7),PRODUCT(X517,overview!$K$7),PRODUCT(AC517,overview!$L$7)),1/SUM(overview!$J$7:$L$7))</f>
        <v>2.2578499999999999</v>
      </c>
      <c r="O517" s="1">
        <f t="shared" si="124"/>
        <v>13.8</v>
      </c>
      <c r="P517" s="1">
        <f t="shared" si="125"/>
        <v>19.2</v>
      </c>
      <c r="Q517" s="1">
        <f t="shared" ref="Q517:Q580" si="128">PRODUCT(P517,1/O517,1/$N517,$M517)</f>
        <v>0.45731847631115013</v>
      </c>
      <c r="R517" s="1">
        <v>1.0580000000000001</v>
      </c>
      <c r="S517" s="1">
        <v>1.9419999999999999</v>
      </c>
      <c r="T517" s="1">
        <v>7</v>
      </c>
      <c r="U517" s="1">
        <v>0</v>
      </c>
      <c r="V517" s="1">
        <f t="shared" si="126"/>
        <v>0</v>
      </c>
      <c r="W517" s="1">
        <v>0.57499999999999996</v>
      </c>
      <c r="X517" s="1">
        <v>2.4249999999999998</v>
      </c>
      <c r="Y517" s="1">
        <v>6.8</v>
      </c>
      <c r="Z517" s="1">
        <v>17.2</v>
      </c>
      <c r="AA517" s="1">
        <f t="shared" si="127"/>
        <v>0.59975742874469373</v>
      </c>
      <c r="AB517" s="1">
        <v>0.499</v>
      </c>
      <c r="AC517" s="1">
        <v>2.5009999999999999</v>
      </c>
      <c r="AD517" s="1">
        <v>0</v>
      </c>
      <c r="AE517" s="1">
        <v>2</v>
      </c>
      <c r="AF517" s="1" t="e">
        <f t="shared" si="123"/>
        <v>#DIV/0!</v>
      </c>
      <c r="AH517" s="1">
        <f t="shared" si="114"/>
        <v>0.76161971405983142</v>
      </c>
      <c r="AI517" s="1">
        <f t="shared" si="115"/>
        <v>0.17192425933540897</v>
      </c>
      <c r="AJ517" s="1">
        <f t="shared" si="116"/>
        <v>0.67319679430097945</v>
      </c>
      <c r="AK517" s="1">
        <f t="shared" si="117"/>
        <v>30.567956378120925</v>
      </c>
      <c r="AL517" s="1" t="b">
        <f t="shared" si="118"/>
        <v>1</v>
      </c>
      <c r="AM517" s="1">
        <f t="shared" si="119"/>
        <v>48.817128854226297</v>
      </c>
      <c r="AN517" s="1" t="b">
        <f t="shared" si="120"/>
        <v>1</v>
      </c>
      <c r="AO517" s="1">
        <v>9.4879999999999995</v>
      </c>
    </row>
    <row r="518" spans="1:41">
      <c r="A518" s="7">
        <v>515</v>
      </c>
      <c r="B518" s="9" t="s">
        <v>64</v>
      </c>
      <c r="C518" s="9" t="s">
        <v>2</v>
      </c>
      <c r="D518" s="9" t="s">
        <v>83</v>
      </c>
      <c r="E518" s="16" t="s">
        <v>61</v>
      </c>
      <c r="F518" s="2" t="b">
        <f t="shared" si="121"/>
        <v>0</v>
      </c>
      <c r="G518" s="2" t="b">
        <f t="shared" si="122"/>
        <v>1</v>
      </c>
      <c r="H518" s="1" t="s">
        <v>180</v>
      </c>
      <c r="M518" s="1">
        <f>PRODUCT(SUM(PRODUCT(R518,overview!$J$7),PRODUCT(W518,overview!$K$7),PRODUCT(AB518,overview!$L$7)),1/SUM(overview!$J$7:$L$7))</f>
        <v>0.64532500000000004</v>
      </c>
      <c r="N518" s="1">
        <f>PRODUCT(SUM(PRODUCT(S518,overview!$J$7),PRODUCT(X518,overview!$K$7),PRODUCT(AC518,overview!$L$7)),1/SUM(overview!$J$7:$L$7))</f>
        <v>2.3546749999999999</v>
      </c>
      <c r="O518" s="1">
        <f t="shared" si="124"/>
        <v>15</v>
      </c>
      <c r="P518" s="1">
        <f t="shared" si="125"/>
        <v>22</v>
      </c>
      <c r="Q518" s="1">
        <f t="shared" si="128"/>
        <v>0.40195639171718672</v>
      </c>
      <c r="R518" s="1">
        <v>0.33300000000000002</v>
      </c>
      <c r="S518" s="1">
        <v>2.6669999999999998</v>
      </c>
      <c r="T518" s="1">
        <v>7</v>
      </c>
      <c r="U518" s="1">
        <v>0</v>
      </c>
      <c r="V518" s="1">
        <f t="shared" si="126"/>
        <v>0</v>
      </c>
      <c r="W518" s="1">
        <v>0.82599999999999996</v>
      </c>
      <c r="X518" s="1">
        <v>2.1739999999999999</v>
      </c>
      <c r="Y518" s="1">
        <v>7</v>
      </c>
      <c r="Z518" s="1">
        <v>21</v>
      </c>
      <c r="AA518" s="1">
        <f t="shared" si="127"/>
        <v>1.1398344066237349</v>
      </c>
      <c r="AB518" s="1">
        <v>0.501</v>
      </c>
      <c r="AC518" s="1">
        <v>2.4990000000000001</v>
      </c>
      <c r="AD518" s="1">
        <v>1</v>
      </c>
      <c r="AE518" s="1">
        <v>1</v>
      </c>
      <c r="AF518" s="1">
        <f t="shared" si="123"/>
        <v>0.20048019207683071</v>
      </c>
      <c r="AH518" s="1">
        <f t="shared" si="114"/>
        <v>0.66350575214264973</v>
      </c>
      <c r="AI518" s="1">
        <f t="shared" si="115"/>
        <v>0.13375180170175358</v>
      </c>
      <c r="AJ518" s="1">
        <f t="shared" si="116"/>
        <v>0.58994814519345817</v>
      </c>
      <c r="AK518" s="1">
        <f t="shared" si="117"/>
        <v>25.366386055241712</v>
      </c>
      <c r="AL518" s="1" t="b">
        <f t="shared" si="118"/>
        <v>1</v>
      </c>
      <c r="AM518" s="1">
        <f t="shared" si="119"/>
        <v>50.19304163285377</v>
      </c>
      <c r="AN518" s="1" t="b">
        <f t="shared" si="120"/>
        <v>1</v>
      </c>
      <c r="AO518" s="1">
        <v>9.4879999999999995</v>
      </c>
    </row>
    <row r="519" spans="1:41">
      <c r="A519" s="7">
        <v>516</v>
      </c>
      <c r="B519" s="9" t="s">
        <v>56</v>
      </c>
      <c r="C519" s="9" t="s">
        <v>31</v>
      </c>
      <c r="D519" s="9" t="s">
        <v>56</v>
      </c>
      <c r="E519" s="16" t="s">
        <v>31</v>
      </c>
      <c r="F519" s="2" t="b">
        <f t="shared" si="121"/>
        <v>0</v>
      </c>
      <c r="G519" s="2" t="b">
        <f t="shared" si="122"/>
        <v>0</v>
      </c>
      <c r="H519" s="1" t="s">
        <v>180</v>
      </c>
      <c r="M519" s="1">
        <f>PRODUCT(SUM(PRODUCT(R519,overview!$J$7),PRODUCT(W519,overview!$K$7),PRODUCT(AB519,overview!$L$7)),1/SUM(overview!$J$7:$L$7))</f>
        <v>0.96697499999999992</v>
      </c>
      <c r="N519" s="1">
        <f>PRODUCT(SUM(PRODUCT(S519,overview!$J$7),PRODUCT(X519,overview!$K$7),PRODUCT(AC519,overview!$L$7)),1/SUM(overview!$J$7:$L$7))</f>
        <v>2.0330249999999999</v>
      </c>
      <c r="O519" s="1">
        <f t="shared" si="124"/>
        <v>13.7</v>
      </c>
      <c r="P519" s="1">
        <f t="shared" si="125"/>
        <v>27.3</v>
      </c>
      <c r="Q519" s="1">
        <f t="shared" si="128"/>
        <v>0.94779542225066993</v>
      </c>
      <c r="R519" s="1">
        <v>1.0109999999999999</v>
      </c>
      <c r="S519" s="1">
        <v>1.9890000000000001</v>
      </c>
      <c r="T519" s="1">
        <v>8</v>
      </c>
      <c r="U519" s="1">
        <v>7</v>
      </c>
      <c r="V519" s="1">
        <f t="shared" si="126"/>
        <v>0.44475867269984914</v>
      </c>
      <c r="W519" s="1">
        <v>0.94099999999999995</v>
      </c>
      <c r="X519" s="1">
        <v>2.0590000000000002</v>
      </c>
      <c r="Y519" s="1">
        <v>5.7</v>
      </c>
      <c r="Z519" s="1">
        <v>20.3</v>
      </c>
      <c r="AA519" s="1">
        <f t="shared" si="127"/>
        <v>1.6276254015319986</v>
      </c>
      <c r="AB519" s="1">
        <v>1</v>
      </c>
      <c r="AC519" s="1">
        <v>2</v>
      </c>
      <c r="AD519" s="1">
        <v>0</v>
      </c>
      <c r="AE519" s="1">
        <v>0</v>
      </c>
      <c r="AF519" s="1" t="e">
        <f t="shared" si="123"/>
        <v>#DIV/0!</v>
      </c>
      <c r="AH519" s="1">
        <f t="shared" si="114"/>
        <v>0.67029919305494434</v>
      </c>
      <c r="AI519" s="1">
        <f t="shared" si="115"/>
        <v>0.10634678323372181</v>
      </c>
      <c r="AJ519" s="1">
        <f t="shared" si="116"/>
        <v>0.34658418438937488</v>
      </c>
      <c r="AK519" s="1">
        <f t="shared" si="117"/>
        <v>21.364884370656281</v>
      </c>
      <c r="AL519" s="1" t="b">
        <f t="shared" si="118"/>
        <v>1</v>
      </c>
      <c r="AM519" s="1">
        <f t="shared" si="119"/>
        <v>53.047244791638875</v>
      </c>
      <c r="AN519" s="1" t="b">
        <f t="shared" si="120"/>
        <v>1</v>
      </c>
      <c r="AO519" s="1">
        <v>9.4879999999999995</v>
      </c>
    </row>
    <row r="520" spans="1:41">
      <c r="A520" s="7">
        <v>517</v>
      </c>
      <c r="B520" s="9" t="s">
        <v>130</v>
      </c>
      <c r="C520" s="9" t="s">
        <v>31</v>
      </c>
      <c r="D520" s="9" t="s">
        <v>49</v>
      </c>
      <c r="E520" s="16" t="s">
        <v>50</v>
      </c>
      <c r="F520" s="2" t="b">
        <f t="shared" si="121"/>
        <v>0</v>
      </c>
      <c r="G520" s="2" t="b">
        <f t="shared" si="122"/>
        <v>0</v>
      </c>
      <c r="H520" s="1" t="s">
        <v>180</v>
      </c>
      <c r="M520" s="1">
        <f>PRODUCT(SUM(PRODUCT(R520,overview!$J$7),PRODUCT(W520,overview!$K$7),PRODUCT(AB520,overview!$L$7)),1/SUM(overview!$J$7:$L$7))</f>
        <v>0.87035000000000007</v>
      </c>
      <c r="N520" s="1">
        <f>PRODUCT(SUM(PRODUCT(S520,overview!$J$7),PRODUCT(X520,overview!$K$7),PRODUCT(AC520,overview!$L$7)),1/SUM(overview!$J$7:$L$7))</f>
        <v>2.1296500000000003</v>
      </c>
      <c r="O520" s="1">
        <f t="shared" si="124"/>
        <v>15.5</v>
      </c>
      <c r="P520" s="1">
        <f t="shared" si="125"/>
        <v>25.5</v>
      </c>
      <c r="Q520" s="1">
        <f t="shared" si="128"/>
        <v>0.67234809899854808</v>
      </c>
      <c r="R520" s="1">
        <v>0.98799999999999999</v>
      </c>
      <c r="S520" s="1">
        <v>2.012</v>
      </c>
      <c r="T520" s="1">
        <v>9</v>
      </c>
      <c r="U520" s="1">
        <v>6</v>
      </c>
      <c r="V520" s="1">
        <f t="shared" si="126"/>
        <v>0.32736911862160373</v>
      </c>
      <c r="W520" s="1">
        <v>0.80600000000000005</v>
      </c>
      <c r="X520" s="1">
        <v>2.194</v>
      </c>
      <c r="Y520" s="1">
        <v>5.5</v>
      </c>
      <c r="Z520" s="1">
        <v>17.5</v>
      </c>
      <c r="AA520" s="1">
        <f t="shared" si="127"/>
        <v>1.1688903621446922</v>
      </c>
      <c r="AB520" s="1">
        <v>0.83199999999999996</v>
      </c>
      <c r="AC520" s="1">
        <v>2.1680000000000001</v>
      </c>
      <c r="AD520" s="1">
        <v>1</v>
      </c>
      <c r="AE520" s="1">
        <v>2</v>
      </c>
      <c r="AF520" s="1">
        <f t="shared" si="123"/>
        <v>0.7675276752767527</v>
      </c>
      <c r="AH520" s="1">
        <f t="shared" ref="AH520:AH583" si="129">(SUM(Z516:Z526)*SUM(W516:W526))/(SUM(Y516:Y526)*SUM(X516:X526))</f>
        <v>0.59594201178319406</v>
      </c>
      <c r="AI520" s="1">
        <f t="shared" ref="AI520:AI583" si="130">(SUM(U516:U526)*SUM(R516:R526))/(SUM(T516:T526)*SUM(S516:S526))</f>
        <v>0.11445975283825258</v>
      </c>
      <c r="AJ520" s="1">
        <f t="shared" ref="AJ520:AJ583" si="131">(SUM(AE516:AE526)*SUM(AB516:AB526))/(SUM(AD516:AD526)*SUM(AC516:AC526))</f>
        <v>0.32077034385590797</v>
      </c>
      <c r="AK520" s="1">
        <f t="shared" si="117"/>
        <v>13.843251428844601</v>
      </c>
      <c r="AL520" s="1" t="b">
        <f t="shared" si="118"/>
        <v>1</v>
      </c>
      <c r="AM520" s="1">
        <f t="shared" si="119"/>
        <v>49.691480787788919</v>
      </c>
      <c r="AN520" s="1" t="b">
        <f t="shared" si="120"/>
        <v>1</v>
      </c>
      <c r="AO520" s="1">
        <v>9.4879999999999995</v>
      </c>
    </row>
    <row r="521" spans="1:41">
      <c r="A521" s="7">
        <v>518</v>
      </c>
      <c r="B521" s="9" t="s">
        <v>43</v>
      </c>
      <c r="C521" s="9" t="s">
        <v>44</v>
      </c>
      <c r="D521" s="9" t="s">
        <v>43</v>
      </c>
      <c r="E521" s="16" t="s">
        <v>44</v>
      </c>
      <c r="F521" s="2" t="b">
        <f t="shared" si="121"/>
        <v>0</v>
      </c>
      <c r="G521" s="2" t="b">
        <f t="shared" si="122"/>
        <v>0</v>
      </c>
      <c r="H521" s="1" t="s">
        <v>180</v>
      </c>
      <c r="M521" s="1">
        <f>PRODUCT(SUM(PRODUCT(R521,overview!$J$7),PRODUCT(W521,overview!$K$7),PRODUCT(AB521,overview!$L$7)),1/SUM(overview!$J$7:$L$7))</f>
        <v>0.466275</v>
      </c>
      <c r="N521" s="1">
        <f>PRODUCT(SUM(PRODUCT(S521,overview!$J$7),PRODUCT(X521,overview!$K$7),PRODUCT(AC521,overview!$L$7)),1/SUM(overview!$J$7:$L$7))</f>
        <v>2.5337250000000004</v>
      </c>
      <c r="O521" s="1">
        <f t="shared" si="124"/>
        <v>11.5</v>
      </c>
      <c r="P521" s="1">
        <f t="shared" si="125"/>
        <v>13.5</v>
      </c>
      <c r="Q521" s="1">
        <f t="shared" si="128"/>
        <v>0.21603224673073279</v>
      </c>
      <c r="R521" s="1">
        <v>0.38400000000000001</v>
      </c>
      <c r="S521" s="1">
        <v>2.6160000000000001</v>
      </c>
      <c r="T521" s="1">
        <v>3.5</v>
      </c>
      <c r="U521" s="1">
        <v>4.5</v>
      </c>
      <c r="V521" s="1">
        <f t="shared" si="126"/>
        <v>0.18872870249017037</v>
      </c>
      <c r="W521" s="1">
        <v>0.51600000000000001</v>
      </c>
      <c r="X521" s="1">
        <v>2.484</v>
      </c>
      <c r="Y521" s="1">
        <v>8</v>
      </c>
      <c r="Z521" s="1">
        <v>9</v>
      </c>
      <c r="AA521" s="1">
        <f t="shared" si="127"/>
        <v>0.23369565217391305</v>
      </c>
      <c r="AB521" s="1">
        <v>0.375</v>
      </c>
      <c r="AC521" s="1">
        <v>2.625</v>
      </c>
      <c r="AD521" s="1">
        <v>0</v>
      </c>
      <c r="AE521" s="1">
        <v>0</v>
      </c>
      <c r="AF521" s="1" t="e">
        <f t="shared" si="123"/>
        <v>#DIV/0!</v>
      </c>
      <c r="AH521" s="1">
        <f t="shared" si="129"/>
        <v>0.49484132057163582</v>
      </c>
      <c r="AI521" s="1">
        <f t="shared" si="130"/>
        <v>9.3997989723692443E-2</v>
      </c>
      <c r="AJ521" s="1">
        <f t="shared" si="131"/>
        <v>0.31826217541725282</v>
      </c>
      <c r="AK521" s="1">
        <f t="shared" si="117"/>
        <v>6.7037387673533413</v>
      </c>
      <c r="AL521" s="1" t="b">
        <f t="shared" si="118"/>
        <v>0</v>
      </c>
      <c r="AM521" s="1">
        <f t="shared" si="119"/>
        <v>40.06592814414698</v>
      </c>
      <c r="AN521" s="1" t="b">
        <f t="shared" si="120"/>
        <v>1</v>
      </c>
      <c r="AO521" s="1">
        <v>9.4879999999999995</v>
      </c>
    </row>
    <row r="522" spans="1:41">
      <c r="A522" s="7">
        <v>519</v>
      </c>
      <c r="B522" s="9" t="s">
        <v>49</v>
      </c>
      <c r="C522" s="9" t="s">
        <v>50</v>
      </c>
      <c r="D522" s="9" t="s">
        <v>49</v>
      </c>
      <c r="E522" s="16" t="s">
        <v>50</v>
      </c>
      <c r="F522" s="2" t="b">
        <f t="shared" si="121"/>
        <v>0</v>
      </c>
      <c r="G522" s="2" t="b">
        <f t="shared" si="122"/>
        <v>0</v>
      </c>
      <c r="H522" s="1" t="s">
        <v>180</v>
      </c>
      <c r="M522" s="1">
        <f>PRODUCT(SUM(PRODUCT(R522,overview!$J$7),PRODUCT(W522,overview!$K$7),PRODUCT(AB522,overview!$L$7)),1/SUM(overview!$J$7:$L$7))</f>
        <v>0.33300000000000007</v>
      </c>
      <c r="N522" s="1">
        <f>PRODUCT(SUM(PRODUCT(S522,overview!$J$7),PRODUCT(X522,overview!$K$7),PRODUCT(AC522,overview!$L$7)),1/SUM(overview!$J$7:$L$7))</f>
        <v>2.6669999999999998</v>
      </c>
      <c r="O522" s="1">
        <f t="shared" si="124"/>
        <v>9</v>
      </c>
      <c r="P522" s="1">
        <f t="shared" si="125"/>
        <v>0</v>
      </c>
      <c r="Q522" s="1">
        <f t="shared" si="128"/>
        <v>0</v>
      </c>
      <c r="R522" s="1">
        <v>0.33300000000000002</v>
      </c>
      <c r="S522" s="1">
        <v>2.6669999999999998</v>
      </c>
      <c r="T522" s="1">
        <v>4</v>
      </c>
      <c r="U522" s="1">
        <v>0</v>
      </c>
      <c r="V522" s="1">
        <f t="shared" si="126"/>
        <v>0</v>
      </c>
      <c r="W522" s="1">
        <v>0.33300000000000002</v>
      </c>
      <c r="X522" s="1">
        <v>2.6669999999999998</v>
      </c>
      <c r="Y522" s="1">
        <v>5</v>
      </c>
      <c r="Z522" s="1">
        <v>0</v>
      </c>
      <c r="AA522" s="1">
        <f t="shared" si="127"/>
        <v>0</v>
      </c>
      <c r="AB522" s="1">
        <v>0.33300000000000002</v>
      </c>
      <c r="AC522" s="1">
        <v>2.6669999999999998</v>
      </c>
      <c r="AD522" s="1">
        <v>0</v>
      </c>
      <c r="AE522" s="1">
        <v>0</v>
      </c>
      <c r="AF522" s="1" t="e">
        <f t="shared" si="123"/>
        <v>#DIV/0!</v>
      </c>
      <c r="AH522" s="1">
        <f t="shared" si="129"/>
        <v>0.43392934388161597</v>
      </c>
      <c r="AI522" s="1">
        <f t="shared" si="130"/>
        <v>9.2050478879049213E-2</v>
      </c>
      <c r="AJ522" s="1">
        <f t="shared" si="131"/>
        <v>0.18845978841997496</v>
      </c>
      <c r="AK522" s="1">
        <f t="shared" si="117"/>
        <v>4.5057161002698729</v>
      </c>
      <c r="AL522" s="1" t="b">
        <f t="shared" si="118"/>
        <v>0</v>
      </c>
      <c r="AM522" s="1">
        <f t="shared" si="119"/>
        <v>28.692711500614116</v>
      </c>
      <c r="AN522" s="1" t="b">
        <f t="shared" si="120"/>
        <v>1</v>
      </c>
      <c r="AO522" s="1">
        <v>9.4879999999999995</v>
      </c>
    </row>
    <row r="523" spans="1:41">
      <c r="A523" s="7">
        <v>520</v>
      </c>
      <c r="B523" s="9" t="s">
        <v>51</v>
      </c>
      <c r="C523" s="9" t="s">
        <v>52</v>
      </c>
      <c r="D523" s="9" t="s">
        <v>51</v>
      </c>
      <c r="E523" s="16" t="s">
        <v>52</v>
      </c>
      <c r="F523" s="2" t="b">
        <f t="shared" si="121"/>
        <v>0</v>
      </c>
      <c r="G523" s="2" t="b">
        <f t="shared" si="122"/>
        <v>0</v>
      </c>
      <c r="H523" s="1" t="s">
        <v>180</v>
      </c>
      <c r="M523" s="1">
        <f>PRODUCT(SUM(PRODUCT(R523,overview!$J$7),PRODUCT(W523,overview!$K$7),PRODUCT(AB523,overview!$L$7)),1/SUM(overview!$J$7:$L$7))</f>
        <v>0.39237499999999997</v>
      </c>
      <c r="N523" s="1">
        <f>PRODUCT(SUM(PRODUCT(S523,overview!$J$7),PRODUCT(X523,overview!$K$7),PRODUCT(AC523,overview!$L$7)),1/SUM(overview!$J$7:$L$7))</f>
        <v>2.6076250000000001</v>
      </c>
      <c r="O523" s="1">
        <f t="shared" si="124"/>
        <v>9.8000000000000007</v>
      </c>
      <c r="P523" s="1">
        <f t="shared" si="125"/>
        <v>9.1999999999999993</v>
      </c>
      <c r="Q523" s="1">
        <f t="shared" si="128"/>
        <v>0.1412595909367054</v>
      </c>
      <c r="R523" s="1">
        <v>0.33300000000000002</v>
      </c>
      <c r="S523" s="1">
        <v>2.6669999999999998</v>
      </c>
      <c r="T523" s="1">
        <v>6</v>
      </c>
      <c r="U523" s="1">
        <v>3</v>
      </c>
      <c r="V523" s="1">
        <f t="shared" si="126"/>
        <v>6.2429696287964007E-2</v>
      </c>
      <c r="W523" s="1">
        <v>0.42799999999999999</v>
      </c>
      <c r="X523" s="1">
        <v>2.5720000000000001</v>
      </c>
      <c r="Y523" s="1">
        <v>3.8</v>
      </c>
      <c r="Z523" s="1">
        <v>6.2</v>
      </c>
      <c r="AA523" s="1">
        <f t="shared" si="127"/>
        <v>0.27150691659163462</v>
      </c>
      <c r="AB523" s="1">
        <v>0.33300000000000002</v>
      </c>
      <c r="AC523" s="1">
        <v>2.6669999999999998</v>
      </c>
      <c r="AD523" s="1">
        <v>0</v>
      </c>
      <c r="AE523" s="1">
        <v>0</v>
      </c>
      <c r="AF523" s="1" t="e">
        <f t="shared" si="123"/>
        <v>#DIV/0!</v>
      </c>
      <c r="AH523" s="1">
        <f t="shared" si="129"/>
        <v>0.36304228013542239</v>
      </c>
      <c r="AI523" s="1">
        <f t="shared" si="130"/>
        <v>0.11205389599586117</v>
      </c>
      <c r="AJ523" s="1">
        <f t="shared" si="131"/>
        <v>0.17893428655622606</v>
      </c>
      <c r="AK523" s="1">
        <f t="shared" ref="AK523:AK586" si="132">(((SUM(AJ521:AJ525))-(SUM(AI521:AI525)))^2)/(AVERAGE(AI521:AI525))</f>
        <v>1.9129929829532557</v>
      </c>
      <c r="AL523" s="1" t="b">
        <f t="shared" ref="AL523:AL586" si="133">IF(AK523&gt;AO523, TRUE, FALSE)</f>
        <v>0</v>
      </c>
      <c r="AM523" s="1">
        <f t="shared" ref="AM523:AM586" si="134">(((SUM(AH521:AH525))-(SUM(AI521:AI525)))^2)/(AVERAGE(AI521:AI525))</f>
        <v>21.79690865080844</v>
      </c>
      <c r="AN523" s="1" t="b">
        <f t="shared" ref="AN523:AN586" si="135">IF(AM523&gt;AO523, TRUE, FALSE)</f>
        <v>1</v>
      </c>
      <c r="AO523" s="1">
        <v>9.4879999999999995</v>
      </c>
    </row>
    <row r="524" spans="1:41">
      <c r="A524" s="7">
        <v>521</v>
      </c>
      <c r="B524" s="9" t="s">
        <v>58</v>
      </c>
      <c r="C524" s="9" t="s">
        <v>59</v>
      </c>
      <c r="D524" s="9" t="s">
        <v>58</v>
      </c>
      <c r="E524" s="16" t="s">
        <v>59</v>
      </c>
      <c r="F524" s="2" t="b">
        <f t="shared" si="121"/>
        <v>0</v>
      </c>
      <c r="G524" s="2" t="b">
        <f t="shared" si="122"/>
        <v>0</v>
      </c>
      <c r="H524" s="1" t="s">
        <v>180</v>
      </c>
      <c r="M524" s="1">
        <f>PRODUCT(SUM(PRODUCT(R524,overview!$J$7),PRODUCT(W524,overview!$K$7),PRODUCT(AB524,overview!$L$7)),1/SUM(overview!$J$7:$L$7))</f>
        <v>0.375</v>
      </c>
      <c r="N524" s="1">
        <f>PRODUCT(SUM(PRODUCT(S524,overview!$J$7),PRODUCT(X524,overview!$K$7),PRODUCT(AC524,overview!$L$7)),1/SUM(overview!$J$7:$L$7))</f>
        <v>2.625</v>
      </c>
      <c r="O524" s="1">
        <f t="shared" si="124"/>
        <v>7</v>
      </c>
      <c r="P524" s="1">
        <f t="shared" si="125"/>
        <v>0</v>
      </c>
      <c r="Q524" s="1">
        <f t="shared" si="128"/>
        <v>0</v>
      </c>
      <c r="R524" s="1">
        <v>0.375</v>
      </c>
      <c r="S524" s="1">
        <v>2.625</v>
      </c>
      <c r="T524" s="1">
        <v>2</v>
      </c>
      <c r="U524" s="1">
        <v>0</v>
      </c>
      <c r="V524" s="1">
        <f t="shared" si="126"/>
        <v>0</v>
      </c>
      <c r="W524" s="1">
        <v>0.375</v>
      </c>
      <c r="X524" s="1">
        <v>2.625</v>
      </c>
      <c r="Y524" s="1">
        <v>5</v>
      </c>
      <c r="Z524" s="1">
        <v>0</v>
      </c>
      <c r="AA524" s="1">
        <f t="shared" si="127"/>
        <v>0</v>
      </c>
      <c r="AB524" s="1">
        <v>0.375</v>
      </c>
      <c r="AC524" s="1">
        <v>2.625</v>
      </c>
      <c r="AD524" s="1">
        <v>0</v>
      </c>
      <c r="AE524" s="1">
        <v>0</v>
      </c>
      <c r="AF524" s="1" t="e">
        <f t="shared" si="123"/>
        <v>#DIV/0!</v>
      </c>
      <c r="AH524" s="1">
        <f t="shared" si="129"/>
        <v>0.27840536022413054</v>
      </c>
      <c r="AI524" s="1">
        <f t="shared" si="130"/>
        <v>7.7176933514415152E-2</v>
      </c>
      <c r="AJ524" s="1">
        <f t="shared" si="131"/>
        <v>0.14763543941468954</v>
      </c>
      <c r="AK524" s="1">
        <f t="shared" si="132"/>
        <v>0.29062420257707999</v>
      </c>
      <c r="AL524" s="1" t="b">
        <f t="shared" si="133"/>
        <v>0</v>
      </c>
      <c r="AM524" s="1">
        <f t="shared" si="134"/>
        <v>17.484084070627851</v>
      </c>
      <c r="AN524" s="1" t="b">
        <f t="shared" si="135"/>
        <v>1</v>
      </c>
      <c r="AO524" s="1">
        <v>9.4879999999999995</v>
      </c>
    </row>
    <row r="525" spans="1:41">
      <c r="A525" s="7">
        <v>522</v>
      </c>
      <c r="B525" s="9" t="s">
        <v>74</v>
      </c>
      <c r="C525" s="9" t="s">
        <v>1</v>
      </c>
      <c r="D525" s="9" t="s">
        <v>75</v>
      </c>
      <c r="E525" s="16" t="s">
        <v>1</v>
      </c>
      <c r="F525" s="2" t="b">
        <f t="shared" si="121"/>
        <v>1</v>
      </c>
      <c r="G525" s="2" t="b">
        <f t="shared" si="122"/>
        <v>1</v>
      </c>
      <c r="H525" s="1" t="s">
        <v>180</v>
      </c>
      <c r="M525" s="1">
        <f>PRODUCT(SUM(PRODUCT(R525,overview!$J$7),PRODUCT(W525,overview!$K$7),PRODUCT(AB525,overview!$L$7)),1/SUM(overview!$J$7:$L$7))</f>
        <v>0.82797500000000024</v>
      </c>
      <c r="N525" s="1">
        <f>PRODUCT(SUM(PRODUCT(S525,overview!$J$7),PRODUCT(X525,overview!$K$7),PRODUCT(AC525,overview!$L$7)),1/SUM(overview!$J$7:$L$7))</f>
        <v>2.1720249999999997</v>
      </c>
      <c r="O525" s="1">
        <f t="shared" si="124"/>
        <v>13</v>
      </c>
      <c r="P525" s="1">
        <f t="shared" si="125"/>
        <v>10</v>
      </c>
      <c r="Q525" s="1">
        <f t="shared" si="128"/>
        <v>0.29323043986779457</v>
      </c>
      <c r="R525" s="1">
        <v>1.0740000000000001</v>
      </c>
      <c r="S525" s="1">
        <v>1.9259999999999999</v>
      </c>
      <c r="T525" s="1">
        <v>7</v>
      </c>
      <c r="U525" s="1">
        <v>0</v>
      </c>
      <c r="V525" s="1">
        <f t="shared" si="126"/>
        <v>0</v>
      </c>
      <c r="W525" s="1">
        <v>0.68100000000000005</v>
      </c>
      <c r="X525" s="1">
        <v>2.319</v>
      </c>
      <c r="Y525" s="1">
        <v>5</v>
      </c>
      <c r="Z525" s="1">
        <v>10</v>
      </c>
      <c r="AA525" s="1">
        <f t="shared" si="127"/>
        <v>0.58732212160413977</v>
      </c>
      <c r="AB525" s="1">
        <v>1.0580000000000001</v>
      </c>
      <c r="AC525" s="1">
        <v>1.9419999999999999</v>
      </c>
      <c r="AD525" s="1">
        <v>1</v>
      </c>
      <c r="AE525" s="1">
        <v>0</v>
      </c>
      <c r="AF525" s="1">
        <f t="shared" si="123"/>
        <v>0</v>
      </c>
      <c r="AH525" s="1">
        <f t="shared" si="129"/>
        <v>0.2248381010583787</v>
      </c>
      <c r="AI525" s="1">
        <f t="shared" si="130"/>
        <v>5.314757449914443E-2</v>
      </c>
      <c r="AJ525" s="1">
        <f t="shared" si="131"/>
        <v>0</v>
      </c>
      <c r="AK525" s="1">
        <f t="shared" si="132"/>
        <v>8.8213599354292016E-2</v>
      </c>
      <c r="AL525" s="1" t="b">
        <f t="shared" si="133"/>
        <v>0</v>
      </c>
      <c r="AM525" s="1">
        <f t="shared" si="134"/>
        <v>13.941453257455361</v>
      </c>
      <c r="AN525" s="1" t="b">
        <f t="shared" si="135"/>
        <v>1</v>
      </c>
      <c r="AO525" s="1">
        <v>9.4879999999999995</v>
      </c>
    </row>
    <row r="526" spans="1:41">
      <c r="A526" s="7">
        <v>523</v>
      </c>
      <c r="B526" s="9" t="s">
        <v>74</v>
      </c>
      <c r="C526" s="9" t="s">
        <v>1</v>
      </c>
      <c r="D526" s="9" t="s">
        <v>75</v>
      </c>
      <c r="E526" s="16" t="s">
        <v>1</v>
      </c>
      <c r="F526" s="2" t="b">
        <f t="shared" si="121"/>
        <v>1</v>
      </c>
      <c r="G526" s="2" t="b">
        <f t="shared" si="122"/>
        <v>1</v>
      </c>
      <c r="H526" s="1" t="s">
        <v>180</v>
      </c>
      <c r="M526" s="1">
        <f>PRODUCT(SUM(PRODUCT(R526,overview!$J$7),PRODUCT(W526,overview!$K$7),PRODUCT(AB526,overview!$L$7)),1/SUM(overview!$J$7:$L$7))</f>
        <v>1.0733000000000001</v>
      </c>
      <c r="N526" s="1">
        <f>PRODUCT(SUM(PRODUCT(S526,overview!$J$7),PRODUCT(X526,overview!$K$7),PRODUCT(AC526,overview!$L$7)),1/SUM(overview!$J$7:$L$7))</f>
        <v>1.9267000000000001</v>
      </c>
      <c r="O526" s="1">
        <f t="shared" si="124"/>
        <v>17.8</v>
      </c>
      <c r="P526" s="1">
        <f t="shared" si="125"/>
        <v>5.2</v>
      </c>
      <c r="Q526" s="1">
        <f t="shared" si="128"/>
        <v>0.16273852421588292</v>
      </c>
      <c r="R526" s="1">
        <v>1.1160000000000001</v>
      </c>
      <c r="S526" s="1">
        <v>1.8839999999999999</v>
      </c>
      <c r="T526" s="1">
        <v>8</v>
      </c>
      <c r="U526" s="1">
        <v>0</v>
      </c>
      <c r="V526" s="1">
        <f t="shared" si="126"/>
        <v>0</v>
      </c>
      <c r="W526" s="1">
        <v>1.05</v>
      </c>
      <c r="X526" s="1">
        <v>1.95</v>
      </c>
      <c r="Y526" s="1">
        <v>8.8000000000000007</v>
      </c>
      <c r="Z526" s="1">
        <v>5.2</v>
      </c>
      <c r="AA526" s="1">
        <f t="shared" si="127"/>
        <v>0.31818181818181829</v>
      </c>
      <c r="AB526" s="1">
        <v>1.0580000000000001</v>
      </c>
      <c r="AC526" s="1">
        <v>1.9419999999999999</v>
      </c>
      <c r="AD526" s="1">
        <v>1</v>
      </c>
      <c r="AE526" s="1">
        <v>0</v>
      </c>
      <c r="AF526" s="1">
        <f t="shared" si="123"/>
        <v>0</v>
      </c>
      <c r="AH526" s="1">
        <f t="shared" si="129"/>
        <v>0.20381547759697799</v>
      </c>
      <c r="AI526" s="1">
        <f t="shared" si="130"/>
        <v>3.421895053145145E-2</v>
      </c>
      <c r="AJ526" s="1">
        <f t="shared" si="131"/>
        <v>0</v>
      </c>
      <c r="AK526" s="1">
        <f t="shared" si="132"/>
        <v>2.4313531878399089E-2</v>
      </c>
      <c r="AL526" s="1" t="b">
        <f t="shared" si="133"/>
        <v>0</v>
      </c>
      <c r="AM526" s="1">
        <f t="shared" si="134"/>
        <v>14.333351583220823</v>
      </c>
      <c r="AN526" s="1" t="b">
        <f t="shared" si="135"/>
        <v>1</v>
      </c>
      <c r="AO526" s="1">
        <v>9.4879999999999995</v>
      </c>
    </row>
    <row r="527" spans="1:41">
      <c r="A527" s="7">
        <v>524</v>
      </c>
      <c r="B527" s="9" t="s">
        <v>65</v>
      </c>
      <c r="C527" s="9" t="s">
        <v>2</v>
      </c>
      <c r="D527" s="9" t="s">
        <v>65</v>
      </c>
      <c r="E527" s="16" t="s">
        <v>2</v>
      </c>
      <c r="F527" s="2" t="b">
        <f t="shared" si="121"/>
        <v>0</v>
      </c>
      <c r="G527" s="2" t="b">
        <f t="shared" si="122"/>
        <v>0</v>
      </c>
      <c r="H527" s="1" t="s">
        <v>180</v>
      </c>
      <c r="M527" s="1">
        <f>PRODUCT(SUM(PRODUCT(R527,overview!$J$7),PRODUCT(W527,overview!$K$7),PRODUCT(AB527,overview!$L$7)),1/SUM(overview!$J$7:$L$7))</f>
        <v>0.86845000000000006</v>
      </c>
      <c r="N527" s="1">
        <f>PRODUCT(SUM(PRODUCT(S527,overview!$J$7),PRODUCT(X527,overview!$K$7),PRODUCT(AC527,overview!$L$7)),1/SUM(overview!$J$7:$L$7))</f>
        <v>2.1315500000000003</v>
      </c>
      <c r="O527" s="1">
        <f t="shared" si="124"/>
        <v>15.7</v>
      </c>
      <c r="P527" s="1">
        <f t="shared" si="125"/>
        <v>8.3000000000000007</v>
      </c>
      <c r="Q527" s="1">
        <f t="shared" si="128"/>
        <v>0.21539109051201785</v>
      </c>
      <c r="R527" s="1">
        <v>0.77</v>
      </c>
      <c r="S527" s="1">
        <v>2.23</v>
      </c>
      <c r="T527" s="1">
        <v>9</v>
      </c>
      <c r="U527" s="1">
        <v>1</v>
      </c>
      <c r="V527" s="1">
        <f t="shared" si="126"/>
        <v>3.8365719980069761E-2</v>
      </c>
      <c r="W527" s="1">
        <v>0.94499999999999995</v>
      </c>
      <c r="X527" s="1">
        <v>2.0550000000000002</v>
      </c>
      <c r="Y527" s="1">
        <v>6.7</v>
      </c>
      <c r="Z527" s="1">
        <v>7.3</v>
      </c>
      <c r="AA527" s="1">
        <f t="shared" si="127"/>
        <v>0.50103497112975248</v>
      </c>
      <c r="AB527" s="1">
        <v>0.33300000000000002</v>
      </c>
      <c r="AC527" s="1">
        <v>2.6669999999999998</v>
      </c>
      <c r="AD527" s="1">
        <v>0</v>
      </c>
      <c r="AE527" s="1">
        <v>0</v>
      </c>
      <c r="AF527" s="1" t="e">
        <f t="shared" si="123"/>
        <v>#DIV/0!</v>
      </c>
      <c r="AH527" s="1">
        <f t="shared" si="129"/>
        <v>0.20750111010325245</v>
      </c>
      <c r="AI527" s="1">
        <f t="shared" si="130"/>
        <v>4.8670421887573284E-2</v>
      </c>
      <c r="AJ527" s="1">
        <f t="shared" si="131"/>
        <v>7.4451652764905771E-2</v>
      </c>
      <c r="AK527" s="1">
        <f t="shared" si="132"/>
        <v>8.8083133499231442E-3</v>
      </c>
      <c r="AL527" s="1" t="b">
        <f t="shared" si="133"/>
        <v>0</v>
      </c>
      <c r="AM527" s="1">
        <f t="shared" si="134"/>
        <v>15.446495593794396</v>
      </c>
      <c r="AN527" s="1" t="b">
        <f t="shared" si="135"/>
        <v>1</v>
      </c>
      <c r="AO527" s="1">
        <v>9.4879999999999995</v>
      </c>
    </row>
    <row r="528" spans="1:41">
      <c r="A528" s="7">
        <v>525</v>
      </c>
      <c r="B528" s="9" t="s">
        <v>41</v>
      </c>
      <c r="C528" s="9" t="s">
        <v>42</v>
      </c>
      <c r="D528" s="9" t="s">
        <v>41</v>
      </c>
      <c r="E528" s="16" t="s">
        <v>42</v>
      </c>
      <c r="F528" s="2" t="b">
        <f t="shared" si="121"/>
        <v>0</v>
      </c>
      <c r="G528" s="2" t="b">
        <f t="shared" si="122"/>
        <v>0</v>
      </c>
      <c r="H528" s="1" t="s">
        <v>180</v>
      </c>
      <c r="M528" s="1">
        <f>PRODUCT(SUM(PRODUCT(R528,overview!$J$7),PRODUCT(W528,overview!$K$7),PRODUCT(AB528,overview!$L$7)),1/SUM(overview!$J$7:$L$7))</f>
        <v>0.40975000000000006</v>
      </c>
      <c r="N528" s="1">
        <f>PRODUCT(SUM(PRODUCT(S528,overview!$J$7),PRODUCT(X528,overview!$K$7),PRODUCT(AC528,overview!$L$7)),1/SUM(overview!$J$7:$L$7))</f>
        <v>2.5902500000000006</v>
      </c>
      <c r="O528" s="1">
        <f t="shared" si="124"/>
        <v>8</v>
      </c>
      <c r="P528" s="1">
        <f t="shared" si="125"/>
        <v>3</v>
      </c>
      <c r="Q528" s="1">
        <f t="shared" si="128"/>
        <v>5.9321011485377849E-2</v>
      </c>
      <c r="R528" s="1">
        <v>0.42399999999999999</v>
      </c>
      <c r="S528" s="1">
        <v>2.5760000000000001</v>
      </c>
      <c r="T528" s="1">
        <v>4</v>
      </c>
      <c r="U528" s="1">
        <v>1</v>
      </c>
      <c r="V528" s="1">
        <f t="shared" si="126"/>
        <v>4.1149068322981368E-2</v>
      </c>
      <c r="W528" s="1">
        <v>0.40100000000000002</v>
      </c>
      <c r="X528" s="1">
        <v>2.5990000000000002</v>
      </c>
      <c r="Y528" s="1">
        <v>4</v>
      </c>
      <c r="Z528" s="1">
        <v>2</v>
      </c>
      <c r="AA528" s="1">
        <f t="shared" si="127"/>
        <v>7.7145055790688727E-2</v>
      </c>
      <c r="AB528" s="1">
        <v>0.42899999999999999</v>
      </c>
      <c r="AC528" s="1">
        <v>2.5710000000000002</v>
      </c>
      <c r="AD528" s="1">
        <v>0</v>
      </c>
      <c r="AE528" s="1">
        <v>0</v>
      </c>
      <c r="AF528" s="1" t="e">
        <f t="shared" si="123"/>
        <v>#DIV/0!</v>
      </c>
      <c r="AH528" s="1">
        <f t="shared" si="129"/>
        <v>0.18747956324654258</v>
      </c>
      <c r="AI528" s="1">
        <f t="shared" si="130"/>
        <v>3.8822562094236852E-2</v>
      </c>
      <c r="AJ528" s="1">
        <f t="shared" si="131"/>
        <v>6.4957623883332066E-2</v>
      </c>
      <c r="AK528" s="1">
        <f t="shared" si="132"/>
        <v>5.9825018340515485E-2</v>
      </c>
      <c r="AL528" s="1" t="b">
        <f t="shared" si="133"/>
        <v>0</v>
      </c>
      <c r="AM528" s="1">
        <f t="shared" si="134"/>
        <v>14.415143349359758</v>
      </c>
      <c r="AN528" s="1" t="b">
        <f t="shared" si="135"/>
        <v>1</v>
      </c>
      <c r="AO528" s="1">
        <v>9.4879999999999995</v>
      </c>
    </row>
    <row r="529" spans="1:41">
      <c r="A529" s="7">
        <v>526</v>
      </c>
      <c r="B529" s="9" t="s">
        <v>47</v>
      </c>
      <c r="C529" s="9" t="s">
        <v>48</v>
      </c>
      <c r="D529" s="9" t="s">
        <v>47</v>
      </c>
      <c r="E529" s="16" t="s">
        <v>48</v>
      </c>
      <c r="F529" s="2" t="b">
        <f t="shared" si="121"/>
        <v>0</v>
      </c>
      <c r="G529" s="2" t="b">
        <f t="shared" si="122"/>
        <v>0</v>
      </c>
      <c r="H529" s="1" t="s">
        <v>180</v>
      </c>
      <c r="M529" s="1">
        <f>PRODUCT(SUM(PRODUCT(R529,overview!$J$7),PRODUCT(W529,overview!$K$7),PRODUCT(AB529,overview!$L$7)),1/SUM(overview!$J$7:$L$7))</f>
        <v>0.98727500000000001</v>
      </c>
      <c r="N529" s="1">
        <f>PRODUCT(SUM(PRODUCT(S529,overview!$J$7),PRODUCT(X529,overview!$K$7),PRODUCT(AC529,overview!$L$7)),1/SUM(overview!$J$7:$L$7))</f>
        <v>2.0127250000000001</v>
      </c>
      <c r="O529" s="1">
        <f t="shared" si="124"/>
        <v>16.5</v>
      </c>
      <c r="P529" s="1">
        <f t="shared" si="125"/>
        <v>5.5</v>
      </c>
      <c r="Q529" s="1">
        <f t="shared" si="128"/>
        <v>0.16350552940250987</v>
      </c>
      <c r="R529" s="1">
        <v>0.75600000000000001</v>
      </c>
      <c r="S529" s="1">
        <v>2.2440000000000002</v>
      </c>
      <c r="T529" s="1">
        <v>8.5</v>
      </c>
      <c r="U529" s="1">
        <v>3.5</v>
      </c>
      <c r="V529" s="1">
        <f t="shared" si="126"/>
        <v>0.13872286882667503</v>
      </c>
      <c r="W529" s="1">
        <v>1.1220000000000001</v>
      </c>
      <c r="X529" s="1">
        <v>1.8779999999999999</v>
      </c>
      <c r="Y529" s="1">
        <v>8</v>
      </c>
      <c r="Z529" s="1">
        <v>2</v>
      </c>
      <c r="AA529" s="1">
        <f t="shared" si="127"/>
        <v>0.14936102236421728</v>
      </c>
      <c r="AB529" s="1">
        <v>0.85699999999999998</v>
      </c>
      <c r="AC529" s="1">
        <v>2.1429999999999998</v>
      </c>
      <c r="AD529" s="1">
        <v>0</v>
      </c>
      <c r="AE529" s="1">
        <v>0</v>
      </c>
      <c r="AF529" s="1" t="e">
        <f t="shared" si="123"/>
        <v>#DIV/0!</v>
      </c>
      <c r="AH529" s="1">
        <f t="shared" si="129"/>
        <v>0.19244770410443093</v>
      </c>
      <c r="AI529" s="1">
        <f t="shared" si="130"/>
        <v>3.5356456030878627E-2</v>
      </c>
      <c r="AJ529" s="1">
        <f t="shared" si="131"/>
        <v>5.1562738222289996E-2</v>
      </c>
      <c r="AK529" s="1">
        <f t="shared" si="132"/>
        <v>0.24867615128594103</v>
      </c>
      <c r="AL529" s="1" t="b">
        <f t="shared" si="133"/>
        <v>0</v>
      </c>
      <c r="AM529" s="1">
        <f t="shared" si="134"/>
        <v>11.396100229365933</v>
      </c>
      <c r="AN529" s="1" t="b">
        <f t="shared" si="135"/>
        <v>1</v>
      </c>
      <c r="AO529" s="1">
        <v>9.4879999999999995</v>
      </c>
    </row>
    <row r="530" spans="1:41">
      <c r="A530" s="7">
        <v>527</v>
      </c>
      <c r="B530" s="9" t="s">
        <v>90</v>
      </c>
      <c r="C530" s="9" t="s">
        <v>91</v>
      </c>
      <c r="D530" s="9" t="s">
        <v>90</v>
      </c>
      <c r="E530" s="16" t="s">
        <v>91</v>
      </c>
      <c r="F530" s="2" t="b">
        <f t="shared" si="121"/>
        <v>0</v>
      </c>
      <c r="G530" s="2" t="b">
        <f t="shared" si="122"/>
        <v>0</v>
      </c>
      <c r="H530" s="1" t="s">
        <v>180</v>
      </c>
      <c r="M530" s="1">
        <f>PRODUCT(SUM(PRODUCT(R530,overview!$J$7),PRODUCT(W530,overview!$K$7),PRODUCT(AB530,overview!$L$7)),1/SUM(overview!$J$7:$L$7))</f>
        <v>0.15125</v>
      </c>
      <c r="N530" s="1">
        <f>PRODUCT(SUM(PRODUCT(S530,overview!$J$7),PRODUCT(X530,overview!$K$7),PRODUCT(AC530,overview!$L$7)),1/SUM(overview!$J$7:$L$7))</f>
        <v>2.8487500000000003</v>
      </c>
      <c r="O530" s="1">
        <f t="shared" si="124"/>
        <v>4</v>
      </c>
      <c r="P530" s="1">
        <f t="shared" si="125"/>
        <v>8</v>
      </c>
      <c r="Q530" s="1">
        <f t="shared" si="128"/>
        <v>0.10618692408951294</v>
      </c>
      <c r="R530" s="1">
        <v>0</v>
      </c>
      <c r="S530" s="1">
        <v>3</v>
      </c>
      <c r="T530" s="1">
        <v>0</v>
      </c>
      <c r="U530" s="1">
        <v>0</v>
      </c>
      <c r="V530" s="1" t="e">
        <f t="shared" si="126"/>
        <v>#DIV/0!</v>
      </c>
      <c r="W530" s="1">
        <v>0.24199999999999999</v>
      </c>
      <c r="X530" s="1">
        <v>2.758</v>
      </c>
      <c r="Y530" s="1">
        <v>4</v>
      </c>
      <c r="Z530" s="1">
        <v>8</v>
      </c>
      <c r="AA530" s="1">
        <f t="shared" si="127"/>
        <v>0.17548948513415519</v>
      </c>
      <c r="AB530" s="1">
        <v>0</v>
      </c>
      <c r="AC530" s="1">
        <v>3</v>
      </c>
      <c r="AD530" s="1">
        <v>0</v>
      </c>
      <c r="AE530" s="1">
        <v>0</v>
      </c>
      <c r="AF530" s="1" t="e">
        <f t="shared" si="123"/>
        <v>#DIV/0!</v>
      </c>
      <c r="AH530" s="1">
        <f t="shared" si="129"/>
        <v>0.13616255737548527</v>
      </c>
      <c r="AI530" s="1">
        <f t="shared" si="130"/>
        <v>3.2012258674822623E-2</v>
      </c>
      <c r="AJ530" s="1">
        <f t="shared" si="131"/>
        <v>4.5672808486878845E-2</v>
      </c>
      <c r="AK530" s="1">
        <f t="shared" si="132"/>
        <v>0.22422124534929463</v>
      </c>
      <c r="AL530" s="1" t="b">
        <f t="shared" si="133"/>
        <v>0</v>
      </c>
      <c r="AM530" s="1">
        <f t="shared" si="134"/>
        <v>8.9516751411679056</v>
      </c>
      <c r="AN530" s="1" t="b">
        <f t="shared" si="135"/>
        <v>0</v>
      </c>
      <c r="AO530" s="1">
        <v>9.4879999999999995</v>
      </c>
    </row>
    <row r="531" spans="1:41">
      <c r="A531" s="7">
        <v>528</v>
      </c>
      <c r="B531" s="9" t="s">
        <v>45</v>
      </c>
      <c r="C531" s="9" t="s">
        <v>46</v>
      </c>
      <c r="D531" s="9" t="s">
        <v>45</v>
      </c>
      <c r="E531" s="16" t="s">
        <v>46</v>
      </c>
      <c r="F531" s="2" t="b">
        <f t="shared" si="121"/>
        <v>0</v>
      </c>
      <c r="G531" s="2" t="b">
        <f t="shared" si="122"/>
        <v>0</v>
      </c>
      <c r="H531" s="1" t="s">
        <v>180</v>
      </c>
      <c r="M531" s="1">
        <f>PRODUCT(SUM(PRODUCT(R531,overview!$J$7),PRODUCT(W531,overview!$K$7),PRODUCT(AB531,overview!$L$7)),1/SUM(overview!$J$7:$L$7))</f>
        <v>1.014575</v>
      </c>
      <c r="N531" s="1">
        <f>PRODUCT(SUM(PRODUCT(S531,overview!$J$7),PRODUCT(X531,overview!$K$7),PRODUCT(AC531,overview!$L$7)),1/SUM(overview!$J$7:$L$7))</f>
        <v>1.9854250000000002</v>
      </c>
      <c r="O531" s="1">
        <f t="shared" si="124"/>
        <v>15</v>
      </c>
      <c r="P531" s="1">
        <f t="shared" si="125"/>
        <v>3</v>
      </c>
      <c r="Q531" s="1">
        <f t="shared" si="128"/>
        <v>0.10220229925582684</v>
      </c>
      <c r="R531" s="1">
        <v>1.022</v>
      </c>
      <c r="S531" s="1">
        <v>1.978</v>
      </c>
      <c r="T531" s="1">
        <v>9</v>
      </c>
      <c r="U531" s="1">
        <v>0</v>
      </c>
      <c r="V531" s="1">
        <f t="shared" si="126"/>
        <v>0</v>
      </c>
      <c r="W531" s="1">
        <v>1.0109999999999999</v>
      </c>
      <c r="X531" s="1">
        <v>1.9890000000000001</v>
      </c>
      <c r="Y531" s="1">
        <v>6</v>
      </c>
      <c r="Z531" s="1">
        <v>3</v>
      </c>
      <c r="AA531" s="1">
        <f t="shared" si="127"/>
        <v>0.25414781297134237</v>
      </c>
      <c r="AB531" s="1">
        <v>1</v>
      </c>
      <c r="AC531" s="1">
        <v>2</v>
      </c>
      <c r="AD531" s="1">
        <v>0</v>
      </c>
      <c r="AE531" s="1">
        <v>0</v>
      </c>
      <c r="AF531" s="1" t="e">
        <f t="shared" si="123"/>
        <v>#DIV/0!</v>
      </c>
      <c r="AH531" s="1">
        <f t="shared" si="129"/>
        <v>0.10923011377723131</v>
      </c>
      <c r="AI531" s="1">
        <f t="shared" si="130"/>
        <v>2.9583513575360678E-2</v>
      </c>
      <c r="AJ531" s="1">
        <f t="shared" si="131"/>
        <v>4.3578387953941547E-2</v>
      </c>
      <c r="AK531" s="1">
        <f t="shared" si="132"/>
        <v>0.19215219838208927</v>
      </c>
      <c r="AL531" s="1" t="b">
        <f t="shared" si="133"/>
        <v>0</v>
      </c>
      <c r="AM531" s="1">
        <f t="shared" si="134"/>
        <v>6.4293363703781505</v>
      </c>
      <c r="AN531" s="1" t="b">
        <f t="shared" si="135"/>
        <v>0</v>
      </c>
      <c r="AO531" s="1">
        <v>9.4879999999999995</v>
      </c>
    </row>
    <row r="532" spans="1:41">
      <c r="A532" s="7">
        <v>529</v>
      </c>
      <c r="B532" s="9" t="s">
        <v>85</v>
      </c>
      <c r="C532" s="9" t="s">
        <v>86</v>
      </c>
      <c r="D532" s="9" t="s">
        <v>85</v>
      </c>
      <c r="E532" s="16" t="s">
        <v>86</v>
      </c>
      <c r="F532" s="2" t="b">
        <f t="shared" si="121"/>
        <v>0</v>
      </c>
      <c r="G532" s="2" t="b">
        <f t="shared" si="122"/>
        <v>0</v>
      </c>
      <c r="H532" s="1" t="s">
        <v>180</v>
      </c>
      <c r="M532" s="1">
        <f>PRODUCT(SUM(PRODUCT(R532,overview!$J$7),PRODUCT(W532,overview!$K$7),PRODUCT(AB532,overview!$L$7)),1/SUM(overview!$J$7:$L$7))</f>
        <v>2.1875000000000006E-2</v>
      </c>
      <c r="N532" s="1">
        <f>PRODUCT(SUM(PRODUCT(S532,overview!$J$7),PRODUCT(X532,overview!$K$7),PRODUCT(AC532,overview!$L$7)),1/SUM(overview!$J$7:$L$7))</f>
        <v>2.9781250000000004</v>
      </c>
      <c r="O532" s="1">
        <f t="shared" si="124"/>
        <v>0</v>
      </c>
      <c r="P532" s="1">
        <f t="shared" si="125"/>
        <v>2</v>
      </c>
      <c r="Q532" s="1" t="e">
        <f t="shared" si="128"/>
        <v>#DIV/0!</v>
      </c>
      <c r="R532" s="1">
        <v>0</v>
      </c>
      <c r="S532" s="1">
        <v>3</v>
      </c>
      <c r="T532" s="1">
        <v>0</v>
      </c>
      <c r="U532" s="1">
        <v>0</v>
      </c>
      <c r="V532" s="1" t="e">
        <f t="shared" si="126"/>
        <v>#DIV/0!</v>
      </c>
      <c r="W532" s="1">
        <v>3.5000000000000003E-2</v>
      </c>
      <c r="X532" s="1">
        <v>2.9649999999999999</v>
      </c>
      <c r="Y532" s="1">
        <v>0</v>
      </c>
      <c r="Z532" s="1">
        <v>2</v>
      </c>
      <c r="AA532" s="1" t="e">
        <f t="shared" si="127"/>
        <v>#DIV/0!</v>
      </c>
      <c r="AB532" s="1">
        <v>0</v>
      </c>
      <c r="AC532" s="1">
        <v>3</v>
      </c>
      <c r="AD532" s="1">
        <v>0</v>
      </c>
      <c r="AE532" s="1">
        <v>0</v>
      </c>
      <c r="AF532" s="1" t="e">
        <f t="shared" si="123"/>
        <v>#DIV/0!</v>
      </c>
      <c r="AH532" s="1">
        <f t="shared" si="129"/>
        <v>7.345541342573822E-2</v>
      </c>
      <c r="AI532" s="1">
        <f t="shared" si="130"/>
        <v>2.5559661708633552E-2</v>
      </c>
      <c r="AJ532" s="1">
        <f t="shared" si="131"/>
        <v>4.062124029312042E-2</v>
      </c>
      <c r="AK532" s="1">
        <f t="shared" si="132"/>
        <v>0.28604678992329363</v>
      </c>
      <c r="AL532" s="1" t="b">
        <f t="shared" si="133"/>
        <v>0</v>
      </c>
      <c r="AM532" s="1">
        <f t="shared" si="134"/>
        <v>4.3747044825768207</v>
      </c>
      <c r="AN532" s="1" t="b">
        <f t="shared" si="135"/>
        <v>0</v>
      </c>
      <c r="AO532" s="1">
        <v>9.4879999999999995</v>
      </c>
    </row>
    <row r="533" spans="1:41">
      <c r="A533" s="7">
        <v>530</v>
      </c>
      <c r="B533" s="9" t="s">
        <v>79</v>
      </c>
      <c r="C533" s="9" t="s">
        <v>48</v>
      </c>
      <c r="D533" s="9" t="s">
        <v>49</v>
      </c>
      <c r="E533" s="16" t="s">
        <v>50</v>
      </c>
      <c r="F533" s="2" t="b">
        <f t="shared" si="121"/>
        <v>0</v>
      </c>
      <c r="G533" s="2" t="b">
        <f t="shared" si="122"/>
        <v>1</v>
      </c>
      <c r="H533" s="1" t="s">
        <v>180</v>
      </c>
      <c r="M533" s="1">
        <f>PRODUCT(SUM(PRODUCT(R533,overview!$J$7),PRODUCT(W533,overview!$K$7),PRODUCT(AB533,overview!$L$7)),1/SUM(overview!$J$7:$L$7))</f>
        <v>0.58422499999999999</v>
      </c>
      <c r="N533" s="1">
        <f>PRODUCT(SUM(PRODUCT(S533,overview!$J$7),PRODUCT(X533,overview!$K$7),PRODUCT(AC533,overview!$L$7)),1/SUM(overview!$J$7:$L$7))</f>
        <v>2.415775</v>
      </c>
      <c r="O533" s="1">
        <f t="shared" si="124"/>
        <v>14</v>
      </c>
      <c r="P533" s="1">
        <f t="shared" si="125"/>
        <v>4</v>
      </c>
      <c r="Q533" s="1">
        <f t="shared" si="128"/>
        <v>6.9096430160684896E-2</v>
      </c>
      <c r="R533" s="1">
        <v>1.0329999999999999</v>
      </c>
      <c r="S533" s="1">
        <v>1.9670000000000001</v>
      </c>
      <c r="T533" s="1">
        <v>9</v>
      </c>
      <c r="U533" s="1">
        <v>3</v>
      </c>
      <c r="V533" s="1">
        <f t="shared" si="126"/>
        <v>0.17505507541094725</v>
      </c>
      <c r="W533" s="1">
        <v>0.33300000000000002</v>
      </c>
      <c r="X533" s="1">
        <v>2.6669999999999998</v>
      </c>
      <c r="Y533" s="1">
        <v>4</v>
      </c>
      <c r="Z533" s="1">
        <v>0</v>
      </c>
      <c r="AA533" s="1">
        <f t="shared" si="127"/>
        <v>0</v>
      </c>
      <c r="AB533" s="1">
        <v>0.58199999999999996</v>
      </c>
      <c r="AC533" s="1">
        <v>2.4180000000000001</v>
      </c>
      <c r="AD533" s="1">
        <v>1</v>
      </c>
      <c r="AE533" s="1">
        <v>1</v>
      </c>
      <c r="AF533" s="1">
        <f t="shared" si="123"/>
        <v>0.24069478908188582</v>
      </c>
      <c r="AH533" s="1">
        <f t="shared" si="129"/>
        <v>7.777884866926435E-2</v>
      </c>
      <c r="AI533" s="1">
        <f t="shared" si="130"/>
        <v>2.7444879251936852E-2</v>
      </c>
      <c r="AJ533" s="1">
        <f t="shared" si="131"/>
        <v>4.4435391281804383E-2</v>
      </c>
      <c r="AK533" s="1">
        <f t="shared" si="132"/>
        <v>0.42399240415165396</v>
      </c>
      <c r="AL533" s="1" t="b">
        <f t="shared" si="133"/>
        <v>0</v>
      </c>
      <c r="AM533" s="1">
        <f t="shared" si="134"/>
        <v>3.2515702088923399</v>
      </c>
      <c r="AN533" s="1" t="b">
        <f t="shared" si="135"/>
        <v>0</v>
      </c>
      <c r="AO533" s="1">
        <v>9.4879999999999995</v>
      </c>
    </row>
    <row r="534" spans="1:41">
      <c r="A534" s="7">
        <v>531</v>
      </c>
      <c r="B534" s="9" t="s">
        <v>84</v>
      </c>
      <c r="C534" s="9" t="s">
        <v>37</v>
      </c>
      <c r="D534" s="9" t="s">
        <v>36</v>
      </c>
      <c r="E534" s="16" t="s">
        <v>37</v>
      </c>
      <c r="F534" s="2" t="b">
        <f t="shared" si="121"/>
        <v>1</v>
      </c>
      <c r="G534" s="2" t="b">
        <f t="shared" si="122"/>
        <v>0</v>
      </c>
      <c r="H534" s="1" t="s">
        <v>180</v>
      </c>
      <c r="M534" s="1">
        <f>PRODUCT(SUM(PRODUCT(R534,overview!$J$7),PRODUCT(W534,overview!$K$7),PRODUCT(AB534,overview!$L$7)),1/SUM(overview!$J$7:$L$7))</f>
        <v>1.0597749999999999</v>
      </c>
      <c r="N534" s="1">
        <f>PRODUCT(SUM(PRODUCT(S534,overview!$J$7),PRODUCT(X534,overview!$K$7),PRODUCT(AC534,overview!$L$7)),1/SUM(overview!$J$7:$L$7))</f>
        <v>1.9402249999999999</v>
      </c>
      <c r="O534" s="1">
        <f t="shared" si="124"/>
        <v>20</v>
      </c>
      <c r="P534" s="1">
        <f t="shared" si="125"/>
        <v>1</v>
      </c>
      <c r="Q534" s="1">
        <f t="shared" si="128"/>
        <v>2.731062119084127E-2</v>
      </c>
      <c r="R534" s="1">
        <v>1.1180000000000001</v>
      </c>
      <c r="S534" s="1">
        <v>1.8819999999999999</v>
      </c>
      <c r="T534" s="1">
        <v>10</v>
      </c>
      <c r="U534" s="1">
        <v>0</v>
      </c>
      <c r="V534" s="1">
        <f t="shared" si="126"/>
        <v>0</v>
      </c>
      <c r="W534" s="1">
        <v>1.0249999999999999</v>
      </c>
      <c r="X534" s="1">
        <v>1.9750000000000001</v>
      </c>
      <c r="Y534" s="1">
        <v>9</v>
      </c>
      <c r="Z534" s="1">
        <v>1</v>
      </c>
      <c r="AA534" s="1">
        <f t="shared" si="127"/>
        <v>5.7665260196905752E-2</v>
      </c>
      <c r="AB534" s="1">
        <v>1.1140000000000001</v>
      </c>
      <c r="AC534" s="1">
        <v>1.8859999999999999</v>
      </c>
      <c r="AD534" s="1">
        <v>1</v>
      </c>
      <c r="AE534" s="1">
        <v>0</v>
      </c>
      <c r="AF534" s="1">
        <f t="shared" si="123"/>
        <v>0</v>
      </c>
      <c r="AH534" s="1">
        <f t="shared" si="129"/>
        <v>6.6918693591579384E-2</v>
      </c>
      <c r="AI534" s="1">
        <f t="shared" si="130"/>
        <v>1.3786860393841896E-2</v>
      </c>
      <c r="AJ534" s="1">
        <f t="shared" si="131"/>
        <v>3.9782016348773847E-2</v>
      </c>
      <c r="AK534" s="1">
        <f t="shared" si="132"/>
        <v>0.97487077951940104</v>
      </c>
      <c r="AL534" s="1" t="b">
        <f t="shared" si="133"/>
        <v>0</v>
      </c>
      <c r="AM534" s="1">
        <f t="shared" si="134"/>
        <v>3.0242243173025165</v>
      </c>
      <c r="AN534" s="1" t="b">
        <f t="shared" si="135"/>
        <v>0</v>
      </c>
      <c r="AO534" s="1">
        <v>9.4879999999999995</v>
      </c>
    </row>
    <row r="535" spans="1:41">
      <c r="A535" s="7">
        <v>532</v>
      </c>
      <c r="B535" s="9" t="s">
        <v>93</v>
      </c>
      <c r="C535" s="9" t="s">
        <v>52</v>
      </c>
      <c r="D535" s="9" t="s">
        <v>51</v>
      </c>
      <c r="E535" s="16" t="s">
        <v>52</v>
      </c>
      <c r="F535" s="2" t="b">
        <f t="shared" si="121"/>
        <v>1</v>
      </c>
      <c r="G535" s="2" t="b">
        <f t="shared" si="122"/>
        <v>0</v>
      </c>
      <c r="H535" s="1" t="s">
        <v>180</v>
      </c>
      <c r="M535" s="1">
        <f>PRODUCT(SUM(PRODUCT(R535,overview!$J$7),PRODUCT(W535,overview!$K$7),PRODUCT(AB535,overview!$L$7)),1/SUM(overview!$J$7:$L$7))</f>
        <v>0.33300000000000007</v>
      </c>
      <c r="N535" s="1">
        <f>PRODUCT(SUM(PRODUCT(S535,overview!$J$7),PRODUCT(X535,overview!$K$7),PRODUCT(AC535,overview!$L$7)),1/SUM(overview!$J$7:$L$7))</f>
        <v>2.6669999999999998</v>
      </c>
      <c r="O535" s="1">
        <f t="shared" si="124"/>
        <v>12</v>
      </c>
      <c r="P535" s="1">
        <f t="shared" si="125"/>
        <v>0</v>
      </c>
      <c r="Q535" s="1">
        <f t="shared" si="128"/>
        <v>0</v>
      </c>
      <c r="R535" s="1">
        <v>0.33300000000000002</v>
      </c>
      <c r="S535" s="1">
        <v>2.6669999999999998</v>
      </c>
      <c r="T535" s="1">
        <v>8</v>
      </c>
      <c r="U535" s="1">
        <v>0</v>
      </c>
      <c r="V535" s="1">
        <f t="shared" si="126"/>
        <v>0</v>
      </c>
      <c r="W535" s="1">
        <v>0.33300000000000002</v>
      </c>
      <c r="X535" s="1">
        <v>2.6669999999999998</v>
      </c>
      <c r="Y535" s="1">
        <v>3</v>
      </c>
      <c r="Z535" s="1">
        <v>0</v>
      </c>
      <c r="AA535" s="1">
        <f t="shared" si="127"/>
        <v>0</v>
      </c>
      <c r="AB535" s="1">
        <v>0.33300000000000002</v>
      </c>
      <c r="AC535" s="1">
        <v>2.6669999999999998</v>
      </c>
      <c r="AD535" s="1">
        <v>1</v>
      </c>
      <c r="AE535" s="1">
        <v>0</v>
      </c>
      <c r="AF535" s="1">
        <f t="shared" si="123"/>
        <v>0</v>
      </c>
      <c r="AH535" s="1">
        <f t="shared" si="129"/>
        <v>5.4652880354505169E-2</v>
      </c>
      <c r="AI535" s="1">
        <f t="shared" si="130"/>
        <v>1.5695857515449142E-2</v>
      </c>
      <c r="AJ535" s="1">
        <f t="shared" si="131"/>
        <v>4.1139280361708296E-2</v>
      </c>
      <c r="AK535" s="1">
        <f t="shared" si="132"/>
        <v>1.5014627478234195</v>
      </c>
      <c r="AL535" s="1" t="b">
        <f t="shared" si="133"/>
        <v>0</v>
      </c>
      <c r="AM535" s="1">
        <f t="shared" si="134"/>
        <v>3.266272798556817</v>
      </c>
      <c r="AN535" s="1" t="b">
        <f t="shared" si="135"/>
        <v>0</v>
      </c>
      <c r="AO535" s="1">
        <v>9.4879999999999995</v>
      </c>
    </row>
    <row r="536" spans="1:41">
      <c r="A536" s="7">
        <v>533</v>
      </c>
      <c r="B536" s="9" t="s">
        <v>41</v>
      </c>
      <c r="C536" s="9" t="s">
        <v>42</v>
      </c>
      <c r="D536" s="9" t="s">
        <v>97</v>
      </c>
      <c r="E536" s="16" t="s">
        <v>42</v>
      </c>
      <c r="F536" s="2" t="b">
        <f t="shared" si="121"/>
        <v>1</v>
      </c>
      <c r="G536" s="2" t="b">
        <f t="shared" si="122"/>
        <v>0</v>
      </c>
      <c r="H536" s="1" t="s">
        <v>180</v>
      </c>
      <c r="M536" s="1">
        <f>PRODUCT(SUM(PRODUCT(R536,overview!$J$7),PRODUCT(W536,overview!$K$7),PRODUCT(AB536,overview!$L$7)),1/SUM(overview!$J$7:$L$7))</f>
        <v>0.42900000000000005</v>
      </c>
      <c r="N536" s="1">
        <f>PRODUCT(SUM(PRODUCT(S536,overview!$J$7),PRODUCT(X536,overview!$K$7),PRODUCT(AC536,overview!$L$7)),1/SUM(overview!$J$7:$L$7))</f>
        <v>2.5710000000000002</v>
      </c>
      <c r="O536" s="1">
        <f t="shared" si="124"/>
        <v>13</v>
      </c>
      <c r="P536" s="1">
        <f t="shared" si="125"/>
        <v>0</v>
      </c>
      <c r="Q536" s="1">
        <f t="shared" si="128"/>
        <v>0</v>
      </c>
      <c r="R536" s="1">
        <v>0.42899999999999999</v>
      </c>
      <c r="S536" s="1">
        <v>2.5710000000000002</v>
      </c>
      <c r="T536" s="1">
        <v>6</v>
      </c>
      <c r="U536" s="1">
        <v>0</v>
      </c>
      <c r="V536" s="1">
        <f t="shared" si="126"/>
        <v>0</v>
      </c>
      <c r="W536" s="1">
        <v>0.42899999999999999</v>
      </c>
      <c r="X536" s="1">
        <v>2.5710000000000002</v>
      </c>
      <c r="Y536" s="1">
        <v>6</v>
      </c>
      <c r="Z536" s="1">
        <v>0</v>
      </c>
      <c r="AA536" s="1">
        <f t="shared" si="127"/>
        <v>0</v>
      </c>
      <c r="AB536" s="1">
        <v>0.42899999999999999</v>
      </c>
      <c r="AC536" s="1">
        <v>2.5710000000000002</v>
      </c>
      <c r="AD536" s="1">
        <v>1</v>
      </c>
      <c r="AE536" s="1">
        <v>0</v>
      </c>
      <c r="AF536" s="1">
        <f t="shared" si="123"/>
        <v>0</v>
      </c>
      <c r="AH536" s="1">
        <f t="shared" si="129"/>
        <v>7.0045222724696959E-2</v>
      </c>
      <c r="AI536" s="1">
        <f t="shared" si="130"/>
        <v>1.61318352840993E-2</v>
      </c>
      <c r="AJ536" s="1">
        <f t="shared" si="131"/>
        <v>7.1306859674461626E-2</v>
      </c>
      <c r="AK536" s="1">
        <f t="shared" si="132"/>
        <v>1.6447053263579865</v>
      </c>
      <c r="AL536" s="1" t="b">
        <f t="shared" si="133"/>
        <v>0</v>
      </c>
      <c r="AM536" s="1">
        <f t="shared" si="134"/>
        <v>4.223009522161707</v>
      </c>
      <c r="AN536" s="1" t="b">
        <f t="shared" si="135"/>
        <v>0</v>
      </c>
      <c r="AO536" s="1">
        <v>9.4879999999999995</v>
      </c>
    </row>
    <row r="537" spans="1:41">
      <c r="A537" s="7">
        <v>534</v>
      </c>
      <c r="B537" s="9" t="s">
        <v>47</v>
      </c>
      <c r="C537" s="9" t="s">
        <v>48</v>
      </c>
      <c r="D537" s="9" t="s">
        <v>102</v>
      </c>
      <c r="E537" s="16" t="s">
        <v>48</v>
      </c>
      <c r="F537" s="2" t="b">
        <f t="shared" si="121"/>
        <v>1</v>
      </c>
      <c r="G537" s="2" t="b">
        <f t="shared" si="122"/>
        <v>0</v>
      </c>
      <c r="H537" s="1" t="s">
        <v>180</v>
      </c>
      <c r="M537" s="1">
        <f>PRODUCT(SUM(PRODUCT(R537,overview!$J$7),PRODUCT(W537,overview!$K$7),PRODUCT(AB537,overview!$L$7)),1/SUM(overview!$J$7:$L$7))</f>
        <v>0.95312499999999989</v>
      </c>
      <c r="N537" s="1">
        <f>PRODUCT(SUM(PRODUCT(S537,overview!$J$7),PRODUCT(X537,overview!$K$7),PRODUCT(AC537,overview!$L$7)),1/SUM(overview!$J$7:$L$7))</f>
        <v>2.046875</v>
      </c>
      <c r="O537" s="1">
        <f t="shared" si="124"/>
        <v>25</v>
      </c>
      <c r="P537" s="1">
        <f t="shared" si="125"/>
        <v>1</v>
      </c>
      <c r="Q537" s="1">
        <f t="shared" si="128"/>
        <v>1.862595419847328E-2</v>
      </c>
      <c r="R537" s="1">
        <v>0.98199999999999998</v>
      </c>
      <c r="S537" s="1">
        <v>2.0179999999999998</v>
      </c>
      <c r="T537" s="1">
        <v>12</v>
      </c>
      <c r="U537" s="1">
        <v>0</v>
      </c>
      <c r="V537" s="1">
        <f t="shared" si="126"/>
        <v>0</v>
      </c>
      <c r="W537" s="1">
        <v>0.94199999999999995</v>
      </c>
      <c r="X537" s="1">
        <v>2.0579999999999998</v>
      </c>
      <c r="Y537" s="1">
        <v>12</v>
      </c>
      <c r="Z537" s="1">
        <v>1</v>
      </c>
      <c r="AA537" s="1">
        <f t="shared" si="127"/>
        <v>3.8143828960155488E-2</v>
      </c>
      <c r="AB537" s="1">
        <v>0.82699999999999996</v>
      </c>
      <c r="AC537" s="1">
        <v>2.173</v>
      </c>
      <c r="AD537" s="1">
        <v>1</v>
      </c>
      <c r="AE537" s="1">
        <v>0</v>
      </c>
      <c r="AF537" s="1">
        <f t="shared" si="123"/>
        <v>0</v>
      </c>
      <c r="AH537" s="1">
        <f t="shared" si="129"/>
        <v>9.6837867858300647E-2</v>
      </c>
      <c r="AI537" s="1">
        <f t="shared" si="130"/>
        <v>3.164399020359128E-2</v>
      </c>
      <c r="AJ537" s="1">
        <f t="shared" si="131"/>
        <v>8.5357831589481792E-2</v>
      </c>
      <c r="AK537" s="1">
        <f t="shared" si="132"/>
        <v>1.5374546416810839</v>
      </c>
      <c r="AL537" s="1" t="b">
        <f t="shared" si="133"/>
        <v>0</v>
      </c>
      <c r="AM537" s="1">
        <f t="shared" si="134"/>
        <v>4.7135662210314608</v>
      </c>
      <c r="AN537" s="1" t="b">
        <f t="shared" si="135"/>
        <v>0</v>
      </c>
      <c r="AO537" s="1">
        <v>9.4879999999999995</v>
      </c>
    </row>
    <row r="538" spans="1:41">
      <c r="A538" s="7">
        <v>535</v>
      </c>
      <c r="B538" s="9" t="s">
        <v>85</v>
      </c>
      <c r="C538" s="9" t="s">
        <v>86</v>
      </c>
      <c r="D538" s="9" t="s">
        <v>85</v>
      </c>
      <c r="E538" s="16" t="s">
        <v>86</v>
      </c>
      <c r="F538" s="2" t="b">
        <f t="shared" si="121"/>
        <v>0</v>
      </c>
      <c r="G538" s="2" t="b">
        <f t="shared" si="122"/>
        <v>0</v>
      </c>
      <c r="H538" s="1" t="s">
        <v>180</v>
      </c>
      <c r="M538" s="1">
        <f>PRODUCT(SUM(PRODUCT(R538,overview!$J$7),PRODUCT(W538,overview!$K$7),PRODUCT(AB538,overview!$L$7)),1/SUM(overview!$J$7:$L$7))</f>
        <v>0</v>
      </c>
      <c r="N538" s="1">
        <f>PRODUCT(SUM(PRODUCT(S538,overview!$J$7),PRODUCT(X538,overview!$K$7),PRODUCT(AC538,overview!$L$7)),1/SUM(overview!$J$7:$L$7))</f>
        <v>3</v>
      </c>
      <c r="O538" s="1">
        <f t="shared" si="124"/>
        <v>0</v>
      </c>
      <c r="P538" s="1">
        <f t="shared" si="125"/>
        <v>0</v>
      </c>
      <c r="Q538" s="1" t="e">
        <f t="shared" si="128"/>
        <v>#DIV/0!</v>
      </c>
      <c r="R538" s="1">
        <v>0</v>
      </c>
      <c r="S538" s="1">
        <v>3</v>
      </c>
      <c r="T538" s="1">
        <v>0</v>
      </c>
      <c r="U538" s="1">
        <v>0</v>
      </c>
      <c r="V538" s="1" t="e">
        <f t="shared" si="126"/>
        <v>#DIV/0!</v>
      </c>
      <c r="W538" s="1">
        <v>0</v>
      </c>
      <c r="X538" s="1">
        <v>3</v>
      </c>
      <c r="Y538" s="1">
        <v>0</v>
      </c>
      <c r="Z538" s="1">
        <v>0</v>
      </c>
      <c r="AA538" s="1" t="e">
        <f t="shared" si="127"/>
        <v>#DIV/0!</v>
      </c>
      <c r="AB538" s="1">
        <v>0</v>
      </c>
      <c r="AC538" s="1">
        <v>3</v>
      </c>
      <c r="AD538" s="1">
        <v>0</v>
      </c>
      <c r="AE538" s="1">
        <v>0</v>
      </c>
      <c r="AF538" s="1" t="e">
        <f t="shared" si="123"/>
        <v>#DIV/0!</v>
      </c>
      <c r="AH538" s="1">
        <f t="shared" si="129"/>
        <v>0.11293151714736778</v>
      </c>
      <c r="AI538" s="1">
        <f t="shared" si="130"/>
        <v>2.715838556605913E-2</v>
      </c>
      <c r="AJ538" s="1">
        <f t="shared" si="131"/>
        <v>5.2160420148006689E-2</v>
      </c>
      <c r="AK538" s="1">
        <f t="shared" si="132"/>
        <v>1.6608474174462071</v>
      </c>
      <c r="AL538" s="1" t="b">
        <f t="shared" si="133"/>
        <v>0</v>
      </c>
      <c r="AM538" s="1">
        <f t="shared" si="134"/>
        <v>7.0373537643299855</v>
      </c>
      <c r="AN538" s="1" t="b">
        <f t="shared" si="135"/>
        <v>0</v>
      </c>
      <c r="AO538" s="1">
        <v>9.4879999999999995</v>
      </c>
    </row>
    <row r="539" spans="1:41">
      <c r="A539" s="7">
        <v>536</v>
      </c>
      <c r="B539" s="9" t="s">
        <v>47</v>
      </c>
      <c r="C539" s="9" t="s">
        <v>48</v>
      </c>
      <c r="D539" s="9" t="s">
        <v>47</v>
      </c>
      <c r="E539" s="16" t="s">
        <v>48</v>
      </c>
      <c r="F539" s="2" t="b">
        <f t="shared" si="121"/>
        <v>0</v>
      </c>
      <c r="G539" s="2" t="b">
        <f t="shared" si="122"/>
        <v>0</v>
      </c>
      <c r="H539" s="1" t="s">
        <v>180</v>
      </c>
      <c r="M539" s="1">
        <f>PRODUCT(SUM(PRODUCT(R539,overview!$J$7),PRODUCT(W539,overview!$K$7),PRODUCT(AB539,overview!$L$7)),1/SUM(overview!$J$7:$L$7))</f>
        <v>0.629525</v>
      </c>
      <c r="N539" s="1">
        <f>PRODUCT(SUM(PRODUCT(S539,overview!$J$7),PRODUCT(X539,overview!$K$7),PRODUCT(AC539,overview!$L$7)),1/SUM(overview!$J$7:$L$7))</f>
        <v>2.3704749999999999</v>
      </c>
      <c r="O539" s="1">
        <f t="shared" si="124"/>
        <v>13</v>
      </c>
      <c r="P539" s="1">
        <f t="shared" si="125"/>
        <v>5</v>
      </c>
      <c r="Q539" s="1">
        <f t="shared" si="128"/>
        <v>0.10214197576435102</v>
      </c>
      <c r="R539" s="1">
        <v>0.94099999999999995</v>
      </c>
      <c r="S539" s="1">
        <v>2.0590000000000002</v>
      </c>
      <c r="T539" s="1">
        <v>6</v>
      </c>
      <c r="U539" s="1">
        <v>1</v>
      </c>
      <c r="V539" s="1">
        <f t="shared" si="126"/>
        <v>7.6169661648049197E-2</v>
      </c>
      <c r="W539" s="1">
        <v>0.44600000000000001</v>
      </c>
      <c r="X539" s="1">
        <v>2.5539999999999998</v>
      </c>
      <c r="Y539" s="1">
        <v>7</v>
      </c>
      <c r="Z539" s="1">
        <v>4</v>
      </c>
      <c r="AA539" s="1">
        <f t="shared" si="127"/>
        <v>9.9787448260431802E-2</v>
      </c>
      <c r="AB539" s="1">
        <v>0.85699999999999998</v>
      </c>
      <c r="AC539" s="1">
        <v>2.1429999999999998</v>
      </c>
      <c r="AD539" s="1">
        <v>0</v>
      </c>
      <c r="AE539" s="1">
        <v>0</v>
      </c>
      <c r="AF539" s="1" t="e">
        <f t="shared" si="123"/>
        <v>#DIV/0!</v>
      </c>
      <c r="AH539" s="1">
        <f t="shared" si="129"/>
        <v>0.1163715353185235</v>
      </c>
      <c r="AI539" s="1">
        <f t="shared" si="130"/>
        <v>2.7085009385894341E-2</v>
      </c>
      <c r="AJ539" s="1">
        <f t="shared" si="131"/>
        <v>5.8003987334349721E-2</v>
      </c>
      <c r="AK539" s="1">
        <f t="shared" si="132"/>
        <v>1.7879269809394061</v>
      </c>
      <c r="AL539" s="1" t="b">
        <f t="shared" si="133"/>
        <v>0</v>
      </c>
      <c r="AM539" s="1">
        <f t="shared" si="134"/>
        <v>9.508716264044077</v>
      </c>
      <c r="AN539" s="1" t="b">
        <f t="shared" si="135"/>
        <v>1</v>
      </c>
      <c r="AO539" s="1">
        <v>9.4879999999999995</v>
      </c>
    </row>
    <row r="540" spans="1:41">
      <c r="A540" s="7">
        <v>537</v>
      </c>
      <c r="B540" s="9" t="s">
        <v>65</v>
      </c>
      <c r="C540" s="9" t="s">
        <v>2</v>
      </c>
      <c r="D540" s="9" t="s">
        <v>65</v>
      </c>
      <c r="E540" s="16" t="s">
        <v>2</v>
      </c>
      <c r="F540" s="2" t="b">
        <f t="shared" si="121"/>
        <v>0</v>
      </c>
      <c r="G540" s="2" t="b">
        <f t="shared" si="122"/>
        <v>0</v>
      </c>
      <c r="H540" s="1" t="s">
        <v>180</v>
      </c>
      <c r="M540" s="1">
        <f>PRODUCT(SUM(PRODUCT(R540,overview!$J$7),PRODUCT(W540,overview!$K$7),PRODUCT(AB540,overview!$L$7)),1/SUM(overview!$J$7:$L$7))</f>
        <v>0.33300000000000007</v>
      </c>
      <c r="N540" s="1">
        <f>PRODUCT(SUM(PRODUCT(S540,overview!$J$7),PRODUCT(X540,overview!$K$7),PRODUCT(AC540,overview!$L$7)),1/SUM(overview!$J$7:$L$7))</f>
        <v>2.6669999999999998</v>
      </c>
      <c r="O540" s="1">
        <f t="shared" si="124"/>
        <v>11</v>
      </c>
      <c r="P540" s="1">
        <f t="shared" si="125"/>
        <v>1</v>
      </c>
      <c r="Q540" s="1">
        <f t="shared" si="128"/>
        <v>1.1350853870538915E-2</v>
      </c>
      <c r="R540" s="1">
        <v>0.33300000000000002</v>
      </c>
      <c r="S540" s="1">
        <v>2.6669999999999998</v>
      </c>
      <c r="T540" s="1">
        <v>7</v>
      </c>
      <c r="U540" s="1">
        <v>0</v>
      </c>
      <c r="V540" s="1">
        <f t="shared" si="126"/>
        <v>0</v>
      </c>
      <c r="W540" s="1">
        <v>0.33300000000000002</v>
      </c>
      <c r="X540" s="1">
        <v>2.6669999999999998</v>
      </c>
      <c r="Y540" s="1">
        <v>4</v>
      </c>
      <c r="Z540" s="1">
        <v>1</v>
      </c>
      <c r="AA540" s="1">
        <f t="shared" si="127"/>
        <v>3.1214848143982003E-2</v>
      </c>
      <c r="AB540" s="1">
        <v>0.33300000000000002</v>
      </c>
      <c r="AC540" s="1">
        <v>2.6669999999999998</v>
      </c>
      <c r="AD540" s="1">
        <v>0</v>
      </c>
      <c r="AE540" s="1">
        <v>0</v>
      </c>
      <c r="AF540" s="1" t="e">
        <f t="shared" si="123"/>
        <v>#DIV/0!</v>
      </c>
      <c r="AH540" s="1">
        <f t="shared" si="129"/>
        <v>0.16381567863253857</v>
      </c>
      <c r="AI540" s="1">
        <f t="shared" si="130"/>
        <v>2.8832429346274616E-2</v>
      </c>
      <c r="AJ540" s="1">
        <f t="shared" si="131"/>
        <v>7.2504984167937131E-2</v>
      </c>
      <c r="AK540" s="1">
        <f t="shared" si="132"/>
        <v>2.9120725185401781</v>
      </c>
      <c r="AL540" s="1" t="b">
        <f t="shared" si="133"/>
        <v>0</v>
      </c>
      <c r="AM540" s="1">
        <f t="shared" si="134"/>
        <v>12.969894557566219</v>
      </c>
      <c r="AN540" s="1" t="b">
        <f t="shared" si="135"/>
        <v>1</v>
      </c>
      <c r="AO540" s="1">
        <v>9.4879999999999995</v>
      </c>
    </row>
    <row r="541" spans="1:41">
      <c r="A541" s="7">
        <v>538</v>
      </c>
      <c r="B541" s="9" t="s">
        <v>74</v>
      </c>
      <c r="C541" s="9" t="s">
        <v>1</v>
      </c>
      <c r="D541" s="9" t="s">
        <v>75</v>
      </c>
      <c r="E541" s="16" t="s">
        <v>1</v>
      </c>
      <c r="F541" s="2" t="b">
        <f t="shared" si="121"/>
        <v>1</v>
      </c>
      <c r="G541" s="2" t="b">
        <f t="shared" si="122"/>
        <v>1</v>
      </c>
      <c r="H541" s="1" t="s">
        <v>180</v>
      </c>
      <c r="M541" s="1">
        <f>PRODUCT(SUM(PRODUCT(R541,overview!$J$7),PRODUCT(W541,overview!$K$7),PRODUCT(AB541,overview!$L$7)),1/SUM(overview!$J$7:$L$7))</f>
        <v>1.0770249999999999</v>
      </c>
      <c r="N541" s="1">
        <f>PRODUCT(SUM(PRODUCT(S541,overview!$J$7),PRODUCT(X541,overview!$K$7),PRODUCT(AC541,overview!$L$7)),1/SUM(overview!$J$7:$L$7))</f>
        <v>1.9229750000000001</v>
      </c>
      <c r="O541" s="1">
        <f t="shared" si="124"/>
        <v>16</v>
      </c>
      <c r="P541" s="1">
        <f t="shared" si="125"/>
        <v>3</v>
      </c>
      <c r="Q541" s="1">
        <f t="shared" si="128"/>
        <v>0.10501550332167603</v>
      </c>
      <c r="R541" s="1">
        <v>1.157</v>
      </c>
      <c r="S541" s="1">
        <v>1.843</v>
      </c>
      <c r="T541" s="1">
        <v>6</v>
      </c>
      <c r="U541" s="1">
        <v>0</v>
      </c>
      <c r="V541" s="1">
        <f t="shared" si="126"/>
        <v>0</v>
      </c>
      <c r="W541" s="1">
        <v>1.0329999999999999</v>
      </c>
      <c r="X541" s="1">
        <v>1.9670000000000001</v>
      </c>
      <c r="Y541" s="1">
        <v>9</v>
      </c>
      <c r="Z541" s="1">
        <v>3</v>
      </c>
      <c r="AA541" s="1">
        <f t="shared" si="127"/>
        <v>0.17505507541094725</v>
      </c>
      <c r="AB541" s="1">
        <v>1.0580000000000001</v>
      </c>
      <c r="AC541" s="1">
        <v>1.9419999999999999</v>
      </c>
      <c r="AD541" s="1">
        <v>1</v>
      </c>
      <c r="AE541" s="1">
        <v>0</v>
      </c>
      <c r="AF541" s="1">
        <f t="shared" si="123"/>
        <v>0</v>
      </c>
      <c r="AH541" s="1">
        <f t="shared" si="129"/>
        <v>0.18301745011271603</v>
      </c>
      <c r="AI541" s="1">
        <f t="shared" si="130"/>
        <v>3.1296132270445823E-2</v>
      </c>
      <c r="AJ541" s="1">
        <f t="shared" si="131"/>
        <v>0.10649073703851791</v>
      </c>
      <c r="AK541" s="1">
        <f t="shared" si="132"/>
        <v>10.067923548769068</v>
      </c>
      <c r="AL541" s="1" t="b">
        <f t="shared" si="133"/>
        <v>1</v>
      </c>
      <c r="AM541" s="1">
        <f t="shared" si="134"/>
        <v>17.13078412575339</v>
      </c>
      <c r="AN541" s="1" t="b">
        <f t="shared" si="135"/>
        <v>1</v>
      </c>
      <c r="AO541" s="1">
        <v>9.4879999999999995</v>
      </c>
    </row>
    <row r="542" spans="1:41">
      <c r="A542" s="7">
        <v>539</v>
      </c>
      <c r="B542" s="9" t="s">
        <v>74</v>
      </c>
      <c r="C542" s="9" t="s">
        <v>1</v>
      </c>
      <c r="D542" s="9" t="s">
        <v>30</v>
      </c>
      <c r="E542" s="16" t="s">
        <v>31</v>
      </c>
      <c r="F542" s="2" t="b">
        <f t="shared" si="121"/>
        <v>0</v>
      </c>
      <c r="G542" s="2" t="b">
        <f t="shared" si="122"/>
        <v>1</v>
      </c>
      <c r="H542" s="1" t="s">
        <v>180</v>
      </c>
      <c r="M542" s="1">
        <f>PRODUCT(SUM(PRODUCT(R542,overview!$J$7),PRODUCT(W542,overview!$K$7),PRODUCT(AB542,overview!$L$7)),1/SUM(overview!$J$7:$L$7))</f>
        <v>1.037075</v>
      </c>
      <c r="N542" s="1">
        <f>PRODUCT(SUM(PRODUCT(S542,overview!$J$7),PRODUCT(X542,overview!$K$7),PRODUCT(AC542,overview!$L$7)),1/SUM(overview!$J$7:$L$7))</f>
        <v>1.962925</v>
      </c>
      <c r="O542" s="1">
        <f t="shared" si="124"/>
        <v>14.8</v>
      </c>
      <c r="P542" s="1">
        <f t="shared" si="125"/>
        <v>8.1999999999999993</v>
      </c>
      <c r="Q542" s="1">
        <f t="shared" si="128"/>
        <v>0.29272417851324323</v>
      </c>
      <c r="R542" s="1">
        <v>1.1000000000000001</v>
      </c>
      <c r="S542" s="1">
        <v>1.9</v>
      </c>
      <c r="T542" s="1">
        <v>8</v>
      </c>
      <c r="U542" s="1">
        <v>0</v>
      </c>
      <c r="V542" s="1">
        <f t="shared" si="126"/>
        <v>0</v>
      </c>
      <c r="W542" s="1">
        <v>1.0009999999999999</v>
      </c>
      <c r="X542" s="1">
        <v>1.9990000000000001</v>
      </c>
      <c r="Y542" s="1">
        <v>5.8</v>
      </c>
      <c r="Z542" s="1">
        <v>7.2</v>
      </c>
      <c r="AA542" s="1">
        <f t="shared" si="127"/>
        <v>0.62162115540528873</v>
      </c>
      <c r="AB542" s="1">
        <v>1.0580000000000001</v>
      </c>
      <c r="AC542" s="1">
        <v>1.9419999999999999</v>
      </c>
      <c r="AD542" s="1">
        <v>1</v>
      </c>
      <c r="AE542" s="1">
        <v>1</v>
      </c>
      <c r="AF542" s="1">
        <f t="shared" si="123"/>
        <v>0.54479917610710615</v>
      </c>
      <c r="AH542" s="1">
        <f t="shared" si="129"/>
        <v>0.18675701424466543</v>
      </c>
      <c r="AI542" s="1">
        <f t="shared" si="130"/>
        <v>3.2107833484305459E-2</v>
      </c>
      <c r="AJ542" s="1">
        <f t="shared" si="131"/>
        <v>0.14940176322418133</v>
      </c>
      <c r="AK542" s="1">
        <f t="shared" si="132"/>
        <v>30.844894389090822</v>
      </c>
      <c r="AL542" s="1" t="b">
        <f t="shared" si="133"/>
        <v>1</v>
      </c>
      <c r="AM542" s="1">
        <f t="shared" si="134"/>
        <v>23.712999097859434</v>
      </c>
      <c r="AN542" s="1" t="b">
        <f t="shared" si="135"/>
        <v>1</v>
      </c>
      <c r="AO542" s="1">
        <v>9.4879999999999995</v>
      </c>
    </row>
    <row r="543" spans="1:41">
      <c r="A543" s="7">
        <v>540</v>
      </c>
      <c r="B543" s="9" t="s">
        <v>89</v>
      </c>
      <c r="C543" s="9" t="s">
        <v>70</v>
      </c>
      <c r="D543" s="9" t="s">
        <v>89</v>
      </c>
      <c r="E543" s="16" t="s">
        <v>70</v>
      </c>
      <c r="F543" s="2" t="b">
        <f t="shared" si="121"/>
        <v>0</v>
      </c>
      <c r="G543" s="2" t="b">
        <f t="shared" si="122"/>
        <v>0</v>
      </c>
      <c r="H543" s="1" t="s">
        <v>180</v>
      </c>
      <c r="M543" s="1">
        <f>PRODUCT(SUM(PRODUCT(R543,overview!$J$7),PRODUCT(W543,overview!$K$7),PRODUCT(AB543,overview!$L$7)),1/SUM(overview!$J$7:$L$7))</f>
        <v>0.91857499999999992</v>
      </c>
      <c r="N543" s="1">
        <f>PRODUCT(SUM(PRODUCT(S543,overview!$J$7),PRODUCT(X543,overview!$K$7),PRODUCT(AC543,overview!$L$7)),1/SUM(overview!$J$7:$L$7))</f>
        <v>2.0814250000000003</v>
      </c>
      <c r="O543" s="1">
        <f t="shared" si="124"/>
        <v>7</v>
      </c>
      <c r="P543" s="1">
        <f t="shared" si="125"/>
        <v>10</v>
      </c>
      <c r="Q543" s="1">
        <f t="shared" si="128"/>
        <v>0.63045749906914705</v>
      </c>
      <c r="R543" s="1">
        <v>0.76200000000000001</v>
      </c>
      <c r="S543" s="1">
        <v>2.238</v>
      </c>
      <c r="T543" s="1">
        <v>1</v>
      </c>
      <c r="U543" s="1">
        <v>3</v>
      </c>
      <c r="V543" s="1">
        <f t="shared" si="126"/>
        <v>1.0214477211796247</v>
      </c>
      <c r="W543" s="1">
        <v>1.0029999999999999</v>
      </c>
      <c r="X543" s="1">
        <v>1.9970000000000001</v>
      </c>
      <c r="Y543" s="1">
        <v>6</v>
      </c>
      <c r="Z543" s="1">
        <v>7</v>
      </c>
      <c r="AA543" s="1">
        <f t="shared" si="127"/>
        <v>0.58596227674845591</v>
      </c>
      <c r="AB543" s="1">
        <v>1</v>
      </c>
      <c r="AC543" s="1">
        <v>2</v>
      </c>
      <c r="AD543" s="1">
        <v>0</v>
      </c>
      <c r="AE543" s="1">
        <v>0</v>
      </c>
      <c r="AF543" s="1" t="e">
        <f t="shared" si="123"/>
        <v>#DIV/0!</v>
      </c>
      <c r="AH543" s="1">
        <f t="shared" si="129"/>
        <v>0.22036224103749855</v>
      </c>
      <c r="AI543" s="1">
        <f t="shared" si="130"/>
        <v>3.1694468832309045E-2</v>
      </c>
      <c r="AJ543" s="1">
        <f t="shared" si="131"/>
        <v>0.31605184446660017</v>
      </c>
      <c r="AK543" s="1">
        <f t="shared" si="132"/>
        <v>45.198624288222788</v>
      </c>
      <c r="AL543" s="1" t="b">
        <f t="shared" si="133"/>
        <v>1</v>
      </c>
      <c r="AM543" s="1">
        <f t="shared" si="134"/>
        <v>26.979436978262463</v>
      </c>
      <c r="AN543" s="1" t="b">
        <f t="shared" si="135"/>
        <v>1</v>
      </c>
      <c r="AO543" s="1">
        <v>9.4879999999999995</v>
      </c>
    </row>
    <row r="544" spans="1:41">
      <c r="A544" s="7">
        <v>541</v>
      </c>
      <c r="B544" s="9" t="s">
        <v>47</v>
      </c>
      <c r="C544" s="9" t="s">
        <v>48</v>
      </c>
      <c r="D544" s="9" t="s">
        <v>47</v>
      </c>
      <c r="E544" s="16" t="s">
        <v>48</v>
      </c>
      <c r="F544" s="2" t="b">
        <f t="shared" si="121"/>
        <v>0</v>
      </c>
      <c r="G544" s="2" t="b">
        <f t="shared" si="122"/>
        <v>0</v>
      </c>
      <c r="H544" s="1" t="s">
        <v>180</v>
      </c>
      <c r="M544" s="1">
        <f>PRODUCT(SUM(PRODUCT(R544,overview!$J$7),PRODUCT(W544,overview!$K$7),PRODUCT(AB544,overview!$L$7)),1/SUM(overview!$J$7:$L$7))</f>
        <v>0.90002499999999996</v>
      </c>
      <c r="N544" s="1">
        <f>PRODUCT(SUM(PRODUCT(S544,overview!$J$7),PRODUCT(X544,overview!$K$7),PRODUCT(AC544,overview!$L$7)),1/SUM(overview!$J$7:$L$7))</f>
        <v>2.0999750000000001</v>
      </c>
      <c r="O544" s="1">
        <f t="shared" si="124"/>
        <v>13</v>
      </c>
      <c r="P544" s="1">
        <f t="shared" si="125"/>
        <v>4</v>
      </c>
      <c r="Q544" s="1">
        <f t="shared" si="128"/>
        <v>0.13187336479280432</v>
      </c>
      <c r="R544" s="1">
        <v>0.871</v>
      </c>
      <c r="S544" s="1">
        <v>2.129</v>
      </c>
      <c r="T544" s="1">
        <v>7</v>
      </c>
      <c r="U544" s="1">
        <v>2</v>
      </c>
      <c r="V544" s="1">
        <f t="shared" si="126"/>
        <v>0.11688921693618734</v>
      </c>
      <c r="W544" s="1">
        <v>0.91800000000000004</v>
      </c>
      <c r="X544" s="1">
        <v>2.0819999999999999</v>
      </c>
      <c r="Y544" s="1">
        <v>6</v>
      </c>
      <c r="Z544" s="1">
        <v>2</v>
      </c>
      <c r="AA544" s="1">
        <f t="shared" si="127"/>
        <v>0.14697406340057639</v>
      </c>
      <c r="AB544" s="1">
        <v>0.85699999999999998</v>
      </c>
      <c r="AC544" s="1">
        <v>2.1429999999999998</v>
      </c>
      <c r="AD544" s="1">
        <v>0</v>
      </c>
      <c r="AE544" s="1">
        <v>0</v>
      </c>
      <c r="AF544" s="1" t="e">
        <f t="shared" si="123"/>
        <v>#DIV/0!</v>
      </c>
      <c r="AH544" s="1">
        <f t="shared" si="129"/>
        <v>0.25997780616105148</v>
      </c>
      <c r="AI544" s="1">
        <f t="shared" si="130"/>
        <v>3.1480603486434541E-2</v>
      </c>
      <c r="AJ544" s="1">
        <f t="shared" si="131"/>
        <v>0.49010975756844771</v>
      </c>
      <c r="AK544" s="1">
        <f t="shared" si="132"/>
        <v>95.918743721630008</v>
      </c>
      <c r="AL544" s="1" t="b">
        <f t="shared" si="133"/>
        <v>1</v>
      </c>
      <c r="AM544" s="1">
        <f t="shared" si="134"/>
        <v>31.494097951175263</v>
      </c>
      <c r="AN544" s="1" t="b">
        <f t="shared" si="135"/>
        <v>1</v>
      </c>
      <c r="AO544" s="1">
        <v>9.4879999999999995</v>
      </c>
    </row>
    <row r="545" spans="1:41">
      <c r="A545" s="7">
        <v>542</v>
      </c>
      <c r="B545" s="9" t="s">
        <v>28</v>
      </c>
      <c r="C545" s="9" t="s">
        <v>29</v>
      </c>
      <c r="D545" s="9" t="s">
        <v>28</v>
      </c>
      <c r="E545" s="16" t="s">
        <v>29</v>
      </c>
      <c r="F545" s="2" t="b">
        <f t="shared" si="121"/>
        <v>0</v>
      </c>
      <c r="G545" s="2" t="b">
        <f t="shared" si="122"/>
        <v>0</v>
      </c>
      <c r="H545" s="1" t="s">
        <v>180</v>
      </c>
      <c r="M545" s="1">
        <f>PRODUCT(SUM(PRODUCT(R545,overview!$J$7),PRODUCT(W545,overview!$K$7),PRODUCT(AB545,overview!$L$7)),1/SUM(overview!$J$7:$L$7))</f>
        <v>0.70325000000000015</v>
      </c>
      <c r="N545" s="1">
        <f>PRODUCT(SUM(PRODUCT(S545,overview!$J$7),PRODUCT(X545,overview!$K$7),PRODUCT(AC545,overview!$L$7)),1/SUM(overview!$J$7:$L$7))</f>
        <v>2.2967500000000003</v>
      </c>
      <c r="O545" s="1">
        <f t="shared" si="124"/>
        <v>11</v>
      </c>
      <c r="P545" s="1">
        <f t="shared" si="125"/>
        <v>2</v>
      </c>
      <c r="Q545" s="1">
        <f t="shared" si="128"/>
        <v>5.567155169854638E-2</v>
      </c>
      <c r="R545" s="1">
        <v>0.66700000000000004</v>
      </c>
      <c r="S545" s="1">
        <v>2.3330000000000002</v>
      </c>
      <c r="T545" s="1">
        <v>5</v>
      </c>
      <c r="U545" s="1">
        <v>0</v>
      </c>
      <c r="V545" s="1">
        <f t="shared" si="126"/>
        <v>0</v>
      </c>
      <c r="W545" s="1">
        <v>0.72499999999999998</v>
      </c>
      <c r="X545" s="1">
        <v>2.2749999999999999</v>
      </c>
      <c r="Y545" s="1">
        <v>6</v>
      </c>
      <c r="Z545" s="1">
        <v>2</v>
      </c>
      <c r="AA545" s="1">
        <f t="shared" si="127"/>
        <v>0.10622710622710621</v>
      </c>
      <c r="AB545" s="1">
        <v>0.66700000000000004</v>
      </c>
      <c r="AC545" s="1">
        <v>2.3330000000000002</v>
      </c>
      <c r="AD545" s="1">
        <v>0</v>
      </c>
      <c r="AE545" s="1">
        <v>0</v>
      </c>
      <c r="AF545" s="1" t="e">
        <f t="shared" si="123"/>
        <v>#DIV/0!</v>
      </c>
      <c r="AH545" s="1">
        <f t="shared" si="129"/>
        <v>0.39496029930025667</v>
      </c>
      <c r="AI545" s="1">
        <f t="shared" si="130"/>
        <v>7.5158449997994314E-2</v>
      </c>
      <c r="AJ545" s="1">
        <f t="shared" si="131"/>
        <v>0.49010975756844777</v>
      </c>
      <c r="AK545" s="1">
        <f t="shared" si="132"/>
        <v>141.08083555518192</v>
      </c>
      <c r="AL545" s="1" t="b">
        <f t="shared" si="133"/>
        <v>1</v>
      </c>
      <c r="AM545" s="1">
        <f t="shared" si="134"/>
        <v>34.547719127234679</v>
      </c>
      <c r="AN545" s="1" t="b">
        <f t="shared" si="135"/>
        <v>1</v>
      </c>
      <c r="AO545" s="1">
        <v>9.4879999999999995</v>
      </c>
    </row>
    <row r="546" spans="1:41">
      <c r="A546" s="7">
        <v>543</v>
      </c>
      <c r="B546" s="9" t="s">
        <v>65</v>
      </c>
      <c r="C546" s="9" t="s">
        <v>2</v>
      </c>
      <c r="D546" s="9" t="s">
        <v>65</v>
      </c>
      <c r="E546" s="16" t="s">
        <v>2</v>
      </c>
      <c r="F546" s="2" t="b">
        <f t="shared" si="121"/>
        <v>0</v>
      </c>
      <c r="G546" s="2" t="b">
        <f t="shared" si="122"/>
        <v>0</v>
      </c>
      <c r="H546" s="1" t="s">
        <v>180</v>
      </c>
      <c r="M546" s="1">
        <f>PRODUCT(SUM(PRODUCT(R546,overview!$J$7),PRODUCT(W546,overview!$K$7),PRODUCT(AB546,overview!$L$7)),1/SUM(overview!$J$7:$L$7))</f>
        <v>0.63487499999999997</v>
      </c>
      <c r="N546" s="1">
        <f>PRODUCT(SUM(PRODUCT(S546,overview!$J$7),PRODUCT(X546,overview!$K$7),PRODUCT(AC546,overview!$L$7)),1/SUM(overview!$J$7:$L$7))</f>
        <v>2.3651249999999999</v>
      </c>
      <c r="O546" s="1">
        <f t="shared" si="124"/>
        <v>7</v>
      </c>
      <c r="P546" s="1">
        <f t="shared" si="125"/>
        <v>8</v>
      </c>
      <c r="Q546" s="1">
        <f t="shared" si="128"/>
        <v>0.30677931549978482</v>
      </c>
      <c r="R546" s="1">
        <v>0.33300000000000002</v>
      </c>
      <c r="S546" s="1">
        <v>2.6669999999999998</v>
      </c>
      <c r="T546" s="1">
        <v>4</v>
      </c>
      <c r="U546" s="1">
        <v>0</v>
      </c>
      <c r="V546" s="1">
        <f t="shared" si="126"/>
        <v>0</v>
      </c>
      <c r="W546" s="1">
        <v>0.81599999999999995</v>
      </c>
      <c r="X546" s="1">
        <v>2.1840000000000002</v>
      </c>
      <c r="Y546" s="1">
        <v>3</v>
      </c>
      <c r="Z546" s="1">
        <v>8</v>
      </c>
      <c r="AA546" s="1">
        <f t="shared" si="127"/>
        <v>0.99633699633699613</v>
      </c>
      <c r="AB546" s="1">
        <v>0.33300000000000002</v>
      </c>
      <c r="AC546" s="1">
        <v>2.6669999999999998</v>
      </c>
      <c r="AD546" s="1">
        <v>0</v>
      </c>
      <c r="AE546" s="1">
        <v>0</v>
      </c>
      <c r="AF546" s="1" t="e">
        <f t="shared" si="123"/>
        <v>#DIV/0!</v>
      </c>
      <c r="AH546" s="1">
        <f t="shared" si="129"/>
        <v>0.42760176591373017</v>
      </c>
      <c r="AI546" s="1">
        <f t="shared" si="130"/>
        <v>7.5237514163688679E-2</v>
      </c>
      <c r="AJ546" s="1">
        <f t="shared" si="131"/>
        <v>0.97095984918374723</v>
      </c>
      <c r="AK546" s="1">
        <f t="shared" si="132"/>
        <v>177.01513040504062</v>
      </c>
      <c r="AL546" s="1" t="b">
        <f t="shared" si="133"/>
        <v>1</v>
      </c>
      <c r="AM546" s="1">
        <f t="shared" si="134"/>
        <v>38.97950114761916</v>
      </c>
      <c r="AN546" s="1" t="b">
        <f t="shared" si="135"/>
        <v>1</v>
      </c>
      <c r="AO546" s="1">
        <v>9.4879999999999995</v>
      </c>
    </row>
    <row r="547" spans="1:41">
      <c r="A547" s="7">
        <v>544</v>
      </c>
      <c r="B547" s="9" t="s">
        <v>45</v>
      </c>
      <c r="C547" s="9" t="s">
        <v>46</v>
      </c>
      <c r="D547" s="9" t="s">
        <v>45</v>
      </c>
      <c r="E547" s="16" t="s">
        <v>46</v>
      </c>
      <c r="F547" s="2" t="b">
        <f t="shared" si="121"/>
        <v>0</v>
      </c>
      <c r="G547" s="2" t="b">
        <f t="shared" si="122"/>
        <v>0</v>
      </c>
      <c r="H547" s="1" t="s">
        <v>180</v>
      </c>
      <c r="M547" s="1">
        <f>PRODUCT(SUM(PRODUCT(R547,overview!$J$7),PRODUCT(W547,overview!$K$7),PRODUCT(AB547,overview!$L$7)),1/SUM(overview!$J$7:$L$7))</f>
        <v>1.0074749999999999</v>
      </c>
      <c r="N547" s="1">
        <f>PRODUCT(SUM(PRODUCT(S547,overview!$J$7),PRODUCT(X547,overview!$K$7),PRODUCT(AC547,overview!$L$7)),1/SUM(overview!$J$7:$L$7))</f>
        <v>1.9925250000000003</v>
      </c>
      <c r="O547" s="1">
        <f t="shared" si="124"/>
        <v>12</v>
      </c>
      <c r="P547" s="1">
        <f t="shared" si="125"/>
        <v>0</v>
      </c>
      <c r="Q547" s="1">
        <f t="shared" si="128"/>
        <v>0</v>
      </c>
      <c r="R547" s="1">
        <v>1.016</v>
      </c>
      <c r="S547" s="1">
        <v>1.984</v>
      </c>
      <c r="T547" s="1">
        <v>7</v>
      </c>
      <c r="U547" s="1">
        <v>0</v>
      </c>
      <c r="V547" s="1">
        <f t="shared" si="126"/>
        <v>0</v>
      </c>
      <c r="W547" s="1">
        <v>1.0029999999999999</v>
      </c>
      <c r="X547" s="1">
        <v>1.9970000000000001</v>
      </c>
      <c r="Y547" s="1">
        <v>5</v>
      </c>
      <c r="Z547" s="1">
        <v>0</v>
      </c>
      <c r="AA547" s="1">
        <f t="shared" si="127"/>
        <v>0</v>
      </c>
      <c r="AB547" s="1">
        <v>1</v>
      </c>
      <c r="AC547" s="1">
        <v>2</v>
      </c>
      <c r="AD547" s="1">
        <v>0</v>
      </c>
      <c r="AE547" s="1">
        <v>0</v>
      </c>
      <c r="AF547" s="1" t="e">
        <f t="shared" si="123"/>
        <v>#DIV/0!</v>
      </c>
      <c r="AH547" s="1">
        <f t="shared" si="129"/>
        <v>0.44819869543401908</v>
      </c>
      <c r="AI547" s="1">
        <f t="shared" si="130"/>
        <v>8.9776136625894315E-2</v>
      </c>
      <c r="AJ547" s="1">
        <f t="shared" si="131"/>
        <v>0.96174316699347728</v>
      </c>
      <c r="AK547" s="1">
        <f t="shared" si="132"/>
        <v>205.32263810748933</v>
      </c>
      <c r="AL547" s="1" t="b">
        <f t="shared" si="133"/>
        <v>1</v>
      </c>
      <c r="AM547" s="1">
        <f t="shared" si="134"/>
        <v>38.837590655078728</v>
      </c>
      <c r="AN547" s="1" t="b">
        <f t="shared" si="135"/>
        <v>1</v>
      </c>
      <c r="AO547" s="1">
        <v>9.4879999999999995</v>
      </c>
    </row>
    <row r="548" spans="1:41">
      <c r="A548" s="7">
        <v>545</v>
      </c>
      <c r="B548" s="9" t="s">
        <v>41</v>
      </c>
      <c r="C548" s="9" t="s">
        <v>42</v>
      </c>
      <c r="D548" s="9" t="s">
        <v>41</v>
      </c>
      <c r="E548" s="16" t="s">
        <v>42</v>
      </c>
      <c r="F548" s="2" t="b">
        <f t="shared" si="121"/>
        <v>0</v>
      </c>
      <c r="G548" s="2" t="b">
        <f t="shared" si="122"/>
        <v>0</v>
      </c>
      <c r="H548" s="1" t="s">
        <v>180</v>
      </c>
      <c r="M548" s="1">
        <f>PRODUCT(SUM(PRODUCT(R548,overview!$J$7),PRODUCT(W548,overview!$K$7),PRODUCT(AB548,overview!$L$7)),1/SUM(overview!$J$7:$L$7))</f>
        <v>0.42900000000000005</v>
      </c>
      <c r="N548" s="1">
        <f>PRODUCT(SUM(PRODUCT(S548,overview!$J$7),PRODUCT(X548,overview!$K$7),PRODUCT(AC548,overview!$L$7)),1/SUM(overview!$J$7:$L$7))</f>
        <v>2.5710000000000002</v>
      </c>
      <c r="O548" s="1">
        <f t="shared" si="124"/>
        <v>9</v>
      </c>
      <c r="P548" s="1">
        <f t="shared" si="125"/>
        <v>0</v>
      </c>
      <c r="Q548" s="1">
        <f t="shared" si="128"/>
        <v>0</v>
      </c>
      <c r="R548" s="1">
        <v>0.42899999999999999</v>
      </c>
      <c r="S548" s="1">
        <v>2.5710000000000002</v>
      </c>
      <c r="T548" s="1">
        <v>5</v>
      </c>
      <c r="U548" s="1">
        <v>0</v>
      </c>
      <c r="V548" s="1">
        <f t="shared" si="126"/>
        <v>0</v>
      </c>
      <c r="W548" s="1">
        <v>0.42899999999999999</v>
      </c>
      <c r="X548" s="1">
        <v>2.5710000000000002</v>
      </c>
      <c r="Y548" s="1">
        <v>4</v>
      </c>
      <c r="Z548" s="1">
        <v>0</v>
      </c>
      <c r="AA548" s="1">
        <f t="shared" si="127"/>
        <v>0</v>
      </c>
      <c r="AB548" s="1">
        <v>0.42899999999999999</v>
      </c>
      <c r="AC548" s="1">
        <v>2.5710000000000002</v>
      </c>
      <c r="AD548" s="1">
        <v>0</v>
      </c>
      <c r="AE548" s="1">
        <v>0</v>
      </c>
      <c r="AF548" s="1" t="e">
        <f t="shared" si="123"/>
        <v>#DIV/0!</v>
      </c>
      <c r="AH548" s="1">
        <f t="shared" si="129"/>
        <v>0.4163313918478927</v>
      </c>
      <c r="AI548" s="1">
        <f t="shared" si="130"/>
        <v>6.2180724259280291E-2</v>
      </c>
      <c r="AJ548" s="1">
        <f t="shared" si="131"/>
        <v>0.85874649204864362</v>
      </c>
      <c r="AK548" s="1">
        <f t="shared" si="132"/>
        <v>256.70745798188227</v>
      </c>
      <c r="AL548" s="1" t="b">
        <f t="shared" si="133"/>
        <v>1</v>
      </c>
      <c r="AM548" s="1">
        <f t="shared" si="134"/>
        <v>36.571698045579403</v>
      </c>
      <c r="AN548" s="1" t="b">
        <f t="shared" si="135"/>
        <v>1</v>
      </c>
      <c r="AO548" s="1">
        <v>9.4879999999999995</v>
      </c>
    </row>
    <row r="549" spans="1:41">
      <c r="A549" s="7">
        <v>546</v>
      </c>
      <c r="B549" s="9" t="s">
        <v>64</v>
      </c>
      <c r="C549" s="9" t="s">
        <v>2</v>
      </c>
      <c r="D549" s="9" t="s">
        <v>93</v>
      </c>
      <c r="E549" s="16" t="s">
        <v>52</v>
      </c>
      <c r="F549" s="2" t="b">
        <f t="shared" si="121"/>
        <v>0</v>
      </c>
      <c r="G549" s="2" t="b">
        <f t="shared" si="122"/>
        <v>1</v>
      </c>
      <c r="H549" s="1" t="s">
        <v>180</v>
      </c>
      <c r="M549" s="1">
        <f>PRODUCT(SUM(PRODUCT(R549,overview!$J$7),PRODUCT(W549,overview!$K$7),PRODUCT(AB549,overview!$L$7)),1/SUM(overview!$J$7:$L$7))</f>
        <v>0.36925000000000008</v>
      </c>
      <c r="N549" s="1">
        <f>PRODUCT(SUM(PRODUCT(S549,overview!$J$7),PRODUCT(X549,overview!$K$7),PRODUCT(AC549,overview!$L$7)),1/SUM(overview!$J$7:$L$7))</f>
        <v>2.6307499999999999</v>
      </c>
      <c r="O549" s="1">
        <f t="shared" si="124"/>
        <v>9</v>
      </c>
      <c r="P549" s="1">
        <f t="shared" si="125"/>
        <v>8</v>
      </c>
      <c r="Q549" s="1">
        <f t="shared" si="128"/>
        <v>0.12476374502412707</v>
      </c>
      <c r="R549" s="1">
        <v>0.33300000000000002</v>
      </c>
      <c r="S549" s="1">
        <v>2.6669999999999998</v>
      </c>
      <c r="T549" s="1">
        <v>4</v>
      </c>
      <c r="U549" s="1">
        <v>0</v>
      </c>
      <c r="V549" s="1">
        <f t="shared" si="126"/>
        <v>0</v>
      </c>
      <c r="W549" s="1">
        <v>0.39100000000000001</v>
      </c>
      <c r="X549" s="1">
        <v>2.609</v>
      </c>
      <c r="Y549" s="1">
        <v>5</v>
      </c>
      <c r="Z549" s="1">
        <v>7</v>
      </c>
      <c r="AA549" s="1">
        <f t="shared" si="127"/>
        <v>0.20981218857799927</v>
      </c>
      <c r="AB549" s="1">
        <v>0.33300000000000002</v>
      </c>
      <c r="AC549" s="1">
        <v>2.6669999999999998</v>
      </c>
      <c r="AD549" s="1">
        <v>0</v>
      </c>
      <c r="AE549" s="1">
        <v>1</v>
      </c>
      <c r="AF549" s="1" t="e">
        <f t="shared" si="123"/>
        <v>#DIV/0!</v>
      </c>
      <c r="AH549" s="1">
        <f t="shared" si="129"/>
        <v>0.40743274443741334</v>
      </c>
      <c r="AI549" s="1">
        <f t="shared" si="130"/>
        <v>7.657004958189971E-2</v>
      </c>
      <c r="AJ549" s="1">
        <f t="shared" si="131"/>
        <v>1.0420168067226891</v>
      </c>
      <c r="AK549" s="1">
        <f t="shared" si="132"/>
        <v>194.60559263772709</v>
      </c>
      <c r="AL549" s="1" t="b">
        <f t="shared" si="133"/>
        <v>1</v>
      </c>
      <c r="AM549" s="1">
        <f t="shared" si="134"/>
        <v>29.210076382487767</v>
      </c>
      <c r="AN549" s="1" t="b">
        <f t="shared" si="135"/>
        <v>1</v>
      </c>
      <c r="AO549" s="1">
        <v>9.4879999999999995</v>
      </c>
    </row>
    <row r="550" spans="1:41">
      <c r="A550" s="7">
        <v>547</v>
      </c>
      <c r="B550" s="9" t="s">
        <v>89</v>
      </c>
      <c r="C550" s="9" t="s">
        <v>70</v>
      </c>
      <c r="D550" s="9" t="s">
        <v>74</v>
      </c>
      <c r="E550" s="16" t="s">
        <v>1</v>
      </c>
      <c r="F550" s="2" t="b">
        <f t="shared" si="121"/>
        <v>1</v>
      </c>
      <c r="G550" s="2" t="b">
        <f t="shared" si="122"/>
        <v>1</v>
      </c>
      <c r="H550" s="1" t="s">
        <v>180</v>
      </c>
      <c r="M550" s="1">
        <f>PRODUCT(SUM(PRODUCT(R550,overview!$J$7),PRODUCT(W550,overview!$K$7),PRODUCT(AB550,overview!$L$7)),1/SUM(overview!$J$7:$L$7))</f>
        <v>1.0358499999999999</v>
      </c>
      <c r="N550" s="1">
        <f>PRODUCT(SUM(PRODUCT(S550,overview!$J$7),PRODUCT(X550,overview!$K$7),PRODUCT(AC550,overview!$L$7)),1/SUM(overview!$J$7:$L$7))</f>
        <v>1.9641500000000001</v>
      </c>
      <c r="O550" s="1">
        <f t="shared" si="124"/>
        <v>10</v>
      </c>
      <c r="P550" s="1">
        <f t="shared" si="125"/>
        <v>6</v>
      </c>
      <c r="Q550" s="1">
        <f t="shared" si="128"/>
        <v>0.31642695313494384</v>
      </c>
      <c r="R550" s="1">
        <v>1</v>
      </c>
      <c r="S550" s="1">
        <v>2</v>
      </c>
      <c r="T550" s="1">
        <v>7</v>
      </c>
      <c r="U550" s="1">
        <v>1</v>
      </c>
      <c r="V550" s="1">
        <f t="shared" si="126"/>
        <v>7.1428571428571425E-2</v>
      </c>
      <c r="W550" s="1">
        <v>1.0549999999999999</v>
      </c>
      <c r="X550" s="1">
        <v>1.9450000000000001</v>
      </c>
      <c r="Y550" s="1">
        <v>3</v>
      </c>
      <c r="Z550" s="1">
        <v>4</v>
      </c>
      <c r="AA550" s="1">
        <f t="shared" si="127"/>
        <v>0.72322193658954581</v>
      </c>
      <c r="AB550" s="1">
        <v>1.0589999999999999</v>
      </c>
      <c r="AC550" s="1">
        <v>1.9410000000000001</v>
      </c>
      <c r="AD550" s="1">
        <v>0</v>
      </c>
      <c r="AE550" s="1">
        <v>1</v>
      </c>
      <c r="AF550" s="1" t="e">
        <f t="shared" si="123"/>
        <v>#DIV/0!</v>
      </c>
      <c r="AH550" s="1">
        <f t="shared" si="129"/>
        <v>0.40178684477814158</v>
      </c>
      <c r="AI550" s="1">
        <f t="shared" si="130"/>
        <v>9.3330793074203819E-2</v>
      </c>
      <c r="AJ550" s="1">
        <f t="shared" si="131"/>
        <v>1.0788764909580608</v>
      </c>
      <c r="AK550" s="1">
        <f t="shared" si="132"/>
        <v>152.62086629686519</v>
      </c>
      <c r="AL550" s="1" t="b">
        <f t="shared" si="133"/>
        <v>1</v>
      </c>
      <c r="AM550" s="1">
        <f t="shared" si="134"/>
        <v>23.61839988624445</v>
      </c>
      <c r="AN550" s="1" t="b">
        <f t="shared" si="135"/>
        <v>1</v>
      </c>
      <c r="AO550" s="1">
        <v>9.4879999999999995</v>
      </c>
    </row>
    <row r="551" spans="1:41">
      <c r="A551" s="7">
        <v>548</v>
      </c>
      <c r="B551" s="9" t="s">
        <v>49</v>
      </c>
      <c r="C551" s="9" t="s">
        <v>50</v>
      </c>
      <c r="D551" s="9" t="s">
        <v>49</v>
      </c>
      <c r="E551" s="16" t="s">
        <v>50</v>
      </c>
      <c r="F551" s="2" t="b">
        <f t="shared" si="121"/>
        <v>0</v>
      </c>
      <c r="G551" s="2" t="b">
        <f t="shared" si="122"/>
        <v>0</v>
      </c>
      <c r="H551" s="1" t="s">
        <v>180</v>
      </c>
      <c r="M551" s="1">
        <f>PRODUCT(SUM(PRODUCT(R551,overview!$J$7),PRODUCT(W551,overview!$K$7),PRODUCT(AB551,overview!$L$7)),1/SUM(overview!$J$7:$L$7))</f>
        <v>0.57750000000000001</v>
      </c>
      <c r="N551" s="1">
        <f>PRODUCT(SUM(PRODUCT(S551,overview!$J$7),PRODUCT(X551,overview!$K$7),PRODUCT(AC551,overview!$L$7)),1/SUM(overview!$J$7:$L$7))</f>
        <v>2.4225000000000003</v>
      </c>
      <c r="O551" s="1">
        <f t="shared" si="124"/>
        <v>4</v>
      </c>
      <c r="P551" s="1">
        <f t="shared" si="125"/>
        <v>24</v>
      </c>
      <c r="Q551" s="1">
        <f t="shared" si="128"/>
        <v>1.4303405572755414</v>
      </c>
      <c r="R551" s="1">
        <v>0.40300000000000002</v>
      </c>
      <c r="S551" s="1">
        <v>2.597</v>
      </c>
      <c r="T551" s="1">
        <v>2</v>
      </c>
      <c r="U551" s="1">
        <v>7</v>
      </c>
      <c r="V551" s="1">
        <f t="shared" si="126"/>
        <v>0.54312668463611857</v>
      </c>
      <c r="W551" s="1">
        <v>0.68500000000000005</v>
      </c>
      <c r="X551" s="1">
        <v>2.3149999999999999</v>
      </c>
      <c r="Y551" s="1">
        <v>2</v>
      </c>
      <c r="Z551" s="1">
        <v>17</v>
      </c>
      <c r="AA551" s="1">
        <f t="shared" si="127"/>
        <v>2.5151187904967602</v>
      </c>
      <c r="AB551" s="1">
        <v>0.33300000000000002</v>
      </c>
      <c r="AC551" s="1">
        <v>2.6669999999999998</v>
      </c>
      <c r="AD551" s="1">
        <v>0</v>
      </c>
      <c r="AE551" s="1">
        <v>0</v>
      </c>
      <c r="AF551" s="1" t="e">
        <f t="shared" si="123"/>
        <v>#DIV/0!</v>
      </c>
      <c r="AH551" s="1">
        <f t="shared" si="129"/>
        <v>0.35736650101973394</v>
      </c>
      <c r="AI551" s="1">
        <f t="shared" si="130"/>
        <v>0.11384082665819265</v>
      </c>
      <c r="AJ551" s="1">
        <f t="shared" si="131"/>
        <v>0.61230951909756581</v>
      </c>
      <c r="AK551" s="1">
        <f t="shared" si="132"/>
        <v>113.22199189250786</v>
      </c>
      <c r="AL551" s="1" t="b">
        <f t="shared" si="133"/>
        <v>1</v>
      </c>
      <c r="AM551" s="1">
        <f t="shared" si="134"/>
        <v>19.137712992325692</v>
      </c>
      <c r="AN551" s="1" t="b">
        <f t="shared" si="135"/>
        <v>1</v>
      </c>
      <c r="AO551" s="1">
        <v>9.4879999999999995</v>
      </c>
    </row>
    <row r="552" spans="1:41">
      <c r="A552" s="7">
        <v>549</v>
      </c>
      <c r="B552" s="9" t="s">
        <v>45</v>
      </c>
      <c r="C552" s="9" t="s">
        <v>46</v>
      </c>
      <c r="D552" s="9" t="s">
        <v>45</v>
      </c>
      <c r="E552" s="16" t="s">
        <v>46</v>
      </c>
      <c r="F552" s="2" t="b">
        <f t="shared" si="121"/>
        <v>0</v>
      </c>
      <c r="G552" s="2" t="b">
        <f t="shared" si="122"/>
        <v>0</v>
      </c>
      <c r="H552" s="1" t="s">
        <v>180</v>
      </c>
      <c r="M552" s="1">
        <f>PRODUCT(SUM(PRODUCT(R552,overview!$J$7),PRODUCT(W552,overview!$K$7),PRODUCT(AB552,overview!$L$7)),1/SUM(overview!$J$7:$L$7))</f>
        <v>1.04515</v>
      </c>
      <c r="N552" s="1">
        <f>PRODUCT(SUM(PRODUCT(S552,overview!$J$7),PRODUCT(X552,overview!$K$7),PRODUCT(AC552,overview!$L$7)),1/SUM(overview!$J$7:$L$7))</f>
        <v>1.9548499999999998</v>
      </c>
      <c r="O552" s="1">
        <f t="shared" si="124"/>
        <v>9</v>
      </c>
      <c r="P552" s="1">
        <f t="shared" si="125"/>
        <v>2</v>
      </c>
      <c r="Q552" s="1">
        <f t="shared" si="128"/>
        <v>0.11880991153058065</v>
      </c>
      <c r="R552" s="1">
        <v>1.054</v>
      </c>
      <c r="S552" s="1">
        <v>1.946</v>
      </c>
      <c r="T552" s="1">
        <v>5</v>
      </c>
      <c r="U552" s="1">
        <v>0</v>
      </c>
      <c r="V552" s="1">
        <f t="shared" si="126"/>
        <v>0</v>
      </c>
      <c r="W552" s="1">
        <v>1.042</v>
      </c>
      <c r="X552" s="1">
        <v>1.958</v>
      </c>
      <c r="Y552" s="1">
        <v>4</v>
      </c>
      <c r="Z552" s="1">
        <v>2</v>
      </c>
      <c r="AA552" s="1">
        <f t="shared" si="127"/>
        <v>0.26608784473953012</v>
      </c>
      <c r="AB552" s="1">
        <v>1</v>
      </c>
      <c r="AC552" s="1">
        <v>2</v>
      </c>
      <c r="AD552" s="1">
        <v>0</v>
      </c>
      <c r="AE552" s="1">
        <v>0</v>
      </c>
      <c r="AF552" s="1" t="e">
        <f t="shared" si="123"/>
        <v>#DIV/0!</v>
      </c>
      <c r="AH552" s="1">
        <f t="shared" si="129"/>
        <v>0.34967399477284006</v>
      </c>
      <c r="AI552" s="1">
        <f t="shared" si="130"/>
        <v>0.11350818594973447</v>
      </c>
      <c r="AJ552" s="1">
        <f t="shared" si="131"/>
        <v>0.61230951909756581</v>
      </c>
      <c r="AK552" s="1">
        <f t="shared" si="132"/>
        <v>68.316623945667232</v>
      </c>
      <c r="AL552" s="1" t="b">
        <f t="shared" si="133"/>
        <v>1</v>
      </c>
      <c r="AM552" s="1">
        <f t="shared" si="134"/>
        <v>15.432973331810132</v>
      </c>
      <c r="AN552" s="1" t="b">
        <f t="shared" si="135"/>
        <v>1</v>
      </c>
      <c r="AO552" s="1">
        <v>9.4879999999999995</v>
      </c>
    </row>
    <row r="553" spans="1:41">
      <c r="A553" s="7">
        <v>550</v>
      </c>
      <c r="B553" s="9" t="s">
        <v>138</v>
      </c>
      <c r="C553" s="9" t="s">
        <v>33</v>
      </c>
      <c r="D553" s="9" t="s">
        <v>30</v>
      </c>
      <c r="E553" s="16" t="s">
        <v>31</v>
      </c>
      <c r="F553" s="2" t="b">
        <f t="shared" si="121"/>
        <v>0</v>
      </c>
      <c r="G553" s="2" t="b">
        <f t="shared" si="122"/>
        <v>0</v>
      </c>
      <c r="H553" s="1" t="s">
        <v>180</v>
      </c>
      <c r="M553" s="1">
        <f>PRODUCT(SUM(PRODUCT(R553,overview!$J$7),PRODUCT(W553,overview!$K$7),PRODUCT(AB553,overview!$L$7)),1/SUM(overview!$J$7:$L$7))</f>
        <v>0.70752499999999996</v>
      </c>
      <c r="N553" s="1">
        <f>PRODUCT(SUM(PRODUCT(S553,overview!$J$7),PRODUCT(X553,overview!$K$7),PRODUCT(AC553,overview!$L$7)),1/SUM(overview!$J$7:$L$7))</f>
        <v>2.2924750000000005</v>
      </c>
      <c r="O553" s="1">
        <f t="shared" si="124"/>
        <v>8</v>
      </c>
      <c r="P553" s="1">
        <f t="shared" si="125"/>
        <v>14</v>
      </c>
      <c r="Q553" s="1">
        <f t="shared" si="128"/>
        <v>0.54010130971984416</v>
      </c>
      <c r="R553" s="1">
        <v>0.13400000000000001</v>
      </c>
      <c r="S553" s="1">
        <v>2.8660000000000001</v>
      </c>
      <c r="T553" s="1">
        <v>1</v>
      </c>
      <c r="U553" s="1">
        <v>3</v>
      </c>
      <c r="V553" s="1">
        <f t="shared" si="126"/>
        <v>0.1402651779483601</v>
      </c>
      <c r="W553" s="1">
        <v>1.0169999999999999</v>
      </c>
      <c r="X553" s="1">
        <v>1.9830000000000001</v>
      </c>
      <c r="Y553" s="1">
        <v>6</v>
      </c>
      <c r="Z553" s="1">
        <v>10</v>
      </c>
      <c r="AA553" s="1">
        <f t="shared" si="127"/>
        <v>0.85476550680786656</v>
      </c>
      <c r="AB553" s="1">
        <v>1</v>
      </c>
      <c r="AC553" s="1">
        <v>2</v>
      </c>
      <c r="AD553" s="1">
        <v>1</v>
      </c>
      <c r="AE553" s="1">
        <v>1</v>
      </c>
      <c r="AF553" s="1">
        <f t="shared" si="123"/>
        <v>0.5</v>
      </c>
      <c r="AH553" s="1">
        <f t="shared" si="129"/>
        <v>0.39411156376749523</v>
      </c>
      <c r="AI553" s="1">
        <f t="shared" si="130"/>
        <v>0.11410733897814246</v>
      </c>
      <c r="AJ553" s="1">
        <f t="shared" si="131"/>
        <v>0.56869308009652064</v>
      </c>
      <c r="AK553" s="1">
        <f t="shared" si="132"/>
        <v>31.809053256202599</v>
      </c>
      <c r="AL553" s="1" t="b">
        <f t="shared" si="133"/>
        <v>1</v>
      </c>
      <c r="AM553" s="1">
        <f t="shared" si="134"/>
        <v>12.444344688699935</v>
      </c>
      <c r="AN553" s="1" t="b">
        <f t="shared" si="135"/>
        <v>1</v>
      </c>
      <c r="AO553" s="1">
        <v>9.4879999999999995</v>
      </c>
    </row>
    <row r="554" spans="1:41">
      <c r="A554" s="7">
        <v>551</v>
      </c>
      <c r="B554" s="9" t="s">
        <v>65</v>
      </c>
      <c r="C554" s="9" t="s">
        <v>2</v>
      </c>
      <c r="D554" s="9" t="s">
        <v>65</v>
      </c>
      <c r="E554" s="16" t="s">
        <v>2</v>
      </c>
      <c r="F554" s="2" t="b">
        <f t="shared" si="121"/>
        <v>0</v>
      </c>
      <c r="G554" s="2" t="b">
        <f t="shared" si="122"/>
        <v>0</v>
      </c>
      <c r="H554" s="1" t="s">
        <v>285</v>
      </c>
      <c r="M554" s="1">
        <f>PRODUCT(SUM(PRODUCT(R554,overview!$J$7),PRODUCT(W554,overview!$K$7),PRODUCT(AB554,overview!$L$7)),1/SUM(overview!$J$7:$L$7))</f>
        <v>0.40112499999999995</v>
      </c>
      <c r="N554" s="1">
        <f>PRODUCT(SUM(PRODUCT(S554,overview!$J$7),PRODUCT(X554,overview!$K$7),PRODUCT(AC554,overview!$L$7)),1/SUM(overview!$J$7:$L$7))</f>
        <v>2.5988749999999996</v>
      </c>
      <c r="O554" s="1">
        <f t="shared" si="124"/>
        <v>7</v>
      </c>
      <c r="P554" s="1">
        <f t="shared" si="125"/>
        <v>3</v>
      </c>
      <c r="Q554" s="1">
        <f t="shared" si="128"/>
        <v>6.6148127280347954E-2</v>
      </c>
      <c r="R554" s="1">
        <v>0.33300000000000002</v>
      </c>
      <c r="S554" s="1">
        <v>2.6669999999999998</v>
      </c>
      <c r="T554" s="1">
        <v>5</v>
      </c>
      <c r="U554" s="1">
        <v>0</v>
      </c>
      <c r="V554" s="1">
        <f t="shared" si="126"/>
        <v>0</v>
      </c>
      <c r="W554" s="1">
        <v>0.442</v>
      </c>
      <c r="X554" s="1">
        <v>2.5579999999999998</v>
      </c>
      <c r="Y554" s="1">
        <v>2</v>
      </c>
      <c r="Z554" s="1">
        <v>3</v>
      </c>
      <c r="AA554" s="1">
        <f t="shared" si="127"/>
        <v>0.25918686473807662</v>
      </c>
      <c r="AB554" s="1">
        <v>0.33300000000000002</v>
      </c>
      <c r="AC554" s="1">
        <v>2.6669999999999998</v>
      </c>
      <c r="AD554" s="1">
        <v>0</v>
      </c>
      <c r="AE554" s="1">
        <v>0</v>
      </c>
      <c r="AF554" s="1" t="e">
        <f t="shared" si="123"/>
        <v>#DIV/0!</v>
      </c>
      <c r="AH554" s="1">
        <f t="shared" si="129"/>
        <v>0.3867800055780567</v>
      </c>
      <c r="AI554" s="1">
        <f t="shared" si="130"/>
        <v>0.13212320945198208</v>
      </c>
      <c r="AJ554" s="1">
        <f t="shared" si="131"/>
        <v>0.47786390698046111</v>
      </c>
      <c r="AK554" s="1">
        <f t="shared" si="132"/>
        <v>26.617647337215207</v>
      </c>
      <c r="AL554" s="1" t="b">
        <f t="shared" si="133"/>
        <v>1</v>
      </c>
      <c r="AM554" s="1">
        <f t="shared" si="134"/>
        <v>12.502161739805643</v>
      </c>
      <c r="AN554" s="1" t="b">
        <f t="shared" si="135"/>
        <v>1</v>
      </c>
      <c r="AO554" s="1">
        <v>9.4879999999999995</v>
      </c>
    </row>
    <row r="555" spans="1:41">
      <c r="A555" s="7">
        <v>552</v>
      </c>
      <c r="B555" s="9" t="s">
        <v>65</v>
      </c>
      <c r="C555" s="9" t="s">
        <v>2</v>
      </c>
      <c r="D555" s="9" t="s">
        <v>51</v>
      </c>
      <c r="E555" s="16" t="s">
        <v>52</v>
      </c>
      <c r="F555" s="2" t="b">
        <f t="shared" si="121"/>
        <v>1</v>
      </c>
      <c r="G555" s="2" t="b">
        <f t="shared" si="122"/>
        <v>0</v>
      </c>
      <c r="H555" s="1" t="s">
        <v>285</v>
      </c>
      <c r="M555" s="1">
        <f>PRODUCT(SUM(PRODUCT(R555,overview!$J$7),PRODUCT(W555,overview!$K$7),PRODUCT(AB555,overview!$L$7)),1/SUM(overview!$J$7:$L$7))</f>
        <v>0.33942500000000003</v>
      </c>
      <c r="N555" s="1">
        <f>PRODUCT(SUM(PRODUCT(S555,overview!$J$7),PRODUCT(X555,overview!$K$7),PRODUCT(AC555,overview!$L$7)),1/SUM(overview!$J$7:$L$7))</f>
        <v>2.6605750000000001</v>
      </c>
      <c r="O555" s="1">
        <f t="shared" si="124"/>
        <v>7.7</v>
      </c>
      <c r="P555" s="1">
        <f t="shared" si="125"/>
        <v>8.3000000000000007</v>
      </c>
      <c r="Q555" s="1">
        <f t="shared" si="128"/>
        <v>0.13751677787647457</v>
      </c>
      <c r="R555" s="1">
        <v>0.34599999999999997</v>
      </c>
      <c r="S555" s="1">
        <v>2.6539999999999999</v>
      </c>
      <c r="T555" s="1">
        <v>5.7</v>
      </c>
      <c r="U555" s="1">
        <v>6.3</v>
      </c>
      <c r="V555" s="1">
        <f t="shared" si="126"/>
        <v>0.14409233332011262</v>
      </c>
      <c r="W555" s="1">
        <v>0.33600000000000002</v>
      </c>
      <c r="X555" s="1">
        <v>2.6640000000000001</v>
      </c>
      <c r="Y555" s="1">
        <v>2</v>
      </c>
      <c r="Z555" s="1">
        <v>1</v>
      </c>
      <c r="AA555" s="1">
        <f t="shared" si="127"/>
        <v>6.3063063063063057E-2</v>
      </c>
      <c r="AB555" s="1">
        <v>0.33300000000000002</v>
      </c>
      <c r="AC555" s="1">
        <v>2.6669999999999998</v>
      </c>
      <c r="AD555" s="1">
        <v>0</v>
      </c>
      <c r="AE555" s="1">
        <v>1</v>
      </c>
      <c r="AF555" s="1" t="e">
        <f t="shared" si="123"/>
        <v>#DIV/0!</v>
      </c>
      <c r="AH555" s="1">
        <f t="shared" si="129"/>
        <v>0.32063699012851554</v>
      </c>
      <c r="AI555" s="1">
        <f t="shared" si="130"/>
        <v>0.11976778982504203</v>
      </c>
      <c r="AJ555" s="1">
        <f t="shared" si="131"/>
        <v>0.26504638503411798</v>
      </c>
      <c r="AK555" s="1">
        <f t="shared" si="132"/>
        <v>17.905921881039347</v>
      </c>
      <c r="AL555" s="1" t="b">
        <f t="shared" si="133"/>
        <v>1</v>
      </c>
      <c r="AM555" s="1">
        <f t="shared" si="134"/>
        <v>12.089601396103577</v>
      </c>
      <c r="AN555" s="1" t="b">
        <f t="shared" si="135"/>
        <v>1</v>
      </c>
      <c r="AO555" s="1">
        <v>9.4879999999999995</v>
      </c>
    </row>
    <row r="556" spans="1:41">
      <c r="A556" s="7">
        <v>553</v>
      </c>
      <c r="B556" s="9" t="s">
        <v>47</v>
      </c>
      <c r="C556" s="9" t="s">
        <v>48</v>
      </c>
      <c r="D556" s="9" t="s">
        <v>47</v>
      </c>
      <c r="E556" s="16" t="s">
        <v>48</v>
      </c>
      <c r="F556" s="2" t="b">
        <f t="shared" si="121"/>
        <v>0</v>
      </c>
      <c r="G556" s="2" t="b">
        <f t="shared" si="122"/>
        <v>0</v>
      </c>
      <c r="H556" s="1" t="s">
        <v>285</v>
      </c>
      <c r="M556" s="1">
        <f>PRODUCT(SUM(PRODUCT(R556,overview!$J$7),PRODUCT(W556,overview!$K$7),PRODUCT(AB556,overview!$L$7)),1/SUM(overview!$J$7:$L$7))</f>
        <v>0.88067499999999999</v>
      </c>
      <c r="N556" s="1">
        <f>PRODUCT(SUM(PRODUCT(S556,overview!$J$7),PRODUCT(X556,overview!$K$7),PRODUCT(AC556,overview!$L$7)),1/SUM(overview!$J$7:$L$7))</f>
        <v>2.1193249999999999</v>
      </c>
      <c r="O556" s="1">
        <f t="shared" si="124"/>
        <v>16.7</v>
      </c>
      <c r="P556" s="1">
        <f t="shared" si="125"/>
        <v>6.3</v>
      </c>
      <c r="Q556" s="1">
        <f t="shared" si="128"/>
        <v>0.15676250156193811</v>
      </c>
      <c r="R556" s="1">
        <v>0.83</v>
      </c>
      <c r="S556" s="1">
        <v>2.17</v>
      </c>
      <c r="T556" s="1">
        <v>9.1999999999999993</v>
      </c>
      <c r="U556" s="1">
        <v>4.8</v>
      </c>
      <c r="V556" s="1">
        <f t="shared" si="126"/>
        <v>0.1995592065718293</v>
      </c>
      <c r="W556" s="1">
        <v>0.91</v>
      </c>
      <c r="X556" s="1">
        <v>2.09</v>
      </c>
      <c r="Y556" s="1">
        <v>7.5</v>
      </c>
      <c r="Z556" s="1">
        <v>1.5</v>
      </c>
      <c r="AA556" s="1">
        <f t="shared" si="127"/>
        <v>8.7081339712918676E-2</v>
      </c>
      <c r="AB556" s="1">
        <v>0.85699999999999998</v>
      </c>
      <c r="AC556" s="1">
        <v>2.1429999999999998</v>
      </c>
      <c r="AD556" s="1">
        <v>0</v>
      </c>
      <c r="AE556" s="1">
        <v>0</v>
      </c>
      <c r="AF556" s="1" t="e">
        <f t="shared" si="123"/>
        <v>#DIV/0!</v>
      </c>
      <c r="AH556" s="1">
        <f t="shared" si="129"/>
        <v>0.31069004741859496</v>
      </c>
      <c r="AI556" s="1">
        <f t="shared" si="130"/>
        <v>8.9543976139404735E-2</v>
      </c>
      <c r="AJ556" s="1">
        <f t="shared" si="131"/>
        <v>0.3856424517161251</v>
      </c>
      <c r="AK556" s="1">
        <f t="shared" si="132"/>
        <v>9.2044261496247</v>
      </c>
      <c r="AL556" s="1" t="b">
        <f t="shared" si="133"/>
        <v>0</v>
      </c>
      <c r="AM556" s="1">
        <f t="shared" si="134"/>
        <v>9.5272318583226827</v>
      </c>
      <c r="AN556" s="1" t="b">
        <f t="shared" si="135"/>
        <v>1</v>
      </c>
      <c r="AO556" s="1">
        <v>9.4879999999999995</v>
      </c>
    </row>
    <row r="557" spans="1:41">
      <c r="A557" s="7">
        <v>554</v>
      </c>
      <c r="B557" s="9" t="s">
        <v>74</v>
      </c>
      <c r="C557" s="9" t="s">
        <v>1</v>
      </c>
      <c r="D557" s="9" t="s">
        <v>75</v>
      </c>
      <c r="E557" s="16" t="s">
        <v>1</v>
      </c>
      <c r="F557" s="2" t="b">
        <f t="shared" ref="F557:F620" si="136">AND(NOT(B557=D557),OR(B557="CAT",B557="CAC",B557="ATA",B557="ATT",B557="TTA",B557="ATG",B557="CCG",B557="AGA",B557="CGG",B557="AGG",B557="CGA",B557="CGC",B557="TCC",B557="ACG",B557="ACC",B557="GTA",B557="TGG",B557="TAT",D557="GAA",D557="GAT",D557="GAG",D557="AAG",D557="AAA",D557="CTA",D557="CTT",D557="CTC",D557="AAC",D557="CCA",D557="CCT",D557="CAG",D557="CAA",D557="CGT",D557="AGT",D557="AGC",D557="TCA",D557="TCT",D557="GTC"))</f>
        <v>1</v>
      </c>
      <c r="G557" s="2" t="b">
        <f t="shared" ref="G557:G620" si="137">AND(NOT(D557=B557),OR(D557="CAT",D557="CAC",D557="ATA",D557="ATT",D557="TTA",D557="ATG",D557="CCG",D557="AGA",D557="CGG",D557="AGG",D557="CGA",D557="CGC",D557="TCC",D557="ACG",D557="ACC",D557="GTA",D557="TGG",D557="TAT",B557="GAA",B557="GAT",B557="GAG",B557="AAG",B557="AAA",B557="CTA",B557="CTT",B557="CTC",B557="AAC",B557="CCA",B557="CCT",B557="CAG",B557="CAA",B557="CGT",B557="AGT",B557="AGC",B557="TCA",B557="TCT",B557="GTC"))</f>
        <v>1</v>
      </c>
      <c r="H557" s="1" t="s">
        <v>285</v>
      </c>
      <c r="M557" s="1">
        <f>PRODUCT(SUM(PRODUCT(R557,overview!$J$7),PRODUCT(W557,overview!$K$7),PRODUCT(AB557,overview!$L$7)),1/SUM(overview!$J$7:$L$7))</f>
        <v>1.0082500000000001</v>
      </c>
      <c r="N557" s="1">
        <f>PRODUCT(SUM(PRODUCT(S557,overview!$J$7),PRODUCT(X557,overview!$K$7),PRODUCT(AC557,overview!$L$7)),1/SUM(overview!$J$7:$L$7))</f>
        <v>1.9917499999999997</v>
      </c>
      <c r="O557" s="1">
        <f t="shared" si="124"/>
        <v>17</v>
      </c>
      <c r="P557" s="1">
        <f t="shared" si="125"/>
        <v>8</v>
      </c>
      <c r="Q557" s="1">
        <f t="shared" si="128"/>
        <v>0.23821794313307101</v>
      </c>
      <c r="R557" s="1">
        <v>1.048</v>
      </c>
      <c r="S557" s="1">
        <v>1.952</v>
      </c>
      <c r="T557" s="1">
        <v>10</v>
      </c>
      <c r="U557" s="1">
        <v>4</v>
      </c>
      <c r="V557" s="1">
        <f t="shared" si="126"/>
        <v>0.21475409836065576</v>
      </c>
      <c r="W557" s="1">
        <v>0.98399999999999999</v>
      </c>
      <c r="X557" s="1">
        <v>2.016</v>
      </c>
      <c r="Y557" s="1">
        <v>6</v>
      </c>
      <c r="Z557" s="1">
        <v>4</v>
      </c>
      <c r="AA557" s="1">
        <f t="shared" si="127"/>
        <v>0.32539682539682541</v>
      </c>
      <c r="AB557" s="1">
        <v>1.0580000000000001</v>
      </c>
      <c r="AC557" s="1">
        <v>1.9419999999999999</v>
      </c>
      <c r="AD557" s="1">
        <v>1</v>
      </c>
      <c r="AE557" s="1">
        <v>0</v>
      </c>
      <c r="AF557" s="1">
        <f t="shared" si="123"/>
        <v>0</v>
      </c>
      <c r="AH557" s="1">
        <f t="shared" si="129"/>
        <v>0.26375593372128042</v>
      </c>
      <c r="AI557" s="1">
        <f t="shared" si="130"/>
        <v>8.1210633430218046E-2</v>
      </c>
      <c r="AJ557" s="1">
        <f t="shared" si="131"/>
        <v>0.2259454640017832</v>
      </c>
      <c r="AK557" s="1">
        <f t="shared" si="132"/>
        <v>5.279072554431691</v>
      </c>
      <c r="AL557" s="1" t="b">
        <f t="shared" si="133"/>
        <v>0</v>
      </c>
      <c r="AM557" s="1">
        <f t="shared" si="134"/>
        <v>8.4302075763581268</v>
      </c>
      <c r="AN557" s="1" t="b">
        <f t="shared" si="135"/>
        <v>0</v>
      </c>
      <c r="AO557" s="1">
        <v>9.4879999999999995</v>
      </c>
    </row>
    <row r="558" spans="1:41">
      <c r="A558" s="7">
        <v>555</v>
      </c>
      <c r="B558" s="9" t="s">
        <v>32</v>
      </c>
      <c r="C558" s="9" t="s">
        <v>33</v>
      </c>
      <c r="D558" s="9" t="s">
        <v>32</v>
      </c>
      <c r="E558" s="16" t="s">
        <v>33</v>
      </c>
      <c r="F558" s="2" t="b">
        <f t="shared" si="136"/>
        <v>0</v>
      </c>
      <c r="G558" s="2" t="b">
        <f t="shared" si="137"/>
        <v>0</v>
      </c>
      <c r="H558" s="1" t="s">
        <v>285</v>
      </c>
      <c r="M558" s="1">
        <f>PRODUCT(SUM(PRODUCT(R558,overview!$J$7),PRODUCT(W558,overview!$K$7),PRODUCT(AB558,overview!$L$7)),1/SUM(overview!$J$7:$L$7))</f>
        <v>1</v>
      </c>
      <c r="N558" s="1">
        <f>PRODUCT(SUM(PRODUCT(S558,overview!$J$7),PRODUCT(X558,overview!$K$7),PRODUCT(AC558,overview!$L$7)),1/SUM(overview!$J$7:$L$7))</f>
        <v>2</v>
      </c>
      <c r="O558" s="1">
        <f t="shared" si="124"/>
        <v>13</v>
      </c>
      <c r="P558" s="1">
        <f t="shared" si="125"/>
        <v>0</v>
      </c>
      <c r="Q558" s="1">
        <f t="shared" si="128"/>
        <v>0</v>
      </c>
      <c r="R558" s="1">
        <v>1</v>
      </c>
      <c r="S558" s="1">
        <v>2</v>
      </c>
      <c r="T558" s="1">
        <v>7</v>
      </c>
      <c r="U558" s="1">
        <v>0</v>
      </c>
      <c r="V558" s="1">
        <f t="shared" si="126"/>
        <v>0</v>
      </c>
      <c r="W558" s="1">
        <v>1</v>
      </c>
      <c r="X558" s="1">
        <v>2</v>
      </c>
      <c r="Y558" s="1">
        <v>6</v>
      </c>
      <c r="Z558" s="1">
        <v>0</v>
      </c>
      <c r="AA558" s="1">
        <f t="shared" si="127"/>
        <v>0</v>
      </c>
      <c r="AB558" s="1">
        <v>1</v>
      </c>
      <c r="AC558" s="1">
        <v>2</v>
      </c>
      <c r="AD558" s="1">
        <v>0</v>
      </c>
      <c r="AE558" s="1">
        <v>0</v>
      </c>
      <c r="AF558" s="1" t="e">
        <f t="shared" si="123"/>
        <v>#DIV/0!</v>
      </c>
      <c r="AH558" s="1">
        <f t="shared" si="129"/>
        <v>0.2057494307350905</v>
      </c>
      <c r="AI558" s="1">
        <f t="shared" si="130"/>
        <v>8.3201128747159056E-2</v>
      </c>
      <c r="AJ558" s="1">
        <f t="shared" si="131"/>
        <v>0.11633857532404469</v>
      </c>
      <c r="AK558" s="1">
        <f t="shared" si="132"/>
        <v>5.4599916739068348</v>
      </c>
      <c r="AL558" s="1" t="b">
        <f t="shared" si="133"/>
        <v>0</v>
      </c>
      <c r="AM558" s="1">
        <f t="shared" si="134"/>
        <v>8.9976198722112297</v>
      </c>
      <c r="AN558" s="1" t="b">
        <f t="shared" si="135"/>
        <v>0</v>
      </c>
      <c r="AO558" s="1">
        <v>9.4879999999999995</v>
      </c>
    </row>
    <row r="559" spans="1:41">
      <c r="A559" s="7">
        <v>556</v>
      </c>
      <c r="B559" s="9" t="s">
        <v>85</v>
      </c>
      <c r="C559" s="9" t="s">
        <v>86</v>
      </c>
      <c r="D559" s="9" t="s">
        <v>85</v>
      </c>
      <c r="E559" s="16" t="s">
        <v>86</v>
      </c>
      <c r="F559" s="2" t="b">
        <f t="shared" si="136"/>
        <v>0</v>
      </c>
      <c r="G559" s="2" t="b">
        <f t="shared" si="137"/>
        <v>0</v>
      </c>
      <c r="H559" s="1" t="s">
        <v>285</v>
      </c>
      <c r="M559" s="1">
        <f>PRODUCT(SUM(PRODUCT(R559,overview!$J$7),PRODUCT(W559,overview!$K$7),PRODUCT(AB559,overview!$L$7)),1/SUM(overview!$J$7:$L$7))</f>
        <v>3.8750000000000007E-2</v>
      </c>
      <c r="N559" s="1">
        <f>PRODUCT(SUM(PRODUCT(S559,overview!$J$7),PRODUCT(X559,overview!$K$7),PRODUCT(AC559,overview!$L$7)),1/SUM(overview!$J$7:$L$7))</f>
        <v>2.9612500000000002</v>
      </c>
      <c r="O559" s="1">
        <f t="shared" si="124"/>
        <v>1</v>
      </c>
      <c r="P559" s="1">
        <f t="shared" si="125"/>
        <v>6</v>
      </c>
      <c r="Q559" s="1">
        <f t="shared" si="128"/>
        <v>7.8514140987758552E-2</v>
      </c>
      <c r="R559" s="1">
        <v>0</v>
      </c>
      <c r="S559" s="1">
        <v>3</v>
      </c>
      <c r="T559" s="1">
        <v>0</v>
      </c>
      <c r="U559" s="1">
        <v>0</v>
      </c>
      <c r="V559" s="1" t="e">
        <f t="shared" si="126"/>
        <v>#DIV/0!</v>
      </c>
      <c r="W559" s="1">
        <v>6.2E-2</v>
      </c>
      <c r="X559" s="1">
        <v>2.9380000000000002</v>
      </c>
      <c r="Y559" s="1">
        <v>1</v>
      </c>
      <c r="Z559" s="1">
        <v>6</v>
      </c>
      <c r="AA559" s="1">
        <f t="shared" si="127"/>
        <v>0.12661674608577261</v>
      </c>
      <c r="AB559" s="1">
        <v>0</v>
      </c>
      <c r="AC559" s="1">
        <v>3</v>
      </c>
      <c r="AD559" s="1">
        <v>0</v>
      </c>
      <c r="AE559" s="1">
        <v>0</v>
      </c>
      <c r="AF559" s="1" t="e">
        <f t="shared" si="123"/>
        <v>#DIV/0!</v>
      </c>
      <c r="AH559" s="1">
        <f t="shared" si="129"/>
        <v>0.25811303613745346</v>
      </c>
      <c r="AI559" s="1">
        <f t="shared" si="130"/>
        <v>9.5636993080132085E-2</v>
      </c>
      <c r="AJ559" s="1">
        <f t="shared" si="131"/>
        <v>0.1803462015562155</v>
      </c>
      <c r="AK559" s="1">
        <f t="shared" si="132"/>
        <v>3.4476959115364538</v>
      </c>
      <c r="AL559" s="1" t="b">
        <f t="shared" si="133"/>
        <v>0</v>
      </c>
      <c r="AM559" s="1">
        <f t="shared" si="134"/>
        <v>9.3148872653782782</v>
      </c>
      <c r="AN559" s="1" t="b">
        <f t="shared" si="135"/>
        <v>0</v>
      </c>
      <c r="AO559" s="1">
        <v>9.4879999999999995</v>
      </c>
    </row>
    <row r="560" spans="1:41">
      <c r="A560" s="7">
        <v>557</v>
      </c>
      <c r="B560" s="9" t="s">
        <v>30</v>
      </c>
      <c r="C560" s="9" t="s">
        <v>31</v>
      </c>
      <c r="D560" s="9" t="s">
        <v>30</v>
      </c>
      <c r="E560" s="16" t="s">
        <v>31</v>
      </c>
      <c r="F560" s="2" t="b">
        <f t="shared" si="136"/>
        <v>0</v>
      </c>
      <c r="G560" s="2" t="b">
        <f t="shared" si="137"/>
        <v>0</v>
      </c>
      <c r="H560" s="1" t="s">
        <v>285</v>
      </c>
      <c r="M560" s="1">
        <f>PRODUCT(SUM(PRODUCT(R560,overview!$J$7),PRODUCT(W560,overview!$K$7),PRODUCT(AB560,overview!$L$7)),1/SUM(overview!$J$7:$L$7))</f>
        <v>1.0244</v>
      </c>
      <c r="N560" s="1">
        <f>PRODUCT(SUM(PRODUCT(S560,overview!$J$7),PRODUCT(X560,overview!$K$7),PRODUCT(AC560,overview!$L$7)),1/SUM(overview!$J$7:$L$7))</f>
        <v>1.9756</v>
      </c>
      <c r="O560" s="1">
        <f t="shared" si="124"/>
        <v>16</v>
      </c>
      <c r="P560" s="1">
        <f t="shared" si="125"/>
        <v>7</v>
      </c>
      <c r="Q560" s="1">
        <f t="shared" si="128"/>
        <v>0.22685513261793888</v>
      </c>
      <c r="R560" s="1">
        <v>1.0089999999999999</v>
      </c>
      <c r="S560" s="1">
        <v>1.9910000000000001</v>
      </c>
      <c r="T560" s="1">
        <v>7</v>
      </c>
      <c r="U560" s="1">
        <v>2</v>
      </c>
      <c r="V560" s="1">
        <f t="shared" si="126"/>
        <v>0.14479443208724974</v>
      </c>
      <c r="W560" s="1">
        <v>1.034</v>
      </c>
      <c r="X560" s="1">
        <v>1.966</v>
      </c>
      <c r="Y560" s="1">
        <v>9</v>
      </c>
      <c r="Z560" s="1">
        <v>5</v>
      </c>
      <c r="AA560" s="1">
        <f t="shared" si="127"/>
        <v>0.29218944274895448</v>
      </c>
      <c r="AB560" s="1">
        <v>1</v>
      </c>
      <c r="AC560" s="1">
        <v>2</v>
      </c>
      <c r="AD560" s="1">
        <v>0</v>
      </c>
      <c r="AE560" s="1">
        <v>0</v>
      </c>
      <c r="AF560" s="1" t="e">
        <f t="shared" si="123"/>
        <v>#DIV/0!</v>
      </c>
      <c r="AH560" s="1">
        <f t="shared" si="129"/>
        <v>0.26830893555826624</v>
      </c>
      <c r="AI560" s="1">
        <f t="shared" si="130"/>
        <v>7.8905613902313182E-2</v>
      </c>
      <c r="AJ560" s="1">
        <f t="shared" si="131"/>
        <v>0.20427205428747688</v>
      </c>
      <c r="AK560" s="1">
        <f t="shared" si="132"/>
        <v>3.2017953639214825</v>
      </c>
      <c r="AL560" s="1" t="b">
        <f t="shared" si="133"/>
        <v>0</v>
      </c>
      <c r="AM560" s="1">
        <f t="shared" si="134"/>
        <v>10.320759181400629</v>
      </c>
      <c r="AN560" s="1" t="b">
        <f t="shared" si="135"/>
        <v>1</v>
      </c>
      <c r="AO560" s="1">
        <v>9.4879999999999995</v>
      </c>
    </row>
    <row r="561" spans="1:41">
      <c r="A561" s="7">
        <v>558</v>
      </c>
      <c r="B561" s="9" t="s">
        <v>85</v>
      </c>
      <c r="C561" s="9" t="s">
        <v>86</v>
      </c>
      <c r="D561" s="9" t="s">
        <v>85</v>
      </c>
      <c r="E561" s="16" t="s">
        <v>86</v>
      </c>
      <c r="F561" s="2" t="b">
        <f t="shared" si="136"/>
        <v>0</v>
      </c>
      <c r="G561" s="2" t="b">
        <f t="shared" si="137"/>
        <v>0</v>
      </c>
      <c r="H561" s="1" t="s">
        <v>285</v>
      </c>
      <c r="M561" s="1">
        <f>PRODUCT(SUM(PRODUCT(R561,overview!$J$7),PRODUCT(W561,overview!$K$7),PRODUCT(AB561,overview!$L$7)),1/SUM(overview!$J$7:$L$7))</f>
        <v>0</v>
      </c>
      <c r="N561" s="1">
        <f>PRODUCT(SUM(PRODUCT(S561,overview!$J$7),PRODUCT(X561,overview!$K$7),PRODUCT(AC561,overview!$L$7)),1/SUM(overview!$J$7:$L$7))</f>
        <v>3</v>
      </c>
      <c r="O561" s="1">
        <f t="shared" si="124"/>
        <v>0</v>
      </c>
      <c r="P561" s="1">
        <f t="shared" si="125"/>
        <v>0</v>
      </c>
      <c r="Q561" s="1" t="e">
        <f t="shared" si="128"/>
        <v>#DIV/0!</v>
      </c>
      <c r="R561" s="1">
        <v>0</v>
      </c>
      <c r="S561" s="1">
        <v>3</v>
      </c>
      <c r="T561" s="1">
        <v>0</v>
      </c>
      <c r="U561" s="1">
        <v>0</v>
      </c>
      <c r="V561" s="1" t="e">
        <f t="shared" si="126"/>
        <v>#DIV/0!</v>
      </c>
      <c r="W561" s="1">
        <v>0</v>
      </c>
      <c r="X561" s="1">
        <v>3</v>
      </c>
      <c r="Y561" s="1">
        <v>0</v>
      </c>
      <c r="Z561" s="1">
        <v>0</v>
      </c>
      <c r="AA561" s="1" t="e">
        <f t="shared" si="127"/>
        <v>#DIV/0!</v>
      </c>
      <c r="AB561" s="1">
        <v>0</v>
      </c>
      <c r="AC561" s="1">
        <v>3</v>
      </c>
      <c r="AD561" s="1">
        <v>0</v>
      </c>
      <c r="AE561" s="1">
        <v>0</v>
      </c>
      <c r="AF561" s="1" t="e">
        <f t="shared" si="123"/>
        <v>#DIV/0!</v>
      </c>
      <c r="AH561" s="1">
        <f t="shared" si="129"/>
        <v>0.25111007892000614</v>
      </c>
      <c r="AI561" s="1">
        <f t="shared" si="130"/>
        <v>5.3270052390434391E-2</v>
      </c>
      <c r="AJ561" s="1">
        <f t="shared" si="131"/>
        <v>0.18537414965986398</v>
      </c>
      <c r="AK561" s="1">
        <f t="shared" si="132"/>
        <v>5.2496305899227709</v>
      </c>
      <c r="AL561" s="1" t="b">
        <f t="shared" si="133"/>
        <v>0</v>
      </c>
      <c r="AM561" s="1">
        <f t="shared" si="134"/>
        <v>12.397025309812225</v>
      </c>
      <c r="AN561" s="1" t="b">
        <f t="shared" si="135"/>
        <v>1</v>
      </c>
      <c r="AO561" s="1">
        <v>9.4879999999999995</v>
      </c>
    </row>
    <row r="562" spans="1:41">
      <c r="A562" s="7">
        <v>559</v>
      </c>
      <c r="B562" s="9" t="s">
        <v>90</v>
      </c>
      <c r="C562" s="9" t="s">
        <v>91</v>
      </c>
      <c r="D562" s="9" t="s">
        <v>28</v>
      </c>
      <c r="E562" s="16" t="s">
        <v>29</v>
      </c>
      <c r="F562" s="2" t="b">
        <f t="shared" si="136"/>
        <v>1</v>
      </c>
      <c r="G562" s="2" t="b">
        <f t="shared" si="137"/>
        <v>1</v>
      </c>
      <c r="H562" s="1" t="s">
        <v>285</v>
      </c>
      <c r="M562" s="1">
        <f>PRODUCT(SUM(PRODUCT(R562,overview!$J$7),PRODUCT(W562,overview!$K$7),PRODUCT(AB562,overview!$L$7)),1/SUM(overview!$J$7:$L$7))</f>
        <v>0.55812499999999998</v>
      </c>
      <c r="N562" s="1">
        <f>PRODUCT(SUM(PRODUCT(S562,overview!$J$7),PRODUCT(X562,overview!$K$7),PRODUCT(AC562,overview!$L$7)),1/SUM(overview!$J$7:$L$7))</f>
        <v>2.4418749999999996</v>
      </c>
      <c r="O562" s="1">
        <f t="shared" si="124"/>
        <v>7</v>
      </c>
      <c r="P562" s="1">
        <f t="shared" si="125"/>
        <v>21</v>
      </c>
      <c r="Q562" s="1">
        <f t="shared" si="128"/>
        <v>0.68569234706936277</v>
      </c>
      <c r="R562" s="1">
        <v>1.2999999999999999E-2</v>
      </c>
      <c r="S562" s="1">
        <v>2.9870000000000001</v>
      </c>
      <c r="T562" s="1">
        <v>0</v>
      </c>
      <c r="U562" s="1">
        <v>1</v>
      </c>
      <c r="V562" s="1" t="e">
        <f t="shared" si="126"/>
        <v>#DIV/0!</v>
      </c>
      <c r="W562" s="1">
        <v>0.879</v>
      </c>
      <c r="X562" s="1">
        <v>2.121</v>
      </c>
      <c r="Y562" s="1">
        <v>7</v>
      </c>
      <c r="Z562" s="1">
        <v>19</v>
      </c>
      <c r="AA562" s="1">
        <f t="shared" si="127"/>
        <v>1.124873711860982</v>
      </c>
      <c r="AB562" s="1">
        <v>0.16800000000000001</v>
      </c>
      <c r="AC562" s="1">
        <v>2.8319999999999999</v>
      </c>
      <c r="AD562" s="1">
        <v>0</v>
      </c>
      <c r="AE562" s="1">
        <v>1</v>
      </c>
      <c r="AF562" s="1" t="e">
        <f t="shared" si="123"/>
        <v>#DIV/0!</v>
      </c>
      <c r="AH562" s="1">
        <f t="shared" si="129"/>
        <v>0.23482040401872323</v>
      </c>
      <c r="AI562" s="1">
        <f t="shared" si="130"/>
        <v>4.7199971263335617E-2</v>
      </c>
      <c r="AJ562" s="1">
        <f t="shared" si="131"/>
        <v>0.15082476963330932</v>
      </c>
      <c r="AK562" s="1">
        <f t="shared" si="132"/>
        <v>6.6852395542714627</v>
      </c>
      <c r="AL562" s="1" t="b">
        <f t="shared" si="133"/>
        <v>0</v>
      </c>
      <c r="AM562" s="1">
        <f t="shared" si="134"/>
        <v>12.644544619536843</v>
      </c>
      <c r="AN562" s="1" t="b">
        <f t="shared" si="135"/>
        <v>1</v>
      </c>
      <c r="AO562" s="1">
        <v>9.4879999999999995</v>
      </c>
    </row>
    <row r="563" spans="1:41">
      <c r="A563" s="7">
        <v>560</v>
      </c>
      <c r="B563" s="9" t="s">
        <v>98</v>
      </c>
      <c r="C563" s="9" t="s">
        <v>50</v>
      </c>
      <c r="D563" s="9" t="s">
        <v>49</v>
      </c>
      <c r="E563" s="16" t="s">
        <v>50</v>
      </c>
      <c r="F563" s="2" t="b">
        <f t="shared" si="136"/>
        <v>0</v>
      </c>
      <c r="G563" s="2" t="b">
        <f t="shared" si="137"/>
        <v>0</v>
      </c>
      <c r="H563" s="1" t="s">
        <v>285</v>
      </c>
      <c r="M563" s="1">
        <f>PRODUCT(SUM(PRODUCT(R563,overview!$J$7),PRODUCT(W563,overview!$K$7),PRODUCT(AB563,overview!$L$7)),1/SUM(overview!$J$7:$L$7))</f>
        <v>0.33300000000000007</v>
      </c>
      <c r="N563" s="1">
        <f>PRODUCT(SUM(PRODUCT(S563,overview!$J$7),PRODUCT(X563,overview!$K$7),PRODUCT(AC563,overview!$L$7)),1/SUM(overview!$J$7:$L$7))</f>
        <v>2.6669999999999998</v>
      </c>
      <c r="O563" s="1">
        <f t="shared" si="124"/>
        <v>7</v>
      </c>
      <c r="P563" s="1">
        <f t="shared" si="125"/>
        <v>0</v>
      </c>
      <c r="Q563" s="1">
        <f t="shared" si="128"/>
        <v>0</v>
      </c>
      <c r="R563" s="1">
        <v>0.33300000000000002</v>
      </c>
      <c r="S563" s="1">
        <v>2.6669999999999998</v>
      </c>
      <c r="T563" s="1">
        <v>2</v>
      </c>
      <c r="U563" s="1">
        <v>0</v>
      </c>
      <c r="V563" s="1">
        <f t="shared" si="126"/>
        <v>0</v>
      </c>
      <c r="W563" s="1">
        <v>0.33300000000000002</v>
      </c>
      <c r="X563" s="1">
        <v>2.6669999999999998</v>
      </c>
      <c r="Y563" s="1">
        <v>4</v>
      </c>
      <c r="Z563" s="1">
        <v>0</v>
      </c>
      <c r="AA563" s="1">
        <f t="shared" si="127"/>
        <v>0</v>
      </c>
      <c r="AB563" s="1">
        <v>0.33300000000000002</v>
      </c>
      <c r="AC563" s="1">
        <v>2.6669999999999998</v>
      </c>
      <c r="AD563" s="1">
        <v>1</v>
      </c>
      <c r="AE563" s="1">
        <v>0</v>
      </c>
      <c r="AF563" s="1">
        <f t="shared" si="123"/>
        <v>0</v>
      </c>
      <c r="AH563" s="1">
        <f t="shared" si="129"/>
        <v>0.26083591736337353</v>
      </c>
      <c r="AI563" s="1">
        <f t="shared" si="130"/>
        <v>7.1403702982650363E-2</v>
      </c>
      <c r="AJ563" s="1">
        <f t="shared" si="131"/>
        <v>0.22868419093007664</v>
      </c>
      <c r="AK563" s="1">
        <f t="shared" si="132"/>
        <v>6.6003155993281064</v>
      </c>
      <c r="AL563" s="1" t="b">
        <f t="shared" si="133"/>
        <v>0</v>
      </c>
      <c r="AM563" s="1">
        <f t="shared" si="134"/>
        <v>11.856275637217994</v>
      </c>
      <c r="AN563" s="1" t="b">
        <f t="shared" si="135"/>
        <v>1</v>
      </c>
      <c r="AO563" s="1">
        <v>9.4879999999999995</v>
      </c>
    </row>
    <row r="564" spans="1:41">
      <c r="A564" s="7">
        <v>561</v>
      </c>
      <c r="B564" s="9" t="s">
        <v>47</v>
      </c>
      <c r="C564" s="9" t="s">
        <v>48</v>
      </c>
      <c r="D564" s="9" t="s">
        <v>62</v>
      </c>
      <c r="E564" s="16" t="s">
        <v>48</v>
      </c>
      <c r="F564" s="2" t="b">
        <f t="shared" si="136"/>
        <v>1</v>
      </c>
      <c r="G564" s="2" t="b">
        <f t="shared" si="137"/>
        <v>0</v>
      </c>
      <c r="H564" s="1" t="s">
        <v>285</v>
      </c>
      <c r="M564" s="1">
        <f>PRODUCT(SUM(PRODUCT(R564,overview!$J$7),PRODUCT(W564,overview!$K$7),PRODUCT(AB564,overview!$L$7)),1/SUM(overview!$J$7:$L$7))</f>
        <v>1.0952249999999999</v>
      </c>
      <c r="N564" s="1">
        <f>PRODUCT(SUM(PRODUCT(S564,overview!$J$7),PRODUCT(X564,overview!$K$7),PRODUCT(AC564,overview!$L$7)),1/SUM(overview!$J$7:$L$7))</f>
        <v>1.9047749999999999</v>
      </c>
      <c r="O564" s="1">
        <f t="shared" si="124"/>
        <v>14</v>
      </c>
      <c r="P564" s="1">
        <f t="shared" si="125"/>
        <v>1</v>
      </c>
      <c r="Q564" s="1">
        <f t="shared" si="128"/>
        <v>4.1070655139245911E-2</v>
      </c>
      <c r="R564" s="1">
        <v>0.88300000000000001</v>
      </c>
      <c r="S564" s="1">
        <v>2.117</v>
      </c>
      <c r="T564" s="1">
        <v>3</v>
      </c>
      <c r="U564" s="1">
        <v>1</v>
      </c>
      <c r="V564" s="1">
        <f t="shared" si="126"/>
        <v>0.13903322311447017</v>
      </c>
      <c r="W564" s="1">
        <v>1.212</v>
      </c>
      <c r="X564" s="1">
        <v>1.788</v>
      </c>
      <c r="Y564" s="1">
        <v>9</v>
      </c>
      <c r="Z564" s="1">
        <v>0</v>
      </c>
      <c r="AA564" s="1">
        <f t="shared" si="127"/>
        <v>0</v>
      </c>
      <c r="AB564" s="1">
        <v>1.147</v>
      </c>
      <c r="AC564" s="1">
        <v>1.853</v>
      </c>
      <c r="AD564" s="1">
        <v>2</v>
      </c>
      <c r="AE564" s="1">
        <v>0</v>
      </c>
      <c r="AF564" s="1">
        <f t="shared" si="123"/>
        <v>0</v>
      </c>
      <c r="AH564" s="1">
        <f t="shared" si="129"/>
        <v>0.23272283466761706</v>
      </c>
      <c r="AI564" s="1">
        <f t="shared" si="130"/>
        <v>8.1011640127410647E-2</v>
      </c>
      <c r="AJ564" s="1">
        <f t="shared" si="131"/>
        <v>0.22868419093007664</v>
      </c>
      <c r="AK564" s="1">
        <f t="shared" si="132"/>
        <v>6.5779495230541105</v>
      </c>
      <c r="AL564" s="1" t="b">
        <f t="shared" si="133"/>
        <v>0</v>
      </c>
      <c r="AM564" s="1">
        <f t="shared" si="134"/>
        <v>10.483302121776376</v>
      </c>
      <c r="AN564" s="1" t="b">
        <f t="shared" si="135"/>
        <v>1</v>
      </c>
      <c r="AO564" s="1">
        <v>9.4879999999999995</v>
      </c>
    </row>
    <row r="565" spans="1:41">
      <c r="A565" s="7">
        <v>562</v>
      </c>
      <c r="B565" s="9" t="s">
        <v>49</v>
      </c>
      <c r="C565" s="9" t="s">
        <v>50</v>
      </c>
      <c r="D565" s="9" t="s">
        <v>32</v>
      </c>
      <c r="E565" s="16" t="s">
        <v>33</v>
      </c>
      <c r="F565" s="2" t="b">
        <f t="shared" si="136"/>
        <v>0</v>
      </c>
      <c r="G565" s="2" t="b">
        <f t="shared" si="137"/>
        <v>0</v>
      </c>
      <c r="H565" s="1" t="s">
        <v>285</v>
      </c>
      <c r="J565" s="2" t="s">
        <v>179</v>
      </c>
      <c r="M565" s="1">
        <f>PRODUCT(SUM(PRODUCT(R565,overview!$J$7),PRODUCT(W565,overview!$K$7),PRODUCT(AB565,overview!$L$7)),1/SUM(overview!$J$7:$L$7))</f>
        <v>0.77272500000000011</v>
      </c>
      <c r="N565" s="1">
        <f>PRODUCT(SUM(PRODUCT(S565,overview!$J$7),PRODUCT(X565,overview!$K$7),PRODUCT(AC565,overview!$L$7)),1/SUM(overview!$J$7:$L$7))</f>
        <v>2.2272750000000001</v>
      </c>
      <c r="O565" s="1">
        <f t="shared" si="124"/>
        <v>5</v>
      </c>
      <c r="P565" s="1">
        <f t="shared" si="125"/>
        <v>12</v>
      </c>
      <c r="Q565" s="1">
        <f t="shared" si="128"/>
        <v>0.83264976260228318</v>
      </c>
      <c r="R565" s="1">
        <v>0.34699999999999998</v>
      </c>
      <c r="S565" s="1">
        <v>2.653</v>
      </c>
      <c r="T565" s="1">
        <v>1</v>
      </c>
      <c r="U565" s="1">
        <v>1</v>
      </c>
      <c r="V565" s="1">
        <f t="shared" si="126"/>
        <v>0.13079532604598568</v>
      </c>
      <c r="W565" s="1">
        <v>1.022</v>
      </c>
      <c r="X565" s="1">
        <v>1.978</v>
      </c>
      <c r="Y565" s="1">
        <v>4</v>
      </c>
      <c r="Z565" s="1">
        <v>10</v>
      </c>
      <c r="AA565" s="1">
        <f t="shared" si="127"/>
        <v>1.2917087967644088</v>
      </c>
      <c r="AB565" s="1">
        <v>0.501</v>
      </c>
      <c r="AC565" s="1">
        <v>2.4990000000000001</v>
      </c>
      <c r="AD565" s="1">
        <v>0</v>
      </c>
      <c r="AE565" s="1">
        <v>1</v>
      </c>
      <c r="AF565" s="1" t="e">
        <f t="shared" si="123"/>
        <v>#DIV/0!</v>
      </c>
      <c r="AH565" s="1">
        <f t="shared" si="129"/>
        <v>0.22822953677012814</v>
      </c>
      <c r="AI565" s="1">
        <f t="shared" si="130"/>
        <v>7.4178788100285067E-2</v>
      </c>
      <c r="AJ565" s="1">
        <f t="shared" si="131"/>
        <v>0.19057015910839722</v>
      </c>
      <c r="AK565" s="1">
        <f t="shared" si="132"/>
        <v>7.0121812135638057</v>
      </c>
      <c r="AL565" s="1" t="b">
        <f t="shared" si="133"/>
        <v>0</v>
      </c>
      <c r="AM565" s="1">
        <f t="shared" si="134"/>
        <v>7.5475131259146249</v>
      </c>
      <c r="AN565" s="1" t="b">
        <f t="shared" si="135"/>
        <v>0</v>
      </c>
      <c r="AO565" s="1">
        <v>9.4879999999999995</v>
      </c>
    </row>
    <row r="566" spans="1:41">
      <c r="A566" s="7">
        <v>563</v>
      </c>
      <c r="B566" s="9" t="s">
        <v>45</v>
      </c>
      <c r="C566" s="9" t="s">
        <v>46</v>
      </c>
      <c r="D566" s="9" t="s">
        <v>30</v>
      </c>
      <c r="E566" s="16" t="s">
        <v>31</v>
      </c>
      <c r="F566" s="2" t="b">
        <f t="shared" si="136"/>
        <v>0</v>
      </c>
      <c r="G566" s="2" t="b">
        <f t="shared" si="137"/>
        <v>0</v>
      </c>
      <c r="H566" s="1" t="s">
        <v>285</v>
      </c>
      <c r="M566" s="1">
        <f>PRODUCT(SUM(PRODUCT(R566,overview!$J$7),PRODUCT(W566,overview!$K$7),PRODUCT(AB566,overview!$L$7)),1/SUM(overview!$J$7:$L$7))</f>
        <v>1.01485</v>
      </c>
      <c r="N566" s="1">
        <f>PRODUCT(SUM(PRODUCT(S566,overview!$J$7),PRODUCT(X566,overview!$K$7),PRODUCT(AC566,overview!$L$7)),1/SUM(overview!$J$7:$L$7))</f>
        <v>1.98515</v>
      </c>
      <c r="O566" s="1">
        <f t="shared" si="124"/>
        <v>16</v>
      </c>
      <c r="P566" s="1">
        <f t="shared" si="125"/>
        <v>4</v>
      </c>
      <c r="Q566" s="1">
        <f t="shared" si="128"/>
        <v>0.12780520363700476</v>
      </c>
      <c r="R566" s="1">
        <v>1.046</v>
      </c>
      <c r="S566" s="1">
        <v>1.954</v>
      </c>
      <c r="T566" s="1">
        <v>10</v>
      </c>
      <c r="U566" s="1">
        <v>2</v>
      </c>
      <c r="V566" s="1">
        <f t="shared" si="126"/>
        <v>0.10706243602865917</v>
      </c>
      <c r="W566" s="1">
        <v>0.998</v>
      </c>
      <c r="X566" s="1">
        <v>2.0019999999999998</v>
      </c>
      <c r="Y566" s="1">
        <v>6</v>
      </c>
      <c r="Z566" s="1">
        <v>1</v>
      </c>
      <c r="AA566" s="1">
        <f t="shared" si="127"/>
        <v>8.3083583083583101E-2</v>
      </c>
      <c r="AB566" s="1">
        <v>1</v>
      </c>
      <c r="AC566" s="1">
        <v>2</v>
      </c>
      <c r="AD566" s="1">
        <v>0</v>
      </c>
      <c r="AE566" s="1">
        <v>1</v>
      </c>
      <c r="AF566" s="1" t="e">
        <f t="shared" si="123"/>
        <v>#DIV/0!</v>
      </c>
      <c r="AH566" s="1">
        <f t="shared" si="129"/>
        <v>0.25043862029048419</v>
      </c>
      <c r="AI566" s="1">
        <f t="shared" si="130"/>
        <v>7.6389321026434878E-2</v>
      </c>
      <c r="AJ566" s="1">
        <f t="shared" si="131"/>
        <v>0.23016732410343677</v>
      </c>
      <c r="AK566" s="1">
        <f t="shared" si="132"/>
        <v>7.8237082740275401</v>
      </c>
      <c r="AL566" s="1" t="b">
        <f t="shared" si="133"/>
        <v>0</v>
      </c>
      <c r="AM566" s="1">
        <f t="shared" si="134"/>
        <v>5.7195220056141052</v>
      </c>
      <c r="AN566" s="1" t="b">
        <f t="shared" si="135"/>
        <v>0</v>
      </c>
      <c r="AO566" s="1">
        <v>9.4879999999999995</v>
      </c>
    </row>
    <row r="567" spans="1:41">
      <c r="A567" s="7">
        <v>564</v>
      </c>
      <c r="B567" s="9" t="s">
        <v>72</v>
      </c>
      <c r="C567" s="9" t="s">
        <v>73</v>
      </c>
      <c r="D567" s="9" t="s">
        <v>72</v>
      </c>
      <c r="E567" s="16" t="s">
        <v>73</v>
      </c>
      <c r="F567" s="2" t="b">
        <f t="shared" si="136"/>
        <v>0</v>
      </c>
      <c r="G567" s="2" t="b">
        <f t="shared" si="137"/>
        <v>0</v>
      </c>
      <c r="H567" s="1" t="s">
        <v>285</v>
      </c>
      <c r="M567" s="1">
        <f>PRODUCT(SUM(PRODUCT(R567,overview!$J$7),PRODUCT(W567,overview!$K$7),PRODUCT(AB567,overview!$L$7)),1/SUM(overview!$J$7:$L$7))</f>
        <v>0.33300000000000007</v>
      </c>
      <c r="N567" s="1">
        <f>PRODUCT(SUM(PRODUCT(S567,overview!$J$7),PRODUCT(X567,overview!$K$7),PRODUCT(AC567,overview!$L$7)),1/SUM(overview!$J$7:$L$7))</f>
        <v>2.6669999999999998</v>
      </c>
      <c r="O567" s="1">
        <f t="shared" si="124"/>
        <v>10</v>
      </c>
      <c r="P567" s="1">
        <f t="shared" si="125"/>
        <v>0</v>
      </c>
      <c r="Q567" s="1">
        <f t="shared" si="128"/>
        <v>0</v>
      </c>
      <c r="R567" s="1">
        <v>0.33300000000000002</v>
      </c>
      <c r="S567" s="1">
        <v>2.6669999999999998</v>
      </c>
      <c r="T567" s="1">
        <v>6</v>
      </c>
      <c r="U567" s="1">
        <v>0</v>
      </c>
      <c r="V567" s="1">
        <f t="shared" si="126"/>
        <v>0</v>
      </c>
      <c r="W567" s="1">
        <v>0.33300000000000002</v>
      </c>
      <c r="X567" s="1">
        <v>2.6669999999999998</v>
      </c>
      <c r="Y567" s="1">
        <v>4</v>
      </c>
      <c r="Z567" s="1">
        <v>0</v>
      </c>
      <c r="AA567" s="1">
        <f t="shared" si="127"/>
        <v>0</v>
      </c>
      <c r="AB567" s="1">
        <v>0.33300000000000002</v>
      </c>
      <c r="AC567" s="1">
        <v>2.6669999999999998</v>
      </c>
      <c r="AD567" s="1">
        <v>0</v>
      </c>
      <c r="AE567" s="1">
        <v>0</v>
      </c>
      <c r="AF567" s="1" t="e">
        <f t="shared" si="123"/>
        <v>#DIV/0!</v>
      </c>
      <c r="AH567" s="1">
        <f t="shared" si="129"/>
        <v>0.14978685125062594</v>
      </c>
      <c r="AI567" s="1">
        <f t="shared" si="130"/>
        <v>6.9344097704847035E-2</v>
      </c>
      <c r="AJ567" s="1">
        <f t="shared" si="131"/>
        <v>0.21683198800583645</v>
      </c>
      <c r="AK567" s="1">
        <f t="shared" si="132"/>
        <v>12.127366088488015</v>
      </c>
      <c r="AL567" s="1" t="b">
        <f t="shared" si="133"/>
        <v>1</v>
      </c>
      <c r="AM567" s="1">
        <f t="shared" si="134"/>
        <v>5.0591378896081016</v>
      </c>
      <c r="AN567" s="1" t="b">
        <f t="shared" si="135"/>
        <v>0</v>
      </c>
      <c r="AO567" s="1">
        <v>9.4879999999999995</v>
      </c>
    </row>
    <row r="568" spans="1:41">
      <c r="A568" s="7">
        <v>565</v>
      </c>
      <c r="B568" s="9" t="s">
        <v>47</v>
      </c>
      <c r="C568" s="9" t="s">
        <v>48</v>
      </c>
      <c r="D568" s="9" t="s">
        <v>62</v>
      </c>
      <c r="E568" s="16" t="s">
        <v>48</v>
      </c>
      <c r="F568" s="2" t="b">
        <f t="shared" si="136"/>
        <v>1</v>
      </c>
      <c r="G568" s="2" t="b">
        <f t="shared" si="137"/>
        <v>0</v>
      </c>
      <c r="H568" s="1" t="s">
        <v>285</v>
      </c>
      <c r="M568" s="1">
        <f>PRODUCT(SUM(PRODUCT(R568,overview!$J$7),PRODUCT(W568,overview!$K$7),PRODUCT(AB568,overview!$L$7)),1/SUM(overview!$J$7:$L$7))</f>
        <v>1.0008999999999999</v>
      </c>
      <c r="N568" s="1">
        <f>PRODUCT(SUM(PRODUCT(S568,overview!$J$7),PRODUCT(X568,overview!$K$7),PRODUCT(AC568,overview!$L$7)),1/SUM(overview!$J$7:$L$7))</f>
        <v>1.9991000000000001</v>
      </c>
      <c r="O568" s="1">
        <f t="shared" si="124"/>
        <v>15</v>
      </c>
      <c r="P568" s="1">
        <f t="shared" si="125"/>
        <v>4</v>
      </c>
      <c r="Q568" s="1">
        <f t="shared" si="128"/>
        <v>0.13351341436979972</v>
      </c>
      <c r="R568" s="1">
        <v>0.876</v>
      </c>
      <c r="S568" s="1">
        <v>2.1240000000000001</v>
      </c>
      <c r="T568" s="1">
        <v>5</v>
      </c>
      <c r="U568" s="1">
        <v>2</v>
      </c>
      <c r="V568" s="1">
        <f t="shared" si="126"/>
        <v>0.16497175141242937</v>
      </c>
      <c r="W568" s="1">
        <v>1.0649999999999999</v>
      </c>
      <c r="X568" s="1">
        <v>1.9350000000000001</v>
      </c>
      <c r="Y568" s="1">
        <v>8</v>
      </c>
      <c r="Z568" s="1">
        <v>2</v>
      </c>
      <c r="AA568" s="1">
        <f t="shared" si="127"/>
        <v>0.1375968992248062</v>
      </c>
      <c r="AB568" s="1">
        <v>1.147</v>
      </c>
      <c r="AC568" s="1">
        <v>1.853</v>
      </c>
      <c r="AD568" s="1">
        <v>2</v>
      </c>
      <c r="AE568" s="1">
        <v>0</v>
      </c>
      <c r="AF568" s="1">
        <f t="shared" si="123"/>
        <v>0</v>
      </c>
      <c r="AH568" s="1">
        <f t="shared" si="129"/>
        <v>0.15528267956189051</v>
      </c>
      <c r="AI568" s="1">
        <f t="shared" si="130"/>
        <v>6.6889439379011748E-2</v>
      </c>
      <c r="AJ568" s="1">
        <f t="shared" si="131"/>
        <v>0.2601983856070037</v>
      </c>
      <c r="AK568" s="1">
        <f t="shared" si="132"/>
        <v>14.00753407068834</v>
      </c>
      <c r="AL568" s="1" t="b">
        <f t="shared" si="133"/>
        <v>1</v>
      </c>
      <c r="AM568" s="1">
        <f t="shared" si="134"/>
        <v>3.5012532476310438</v>
      </c>
      <c r="AN568" s="1" t="b">
        <f t="shared" si="135"/>
        <v>0</v>
      </c>
      <c r="AO568" s="1">
        <v>9.4879999999999995</v>
      </c>
    </row>
    <row r="569" spans="1:41">
      <c r="A569" s="7">
        <v>566</v>
      </c>
      <c r="B569" s="9" t="s">
        <v>32</v>
      </c>
      <c r="C569" s="9" t="s">
        <v>33</v>
      </c>
      <c r="D569" s="9" t="s">
        <v>77</v>
      </c>
      <c r="E569" s="16" t="s">
        <v>78</v>
      </c>
      <c r="F569" s="2" t="b">
        <f t="shared" si="136"/>
        <v>0</v>
      </c>
      <c r="G569" s="2" t="b">
        <f t="shared" si="137"/>
        <v>0</v>
      </c>
      <c r="H569" s="1" t="s">
        <v>285</v>
      </c>
      <c r="M569" s="1">
        <f>PRODUCT(SUM(PRODUCT(R569,overview!$J$7),PRODUCT(W569,overview!$K$7),PRODUCT(AB569,overview!$L$7)),1/SUM(overview!$J$7:$L$7))</f>
        <v>0.63850000000000007</v>
      </c>
      <c r="N569" s="1">
        <f>PRODUCT(SUM(PRODUCT(S569,overview!$J$7),PRODUCT(X569,overview!$K$7),PRODUCT(AC569,overview!$L$7)),1/SUM(overview!$J$7:$L$7))</f>
        <v>2.3614999999999999</v>
      </c>
      <c r="O569" s="1">
        <f t="shared" si="124"/>
        <v>12.5</v>
      </c>
      <c r="P569" s="1">
        <f t="shared" si="125"/>
        <v>16.5</v>
      </c>
      <c r="Q569" s="1">
        <f t="shared" si="128"/>
        <v>0.35690027524878259</v>
      </c>
      <c r="R569" s="1">
        <v>0.74299999999999999</v>
      </c>
      <c r="S569" s="1">
        <v>2.2570000000000001</v>
      </c>
      <c r="T569" s="1">
        <v>4.5</v>
      </c>
      <c r="U569" s="1">
        <v>4.5</v>
      </c>
      <c r="V569" s="1">
        <f t="shared" si="126"/>
        <v>0.32919805050952589</v>
      </c>
      <c r="W569" s="1">
        <v>0.58499999999999996</v>
      </c>
      <c r="X569" s="1">
        <v>2.415</v>
      </c>
      <c r="Y569" s="1">
        <v>8</v>
      </c>
      <c r="Z569" s="1">
        <v>10</v>
      </c>
      <c r="AA569" s="1">
        <f t="shared" si="127"/>
        <v>0.30279503105590061</v>
      </c>
      <c r="AB569" s="1">
        <v>0.51300000000000001</v>
      </c>
      <c r="AC569" s="1">
        <v>2.4870000000000001</v>
      </c>
      <c r="AD569" s="1">
        <v>0</v>
      </c>
      <c r="AE569" s="1">
        <v>2</v>
      </c>
      <c r="AF569" s="1" t="e">
        <f t="shared" si="123"/>
        <v>#DIV/0!</v>
      </c>
      <c r="AH569" s="1">
        <f t="shared" si="129"/>
        <v>0.14719500450677386</v>
      </c>
      <c r="AI569" s="1">
        <f t="shared" si="130"/>
        <v>5.5562248151477284E-2</v>
      </c>
      <c r="AJ569" s="1">
        <f t="shared" si="131"/>
        <v>0.35585585585585583</v>
      </c>
      <c r="AK569" s="1">
        <f t="shared" si="132"/>
        <v>13.402916256603765</v>
      </c>
      <c r="AL569" s="1" t="b">
        <f t="shared" si="133"/>
        <v>1</v>
      </c>
      <c r="AM569" s="1">
        <f t="shared" si="134"/>
        <v>1.9800383923696934</v>
      </c>
      <c r="AN569" s="1" t="b">
        <f t="shared" si="135"/>
        <v>0</v>
      </c>
      <c r="AO569" s="1">
        <v>9.4879999999999995</v>
      </c>
    </row>
    <row r="570" spans="1:41">
      <c r="A570" s="7">
        <v>567</v>
      </c>
      <c r="B570" s="9" t="s">
        <v>85</v>
      </c>
      <c r="C570" s="9" t="s">
        <v>86</v>
      </c>
      <c r="D570" s="9" t="s">
        <v>85</v>
      </c>
      <c r="E570" s="16" t="s">
        <v>86</v>
      </c>
      <c r="F570" s="2" t="b">
        <f t="shared" si="136"/>
        <v>0</v>
      </c>
      <c r="G570" s="2" t="b">
        <f t="shared" si="137"/>
        <v>0</v>
      </c>
      <c r="H570" s="1" t="s">
        <v>285</v>
      </c>
      <c r="M570" s="1">
        <f>PRODUCT(SUM(PRODUCT(R570,overview!$J$7),PRODUCT(W570,overview!$K$7),PRODUCT(AB570,overview!$L$7)),1/SUM(overview!$J$7:$L$7))</f>
        <v>2.2400000000000003E-2</v>
      </c>
      <c r="N570" s="1">
        <f>PRODUCT(SUM(PRODUCT(S570,overview!$J$7),PRODUCT(X570,overview!$K$7),PRODUCT(AC570,overview!$L$7)),1/SUM(overview!$J$7:$L$7))</f>
        <v>2.9776000000000002</v>
      </c>
      <c r="O570" s="1">
        <f t="shared" si="124"/>
        <v>1</v>
      </c>
      <c r="P570" s="1">
        <f t="shared" si="125"/>
        <v>2</v>
      </c>
      <c r="Q570" s="1">
        <f t="shared" si="128"/>
        <v>1.5045674368619023E-2</v>
      </c>
      <c r="R570" s="1">
        <v>6.4000000000000001E-2</v>
      </c>
      <c r="S570" s="1">
        <v>2.9359999999999999</v>
      </c>
      <c r="T570" s="1">
        <v>1</v>
      </c>
      <c r="U570" s="1">
        <v>2</v>
      </c>
      <c r="V570" s="1">
        <f t="shared" si="126"/>
        <v>4.3596730245231613E-2</v>
      </c>
      <c r="W570" s="1">
        <v>0</v>
      </c>
      <c r="X570" s="1">
        <v>3</v>
      </c>
      <c r="Y570" s="1">
        <v>0</v>
      </c>
      <c r="Z570" s="1">
        <v>0</v>
      </c>
      <c r="AA570" s="1" t="e">
        <f t="shared" si="127"/>
        <v>#DIV/0!</v>
      </c>
      <c r="AB570" s="1">
        <v>0</v>
      </c>
      <c r="AC570" s="1">
        <v>3</v>
      </c>
      <c r="AD570" s="1">
        <v>0</v>
      </c>
      <c r="AE570" s="1">
        <v>0</v>
      </c>
      <c r="AF570" s="1" t="e">
        <f t="shared" si="123"/>
        <v>#DIV/0!</v>
      </c>
      <c r="AH570" s="1">
        <f t="shared" si="129"/>
        <v>8.3869945438370799E-2</v>
      </c>
      <c r="AI570" s="1">
        <f t="shared" si="130"/>
        <v>4.7912278879119009E-2</v>
      </c>
      <c r="AJ570" s="1">
        <f t="shared" si="131"/>
        <v>0.19407995117485508</v>
      </c>
      <c r="AK570" s="1">
        <f t="shared" si="132"/>
        <v>12.711127425673222</v>
      </c>
      <c r="AL570" s="1" t="b">
        <f t="shared" si="133"/>
        <v>1</v>
      </c>
      <c r="AM570" s="1">
        <f t="shared" si="134"/>
        <v>1.6613931412601788</v>
      </c>
      <c r="AN570" s="1" t="b">
        <f t="shared" si="135"/>
        <v>0</v>
      </c>
      <c r="AO570" s="1">
        <v>9.4879999999999995</v>
      </c>
    </row>
    <row r="571" spans="1:41">
      <c r="A571" s="7">
        <v>568</v>
      </c>
      <c r="B571" s="9" t="s">
        <v>56</v>
      </c>
      <c r="C571" s="9" t="s">
        <v>31</v>
      </c>
      <c r="D571" s="9" t="s">
        <v>30</v>
      </c>
      <c r="E571" s="16" t="s">
        <v>31</v>
      </c>
      <c r="F571" s="2" t="b">
        <f t="shared" si="136"/>
        <v>0</v>
      </c>
      <c r="G571" s="2" t="b">
        <f t="shared" si="137"/>
        <v>0</v>
      </c>
      <c r="H571" s="1" t="s">
        <v>285</v>
      </c>
      <c r="M571" s="1">
        <f>PRODUCT(SUM(PRODUCT(R571,overview!$J$7),PRODUCT(W571,overview!$K$7),PRODUCT(AB571,overview!$L$7)),1/SUM(overview!$J$7:$L$7))</f>
        <v>1.0006250000000001</v>
      </c>
      <c r="N571" s="1">
        <f>PRODUCT(SUM(PRODUCT(S571,overview!$J$7),PRODUCT(X571,overview!$K$7),PRODUCT(AC571,overview!$L$7)),1/SUM(overview!$J$7:$L$7))</f>
        <v>1.9993749999999999</v>
      </c>
      <c r="O571" s="1">
        <f t="shared" si="124"/>
        <v>12</v>
      </c>
      <c r="P571" s="1">
        <f t="shared" si="125"/>
        <v>2</v>
      </c>
      <c r="Q571" s="1">
        <f t="shared" si="128"/>
        <v>8.3411482755027619E-2</v>
      </c>
      <c r="R571" s="1">
        <v>1</v>
      </c>
      <c r="S571" s="1">
        <v>2</v>
      </c>
      <c r="T571" s="1">
        <v>5</v>
      </c>
      <c r="U571" s="1">
        <v>0</v>
      </c>
      <c r="V571" s="1">
        <f t="shared" si="126"/>
        <v>0</v>
      </c>
      <c r="W571" s="1">
        <v>1.0009999999999999</v>
      </c>
      <c r="X571" s="1">
        <v>1.9990000000000001</v>
      </c>
      <c r="Y571" s="1">
        <v>6</v>
      </c>
      <c r="Z571" s="1">
        <v>2</v>
      </c>
      <c r="AA571" s="1">
        <f t="shared" si="127"/>
        <v>0.16691679172919788</v>
      </c>
      <c r="AB571" s="1">
        <v>1</v>
      </c>
      <c r="AC571" s="1">
        <v>2</v>
      </c>
      <c r="AD571" s="1">
        <v>1</v>
      </c>
      <c r="AE571" s="1">
        <v>0</v>
      </c>
      <c r="AF571" s="1">
        <f t="shared" si="123"/>
        <v>0</v>
      </c>
      <c r="AH571" s="1">
        <f t="shared" si="129"/>
        <v>8.0981838917592586E-2</v>
      </c>
      <c r="AI571" s="1">
        <f t="shared" si="130"/>
        <v>4.2881981606450126E-2</v>
      </c>
      <c r="AJ571" s="1">
        <f t="shared" si="131"/>
        <v>0.12597215372358589</v>
      </c>
      <c r="AK571" s="1">
        <f t="shared" si="132"/>
        <v>12.480319244916151</v>
      </c>
      <c r="AL571" s="1" t="b">
        <f t="shared" si="133"/>
        <v>1</v>
      </c>
      <c r="AM571" s="1">
        <f t="shared" si="134"/>
        <v>1.6240498581836549</v>
      </c>
      <c r="AN571" s="1" t="b">
        <f t="shared" si="135"/>
        <v>0</v>
      </c>
      <c r="AO571" s="1">
        <v>9.4879999999999995</v>
      </c>
    </row>
    <row r="572" spans="1:41">
      <c r="A572" s="7">
        <v>569</v>
      </c>
      <c r="B572" s="9" t="s">
        <v>83</v>
      </c>
      <c r="C572" s="9" t="s">
        <v>61</v>
      </c>
      <c r="D572" s="9" t="s">
        <v>83</v>
      </c>
      <c r="E572" s="16" t="s">
        <v>61</v>
      </c>
      <c r="F572" s="2" t="b">
        <f t="shared" si="136"/>
        <v>0</v>
      </c>
      <c r="G572" s="2" t="b">
        <f t="shared" si="137"/>
        <v>0</v>
      </c>
      <c r="H572" s="1" t="s">
        <v>285</v>
      </c>
      <c r="M572" s="1">
        <f>PRODUCT(SUM(PRODUCT(R572,overview!$J$7),PRODUCT(W572,overview!$K$7),PRODUCT(AB572,overview!$L$7)),1/SUM(overview!$J$7:$L$7))</f>
        <v>1</v>
      </c>
      <c r="N572" s="1">
        <f>PRODUCT(SUM(PRODUCT(S572,overview!$J$7),PRODUCT(X572,overview!$K$7),PRODUCT(AC572,overview!$L$7)),1/SUM(overview!$J$7:$L$7))</f>
        <v>2</v>
      </c>
      <c r="O572" s="1">
        <f t="shared" si="124"/>
        <v>14</v>
      </c>
      <c r="P572" s="1">
        <f t="shared" si="125"/>
        <v>2</v>
      </c>
      <c r="Q572" s="1">
        <f t="shared" si="128"/>
        <v>7.1428571428571425E-2</v>
      </c>
      <c r="R572" s="1">
        <v>1</v>
      </c>
      <c r="S572" s="1">
        <v>2</v>
      </c>
      <c r="T572" s="1">
        <v>7</v>
      </c>
      <c r="U572" s="1">
        <v>0</v>
      </c>
      <c r="V572" s="1">
        <f t="shared" si="126"/>
        <v>0</v>
      </c>
      <c r="W572" s="1">
        <v>1</v>
      </c>
      <c r="X572" s="1">
        <v>2</v>
      </c>
      <c r="Y572" s="1">
        <v>7</v>
      </c>
      <c r="Z572" s="1">
        <v>2</v>
      </c>
      <c r="AA572" s="1">
        <f t="shared" si="127"/>
        <v>0.14285714285714285</v>
      </c>
      <c r="AB572" s="1">
        <v>1</v>
      </c>
      <c r="AC572" s="1">
        <v>2</v>
      </c>
      <c r="AD572" s="1">
        <v>0</v>
      </c>
      <c r="AE572" s="1">
        <v>0</v>
      </c>
      <c r="AF572" s="1" t="e">
        <f t="shared" si="123"/>
        <v>#DIV/0!</v>
      </c>
      <c r="AH572" s="1">
        <f t="shared" si="129"/>
        <v>8.4829979707561301E-2</v>
      </c>
      <c r="AI572" s="1">
        <f t="shared" si="130"/>
        <v>4.5625936817646658E-2</v>
      </c>
      <c r="AJ572" s="1">
        <f t="shared" si="131"/>
        <v>0.13400576368876083</v>
      </c>
      <c r="AK572" s="1">
        <f t="shared" si="132"/>
        <v>5.2017972993664792</v>
      </c>
      <c r="AL572" s="1" t="b">
        <f t="shared" si="133"/>
        <v>0</v>
      </c>
      <c r="AM572" s="1">
        <f t="shared" si="134"/>
        <v>1.4639060445666989</v>
      </c>
      <c r="AN572" s="1" t="b">
        <f t="shared" si="135"/>
        <v>0</v>
      </c>
      <c r="AO572" s="1">
        <v>9.4879999999999995</v>
      </c>
    </row>
    <row r="573" spans="1:41">
      <c r="A573" s="7">
        <v>570</v>
      </c>
      <c r="B573" s="9" t="s">
        <v>76</v>
      </c>
      <c r="C573" s="9" t="s">
        <v>46</v>
      </c>
      <c r="D573" s="9" t="s">
        <v>76</v>
      </c>
      <c r="E573" s="16" t="s">
        <v>46</v>
      </c>
      <c r="F573" s="2" t="b">
        <f t="shared" si="136"/>
        <v>0</v>
      </c>
      <c r="G573" s="2" t="b">
        <f t="shared" si="137"/>
        <v>0</v>
      </c>
      <c r="H573" s="1" t="s">
        <v>285</v>
      </c>
      <c r="J573" s="2" t="s">
        <v>179</v>
      </c>
      <c r="M573" s="1">
        <f>PRODUCT(SUM(PRODUCT(R573,overview!$J$7),PRODUCT(W573,overview!$K$7),PRODUCT(AB573,overview!$L$7)),1/SUM(overview!$J$7:$L$7))</f>
        <v>1.0544750000000001</v>
      </c>
      <c r="N573" s="1">
        <f>PRODUCT(SUM(PRODUCT(S573,overview!$J$7),PRODUCT(X573,overview!$K$7),PRODUCT(AC573,overview!$L$7)),1/SUM(overview!$J$7:$L$7))</f>
        <v>1.9455249999999999</v>
      </c>
      <c r="O573" s="1">
        <f t="shared" si="124"/>
        <v>20</v>
      </c>
      <c r="P573" s="1">
        <f t="shared" si="125"/>
        <v>1</v>
      </c>
      <c r="Q573" s="1">
        <f t="shared" si="128"/>
        <v>2.710001156500174E-2</v>
      </c>
      <c r="R573" s="1">
        <v>1.036</v>
      </c>
      <c r="S573" s="1">
        <v>1.964</v>
      </c>
      <c r="T573" s="1">
        <v>10</v>
      </c>
      <c r="U573" s="1">
        <v>0</v>
      </c>
      <c r="V573" s="1">
        <f t="shared" si="126"/>
        <v>0</v>
      </c>
      <c r="W573" s="1">
        <v>1.0620000000000001</v>
      </c>
      <c r="X573" s="1">
        <v>1.9379999999999999</v>
      </c>
      <c r="Y573" s="1">
        <v>10</v>
      </c>
      <c r="Z573" s="1">
        <v>1</v>
      </c>
      <c r="AA573" s="1">
        <f t="shared" si="127"/>
        <v>5.4798761609907126E-2</v>
      </c>
      <c r="AB573" s="1">
        <v>1.125</v>
      </c>
      <c r="AC573" s="1">
        <v>1.875</v>
      </c>
      <c r="AD573" s="1">
        <v>0</v>
      </c>
      <c r="AE573" s="1">
        <v>0</v>
      </c>
      <c r="AF573" s="1" t="e">
        <f t="shared" si="123"/>
        <v>#DIV/0!</v>
      </c>
      <c r="AH573" s="1">
        <f t="shared" si="129"/>
        <v>0.1052535874229782</v>
      </c>
      <c r="AI573" s="1">
        <f t="shared" si="130"/>
        <v>3.7268706307756881E-2</v>
      </c>
      <c r="AJ573" s="1">
        <f t="shared" si="131"/>
        <v>0.17579331648413371</v>
      </c>
      <c r="AK573" s="1">
        <f t="shared" si="132"/>
        <v>2.7316385036949788</v>
      </c>
      <c r="AL573" s="1" t="b">
        <f t="shared" si="133"/>
        <v>0</v>
      </c>
      <c r="AM573" s="1">
        <f t="shared" si="134"/>
        <v>2.5554817488458648</v>
      </c>
      <c r="AN573" s="1" t="b">
        <f t="shared" si="135"/>
        <v>0</v>
      </c>
      <c r="AO573" s="1">
        <v>9.4879999999999995</v>
      </c>
    </row>
    <row r="574" spans="1:41">
      <c r="A574" s="7">
        <v>571</v>
      </c>
      <c r="B574" s="9" t="s">
        <v>98</v>
      </c>
      <c r="C574" s="9" t="s">
        <v>50</v>
      </c>
      <c r="D574" s="9" t="s">
        <v>98</v>
      </c>
      <c r="E574" s="16" t="s">
        <v>50</v>
      </c>
      <c r="F574" s="2" t="b">
        <f t="shared" si="136"/>
        <v>0</v>
      </c>
      <c r="G574" s="2" t="b">
        <f t="shared" si="137"/>
        <v>0</v>
      </c>
      <c r="H574" s="1" t="s">
        <v>285</v>
      </c>
      <c r="M574" s="1">
        <f>PRODUCT(SUM(PRODUCT(R574,overview!$J$7),PRODUCT(W574,overview!$K$7),PRODUCT(AB574,overview!$L$7)),1/SUM(overview!$J$7:$L$7))</f>
        <v>0.33675000000000005</v>
      </c>
      <c r="N574" s="1">
        <f>PRODUCT(SUM(PRODUCT(S574,overview!$J$7),PRODUCT(X574,overview!$K$7),PRODUCT(AC574,overview!$L$7)),1/SUM(overview!$J$7:$L$7))</f>
        <v>2.6632500000000001</v>
      </c>
      <c r="O574" s="1">
        <f t="shared" si="124"/>
        <v>8</v>
      </c>
      <c r="P574" s="1">
        <f t="shared" si="125"/>
        <v>1</v>
      </c>
      <c r="Q574" s="1">
        <f t="shared" si="128"/>
        <v>1.5805406927626022E-2</v>
      </c>
      <c r="R574" s="1">
        <v>0.33300000000000002</v>
      </c>
      <c r="S574" s="1">
        <v>2.6669999999999998</v>
      </c>
      <c r="T574" s="1">
        <v>4</v>
      </c>
      <c r="U574" s="1">
        <v>0</v>
      </c>
      <c r="V574" s="1">
        <f t="shared" si="126"/>
        <v>0</v>
      </c>
      <c r="W574" s="1">
        <v>0.33900000000000002</v>
      </c>
      <c r="X574" s="1">
        <v>2.661</v>
      </c>
      <c r="Y574" s="1">
        <v>4</v>
      </c>
      <c r="Z574" s="1">
        <v>1</v>
      </c>
      <c r="AA574" s="1">
        <f t="shared" si="127"/>
        <v>3.18489289740699E-2</v>
      </c>
      <c r="AB574" s="1">
        <v>0.33300000000000002</v>
      </c>
      <c r="AC574" s="1">
        <v>2.6669999999999998</v>
      </c>
      <c r="AD574" s="1">
        <v>0</v>
      </c>
      <c r="AE574" s="1">
        <v>0</v>
      </c>
      <c r="AF574" s="1" t="e">
        <f t="shared" si="123"/>
        <v>#DIV/0!</v>
      </c>
      <c r="AH574" s="1">
        <f t="shared" si="129"/>
        <v>6.7377089630497808E-2</v>
      </c>
      <c r="AI574" s="1">
        <f t="shared" si="130"/>
        <v>1.412655208535853E-2</v>
      </c>
      <c r="AJ574" s="1">
        <f t="shared" si="131"/>
        <v>0</v>
      </c>
      <c r="AK574" s="1">
        <f t="shared" si="132"/>
        <v>1.6061403288897367</v>
      </c>
      <c r="AL574" s="1" t="b">
        <f t="shared" si="133"/>
        <v>0</v>
      </c>
      <c r="AM574" s="1">
        <f t="shared" si="134"/>
        <v>4.1878622217480883</v>
      </c>
      <c r="AN574" s="1" t="b">
        <f t="shared" si="135"/>
        <v>0</v>
      </c>
      <c r="AO574" s="1">
        <v>9.4879999999999995</v>
      </c>
    </row>
    <row r="575" spans="1:41">
      <c r="A575" s="7">
        <v>572</v>
      </c>
      <c r="B575" s="9" t="s">
        <v>90</v>
      </c>
      <c r="C575" s="9" t="s">
        <v>91</v>
      </c>
      <c r="D575" s="9" t="s">
        <v>90</v>
      </c>
      <c r="E575" s="16" t="s">
        <v>91</v>
      </c>
      <c r="F575" s="2" t="b">
        <f t="shared" si="136"/>
        <v>0</v>
      </c>
      <c r="G575" s="2" t="b">
        <f t="shared" si="137"/>
        <v>0</v>
      </c>
      <c r="H575" s="1" t="s">
        <v>285</v>
      </c>
      <c r="M575" s="1">
        <f>PRODUCT(SUM(PRODUCT(R575,overview!$J$7),PRODUCT(W575,overview!$K$7),PRODUCT(AB575,overview!$L$7)),1/SUM(overview!$J$7:$L$7))</f>
        <v>0</v>
      </c>
      <c r="N575" s="1">
        <f>PRODUCT(SUM(PRODUCT(S575,overview!$J$7),PRODUCT(X575,overview!$K$7),PRODUCT(AC575,overview!$L$7)),1/SUM(overview!$J$7:$L$7))</f>
        <v>3</v>
      </c>
      <c r="O575" s="1">
        <f t="shared" si="124"/>
        <v>0</v>
      </c>
      <c r="P575" s="1">
        <f t="shared" si="125"/>
        <v>0</v>
      </c>
      <c r="Q575" s="1" t="e">
        <f t="shared" si="128"/>
        <v>#DIV/0!</v>
      </c>
      <c r="R575" s="1">
        <v>0</v>
      </c>
      <c r="S575" s="1">
        <v>3</v>
      </c>
      <c r="T575" s="1">
        <v>0</v>
      </c>
      <c r="U575" s="1">
        <v>0</v>
      </c>
      <c r="V575" s="1" t="e">
        <f t="shared" si="126"/>
        <v>#DIV/0!</v>
      </c>
      <c r="W575" s="1">
        <v>0</v>
      </c>
      <c r="X575" s="1">
        <v>3</v>
      </c>
      <c r="Y575" s="1">
        <v>0</v>
      </c>
      <c r="Z575" s="1">
        <v>0</v>
      </c>
      <c r="AA575" s="1" t="e">
        <f t="shared" si="127"/>
        <v>#DIV/0!</v>
      </c>
      <c r="AB575" s="1">
        <v>0</v>
      </c>
      <c r="AC575" s="1">
        <v>3</v>
      </c>
      <c r="AD575" s="1">
        <v>0</v>
      </c>
      <c r="AE575" s="1">
        <v>0</v>
      </c>
      <c r="AF575" s="1" t="e">
        <f t="shared" si="123"/>
        <v>#DIV/0!</v>
      </c>
      <c r="AH575" s="1">
        <f t="shared" si="129"/>
        <v>8.7952520759567041E-2</v>
      </c>
      <c r="AI575" s="1">
        <f t="shared" si="130"/>
        <v>9.8428648061650373E-3</v>
      </c>
      <c r="AJ575" s="1">
        <f t="shared" si="131"/>
        <v>0</v>
      </c>
      <c r="AK575" s="1">
        <f t="shared" si="132"/>
        <v>0.58725980650193144</v>
      </c>
      <c r="AL575" s="1" t="b">
        <f t="shared" si="133"/>
        <v>0</v>
      </c>
      <c r="AM575" s="1">
        <f t="shared" si="134"/>
        <v>6.9601924652224954</v>
      </c>
      <c r="AN575" s="1" t="b">
        <f t="shared" si="135"/>
        <v>0</v>
      </c>
      <c r="AO575" s="1">
        <v>9.4879999999999995</v>
      </c>
    </row>
    <row r="576" spans="1:41">
      <c r="A576" s="7">
        <v>573</v>
      </c>
      <c r="B576" s="9" t="s">
        <v>98</v>
      </c>
      <c r="C576" s="9" t="s">
        <v>50</v>
      </c>
      <c r="D576" s="9" t="s">
        <v>49</v>
      </c>
      <c r="E576" s="16" t="s">
        <v>50</v>
      </c>
      <c r="F576" s="2" t="b">
        <f t="shared" si="136"/>
        <v>0</v>
      </c>
      <c r="G576" s="2" t="b">
        <f t="shared" si="137"/>
        <v>0</v>
      </c>
      <c r="H576" s="1" t="s">
        <v>285</v>
      </c>
      <c r="M576" s="1">
        <f>PRODUCT(SUM(PRODUCT(R576,overview!$J$7),PRODUCT(W576,overview!$K$7),PRODUCT(AB576,overview!$L$7)),1/SUM(overview!$J$7:$L$7))</f>
        <v>0.33675000000000005</v>
      </c>
      <c r="N576" s="1">
        <f>PRODUCT(SUM(PRODUCT(S576,overview!$J$7),PRODUCT(X576,overview!$K$7),PRODUCT(AC576,overview!$L$7)),1/SUM(overview!$J$7:$L$7))</f>
        <v>2.6632500000000001</v>
      </c>
      <c r="O576" s="1">
        <f t="shared" si="124"/>
        <v>13</v>
      </c>
      <c r="P576" s="1">
        <f t="shared" si="125"/>
        <v>1</v>
      </c>
      <c r="Q576" s="1">
        <f t="shared" si="128"/>
        <v>9.7264042631544749E-3</v>
      </c>
      <c r="R576" s="1">
        <v>0.33300000000000002</v>
      </c>
      <c r="S576" s="1">
        <v>2.6669999999999998</v>
      </c>
      <c r="T576" s="1">
        <v>4</v>
      </c>
      <c r="U576" s="1">
        <v>0</v>
      </c>
      <c r="V576" s="1">
        <f t="shared" si="126"/>
        <v>0</v>
      </c>
      <c r="W576" s="1">
        <v>0.33900000000000002</v>
      </c>
      <c r="X576" s="1">
        <v>2.661</v>
      </c>
      <c r="Y576" s="1">
        <v>8</v>
      </c>
      <c r="Z576" s="1">
        <v>1</v>
      </c>
      <c r="AA576" s="1">
        <f t="shared" si="127"/>
        <v>1.592446448703495E-2</v>
      </c>
      <c r="AB576" s="1">
        <v>0.33300000000000002</v>
      </c>
      <c r="AC576" s="1">
        <v>2.6669999999999998</v>
      </c>
      <c r="AD576" s="1">
        <v>1</v>
      </c>
      <c r="AE576" s="1">
        <v>0</v>
      </c>
      <c r="AF576" s="1">
        <f t="shared" si="123"/>
        <v>0</v>
      </c>
      <c r="AH576" s="1">
        <f t="shared" si="129"/>
        <v>8.3266737437230898E-2</v>
      </c>
      <c r="AI576" s="1">
        <f t="shared" si="130"/>
        <v>9.5532524136532973E-3</v>
      </c>
      <c r="AJ576" s="1">
        <f t="shared" si="131"/>
        <v>0</v>
      </c>
      <c r="AK576" s="1">
        <f t="shared" si="132"/>
        <v>0.2514663550998652</v>
      </c>
      <c r="AL576" s="1" t="b">
        <f t="shared" si="133"/>
        <v>0</v>
      </c>
      <c r="AM576" s="1">
        <f t="shared" si="134"/>
        <v>10.034213766374329</v>
      </c>
      <c r="AN576" s="1" t="b">
        <f t="shared" si="135"/>
        <v>1</v>
      </c>
      <c r="AO576" s="1">
        <v>9.4879999999999995</v>
      </c>
    </row>
    <row r="577" spans="1:41">
      <c r="A577" s="7">
        <v>574</v>
      </c>
      <c r="B577" s="9" t="s">
        <v>47</v>
      </c>
      <c r="C577" s="9" t="s">
        <v>48</v>
      </c>
      <c r="D577" s="9" t="s">
        <v>47</v>
      </c>
      <c r="E577" s="16" t="s">
        <v>48</v>
      </c>
      <c r="F577" s="2" t="b">
        <f t="shared" si="136"/>
        <v>0</v>
      </c>
      <c r="G577" s="2" t="b">
        <f t="shared" si="137"/>
        <v>0</v>
      </c>
      <c r="H577" s="1" t="s">
        <v>125</v>
      </c>
      <c r="M577" s="1">
        <f>PRODUCT(SUM(PRODUCT(R577,overview!$J$7),PRODUCT(W577,overview!$K$7),PRODUCT(AB577,overview!$L$7)),1/SUM(overview!$J$7:$L$7))</f>
        <v>0.94085000000000008</v>
      </c>
      <c r="N577" s="1">
        <f>PRODUCT(SUM(PRODUCT(S577,overview!$J$7),PRODUCT(X577,overview!$K$7),PRODUCT(AC577,overview!$L$7)),1/SUM(overview!$J$7:$L$7))</f>
        <v>2.0591500000000003</v>
      </c>
      <c r="O577" s="1">
        <f t="shared" si="124"/>
        <v>20</v>
      </c>
      <c r="P577" s="1">
        <f t="shared" si="125"/>
        <v>3</v>
      </c>
      <c r="Q577" s="1">
        <f t="shared" si="128"/>
        <v>6.8536774882840018E-2</v>
      </c>
      <c r="R577" s="1">
        <v>0.89300000000000002</v>
      </c>
      <c r="S577" s="1">
        <v>2.1070000000000002</v>
      </c>
      <c r="T577" s="1">
        <v>9</v>
      </c>
      <c r="U577" s="1">
        <v>1</v>
      </c>
      <c r="V577" s="1">
        <f t="shared" si="126"/>
        <v>4.7091704899013861E-2</v>
      </c>
      <c r="W577" s="1">
        <v>0.97099999999999997</v>
      </c>
      <c r="X577" s="1">
        <v>2.0289999999999999</v>
      </c>
      <c r="Y577" s="1">
        <v>11</v>
      </c>
      <c r="Z577" s="1">
        <v>2</v>
      </c>
      <c r="AA577" s="1">
        <f t="shared" si="127"/>
        <v>8.7011066804068296E-2</v>
      </c>
      <c r="AB577" s="1">
        <v>0.85699999999999998</v>
      </c>
      <c r="AC577" s="1">
        <v>2.1429999999999998</v>
      </c>
      <c r="AD577" s="1">
        <v>0</v>
      </c>
      <c r="AE577" s="1">
        <v>0</v>
      </c>
      <c r="AF577" s="1" t="e">
        <f t="shared" si="123"/>
        <v>#DIV/0!</v>
      </c>
      <c r="AH577" s="1">
        <f t="shared" si="129"/>
        <v>6.7668230372848262E-2</v>
      </c>
      <c r="AI577" s="1">
        <f t="shared" si="130"/>
        <v>8.4990240573967653E-3</v>
      </c>
      <c r="AJ577" s="1">
        <f t="shared" si="131"/>
        <v>0</v>
      </c>
      <c r="AK577" s="1">
        <f t="shared" si="132"/>
        <v>0.22505191104680064</v>
      </c>
      <c r="AL577" s="1" t="b">
        <f t="shared" si="133"/>
        <v>0</v>
      </c>
      <c r="AM577" s="1">
        <f t="shared" si="134"/>
        <v>11.207582906256157</v>
      </c>
      <c r="AN577" s="1" t="b">
        <f t="shared" si="135"/>
        <v>1</v>
      </c>
      <c r="AO577" s="1">
        <v>9.4879999999999995</v>
      </c>
    </row>
    <row r="578" spans="1:41">
      <c r="A578" s="7">
        <v>575</v>
      </c>
      <c r="B578" s="9" t="s">
        <v>28</v>
      </c>
      <c r="C578" s="9" t="s">
        <v>29</v>
      </c>
      <c r="D578" s="9" t="s">
        <v>28</v>
      </c>
      <c r="E578" s="16" t="s">
        <v>29</v>
      </c>
      <c r="F578" s="2" t="b">
        <f t="shared" si="136"/>
        <v>0</v>
      </c>
      <c r="G578" s="2" t="b">
        <f t="shared" si="137"/>
        <v>0</v>
      </c>
      <c r="H578" s="1" t="s">
        <v>125</v>
      </c>
      <c r="M578" s="1">
        <f>PRODUCT(SUM(PRODUCT(R578,overview!$J$7),PRODUCT(W578,overview!$K$7),PRODUCT(AB578,overview!$L$7)),1/SUM(overview!$J$7:$L$7))</f>
        <v>0.66700000000000015</v>
      </c>
      <c r="N578" s="1">
        <f>PRODUCT(SUM(PRODUCT(S578,overview!$J$7),PRODUCT(X578,overview!$K$7),PRODUCT(AC578,overview!$L$7)),1/SUM(overview!$J$7:$L$7))</f>
        <v>2.3330000000000002</v>
      </c>
      <c r="O578" s="1">
        <f t="shared" si="124"/>
        <v>11</v>
      </c>
      <c r="P578" s="1">
        <f t="shared" si="125"/>
        <v>0</v>
      </c>
      <c r="Q578" s="1">
        <f t="shared" si="128"/>
        <v>0</v>
      </c>
      <c r="R578" s="1">
        <v>0.66700000000000004</v>
      </c>
      <c r="S578" s="1">
        <v>2.3330000000000002</v>
      </c>
      <c r="T578" s="1">
        <v>6</v>
      </c>
      <c r="U578" s="1">
        <v>0</v>
      </c>
      <c r="V578" s="1">
        <f t="shared" si="126"/>
        <v>0</v>
      </c>
      <c r="W578" s="1">
        <v>0.66700000000000004</v>
      </c>
      <c r="X578" s="1">
        <v>2.3330000000000002</v>
      </c>
      <c r="Y578" s="1">
        <v>5</v>
      </c>
      <c r="Z578" s="1">
        <v>0</v>
      </c>
      <c r="AA578" s="1">
        <f t="shared" si="127"/>
        <v>0</v>
      </c>
      <c r="AB578" s="1">
        <v>0.66700000000000004</v>
      </c>
      <c r="AC578" s="1">
        <v>2.3330000000000002</v>
      </c>
      <c r="AD578" s="1">
        <v>0</v>
      </c>
      <c r="AE578" s="1">
        <v>0</v>
      </c>
      <c r="AF578" s="1" t="e">
        <f t="shared" si="123"/>
        <v>#DIV/0!</v>
      </c>
      <c r="AH578" s="1">
        <f t="shared" si="129"/>
        <v>6.1724595350726816E-2</v>
      </c>
      <c r="AI578" s="1">
        <f t="shared" si="130"/>
        <v>8.2715776573994235E-3</v>
      </c>
      <c r="AJ578" s="1">
        <f t="shared" si="131"/>
        <v>0</v>
      </c>
      <c r="AK578" s="1">
        <f t="shared" si="132"/>
        <v>0.21916011814338465</v>
      </c>
      <c r="AL578" s="1" t="b">
        <f t="shared" si="133"/>
        <v>0</v>
      </c>
      <c r="AM578" s="1">
        <f t="shared" si="134"/>
        <v>9.7609696157928738</v>
      </c>
      <c r="AN578" s="1" t="b">
        <f t="shared" si="135"/>
        <v>1</v>
      </c>
      <c r="AO578" s="1">
        <v>9.4879999999999995</v>
      </c>
    </row>
    <row r="579" spans="1:41">
      <c r="A579" s="7">
        <v>576</v>
      </c>
      <c r="B579" s="9" t="s">
        <v>74</v>
      </c>
      <c r="C579" s="9" t="s">
        <v>1</v>
      </c>
      <c r="D579" s="9" t="s">
        <v>75</v>
      </c>
      <c r="E579" s="16" t="s">
        <v>1</v>
      </c>
      <c r="F579" s="2" t="b">
        <f t="shared" si="136"/>
        <v>1</v>
      </c>
      <c r="G579" s="2" t="b">
        <f t="shared" si="137"/>
        <v>1</v>
      </c>
      <c r="H579" s="1" t="s">
        <v>125</v>
      </c>
      <c r="M579" s="1">
        <f>PRODUCT(SUM(PRODUCT(R579,overview!$J$7),PRODUCT(W579,overview!$K$7),PRODUCT(AB579,overview!$L$7)),1/SUM(overview!$J$7:$L$7))</f>
        <v>0.92732500000000018</v>
      </c>
      <c r="N579" s="1">
        <f>PRODUCT(SUM(PRODUCT(S579,overview!$J$7),PRODUCT(X579,overview!$K$7),PRODUCT(AC579,overview!$L$7)),1/SUM(overview!$J$7:$L$7))</f>
        <v>2.0726749999999998</v>
      </c>
      <c r="O579" s="1">
        <f t="shared" si="124"/>
        <v>14</v>
      </c>
      <c r="P579" s="1">
        <f t="shared" si="125"/>
        <v>8</v>
      </c>
      <c r="Q579" s="1">
        <f t="shared" si="128"/>
        <v>0.2556599563366182</v>
      </c>
      <c r="R579" s="1">
        <v>1.165</v>
      </c>
      <c r="S579" s="1">
        <v>1.835</v>
      </c>
      <c r="T579" s="1">
        <v>6</v>
      </c>
      <c r="U579" s="1">
        <v>0</v>
      </c>
      <c r="V579" s="1">
        <f t="shared" si="126"/>
        <v>0</v>
      </c>
      <c r="W579" s="1">
        <v>0.78900000000000003</v>
      </c>
      <c r="X579" s="1">
        <v>2.2109999999999999</v>
      </c>
      <c r="Y579" s="1">
        <v>7</v>
      </c>
      <c r="Z579" s="1">
        <v>8</v>
      </c>
      <c r="AA579" s="1">
        <f t="shared" si="127"/>
        <v>0.40783097499515414</v>
      </c>
      <c r="AB579" s="1">
        <v>1.0580000000000001</v>
      </c>
      <c r="AC579" s="1">
        <v>1.9419999999999999</v>
      </c>
      <c r="AD579" s="1">
        <v>1</v>
      </c>
      <c r="AE579" s="1">
        <v>0</v>
      </c>
      <c r="AF579" s="1">
        <f t="shared" ref="AF579:AF641" si="138">PRODUCT(AE579,1/AD579,1/AC579,AB579)</f>
        <v>0</v>
      </c>
      <c r="AH579" s="1">
        <f t="shared" si="129"/>
        <v>6.2032550300221215E-2</v>
      </c>
      <c r="AI579" s="1">
        <f t="shared" si="130"/>
        <v>8.8436632747456046E-3</v>
      </c>
      <c r="AJ579" s="1">
        <f t="shared" si="131"/>
        <v>0</v>
      </c>
      <c r="AK579" s="1">
        <f t="shared" si="132"/>
        <v>0.23787074010085277</v>
      </c>
      <c r="AL579" s="1" t="b">
        <f t="shared" si="133"/>
        <v>0</v>
      </c>
      <c r="AM579" s="1">
        <f t="shared" si="134"/>
        <v>8.0370810411325362</v>
      </c>
      <c r="AN579" s="1" t="b">
        <f t="shared" si="135"/>
        <v>0</v>
      </c>
      <c r="AO579" s="1">
        <v>9.4879999999999995</v>
      </c>
    </row>
    <row r="580" spans="1:41">
      <c r="A580" s="7">
        <v>577</v>
      </c>
      <c r="B580" s="9" t="s">
        <v>85</v>
      </c>
      <c r="C580" s="9" t="s">
        <v>86</v>
      </c>
      <c r="D580" s="9" t="s">
        <v>85</v>
      </c>
      <c r="E580" s="16" t="s">
        <v>86</v>
      </c>
      <c r="F580" s="2" t="b">
        <f t="shared" si="136"/>
        <v>0</v>
      </c>
      <c r="G580" s="2" t="b">
        <f t="shared" si="137"/>
        <v>0</v>
      </c>
      <c r="H580" s="1" t="s">
        <v>125</v>
      </c>
      <c r="M580" s="1">
        <f>PRODUCT(SUM(PRODUCT(R580,overview!$J$7),PRODUCT(W580,overview!$K$7),PRODUCT(AB580,overview!$L$7)),1/SUM(overview!$J$7:$L$7))</f>
        <v>0</v>
      </c>
      <c r="N580" s="1">
        <f>PRODUCT(SUM(PRODUCT(S580,overview!$J$7),PRODUCT(X580,overview!$K$7),PRODUCT(AC580,overview!$L$7)),1/SUM(overview!$J$7:$L$7))</f>
        <v>3</v>
      </c>
      <c r="O580" s="1">
        <f t="shared" ref="O580:O641" si="139">SUM(T580,Y580,AD580)</f>
        <v>0</v>
      </c>
      <c r="P580" s="1">
        <f t="shared" ref="P580:P641" si="140">SUM(U580,Z580,AE580)</f>
        <v>0</v>
      </c>
      <c r="Q580" s="1" t="e">
        <f t="shared" si="128"/>
        <v>#DIV/0!</v>
      </c>
      <c r="R580" s="1">
        <v>0</v>
      </c>
      <c r="S580" s="1">
        <v>3</v>
      </c>
      <c r="T580" s="1">
        <v>0</v>
      </c>
      <c r="U580" s="1">
        <v>0</v>
      </c>
      <c r="V580" s="1" t="e">
        <f t="shared" ref="V580:V641" si="141">PRODUCT(U580,1/T580,1/S580,R580)</f>
        <v>#DIV/0!</v>
      </c>
      <c r="W580" s="1">
        <v>0</v>
      </c>
      <c r="X580" s="1">
        <v>3</v>
      </c>
      <c r="Y580" s="1">
        <v>0</v>
      </c>
      <c r="Z580" s="1">
        <v>0</v>
      </c>
      <c r="AA580" s="1" t="e">
        <f t="shared" ref="AA580:AA641" si="142">PRODUCT(Z580,1/Y580,1/X580,W580)</f>
        <v>#DIV/0!</v>
      </c>
      <c r="AB580" s="1">
        <v>0</v>
      </c>
      <c r="AC580" s="1">
        <v>3</v>
      </c>
      <c r="AD580" s="1">
        <v>0</v>
      </c>
      <c r="AE580" s="1">
        <v>0</v>
      </c>
      <c r="AF580" s="1" t="e">
        <f t="shared" si="138"/>
        <v>#DIV/0!</v>
      </c>
      <c r="AH580" s="1">
        <f t="shared" si="129"/>
        <v>6.1661037896308252E-2</v>
      </c>
      <c r="AI580" s="1">
        <f t="shared" si="130"/>
        <v>8.6645062254818335E-3</v>
      </c>
      <c r="AJ580" s="1">
        <f t="shared" si="131"/>
        <v>0</v>
      </c>
      <c r="AK580" s="1">
        <f t="shared" si="132"/>
        <v>0.23791406624334485</v>
      </c>
      <c r="AL580" s="1" t="b">
        <f t="shared" si="133"/>
        <v>0</v>
      </c>
      <c r="AM580" s="1">
        <f t="shared" si="134"/>
        <v>8.4770952991351027</v>
      </c>
      <c r="AN580" s="1" t="b">
        <f t="shared" si="135"/>
        <v>0</v>
      </c>
      <c r="AO580" s="1">
        <v>9.4879999999999995</v>
      </c>
    </row>
    <row r="581" spans="1:41">
      <c r="A581" s="7">
        <v>578</v>
      </c>
      <c r="B581" s="9" t="s">
        <v>84</v>
      </c>
      <c r="C581" s="9" t="s">
        <v>37</v>
      </c>
      <c r="D581" s="9" t="s">
        <v>67</v>
      </c>
      <c r="E581" s="16" t="s">
        <v>37</v>
      </c>
      <c r="F581" s="2" t="b">
        <f t="shared" si="136"/>
        <v>1</v>
      </c>
      <c r="G581" s="2" t="b">
        <f t="shared" si="137"/>
        <v>1</v>
      </c>
      <c r="H581" s="1" t="s">
        <v>125</v>
      </c>
      <c r="J581" s="2" t="s">
        <v>179</v>
      </c>
      <c r="M581" s="1">
        <f>PRODUCT(SUM(PRODUCT(R581,overview!$J$7),PRODUCT(W581,overview!$K$7),PRODUCT(AB581,overview!$L$7)),1/SUM(overview!$J$7:$L$7))</f>
        <v>0.9145000000000002</v>
      </c>
      <c r="N581" s="1">
        <f>PRODUCT(SUM(PRODUCT(S581,overview!$J$7),PRODUCT(X581,overview!$K$7),PRODUCT(AC581,overview!$L$7)),1/SUM(overview!$J$7:$L$7))</f>
        <v>2.0854999999999997</v>
      </c>
      <c r="O581" s="1">
        <f t="shared" si="139"/>
        <v>13</v>
      </c>
      <c r="P581" s="1">
        <f t="shared" si="140"/>
        <v>4</v>
      </c>
      <c r="Q581" s="1">
        <f t="shared" ref="Q581:Q641" si="143">PRODUCT(P581,1/O581,1/$N581,$M581)</f>
        <v>0.13492429411873197</v>
      </c>
      <c r="R581" s="1">
        <v>1.0960000000000001</v>
      </c>
      <c r="S581" s="1">
        <v>1.9039999999999999</v>
      </c>
      <c r="T581" s="1">
        <v>9</v>
      </c>
      <c r="U581" s="1">
        <v>1</v>
      </c>
      <c r="V581" s="1">
        <f t="shared" si="141"/>
        <v>6.3958916900093379E-2</v>
      </c>
      <c r="W581" s="1">
        <v>0.81200000000000006</v>
      </c>
      <c r="X581" s="1">
        <v>2.1880000000000002</v>
      </c>
      <c r="Y581" s="1">
        <v>3</v>
      </c>
      <c r="Z581" s="1">
        <v>3</v>
      </c>
      <c r="AA581" s="1">
        <f t="shared" si="142"/>
        <v>0.37111517367458863</v>
      </c>
      <c r="AB581" s="1">
        <v>0.93600000000000005</v>
      </c>
      <c r="AC581" s="1">
        <v>2.0640000000000001</v>
      </c>
      <c r="AD581" s="1">
        <v>1</v>
      </c>
      <c r="AE581" s="1">
        <v>0</v>
      </c>
      <c r="AF581" s="1">
        <f t="shared" si="138"/>
        <v>0</v>
      </c>
      <c r="AH581" s="1">
        <f t="shared" si="129"/>
        <v>7.102246360106225E-2</v>
      </c>
      <c r="AI581" s="1">
        <f t="shared" si="130"/>
        <v>1.3295376805146935E-2</v>
      </c>
      <c r="AJ581" s="1">
        <f t="shared" si="131"/>
        <v>0</v>
      </c>
      <c r="AK581" s="1">
        <f t="shared" si="132"/>
        <v>8.0868687794010698E-4</v>
      </c>
      <c r="AL581" s="1" t="b">
        <f t="shared" si="133"/>
        <v>0</v>
      </c>
      <c r="AM581" s="1">
        <f t="shared" si="134"/>
        <v>9.3287282075671367</v>
      </c>
      <c r="AN581" s="1" t="b">
        <f t="shared" si="135"/>
        <v>0</v>
      </c>
      <c r="AO581" s="1">
        <v>9.4879999999999995</v>
      </c>
    </row>
    <row r="582" spans="1:41">
      <c r="A582" s="7">
        <v>579</v>
      </c>
      <c r="B582" s="9" t="s">
        <v>45</v>
      </c>
      <c r="C582" s="9" t="s">
        <v>46</v>
      </c>
      <c r="D582" s="9" t="s">
        <v>45</v>
      </c>
      <c r="E582" s="16" t="s">
        <v>46</v>
      </c>
      <c r="F582" s="2" t="b">
        <f t="shared" si="136"/>
        <v>0</v>
      </c>
      <c r="G582" s="2" t="b">
        <f t="shared" si="137"/>
        <v>0</v>
      </c>
      <c r="H582" s="1" t="s">
        <v>125</v>
      </c>
      <c r="J582" s="2" t="s">
        <v>157</v>
      </c>
      <c r="M582" s="1">
        <f>PRODUCT(SUM(PRODUCT(R582,overview!$J$7),PRODUCT(W582,overview!$K$7),PRODUCT(AB582,overview!$L$7)),1/SUM(overview!$J$7:$L$7))</f>
        <v>1.0071999999999999</v>
      </c>
      <c r="N582" s="1">
        <f>PRODUCT(SUM(PRODUCT(S582,overview!$J$7),PRODUCT(X582,overview!$K$7),PRODUCT(AC582,overview!$L$7)),1/SUM(overview!$J$7:$L$7))</f>
        <v>1.9928000000000001</v>
      </c>
      <c r="O582" s="1">
        <f t="shared" si="139"/>
        <v>10</v>
      </c>
      <c r="P582" s="1">
        <f t="shared" si="140"/>
        <v>0</v>
      </c>
      <c r="Q582" s="1">
        <f t="shared" si="143"/>
        <v>0</v>
      </c>
      <c r="R582" s="1">
        <v>1.0169999999999999</v>
      </c>
      <c r="S582" s="1">
        <v>1.9830000000000001</v>
      </c>
      <c r="T582" s="1">
        <v>7</v>
      </c>
      <c r="U582" s="1">
        <v>0</v>
      </c>
      <c r="V582" s="1">
        <f t="shared" si="141"/>
        <v>0</v>
      </c>
      <c r="W582" s="1">
        <v>1.002</v>
      </c>
      <c r="X582" s="1">
        <v>1.998</v>
      </c>
      <c r="Y582" s="1">
        <v>3</v>
      </c>
      <c r="Z582" s="1">
        <v>0</v>
      </c>
      <c r="AA582" s="1">
        <f t="shared" si="142"/>
        <v>0</v>
      </c>
      <c r="AB582" s="1">
        <v>1</v>
      </c>
      <c r="AC582" s="1">
        <v>2</v>
      </c>
      <c r="AD582" s="1">
        <v>0</v>
      </c>
      <c r="AE582" s="1">
        <v>0</v>
      </c>
      <c r="AF582" s="1" t="e">
        <f t="shared" si="138"/>
        <v>#DIV/0!</v>
      </c>
      <c r="AH582" s="1">
        <f t="shared" si="129"/>
        <v>7.517175699183315E-2</v>
      </c>
      <c r="AI582" s="1">
        <f t="shared" si="130"/>
        <v>8.5076892858951727E-3</v>
      </c>
      <c r="AJ582" s="1">
        <f t="shared" si="131"/>
        <v>0</v>
      </c>
      <c r="AK582" s="1">
        <f t="shared" si="132"/>
        <v>0.19186778358939688</v>
      </c>
      <c r="AL582" s="1" t="b">
        <f t="shared" si="133"/>
        <v>0</v>
      </c>
      <c r="AM582" s="1">
        <f t="shared" si="134"/>
        <v>10.42281983381663</v>
      </c>
      <c r="AN582" s="1" t="b">
        <f t="shared" si="135"/>
        <v>1</v>
      </c>
      <c r="AO582" s="1">
        <v>9.4879999999999995</v>
      </c>
    </row>
    <row r="583" spans="1:41">
      <c r="A583" s="7">
        <v>580</v>
      </c>
      <c r="B583" s="9" t="s">
        <v>97</v>
      </c>
      <c r="C583" s="9" t="s">
        <v>42</v>
      </c>
      <c r="D583" s="9" t="s">
        <v>41</v>
      </c>
      <c r="E583" s="16" t="s">
        <v>42</v>
      </c>
      <c r="F583" s="2" t="b">
        <f t="shared" si="136"/>
        <v>0</v>
      </c>
      <c r="G583" s="2" t="b">
        <f t="shared" si="137"/>
        <v>1</v>
      </c>
      <c r="H583" s="1" t="s">
        <v>125</v>
      </c>
      <c r="M583" s="1">
        <f>PRODUCT(SUM(PRODUCT(R583,overview!$J$7),PRODUCT(W583,overview!$K$7),PRODUCT(AB583,overview!$L$7)),1/SUM(overview!$J$7:$L$7))</f>
        <v>0.42900000000000005</v>
      </c>
      <c r="N583" s="1">
        <f>PRODUCT(SUM(PRODUCT(S583,overview!$J$7),PRODUCT(X583,overview!$K$7),PRODUCT(AC583,overview!$L$7)),1/SUM(overview!$J$7:$L$7))</f>
        <v>2.5710000000000002</v>
      </c>
      <c r="O583" s="1">
        <f t="shared" si="139"/>
        <v>15</v>
      </c>
      <c r="P583" s="1">
        <f t="shared" si="140"/>
        <v>0</v>
      </c>
      <c r="Q583" s="1">
        <f t="shared" si="143"/>
        <v>0</v>
      </c>
      <c r="R583" s="1">
        <v>0.42899999999999999</v>
      </c>
      <c r="S583" s="1">
        <v>2.5710000000000002</v>
      </c>
      <c r="T583" s="1">
        <v>8</v>
      </c>
      <c r="U583" s="1">
        <v>0</v>
      </c>
      <c r="V583" s="1">
        <f t="shared" si="141"/>
        <v>0</v>
      </c>
      <c r="W583" s="1">
        <v>0.42899999999999999</v>
      </c>
      <c r="X583" s="1">
        <v>2.5710000000000002</v>
      </c>
      <c r="Y583" s="1">
        <v>6</v>
      </c>
      <c r="Z583" s="1">
        <v>0</v>
      </c>
      <c r="AA583" s="1">
        <f t="shared" si="142"/>
        <v>0</v>
      </c>
      <c r="AB583" s="1">
        <v>0.42899999999999999</v>
      </c>
      <c r="AC583" s="1">
        <v>2.5710000000000002</v>
      </c>
      <c r="AD583" s="1">
        <v>1</v>
      </c>
      <c r="AE583" s="1">
        <v>0</v>
      </c>
      <c r="AF583" s="1">
        <f t="shared" si="138"/>
        <v>0</v>
      </c>
      <c r="AH583" s="1">
        <f t="shared" si="129"/>
        <v>7.6455215385303935E-2</v>
      </c>
      <c r="AI583" s="1">
        <f t="shared" si="130"/>
        <v>8.4665526238931373E-3</v>
      </c>
      <c r="AJ583" s="1">
        <f t="shared" si="131"/>
        <v>4.4997958350347082E-2</v>
      </c>
      <c r="AK583" s="1">
        <f t="shared" si="132"/>
        <v>1.2963918280202347</v>
      </c>
      <c r="AL583" s="1" t="b">
        <f t="shared" si="133"/>
        <v>0</v>
      </c>
      <c r="AM583" s="1">
        <f t="shared" si="134"/>
        <v>9.7698834755074042</v>
      </c>
      <c r="AN583" s="1" t="b">
        <f t="shared" si="135"/>
        <v>1</v>
      </c>
      <c r="AO583" s="1">
        <v>9.4879999999999995</v>
      </c>
    </row>
    <row r="584" spans="1:41">
      <c r="A584" s="7">
        <v>581</v>
      </c>
      <c r="B584" s="9" t="s">
        <v>85</v>
      </c>
      <c r="C584" s="9" t="s">
        <v>86</v>
      </c>
      <c r="D584" s="9" t="s">
        <v>85</v>
      </c>
      <c r="E584" s="16" t="s">
        <v>86</v>
      </c>
      <c r="F584" s="2" t="b">
        <f t="shared" si="136"/>
        <v>0</v>
      </c>
      <c r="G584" s="2" t="b">
        <f t="shared" si="137"/>
        <v>0</v>
      </c>
      <c r="H584" s="1" t="s">
        <v>125</v>
      </c>
      <c r="M584" s="1">
        <f>PRODUCT(SUM(PRODUCT(R584,overview!$J$7),PRODUCT(W584,overview!$K$7),PRODUCT(AB584,overview!$L$7)),1/SUM(overview!$J$7:$L$7))</f>
        <v>0</v>
      </c>
      <c r="N584" s="1">
        <f>PRODUCT(SUM(PRODUCT(S584,overview!$J$7),PRODUCT(X584,overview!$K$7),PRODUCT(AC584,overview!$L$7)),1/SUM(overview!$J$7:$L$7))</f>
        <v>3</v>
      </c>
      <c r="O584" s="1">
        <f t="shared" si="139"/>
        <v>0</v>
      </c>
      <c r="P584" s="1">
        <f t="shared" si="140"/>
        <v>0</v>
      </c>
      <c r="Q584" s="1" t="e">
        <f t="shared" si="143"/>
        <v>#DIV/0!</v>
      </c>
      <c r="R584" s="1">
        <v>0</v>
      </c>
      <c r="S584" s="1">
        <v>3</v>
      </c>
      <c r="T584" s="1">
        <v>0</v>
      </c>
      <c r="U584" s="1">
        <v>0</v>
      </c>
      <c r="V584" s="1" t="e">
        <f t="shared" si="141"/>
        <v>#DIV/0!</v>
      </c>
      <c r="W584" s="1">
        <v>0</v>
      </c>
      <c r="X584" s="1">
        <v>3</v>
      </c>
      <c r="Y584" s="1">
        <v>0</v>
      </c>
      <c r="Z584" s="1">
        <v>0</v>
      </c>
      <c r="AA584" s="1" t="e">
        <f t="shared" si="142"/>
        <v>#DIV/0!</v>
      </c>
      <c r="AB584" s="1">
        <v>0</v>
      </c>
      <c r="AC584" s="1">
        <v>3</v>
      </c>
      <c r="AD584" s="1">
        <v>0</v>
      </c>
      <c r="AE584" s="1">
        <v>0</v>
      </c>
      <c r="AF584" s="1" t="e">
        <f t="shared" si="138"/>
        <v>#DIV/0!</v>
      </c>
      <c r="AH584" s="1">
        <f t="shared" ref="AH584:AH636" si="144">(SUM(Z580:Z590)*SUM(W580:W590))/(SUM(Y580:Y590)*SUM(X580:X590))</f>
        <v>7.5702075702075697E-2</v>
      </c>
      <c r="AI584" s="1">
        <f t="shared" ref="AI584:AI636" si="145">(SUM(U580:U590)*SUM(R580:R590))/(SUM(T580:T590)*SUM(S580:S590))</f>
        <v>8.0667419395307992E-3</v>
      </c>
      <c r="AJ584" s="1">
        <f t="shared" ref="AJ584:AJ636" si="146">(SUM(AE580:AE590)*SUM(AB580:AB590))/(SUM(AD580:AD590)*SUM(AC580:AC590))</f>
        <v>4.4471607956439604E-2</v>
      </c>
      <c r="AK584" s="1">
        <f t="shared" si="132"/>
        <v>4.0416048604903212</v>
      </c>
      <c r="AL584" s="1" t="b">
        <f t="shared" si="133"/>
        <v>0</v>
      </c>
      <c r="AM584" s="1">
        <f t="shared" si="134"/>
        <v>6.3987362919254593</v>
      </c>
      <c r="AN584" s="1" t="b">
        <f t="shared" si="135"/>
        <v>0</v>
      </c>
      <c r="AO584" s="1">
        <v>9.4879999999999995</v>
      </c>
    </row>
    <row r="585" spans="1:41">
      <c r="A585" s="7">
        <v>582</v>
      </c>
      <c r="B585" s="9" t="s">
        <v>43</v>
      </c>
      <c r="C585" s="9" t="s">
        <v>44</v>
      </c>
      <c r="D585" s="9" t="s">
        <v>43</v>
      </c>
      <c r="E585" s="16" t="s">
        <v>44</v>
      </c>
      <c r="F585" s="2" t="b">
        <f t="shared" si="136"/>
        <v>0</v>
      </c>
      <c r="G585" s="2" t="b">
        <f t="shared" si="137"/>
        <v>0</v>
      </c>
      <c r="H585" s="1" t="s">
        <v>125</v>
      </c>
      <c r="M585" s="1">
        <f>PRODUCT(SUM(PRODUCT(R585,overview!$J$7),PRODUCT(W585,overview!$K$7),PRODUCT(AB585,overview!$L$7)),1/SUM(overview!$J$7:$L$7))</f>
        <v>0.375</v>
      </c>
      <c r="N585" s="1">
        <f>PRODUCT(SUM(PRODUCT(S585,overview!$J$7),PRODUCT(X585,overview!$K$7),PRODUCT(AC585,overview!$L$7)),1/SUM(overview!$J$7:$L$7))</f>
        <v>2.625</v>
      </c>
      <c r="O585" s="1">
        <f t="shared" si="139"/>
        <v>2</v>
      </c>
      <c r="P585" s="1">
        <f t="shared" si="140"/>
        <v>0</v>
      </c>
      <c r="Q585" s="1">
        <f t="shared" si="143"/>
        <v>0</v>
      </c>
      <c r="R585" s="1">
        <v>0.375</v>
      </c>
      <c r="S585" s="1">
        <v>2.625</v>
      </c>
      <c r="T585" s="1">
        <v>1</v>
      </c>
      <c r="U585" s="1">
        <v>0</v>
      </c>
      <c r="V585" s="1">
        <f t="shared" si="141"/>
        <v>0</v>
      </c>
      <c r="W585" s="1">
        <v>0.375</v>
      </c>
      <c r="X585" s="1">
        <v>2.625</v>
      </c>
      <c r="Y585" s="1">
        <v>1</v>
      </c>
      <c r="Z585" s="1">
        <v>0</v>
      </c>
      <c r="AA585" s="1">
        <f t="shared" si="142"/>
        <v>0</v>
      </c>
      <c r="AB585" s="1">
        <v>0.375</v>
      </c>
      <c r="AC585" s="1">
        <v>2.625</v>
      </c>
      <c r="AD585" s="1">
        <v>0</v>
      </c>
      <c r="AE585" s="1">
        <v>0</v>
      </c>
      <c r="AF585" s="1" t="e">
        <f t="shared" si="138"/>
        <v>#DIV/0!</v>
      </c>
      <c r="AH585" s="1">
        <f t="shared" si="144"/>
        <v>8.8530766010883208E-2</v>
      </c>
      <c r="AI585" s="1">
        <f t="shared" si="145"/>
        <v>1.768672545826137E-2</v>
      </c>
      <c r="AJ585" s="1">
        <f t="shared" si="146"/>
        <v>8.7075609911459323E-2</v>
      </c>
      <c r="AK585" s="1">
        <f t="shared" si="132"/>
        <v>9.4895824962301667</v>
      </c>
      <c r="AL585" s="1" t="b">
        <f t="shared" si="133"/>
        <v>1</v>
      </c>
      <c r="AM585" s="1">
        <f t="shared" si="134"/>
        <v>4.3568492135282488</v>
      </c>
      <c r="AN585" s="1" t="b">
        <f t="shared" si="135"/>
        <v>0</v>
      </c>
      <c r="AO585" s="1">
        <v>9.4879999999999995</v>
      </c>
    </row>
    <row r="586" spans="1:41">
      <c r="A586" s="7">
        <v>583</v>
      </c>
      <c r="B586" s="9" t="s">
        <v>58</v>
      </c>
      <c r="C586" s="9" t="s">
        <v>59</v>
      </c>
      <c r="D586" s="9" t="s">
        <v>82</v>
      </c>
      <c r="E586" s="16" t="s">
        <v>59</v>
      </c>
      <c r="F586" s="2" t="b">
        <f t="shared" si="136"/>
        <v>1</v>
      </c>
      <c r="G586" s="2" t="b">
        <f t="shared" si="137"/>
        <v>1</v>
      </c>
      <c r="H586" s="1" t="s">
        <v>125</v>
      </c>
      <c r="M586" s="1">
        <f>PRODUCT(SUM(PRODUCT(R586,overview!$J$7),PRODUCT(W586,overview!$K$7),PRODUCT(AB586,overview!$L$7)),1/SUM(overview!$J$7:$L$7))</f>
        <v>0.375</v>
      </c>
      <c r="N586" s="1">
        <f>PRODUCT(SUM(PRODUCT(S586,overview!$J$7),PRODUCT(X586,overview!$K$7),PRODUCT(AC586,overview!$L$7)),1/SUM(overview!$J$7:$L$7))</f>
        <v>2.625</v>
      </c>
      <c r="O586" s="1">
        <f t="shared" si="139"/>
        <v>10</v>
      </c>
      <c r="P586" s="1">
        <f t="shared" si="140"/>
        <v>0</v>
      </c>
      <c r="Q586" s="1">
        <f t="shared" si="143"/>
        <v>0</v>
      </c>
      <c r="R586" s="1">
        <v>0.375</v>
      </c>
      <c r="S586" s="1">
        <v>2.625</v>
      </c>
      <c r="T586" s="1">
        <v>5</v>
      </c>
      <c r="U586" s="1">
        <v>0</v>
      </c>
      <c r="V586" s="1">
        <f t="shared" si="141"/>
        <v>0</v>
      </c>
      <c r="W586" s="1">
        <v>0.375</v>
      </c>
      <c r="X586" s="1">
        <v>2.625</v>
      </c>
      <c r="Y586" s="1">
        <v>4</v>
      </c>
      <c r="Z586" s="1">
        <v>0</v>
      </c>
      <c r="AA586" s="1">
        <f t="shared" si="142"/>
        <v>0</v>
      </c>
      <c r="AB586" s="1">
        <v>0.375</v>
      </c>
      <c r="AC586" s="1">
        <v>2.625</v>
      </c>
      <c r="AD586" s="1">
        <v>1</v>
      </c>
      <c r="AE586" s="1">
        <v>0</v>
      </c>
      <c r="AF586" s="1">
        <f t="shared" si="138"/>
        <v>0</v>
      </c>
      <c r="AH586" s="1">
        <f t="shared" si="144"/>
        <v>8.5084395924467981E-2</v>
      </c>
      <c r="AI586" s="1">
        <f t="shared" si="145"/>
        <v>3.7597800483227167E-2</v>
      </c>
      <c r="AJ586" s="1">
        <f t="shared" si="146"/>
        <v>0.1585916248419601</v>
      </c>
      <c r="AK586" s="1">
        <f t="shared" si="132"/>
        <v>25.078522972727129</v>
      </c>
      <c r="AL586" s="1" t="b">
        <f t="shared" si="133"/>
        <v>1</v>
      </c>
      <c r="AM586" s="1">
        <f t="shared" si="134"/>
        <v>3.6177867446308789</v>
      </c>
      <c r="AN586" s="1" t="b">
        <f t="shared" si="135"/>
        <v>0</v>
      </c>
      <c r="AO586" s="1">
        <v>9.4879999999999995</v>
      </c>
    </row>
    <row r="587" spans="1:41">
      <c r="A587" s="7">
        <v>584</v>
      </c>
      <c r="B587" s="9" t="s">
        <v>47</v>
      </c>
      <c r="C587" s="9" t="s">
        <v>48</v>
      </c>
      <c r="D587" s="9" t="s">
        <v>47</v>
      </c>
      <c r="E587" s="16" t="s">
        <v>48</v>
      </c>
      <c r="F587" s="2" t="b">
        <f t="shared" si="136"/>
        <v>0</v>
      </c>
      <c r="G587" s="2" t="b">
        <f t="shared" si="137"/>
        <v>0</v>
      </c>
      <c r="H587" s="1" t="s">
        <v>125</v>
      </c>
      <c r="M587" s="1">
        <f>PRODUCT(SUM(PRODUCT(R587,overview!$J$7),PRODUCT(W587,overview!$K$7),PRODUCT(AB587,overview!$L$7)),1/SUM(overview!$J$7:$L$7))</f>
        <v>1.1075250000000001</v>
      </c>
      <c r="N587" s="1">
        <f>PRODUCT(SUM(PRODUCT(S587,overview!$J$7),PRODUCT(X587,overview!$K$7),PRODUCT(AC587,overview!$L$7)),1/SUM(overview!$J$7:$L$7))</f>
        <v>1.8924750000000001</v>
      </c>
      <c r="O587" s="1">
        <f t="shared" si="139"/>
        <v>21.5</v>
      </c>
      <c r="P587" s="1">
        <f t="shared" si="140"/>
        <v>2.5</v>
      </c>
      <c r="Q587" s="1">
        <f t="shared" si="143"/>
        <v>6.8049499594016322E-2</v>
      </c>
      <c r="R587" s="1">
        <v>1.0960000000000001</v>
      </c>
      <c r="S587" s="1">
        <v>1.9039999999999999</v>
      </c>
      <c r="T587" s="1">
        <v>11</v>
      </c>
      <c r="U587" s="1">
        <v>1</v>
      </c>
      <c r="V587" s="1">
        <f t="shared" si="141"/>
        <v>5.2330022918258223E-2</v>
      </c>
      <c r="W587" s="1">
        <v>1.1240000000000001</v>
      </c>
      <c r="X587" s="1">
        <v>1.8759999999999999</v>
      </c>
      <c r="Y587" s="1">
        <v>10.5</v>
      </c>
      <c r="Z587" s="1">
        <v>1.5</v>
      </c>
      <c r="AA587" s="1">
        <f t="shared" si="142"/>
        <v>8.5592445933597328E-2</v>
      </c>
      <c r="AB587" s="1">
        <v>0.85699999999999998</v>
      </c>
      <c r="AC587" s="1">
        <v>2.1429999999999998</v>
      </c>
      <c r="AD587" s="1">
        <v>0</v>
      </c>
      <c r="AE587" s="1">
        <v>0</v>
      </c>
      <c r="AF587" s="1" t="e">
        <f t="shared" si="138"/>
        <v>#DIV/0!</v>
      </c>
      <c r="AH587" s="1">
        <f t="shared" si="144"/>
        <v>8.6601735655865639E-2</v>
      </c>
      <c r="AI587" s="1">
        <f t="shared" si="145"/>
        <v>3.5193529514405658E-2</v>
      </c>
      <c r="AJ587" s="1">
        <f t="shared" si="146"/>
        <v>0.2225391768236209</v>
      </c>
      <c r="AK587" s="1">
        <f t="shared" ref="AK587:AK634" si="147">(((SUM(AJ585:AJ589))-(SUM(AI585:AI589)))^2)/(AVERAGE(AI585:AI589))</f>
        <v>45.587400526913896</v>
      </c>
      <c r="AL587" s="1" t="b">
        <f t="shared" ref="AL587:AL634" si="148">IF(AK587&gt;AO587, TRUE, FALSE)</f>
        <v>1</v>
      </c>
      <c r="AM587" s="1">
        <f t="shared" ref="AM587:AM634" si="149">(((SUM(AH585:AH589))-(SUM(AI585:AI589)))^2)/(AVERAGE(AI585:AI589))</f>
        <v>3.145628532453884</v>
      </c>
      <c r="AN587" s="1" t="b">
        <f t="shared" ref="AN587:AN634" si="150">IF(AM587&gt;AO587, TRUE, FALSE)</f>
        <v>0</v>
      </c>
      <c r="AO587" s="1">
        <v>9.4879999999999995</v>
      </c>
    </row>
    <row r="588" spans="1:41">
      <c r="A588" s="7">
        <v>585</v>
      </c>
      <c r="B588" s="9" t="s">
        <v>40</v>
      </c>
      <c r="C588" s="9" t="s">
        <v>29</v>
      </c>
      <c r="D588" s="9" t="s">
        <v>28</v>
      </c>
      <c r="E588" s="16" t="s">
        <v>29</v>
      </c>
      <c r="F588" s="2" t="b">
        <f t="shared" si="136"/>
        <v>1</v>
      </c>
      <c r="G588" s="2" t="b">
        <f t="shared" si="137"/>
        <v>1</v>
      </c>
      <c r="H588" s="1" t="s">
        <v>125</v>
      </c>
      <c r="M588" s="1">
        <f>PRODUCT(SUM(PRODUCT(R588,overview!$J$7),PRODUCT(W588,overview!$K$7),PRODUCT(AB588,overview!$L$7)),1/SUM(overview!$J$7:$L$7))</f>
        <v>0.69450000000000012</v>
      </c>
      <c r="N588" s="1">
        <f>PRODUCT(SUM(PRODUCT(S588,overview!$J$7),PRODUCT(X588,overview!$K$7),PRODUCT(AC588,overview!$L$7)),1/SUM(overview!$J$7:$L$7))</f>
        <v>2.3054999999999999</v>
      </c>
      <c r="O588" s="1">
        <f t="shared" si="139"/>
        <v>19</v>
      </c>
      <c r="P588" s="1">
        <f t="shared" si="140"/>
        <v>3</v>
      </c>
      <c r="Q588" s="1">
        <f t="shared" si="143"/>
        <v>4.7563606478786435E-2</v>
      </c>
      <c r="R588" s="1">
        <v>0.66700000000000004</v>
      </c>
      <c r="S588" s="1">
        <v>2.3330000000000002</v>
      </c>
      <c r="T588" s="1">
        <v>9</v>
      </c>
      <c r="U588" s="1">
        <v>0</v>
      </c>
      <c r="V588" s="1">
        <f t="shared" si="141"/>
        <v>0</v>
      </c>
      <c r="W588" s="1">
        <v>0.71099999999999997</v>
      </c>
      <c r="X588" s="1">
        <v>2.2890000000000001</v>
      </c>
      <c r="Y588" s="1">
        <v>9</v>
      </c>
      <c r="Z588" s="1">
        <v>3</v>
      </c>
      <c r="AA588" s="1">
        <f t="shared" si="142"/>
        <v>0.10353866317169066</v>
      </c>
      <c r="AB588" s="1">
        <v>0.66700000000000004</v>
      </c>
      <c r="AC588" s="1">
        <v>2.3330000000000002</v>
      </c>
      <c r="AD588" s="1">
        <v>1</v>
      </c>
      <c r="AE588" s="1">
        <v>0</v>
      </c>
      <c r="AF588" s="1">
        <f t="shared" si="138"/>
        <v>0</v>
      </c>
      <c r="AH588" s="1">
        <f t="shared" si="144"/>
        <v>0.11899669716822785</v>
      </c>
      <c r="AI588" s="1">
        <f t="shared" si="145"/>
        <v>3.9886039886039885E-2</v>
      </c>
      <c r="AJ588" s="1">
        <f t="shared" si="146"/>
        <v>0.45901639344262291</v>
      </c>
      <c r="AK588" s="1">
        <f t="shared" si="147"/>
        <v>85.309089279029507</v>
      </c>
      <c r="AL588" s="1" t="b">
        <f t="shared" si="148"/>
        <v>1</v>
      </c>
      <c r="AM588" s="1">
        <f t="shared" si="149"/>
        <v>3.4191007967704281</v>
      </c>
      <c r="AN588" s="1" t="b">
        <f t="shared" si="150"/>
        <v>0</v>
      </c>
      <c r="AO588" s="1">
        <v>9.4879999999999995</v>
      </c>
    </row>
    <row r="589" spans="1:41">
      <c r="A589" s="7">
        <v>586</v>
      </c>
      <c r="B589" s="9" t="s">
        <v>58</v>
      </c>
      <c r="C589" s="9" t="s">
        <v>59</v>
      </c>
      <c r="D589" s="9" t="s">
        <v>51</v>
      </c>
      <c r="E589" s="16" t="s">
        <v>52</v>
      </c>
      <c r="F589" s="2" t="b">
        <f t="shared" si="136"/>
        <v>1</v>
      </c>
      <c r="G589" s="2" t="b">
        <f t="shared" si="137"/>
        <v>1</v>
      </c>
      <c r="H589" s="1" t="s">
        <v>125</v>
      </c>
      <c r="M589" s="1">
        <f>PRODUCT(SUM(PRODUCT(R589,overview!$J$7),PRODUCT(W589,overview!$K$7),PRODUCT(AB589,overview!$L$7)),1/SUM(overview!$J$7:$L$7))</f>
        <v>0.35035000000000005</v>
      </c>
      <c r="N589" s="1">
        <f>PRODUCT(SUM(PRODUCT(S589,overview!$J$7),PRODUCT(X589,overview!$K$7),PRODUCT(AC589,overview!$L$7)),1/SUM(overview!$J$7:$L$7))</f>
        <v>2.6496500000000003</v>
      </c>
      <c r="O589" s="1">
        <f t="shared" si="139"/>
        <v>7</v>
      </c>
      <c r="P589" s="1">
        <f t="shared" si="140"/>
        <v>2</v>
      </c>
      <c r="Q589" s="1">
        <f t="shared" si="143"/>
        <v>3.7778574528711334E-2</v>
      </c>
      <c r="R589" s="1">
        <v>0.375</v>
      </c>
      <c r="S589" s="1">
        <v>2.625</v>
      </c>
      <c r="T589" s="1">
        <v>3</v>
      </c>
      <c r="U589" s="1">
        <v>0</v>
      </c>
      <c r="V589" s="1">
        <f t="shared" si="141"/>
        <v>0</v>
      </c>
      <c r="W589" s="1">
        <v>0.33600000000000002</v>
      </c>
      <c r="X589" s="1">
        <v>2.6640000000000001</v>
      </c>
      <c r="Y589" s="1">
        <v>4</v>
      </c>
      <c r="Z589" s="1">
        <v>1</v>
      </c>
      <c r="AA589" s="1">
        <f t="shared" si="142"/>
        <v>3.1531531531531529E-2</v>
      </c>
      <c r="AB589" s="1">
        <v>0.36399999999999999</v>
      </c>
      <c r="AC589" s="1">
        <v>2.6360000000000001</v>
      </c>
      <c r="AD589" s="1">
        <v>0</v>
      </c>
      <c r="AE589" s="1">
        <v>1</v>
      </c>
      <c r="AF589" s="1" t="e">
        <f t="shared" si="138"/>
        <v>#DIV/0!</v>
      </c>
      <c r="AH589" s="1">
        <f t="shared" si="144"/>
        <v>0.11872669362243157</v>
      </c>
      <c r="AI589" s="1">
        <f t="shared" si="145"/>
        <v>4.0097907135860845E-2</v>
      </c>
      <c r="AJ589" s="1">
        <f t="shared" si="146"/>
        <v>0.48990832610253893</v>
      </c>
      <c r="AK589" s="1">
        <f t="shared" si="147"/>
        <v>156.33032828053157</v>
      </c>
      <c r="AL589" s="1" t="b">
        <f t="shared" si="148"/>
        <v>1</v>
      </c>
      <c r="AM589" s="1">
        <f t="shared" si="149"/>
        <v>4.6736146751179097</v>
      </c>
      <c r="AN589" s="1" t="b">
        <f t="shared" si="150"/>
        <v>0</v>
      </c>
      <c r="AO589" s="1">
        <v>9.4879999999999995</v>
      </c>
    </row>
    <row r="590" spans="1:41">
      <c r="A590" s="7">
        <v>587</v>
      </c>
      <c r="B590" s="9" t="s">
        <v>60</v>
      </c>
      <c r="C590" s="9" t="s">
        <v>61</v>
      </c>
      <c r="D590" s="9" t="s">
        <v>83</v>
      </c>
      <c r="E590" s="16" t="s">
        <v>61</v>
      </c>
      <c r="F590" s="2" t="b">
        <f t="shared" si="136"/>
        <v>0</v>
      </c>
      <c r="G590" s="2" t="b">
        <f t="shared" si="137"/>
        <v>0</v>
      </c>
      <c r="H590" s="1" t="s">
        <v>125</v>
      </c>
      <c r="M590" s="1">
        <f>PRODUCT(SUM(PRODUCT(R590,overview!$J$7),PRODUCT(W590,overview!$K$7),PRODUCT(AB590,overview!$L$7)),1/SUM(overview!$J$7:$L$7))</f>
        <v>0.89749999999999996</v>
      </c>
      <c r="N590" s="1">
        <f>PRODUCT(SUM(PRODUCT(S590,overview!$J$7),PRODUCT(X590,overview!$K$7),PRODUCT(AC590,overview!$L$7)),1/SUM(overview!$J$7:$L$7))</f>
        <v>2.1025</v>
      </c>
      <c r="O590" s="1">
        <f t="shared" si="139"/>
        <v>13</v>
      </c>
      <c r="P590" s="1">
        <f t="shared" si="140"/>
        <v>7</v>
      </c>
      <c r="Q590" s="1">
        <f t="shared" si="143"/>
        <v>0.22985456873685178</v>
      </c>
      <c r="R590" s="1">
        <v>1</v>
      </c>
      <c r="S590" s="1">
        <v>2</v>
      </c>
      <c r="T590" s="1">
        <v>7</v>
      </c>
      <c r="U590" s="1">
        <v>0</v>
      </c>
      <c r="V590" s="1">
        <f t="shared" si="141"/>
        <v>0</v>
      </c>
      <c r="W590" s="1">
        <v>0.83599999999999997</v>
      </c>
      <c r="X590" s="1">
        <v>2.1640000000000001</v>
      </c>
      <c r="Y590" s="1">
        <v>5</v>
      </c>
      <c r="Z590" s="1">
        <v>7</v>
      </c>
      <c r="AA590" s="1">
        <f t="shared" si="142"/>
        <v>0.54085027726432533</v>
      </c>
      <c r="AB590" s="1">
        <v>1</v>
      </c>
      <c r="AC590" s="1">
        <v>2</v>
      </c>
      <c r="AD590" s="1">
        <v>1</v>
      </c>
      <c r="AE590" s="1">
        <v>0</v>
      </c>
      <c r="AF590" s="1">
        <f t="shared" si="138"/>
        <v>0</v>
      </c>
      <c r="AH590" s="1">
        <f t="shared" si="144"/>
        <v>0.14273370835120922</v>
      </c>
      <c r="AI590" s="1">
        <f t="shared" si="145"/>
        <v>3.8093011779067806E-2</v>
      </c>
      <c r="AJ590" s="1">
        <f t="shared" si="146"/>
        <v>0.66540689866861058</v>
      </c>
      <c r="AK590" s="1">
        <f t="shared" si="147"/>
        <v>213.479589877508</v>
      </c>
      <c r="AL590" s="1" t="b">
        <f t="shared" si="148"/>
        <v>1</v>
      </c>
      <c r="AM590" s="1">
        <f t="shared" si="149"/>
        <v>6.541336041505633</v>
      </c>
      <c r="AN590" s="1" t="b">
        <f t="shared" si="150"/>
        <v>0</v>
      </c>
      <c r="AO590" s="1">
        <v>9.4879999999999995</v>
      </c>
    </row>
    <row r="591" spans="1:41">
      <c r="A591" s="7">
        <v>588</v>
      </c>
      <c r="B591" s="9" t="s">
        <v>79</v>
      </c>
      <c r="C591" s="9" t="s">
        <v>48</v>
      </c>
      <c r="D591" s="9" t="s">
        <v>28</v>
      </c>
      <c r="E591" s="16" t="s">
        <v>29</v>
      </c>
      <c r="F591" s="2" t="b">
        <f t="shared" si="136"/>
        <v>0</v>
      </c>
      <c r="G591" s="2" t="b">
        <f t="shared" si="137"/>
        <v>1</v>
      </c>
      <c r="H591" s="1" t="s">
        <v>125</v>
      </c>
      <c r="M591" s="1">
        <f>PRODUCT(SUM(PRODUCT(R591,overview!$J$7),PRODUCT(W591,overview!$K$7),PRODUCT(AB591,overview!$L$7)),1/SUM(overview!$J$7:$L$7))</f>
        <v>0.8606250000000002</v>
      </c>
      <c r="N591" s="1">
        <f>PRODUCT(SUM(PRODUCT(S591,overview!$J$7),PRODUCT(X591,overview!$K$7),PRODUCT(AC591,overview!$L$7)),1/SUM(overview!$J$7:$L$7))</f>
        <v>2.1393750000000002</v>
      </c>
      <c r="O591" s="1">
        <f t="shared" si="139"/>
        <v>14.5</v>
      </c>
      <c r="P591" s="1">
        <f t="shared" si="140"/>
        <v>5.5</v>
      </c>
      <c r="Q591" s="1">
        <f t="shared" si="143"/>
        <v>0.15258847351083443</v>
      </c>
      <c r="R591" s="1">
        <v>1.1120000000000001</v>
      </c>
      <c r="S591" s="1">
        <v>1.8879999999999999</v>
      </c>
      <c r="T591" s="1">
        <v>7</v>
      </c>
      <c r="U591" s="1">
        <v>2</v>
      </c>
      <c r="V591" s="1">
        <f t="shared" si="141"/>
        <v>0.16828087167070219</v>
      </c>
      <c r="W591" s="1">
        <v>0.72099999999999997</v>
      </c>
      <c r="X591" s="1">
        <v>2.2789999999999999</v>
      </c>
      <c r="Y591" s="1">
        <v>6.5</v>
      </c>
      <c r="Z591" s="1">
        <v>2.5</v>
      </c>
      <c r="AA591" s="1">
        <f t="shared" si="142"/>
        <v>0.12167954905997908</v>
      </c>
      <c r="AB591" s="1">
        <v>0.83199999999999996</v>
      </c>
      <c r="AC591" s="1">
        <v>2.1680000000000001</v>
      </c>
      <c r="AD591" s="1">
        <v>1</v>
      </c>
      <c r="AE591" s="1">
        <v>1</v>
      </c>
      <c r="AF591" s="1">
        <f t="shared" si="138"/>
        <v>0.38376383763837635</v>
      </c>
      <c r="AH591" s="1">
        <f t="shared" si="144"/>
        <v>0.16146137479576478</v>
      </c>
      <c r="AI591" s="1">
        <f t="shared" si="145"/>
        <v>4.4881275983370633E-2</v>
      </c>
      <c r="AJ591" s="1">
        <f t="shared" si="146"/>
        <v>0.85034225264467944</v>
      </c>
      <c r="AK591" s="1">
        <f t="shared" si="147"/>
        <v>274.40221519152914</v>
      </c>
      <c r="AL591" s="1" t="b">
        <f t="shared" si="148"/>
        <v>1</v>
      </c>
      <c r="AM591" s="1">
        <f t="shared" si="149"/>
        <v>7.9656680438166223</v>
      </c>
      <c r="AN591" s="1" t="b">
        <f t="shared" si="150"/>
        <v>0</v>
      </c>
      <c r="AO591" s="1">
        <v>9.4879999999999995</v>
      </c>
    </row>
    <row r="592" spans="1:41">
      <c r="A592" s="7">
        <v>589</v>
      </c>
      <c r="B592" s="9" t="s">
        <v>32</v>
      </c>
      <c r="C592" s="9" t="s">
        <v>33</v>
      </c>
      <c r="D592" s="9" t="s">
        <v>62</v>
      </c>
      <c r="E592" s="16" t="s">
        <v>48</v>
      </c>
      <c r="F592" s="2" t="b">
        <f t="shared" si="136"/>
        <v>1</v>
      </c>
      <c r="G592" s="2" t="b">
        <f t="shared" si="137"/>
        <v>0</v>
      </c>
      <c r="H592" s="1" t="s">
        <v>125</v>
      </c>
      <c r="M592" s="1">
        <f>PRODUCT(SUM(PRODUCT(R592,overview!$J$7),PRODUCT(W592,overview!$K$7),PRODUCT(AB592,overview!$L$7)),1/SUM(overview!$J$7:$L$7))</f>
        <v>0.99875000000000014</v>
      </c>
      <c r="N592" s="1">
        <f>PRODUCT(SUM(PRODUCT(S592,overview!$J$7),PRODUCT(X592,overview!$K$7),PRODUCT(AC592,overview!$L$7)),1/SUM(overview!$J$7:$L$7))</f>
        <v>2.0012500000000002</v>
      </c>
      <c r="O592" s="1">
        <f t="shared" si="139"/>
        <v>11</v>
      </c>
      <c r="P592" s="1">
        <f t="shared" si="140"/>
        <v>9</v>
      </c>
      <c r="Q592" s="1">
        <f t="shared" si="143"/>
        <v>0.4083243427403328</v>
      </c>
      <c r="R592" s="1">
        <v>1</v>
      </c>
      <c r="S592" s="1">
        <v>2</v>
      </c>
      <c r="T592" s="1">
        <v>4</v>
      </c>
      <c r="U592" s="1">
        <v>5</v>
      </c>
      <c r="V592" s="1">
        <f t="shared" si="141"/>
        <v>0.625</v>
      </c>
      <c r="W592" s="1">
        <v>0.998</v>
      </c>
      <c r="X592" s="1">
        <v>2.0019999999999998</v>
      </c>
      <c r="Y592" s="1">
        <v>7</v>
      </c>
      <c r="Z592" s="1">
        <v>3</v>
      </c>
      <c r="AA592" s="1">
        <f t="shared" si="142"/>
        <v>0.21364349935778509</v>
      </c>
      <c r="AB592" s="1">
        <v>1</v>
      </c>
      <c r="AC592" s="1">
        <v>2</v>
      </c>
      <c r="AD592" s="1">
        <v>0</v>
      </c>
      <c r="AE592" s="1">
        <v>1</v>
      </c>
      <c r="AF592" s="1" t="e">
        <f t="shared" si="138"/>
        <v>#DIV/0!</v>
      </c>
      <c r="AH592" s="1">
        <f t="shared" si="144"/>
        <v>0.18059450183760389</v>
      </c>
      <c r="AI592" s="1">
        <f t="shared" si="145"/>
        <v>4.1881703302537966E-2</v>
      </c>
      <c r="AJ592" s="1">
        <f t="shared" si="146"/>
        <v>0.69750087997184085</v>
      </c>
      <c r="AK592" s="1">
        <f t="shared" si="147"/>
        <v>287.90529290073846</v>
      </c>
      <c r="AL592" s="1" t="b">
        <f t="shared" si="148"/>
        <v>1</v>
      </c>
      <c r="AM592" s="1">
        <f t="shared" si="149"/>
        <v>9.1355114819618848</v>
      </c>
      <c r="AN592" s="1" t="b">
        <f t="shared" si="150"/>
        <v>0</v>
      </c>
      <c r="AO592" s="1">
        <v>9.4879999999999995</v>
      </c>
    </row>
    <row r="593" spans="1:41">
      <c r="A593" s="7">
        <v>590</v>
      </c>
      <c r="B593" s="9" t="s">
        <v>85</v>
      </c>
      <c r="C593" s="9" t="s">
        <v>86</v>
      </c>
      <c r="D593" s="9" t="s">
        <v>41</v>
      </c>
      <c r="E593" s="16" t="s">
        <v>42</v>
      </c>
      <c r="F593" s="2" t="b">
        <f t="shared" si="136"/>
        <v>1</v>
      </c>
      <c r="G593" s="2" t="b">
        <f t="shared" si="137"/>
        <v>1</v>
      </c>
      <c r="H593" s="1" t="s">
        <v>125</v>
      </c>
      <c r="M593" s="1">
        <f>PRODUCT(SUM(PRODUCT(R593,overview!$J$7),PRODUCT(W593,overview!$K$7),PRODUCT(AB593,overview!$L$7)),1/SUM(overview!$J$7:$L$7))</f>
        <v>0.25270000000000004</v>
      </c>
      <c r="N593" s="1">
        <f>PRODUCT(SUM(PRODUCT(S593,overview!$J$7),PRODUCT(X593,overview!$K$7),PRODUCT(AC593,overview!$L$7)),1/SUM(overview!$J$7:$L$7))</f>
        <v>2.7473000000000001</v>
      </c>
      <c r="O593" s="1">
        <f t="shared" si="139"/>
        <v>7</v>
      </c>
      <c r="P593" s="1">
        <f t="shared" si="140"/>
        <v>6</v>
      </c>
      <c r="Q593" s="1">
        <f t="shared" si="143"/>
        <v>7.8841043934044341E-2</v>
      </c>
      <c r="R593" s="1">
        <v>0</v>
      </c>
      <c r="S593" s="1">
        <v>3</v>
      </c>
      <c r="T593" s="1">
        <v>0</v>
      </c>
      <c r="U593" s="1">
        <v>0</v>
      </c>
      <c r="V593" s="1" t="e">
        <f t="shared" si="141"/>
        <v>#DIV/0!</v>
      </c>
      <c r="W593" s="1">
        <v>0.4</v>
      </c>
      <c r="X593" s="1">
        <v>2.6</v>
      </c>
      <c r="Y593" s="1">
        <v>7</v>
      </c>
      <c r="Z593" s="1">
        <v>4</v>
      </c>
      <c r="AA593" s="1">
        <f t="shared" si="142"/>
        <v>8.7912087912087905E-2</v>
      </c>
      <c r="AB593" s="1">
        <v>0.108</v>
      </c>
      <c r="AC593" s="1">
        <v>2.8919999999999999</v>
      </c>
      <c r="AD593" s="1">
        <v>0</v>
      </c>
      <c r="AE593" s="1">
        <v>2</v>
      </c>
      <c r="AF593" s="1" t="e">
        <f t="shared" si="138"/>
        <v>#DIV/0!</v>
      </c>
      <c r="AH593" s="1">
        <f t="shared" si="144"/>
        <v>0.19047105226630517</v>
      </c>
      <c r="AI593" s="1">
        <f t="shared" si="145"/>
        <v>4.7396124598594429E-2</v>
      </c>
      <c r="AJ593" s="1">
        <f t="shared" si="146"/>
        <v>0.92296718972895853</v>
      </c>
      <c r="AK593" s="1">
        <f t="shared" si="147"/>
        <v>327.57325998349211</v>
      </c>
      <c r="AL593" s="1" t="b">
        <f t="shared" si="148"/>
        <v>1</v>
      </c>
      <c r="AM593" s="1">
        <f t="shared" si="149"/>
        <v>9.4850110880064733</v>
      </c>
      <c r="AN593" s="1" t="b">
        <f t="shared" si="150"/>
        <v>0</v>
      </c>
      <c r="AO593" s="1">
        <v>9.4879999999999995</v>
      </c>
    </row>
    <row r="594" spans="1:41">
      <c r="A594" s="7">
        <v>591</v>
      </c>
      <c r="B594" s="9" t="s">
        <v>56</v>
      </c>
      <c r="C594" s="9" t="s">
        <v>31</v>
      </c>
      <c r="D594" s="9" t="s">
        <v>90</v>
      </c>
      <c r="E594" s="16" t="s">
        <v>91</v>
      </c>
      <c r="F594" s="2" t="b">
        <f t="shared" si="136"/>
        <v>0</v>
      </c>
      <c r="G594" s="2" t="b">
        <f t="shared" si="137"/>
        <v>1</v>
      </c>
      <c r="H594" s="1" t="s">
        <v>125</v>
      </c>
      <c r="M594" s="1">
        <f>PRODUCT(SUM(PRODUCT(R594,overview!$J$7),PRODUCT(W594,overview!$K$7),PRODUCT(AB594,overview!$L$7)),1/SUM(overview!$J$7:$L$7))</f>
        <v>0.52705000000000002</v>
      </c>
      <c r="N594" s="1">
        <f>PRODUCT(SUM(PRODUCT(S594,overview!$J$7),PRODUCT(X594,overview!$K$7),PRODUCT(AC594,overview!$L$7)),1/SUM(overview!$J$7:$L$7))</f>
        <v>2.4729500000000004</v>
      </c>
      <c r="O594" s="1">
        <f t="shared" si="139"/>
        <v>10.199999999999999</v>
      </c>
      <c r="P594" s="1">
        <f t="shared" si="140"/>
        <v>10.8</v>
      </c>
      <c r="Q594" s="1">
        <f t="shared" si="143"/>
        <v>0.22566284849126372</v>
      </c>
      <c r="R594" s="1">
        <v>1</v>
      </c>
      <c r="S594" s="1">
        <v>2</v>
      </c>
      <c r="T594" s="1">
        <v>7</v>
      </c>
      <c r="U594" s="1">
        <v>0</v>
      </c>
      <c r="V594" s="1">
        <f t="shared" si="141"/>
        <v>0</v>
      </c>
      <c r="W594" s="1">
        <v>0.26</v>
      </c>
      <c r="X594" s="1">
        <v>2.74</v>
      </c>
      <c r="Y594" s="1">
        <v>3.2</v>
      </c>
      <c r="Z594" s="1">
        <v>7.8</v>
      </c>
      <c r="AA594" s="1">
        <f t="shared" si="142"/>
        <v>0.23129562043795621</v>
      </c>
      <c r="AB594" s="1">
        <v>0.58199999999999996</v>
      </c>
      <c r="AC594" s="1">
        <v>2.4180000000000001</v>
      </c>
      <c r="AD594" s="1">
        <v>0</v>
      </c>
      <c r="AE594" s="1">
        <v>3</v>
      </c>
      <c r="AF594" s="1" t="e">
        <f t="shared" si="138"/>
        <v>#DIV/0!</v>
      </c>
      <c r="AH594" s="1">
        <f t="shared" si="144"/>
        <v>0.21189454107353817</v>
      </c>
      <c r="AI594" s="1">
        <f t="shared" si="145"/>
        <v>6.1451031554739841E-2</v>
      </c>
      <c r="AJ594" s="1">
        <f t="shared" si="146"/>
        <v>0.76584722388775617</v>
      </c>
      <c r="AK594" s="1">
        <f t="shared" si="147"/>
        <v>396.42292142273311</v>
      </c>
      <c r="AL594" s="1" t="b">
        <f t="shared" si="148"/>
        <v>1</v>
      </c>
      <c r="AM594" s="1">
        <f t="shared" si="149"/>
        <v>11.768615315332195</v>
      </c>
      <c r="AN594" s="1" t="b">
        <f t="shared" si="150"/>
        <v>1</v>
      </c>
      <c r="AO594" s="1">
        <v>9.4879999999999995</v>
      </c>
    </row>
    <row r="595" spans="1:41">
      <c r="A595" s="7">
        <v>592</v>
      </c>
      <c r="B595" s="9" t="s">
        <v>72</v>
      </c>
      <c r="C595" s="9" t="s">
        <v>73</v>
      </c>
      <c r="D595" s="9" t="s">
        <v>72</v>
      </c>
      <c r="E595" s="16" t="s">
        <v>73</v>
      </c>
      <c r="F595" s="2" t="b">
        <f t="shared" si="136"/>
        <v>0</v>
      </c>
      <c r="G595" s="2" t="b">
        <f t="shared" si="137"/>
        <v>0</v>
      </c>
      <c r="H595" s="1" t="s">
        <v>125</v>
      </c>
      <c r="M595" s="1">
        <f>PRODUCT(SUM(PRODUCT(R595,overview!$J$7),PRODUCT(W595,overview!$K$7),PRODUCT(AB595,overview!$L$7)),1/SUM(overview!$J$7:$L$7))</f>
        <v>0.33300000000000007</v>
      </c>
      <c r="N595" s="1">
        <f>PRODUCT(SUM(PRODUCT(S595,overview!$J$7),PRODUCT(X595,overview!$K$7),PRODUCT(AC595,overview!$L$7)),1/SUM(overview!$J$7:$L$7))</f>
        <v>2.6669999999999998</v>
      </c>
      <c r="O595" s="1">
        <f t="shared" si="139"/>
        <v>7</v>
      </c>
      <c r="P595" s="1">
        <f t="shared" si="140"/>
        <v>0</v>
      </c>
      <c r="Q595" s="1">
        <f t="shared" si="143"/>
        <v>0</v>
      </c>
      <c r="R595" s="1">
        <v>0.33300000000000002</v>
      </c>
      <c r="S595" s="1">
        <v>2.6669999999999998</v>
      </c>
      <c r="T595" s="1">
        <v>3</v>
      </c>
      <c r="U595" s="1">
        <v>0</v>
      </c>
      <c r="V595" s="1">
        <f t="shared" si="141"/>
        <v>0</v>
      </c>
      <c r="W595" s="1">
        <v>0.33300000000000002</v>
      </c>
      <c r="X595" s="1">
        <v>2.6669999999999998</v>
      </c>
      <c r="Y595" s="1">
        <v>4</v>
      </c>
      <c r="Z595" s="1">
        <v>0</v>
      </c>
      <c r="AA595" s="1">
        <f t="shared" si="142"/>
        <v>0</v>
      </c>
      <c r="AB595" s="1">
        <v>0.33300000000000002</v>
      </c>
      <c r="AC595" s="1">
        <v>2.6669999999999998</v>
      </c>
      <c r="AD595" s="1">
        <v>0</v>
      </c>
      <c r="AE595" s="1">
        <v>0</v>
      </c>
      <c r="AF595" s="1" t="e">
        <f t="shared" si="138"/>
        <v>#DIV/0!</v>
      </c>
      <c r="AH595" s="1">
        <f t="shared" si="144"/>
        <v>0.20420473477635517</v>
      </c>
      <c r="AI595" s="1">
        <f t="shared" si="145"/>
        <v>5.8592844040565896E-2</v>
      </c>
      <c r="AJ595" s="1">
        <f t="shared" si="146"/>
        <v>1.0984791177290281</v>
      </c>
      <c r="AK595" s="1">
        <f t="shared" si="147"/>
        <v>497.33216153140069</v>
      </c>
      <c r="AL595" s="1" t="b">
        <f t="shared" si="148"/>
        <v>1</v>
      </c>
      <c r="AM595" s="1">
        <f t="shared" si="149"/>
        <v>13.859662882358894</v>
      </c>
      <c r="AN595" s="1" t="b">
        <f t="shared" si="150"/>
        <v>1</v>
      </c>
      <c r="AO595" s="1">
        <v>9.4879999999999995</v>
      </c>
    </row>
    <row r="596" spans="1:41">
      <c r="A596" s="7">
        <v>593</v>
      </c>
      <c r="B596" s="9" t="s">
        <v>58</v>
      </c>
      <c r="C596" s="9" t="s">
        <v>59</v>
      </c>
      <c r="D596" s="9" t="s">
        <v>47</v>
      </c>
      <c r="E596" s="16" t="s">
        <v>48</v>
      </c>
      <c r="F596" s="2" t="b">
        <f t="shared" si="136"/>
        <v>0</v>
      </c>
      <c r="G596" s="2" t="b">
        <f t="shared" si="137"/>
        <v>1</v>
      </c>
      <c r="H596" s="1" t="s">
        <v>125</v>
      </c>
      <c r="M596" s="1">
        <f>PRODUCT(SUM(PRODUCT(R596,overview!$J$7),PRODUCT(W596,overview!$K$7),PRODUCT(AB596,overview!$L$7)),1/SUM(overview!$J$7:$L$7))</f>
        <v>0.70735000000000003</v>
      </c>
      <c r="N596" s="1">
        <f>PRODUCT(SUM(PRODUCT(S596,overview!$J$7),PRODUCT(X596,overview!$K$7),PRODUCT(AC596,overview!$L$7)),1/SUM(overview!$J$7:$L$7))</f>
        <v>2.2926500000000001</v>
      </c>
      <c r="O596" s="1">
        <f t="shared" si="139"/>
        <v>13</v>
      </c>
      <c r="P596" s="1">
        <f t="shared" si="140"/>
        <v>9</v>
      </c>
      <c r="Q596" s="1">
        <f t="shared" si="143"/>
        <v>0.21359729839000552</v>
      </c>
      <c r="R596" s="1">
        <v>0.375</v>
      </c>
      <c r="S596" s="1">
        <v>2.625</v>
      </c>
      <c r="T596" s="1">
        <v>4</v>
      </c>
      <c r="U596" s="1">
        <v>0</v>
      </c>
      <c r="V596" s="1">
        <f t="shared" si="141"/>
        <v>0</v>
      </c>
      <c r="W596" s="1">
        <v>0.88900000000000001</v>
      </c>
      <c r="X596" s="1">
        <v>2.1110000000000002</v>
      </c>
      <c r="Y596" s="1">
        <v>9</v>
      </c>
      <c r="Z596" s="1">
        <v>7</v>
      </c>
      <c r="AA596" s="1">
        <f t="shared" si="142"/>
        <v>0.32754355492394327</v>
      </c>
      <c r="AB596" s="1">
        <v>0.81899999999999995</v>
      </c>
      <c r="AC596" s="1">
        <v>2.181</v>
      </c>
      <c r="AD596" s="1">
        <v>0</v>
      </c>
      <c r="AE596" s="1">
        <v>2</v>
      </c>
      <c r="AF596" s="1" t="e">
        <f t="shared" si="138"/>
        <v>#DIV/0!</v>
      </c>
      <c r="AH596" s="1">
        <f t="shared" si="144"/>
        <v>0.23807575156725921</v>
      </c>
      <c r="AI596" s="1">
        <f t="shared" si="145"/>
        <v>4.3899842072886691E-2</v>
      </c>
      <c r="AJ596" s="1">
        <f t="shared" si="146"/>
        <v>1.2491151363730999</v>
      </c>
      <c r="AK596" s="1">
        <f t="shared" si="147"/>
        <v>521.39008634006063</v>
      </c>
      <c r="AL596" s="1" t="b">
        <f t="shared" si="148"/>
        <v>1</v>
      </c>
      <c r="AM596" s="1">
        <f t="shared" si="149"/>
        <v>15.323747570003075</v>
      </c>
      <c r="AN596" s="1" t="b">
        <f t="shared" si="150"/>
        <v>1</v>
      </c>
      <c r="AO596" s="1">
        <v>9.4879999999999995</v>
      </c>
    </row>
    <row r="597" spans="1:41">
      <c r="A597" s="7">
        <v>594</v>
      </c>
      <c r="B597" s="9" t="s">
        <v>36</v>
      </c>
      <c r="C597" s="9" t="s">
        <v>37</v>
      </c>
      <c r="D597" s="9" t="s">
        <v>54</v>
      </c>
      <c r="E597" s="16" t="s">
        <v>55</v>
      </c>
      <c r="F597" s="2" t="b">
        <f t="shared" si="136"/>
        <v>1</v>
      </c>
      <c r="G597" s="2" t="b">
        <f t="shared" si="137"/>
        <v>1</v>
      </c>
      <c r="H597" s="1" t="s">
        <v>125</v>
      </c>
      <c r="M597" s="1">
        <f>PRODUCT(SUM(PRODUCT(R597,overview!$J$7),PRODUCT(W597,overview!$K$7),PRODUCT(AB597,overview!$L$7)),1/SUM(overview!$J$7:$L$7))</f>
        <v>0.63037500000000002</v>
      </c>
      <c r="N597" s="1">
        <f>PRODUCT(SUM(PRODUCT(S597,overview!$J$7),PRODUCT(X597,overview!$K$7),PRODUCT(AC597,overview!$L$7)),1/SUM(overview!$J$7:$L$7))</f>
        <v>2.3696250000000001</v>
      </c>
      <c r="O597" s="1">
        <f t="shared" si="139"/>
        <v>15.5</v>
      </c>
      <c r="P597" s="1">
        <f t="shared" si="140"/>
        <v>8.5</v>
      </c>
      <c r="Q597" s="1">
        <f t="shared" si="143"/>
        <v>0.14588363818284844</v>
      </c>
      <c r="R597" s="1">
        <v>1.026</v>
      </c>
      <c r="S597" s="1">
        <v>1.974</v>
      </c>
      <c r="T597" s="1">
        <v>9</v>
      </c>
      <c r="U597" s="1">
        <v>1</v>
      </c>
      <c r="V597" s="1">
        <f t="shared" si="141"/>
        <v>5.7750759878419454E-2</v>
      </c>
      <c r="W597" s="1">
        <v>0.40500000000000003</v>
      </c>
      <c r="X597" s="1">
        <v>2.5950000000000002</v>
      </c>
      <c r="Y597" s="1">
        <v>5.5</v>
      </c>
      <c r="Z597" s="1">
        <v>5.5</v>
      </c>
      <c r="AA597" s="1">
        <f t="shared" si="142"/>
        <v>0.15606936416184972</v>
      </c>
      <c r="AB597" s="1">
        <v>0.72599999999999998</v>
      </c>
      <c r="AC597" s="1">
        <v>2.274</v>
      </c>
      <c r="AD597" s="1">
        <v>1</v>
      </c>
      <c r="AE597" s="1">
        <v>2</v>
      </c>
      <c r="AF597" s="1">
        <f t="shared" si="138"/>
        <v>0.63852242744063326</v>
      </c>
      <c r="AH597" s="1">
        <f t="shared" si="144"/>
        <v>0.22597180047531937</v>
      </c>
      <c r="AI597" s="1">
        <f t="shared" si="145"/>
        <v>3.4230275722129382E-2</v>
      </c>
      <c r="AJ597" s="1">
        <f t="shared" si="146"/>
        <v>1.1514264692051934</v>
      </c>
      <c r="AK597" s="1">
        <f t="shared" si="147"/>
        <v>547.62035542152796</v>
      </c>
      <c r="AL597" s="1" t="b">
        <f t="shared" si="148"/>
        <v>1</v>
      </c>
      <c r="AM597" s="1">
        <f t="shared" si="149"/>
        <v>17.42781243108411</v>
      </c>
      <c r="AN597" s="1" t="b">
        <f t="shared" si="150"/>
        <v>1</v>
      </c>
      <c r="AO597" s="1">
        <v>9.4879999999999995</v>
      </c>
    </row>
    <row r="598" spans="1:41">
      <c r="A598" s="7">
        <v>595</v>
      </c>
      <c r="B598" s="9" t="s">
        <v>60</v>
      </c>
      <c r="C598" s="9" t="s">
        <v>61</v>
      </c>
      <c r="D598" s="9" t="s">
        <v>83</v>
      </c>
      <c r="E598" s="16" t="s">
        <v>61</v>
      </c>
      <c r="F598" s="2" t="b">
        <f t="shared" si="136"/>
        <v>0</v>
      </c>
      <c r="G598" s="2" t="b">
        <f t="shared" si="137"/>
        <v>0</v>
      </c>
      <c r="H598" s="1" t="s">
        <v>125</v>
      </c>
      <c r="M598" s="1">
        <f>PRODUCT(SUM(PRODUCT(R598,overview!$J$7),PRODUCT(W598,overview!$K$7),PRODUCT(AB598,overview!$L$7)),1/SUM(overview!$J$7:$L$7))</f>
        <v>1.0112500000000002</v>
      </c>
      <c r="N598" s="1">
        <f>PRODUCT(SUM(PRODUCT(S598,overview!$J$7),PRODUCT(X598,overview!$K$7),PRODUCT(AC598,overview!$L$7)),1/SUM(overview!$J$7:$L$7))</f>
        <v>1.98875</v>
      </c>
      <c r="O598" s="1">
        <f t="shared" si="139"/>
        <v>12</v>
      </c>
      <c r="P598" s="1">
        <f t="shared" si="140"/>
        <v>3</v>
      </c>
      <c r="Q598" s="1">
        <f t="shared" si="143"/>
        <v>0.12712130735386551</v>
      </c>
      <c r="R598" s="1">
        <v>1</v>
      </c>
      <c r="S598" s="1">
        <v>2</v>
      </c>
      <c r="T598" s="1">
        <v>7</v>
      </c>
      <c r="U598" s="1">
        <v>0</v>
      </c>
      <c r="V598" s="1">
        <f t="shared" si="141"/>
        <v>0</v>
      </c>
      <c r="W598" s="1">
        <v>1.018</v>
      </c>
      <c r="X598" s="1">
        <v>1.982</v>
      </c>
      <c r="Y598" s="1">
        <v>4</v>
      </c>
      <c r="Z598" s="1">
        <v>3</v>
      </c>
      <c r="AA598" s="1">
        <f t="shared" si="142"/>
        <v>0.38521695257315847</v>
      </c>
      <c r="AB598" s="1">
        <v>1</v>
      </c>
      <c r="AC598" s="1">
        <v>2</v>
      </c>
      <c r="AD598" s="1">
        <v>1</v>
      </c>
      <c r="AE598" s="1">
        <v>0</v>
      </c>
      <c r="AF598" s="1">
        <f t="shared" si="138"/>
        <v>0</v>
      </c>
      <c r="AH598" s="1">
        <f t="shared" si="144"/>
        <v>0.24582024810215755</v>
      </c>
      <c r="AI598" s="1">
        <f t="shared" si="145"/>
        <v>5.2060814402665058E-2</v>
      </c>
      <c r="AJ598" s="1">
        <f t="shared" si="146"/>
        <v>1.0935944992309783</v>
      </c>
      <c r="AK598" s="1">
        <f t="shared" si="147"/>
        <v>454.6742707823181</v>
      </c>
      <c r="AL598" s="1" t="b">
        <f t="shared" si="148"/>
        <v>1</v>
      </c>
      <c r="AM598" s="1">
        <f t="shared" si="149"/>
        <v>17.41837289809687</v>
      </c>
      <c r="AN598" s="1" t="b">
        <f t="shared" si="150"/>
        <v>1</v>
      </c>
      <c r="AO598" s="1">
        <v>9.4879999999999995</v>
      </c>
    </row>
    <row r="599" spans="1:41">
      <c r="A599" s="7">
        <v>596</v>
      </c>
      <c r="B599" s="9" t="s">
        <v>89</v>
      </c>
      <c r="C599" s="9" t="s">
        <v>70</v>
      </c>
      <c r="D599" s="9" t="s">
        <v>89</v>
      </c>
      <c r="E599" s="16" t="s">
        <v>70</v>
      </c>
      <c r="F599" s="2" t="b">
        <f t="shared" si="136"/>
        <v>0</v>
      </c>
      <c r="G599" s="2" t="b">
        <f t="shared" si="137"/>
        <v>0</v>
      </c>
      <c r="H599" s="1" t="s">
        <v>125</v>
      </c>
      <c r="M599" s="1">
        <f>PRODUCT(SUM(PRODUCT(R599,overview!$J$7),PRODUCT(W599,overview!$K$7),PRODUCT(AB599,overview!$L$7)),1/SUM(overview!$J$7:$L$7))</f>
        <v>1</v>
      </c>
      <c r="N599" s="1">
        <f>PRODUCT(SUM(PRODUCT(S599,overview!$J$7),PRODUCT(X599,overview!$K$7),PRODUCT(AC599,overview!$L$7)),1/SUM(overview!$J$7:$L$7))</f>
        <v>2</v>
      </c>
      <c r="O599" s="1">
        <f t="shared" si="139"/>
        <v>11</v>
      </c>
      <c r="P599" s="1">
        <f t="shared" si="140"/>
        <v>1</v>
      </c>
      <c r="Q599" s="1">
        <f t="shared" si="143"/>
        <v>4.5454545454545456E-2</v>
      </c>
      <c r="R599" s="1">
        <v>1</v>
      </c>
      <c r="S599" s="1">
        <v>2</v>
      </c>
      <c r="T599" s="1">
        <v>5</v>
      </c>
      <c r="U599" s="1">
        <v>0</v>
      </c>
      <c r="V599" s="1">
        <f t="shared" si="141"/>
        <v>0</v>
      </c>
      <c r="W599" s="1">
        <v>1</v>
      </c>
      <c r="X599" s="1">
        <v>2</v>
      </c>
      <c r="Y599" s="1">
        <v>6</v>
      </c>
      <c r="Z599" s="1">
        <v>1</v>
      </c>
      <c r="AA599" s="1">
        <f t="shared" si="142"/>
        <v>8.3333333333333329E-2</v>
      </c>
      <c r="AB599" s="1">
        <v>1</v>
      </c>
      <c r="AC599" s="1">
        <v>2</v>
      </c>
      <c r="AD599" s="1">
        <v>0</v>
      </c>
      <c r="AE599" s="1">
        <v>0</v>
      </c>
      <c r="AF599" s="1" t="e">
        <f t="shared" si="138"/>
        <v>#DIV/0!</v>
      </c>
      <c r="AH599" s="1">
        <f t="shared" si="144"/>
        <v>0.23481907614201777</v>
      </c>
      <c r="AI599" s="1">
        <f t="shared" si="145"/>
        <v>4.9246305896826027E-2</v>
      </c>
      <c r="AJ599" s="1">
        <f t="shared" si="146"/>
        <v>0.75129613866749234</v>
      </c>
      <c r="AK599" s="1">
        <f t="shared" si="147"/>
        <v>323.50460263783202</v>
      </c>
      <c r="AL599" s="1" t="b">
        <f t="shared" si="148"/>
        <v>1</v>
      </c>
      <c r="AM599" s="1">
        <f t="shared" si="149"/>
        <v>15.475703666289183</v>
      </c>
      <c r="AN599" s="1" t="b">
        <f t="shared" si="150"/>
        <v>1</v>
      </c>
      <c r="AO599" s="1">
        <v>9.4879999999999995</v>
      </c>
    </row>
    <row r="600" spans="1:41">
      <c r="A600" s="7">
        <v>597</v>
      </c>
      <c r="B600" s="9" t="s">
        <v>40</v>
      </c>
      <c r="C600" s="9" t="s">
        <v>29</v>
      </c>
      <c r="D600" s="9" t="s">
        <v>49</v>
      </c>
      <c r="E600" s="16" t="s">
        <v>50</v>
      </c>
      <c r="F600" s="2" t="b">
        <f t="shared" si="136"/>
        <v>1</v>
      </c>
      <c r="G600" s="2" t="b">
        <f t="shared" si="137"/>
        <v>0</v>
      </c>
      <c r="H600" s="1" t="s">
        <v>125</v>
      </c>
      <c r="M600" s="1">
        <f>PRODUCT(SUM(PRODUCT(R600,overview!$J$7),PRODUCT(W600,overview!$K$7),PRODUCT(AB600,overview!$L$7)),1/SUM(overview!$J$7:$L$7))</f>
        <v>0.68287500000000001</v>
      </c>
      <c r="N600" s="1">
        <f>PRODUCT(SUM(PRODUCT(S600,overview!$J$7),PRODUCT(X600,overview!$K$7),PRODUCT(AC600,overview!$L$7)),1/SUM(overview!$J$7:$L$7))</f>
        <v>2.3171250000000003</v>
      </c>
      <c r="O600" s="1">
        <f t="shared" si="139"/>
        <v>16.5</v>
      </c>
      <c r="P600" s="1">
        <f t="shared" si="140"/>
        <v>9.5</v>
      </c>
      <c r="Q600" s="1">
        <f t="shared" si="143"/>
        <v>0.16968029542879842</v>
      </c>
      <c r="R600" s="1">
        <v>0.88800000000000001</v>
      </c>
      <c r="S600" s="1">
        <v>2.1120000000000001</v>
      </c>
      <c r="T600" s="1">
        <v>8.5</v>
      </c>
      <c r="U600" s="1">
        <v>2.5</v>
      </c>
      <c r="V600" s="1">
        <f t="shared" si="141"/>
        <v>0.12366310160427807</v>
      </c>
      <c r="W600" s="1">
        <v>0.57199999999999995</v>
      </c>
      <c r="X600" s="1">
        <v>2.4279999999999999</v>
      </c>
      <c r="Y600" s="1">
        <v>7</v>
      </c>
      <c r="Z600" s="1">
        <v>6</v>
      </c>
      <c r="AA600" s="1">
        <f t="shared" si="142"/>
        <v>0.2019298658507884</v>
      </c>
      <c r="AB600" s="1">
        <v>0.58299999999999996</v>
      </c>
      <c r="AC600" s="1">
        <v>2.4169999999999998</v>
      </c>
      <c r="AD600" s="1">
        <v>1</v>
      </c>
      <c r="AE600" s="1">
        <v>1</v>
      </c>
      <c r="AF600" s="1">
        <f t="shared" si="138"/>
        <v>0.24120810922631361</v>
      </c>
      <c r="AH600" s="1">
        <f t="shared" si="144"/>
        <v>0.28955789292427786</v>
      </c>
      <c r="AI600" s="1">
        <f t="shared" si="145"/>
        <v>8.856353121199631E-2</v>
      </c>
      <c r="AJ600" s="1">
        <f t="shared" si="146"/>
        <v>0.95922841594845676</v>
      </c>
      <c r="AK600" s="1">
        <f t="shared" si="147"/>
        <v>261.16163690802171</v>
      </c>
      <c r="AL600" s="1" t="b">
        <f t="shared" si="148"/>
        <v>1</v>
      </c>
      <c r="AM600" s="1">
        <f t="shared" si="149"/>
        <v>14.169813940269735</v>
      </c>
      <c r="AN600" s="1" t="b">
        <f t="shared" si="150"/>
        <v>1</v>
      </c>
      <c r="AO600" s="1">
        <v>9.4879999999999995</v>
      </c>
    </row>
    <row r="601" spans="1:41">
      <c r="A601" s="7">
        <v>598</v>
      </c>
      <c r="B601" s="9" t="s">
        <v>56</v>
      </c>
      <c r="C601" s="9" t="s">
        <v>31</v>
      </c>
      <c r="D601" s="9" t="s">
        <v>47</v>
      </c>
      <c r="E601" s="16" t="s">
        <v>48</v>
      </c>
      <c r="F601" s="2" t="b">
        <f t="shared" si="136"/>
        <v>0</v>
      </c>
      <c r="G601" s="2" t="b">
        <f t="shared" si="137"/>
        <v>1</v>
      </c>
      <c r="H601" s="1" t="s">
        <v>125</v>
      </c>
      <c r="M601" s="1">
        <f>PRODUCT(SUM(PRODUCT(R601,overview!$J$7),PRODUCT(W601,overview!$K$7),PRODUCT(AB601,overview!$L$7)),1/SUM(overview!$J$7:$L$7))</f>
        <v>0.88375000000000004</v>
      </c>
      <c r="N601" s="1">
        <f>PRODUCT(SUM(PRODUCT(S601,overview!$J$7),PRODUCT(X601,overview!$K$7),PRODUCT(AC601,overview!$L$7)),1/SUM(overview!$J$7:$L$7))</f>
        <v>2.11625</v>
      </c>
      <c r="O601" s="1">
        <f t="shared" si="139"/>
        <v>16.5</v>
      </c>
      <c r="P601" s="1">
        <f t="shared" si="140"/>
        <v>8.5</v>
      </c>
      <c r="Q601" s="1">
        <f t="shared" si="143"/>
        <v>0.21512824643362152</v>
      </c>
      <c r="R601" s="1">
        <v>1</v>
      </c>
      <c r="S601" s="1">
        <v>2</v>
      </c>
      <c r="T601" s="1">
        <v>10</v>
      </c>
      <c r="U601" s="1">
        <v>0</v>
      </c>
      <c r="V601" s="1">
        <f t="shared" si="141"/>
        <v>0</v>
      </c>
      <c r="W601" s="1">
        <v>0.81799999999999995</v>
      </c>
      <c r="X601" s="1">
        <v>2.1819999999999999</v>
      </c>
      <c r="Y601" s="1">
        <v>6.5</v>
      </c>
      <c r="Z601" s="1">
        <v>6.5</v>
      </c>
      <c r="AA601" s="1">
        <f t="shared" si="142"/>
        <v>0.37488542621448212</v>
      </c>
      <c r="AB601" s="1">
        <v>0.9</v>
      </c>
      <c r="AC601" s="1">
        <v>2.1</v>
      </c>
      <c r="AD601" s="1">
        <v>0</v>
      </c>
      <c r="AE601" s="1">
        <v>2</v>
      </c>
      <c r="AF601" s="1" t="e">
        <f t="shared" si="138"/>
        <v>#DIV/0!</v>
      </c>
      <c r="AH601" s="1">
        <f t="shared" si="144"/>
        <v>0.29185261038802357</v>
      </c>
      <c r="AI601" s="1">
        <f t="shared" si="145"/>
        <v>8.5311690204203178E-2</v>
      </c>
      <c r="AJ601" s="1">
        <f t="shared" si="146"/>
        <v>0.82815823054019577</v>
      </c>
      <c r="AK601" s="1">
        <f t="shared" si="147"/>
        <v>307.50343986130787</v>
      </c>
      <c r="AL601" s="1" t="b">
        <f t="shared" si="148"/>
        <v>1</v>
      </c>
      <c r="AM601" s="1">
        <f t="shared" si="149"/>
        <v>12.762596249918674</v>
      </c>
      <c r="AN601" s="1" t="b">
        <f t="shared" si="150"/>
        <v>1</v>
      </c>
      <c r="AO601" s="1">
        <v>9.4879999999999995</v>
      </c>
    </row>
    <row r="602" spans="1:41">
      <c r="A602" s="7">
        <v>599</v>
      </c>
      <c r="B602" s="9" t="s">
        <v>65</v>
      </c>
      <c r="C602" s="9" t="s">
        <v>2</v>
      </c>
      <c r="D602" s="9" t="s">
        <v>65</v>
      </c>
      <c r="E602" s="16" t="s">
        <v>2</v>
      </c>
      <c r="F602" s="2" t="b">
        <f t="shared" si="136"/>
        <v>0</v>
      </c>
      <c r="G602" s="2" t="b">
        <f t="shared" si="137"/>
        <v>0</v>
      </c>
      <c r="H602" s="1" t="s">
        <v>125</v>
      </c>
      <c r="M602" s="1">
        <f>PRODUCT(SUM(PRODUCT(R602,overview!$J$7),PRODUCT(W602,overview!$K$7),PRODUCT(AB602,overview!$L$7)),1/SUM(overview!$J$7:$L$7))</f>
        <v>0.46362499999999995</v>
      </c>
      <c r="N602" s="1">
        <f>PRODUCT(SUM(PRODUCT(S602,overview!$J$7),PRODUCT(X602,overview!$K$7),PRODUCT(AC602,overview!$L$7)),1/SUM(overview!$J$7:$L$7))</f>
        <v>2.536375</v>
      </c>
      <c r="O602" s="1">
        <f t="shared" si="139"/>
        <v>9.1999999999999993</v>
      </c>
      <c r="P602" s="1">
        <f t="shared" si="140"/>
        <v>10.8</v>
      </c>
      <c r="Q602" s="1">
        <f t="shared" si="143"/>
        <v>0.21458003441234386</v>
      </c>
      <c r="R602" s="1">
        <v>0.33300000000000002</v>
      </c>
      <c r="S602" s="1">
        <v>2.6669999999999998</v>
      </c>
      <c r="T602" s="1">
        <v>4</v>
      </c>
      <c r="U602" s="1">
        <v>0</v>
      </c>
      <c r="V602" s="1">
        <f t="shared" si="141"/>
        <v>0</v>
      </c>
      <c r="W602" s="1">
        <v>0.54200000000000004</v>
      </c>
      <c r="X602" s="1">
        <v>2.4580000000000002</v>
      </c>
      <c r="Y602" s="1">
        <v>5.2</v>
      </c>
      <c r="Z602" s="1">
        <v>10.8</v>
      </c>
      <c r="AA602" s="1">
        <f t="shared" si="142"/>
        <v>0.45797083307254183</v>
      </c>
      <c r="AB602" s="1">
        <v>0.33300000000000002</v>
      </c>
      <c r="AC602" s="1">
        <v>2.6669999999999998</v>
      </c>
      <c r="AD602" s="1">
        <v>0</v>
      </c>
      <c r="AE602" s="1">
        <v>0</v>
      </c>
      <c r="AF602" s="1" t="e">
        <f t="shared" si="138"/>
        <v>#DIV/0!</v>
      </c>
      <c r="AH602" s="1">
        <f t="shared" si="144"/>
        <v>0.29142099210688271</v>
      </c>
      <c r="AI602" s="1">
        <f t="shared" si="145"/>
        <v>7.7932036945897371E-2</v>
      </c>
      <c r="AJ602" s="1">
        <f t="shared" si="146"/>
        <v>1.0154832763718753</v>
      </c>
      <c r="AK602" s="1">
        <f t="shared" si="147"/>
        <v>403.63106078254248</v>
      </c>
      <c r="AL602" s="1" t="b">
        <f t="shared" si="148"/>
        <v>1</v>
      </c>
      <c r="AM602" s="1">
        <f t="shared" si="149"/>
        <v>12.147180224162332</v>
      </c>
      <c r="AN602" s="1" t="b">
        <f t="shared" si="150"/>
        <v>1</v>
      </c>
      <c r="AO602" s="1">
        <v>9.4879999999999995</v>
      </c>
    </row>
    <row r="603" spans="1:41">
      <c r="A603" s="7">
        <v>600</v>
      </c>
      <c r="B603" s="9" t="s">
        <v>47</v>
      </c>
      <c r="C603" s="9" t="s">
        <v>48</v>
      </c>
      <c r="D603" s="9" t="s">
        <v>51</v>
      </c>
      <c r="E603" s="16" t="s">
        <v>52</v>
      </c>
      <c r="F603" s="2" t="b">
        <f t="shared" si="136"/>
        <v>1</v>
      </c>
      <c r="G603" s="2" t="b">
        <f t="shared" si="137"/>
        <v>0</v>
      </c>
      <c r="H603" s="1" t="s">
        <v>125</v>
      </c>
      <c r="M603" s="1">
        <f>PRODUCT(SUM(PRODUCT(R603,overview!$J$7),PRODUCT(W603,overview!$K$7),PRODUCT(AB603,overview!$L$7)),1/SUM(overview!$J$7:$L$7))</f>
        <v>0.59742499999999998</v>
      </c>
      <c r="N603" s="1">
        <f>PRODUCT(SUM(PRODUCT(S603,overview!$J$7),PRODUCT(X603,overview!$K$7),PRODUCT(AC603,overview!$L$7)),1/SUM(overview!$J$7:$L$7))</f>
        <v>2.4025749999999997</v>
      </c>
      <c r="O603" s="1">
        <f t="shared" si="139"/>
        <v>14.5</v>
      </c>
      <c r="P603" s="1">
        <f t="shared" si="140"/>
        <v>12.5</v>
      </c>
      <c r="Q603" s="1">
        <f t="shared" si="143"/>
        <v>0.21436232031222247</v>
      </c>
      <c r="R603" s="1">
        <v>0.91100000000000003</v>
      </c>
      <c r="S603" s="1">
        <v>2.089</v>
      </c>
      <c r="T603" s="1">
        <v>6.5</v>
      </c>
      <c r="U603" s="1">
        <v>3.5</v>
      </c>
      <c r="V603" s="1">
        <f t="shared" si="141"/>
        <v>0.23481975181352882</v>
      </c>
      <c r="W603" s="1">
        <v>0.41399999999999998</v>
      </c>
      <c r="X603" s="1">
        <v>2.5859999999999999</v>
      </c>
      <c r="Y603" s="1">
        <v>7.5</v>
      </c>
      <c r="Z603" s="1">
        <v>6.5</v>
      </c>
      <c r="AA603" s="1">
        <f t="shared" si="142"/>
        <v>0.13874709976798144</v>
      </c>
      <c r="AB603" s="1">
        <v>0.79300000000000004</v>
      </c>
      <c r="AC603" s="1">
        <v>2.2069999999999999</v>
      </c>
      <c r="AD603" s="1">
        <v>0.5</v>
      </c>
      <c r="AE603" s="1">
        <v>2.5</v>
      </c>
      <c r="AF603" s="1">
        <f t="shared" si="138"/>
        <v>1.7965564114182149</v>
      </c>
      <c r="AH603" s="1">
        <f t="shared" si="144"/>
        <v>0.26731490088160037</v>
      </c>
      <c r="AI603" s="1">
        <f t="shared" si="145"/>
        <v>8.3353396037785882E-2</v>
      </c>
      <c r="AJ603" s="1">
        <f t="shared" si="146"/>
        <v>1.6924721272864591</v>
      </c>
      <c r="AK603" s="1">
        <f t="shared" si="147"/>
        <v>534.48534869544392</v>
      </c>
      <c r="AL603" s="1" t="b">
        <f t="shared" si="148"/>
        <v>1</v>
      </c>
      <c r="AM603" s="1">
        <f t="shared" si="149"/>
        <v>12.874813876925398</v>
      </c>
      <c r="AN603" s="1" t="b">
        <f t="shared" si="150"/>
        <v>1</v>
      </c>
      <c r="AO603" s="1">
        <v>9.4879999999999995</v>
      </c>
    </row>
    <row r="604" spans="1:41">
      <c r="A604" s="7">
        <v>601</v>
      </c>
      <c r="B604" s="9" t="s">
        <v>28</v>
      </c>
      <c r="C604" s="9" t="s">
        <v>29</v>
      </c>
      <c r="D604" s="9" t="s">
        <v>28</v>
      </c>
      <c r="E604" s="16" t="s">
        <v>29</v>
      </c>
      <c r="F604" s="2" t="b">
        <f t="shared" si="136"/>
        <v>0</v>
      </c>
      <c r="G604" s="2" t="b">
        <f t="shared" si="137"/>
        <v>0</v>
      </c>
      <c r="H604" s="1" t="s">
        <v>125</v>
      </c>
      <c r="M604" s="1">
        <f>PRODUCT(SUM(PRODUCT(R604,overview!$J$7),PRODUCT(W604,overview!$K$7),PRODUCT(AB604,overview!$L$7)),1/SUM(overview!$J$7:$L$7))</f>
        <v>0.93847500000000006</v>
      </c>
      <c r="N604" s="1">
        <f>PRODUCT(SUM(PRODUCT(S604,overview!$J$7),PRODUCT(X604,overview!$K$7),PRODUCT(AC604,overview!$L$7)),1/SUM(overview!$J$7:$L$7))</f>
        <v>2.0615250000000001</v>
      </c>
      <c r="O604" s="1">
        <f t="shared" si="139"/>
        <v>14</v>
      </c>
      <c r="P604" s="1">
        <f t="shared" si="140"/>
        <v>7</v>
      </c>
      <c r="Q604" s="1">
        <f t="shared" si="143"/>
        <v>0.22761669152690364</v>
      </c>
      <c r="R604" s="1">
        <v>0.94799999999999995</v>
      </c>
      <c r="S604" s="1">
        <v>2.052</v>
      </c>
      <c r="T604" s="1">
        <v>6</v>
      </c>
      <c r="U604" s="1">
        <v>3</v>
      </c>
      <c r="V604" s="1">
        <f t="shared" si="141"/>
        <v>0.23099415204678361</v>
      </c>
      <c r="W604" s="1">
        <v>0.94399999999999995</v>
      </c>
      <c r="X604" s="1">
        <v>2.056</v>
      </c>
      <c r="Y604" s="1">
        <v>8</v>
      </c>
      <c r="Z604" s="1">
        <v>4</v>
      </c>
      <c r="AA604" s="1">
        <f t="shared" si="142"/>
        <v>0.22957198443579765</v>
      </c>
      <c r="AB604" s="1">
        <v>0.66700000000000004</v>
      </c>
      <c r="AC604" s="1">
        <v>2.3330000000000002</v>
      </c>
      <c r="AD604" s="1">
        <v>0</v>
      </c>
      <c r="AE604" s="1">
        <v>0</v>
      </c>
      <c r="AF604" s="1" t="e">
        <f t="shared" si="138"/>
        <v>#DIV/0!</v>
      </c>
      <c r="AH604" s="1">
        <f t="shared" si="144"/>
        <v>0.27473583093179627</v>
      </c>
      <c r="AI604" s="1">
        <f t="shared" si="145"/>
        <v>7.7932036945897371E-2</v>
      </c>
      <c r="AJ604" s="1">
        <f t="shared" si="146"/>
        <v>1.6924721272864587</v>
      </c>
      <c r="AK604" s="1">
        <f t="shared" si="147"/>
        <v>603.74677659698818</v>
      </c>
      <c r="AL604" s="1" t="b">
        <f t="shared" si="148"/>
        <v>1</v>
      </c>
      <c r="AM604" s="1">
        <f t="shared" si="149"/>
        <v>11.83110284320767</v>
      </c>
      <c r="AN604" s="1" t="b">
        <f t="shared" si="150"/>
        <v>1</v>
      </c>
      <c r="AO604" s="1">
        <v>9.4879999999999995</v>
      </c>
    </row>
    <row r="605" spans="1:41">
      <c r="A605" s="7">
        <v>602</v>
      </c>
      <c r="B605" s="9" t="s">
        <v>85</v>
      </c>
      <c r="C605" s="9" t="s">
        <v>86</v>
      </c>
      <c r="D605" s="9" t="s">
        <v>85</v>
      </c>
      <c r="E605" s="16" t="s">
        <v>86</v>
      </c>
      <c r="F605" s="2" t="b">
        <f t="shared" si="136"/>
        <v>0</v>
      </c>
      <c r="G605" s="2" t="b">
        <f t="shared" si="137"/>
        <v>0</v>
      </c>
      <c r="H605" s="1" t="s">
        <v>125</v>
      </c>
      <c r="M605" s="1">
        <f>PRODUCT(SUM(PRODUCT(R605,overview!$J$7),PRODUCT(W605,overview!$K$7),PRODUCT(AB605,overview!$L$7)),1/SUM(overview!$J$7:$L$7))</f>
        <v>2.5625000000000005E-2</v>
      </c>
      <c r="N605" s="1">
        <f>PRODUCT(SUM(PRODUCT(S605,overview!$J$7),PRODUCT(X605,overview!$K$7),PRODUCT(AC605,overview!$L$7)),1/SUM(overview!$J$7:$L$7))</f>
        <v>2.9743750000000002</v>
      </c>
      <c r="O605" s="1">
        <f t="shared" si="139"/>
        <v>0.2</v>
      </c>
      <c r="P605" s="1">
        <f t="shared" si="140"/>
        <v>4.8</v>
      </c>
      <c r="Q605" s="1">
        <f t="shared" si="143"/>
        <v>0.20676612733767599</v>
      </c>
      <c r="R605" s="1">
        <v>0</v>
      </c>
      <c r="S605" s="1">
        <v>3</v>
      </c>
      <c r="T605" s="1">
        <v>0</v>
      </c>
      <c r="U605" s="1">
        <v>0</v>
      </c>
      <c r="V605" s="1" t="e">
        <f t="shared" si="141"/>
        <v>#DIV/0!</v>
      </c>
      <c r="W605" s="1">
        <v>4.1000000000000002E-2</v>
      </c>
      <c r="X605" s="1">
        <v>2.9590000000000001</v>
      </c>
      <c r="Y605" s="1">
        <v>0.2</v>
      </c>
      <c r="Z605" s="1">
        <v>4.8</v>
      </c>
      <c r="AA605" s="1">
        <f t="shared" si="142"/>
        <v>0.33254477864143289</v>
      </c>
      <c r="AB605" s="1">
        <v>0</v>
      </c>
      <c r="AC605" s="1">
        <v>3</v>
      </c>
      <c r="AD605" s="1">
        <v>0</v>
      </c>
      <c r="AE605" s="1">
        <v>0</v>
      </c>
      <c r="AF605" s="1" t="e">
        <f t="shared" si="138"/>
        <v>#DIV/0!</v>
      </c>
      <c r="AH605" s="1">
        <f t="shared" si="144"/>
        <v>0.26999262513892791</v>
      </c>
      <c r="AI605" s="1">
        <f t="shared" si="145"/>
        <v>6.6872766895573074E-2</v>
      </c>
      <c r="AJ605" s="1">
        <f t="shared" si="146"/>
        <v>1.6311791029243419</v>
      </c>
      <c r="AK605" s="1">
        <f t="shared" si="147"/>
        <v>531.62168482354775</v>
      </c>
      <c r="AL605" s="1" t="b">
        <f t="shared" si="148"/>
        <v>1</v>
      </c>
      <c r="AM605" s="1">
        <f t="shared" si="149"/>
        <v>8.6313464036517438</v>
      </c>
      <c r="AN605" s="1" t="b">
        <f t="shared" si="150"/>
        <v>0</v>
      </c>
      <c r="AO605" s="1">
        <v>9.4879999999999995</v>
      </c>
    </row>
    <row r="606" spans="1:41">
      <c r="A606" s="7">
        <v>603</v>
      </c>
      <c r="B606" s="9" t="s">
        <v>67</v>
      </c>
      <c r="C606" s="9" t="s">
        <v>37</v>
      </c>
      <c r="D606" s="9" t="s">
        <v>65</v>
      </c>
      <c r="E606" s="16" t="s">
        <v>2</v>
      </c>
      <c r="F606" s="2" t="b">
        <f t="shared" si="136"/>
        <v>1</v>
      </c>
      <c r="G606" s="2" t="b">
        <f t="shared" si="137"/>
        <v>0</v>
      </c>
      <c r="H606" s="1" t="s">
        <v>125</v>
      </c>
      <c r="M606" s="1">
        <f>PRODUCT(SUM(PRODUCT(R606,overview!$J$7),PRODUCT(W606,overview!$K$7),PRODUCT(AB606,overview!$L$7)),1/SUM(overview!$J$7:$L$7))</f>
        <v>0.53927500000000006</v>
      </c>
      <c r="N606" s="1">
        <f>PRODUCT(SUM(PRODUCT(S606,overview!$J$7),PRODUCT(X606,overview!$K$7),PRODUCT(AC606,overview!$L$7)),1/SUM(overview!$J$7:$L$7))</f>
        <v>2.4607250000000001</v>
      </c>
      <c r="O606" s="1">
        <f t="shared" si="139"/>
        <v>7</v>
      </c>
      <c r="P606" s="1">
        <f t="shared" si="140"/>
        <v>19</v>
      </c>
      <c r="Q606" s="1">
        <f t="shared" si="143"/>
        <v>0.5948435638161228</v>
      </c>
      <c r="R606" s="1">
        <v>0.64</v>
      </c>
      <c r="S606" s="1">
        <v>2.36</v>
      </c>
      <c r="T606" s="1">
        <v>4.5</v>
      </c>
      <c r="U606" s="1">
        <v>7.5</v>
      </c>
      <c r="V606" s="1">
        <f t="shared" si="141"/>
        <v>0.45197740112994356</v>
      </c>
      <c r="W606" s="1">
        <v>0.47899999999999998</v>
      </c>
      <c r="X606" s="1">
        <v>2.5209999999999999</v>
      </c>
      <c r="Y606" s="1">
        <v>2.5</v>
      </c>
      <c r="Z606" s="1">
        <v>9.5</v>
      </c>
      <c r="AA606" s="1">
        <f t="shared" si="142"/>
        <v>0.72201507338357807</v>
      </c>
      <c r="AB606" s="1">
        <v>0.63600000000000001</v>
      </c>
      <c r="AC606" s="1">
        <v>2.3639999999999999</v>
      </c>
      <c r="AD606" s="1">
        <v>0</v>
      </c>
      <c r="AE606" s="1">
        <v>2</v>
      </c>
      <c r="AF606" s="1" t="e">
        <f t="shared" si="138"/>
        <v>#DIV/0!</v>
      </c>
      <c r="AH606" s="1">
        <f t="shared" si="144"/>
        <v>0.25110447581207385</v>
      </c>
      <c r="AI606" s="1">
        <f t="shared" si="145"/>
        <v>8.5672154524241637E-2</v>
      </c>
      <c r="AJ606" s="1">
        <f t="shared" si="146"/>
        <v>1.2380228828197037</v>
      </c>
      <c r="AK606" s="1">
        <f t="shared" si="147"/>
        <v>371.89705990039704</v>
      </c>
      <c r="AL606" s="1" t="b">
        <f t="shared" si="148"/>
        <v>1</v>
      </c>
      <c r="AM606" s="1">
        <f t="shared" si="149"/>
        <v>6.8897638485539341</v>
      </c>
      <c r="AN606" s="1" t="b">
        <f t="shared" si="150"/>
        <v>0</v>
      </c>
      <c r="AO606" s="1">
        <v>9.4879999999999995</v>
      </c>
    </row>
    <row r="607" spans="1:41">
      <c r="A607" s="7">
        <v>604</v>
      </c>
      <c r="B607" s="9" t="s">
        <v>51</v>
      </c>
      <c r="C607" s="9" t="s">
        <v>52</v>
      </c>
      <c r="D607" s="9" t="s">
        <v>45</v>
      </c>
      <c r="E607" s="16" t="s">
        <v>46</v>
      </c>
      <c r="F607" s="2" t="b">
        <f t="shared" si="136"/>
        <v>0</v>
      </c>
      <c r="G607" s="2" t="b">
        <f t="shared" si="137"/>
        <v>1</v>
      </c>
      <c r="H607" s="1" t="s">
        <v>125</v>
      </c>
      <c r="M607" s="1">
        <f>PRODUCT(SUM(PRODUCT(R607,overview!$J$7),PRODUCT(W607,overview!$K$7),PRODUCT(AB607,overview!$L$7)),1/SUM(overview!$J$7:$L$7))</f>
        <v>0.79907500000000009</v>
      </c>
      <c r="N607" s="1">
        <f>PRODUCT(SUM(PRODUCT(S607,overview!$J$7),PRODUCT(X607,overview!$K$7),PRODUCT(AC607,overview!$L$7)),1/SUM(overview!$J$7:$L$7))</f>
        <v>2.2009249999999994</v>
      </c>
      <c r="O607" s="1">
        <f t="shared" si="139"/>
        <v>13.8</v>
      </c>
      <c r="P607" s="1">
        <f t="shared" si="140"/>
        <v>5.2</v>
      </c>
      <c r="Q607" s="1">
        <f t="shared" si="143"/>
        <v>0.13680644485281473</v>
      </c>
      <c r="R607" s="1">
        <v>0.33300000000000002</v>
      </c>
      <c r="S607" s="1">
        <v>2.6669999999999998</v>
      </c>
      <c r="T607" s="1">
        <v>6</v>
      </c>
      <c r="U607" s="1">
        <v>0</v>
      </c>
      <c r="V607" s="1">
        <f t="shared" si="141"/>
        <v>0</v>
      </c>
      <c r="W607" s="1">
        <v>1.0720000000000001</v>
      </c>
      <c r="X607" s="1">
        <v>1.9279999999999999</v>
      </c>
      <c r="Y607" s="1">
        <v>7.8</v>
      </c>
      <c r="Z607" s="1">
        <v>4.2</v>
      </c>
      <c r="AA607" s="1">
        <f t="shared" si="142"/>
        <v>0.2993935525055858</v>
      </c>
      <c r="AB607" s="1">
        <v>0.501</v>
      </c>
      <c r="AC607" s="1">
        <v>2.4990000000000001</v>
      </c>
      <c r="AD607" s="1">
        <v>0</v>
      </c>
      <c r="AE607" s="1">
        <v>1</v>
      </c>
      <c r="AF607" s="1" t="e">
        <f t="shared" si="138"/>
        <v>#DIV/0!</v>
      </c>
      <c r="AH607" s="1">
        <f t="shared" si="144"/>
        <v>0.20645161771839268</v>
      </c>
      <c r="AI607" s="1">
        <f t="shared" si="145"/>
        <v>0.10523167400110356</v>
      </c>
      <c r="AJ607" s="1">
        <f t="shared" si="146"/>
        <v>0.83998075535241745</v>
      </c>
      <c r="AK607" s="1">
        <f t="shared" si="147"/>
        <v>253.2454107526938</v>
      </c>
      <c r="AL607" s="1" t="b">
        <f t="shared" si="148"/>
        <v>1</v>
      </c>
      <c r="AM607" s="1">
        <f t="shared" si="149"/>
        <v>5.3117007840593908</v>
      </c>
      <c r="AN607" s="1" t="b">
        <f t="shared" si="150"/>
        <v>0</v>
      </c>
      <c r="AO607" s="1">
        <v>9.4879999999999995</v>
      </c>
    </row>
    <row r="608" spans="1:41">
      <c r="A608" s="7">
        <v>605</v>
      </c>
      <c r="B608" s="9" t="s">
        <v>54</v>
      </c>
      <c r="C608" s="9" t="s">
        <v>55</v>
      </c>
      <c r="D608" s="9" t="s">
        <v>60</v>
      </c>
      <c r="E608" s="16" t="s">
        <v>61</v>
      </c>
      <c r="F608" s="2" t="b">
        <f t="shared" si="136"/>
        <v>0</v>
      </c>
      <c r="G608" s="2" t="b">
        <f t="shared" si="137"/>
        <v>1</v>
      </c>
      <c r="H608" s="1" t="s">
        <v>125</v>
      </c>
      <c r="M608" s="1">
        <f>PRODUCT(SUM(PRODUCT(R608,overview!$J$7),PRODUCT(W608,overview!$K$7),PRODUCT(AB608,overview!$L$7)),1/SUM(overview!$J$7:$L$7))</f>
        <v>0.75865000000000005</v>
      </c>
      <c r="N608" s="1">
        <f>PRODUCT(SUM(PRODUCT(S608,overview!$J$7),PRODUCT(X608,overview!$K$7),PRODUCT(AC608,overview!$L$7)),1/SUM(overview!$J$7:$L$7))</f>
        <v>2.2413499999999997</v>
      </c>
      <c r="O608" s="1">
        <f t="shared" si="139"/>
        <v>11</v>
      </c>
      <c r="P608" s="1">
        <f t="shared" si="140"/>
        <v>2</v>
      </c>
      <c r="Q608" s="1">
        <f t="shared" si="143"/>
        <v>6.1541643936182951E-2</v>
      </c>
      <c r="R608" s="1">
        <v>0.375</v>
      </c>
      <c r="S608" s="1">
        <v>2.625</v>
      </c>
      <c r="T608" s="1">
        <v>4</v>
      </c>
      <c r="U608" s="1">
        <v>0</v>
      </c>
      <c r="V608" s="1">
        <f t="shared" si="141"/>
        <v>0</v>
      </c>
      <c r="W608" s="1">
        <v>0.98199999999999998</v>
      </c>
      <c r="X608" s="1">
        <v>2.0179999999999998</v>
      </c>
      <c r="Y608" s="1">
        <v>7</v>
      </c>
      <c r="Z608" s="1">
        <v>1</v>
      </c>
      <c r="AA608" s="1">
        <f t="shared" si="142"/>
        <v>6.9517202321959515E-2</v>
      </c>
      <c r="AB608" s="1">
        <v>0.54600000000000004</v>
      </c>
      <c r="AC608" s="1">
        <v>2.4540000000000002</v>
      </c>
      <c r="AD608" s="1">
        <v>0</v>
      </c>
      <c r="AE608" s="1">
        <v>1</v>
      </c>
      <c r="AF608" s="1" t="e">
        <f t="shared" si="138"/>
        <v>#DIV/0!</v>
      </c>
      <c r="AH608" s="1">
        <f t="shared" si="144"/>
        <v>0.18476328626079039</v>
      </c>
      <c r="AI608" s="1">
        <f t="shared" si="145"/>
        <v>8.7599404062100109E-2</v>
      </c>
      <c r="AJ608" s="1">
        <f t="shared" si="146"/>
        <v>0.63283867879368116</v>
      </c>
      <c r="AK608" s="1">
        <f t="shared" si="147"/>
        <v>158.87022297901044</v>
      </c>
      <c r="AL608" s="1" t="b">
        <f t="shared" si="148"/>
        <v>1</v>
      </c>
      <c r="AM608" s="1">
        <f t="shared" si="149"/>
        <v>3.3861634142161594</v>
      </c>
      <c r="AN608" s="1" t="b">
        <f t="shared" si="150"/>
        <v>0</v>
      </c>
      <c r="AO608" s="1">
        <v>9.4879999999999995</v>
      </c>
    </row>
    <row r="609" spans="1:41">
      <c r="A609" s="7">
        <v>606</v>
      </c>
      <c r="B609" s="9" t="s">
        <v>89</v>
      </c>
      <c r="C609" s="9" t="s">
        <v>70</v>
      </c>
      <c r="D609" s="9" t="s">
        <v>89</v>
      </c>
      <c r="E609" s="16" t="s">
        <v>70</v>
      </c>
      <c r="F609" s="2" t="b">
        <f t="shared" si="136"/>
        <v>0</v>
      </c>
      <c r="G609" s="2" t="b">
        <f t="shared" si="137"/>
        <v>0</v>
      </c>
      <c r="H609" s="1" t="s">
        <v>125</v>
      </c>
      <c r="M609" s="1">
        <f>PRODUCT(SUM(PRODUCT(R609,overview!$J$7),PRODUCT(W609,overview!$K$7),PRODUCT(AB609,overview!$L$7)),1/SUM(overview!$J$7:$L$7))</f>
        <v>0.99875000000000014</v>
      </c>
      <c r="N609" s="1">
        <f>PRODUCT(SUM(PRODUCT(S609,overview!$J$7),PRODUCT(X609,overview!$K$7),PRODUCT(AC609,overview!$L$7)),1/SUM(overview!$J$7:$L$7))</f>
        <v>2.0012500000000002</v>
      </c>
      <c r="O609" s="1">
        <f t="shared" si="139"/>
        <v>10</v>
      </c>
      <c r="P609" s="1">
        <f t="shared" si="140"/>
        <v>1</v>
      </c>
      <c r="Q609" s="1">
        <f t="shared" si="143"/>
        <v>4.9906308557151786E-2</v>
      </c>
      <c r="R609" s="1">
        <v>1</v>
      </c>
      <c r="S609" s="1">
        <v>2</v>
      </c>
      <c r="T609" s="1">
        <v>3</v>
      </c>
      <c r="U609" s="1">
        <v>0</v>
      </c>
      <c r="V609" s="1">
        <f t="shared" si="141"/>
        <v>0</v>
      </c>
      <c r="W609" s="1">
        <v>0.998</v>
      </c>
      <c r="X609" s="1">
        <v>2.0019999999999998</v>
      </c>
      <c r="Y609" s="1">
        <v>7</v>
      </c>
      <c r="Z609" s="1">
        <v>1</v>
      </c>
      <c r="AA609" s="1">
        <f t="shared" si="142"/>
        <v>7.1214499785928365E-2</v>
      </c>
      <c r="AB609" s="1">
        <v>1</v>
      </c>
      <c r="AC609" s="1">
        <v>2</v>
      </c>
      <c r="AD609" s="1">
        <v>0</v>
      </c>
      <c r="AE609" s="1">
        <v>0</v>
      </c>
      <c r="AF609" s="1" t="e">
        <f t="shared" si="138"/>
        <v>#DIV/0!</v>
      </c>
      <c r="AH609" s="1">
        <f t="shared" si="144"/>
        <v>0.1695997252252204</v>
      </c>
      <c r="AI609" s="1">
        <f t="shared" si="145"/>
        <v>7.1252747205995337E-2</v>
      </c>
      <c r="AJ609" s="1">
        <f t="shared" si="146"/>
        <v>0.66828380836870838</v>
      </c>
      <c r="AK609" s="1">
        <f t="shared" si="147"/>
        <v>111.37659816891457</v>
      </c>
      <c r="AL609" s="1" t="b">
        <f t="shared" si="148"/>
        <v>1</v>
      </c>
      <c r="AM609" s="1">
        <f t="shared" si="149"/>
        <v>2.5921142586461805</v>
      </c>
      <c r="AN609" s="1" t="b">
        <f t="shared" si="150"/>
        <v>0</v>
      </c>
      <c r="AO609" s="1">
        <v>9.4879999999999995</v>
      </c>
    </row>
    <row r="610" spans="1:41">
      <c r="A610" s="7">
        <v>607</v>
      </c>
      <c r="B610" s="9" t="s">
        <v>53</v>
      </c>
      <c r="C610" s="9" t="s">
        <v>33</v>
      </c>
      <c r="D610" s="9" t="s">
        <v>53</v>
      </c>
      <c r="E610" s="16" t="s">
        <v>33</v>
      </c>
      <c r="F610" s="2" t="b">
        <f t="shared" si="136"/>
        <v>0</v>
      </c>
      <c r="G610" s="2" t="b">
        <f t="shared" si="137"/>
        <v>0</v>
      </c>
      <c r="H610" s="1" t="s">
        <v>125</v>
      </c>
      <c r="M610" s="1">
        <f>PRODUCT(SUM(PRODUCT(R610,overview!$J$7),PRODUCT(W610,overview!$K$7),PRODUCT(AB610,overview!$L$7)),1/SUM(overview!$J$7:$L$7))</f>
        <v>0.96125000000000016</v>
      </c>
      <c r="N610" s="1">
        <f>PRODUCT(SUM(PRODUCT(S610,overview!$J$7),PRODUCT(X610,overview!$K$7),PRODUCT(AC610,overview!$L$7)),1/SUM(overview!$J$7:$L$7))</f>
        <v>2.0387499999999998</v>
      </c>
      <c r="O610" s="1">
        <f t="shared" si="139"/>
        <v>19.7</v>
      </c>
      <c r="P610" s="1">
        <f t="shared" si="140"/>
        <v>7.3</v>
      </c>
      <c r="Q610" s="1">
        <f t="shared" si="143"/>
        <v>0.17471452536048082</v>
      </c>
      <c r="R610" s="1">
        <v>1</v>
      </c>
      <c r="S610" s="1">
        <v>2</v>
      </c>
      <c r="T610" s="1">
        <v>9</v>
      </c>
      <c r="U610" s="1">
        <v>0</v>
      </c>
      <c r="V610" s="1">
        <f t="shared" si="141"/>
        <v>0</v>
      </c>
      <c r="W610" s="1">
        <v>0.93799999999999994</v>
      </c>
      <c r="X610" s="1">
        <v>2.0619999999999998</v>
      </c>
      <c r="Y610" s="1">
        <v>10.7</v>
      </c>
      <c r="Z610" s="1">
        <v>7.3</v>
      </c>
      <c r="AA610" s="1">
        <f t="shared" si="142"/>
        <v>0.31035107916277643</v>
      </c>
      <c r="AB610" s="1">
        <v>1</v>
      </c>
      <c r="AC610" s="1">
        <v>2</v>
      </c>
      <c r="AD610" s="1">
        <v>0</v>
      </c>
      <c r="AE610" s="1">
        <v>0</v>
      </c>
      <c r="AF610" s="1" t="e">
        <f t="shared" si="138"/>
        <v>#DIV/0!</v>
      </c>
      <c r="AH610" s="1">
        <f t="shared" si="144"/>
        <v>0.14611575289141446</v>
      </c>
      <c r="AI610" s="1">
        <f t="shared" si="145"/>
        <v>7.3125487995739355E-2</v>
      </c>
      <c r="AJ610" s="1">
        <f t="shared" si="146"/>
        <v>0.70935960591133007</v>
      </c>
      <c r="AK610" s="1">
        <f t="shared" si="147"/>
        <v>82.033150795702767</v>
      </c>
      <c r="AL610" s="1" t="b">
        <f t="shared" si="148"/>
        <v>1</v>
      </c>
      <c r="AM610" s="1">
        <f t="shared" si="149"/>
        <v>2.3102053089287855</v>
      </c>
      <c r="AN610" s="1" t="b">
        <f t="shared" si="150"/>
        <v>0</v>
      </c>
      <c r="AO610" s="1">
        <v>9.4879999999999995</v>
      </c>
    </row>
    <row r="611" spans="1:41">
      <c r="A611" s="7">
        <v>608</v>
      </c>
      <c r="B611" s="9" t="s">
        <v>130</v>
      </c>
      <c r="C611" s="9" t="s">
        <v>31</v>
      </c>
      <c r="D611" s="9" t="s">
        <v>56</v>
      </c>
      <c r="E611" s="16" t="s">
        <v>31</v>
      </c>
      <c r="F611" s="2" t="b">
        <f t="shared" si="136"/>
        <v>0</v>
      </c>
      <c r="G611" s="2" t="b">
        <f t="shared" si="137"/>
        <v>0</v>
      </c>
      <c r="H611" s="1" t="s">
        <v>125</v>
      </c>
      <c r="M611" s="1">
        <f>PRODUCT(SUM(PRODUCT(R611,overview!$J$7),PRODUCT(W611,overview!$K$7),PRODUCT(AB611,overview!$L$7)),1/SUM(overview!$J$7:$L$7))</f>
        <v>1</v>
      </c>
      <c r="N611" s="1">
        <f>PRODUCT(SUM(PRODUCT(S611,overview!$J$7),PRODUCT(X611,overview!$K$7),PRODUCT(AC611,overview!$L$7)),1/SUM(overview!$J$7:$L$7))</f>
        <v>2</v>
      </c>
      <c r="O611" s="1">
        <f t="shared" si="139"/>
        <v>16</v>
      </c>
      <c r="P611" s="1">
        <f t="shared" si="140"/>
        <v>0</v>
      </c>
      <c r="Q611" s="1">
        <f t="shared" si="143"/>
        <v>0</v>
      </c>
      <c r="R611" s="1">
        <v>1</v>
      </c>
      <c r="S611" s="1">
        <v>2</v>
      </c>
      <c r="T611" s="1">
        <v>9</v>
      </c>
      <c r="U611" s="1">
        <v>0</v>
      </c>
      <c r="V611" s="1">
        <f t="shared" si="141"/>
        <v>0</v>
      </c>
      <c r="W611" s="1">
        <v>1</v>
      </c>
      <c r="X611" s="1">
        <v>2</v>
      </c>
      <c r="Y611" s="1">
        <v>6</v>
      </c>
      <c r="Z611" s="1">
        <v>0</v>
      </c>
      <c r="AA611" s="1">
        <f t="shared" si="142"/>
        <v>0</v>
      </c>
      <c r="AB611" s="1">
        <v>1</v>
      </c>
      <c r="AC611" s="1">
        <v>2</v>
      </c>
      <c r="AD611" s="1">
        <v>1</v>
      </c>
      <c r="AE611" s="1">
        <v>0</v>
      </c>
      <c r="AF611" s="1">
        <f t="shared" si="138"/>
        <v>0</v>
      </c>
      <c r="AH611" s="1">
        <f t="shared" si="144"/>
        <v>9.6092588138862581E-2</v>
      </c>
      <c r="AI611" s="1">
        <f t="shared" si="145"/>
        <v>2.968630099351327E-2</v>
      </c>
      <c r="AJ611" s="1">
        <f t="shared" si="146"/>
        <v>0.37522920486747796</v>
      </c>
      <c r="AK611" s="1">
        <f t="shared" si="147"/>
        <v>60.138481498213764</v>
      </c>
      <c r="AL611" s="1" t="b">
        <f t="shared" si="148"/>
        <v>1</v>
      </c>
      <c r="AM611" s="1">
        <f t="shared" si="149"/>
        <v>1.8699284583824596</v>
      </c>
      <c r="AN611" s="1" t="b">
        <f t="shared" si="150"/>
        <v>0</v>
      </c>
      <c r="AO611" s="1">
        <v>9.4879999999999995</v>
      </c>
    </row>
    <row r="612" spans="1:41">
      <c r="A612" s="7">
        <v>609</v>
      </c>
      <c r="B612" s="9" t="s">
        <v>47</v>
      </c>
      <c r="C612" s="9" t="s">
        <v>48</v>
      </c>
      <c r="D612" s="9" t="s">
        <v>47</v>
      </c>
      <c r="E612" s="16" t="s">
        <v>48</v>
      </c>
      <c r="F612" s="2" t="b">
        <f t="shared" si="136"/>
        <v>0</v>
      </c>
      <c r="G612" s="2" t="b">
        <f t="shared" si="137"/>
        <v>0</v>
      </c>
      <c r="H612" s="1" t="s">
        <v>125</v>
      </c>
      <c r="M612" s="1">
        <f>PRODUCT(SUM(PRODUCT(R612,overview!$J$7),PRODUCT(W612,overview!$K$7),PRODUCT(AB612,overview!$L$7)),1/SUM(overview!$J$7:$L$7))</f>
        <v>0.95045000000000002</v>
      </c>
      <c r="N612" s="1">
        <f>PRODUCT(SUM(PRODUCT(S612,overview!$J$7),PRODUCT(X612,overview!$K$7),PRODUCT(AC612,overview!$L$7)),1/SUM(overview!$J$7:$L$7))</f>
        <v>2.04955</v>
      </c>
      <c r="O612" s="1">
        <f t="shared" si="139"/>
        <v>12</v>
      </c>
      <c r="P612" s="1">
        <f t="shared" si="140"/>
        <v>4</v>
      </c>
      <c r="Q612" s="1">
        <f t="shared" si="143"/>
        <v>0.15457864734535223</v>
      </c>
      <c r="R612" s="1">
        <v>0.92400000000000004</v>
      </c>
      <c r="S612" s="1">
        <v>2.0760000000000001</v>
      </c>
      <c r="T612" s="1">
        <v>6</v>
      </c>
      <c r="U612" s="1">
        <v>3</v>
      </c>
      <c r="V612" s="1">
        <f t="shared" si="141"/>
        <v>0.22254335260115607</v>
      </c>
      <c r="W612" s="1">
        <v>0.96899999999999997</v>
      </c>
      <c r="X612" s="1">
        <v>2.0310000000000001</v>
      </c>
      <c r="Y612" s="1">
        <v>6</v>
      </c>
      <c r="Z612" s="1">
        <v>1</v>
      </c>
      <c r="AA612" s="1">
        <f t="shared" si="142"/>
        <v>7.95174790743476E-2</v>
      </c>
      <c r="AB612" s="1">
        <v>0.85699999999999998</v>
      </c>
      <c r="AC612" s="1">
        <v>2.1429999999999998</v>
      </c>
      <c r="AD612" s="1">
        <v>0</v>
      </c>
      <c r="AE612" s="1">
        <v>0</v>
      </c>
      <c r="AF612" s="1" t="e">
        <f t="shared" si="138"/>
        <v>#DIV/0!</v>
      </c>
      <c r="AH612" s="1">
        <f t="shared" si="144"/>
        <v>7.5975359342915827E-2</v>
      </c>
      <c r="AI612" s="1">
        <f t="shared" si="145"/>
        <v>3.8484142588476669E-2</v>
      </c>
      <c r="AJ612" s="1">
        <f t="shared" si="146"/>
        <v>0.1335398893651939</v>
      </c>
      <c r="AK612" s="1">
        <f t="shared" si="147"/>
        <v>37.646702322837932</v>
      </c>
      <c r="AL612" s="1" t="b">
        <f t="shared" si="148"/>
        <v>1</v>
      </c>
      <c r="AM612" s="1">
        <f t="shared" si="149"/>
        <v>1.4359019682585907</v>
      </c>
      <c r="AN612" s="1" t="b">
        <f t="shared" si="150"/>
        <v>0</v>
      </c>
      <c r="AO612" s="1">
        <v>9.4879999999999995</v>
      </c>
    </row>
    <row r="613" spans="1:41">
      <c r="A613" s="7">
        <v>610</v>
      </c>
      <c r="B613" s="9" t="s">
        <v>74</v>
      </c>
      <c r="C613" s="9" t="s">
        <v>1</v>
      </c>
      <c r="D613" s="9" t="s">
        <v>75</v>
      </c>
      <c r="E613" s="16" t="s">
        <v>1</v>
      </c>
      <c r="F613" s="2" t="b">
        <f t="shared" si="136"/>
        <v>1</v>
      </c>
      <c r="G613" s="2" t="b">
        <f t="shared" si="137"/>
        <v>1</v>
      </c>
      <c r="H613" s="1" t="s">
        <v>125</v>
      </c>
      <c r="M613" s="1">
        <f>PRODUCT(SUM(PRODUCT(R613,overview!$J$7),PRODUCT(W613,overview!$K$7),PRODUCT(AB613,overview!$L$7)),1/SUM(overview!$J$7:$L$7))</f>
        <v>0.95520000000000016</v>
      </c>
      <c r="N613" s="1">
        <f>PRODUCT(SUM(PRODUCT(S613,overview!$J$7),PRODUCT(X613,overview!$K$7),PRODUCT(AC613,overview!$L$7)),1/SUM(overview!$J$7:$L$7))</f>
        <v>2.0448</v>
      </c>
      <c r="O613" s="1">
        <f t="shared" si="139"/>
        <v>16</v>
      </c>
      <c r="P613" s="1">
        <f t="shared" si="140"/>
        <v>4</v>
      </c>
      <c r="Q613" s="1">
        <f t="shared" si="143"/>
        <v>0.11678403755868547</v>
      </c>
      <c r="R613" s="1">
        <v>1.1000000000000001</v>
      </c>
      <c r="S613" s="1">
        <v>1.9</v>
      </c>
      <c r="T613" s="1">
        <v>6</v>
      </c>
      <c r="U613" s="1">
        <v>2</v>
      </c>
      <c r="V613" s="1">
        <f t="shared" si="141"/>
        <v>0.19298245614035089</v>
      </c>
      <c r="W613" s="1">
        <v>0.87</v>
      </c>
      <c r="X613" s="1">
        <v>2.13</v>
      </c>
      <c r="Y613" s="1">
        <v>9</v>
      </c>
      <c r="Z613" s="1">
        <v>2</v>
      </c>
      <c r="AA613" s="1">
        <f t="shared" si="142"/>
        <v>9.076682316118935E-2</v>
      </c>
      <c r="AB613" s="1">
        <v>1.0580000000000001</v>
      </c>
      <c r="AC613" s="1">
        <v>1.9419999999999999</v>
      </c>
      <c r="AD613" s="1">
        <v>1</v>
      </c>
      <c r="AE613" s="1">
        <v>0</v>
      </c>
      <c r="AF613" s="1">
        <f t="shared" si="138"/>
        <v>0</v>
      </c>
      <c r="AH613" s="1">
        <f t="shared" si="144"/>
        <v>8.0227601777885765E-2</v>
      </c>
      <c r="AI613" s="1">
        <f t="shared" si="145"/>
        <v>4.5067698259187612E-2</v>
      </c>
      <c r="AJ613" s="1">
        <f t="shared" si="146"/>
        <v>0.13146849207019917</v>
      </c>
      <c r="AK613" s="1">
        <f t="shared" si="147"/>
        <v>15.505444620229126</v>
      </c>
      <c r="AL613" s="1" t="b">
        <f t="shared" si="148"/>
        <v>1</v>
      </c>
      <c r="AM613" s="1">
        <f t="shared" si="149"/>
        <v>0.94261495172508569</v>
      </c>
      <c r="AN613" s="1" t="b">
        <f t="shared" si="150"/>
        <v>0</v>
      </c>
      <c r="AO613" s="1">
        <v>9.4879999999999995</v>
      </c>
    </row>
    <row r="614" spans="1:41">
      <c r="A614" s="7">
        <v>611</v>
      </c>
      <c r="B614" s="9" t="s">
        <v>28</v>
      </c>
      <c r="C614" s="9" t="s">
        <v>29</v>
      </c>
      <c r="D614" s="9" t="s">
        <v>28</v>
      </c>
      <c r="E614" s="16" t="s">
        <v>29</v>
      </c>
      <c r="F614" s="2" t="b">
        <f t="shared" si="136"/>
        <v>0</v>
      </c>
      <c r="G614" s="2" t="b">
        <f t="shared" si="137"/>
        <v>0</v>
      </c>
      <c r="H614" s="1" t="s">
        <v>125</v>
      </c>
      <c r="M614" s="1">
        <f>PRODUCT(SUM(PRODUCT(R614,overview!$J$7),PRODUCT(W614,overview!$K$7),PRODUCT(AB614,overview!$L$7)),1/SUM(overview!$J$7:$L$7))</f>
        <v>0.66700000000000015</v>
      </c>
      <c r="N614" s="1">
        <f>PRODUCT(SUM(PRODUCT(S614,overview!$J$7),PRODUCT(X614,overview!$K$7),PRODUCT(AC614,overview!$L$7)),1/SUM(overview!$J$7:$L$7))</f>
        <v>2.3330000000000002</v>
      </c>
      <c r="O614" s="1">
        <f t="shared" si="139"/>
        <v>9</v>
      </c>
      <c r="P614" s="1">
        <f t="shared" si="140"/>
        <v>0</v>
      </c>
      <c r="Q614" s="1">
        <f t="shared" si="143"/>
        <v>0</v>
      </c>
      <c r="R614" s="1">
        <v>0.66700000000000004</v>
      </c>
      <c r="S614" s="1">
        <v>2.3330000000000002</v>
      </c>
      <c r="T614" s="1">
        <v>3</v>
      </c>
      <c r="U614" s="1">
        <v>0</v>
      </c>
      <c r="V614" s="1">
        <f t="shared" si="141"/>
        <v>0</v>
      </c>
      <c r="W614" s="1">
        <v>0.66700000000000004</v>
      </c>
      <c r="X614" s="1">
        <v>2.3330000000000002</v>
      </c>
      <c r="Y614" s="1">
        <v>6</v>
      </c>
      <c r="Z614" s="1">
        <v>0</v>
      </c>
      <c r="AA614" s="1">
        <f t="shared" si="142"/>
        <v>0</v>
      </c>
      <c r="AB614" s="1">
        <v>0.66700000000000004</v>
      </c>
      <c r="AC614" s="1">
        <v>2.3330000000000002</v>
      </c>
      <c r="AD614" s="1">
        <v>0</v>
      </c>
      <c r="AE614" s="1">
        <v>0</v>
      </c>
      <c r="AF614" s="1" t="e">
        <f t="shared" si="138"/>
        <v>#DIV/0!</v>
      </c>
      <c r="AH614" s="1">
        <f t="shared" si="144"/>
        <v>8.793758020723251E-2</v>
      </c>
      <c r="AI614" s="1">
        <f t="shared" si="145"/>
        <v>4.3215601070453878E-2</v>
      </c>
      <c r="AJ614" s="1">
        <f t="shared" si="146"/>
        <v>0.19473684210526315</v>
      </c>
      <c r="AK614" s="1">
        <f t="shared" si="147"/>
        <v>5.7718892772873076</v>
      </c>
      <c r="AL614" s="1" t="b">
        <f t="shared" si="148"/>
        <v>0</v>
      </c>
      <c r="AM614" s="1">
        <f t="shared" si="149"/>
        <v>0.35115469345042588</v>
      </c>
      <c r="AN614" s="1" t="b">
        <f t="shared" si="150"/>
        <v>0</v>
      </c>
      <c r="AO614" s="1">
        <v>9.4879999999999995</v>
      </c>
    </row>
    <row r="615" spans="1:41">
      <c r="A615" s="7">
        <v>612</v>
      </c>
      <c r="B615" s="9" t="s">
        <v>32</v>
      </c>
      <c r="C615" s="9" t="s">
        <v>33</v>
      </c>
      <c r="D615" s="9" t="s">
        <v>32</v>
      </c>
      <c r="E615" s="16" t="s">
        <v>33</v>
      </c>
      <c r="F615" s="2" t="b">
        <f t="shared" si="136"/>
        <v>0</v>
      </c>
      <c r="G615" s="2" t="b">
        <f t="shared" si="137"/>
        <v>0</v>
      </c>
      <c r="H615" s="1" t="s">
        <v>125</v>
      </c>
      <c r="M615" s="1">
        <f>PRODUCT(SUM(PRODUCT(R615,overview!$J$7),PRODUCT(W615,overview!$K$7),PRODUCT(AB615,overview!$L$7)),1/SUM(overview!$J$7:$L$7))</f>
        <v>0.94875000000000009</v>
      </c>
      <c r="N615" s="1">
        <f>PRODUCT(SUM(PRODUCT(S615,overview!$J$7),PRODUCT(X615,overview!$K$7),PRODUCT(AC615,overview!$L$7)),1/SUM(overview!$J$7:$L$7))</f>
        <v>2.05125</v>
      </c>
      <c r="O615" s="1">
        <f t="shared" si="139"/>
        <v>14.5</v>
      </c>
      <c r="P615" s="1">
        <f t="shared" si="140"/>
        <v>1.5</v>
      </c>
      <c r="Q615" s="1">
        <f t="shared" si="143"/>
        <v>4.7847191577885653E-2</v>
      </c>
      <c r="R615" s="1">
        <v>1</v>
      </c>
      <c r="S615" s="1">
        <v>2</v>
      </c>
      <c r="T615" s="1">
        <v>6</v>
      </c>
      <c r="U615" s="1">
        <v>0</v>
      </c>
      <c r="V615" s="1">
        <f t="shared" si="141"/>
        <v>0</v>
      </c>
      <c r="W615" s="1">
        <v>0.91800000000000004</v>
      </c>
      <c r="X615" s="1">
        <v>2.0819999999999999</v>
      </c>
      <c r="Y615" s="1">
        <v>8.5</v>
      </c>
      <c r="Z615" s="1">
        <v>1.5</v>
      </c>
      <c r="AA615" s="1">
        <f t="shared" si="142"/>
        <v>7.7809798270893377E-2</v>
      </c>
      <c r="AB615" s="1">
        <v>1</v>
      </c>
      <c r="AC615" s="1">
        <v>2</v>
      </c>
      <c r="AD615" s="1">
        <v>0</v>
      </c>
      <c r="AE615" s="1">
        <v>0</v>
      </c>
      <c r="AF615" s="1" t="e">
        <f t="shared" si="138"/>
        <v>#DIV/0!</v>
      </c>
      <c r="AH615" s="1">
        <f t="shared" si="144"/>
        <v>5.6628750340185025E-2</v>
      </c>
      <c r="AI615" s="1">
        <f t="shared" si="145"/>
        <v>4.5355239395674575E-2</v>
      </c>
      <c r="AJ615" s="1">
        <f t="shared" si="146"/>
        <v>0.15792721585865843</v>
      </c>
      <c r="AK615" s="1">
        <f t="shared" si="147"/>
        <v>3.9674148113264667</v>
      </c>
      <c r="AL615" s="1" t="b">
        <f t="shared" si="148"/>
        <v>0</v>
      </c>
      <c r="AM615" s="1">
        <f t="shared" si="149"/>
        <v>0.156514983193204</v>
      </c>
      <c r="AN615" s="1" t="b">
        <f t="shared" si="150"/>
        <v>0</v>
      </c>
      <c r="AO615" s="1">
        <v>9.4879999999999995</v>
      </c>
    </row>
    <row r="616" spans="1:41">
      <c r="A616" s="7">
        <v>613</v>
      </c>
      <c r="B616" s="9" t="s">
        <v>43</v>
      </c>
      <c r="C616" s="9" t="s">
        <v>44</v>
      </c>
      <c r="D616" s="9" t="s">
        <v>43</v>
      </c>
      <c r="E616" s="16" t="s">
        <v>44</v>
      </c>
      <c r="F616" s="2" t="b">
        <f t="shared" si="136"/>
        <v>0</v>
      </c>
      <c r="G616" s="2" t="b">
        <f t="shared" si="137"/>
        <v>0</v>
      </c>
      <c r="H616" s="1" t="s">
        <v>125</v>
      </c>
      <c r="M616" s="1">
        <f>PRODUCT(SUM(PRODUCT(R616,overview!$J$7),PRODUCT(W616,overview!$K$7),PRODUCT(AB616,overview!$L$7)),1/SUM(overview!$J$7:$L$7))</f>
        <v>0.375</v>
      </c>
      <c r="N616" s="1">
        <f>PRODUCT(SUM(PRODUCT(S616,overview!$J$7),PRODUCT(X616,overview!$K$7),PRODUCT(AC616,overview!$L$7)),1/SUM(overview!$J$7:$L$7))</f>
        <v>2.625</v>
      </c>
      <c r="O616" s="1">
        <f t="shared" si="139"/>
        <v>5</v>
      </c>
      <c r="P616" s="1">
        <f t="shared" si="140"/>
        <v>0</v>
      </c>
      <c r="Q616" s="1">
        <f t="shared" si="143"/>
        <v>0</v>
      </c>
      <c r="R616" s="1">
        <v>0.375</v>
      </c>
      <c r="S616" s="1">
        <v>2.625</v>
      </c>
      <c r="T616" s="1">
        <v>2</v>
      </c>
      <c r="U616" s="1">
        <v>0</v>
      </c>
      <c r="V616" s="1">
        <f t="shared" si="141"/>
        <v>0</v>
      </c>
      <c r="W616" s="1">
        <v>0.375</v>
      </c>
      <c r="X616" s="1">
        <v>2.625</v>
      </c>
      <c r="Y616" s="1">
        <v>3</v>
      </c>
      <c r="Z616" s="1">
        <v>0</v>
      </c>
      <c r="AA616" s="1">
        <f t="shared" si="142"/>
        <v>0</v>
      </c>
      <c r="AB616" s="1">
        <v>0.375</v>
      </c>
      <c r="AC616" s="1">
        <v>2.625</v>
      </c>
      <c r="AD616" s="1">
        <v>0</v>
      </c>
      <c r="AE616" s="1">
        <v>0</v>
      </c>
      <c r="AF616" s="1" t="e">
        <f t="shared" si="138"/>
        <v>#DIV/0!</v>
      </c>
      <c r="AH616" s="1">
        <f t="shared" si="144"/>
        <v>6.0490896242237142E-2</v>
      </c>
      <c r="AI616" s="1">
        <f t="shared" si="145"/>
        <v>6.1143386108273738E-2</v>
      </c>
      <c r="AJ616" s="1">
        <f t="shared" si="146"/>
        <v>0.13451287285924918</v>
      </c>
      <c r="AK616" s="1">
        <f t="shared" si="147"/>
        <v>3.5829726195716578</v>
      </c>
      <c r="AL616" s="1" t="b">
        <f t="shared" si="148"/>
        <v>0</v>
      </c>
      <c r="AM616" s="1">
        <f t="shared" si="149"/>
        <v>0.10872947821459135</v>
      </c>
      <c r="AN616" s="1" t="b">
        <f t="shared" si="150"/>
        <v>0</v>
      </c>
      <c r="AO616" s="1">
        <v>9.4879999999999995</v>
      </c>
    </row>
    <row r="617" spans="1:41">
      <c r="A617" s="7">
        <v>614</v>
      </c>
      <c r="B617" s="9" t="s">
        <v>56</v>
      </c>
      <c r="C617" s="9" t="s">
        <v>31</v>
      </c>
      <c r="D617" s="9" t="s">
        <v>56</v>
      </c>
      <c r="E617" s="16" t="s">
        <v>31</v>
      </c>
      <c r="F617" s="2" t="b">
        <f t="shared" si="136"/>
        <v>0</v>
      </c>
      <c r="G617" s="2" t="b">
        <f t="shared" si="137"/>
        <v>0</v>
      </c>
      <c r="H617" s="1" t="s">
        <v>285</v>
      </c>
      <c r="M617" s="1">
        <f>PRODUCT(SUM(PRODUCT(R617,overview!$J$7),PRODUCT(W617,overview!$K$7),PRODUCT(AB617,overview!$L$7)),1/SUM(overview!$J$7:$L$7))</f>
        <v>1</v>
      </c>
      <c r="N617" s="1">
        <f>PRODUCT(SUM(PRODUCT(S617,overview!$J$7),PRODUCT(X617,overview!$K$7),PRODUCT(AC617,overview!$L$7)),1/SUM(overview!$J$7:$L$7))</f>
        <v>2</v>
      </c>
      <c r="O617" s="1">
        <f t="shared" si="139"/>
        <v>15</v>
      </c>
      <c r="P617" s="1">
        <f t="shared" si="140"/>
        <v>0</v>
      </c>
      <c r="Q617" s="1">
        <f t="shared" si="143"/>
        <v>0</v>
      </c>
      <c r="R617" s="1">
        <v>1</v>
      </c>
      <c r="S617" s="1">
        <v>2</v>
      </c>
      <c r="T617" s="1">
        <v>7</v>
      </c>
      <c r="U617" s="1">
        <v>0</v>
      </c>
      <c r="V617" s="1">
        <f t="shared" si="141"/>
        <v>0</v>
      </c>
      <c r="W617" s="1">
        <v>1</v>
      </c>
      <c r="X617" s="1">
        <v>2</v>
      </c>
      <c r="Y617" s="1">
        <v>8</v>
      </c>
      <c r="Z617" s="1">
        <v>0</v>
      </c>
      <c r="AA617" s="1">
        <f t="shared" si="142"/>
        <v>0</v>
      </c>
      <c r="AB617" s="1">
        <v>1</v>
      </c>
      <c r="AC617" s="1">
        <v>2</v>
      </c>
      <c r="AD617" s="1">
        <v>0</v>
      </c>
      <c r="AE617" s="1">
        <v>0</v>
      </c>
      <c r="AF617" s="1" t="e">
        <f t="shared" si="138"/>
        <v>#DIV/0!</v>
      </c>
      <c r="AH617" s="1">
        <f t="shared" si="144"/>
        <v>9.1295361258737648E-2</v>
      </c>
      <c r="AI617" s="1">
        <f t="shared" si="145"/>
        <v>8.7754467989235696E-2</v>
      </c>
      <c r="AJ617" s="1">
        <f t="shared" si="146"/>
        <v>0.13737572567646597</v>
      </c>
      <c r="AK617" s="1">
        <f t="shared" si="147"/>
        <v>2.1671859139511529</v>
      </c>
      <c r="AL617" s="1" t="b">
        <f t="shared" si="148"/>
        <v>0</v>
      </c>
      <c r="AM617" s="1">
        <f t="shared" si="149"/>
        <v>9.4303476137119327E-2</v>
      </c>
      <c r="AN617" s="1" t="b">
        <f t="shared" si="150"/>
        <v>0</v>
      </c>
      <c r="AO617" s="1">
        <v>9.4879999999999995</v>
      </c>
    </row>
    <row r="618" spans="1:41">
      <c r="A618" s="7">
        <v>615</v>
      </c>
      <c r="B618" s="9" t="s">
        <v>84</v>
      </c>
      <c r="C618" s="9" t="s">
        <v>37</v>
      </c>
      <c r="D618" s="9" t="s">
        <v>67</v>
      </c>
      <c r="E618" s="16" t="s">
        <v>37</v>
      </c>
      <c r="F618" s="2" t="b">
        <f t="shared" si="136"/>
        <v>1</v>
      </c>
      <c r="G618" s="2" t="b">
        <f t="shared" si="137"/>
        <v>1</v>
      </c>
      <c r="H618" s="1" t="s">
        <v>285</v>
      </c>
      <c r="M618" s="1">
        <f>PRODUCT(SUM(PRODUCT(R618,overview!$J$7),PRODUCT(W618,overview!$K$7),PRODUCT(AB618,overview!$L$7)),1/SUM(overview!$J$7:$L$7))</f>
        <v>0.99732500000000002</v>
      </c>
      <c r="N618" s="1">
        <f>PRODUCT(SUM(PRODUCT(S618,overview!$J$7),PRODUCT(X618,overview!$K$7),PRODUCT(AC618,overview!$L$7)),1/SUM(overview!$J$7:$L$7))</f>
        <v>2.002675</v>
      </c>
      <c r="O618" s="1">
        <f t="shared" si="139"/>
        <v>19</v>
      </c>
      <c r="P618" s="1">
        <f t="shared" si="140"/>
        <v>2</v>
      </c>
      <c r="Q618" s="1">
        <f t="shared" si="143"/>
        <v>5.2420676818439545E-2</v>
      </c>
      <c r="R618" s="1">
        <v>1.163</v>
      </c>
      <c r="S618" s="1">
        <v>1.837</v>
      </c>
      <c r="T618" s="1">
        <v>9</v>
      </c>
      <c r="U618" s="1">
        <v>1</v>
      </c>
      <c r="V618" s="1">
        <f t="shared" si="141"/>
        <v>7.0344160164519443E-2</v>
      </c>
      <c r="W618" s="1">
        <v>0.90700000000000003</v>
      </c>
      <c r="X618" s="1">
        <v>2.093</v>
      </c>
      <c r="Y618" s="1">
        <v>9</v>
      </c>
      <c r="Z618" s="1">
        <v>1</v>
      </c>
      <c r="AA618" s="1">
        <f t="shared" si="142"/>
        <v>4.8149917715135104E-2</v>
      </c>
      <c r="AB618" s="1">
        <v>0.93600000000000005</v>
      </c>
      <c r="AC618" s="1">
        <v>2.0640000000000001</v>
      </c>
      <c r="AD618" s="1">
        <v>1</v>
      </c>
      <c r="AE618" s="1">
        <v>0</v>
      </c>
      <c r="AF618" s="1">
        <f t="shared" si="138"/>
        <v>0</v>
      </c>
      <c r="AH618" s="1">
        <f t="shared" si="144"/>
        <v>9.0024330900243296E-2</v>
      </c>
      <c r="AI618" s="1">
        <f t="shared" si="145"/>
        <v>6.7475521498509994E-2</v>
      </c>
      <c r="AJ618" s="1">
        <f t="shared" si="146"/>
        <v>0.1478542375695194</v>
      </c>
      <c r="AK618" s="1">
        <f t="shared" si="147"/>
        <v>1.5684888747096715</v>
      </c>
      <c r="AL618" s="1" t="b">
        <f t="shared" si="148"/>
        <v>0</v>
      </c>
      <c r="AM618" s="1">
        <f t="shared" si="149"/>
        <v>0.17108724827546085</v>
      </c>
      <c r="AN618" s="1" t="b">
        <f t="shared" si="150"/>
        <v>0</v>
      </c>
      <c r="AO618" s="1">
        <v>9.4879999999999995</v>
      </c>
    </row>
    <row r="619" spans="1:41">
      <c r="A619" s="7">
        <v>616</v>
      </c>
      <c r="B619" s="9" t="s">
        <v>47</v>
      </c>
      <c r="C619" s="9" t="s">
        <v>48</v>
      </c>
      <c r="D619" s="9" t="s">
        <v>49</v>
      </c>
      <c r="E619" s="16" t="s">
        <v>50</v>
      </c>
      <c r="F619" s="2" t="b">
        <f t="shared" si="136"/>
        <v>1</v>
      </c>
      <c r="G619" s="2" t="b">
        <f t="shared" si="137"/>
        <v>0</v>
      </c>
      <c r="H619" s="1" t="s">
        <v>285</v>
      </c>
      <c r="M619" s="1">
        <f>PRODUCT(SUM(PRODUCT(R619,overview!$J$7),PRODUCT(W619,overview!$K$7),PRODUCT(AB619,overview!$L$7)),1/SUM(overview!$J$7:$L$7))</f>
        <v>0.62782499999999997</v>
      </c>
      <c r="N619" s="1">
        <f>PRODUCT(SUM(PRODUCT(S619,overview!$J$7),PRODUCT(X619,overview!$K$7),PRODUCT(AC619,overview!$L$7)),1/SUM(overview!$J$7:$L$7))</f>
        <v>2.3721749999999999</v>
      </c>
      <c r="O619" s="1">
        <f t="shared" si="139"/>
        <v>16</v>
      </c>
      <c r="P619" s="1">
        <f t="shared" si="140"/>
        <v>5</v>
      </c>
      <c r="Q619" s="1">
        <f t="shared" si="143"/>
        <v>8.2706930348730584E-2</v>
      </c>
      <c r="R619" s="1">
        <v>1.0229999999999999</v>
      </c>
      <c r="S619" s="1">
        <v>1.9770000000000001</v>
      </c>
      <c r="T619" s="1">
        <v>10</v>
      </c>
      <c r="U619" s="1">
        <v>1</v>
      </c>
      <c r="V619" s="1">
        <f t="shared" si="141"/>
        <v>5.1745068285280735E-2</v>
      </c>
      <c r="W619" s="1">
        <v>0.41399999999999998</v>
      </c>
      <c r="X619" s="1">
        <v>2.5859999999999999</v>
      </c>
      <c r="Y619" s="1">
        <v>6</v>
      </c>
      <c r="Z619" s="1">
        <v>3</v>
      </c>
      <c r="AA619" s="1">
        <f t="shared" si="142"/>
        <v>8.0046403712296987E-2</v>
      </c>
      <c r="AB619" s="1">
        <v>0.441</v>
      </c>
      <c r="AC619" s="1">
        <v>2.5590000000000002</v>
      </c>
      <c r="AD619" s="1">
        <v>0</v>
      </c>
      <c r="AE619" s="1">
        <v>1</v>
      </c>
      <c r="AF619" s="1" t="e">
        <f t="shared" si="138"/>
        <v>#DIV/0!</v>
      </c>
      <c r="AH619" s="1">
        <f t="shared" si="144"/>
        <v>0.10081946924016813</v>
      </c>
      <c r="AI619" s="1">
        <f t="shared" si="145"/>
        <v>5.9672338936236621E-2</v>
      </c>
      <c r="AJ619" s="1">
        <f t="shared" si="146"/>
        <v>0.11696959772938156</v>
      </c>
      <c r="AK619" s="1">
        <f t="shared" si="147"/>
        <v>1.2595934053036588</v>
      </c>
      <c r="AL619" s="1" t="b">
        <f t="shared" si="148"/>
        <v>0</v>
      </c>
      <c r="AM619" s="1">
        <f t="shared" si="149"/>
        <v>0.48561702073188373</v>
      </c>
      <c r="AN619" s="1" t="b">
        <f t="shared" si="150"/>
        <v>0</v>
      </c>
      <c r="AO619" s="1">
        <v>9.4879999999999995</v>
      </c>
    </row>
    <row r="620" spans="1:41">
      <c r="A620" s="7">
        <v>617</v>
      </c>
      <c r="B620" s="9" t="s">
        <v>53</v>
      </c>
      <c r="C620" s="9" t="s">
        <v>33</v>
      </c>
      <c r="D620" s="9" t="s">
        <v>28</v>
      </c>
      <c r="E620" s="16" t="s">
        <v>29</v>
      </c>
      <c r="F620" s="2" t="b">
        <f t="shared" si="136"/>
        <v>1</v>
      </c>
      <c r="G620" s="2" t="b">
        <f t="shared" si="137"/>
        <v>1</v>
      </c>
      <c r="H620" s="1" t="s">
        <v>285</v>
      </c>
      <c r="M620" s="1">
        <f>PRODUCT(SUM(PRODUCT(R620,overview!$J$7),PRODUCT(W620,overview!$K$7),PRODUCT(AB620,overview!$L$7)),1/SUM(overview!$J$7:$L$7))</f>
        <v>0.80852499999999994</v>
      </c>
      <c r="N620" s="1">
        <f>PRODUCT(SUM(PRODUCT(S620,overview!$J$7),PRODUCT(X620,overview!$K$7),PRODUCT(AC620,overview!$L$7)),1/SUM(overview!$J$7:$L$7))</f>
        <v>2.1914750000000001</v>
      </c>
      <c r="O620" s="1">
        <f t="shared" si="139"/>
        <v>12</v>
      </c>
      <c r="P620" s="1">
        <f t="shared" si="140"/>
        <v>4</v>
      </c>
      <c r="Q620" s="1">
        <f t="shared" si="143"/>
        <v>0.12298033668343618</v>
      </c>
      <c r="R620" s="1">
        <v>1</v>
      </c>
      <c r="S620" s="1">
        <v>2</v>
      </c>
      <c r="T620" s="1">
        <v>6</v>
      </c>
      <c r="U620" s="1">
        <v>0</v>
      </c>
      <c r="V620" s="1">
        <f t="shared" si="141"/>
        <v>0</v>
      </c>
      <c r="W620" s="1">
        <v>0.69699999999999995</v>
      </c>
      <c r="X620" s="1">
        <v>2.3029999999999999</v>
      </c>
      <c r="Y620" s="1">
        <v>5</v>
      </c>
      <c r="Z620" s="1">
        <v>3</v>
      </c>
      <c r="AA620" s="1">
        <f t="shared" si="142"/>
        <v>0.18158923143725575</v>
      </c>
      <c r="AB620" s="1">
        <v>0.91600000000000004</v>
      </c>
      <c r="AC620" s="1">
        <v>2.0840000000000001</v>
      </c>
      <c r="AD620" s="1">
        <v>1</v>
      </c>
      <c r="AE620" s="1">
        <v>1</v>
      </c>
      <c r="AF620" s="1">
        <f t="shared" si="138"/>
        <v>0.43953934740882916</v>
      </c>
      <c r="AH620" s="1">
        <f t="shared" si="144"/>
        <v>0.14105554033041032</v>
      </c>
      <c r="AI620" s="1">
        <f t="shared" si="145"/>
        <v>9.496726884296984E-2</v>
      </c>
      <c r="AJ620" s="1">
        <f t="shared" si="146"/>
        <v>0.1754543965940723</v>
      </c>
      <c r="AK620" s="1">
        <f t="shared" si="147"/>
        <v>1.105403742349808</v>
      </c>
      <c r="AL620" s="1" t="b">
        <f t="shared" si="148"/>
        <v>0</v>
      </c>
      <c r="AM620" s="1">
        <f t="shared" si="149"/>
        <v>0.96802158541699534</v>
      </c>
      <c r="AN620" s="1" t="b">
        <f t="shared" si="150"/>
        <v>0</v>
      </c>
      <c r="AO620" s="1">
        <v>9.4879999999999995</v>
      </c>
    </row>
    <row r="621" spans="1:41">
      <c r="A621" s="7">
        <v>618</v>
      </c>
      <c r="B621" s="9" t="s">
        <v>76</v>
      </c>
      <c r="C621" s="9" t="s">
        <v>46</v>
      </c>
      <c r="D621" s="9" t="s">
        <v>137</v>
      </c>
      <c r="E621" s="16" t="s">
        <v>46</v>
      </c>
      <c r="F621" s="2" t="b">
        <f t="shared" ref="F621:F641" si="151">AND(NOT(B621=D621),OR(B621="CAT",B621="CAC",B621="ATA",B621="ATT",B621="TTA",B621="ATG",B621="CCG",B621="AGA",B621="CGG",B621="AGG",B621="CGA",B621="CGC",B621="TCC",B621="ACG",B621="ACC",B621="GTA",B621="TGG",B621="TAT",D621="GAA",D621="GAT",D621="GAG",D621="AAG",D621="AAA",D621="CTA",D621="CTT",D621="CTC",D621="AAC",D621="CCA",D621="CCT",D621="CAG",D621="CAA",D621="CGT",D621="AGT",D621="AGC",D621="TCA",D621="TCT",D621="GTC"))</f>
        <v>0</v>
      </c>
      <c r="G621" s="2" t="b">
        <f t="shared" ref="G621:G641" si="152">AND(NOT(D621=B621),OR(D621="CAT",D621="CAC",D621="ATA",D621="ATT",D621="TTA",D621="ATG",D621="CCG",D621="AGA",D621="CGG",D621="AGG",D621="CGA",D621="CGC",D621="TCC",D621="ACG",D621="ACC",D621="GTA",D621="TGG",D621="TAT",B621="GAA",B621="GAT",B621="GAG",B621="AAG",B621="AAA",B621="CTA",B621="CTT",B621="CTC",B621="AAC",B621="CCA",B621="CCT",B621="CAG",B621="CAA",B621="CGT",B621="AGT",B621="AGC",B621="TCA",B621="TCT",B621="GTC"))</f>
        <v>0</v>
      </c>
      <c r="H621" s="1" t="s">
        <v>285</v>
      </c>
      <c r="M621" s="1">
        <f>PRODUCT(SUM(PRODUCT(R621,overview!$J$7),PRODUCT(W621,overview!$K$7),PRODUCT(AB621,overview!$L$7)),1/SUM(overview!$J$7:$L$7))</f>
        <v>1.0430249999999999</v>
      </c>
      <c r="N621" s="1">
        <f>PRODUCT(SUM(PRODUCT(S621,overview!$J$7),PRODUCT(X621,overview!$K$7),PRODUCT(AC621,overview!$L$7)),1/SUM(overview!$J$7:$L$7))</f>
        <v>1.9569750000000004</v>
      </c>
      <c r="O621" s="1">
        <f t="shared" si="139"/>
        <v>15</v>
      </c>
      <c r="P621" s="1">
        <f t="shared" si="140"/>
        <v>0</v>
      </c>
      <c r="Q621" s="1">
        <f t="shared" si="143"/>
        <v>0</v>
      </c>
      <c r="R621" s="1">
        <v>1.0449999999999999</v>
      </c>
      <c r="S621" s="1">
        <v>1.9550000000000001</v>
      </c>
      <c r="T621" s="1">
        <v>6</v>
      </c>
      <c r="U621" s="1">
        <v>0</v>
      </c>
      <c r="V621" s="1">
        <f t="shared" si="141"/>
        <v>0</v>
      </c>
      <c r="W621" s="1">
        <v>1.04</v>
      </c>
      <c r="X621" s="1">
        <v>1.96</v>
      </c>
      <c r="Y621" s="1">
        <v>8</v>
      </c>
      <c r="Z621" s="1">
        <v>0</v>
      </c>
      <c r="AA621" s="1">
        <f t="shared" si="142"/>
        <v>0</v>
      </c>
      <c r="AB621" s="1">
        <v>1.091</v>
      </c>
      <c r="AC621" s="1">
        <v>1.909</v>
      </c>
      <c r="AD621" s="1">
        <v>1</v>
      </c>
      <c r="AE621" s="1">
        <v>0</v>
      </c>
      <c r="AF621" s="1">
        <f t="shared" si="138"/>
        <v>0</v>
      </c>
      <c r="AH621" s="1">
        <f t="shared" si="144"/>
        <v>0.1969576367039256</v>
      </c>
      <c r="AI621" s="1">
        <f t="shared" si="145"/>
        <v>0.10866541712793648</v>
      </c>
      <c r="AJ621" s="1">
        <f t="shared" si="146"/>
        <v>0.16559137203593779</v>
      </c>
      <c r="AK621" s="1">
        <f t="shared" si="147"/>
        <v>1.0784479354184868</v>
      </c>
      <c r="AL621" s="1" t="b">
        <f t="shared" si="148"/>
        <v>0</v>
      </c>
      <c r="AM621" s="1">
        <f t="shared" si="149"/>
        <v>1.5554909639710568</v>
      </c>
      <c r="AN621" s="1" t="b">
        <f t="shared" si="150"/>
        <v>0</v>
      </c>
      <c r="AO621" s="1">
        <v>9.4879999999999995</v>
      </c>
    </row>
    <row r="622" spans="1:41">
      <c r="A622" s="7">
        <v>619</v>
      </c>
      <c r="B622" s="9" t="s">
        <v>47</v>
      </c>
      <c r="C622" s="9" t="s">
        <v>48</v>
      </c>
      <c r="D622" s="9" t="s">
        <v>62</v>
      </c>
      <c r="E622" s="16" t="s">
        <v>48</v>
      </c>
      <c r="F622" s="2" t="b">
        <f t="shared" si="151"/>
        <v>1</v>
      </c>
      <c r="G622" s="2" t="b">
        <f t="shared" si="152"/>
        <v>0</v>
      </c>
      <c r="H622" s="1" t="s">
        <v>285</v>
      </c>
      <c r="M622" s="1">
        <f>PRODUCT(SUM(PRODUCT(R622,overview!$J$7),PRODUCT(W622,overview!$K$7),PRODUCT(AB622,overview!$L$7)),1/SUM(overview!$J$7:$L$7))</f>
        <v>1.0121999999999998</v>
      </c>
      <c r="N622" s="1">
        <f>PRODUCT(SUM(PRODUCT(S622,overview!$J$7),PRODUCT(X622,overview!$K$7),PRODUCT(AC622,overview!$L$7)),1/SUM(overview!$J$7:$L$7))</f>
        <v>1.9877999999999998</v>
      </c>
      <c r="O622" s="1">
        <f t="shared" si="139"/>
        <v>15</v>
      </c>
      <c r="P622" s="1">
        <f t="shared" si="140"/>
        <v>3</v>
      </c>
      <c r="Q622" s="1">
        <f t="shared" si="143"/>
        <v>0.10184123151222456</v>
      </c>
      <c r="R622" s="1">
        <v>0.91900000000000004</v>
      </c>
      <c r="S622" s="1">
        <v>2.081</v>
      </c>
      <c r="T622" s="1">
        <v>5</v>
      </c>
      <c r="U622" s="1">
        <v>2</v>
      </c>
      <c r="V622" s="1">
        <f t="shared" si="141"/>
        <v>0.17664584334454592</v>
      </c>
      <c r="W622" s="1">
        <v>1.0589999999999999</v>
      </c>
      <c r="X622" s="1">
        <v>1.9410000000000001</v>
      </c>
      <c r="Y622" s="1">
        <v>8</v>
      </c>
      <c r="Z622" s="1">
        <v>1</v>
      </c>
      <c r="AA622" s="1">
        <f t="shared" si="142"/>
        <v>6.8199381761978359E-2</v>
      </c>
      <c r="AB622" s="1">
        <v>1.147</v>
      </c>
      <c r="AC622" s="1">
        <v>1.853</v>
      </c>
      <c r="AD622" s="1">
        <v>2</v>
      </c>
      <c r="AE622" s="1">
        <v>0</v>
      </c>
      <c r="AF622" s="1">
        <f t="shared" si="138"/>
        <v>0</v>
      </c>
      <c r="AH622" s="1">
        <f t="shared" si="144"/>
        <v>0.20252353703667175</v>
      </c>
      <c r="AI622" s="1">
        <f t="shared" si="145"/>
        <v>0.10885472527477887</v>
      </c>
      <c r="AJ622" s="1">
        <f t="shared" si="146"/>
        <v>0.14552662572558259</v>
      </c>
      <c r="AK622" s="1">
        <f t="shared" si="147"/>
        <v>0.76761647503826635</v>
      </c>
      <c r="AL622" s="1" t="b">
        <f t="shared" si="148"/>
        <v>0</v>
      </c>
      <c r="AM622" s="1">
        <f t="shared" si="149"/>
        <v>2.1411689317582123</v>
      </c>
      <c r="AN622" s="1" t="b">
        <f t="shared" si="150"/>
        <v>0</v>
      </c>
      <c r="AO622" s="1">
        <v>9.4879999999999995</v>
      </c>
    </row>
    <row r="623" spans="1:41">
      <c r="A623" s="7">
        <v>620</v>
      </c>
      <c r="B623" s="9" t="s">
        <v>32</v>
      </c>
      <c r="C623" s="9" t="s">
        <v>33</v>
      </c>
      <c r="D623" s="9" t="s">
        <v>32</v>
      </c>
      <c r="E623" s="16" t="s">
        <v>33</v>
      </c>
      <c r="F623" s="2" t="b">
        <f t="shared" si="151"/>
        <v>0</v>
      </c>
      <c r="G623" s="2" t="b">
        <f t="shared" si="152"/>
        <v>0</v>
      </c>
      <c r="H623" s="1" t="s">
        <v>285</v>
      </c>
      <c r="M623" s="1">
        <f>PRODUCT(SUM(PRODUCT(R623,overview!$J$7),PRODUCT(W623,overview!$K$7),PRODUCT(AB623,overview!$L$7)),1/SUM(overview!$J$7:$L$7))</f>
        <v>0.94725000000000004</v>
      </c>
      <c r="N623" s="1">
        <f>PRODUCT(SUM(PRODUCT(S623,overview!$J$7),PRODUCT(X623,overview!$K$7),PRODUCT(AC623,overview!$L$7)),1/SUM(overview!$J$7:$L$7))</f>
        <v>2.0527500000000001</v>
      </c>
      <c r="O623" s="1">
        <f t="shared" si="139"/>
        <v>11</v>
      </c>
      <c r="P623" s="1">
        <f t="shared" si="140"/>
        <v>14</v>
      </c>
      <c r="Q623" s="1">
        <f t="shared" si="143"/>
        <v>0.58730527784236231</v>
      </c>
      <c r="R623" s="1">
        <v>0.98499999999999999</v>
      </c>
      <c r="S623" s="1">
        <v>2.0150000000000001</v>
      </c>
      <c r="T623" s="1">
        <v>7</v>
      </c>
      <c r="U623" s="1">
        <v>7</v>
      </c>
      <c r="V623" s="1">
        <f t="shared" si="141"/>
        <v>0.48883374689826298</v>
      </c>
      <c r="W623" s="1">
        <v>0.92400000000000004</v>
      </c>
      <c r="X623" s="1">
        <v>2.0760000000000001</v>
      </c>
      <c r="Y623" s="1">
        <v>4</v>
      </c>
      <c r="Z623" s="1">
        <v>7</v>
      </c>
      <c r="AA623" s="1">
        <f t="shared" si="142"/>
        <v>0.77890173410404628</v>
      </c>
      <c r="AB623" s="1">
        <v>1</v>
      </c>
      <c r="AC623" s="1">
        <v>2</v>
      </c>
      <c r="AD623" s="1">
        <v>0</v>
      </c>
      <c r="AE623" s="1">
        <v>0</v>
      </c>
      <c r="AF623" s="1" t="e">
        <f t="shared" si="138"/>
        <v>#DIV/0!</v>
      </c>
      <c r="AH623" s="1">
        <f t="shared" si="144"/>
        <v>0.23142297276470203</v>
      </c>
      <c r="AI623" s="1">
        <f t="shared" si="145"/>
        <v>0.11237116912950734</v>
      </c>
      <c r="AJ623" s="1">
        <f t="shared" si="146"/>
        <v>0.20426632191338071</v>
      </c>
      <c r="AK623" s="1">
        <f t="shared" si="147"/>
        <v>0.22218458796834162</v>
      </c>
      <c r="AL623" s="1" t="b">
        <f t="shared" si="148"/>
        <v>0</v>
      </c>
      <c r="AM623" s="1">
        <f t="shared" si="149"/>
        <v>2.8244693896960027</v>
      </c>
      <c r="AN623" s="1" t="b">
        <f t="shared" si="150"/>
        <v>0</v>
      </c>
      <c r="AO623" s="1">
        <v>9.4879999999999995</v>
      </c>
    </row>
    <row r="624" spans="1:41">
      <c r="A624" s="7">
        <v>621</v>
      </c>
      <c r="B624" s="9" t="s">
        <v>100</v>
      </c>
      <c r="C624" s="9" t="s">
        <v>73</v>
      </c>
      <c r="D624" s="9" t="s">
        <v>100</v>
      </c>
      <c r="E624" s="16" t="s">
        <v>73</v>
      </c>
      <c r="F624" s="2" t="b">
        <f t="shared" si="151"/>
        <v>0</v>
      </c>
      <c r="G624" s="2" t="b">
        <f t="shared" si="152"/>
        <v>0</v>
      </c>
      <c r="H624" s="1" t="s">
        <v>285</v>
      </c>
      <c r="M624" s="1">
        <f>PRODUCT(SUM(PRODUCT(R624,overview!$J$7),PRODUCT(W624,overview!$K$7),PRODUCT(AB624,overview!$L$7)),1/SUM(overview!$J$7:$L$7))</f>
        <v>0.33675000000000005</v>
      </c>
      <c r="N624" s="1">
        <f>PRODUCT(SUM(PRODUCT(S624,overview!$J$7),PRODUCT(X624,overview!$K$7),PRODUCT(AC624,overview!$L$7)),1/SUM(overview!$J$7:$L$7))</f>
        <v>2.6632500000000001</v>
      </c>
      <c r="O624" s="1">
        <f t="shared" si="139"/>
        <v>9</v>
      </c>
      <c r="P624" s="1">
        <f t="shared" si="140"/>
        <v>2</v>
      </c>
      <c r="Q624" s="1">
        <f t="shared" si="143"/>
        <v>2.8098501204668478E-2</v>
      </c>
      <c r="R624" s="1">
        <v>0.33300000000000002</v>
      </c>
      <c r="S624" s="1">
        <v>2.6669999999999998</v>
      </c>
      <c r="T624" s="1">
        <v>5</v>
      </c>
      <c r="U624" s="1">
        <v>0</v>
      </c>
      <c r="V624" s="1">
        <f t="shared" si="141"/>
        <v>0</v>
      </c>
      <c r="W624" s="1">
        <v>0.33900000000000002</v>
      </c>
      <c r="X624" s="1">
        <v>2.661</v>
      </c>
      <c r="Y624" s="1">
        <v>4</v>
      </c>
      <c r="Z624" s="1">
        <v>2</v>
      </c>
      <c r="AA624" s="1">
        <f t="shared" si="142"/>
        <v>6.3697857948139799E-2</v>
      </c>
      <c r="AB624" s="1">
        <v>0.33300000000000002</v>
      </c>
      <c r="AC624" s="1">
        <v>2.6669999999999998</v>
      </c>
      <c r="AD624" s="1">
        <v>0</v>
      </c>
      <c r="AE624" s="1">
        <v>0</v>
      </c>
      <c r="AF624" s="1" t="e">
        <f t="shared" si="138"/>
        <v>#DIV/0!</v>
      </c>
      <c r="AH624" s="1">
        <f t="shared" si="144"/>
        <v>0.25090317658177569</v>
      </c>
      <c r="AI624" s="1">
        <f t="shared" si="145"/>
        <v>0.11651318254422119</v>
      </c>
      <c r="AJ624" s="1">
        <f t="shared" si="146"/>
        <v>0.13882660687593421</v>
      </c>
      <c r="AK624" s="1">
        <f t="shared" si="147"/>
        <v>2.6293691699066968E-2</v>
      </c>
      <c r="AL624" s="1" t="b">
        <f t="shared" si="148"/>
        <v>0</v>
      </c>
      <c r="AM624" s="1">
        <f t="shared" si="149"/>
        <v>3.5170794928512006</v>
      </c>
      <c r="AN624" s="1" t="b">
        <f t="shared" si="150"/>
        <v>0</v>
      </c>
      <c r="AO624" s="1">
        <v>9.4879999999999995</v>
      </c>
    </row>
    <row r="625" spans="1:41">
      <c r="A625" s="7">
        <v>622</v>
      </c>
      <c r="B625" s="9" t="s">
        <v>98</v>
      </c>
      <c r="C625" s="9" t="s">
        <v>50</v>
      </c>
      <c r="D625" s="9" t="s">
        <v>49</v>
      </c>
      <c r="E625" s="16" t="s">
        <v>50</v>
      </c>
      <c r="F625" s="2" t="b">
        <f t="shared" si="151"/>
        <v>0</v>
      </c>
      <c r="G625" s="2" t="b">
        <f t="shared" si="152"/>
        <v>0</v>
      </c>
      <c r="H625" s="1" t="s">
        <v>285</v>
      </c>
      <c r="M625" s="1">
        <f>PRODUCT(SUM(PRODUCT(R625,overview!$J$7),PRODUCT(W625,overview!$K$7),PRODUCT(AB625,overview!$L$7)),1/SUM(overview!$J$7:$L$7))</f>
        <v>0.34362500000000001</v>
      </c>
      <c r="N625" s="1">
        <f>PRODUCT(SUM(PRODUCT(S625,overview!$J$7),PRODUCT(X625,overview!$K$7),PRODUCT(AC625,overview!$L$7)),1/SUM(overview!$J$7:$L$7))</f>
        <v>2.6563750000000002</v>
      </c>
      <c r="O625" s="1">
        <f t="shared" si="139"/>
        <v>14</v>
      </c>
      <c r="P625" s="1">
        <f t="shared" si="140"/>
        <v>3</v>
      </c>
      <c r="Q625" s="1">
        <f t="shared" si="143"/>
        <v>2.7719703946705029E-2</v>
      </c>
      <c r="R625" s="1">
        <v>0.33300000000000002</v>
      </c>
      <c r="S625" s="1">
        <v>2.6669999999999998</v>
      </c>
      <c r="T625" s="1">
        <v>8</v>
      </c>
      <c r="U625" s="1">
        <v>0</v>
      </c>
      <c r="V625" s="1">
        <f t="shared" si="141"/>
        <v>0</v>
      </c>
      <c r="W625" s="1">
        <v>0.35</v>
      </c>
      <c r="X625" s="1">
        <v>2.65</v>
      </c>
      <c r="Y625" s="1">
        <v>5</v>
      </c>
      <c r="Z625" s="1">
        <v>3</v>
      </c>
      <c r="AA625" s="1">
        <f t="shared" si="142"/>
        <v>7.9245283018867935E-2</v>
      </c>
      <c r="AB625" s="1">
        <v>0.33300000000000002</v>
      </c>
      <c r="AC625" s="1">
        <v>2.6669999999999998</v>
      </c>
      <c r="AD625" s="1">
        <v>1</v>
      </c>
      <c r="AE625" s="1">
        <v>0</v>
      </c>
      <c r="AF625" s="1">
        <f t="shared" si="138"/>
        <v>0</v>
      </c>
      <c r="AH625" s="1">
        <f t="shared" si="144"/>
        <v>0.29480609747969572</v>
      </c>
      <c r="AI625" s="1">
        <f t="shared" si="145"/>
        <v>0.14984766469189564</v>
      </c>
      <c r="AJ625" s="1">
        <f t="shared" si="146"/>
        <v>0.10481594783462819</v>
      </c>
      <c r="AK625" s="1">
        <f t="shared" si="147"/>
        <v>5.9541357681536385E-4</v>
      </c>
      <c r="AL625" s="1" t="b">
        <f t="shared" si="148"/>
        <v>0</v>
      </c>
      <c r="AM625" s="1">
        <f t="shared" si="149"/>
        <v>4.3607613651491812</v>
      </c>
      <c r="AN625" s="1" t="b">
        <f t="shared" si="150"/>
        <v>0</v>
      </c>
      <c r="AO625" s="1">
        <v>9.4879999999999995</v>
      </c>
    </row>
    <row r="626" spans="1:41">
      <c r="A626" s="7">
        <v>623</v>
      </c>
      <c r="B626" s="9" t="s">
        <v>60</v>
      </c>
      <c r="C626" s="9" t="s">
        <v>61</v>
      </c>
      <c r="D626" s="9" t="s">
        <v>56</v>
      </c>
      <c r="E626" s="16" t="s">
        <v>31</v>
      </c>
      <c r="F626" s="2" t="b">
        <f t="shared" si="151"/>
        <v>0</v>
      </c>
      <c r="G626" s="2" t="b">
        <f t="shared" si="152"/>
        <v>0</v>
      </c>
      <c r="H626" s="1" t="s">
        <v>285</v>
      </c>
      <c r="M626" s="1">
        <f>PRODUCT(SUM(PRODUCT(R626,overview!$J$7),PRODUCT(W626,overview!$K$7),PRODUCT(AB626,overview!$L$7)),1/SUM(overview!$J$7:$L$7))</f>
        <v>1.0051500000000002</v>
      </c>
      <c r="N626" s="1">
        <f>PRODUCT(SUM(PRODUCT(S626,overview!$J$7),PRODUCT(X626,overview!$K$7),PRODUCT(AC626,overview!$L$7)),1/SUM(overview!$J$7:$L$7))</f>
        <v>1.99485</v>
      </c>
      <c r="O626" s="1">
        <f t="shared" si="139"/>
        <v>11.8</v>
      </c>
      <c r="P626" s="1">
        <f t="shared" si="140"/>
        <v>16.2</v>
      </c>
      <c r="Q626" s="1">
        <f t="shared" si="143"/>
        <v>0.6917571220468981</v>
      </c>
      <c r="R626" s="1">
        <v>1.004</v>
      </c>
      <c r="S626" s="1">
        <v>1.996</v>
      </c>
      <c r="T626" s="1">
        <v>4.8</v>
      </c>
      <c r="U626" s="1">
        <v>6.2</v>
      </c>
      <c r="V626" s="1">
        <f t="shared" si="141"/>
        <v>0.64971609886439541</v>
      </c>
      <c r="W626" s="1">
        <v>1.006</v>
      </c>
      <c r="X626" s="1">
        <v>1.994</v>
      </c>
      <c r="Y626" s="1">
        <v>7</v>
      </c>
      <c r="Z626" s="1">
        <v>9</v>
      </c>
      <c r="AA626" s="1">
        <f t="shared" si="142"/>
        <v>0.64866026651382713</v>
      </c>
      <c r="AB626" s="1">
        <v>1</v>
      </c>
      <c r="AC626" s="1">
        <v>2</v>
      </c>
      <c r="AD626" s="1">
        <v>0</v>
      </c>
      <c r="AE626" s="1">
        <v>1</v>
      </c>
      <c r="AF626" s="1" t="e">
        <f t="shared" si="138"/>
        <v>#DIV/0!</v>
      </c>
      <c r="AH626" s="1">
        <f t="shared" si="144"/>
        <v>0.32951148810954423</v>
      </c>
      <c r="AI626" s="1">
        <f t="shared" si="145"/>
        <v>0.15123781816066348</v>
      </c>
      <c r="AJ626" s="1">
        <f t="shared" si="146"/>
        <v>0.10334948537473918</v>
      </c>
      <c r="AK626" s="1">
        <f t="shared" si="147"/>
        <v>2.5441354700537773E-2</v>
      </c>
      <c r="AL626" s="1" t="b">
        <f t="shared" si="148"/>
        <v>0</v>
      </c>
      <c r="AM626" s="1">
        <f t="shared" si="149"/>
        <v>5.4347012654909612</v>
      </c>
      <c r="AN626" s="1" t="b">
        <f t="shared" si="150"/>
        <v>0</v>
      </c>
      <c r="AO626" s="1">
        <v>9.4879999999999995</v>
      </c>
    </row>
    <row r="627" spans="1:41">
      <c r="A627" s="7">
        <v>624</v>
      </c>
      <c r="B627" s="9" t="s">
        <v>53</v>
      </c>
      <c r="C627" s="9" t="s">
        <v>33</v>
      </c>
      <c r="D627" s="9" t="s">
        <v>32</v>
      </c>
      <c r="E627" s="16" t="s">
        <v>33</v>
      </c>
      <c r="F627" s="2" t="b">
        <f t="shared" si="151"/>
        <v>1</v>
      </c>
      <c r="G627" s="2" t="b">
        <f t="shared" si="152"/>
        <v>0</v>
      </c>
      <c r="H627" s="1" t="s">
        <v>285</v>
      </c>
      <c r="M627" s="1">
        <f>PRODUCT(SUM(PRODUCT(R627,overview!$J$7),PRODUCT(W627,overview!$K$7),PRODUCT(AB627,overview!$L$7)),1/SUM(overview!$J$7:$L$7))</f>
        <v>0.97312500000000002</v>
      </c>
      <c r="N627" s="1">
        <f>PRODUCT(SUM(PRODUCT(S627,overview!$J$7),PRODUCT(X627,overview!$K$7),PRODUCT(AC627,overview!$L$7)),1/SUM(overview!$J$7:$L$7))</f>
        <v>2.026875</v>
      </c>
      <c r="O627" s="1">
        <f t="shared" si="139"/>
        <v>9</v>
      </c>
      <c r="P627" s="1">
        <f t="shared" si="140"/>
        <v>10</v>
      </c>
      <c r="Q627" s="1">
        <f t="shared" si="143"/>
        <v>0.53345667591736046</v>
      </c>
      <c r="R627" s="1">
        <v>1</v>
      </c>
      <c r="S627" s="1">
        <v>2</v>
      </c>
      <c r="T627" s="1">
        <v>3</v>
      </c>
      <c r="U627" s="1">
        <v>1</v>
      </c>
      <c r="V627" s="1">
        <f t="shared" si="141"/>
        <v>0.16666666666666666</v>
      </c>
      <c r="W627" s="1">
        <v>0.95699999999999996</v>
      </c>
      <c r="X627" s="1">
        <v>2.0430000000000001</v>
      </c>
      <c r="Y627" s="1">
        <v>5</v>
      </c>
      <c r="Z627" s="1">
        <v>9</v>
      </c>
      <c r="AA627" s="1">
        <f t="shared" si="142"/>
        <v>0.84317180616740084</v>
      </c>
      <c r="AB627" s="1">
        <v>1</v>
      </c>
      <c r="AC627" s="1">
        <v>2</v>
      </c>
      <c r="AD627" s="1">
        <v>1</v>
      </c>
      <c r="AE627" s="1">
        <v>0</v>
      </c>
      <c r="AF627" s="1">
        <f t="shared" si="138"/>
        <v>0</v>
      </c>
      <c r="AH627" s="1">
        <f t="shared" si="144"/>
        <v>0.32987186878958558</v>
      </c>
      <c r="AI627" s="1">
        <f t="shared" si="145"/>
        <v>0.14136308852688464</v>
      </c>
      <c r="AJ627" s="1">
        <f t="shared" si="146"/>
        <v>0.12901571016351393</v>
      </c>
      <c r="AK627" s="1">
        <f t="shared" si="147"/>
        <v>4.4556819240296468E-2</v>
      </c>
      <c r="AL627" s="1" t="b">
        <f t="shared" si="148"/>
        <v>0</v>
      </c>
      <c r="AM627" s="1">
        <f t="shared" si="149"/>
        <v>6.9784911793873166</v>
      </c>
      <c r="AN627" s="1" t="b">
        <f t="shared" si="150"/>
        <v>0</v>
      </c>
      <c r="AO627" s="1">
        <v>9.4879999999999995</v>
      </c>
    </row>
    <row r="628" spans="1:41">
      <c r="A628" s="7">
        <v>625</v>
      </c>
      <c r="B628" s="9" t="s">
        <v>45</v>
      </c>
      <c r="C628" s="9" t="s">
        <v>46</v>
      </c>
      <c r="D628" s="9" t="s">
        <v>76</v>
      </c>
      <c r="E628" s="16" t="s">
        <v>46</v>
      </c>
      <c r="F628" s="2" t="b">
        <f t="shared" si="151"/>
        <v>0</v>
      </c>
      <c r="G628" s="2" t="b">
        <f t="shared" si="152"/>
        <v>0</v>
      </c>
      <c r="H628" s="1" t="s">
        <v>285</v>
      </c>
      <c r="M628" s="1">
        <f>PRODUCT(SUM(PRODUCT(R628,overview!$J$7),PRODUCT(W628,overview!$K$7),PRODUCT(AB628,overview!$L$7)),1/SUM(overview!$J$7:$L$7))</f>
        <v>1.0255499999999997</v>
      </c>
      <c r="N628" s="1">
        <f>PRODUCT(SUM(PRODUCT(S628,overview!$J$7),PRODUCT(X628,overview!$K$7),PRODUCT(AC628,overview!$L$7)),1/SUM(overview!$J$7:$L$7))</f>
        <v>1.9744500000000003</v>
      </c>
      <c r="O628" s="1">
        <f t="shared" si="139"/>
        <v>18</v>
      </c>
      <c r="P628" s="1">
        <f t="shared" si="140"/>
        <v>2</v>
      </c>
      <c r="Q628" s="1">
        <f t="shared" si="143"/>
        <v>5.7712274304236609E-2</v>
      </c>
      <c r="R628" s="1">
        <v>1.012</v>
      </c>
      <c r="S628" s="1">
        <v>1.988</v>
      </c>
      <c r="T628" s="1">
        <v>7</v>
      </c>
      <c r="U628" s="1">
        <v>0</v>
      </c>
      <c r="V628" s="1">
        <f t="shared" si="141"/>
        <v>0</v>
      </c>
      <c r="W628" s="1">
        <v>1.0329999999999999</v>
      </c>
      <c r="X628" s="1">
        <v>1.9670000000000001</v>
      </c>
      <c r="Y628" s="1">
        <v>10</v>
      </c>
      <c r="Z628" s="1">
        <v>2</v>
      </c>
      <c r="AA628" s="1">
        <f t="shared" si="142"/>
        <v>0.10503304524656837</v>
      </c>
      <c r="AB628" s="1">
        <v>1.0289999999999999</v>
      </c>
      <c r="AC628" s="1">
        <v>1.9710000000000001</v>
      </c>
      <c r="AD628" s="1">
        <v>1</v>
      </c>
      <c r="AE628" s="1">
        <v>0</v>
      </c>
      <c r="AF628" s="1">
        <f t="shared" si="138"/>
        <v>0</v>
      </c>
      <c r="AH628" s="1">
        <f t="shared" si="144"/>
        <v>0.30699433302740742</v>
      </c>
      <c r="AI628" s="1">
        <f t="shared" si="145"/>
        <v>0.10414858151115082</v>
      </c>
      <c r="AJ628" s="1">
        <f t="shared" si="146"/>
        <v>0.12901571016351393</v>
      </c>
      <c r="AK628" s="1">
        <f t="shared" si="147"/>
        <v>5.5094519411816865E-4</v>
      </c>
      <c r="AL628" s="1" t="b">
        <f t="shared" si="148"/>
        <v>0</v>
      </c>
      <c r="AM628" s="1">
        <f t="shared" si="149"/>
        <v>8.7691978022355279</v>
      </c>
      <c r="AN628" s="1" t="b">
        <f t="shared" si="150"/>
        <v>0</v>
      </c>
      <c r="AO628" s="1">
        <v>9.4879999999999995</v>
      </c>
    </row>
    <row r="629" spans="1:41">
      <c r="A629" s="7">
        <v>626</v>
      </c>
      <c r="B629" s="9" t="s">
        <v>41</v>
      </c>
      <c r="C629" s="9" t="s">
        <v>42</v>
      </c>
      <c r="D629" s="9" t="s">
        <v>49</v>
      </c>
      <c r="E629" s="16" t="s">
        <v>50</v>
      </c>
      <c r="F629" s="2" t="b">
        <f t="shared" si="151"/>
        <v>1</v>
      </c>
      <c r="G629" s="2" t="b">
        <f t="shared" si="152"/>
        <v>0</v>
      </c>
      <c r="H629" s="1" t="s">
        <v>285</v>
      </c>
      <c r="M629" s="1">
        <f>PRODUCT(SUM(PRODUCT(R629,overview!$J$7),PRODUCT(W629,overview!$K$7),PRODUCT(AB629,overview!$L$7)),1/SUM(overview!$J$7:$L$7))</f>
        <v>0.41137499999999999</v>
      </c>
      <c r="N629" s="1">
        <f>PRODUCT(SUM(PRODUCT(S629,overview!$J$7),PRODUCT(X629,overview!$K$7),PRODUCT(AC629,overview!$L$7)),1/SUM(overview!$J$7:$L$7))</f>
        <v>2.5886250000000004</v>
      </c>
      <c r="O629" s="1">
        <f t="shared" si="139"/>
        <v>7</v>
      </c>
      <c r="P629" s="1">
        <f t="shared" si="140"/>
        <v>10</v>
      </c>
      <c r="Q629" s="1">
        <f t="shared" si="143"/>
        <v>0.22702344736243033</v>
      </c>
      <c r="R629" s="1">
        <v>0.42</v>
      </c>
      <c r="S629" s="1">
        <v>2.58</v>
      </c>
      <c r="T629" s="1">
        <v>3</v>
      </c>
      <c r="U629" s="1">
        <v>2</v>
      </c>
      <c r="V629" s="1">
        <f t="shared" si="141"/>
        <v>0.10852713178294572</v>
      </c>
      <c r="W629" s="1">
        <v>0.40699999999999997</v>
      </c>
      <c r="X629" s="1">
        <v>2.593</v>
      </c>
      <c r="Y629" s="1">
        <v>4</v>
      </c>
      <c r="Z629" s="1">
        <v>7</v>
      </c>
      <c r="AA629" s="1">
        <f t="shared" si="142"/>
        <v>0.27468183571153104</v>
      </c>
      <c r="AB629" s="1">
        <v>0.4</v>
      </c>
      <c r="AC629" s="1">
        <v>2.6</v>
      </c>
      <c r="AD629" s="1">
        <v>0</v>
      </c>
      <c r="AE629" s="1">
        <v>1</v>
      </c>
      <c r="AF629" s="1" t="e">
        <f t="shared" si="138"/>
        <v>#DIV/0!</v>
      </c>
      <c r="AH629" s="1">
        <f t="shared" si="144"/>
        <v>0.36318572372769325</v>
      </c>
      <c r="AI629" s="1">
        <f t="shared" si="145"/>
        <v>0.11606639950921478</v>
      </c>
      <c r="AJ629" s="1">
        <f t="shared" si="146"/>
        <v>0.11962116532839201</v>
      </c>
      <c r="AK629" s="1">
        <f t="shared" si="147"/>
        <v>1.3560017602106474E-3</v>
      </c>
      <c r="AL629" s="1" t="b">
        <f t="shared" si="148"/>
        <v>0</v>
      </c>
      <c r="AM629" s="1">
        <f t="shared" si="149"/>
        <v>11.299836890837716</v>
      </c>
      <c r="AN629" s="1" t="b">
        <f t="shared" si="150"/>
        <v>1</v>
      </c>
      <c r="AO629" s="1">
        <v>9.4879999999999995</v>
      </c>
    </row>
    <row r="630" spans="1:41">
      <c r="A630" s="7">
        <v>627</v>
      </c>
      <c r="B630" s="9" t="s">
        <v>40</v>
      </c>
      <c r="C630" s="9" t="s">
        <v>29</v>
      </c>
      <c r="D630" s="9" t="s">
        <v>28</v>
      </c>
      <c r="E630" s="16" t="s">
        <v>29</v>
      </c>
      <c r="F630" s="2" t="b">
        <f t="shared" si="151"/>
        <v>1</v>
      </c>
      <c r="G630" s="2" t="b">
        <f t="shared" si="152"/>
        <v>1</v>
      </c>
      <c r="H630" s="1" t="s">
        <v>285</v>
      </c>
      <c r="M630" s="1">
        <f>PRODUCT(SUM(PRODUCT(R630,overview!$J$7),PRODUCT(W630,overview!$K$7),PRODUCT(AB630,overview!$L$7)),1/SUM(overview!$J$7:$L$7))</f>
        <v>0.70069999999999999</v>
      </c>
      <c r="N630" s="1">
        <f>PRODUCT(SUM(PRODUCT(S630,overview!$J$7),PRODUCT(X630,overview!$K$7),PRODUCT(AC630,overview!$L$7)),1/SUM(overview!$J$7:$L$7))</f>
        <v>2.2993000000000001</v>
      </c>
      <c r="O630" s="1">
        <f t="shared" si="139"/>
        <v>14</v>
      </c>
      <c r="P630" s="1">
        <f t="shared" si="140"/>
        <v>6</v>
      </c>
      <c r="Q630" s="1">
        <f t="shared" si="143"/>
        <v>0.13060496672900446</v>
      </c>
      <c r="R630" s="1">
        <v>0.72399999999999998</v>
      </c>
      <c r="S630" s="1">
        <v>2.2759999999999998</v>
      </c>
      <c r="T630" s="1">
        <v>8</v>
      </c>
      <c r="U630" s="1">
        <v>2</v>
      </c>
      <c r="V630" s="1">
        <f t="shared" si="141"/>
        <v>7.9525483304042188E-2</v>
      </c>
      <c r="W630" s="1">
        <v>0.68899999999999995</v>
      </c>
      <c r="X630" s="1">
        <v>2.3109999999999999</v>
      </c>
      <c r="Y630" s="1">
        <v>5</v>
      </c>
      <c r="Z630" s="1">
        <v>4</v>
      </c>
      <c r="AA630" s="1">
        <f t="shared" si="142"/>
        <v>0.23851146689744701</v>
      </c>
      <c r="AB630" s="1">
        <v>0.66700000000000004</v>
      </c>
      <c r="AC630" s="1">
        <v>2.3330000000000002</v>
      </c>
      <c r="AD630" s="1">
        <v>1</v>
      </c>
      <c r="AE630" s="1">
        <v>0</v>
      </c>
      <c r="AF630" s="1">
        <f t="shared" si="138"/>
        <v>0</v>
      </c>
      <c r="AH630" s="1">
        <f t="shared" si="144"/>
        <v>0.35690147714604242</v>
      </c>
      <c r="AI630" s="1">
        <f t="shared" si="145"/>
        <v>0.12008253790053711</v>
      </c>
      <c r="AJ630" s="1">
        <f t="shared" si="146"/>
        <v>0.14354539839407043</v>
      </c>
      <c r="AK630" s="1">
        <f t="shared" si="147"/>
        <v>3.2896511702188287E-4</v>
      </c>
      <c r="AL630" s="1" t="b">
        <f t="shared" si="148"/>
        <v>0</v>
      </c>
      <c r="AM630" s="1">
        <f t="shared" si="149"/>
        <v>13.649125298558408</v>
      </c>
      <c r="AN630" s="1" t="b">
        <f t="shared" si="150"/>
        <v>1</v>
      </c>
      <c r="AO630" s="1">
        <v>9.4879999999999995</v>
      </c>
    </row>
    <row r="631" spans="1:41">
      <c r="A631" s="7">
        <v>628</v>
      </c>
      <c r="B631" s="9" t="s">
        <v>47</v>
      </c>
      <c r="C631" s="9" t="s">
        <v>48</v>
      </c>
      <c r="D631" s="9" t="s">
        <v>47</v>
      </c>
      <c r="E631" s="16" t="s">
        <v>48</v>
      </c>
      <c r="F631" s="2" t="b">
        <f t="shared" si="151"/>
        <v>0</v>
      </c>
      <c r="G631" s="2" t="b">
        <f t="shared" si="152"/>
        <v>0</v>
      </c>
      <c r="H631" s="1" t="s">
        <v>285</v>
      </c>
      <c r="M631" s="1">
        <f>PRODUCT(SUM(PRODUCT(R631,overview!$J$7),PRODUCT(W631,overview!$K$7),PRODUCT(AB631,overview!$L$7)),1/SUM(overview!$J$7:$L$7))</f>
        <v>0.91585000000000005</v>
      </c>
      <c r="N631" s="1">
        <f>PRODUCT(SUM(PRODUCT(S631,overview!$J$7),PRODUCT(X631,overview!$K$7),PRODUCT(AC631,overview!$L$7)),1/SUM(overview!$J$7:$L$7))</f>
        <v>2.0841500000000002</v>
      </c>
      <c r="O631" s="1">
        <f t="shared" si="139"/>
        <v>10</v>
      </c>
      <c r="P631" s="1">
        <f t="shared" si="140"/>
        <v>15</v>
      </c>
      <c r="Q631" s="1">
        <f t="shared" si="143"/>
        <v>0.65915361178418064</v>
      </c>
      <c r="R631" s="1">
        <v>0.84299999999999997</v>
      </c>
      <c r="S631" s="1">
        <v>2.157</v>
      </c>
      <c r="T631" s="1">
        <v>5</v>
      </c>
      <c r="U631" s="1">
        <v>6</v>
      </c>
      <c r="V631" s="1">
        <f t="shared" si="141"/>
        <v>0.46898470097357448</v>
      </c>
      <c r="W631" s="1">
        <v>0.95899999999999996</v>
      </c>
      <c r="X631" s="1">
        <v>2.0409999999999999</v>
      </c>
      <c r="Y631" s="1">
        <v>5</v>
      </c>
      <c r="Z631" s="1">
        <v>9</v>
      </c>
      <c r="AA631" s="1">
        <f t="shared" si="142"/>
        <v>0.84576188143067121</v>
      </c>
      <c r="AB631" s="1">
        <v>0.85699999999999998</v>
      </c>
      <c r="AC631" s="1">
        <v>2.1429999999999998</v>
      </c>
      <c r="AD631" s="1">
        <v>0</v>
      </c>
      <c r="AE631" s="1">
        <v>0</v>
      </c>
      <c r="AF631" s="1" t="e">
        <f t="shared" si="138"/>
        <v>#DIV/0!</v>
      </c>
      <c r="AH631" s="1">
        <f t="shared" si="144"/>
        <v>0.34521424167694198</v>
      </c>
      <c r="AI631" s="1">
        <f t="shared" si="145"/>
        <v>8.6930148939591056E-2</v>
      </c>
      <c r="AJ631" s="1">
        <f t="shared" si="146"/>
        <v>5.9810582664195991E-2</v>
      </c>
      <c r="AK631" s="1">
        <f t="shared" si="147"/>
        <v>1.7571340696050684E-2</v>
      </c>
      <c r="AL631" s="1" t="b">
        <f t="shared" si="148"/>
        <v>0</v>
      </c>
      <c r="AM631" s="1">
        <f t="shared" si="149"/>
        <v>16.330700528126236</v>
      </c>
      <c r="AN631" s="1" t="b">
        <f t="shared" si="150"/>
        <v>1</v>
      </c>
      <c r="AO631" s="1">
        <v>9.4879999999999995</v>
      </c>
    </row>
    <row r="632" spans="1:41">
      <c r="A632" s="7">
        <v>629</v>
      </c>
      <c r="B632" s="9" t="s">
        <v>87</v>
      </c>
      <c r="C632" s="9" t="s">
        <v>61</v>
      </c>
      <c r="D632" s="9" t="s">
        <v>83</v>
      </c>
      <c r="E632" s="16" t="s">
        <v>61</v>
      </c>
      <c r="F632" s="2" t="b">
        <f t="shared" si="151"/>
        <v>1</v>
      </c>
      <c r="G632" s="2" t="b">
        <f t="shared" si="152"/>
        <v>0</v>
      </c>
      <c r="H632" s="1" t="s">
        <v>285</v>
      </c>
      <c r="M632" s="1">
        <f>PRODUCT(SUM(PRODUCT(R632,overview!$J$7),PRODUCT(W632,overview!$K$7),PRODUCT(AB632,overview!$L$7)),1/SUM(overview!$J$7:$L$7))</f>
        <v>0.9900000000000001</v>
      </c>
      <c r="N632" s="1">
        <f>PRODUCT(SUM(PRODUCT(S632,overview!$J$7),PRODUCT(X632,overview!$K$7),PRODUCT(AC632,overview!$L$7)),1/SUM(overview!$J$7:$L$7))</f>
        <v>2.0100000000000002</v>
      </c>
      <c r="O632" s="1">
        <f t="shared" si="139"/>
        <v>11</v>
      </c>
      <c r="P632" s="1">
        <f t="shared" si="140"/>
        <v>4</v>
      </c>
      <c r="Q632" s="1">
        <f t="shared" si="143"/>
        <v>0.17910447761194029</v>
      </c>
      <c r="R632" s="1">
        <v>1</v>
      </c>
      <c r="S632" s="1">
        <v>2</v>
      </c>
      <c r="T632" s="1">
        <v>5</v>
      </c>
      <c r="U632" s="1">
        <v>0</v>
      </c>
      <c r="V632" s="1">
        <f t="shared" si="141"/>
        <v>0</v>
      </c>
      <c r="W632" s="1">
        <v>0.98399999999999999</v>
      </c>
      <c r="X632" s="1">
        <v>2.016</v>
      </c>
      <c r="Y632" s="1">
        <v>5</v>
      </c>
      <c r="Z632" s="1">
        <v>4</v>
      </c>
      <c r="AA632" s="1">
        <f t="shared" si="142"/>
        <v>0.39047619047619048</v>
      </c>
      <c r="AB632" s="1">
        <v>1</v>
      </c>
      <c r="AC632" s="1">
        <v>2</v>
      </c>
      <c r="AD632" s="1">
        <v>1</v>
      </c>
      <c r="AE632" s="1">
        <v>0</v>
      </c>
      <c r="AF632" s="1">
        <f t="shared" si="138"/>
        <v>0</v>
      </c>
      <c r="AH632" s="1">
        <f t="shared" si="144"/>
        <v>0.30247107498780168</v>
      </c>
      <c r="AI632" s="1">
        <f t="shared" si="145"/>
        <v>7.5759627974174903E-2</v>
      </c>
      <c r="AJ632" s="1">
        <f t="shared" si="146"/>
        <v>5.674709562109026E-2</v>
      </c>
      <c r="AK632" s="1">
        <f t="shared" si="147"/>
        <v>6.8255424945906626E-2</v>
      </c>
      <c r="AL632" s="1" t="b">
        <f t="shared" si="148"/>
        <v>0</v>
      </c>
      <c r="AM632" s="1">
        <f t="shared" si="149"/>
        <v>18.226394745008967</v>
      </c>
      <c r="AN632" s="1" t="b">
        <f t="shared" si="150"/>
        <v>1</v>
      </c>
      <c r="AO632" s="1">
        <v>9.4879999999999995</v>
      </c>
    </row>
    <row r="633" spans="1:41">
      <c r="A633" s="7">
        <v>630</v>
      </c>
      <c r="B633" s="9" t="s">
        <v>41</v>
      </c>
      <c r="C633" s="9" t="s">
        <v>42</v>
      </c>
      <c r="D633" s="9" t="s">
        <v>41</v>
      </c>
      <c r="E633" s="16" t="s">
        <v>42</v>
      </c>
      <c r="F633" s="2" t="b">
        <f t="shared" si="151"/>
        <v>0</v>
      </c>
      <c r="G633" s="2" t="b">
        <f t="shared" si="152"/>
        <v>0</v>
      </c>
      <c r="H633" s="1" t="s">
        <v>285</v>
      </c>
      <c r="M633" s="1">
        <f>PRODUCT(SUM(PRODUCT(R633,overview!$J$7),PRODUCT(W633,overview!$K$7),PRODUCT(AB633,overview!$L$7)),1/SUM(overview!$J$7:$L$7))</f>
        <v>0.42920000000000003</v>
      </c>
      <c r="N633" s="1">
        <f>PRODUCT(SUM(PRODUCT(S633,overview!$J$7),PRODUCT(X633,overview!$K$7),PRODUCT(AC633,overview!$L$7)),1/SUM(overview!$J$7:$L$7))</f>
        <v>2.5708000000000002</v>
      </c>
      <c r="O633" s="1">
        <f t="shared" si="139"/>
        <v>5</v>
      </c>
      <c r="P633" s="1">
        <f t="shared" si="140"/>
        <v>3</v>
      </c>
      <c r="Q633" s="1">
        <f t="shared" si="143"/>
        <v>0.10017115294849854</v>
      </c>
      <c r="R633" s="1">
        <v>0.42599999999999999</v>
      </c>
      <c r="S633" s="1">
        <v>2.5739999999999998</v>
      </c>
      <c r="T633" s="1">
        <v>2</v>
      </c>
      <c r="U633" s="1">
        <v>1</v>
      </c>
      <c r="V633" s="1">
        <f t="shared" si="141"/>
        <v>8.2750582750582752E-2</v>
      </c>
      <c r="W633" s="1">
        <v>0.43099999999999999</v>
      </c>
      <c r="X633" s="1">
        <v>2.569</v>
      </c>
      <c r="Y633" s="1">
        <v>3</v>
      </c>
      <c r="Z633" s="1">
        <v>2</v>
      </c>
      <c r="AA633" s="1">
        <f t="shared" si="142"/>
        <v>0.11184637342675489</v>
      </c>
      <c r="AB633" s="1">
        <v>0.42899999999999999</v>
      </c>
      <c r="AC633" s="1">
        <v>2.5710000000000002</v>
      </c>
      <c r="AD633" s="1">
        <v>0</v>
      </c>
      <c r="AE633" s="1">
        <v>0</v>
      </c>
      <c r="AF633" s="1" t="e">
        <f t="shared" si="138"/>
        <v>#DIV/0!</v>
      </c>
      <c r="AH633" s="1">
        <f t="shared" si="144"/>
        <v>0.35152209265299217</v>
      </c>
      <c r="AI633" s="1">
        <f t="shared" si="145"/>
        <v>7.5614400851993252E-2</v>
      </c>
      <c r="AJ633" s="1">
        <f t="shared" si="146"/>
        <v>0.13556213737980283</v>
      </c>
      <c r="AK633" s="1">
        <f t="shared" si="147"/>
        <v>0.2192083979468448</v>
      </c>
      <c r="AL633" s="1" t="b">
        <f t="shared" si="148"/>
        <v>0</v>
      </c>
      <c r="AM633" s="1">
        <f t="shared" si="149"/>
        <v>22.166002903123246</v>
      </c>
      <c r="AN633" s="1" t="b">
        <f t="shared" si="150"/>
        <v>1</v>
      </c>
      <c r="AO633" s="1">
        <v>9.4879999999999995</v>
      </c>
    </row>
    <row r="634" spans="1:41">
      <c r="A634" s="7">
        <v>631</v>
      </c>
      <c r="B634" s="9" t="s">
        <v>30</v>
      </c>
      <c r="C634" s="9" t="s">
        <v>31</v>
      </c>
      <c r="D634" s="9" t="s">
        <v>30</v>
      </c>
      <c r="E634" s="16" t="s">
        <v>31</v>
      </c>
      <c r="F634" s="2" t="b">
        <f t="shared" si="151"/>
        <v>0</v>
      </c>
      <c r="G634" s="2" t="b">
        <f t="shared" si="152"/>
        <v>0</v>
      </c>
      <c r="H634" s="1" t="s">
        <v>285</v>
      </c>
      <c r="M634" s="1">
        <f>PRODUCT(SUM(PRODUCT(R634,overview!$J$7),PRODUCT(W634,overview!$K$7),PRODUCT(AB634,overview!$L$7)),1/SUM(overview!$J$7:$L$7))</f>
        <v>0.995</v>
      </c>
      <c r="N634" s="1">
        <f>PRODUCT(SUM(PRODUCT(S634,overview!$J$7),PRODUCT(X634,overview!$K$7),PRODUCT(AC634,overview!$L$7)),1/SUM(overview!$J$7:$L$7))</f>
        <v>2.0050000000000003</v>
      </c>
      <c r="O634" s="1">
        <f t="shared" si="139"/>
        <v>16</v>
      </c>
      <c r="P634" s="1">
        <f t="shared" si="140"/>
        <v>8</v>
      </c>
      <c r="Q634" s="1">
        <f t="shared" si="143"/>
        <v>0.24812967581047377</v>
      </c>
      <c r="R634" s="1">
        <v>1</v>
      </c>
      <c r="S634" s="1">
        <v>2</v>
      </c>
      <c r="T634" s="1">
        <v>6</v>
      </c>
      <c r="U634" s="1">
        <v>0</v>
      </c>
      <c r="V634" s="1">
        <f t="shared" si="141"/>
        <v>0</v>
      </c>
      <c r="W634" s="1">
        <v>0.99199999999999999</v>
      </c>
      <c r="X634" s="1">
        <v>2.008</v>
      </c>
      <c r="Y634" s="1">
        <v>10</v>
      </c>
      <c r="Z634" s="1">
        <v>8</v>
      </c>
      <c r="AA634" s="1">
        <f t="shared" si="142"/>
        <v>0.3952191235059761</v>
      </c>
      <c r="AB634" s="1">
        <v>1</v>
      </c>
      <c r="AC634" s="1">
        <v>2</v>
      </c>
      <c r="AD634" s="1">
        <v>0</v>
      </c>
      <c r="AE634" s="1">
        <v>0</v>
      </c>
      <c r="AF634" s="1" t="e">
        <f t="shared" si="138"/>
        <v>#DIV/0!</v>
      </c>
      <c r="AH634" s="1">
        <f t="shared" si="144"/>
        <v>0.35790846951025307</v>
      </c>
      <c r="AI634" s="1">
        <f t="shared" si="145"/>
        <v>8.4714548802946585E-2</v>
      </c>
      <c r="AJ634" s="1">
        <f t="shared" si="146"/>
        <v>0.12521016577042257</v>
      </c>
      <c r="AK634" s="1">
        <f t="shared" si="147"/>
        <v>1.0482797370483441</v>
      </c>
      <c r="AL634" s="1" t="b">
        <f t="shared" si="148"/>
        <v>0</v>
      </c>
      <c r="AM634" s="1">
        <f t="shared" si="149"/>
        <v>26.671174139090549</v>
      </c>
      <c r="AN634" s="1" t="b">
        <f t="shared" si="150"/>
        <v>1</v>
      </c>
      <c r="AO634" s="1">
        <v>9.4879999999999995</v>
      </c>
    </row>
    <row r="635" spans="1:41">
      <c r="A635" s="7">
        <v>632</v>
      </c>
      <c r="B635" s="9" t="s">
        <v>56</v>
      </c>
      <c r="C635" s="9" t="s">
        <v>31</v>
      </c>
      <c r="D635" s="9" t="s">
        <v>30</v>
      </c>
      <c r="E635" s="16" t="s">
        <v>31</v>
      </c>
      <c r="F635" s="2" t="b">
        <f t="shared" si="151"/>
        <v>0</v>
      </c>
      <c r="G635" s="2" t="b">
        <f t="shared" si="152"/>
        <v>0</v>
      </c>
      <c r="H635" s="1" t="s">
        <v>285</v>
      </c>
      <c r="M635" s="1">
        <f>PRODUCT(SUM(PRODUCT(R635,overview!$J$7),PRODUCT(W635,overview!$K$7),PRODUCT(AB635,overview!$L$7)),1/SUM(overview!$J$7:$L$7))</f>
        <v>0.9900000000000001</v>
      </c>
      <c r="N635" s="1">
        <f>PRODUCT(SUM(PRODUCT(S635,overview!$J$7),PRODUCT(X635,overview!$K$7),PRODUCT(AC635,overview!$L$7)),1/SUM(overview!$J$7:$L$7))</f>
        <v>2.0100000000000002</v>
      </c>
      <c r="O635" s="1">
        <f t="shared" si="139"/>
        <v>14</v>
      </c>
      <c r="P635" s="1">
        <f t="shared" si="140"/>
        <v>8</v>
      </c>
      <c r="Q635" s="1">
        <f t="shared" si="143"/>
        <v>0.28144989339019189</v>
      </c>
      <c r="R635" s="1">
        <v>1</v>
      </c>
      <c r="S635" s="1">
        <v>2</v>
      </c>
      <c r="T635" s="1">
        <v>8</v>
      </c>
      <c r="U635" s="1">
        <v>1</v>
      </c>
      <c r="V635" s="1">
        <f t="shared" si="141"/>
        <v>6.25E-2</v>
      </c>
      <c r="W635" s="1">
        <v>0.98399999999999999</v>
      </c>
      <c r="X635" s="1">
        <v>2.016</v>
      </c>
      <c r="Y635" s="1">
        <v>5</v>
      </c>
      <c r="Z635" s="1">
        <v>7</v>
      </c>
      <c r="AA635" s="1">
        <f t="shared" si="142"/>
        <v>0.68333333333333346</v>
      </c>
      <c r="AB635" s="1">
        <v>1</v>
      </c>
      <c r="AC635" s="1">
        <v>2</v>
      </c>
      <c r="AD635" s="1">
        <v>1</v>
      </c>
      <c r="AE635" s="1">
        <v>0</v>
      </c>
      <c r="AF635" s="1">
        <f t="shared" si="138"/>
        <v>0</v>
      </c>
      <c r="AH635" s="1">
        <f t="shared" si="144"/>
        <v>0.38115884526008814</v>
      </c>
      <c r="AI635" s="1">
        <f t="shared" si="145"/>
        <v>7.9471544715447151E-2</v>
      </c>
      <c r="AJ635" s="1">
        <f t="shared" si="146"/>
        <v>0.15799797091646939</v>
      </c>
    </row>
    <row r="636" spans="1:41">
      <c r="A636" s="7">
        <v>633</v>
      </c>
      <c r="B636" s="9" t="s">
        <v>49</v>
      </c>
      <c r="C636" s="9" t="s">
        <v>50</v>
      </c>
      <c r="D636" s="9" t="s">
        <v>49</v>
      </c>
      <c r="E636" s="16" t="s">
        <v>50</v>
      </c>
      <c r="F636" s="2" t="b">
        <f t="shared" si="151"/>
        <v>0</v>
      </c>
      <c r="G636" s="2" t="b">
        <f t="shared" si="152"/>
        <v>0</v>
      </c>
      <c r="H636" s="1" t="s">
        <v>285</v>
      </c>
      <c r="M636" s="1">
        <f>PRODUCT(SUM(PRODUCT(R636,overview!$J$7),PRODUCT(W636,overview!$K$7),PRODUCT(AB636,overview!$L$7)),1/SUM(overview!$J$7:$L$7))</f>
        <v>0.33675000000000005</v>
      </c>
      <c r="N636" s="1">
        <f>PRODUCT(SUM(PRODUCT(S636,overview!$J$7),PRODUCT(X636,overview!$K$7),PRODUCT(AC636,overview!$L$7)),1/SUM(overview!$J$7:$L$7))</f>
        <v>2.6632500000000001</v>
      </c>
      <c r="O636" s="1">
        <f t="shared" si="139"/>
        <v>11</v>
      </c>
      <c r="P636" s="1">
        <f t="shared" si="140"/>
        <v>2</v>
      </c>
      <c r="Q636" s="1">
        <f t="shared" si="143"/>
        <v>2.2989682803819671E-2</v>
      </c>
      <c r="R636" s="1">
        <v>0.33300000000000002</v>
      </c>
      <c r="S636" s="1">
        <v>2.6669999999999998</v>
      </c>
      <c r="T636" s="1">
        <v>6</v>
      </c>
      <c r="U636" s="1">
        <v>0</v>
      </c>
      <c r="V636" s="1">
        <f t="shared" si="141"/>
        <v>0</v>
      </c>
      <c r="W636" s="1">
        <v>0.33900000000000002</v>
      </c>
      <c r="X636" s="1">
        <v>2.661</v>
      </c>
      <c r="Y636" s="1">
        <v>5</v>
      </c>
      <c r="Z636" s="1">
        <v>2</v>
      </c>
      <c r="AA636" s="1">
        <f t="shared" si="142"/>
        <v>5.0958286358511851E-2</v>
      </c>
      <c r="AB636" s="1">
        <v>0.33300000000000002</v>
      </c>
      <c r="AC636" s="1">
        <v>2.6669999999999998</v>
      </c>
      <c r="AD636" s="1">
        <v>0</v>
      </c>
      <c r="AE636" s="1">
        <v>0</v>
      </c>
      <c r="AF636" s="1" t="e">
        <f t="shared" si="138"/>
        <v>#DIV/0!</v>
      </c>
      <c r="AH636" s="1">
        <f t="shared" si="144"/>
        <v>0.34971248499167074</v>
      </c>
      <c r="AI636" s="1">
        <f t="shared" si="145"/>
        <v>4.3419798431681554E-2</v>
      </c>
      <c r="AJ636" s="1">
        <f t="shared" si="146"/>
        <v>0.15780225909914936</v>
      </c>
    </row>
    <row r="637" spans="1:41">
      <c r="A637" s="7">
        <v>634</v>
      </c>
      <c r="B637" s="9" t="s">
        <v>53</v>
      </c>
      <c r="C637" s="9" t="s">
        <v>33</v>
      </c>
      <c r="D637" s="9" t="s">
        <v>32</v>
      </c>
      <c r="E637" s="16" t="s">
        <v>33</v>
      </c>
      <c r="F637" s="2" t="b">
        <f t="shared" si="151"/>
        <v>1</v>
      </c>
      <c r="G637" s="2" t="b">
        <f t="shared" si="152"/>
        <v>0</v>
      </c>
      <c r="H637" s="1" t="s">
        <v>285</v>
      </c>
      <c r="M637" s="1">
        <f>PRODUCT(SUM(PRODUCT(R637,overview!$J$7),PRODUCT(W637,overview!$K$7),PRODUCT(AB637,overview!$L$7)),1/SUM(overview!$J$7:$L$7))</f>
        <v>0.92212499999999997</v>
      </c>
      <c r="N637" s="1">
        <f>PRODUCT(SUM(PRODUCT(S637,overview!$J$7),PRODUCT(X637,overview!$K$7),PRODUCT(AC637,overview!$L$7)),1/SUM(overview!$J$7:$L$7))</f>
        <v>2.0778750000000001</v>
      </c>
      <c r="O637" s="1">
        <f t="shared" si="139"/>
        <v>17</v>
      </c>
      <c r="P637" s="1">
        <f t="shared" si="140"/>
        <v>10</v>
      </c>
      <c r="Q637" s="1">
        <f t="shared" si="143"/>
        <v>0.26104865335414079</v>
      </c>
      <c r="R637" s="1">
        <v>0.96499999999999997</v>
      </c>
      <c r="S637" s="1">
        <v>2.0350000000000001</v>
      </c>
      <c r="T637" s="1">
        <v>9</v>
      </c>
      <c r="U637" s="1">
        <v>2</v>
      </c>
      <c r="V637" s="1">
        <f t="shared" si="141"/>
        <v>0.10537810537810535</v>
      </c>
      <c r="W637" s="1">
        <v>0.89500000000000002</v>
      </c>
      <c r="X637" s="1">
        <v>2.105</v>
      </c>
      <c r="Y637" s="1">
        <v>7</v>
      </c>
      <c r="Z637" s="1">
        <v>8</v>
      </c>
      <c r="AA637" s="1">
        <f t="shared" si="142"/>
        <v>0.48591788259246693</v>
      </c>
      <c r="AB637" s="1">
        <v>1</v>
      </c>
      <c r="AC637" s="1">
        <v>2</v>
      </c>
      <c r="AD637" s="1">
        <v>1</v>
      </c>
      <c r="AE637" s="1">
        <v>0</v>
      </c>
      <c r="AF637" s="1">
        <f t="shared" si="138"/>
        <v>0</v>
      </c>
    </row>
    <row r="638" spans="1:41">
      <c r="A638" s="7">
        <v>635</v>
      </c>
      <c r="B638" s="9" t="s">
        <v>28</v>
      </c>
      <c r="C638" s="9" t="s">
        <v>29</v>
      </c>
      <c r="D638" s="9" t="s">
        <v>40</v>
      </c>
      <c r="E638" s="16" t="s">
        <v>29</v>
      </c>
      <c r="F638" s="2" t="b">
        <f t="shared" si="151"/>
        <v>1</v>
      </c>
      <c r="G638" s="2" t="b">
        <f t="shared" si="152"/>
        <v>1</v>
      </c>
      <c r="H638" s="1" t="s">
        <v>285</v>
      </c>
      <c r="M638" s="1">
        <f>PRODUCT(SUM(PRODUCT(R638,overview!$J$7),PRODUCT(W638,overview!$K$7),PRODUCT(AB638,overview!$L$7)),1/SUM(overview!$J$7:$L$7))</f>
        <v>0.70262500000000006</v>
      </c>
      <c r="N638" s="1">
        <f>PRODUCT(SUM(PRODUCT(S638,overview!$J$7),PRODUCT(X638,overview!$K$7),PRODUCT(AC638,overview!$L$7)),1/SUM(overview!$J$7:$L$7))</f>
        <v>2.2973750000000002</v>
      </c>
      <c r="O638" s="1">
        <f t="shared" si="139"/>
        <v>13</v>
      </c>
      <c r="P638" s="1">
        <f t="shared" si="140"/>
        <v>6</v>
      </c>
      <c r="Q638" s="1">
        <f t="shared" si="143"/>
        <v>0.14115608533150295</v>
      </c>
      <c r="R638" s="1">
        <v>0.66700000000000004</v>
      </c>
      <c r="S638" s="1">
        <v>2.3330000000000002</v>
      </c>
      <c r="T638" s="1">
        <v>4</v>
      </c>
      <c r="U638" s="1">
        <v>0</v>
      </c>
      <c r="V638" s="1">
        <f t="shared" si="141"/>
        <v>0</v>
      </c>
      <c r="W638" s="1">
        <v>0.72399999999999998</v>
      </c>
      <c r="X638" s="1">
        <v>2.2759999999999998</v>
      </c>
      <c r="Y638" s="1">
        <v>8</v>
      </c>
      <c r="Z638" s="1">
        <v>6</v>
      </c>
      <c r="AA638" s="1">
        <f t="shared" si="142"/>
        <v>0.23857644991212654</v>
      </c>
      <c r="AB638" s="1">
        <v>0.66700000000000004</v>
      </c>
      <c r="AC638" s="1">
        <v>2.3330000000000002</v>
      </c>
      <c r="AD638" s="1">
        <v>1</v>
      </c>
      <c r="AE638" s="1">
        <v>0</v>
      </c>
      <c r="AF638" s="1">
        <f t="shared" si="138"/>
        <v>0</v>
      </c>
    </row>
    <row r="639" spans="1:41">
      <c r="A639" s="7">
        <v>636</v>
      </c>
      <c r="B639" s="9" t="s">
        <v>30</v>
      </c>
      <c r="C639" s="9" t="s">
        <v>31</v>
      </c>
      <c r="D639" s="9" t="s">
        <v>45</v>
      </c>
      <c r="E639" s="16" t="s">
        <v>46</v>
      </c>
      <c r="F639" s="2" t="b">
        <f t="shared" si="151"/>
        <v>0</v>
      </c>
      <c r="G639" s="2" t="b">
        <f t="shared" si="152"/>
        <v>0</v>
      </c>
      <c r="H639" s="1" t="s">
        <v>285</v>
      </c>
      <c r="M639" s="1">
        <f>PRODUCT(SUM(PRODUCT(R639,overview!$J$7),PRODUCT(W639,overview!$K$7),PRODUCT(AB639,overview!$L$7)),1/SUM(overview!$J$7:$L$7))</f>
        <v>0.98687499999999995</v>
      </c>
      <c r="N639" s="1">
        <f>PRODUCT(SUM(PRODUCT(S639,overview!$J$7),PRODUCT(X639,overview!$K$7),PRODUCT(AC639,overview!$L$7)),1/SUM(overview!$J$7:$L$7))</f>
        <v>2.0131250000000001</v>
      </c>
      <c r="O639" s="1">
        <f t="shared" si="139"/>
        <v>12</v>
      </c>
      <c r="P639" s="1">
        <f t="shared" si="140"/>
        <v>8</v>
      </c>
      <c r="Q639" s="1">
        <f t="shared" si="143"/>
        <v>0.32681361895891542</v>
      </c>
      <c r="R639" s="1">
        <v>1</v>
      </c>
      <c r="S639" s="1">
        <v>2</v>
      </c>
      <c r="T639" s="1">
        <v>7</v>
      </c>
      <c r="U639" s="1">
        <v>0</v>
      </c>
      <c r="V639" s="1">
        <f t="shared" si="141"/>
        <v>0</v>
      </c>
      <c r="W639" s="1">
        <v>0.97899999999999998</v>
      </c>
      <c r="X639" s="1">
        <v>2.0209999999999999</v>
      </c>
      <c r="Y639" s="1">
        <v>5</v>
      </c>
      <c r="Z639" s="1">
        <v>7</v>
      </c>
      <c r="AA639" s="1">
        <f t="shared" si="142"/>
        <v>0.6781791192478972</v>
      </c>
      <c r="AB639" s="1">
        <v>1</v>
      </c>
      <c r="AC639" s="1">
        <v>2</v>
      </c>
      <c r="AD639" s="1">
        <v>0</v>
      </c>
      <c r="AE639" s="1">
        <v>1</v>
      </c>
      <c r="AF639" s="1" t="e">
        <f t="shared" si="138"/>
        <v>#DIV/0!</v>
      </c>
    </row>
    <row r="640" spans="1:41">
      <c r="A640" s="7">
        <v>637</v>
      </c>
      <c r="B640" s="9" t="s">
        <v>74</v>
      </c>
      <c r="C640" s="9" t="s">
        <v>1</v>
      </c>
      <c r="D640" s="9" t="s">
        <v>30</v>
      </c>
      <c r="E640" s="16" t="s">
        <v>31</v>
      </c>
      <c r="F640" s="2" t="b">
        <f t="shared" si="151"/>
        <v>0</v>
      </c>
      <c r="G640" s="2" t="b">
        <f t="shared" si="152"/>
        <v>1</v>
      </c>
      <c r="H640" s="1" t="s">
        <v>180</v>
      </c>
      <c r="M640" s="1">
        <f>PRODUCT(SUM(PRODUCT(R640,overview!$J$7),PRODUCT(W640,overview!$K$7),PRODUCT(AB640,overview!$L$7)),1/SUM(overview!$J$7:$L$7))</f>
        <v>1.0627000000000002</v>
      </c>
      <c r="N640" s="1">
        <f>PRODUCT(SUM(PRODUCT(S640,overview!$J$7),PRODUCT(X640,overview!$K$7),PRODUCT(AC640,overview!$L$7)),1/SUM(overview!$J$7:$L$7))</f>
        <v>1.9372999999999998</v>
      </c>
      <c r="O640" s="1">
        <f t="shared" si="139"/>
        <v>14</v>
      </c>
      <c r="P640" s="1">
        <f t="shared" si="140"/>
        <v>11</v>
      </c>
      <c r="Q640" s="1">
        <f t="shared" si="143"/>
        <v>0.43100117247125985</v>
      </c>
      <c r="R640" s="1">
        <v>1.1499999999999999</v>
      </c>
      <c r="S640" s="1">
        <v>1.85</v>
      </c>
      <c r="T640" s="1">
        <v>3</v>
      </c>
      <c r="U640" s="1">
        <v>2</v>
      </c>
      <c r="V640" s="1">
        <f t="shared" si="141"/>
        <v>0.41441441441441429</v>
      </c>
      <c r="W640" s="1">
        <v>1.014</v>
      </c>
      <c r="X640" s="1">
        <v>1.986</v>
      </c>
      <c r="Y640" s="1">
        <v>10</v>
      </c>
      <c r="Z640" s="1">
        <v>8</v>
      </c>
      <c r="AA640" s="1">
        <f t="shared" si="142"/>
        <v>0.40845921450151057</v>
      </c>
      <c r="AB640" s="1">
        <v>1.0580000000000001</v>
      </c>
      <c r="AC640" s="1">
        <v>1.9419999999999999</v>
      </c>
      <c r="AD640" s="1">
        <v>1</v>
      </c>
      <c r="AE640" s="1">
        <v>1</v>
      </c>
      <c r="AF640" s="1">
        <f t="shared" si="138"/>
        <v>0.54479917610710615</v>
      </c>
    </row>
    <row r="641" spans="1:32">
      <c r="A641" s="7">
        <v>638</v>
      </c>
      <c r="B641" s="9" t="s">
        <v>60</v>
      </c>
      <c r="C641" s="9" t="s">
        <v>61</v>
      </c>
      <c r="D641" s="9" t="s">
        <v>60</v>
      </c>
      <c r="E641" s="16" t="s">
        <v>61</v>
      </c>
      <c r="F641" s="2" t="b">
        <f t="shared" si="151"/>
        <v>0</v>
      </c>
      <c r="G641" s="2" t="b">
        <f t="shared" si="152"/>
        <v>0</v>
      </c>
      <c r="H641" s="1" t="s">
        <v>180</v>
      </c>
      <c r="M641" s="1">
        <f>PRODUCT(SUM(PRODUCT(R641,overview!$J$7),PRODUCT(W641,overview!$K$7),PRODUCT(AB641,overview!$L$7)),1/SUM(overview!$J$7:$L$7))</f>
        <v>0.99812499999999993</v>
      </c>
      <c r="N641" s="1">
        <f>PRODUCT(SUM(PRODUCT(S641,overview!$J$7),PRODUCT(X641,overview!$K$7),PRODUCT(AC641,overview!$L$7)),1/SUM(overview!$J$7:$L$7))</f>
        <v>2.0018750000000001</v>
      </c>
      <c r="O641" s="1">
        <f t="shared" si="139"/>
        <v>12.5</v>
      </c>
      <c r="P641" s="1">
        <f t="shared" si="140"/>
        <v>7.5</v>
      </c>
      <c r="Q641" s="1">
        <f t="shared" si="143"/>
        <v>0.29915704027474238</v>
      </c>
      <c r="R641" s="1">
        <v>1</v>
      </c>
      <c r="S641" s="1">
        <v>2</v>
      </c>
      <c r="T641" s="1">
        <v>5</v>
      </c>
      <c r="U641" s="1">
        <v>0</v>
      </c>
      <c r="V641" s="1">
        <f t="shared" si="141"/>
        <v>0</v>
      </c>
      <c r="W641" s="1">
        <v>0.997</v>
      </c>
      <c r="X641" s="1">
        <v>2.0030000000000001</v>
      </c>
      <c r="Y641" s="1">
        <v>7.5</v>
      </c>
      <c r="Z641" s="1">
        <v>7.5</v>
      </c>
      <c r="AA641" s="1">
        <f t="shared" si="142"/>
        <v>0.49775336994508235</v>
      </c>
      <c r="AB641" s="1">
        <v>1</v>
      </c>
      <c r="AC641" s="1">
        <v>2</v>
      </c>
      <c r="AD641" s="1">
        <v>0</v>
      </c>
      <c r="AE641" s="1">
        <v>0</v>
      </c>
      <c r="AF641" s="1" t="e">
        <f t="shared" si="138"/>
        <v>#DIV/0!</v>
      </c>
    </row>
    <row r="642" spans="1:32">
      <c r="F642" s="2"/>
      <c r="G642" s="2"/>
      <c r="K642" s="1">
        <f>COUNTIF(K2:K641,"Yes")</f>
        <v>21</v>
      </c>
      <c r="L642" s="1">
        <f>COUNTIF(L2:L641,"Yes")</f>
        <v>0</v>
      </c>
    </row>
    <row r="643" spans="1:32">
      <c r="F643" s="2"/>
      <c r="G643" s="2"/>
      <c r="L643" s="1">
        <f>SUM(K642,-COUNTIFS(K2:K641,"Yes",H2:H641,"",J2:J641,""))</f>
        <v>21</v>
      </c>
    </row>
    <row r="644" spans="1:32">
      <c r="F644" s="2"/>
      <c r="G644" s="2"/>
      <c r="L644" s="1">
        <f>COUNTIFS(K$2:K641,"Yes",F$2:F641,"true",G$2:G641,"false")</f>
        <v>4</v>
      </c>
    </row>
    <row r="645" spans="1:32">
      <c r="F645" s="2"/>
      <c r="G645" s="2"/>
      <c r="L645" s="1">
        <f>SUM(COUNTIFS(K$2:K641,"Yes",F$2:F641,"false"),COUNTIFS(K$2:K641,"Yes",G$2:G641,"true"),-SUM(COUNTIFS(K$2:K641,"Yes",G$2:G641,"true",F$2:F641,"false")))</f>
        <v>17</v>
      </c>
    </row>
    <row r="646" spans="1:32">
      <c r="F646" s="2"/>
      <c r="G646" s="2"/>
      <c r="L646" s="1">
        <f>COUNTIFS(K$2:K643,"Yes",F$2:F643,"true",G$2:G643,"false",L$2:L643,"yes")</f>
        <v>0</v>
      </c>
    </row>
    <row r="647" spans="1:32">
      <c r="F647" s="2"/>
      <c r="G647" s="2"/>
    </row>
    <row r="648" spans="1:32">
      <c r="F648" s="2"/>
      <c r="G648" s="2"/>
    </row>
    <row r="649" spans="1:32">
      <c r="F649" s="2"/>
      <c r="G649" s="2"/>
    </row>
    <row r="650" spans="1:32">
      <c r="F650" s="2"/>
      <c r="G650" s="2"/>
    </row>
    <row r="651" spans="1:32">
      <c r="F651" s="2"/>
      <c r="G651" s="2"/>
    </row>
    <row r="652" spans="1:32">
      <c r="F652" s="2"/>
      <c r="G652" s="2"/>
    </row>
    <row r="653" spans="1:32">
      <c r="F653" s="2"/>
      <c r="G653" s="2"/>
    </row>
    <row r="654" spans="1:32">
      <c r="F654" s="2"/>
      <c r="G654" s="2"/>
    </row>
    <row r="655" spans="1:32">
      <c r="F655" s="2"/>
      <c r="G655" s="2"/>
    </row>
    <row r="656" spans="1:32">
      <c r="F656" s="2"/>
      <c r="G656" s="2"/>
    </row>
    <row r="657" spans="6:7">
      <c r="F657" s="2"/>
      <c r="G657" s="2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57"/>
  <sheetViews>
    <sheetView topLeftCell="AB294" workbookViewId="0">
      <selection activeCell="AH311" sqref="AH311"/>
    </sheetView>
  </sheetViews>
  <sheetFormatPr defaultColWidth="10.875" defaultRowHeight="15.75"/>
  <cols>
    <col min="1" max="5" width="10.875" style="7"/>
    <col min="6" max="6" width="7.875" style="1" customWidth="1"/>
    <col min="7" max="7" width="23" style="1" customWidth="1"/>
    <col min="8" max="8" width="10.875" style="1"/>
    <col min="9" max="9" width="23.625" style="1" customWidth="1"/>
    <col min="10" max="12" width="10.875" style="1"/>
    <col min="13" max="16" width="10.875" style="1" customWidth="1"/>
    <col min="17" max="17" width="10.875" style="1"/>
    <col min="18" max="21" width="10.875" style="1" customWidth="1"/>
    <col min="22" max="22" width="10.875" style="1"/>
    <col min="23" max="26" width="10.875" style="1" customWidth="1"/>
    <col min="27" max="27" width="10.875" style="1"/>
    <col min="28" max="31" width="10.875" style="1" customWidth="1"/>
    <col min="32" max="33" width="10.875" style="1"/>
    <col min="34" max="34" width="14" style="1" customWidth="1"/>
    <col min="35" max="35" width="16.375" style="1" customWidth="1"/>
    <col min="36" max="36" width="15.875" style="1" customWidth="1"/>
    <col min="37" max="37" width="13.125" style="1" hidden="1" customWidth="1"/>
    <col min="38" max="38" width="13.125" style="1" customWidth="1"/>
    <col min="39" max="39" width="0" style="1" hidden="1" customWidth="1"/>
    <col min="40" max="40" width="10.875" style="1"/>
    <col min="41" max="41" width="0" style="1" hidden="1" customWidth="1"/>
    <col min="42" max="16384" width="10.875" style="1"/>
  </cols>
  <sheetData>
    <row r="1" spans="1:41" s="7" customFormat="1">
      <c r="A1" s="7" t="s">
        <v>0</v>
      </c>
      <c r="B1" s="7" t="s">
        <v>23</v>
      </c>
      <c r="D1" s="7" t="s">
        <v>4</v>
      </c>
      <c r="F1" s="7" t="s">
        <v>268</v>
      </c>
      <c r="G1" s="7" t="s">
        <v>267</v>
      </c>
      <c r="H1" s="7" t="s">
        <v>24</v>
      </c>
      <c r="I1" s="7" t="s">
        <v>277</v>
      </c>
      <c r="J1" s="7" t="s">
        <v>25</v>
      </c>
      <c r="K1" s="7" t="s">
        <v>26</v>
      </c>
      <c r="L1" s="7" t="s">
        <v>27</v>
      </c>
      <c r="M1" s="7" t="s">
        <v>3</v>
      </c>
      <c r="Q1" s="7" t="s">
        <v>350</v>
      </c>
      <c r="R1" s="7" t="s">
        <v>5</v>
      </c>
      <c r="W1" s="7" t="s">
        <v>4</v>
      </c>
      <c r="AB1" s="7" t="s">
        <v>351</v>
      </c>
      <c r="AH1" s="7" t="s">
        <v>352</v>
      </c>
      <c r="AK1" s="7" t="s">
        <v>353</v>
      </c>
      <c r="AL1" s="7" t="s">
        <v>354</v>
      </c>
      <c r="AM1" s="7" t="s">
        <v>355</v>
      </c>
    </row>
    <row r="2" spans="1:41" s="7" customFormat="1">
      <c r="M2" s="7" t="s">
        <v>1</v>
      </c>
      <c r="N2" s="7" t="s">
        <v>2</v>
      </c>
      <c r="O2" s="7" t="s">
        <v>356</v>
      </c>
      <c r="P2" s="7" t="s">
        <v>357</v>
      </c>
      <c r="Q2" s="7" t="s">
        <v>281</v>
      </c>
      <c r="R2" s="7" t="s">
        <v>1</v>
      </c>
      <c r="S2" s="7" t="s">
        <v>2</v>
      </c>
      <c r="T2" s="7" t="s">
        <v>356</v>
      </c>
      <c r="U2" s="7" t="s">
        <v>357</v>
      </c>
      <c r="V2" s="7" t="s">
        <v>326</v>
      </c>
      <c r="W2" s="7" t="s">
        <v>1</v>
      </c>
      <c r="X2" s="7" t="s">
        <v>2</v>
      </c>
      <c r="Y2" s="7" t="s">
        <v>356</v>
      </c>
      <c r="Z2" s="7" t="s">
        <v>357</v>
      </c>
      <c r="AA2" s="7" t="s">
        <v>330</v>
      </c>
      <c r="AB2" s="7" t="s">
        <v>1</v>
      </c>
      <c r="AC2" s="7" t="s">
        <v>2</v>
      </c>
      <c r="AD2" s="7" t="s">
        <v>356</v>
      </c>
      <c r="AE2" s="7" t="s">
        <v>357</v>
      </c>
      <c r="AF2" s="7" t="s">
        <v>351</v>
      </c>
      <c r="AH2" s="7" t="s">
        <v>358</v>
      </c>
      <c r="AI2" s="7" t="s">
        <v>359</v>
      </c>
      <c r="AJ2" s="7" t="s">
        <v>360</v>
      </c>
      <c r="AL2" s="7" t="s">
        <v>361</v>
      </c>
      <c r="AN2" s="7" t="s">
        <v>331</v>
      </c>
    </row>
    <row r="3" spans="1:41">
      <c r="A3" s="7" t="s">
        <v>3</v>
      </c>
      <c r="M3" s="1">
        <f>PRODUCT(SUM(PRODUCT(R3,overview!$J$8),PRODUCT(W3,overview!$K$8),PRODUCT(AB3,overview!$L$8)),1/SUM(overview!$J$8:$L$8))</f>
        <v>0.70492914862914868</v>
      </c>
      <c r="N3" s="1">
        <f>PRODUCT(SUM(PRODUCT(S3,overview!$J$8),PRODUCT(X3,overview!$K$8),PRODUCT(AC3,overview!$L$8)),1/SUM(overview!$J$8:$L$8))</f>
        <v>2.2950708513708524</v>
      </c>
      <c r="O3" s="1">
        <f>SUM(T3,Y3,AD3)</f>
        <v>8.5321212121212131</v>
      </c>
      <c r="P3" s="1">
        <f>SUM(U3,Z3,AE3)</f>
        <v>3.8042424242424246</v>
      </c>
      <c r="Q3" s="1">
        <f t="shared" ref="Q3:Q66" si="0">PRODUCT(P3,1/O3,1/$N3,$M3)</f>
        <v>0.13694952789458117</v>
      </c>
      <c r="R3" s="1">
        <f>AVERAGE(R4:R333)</f>
        <v>0.69754848484848497</v>
      </c>
      <c r="S3" s="1">
        <f>AVERAGE(S4:S333)</f>
        <v>2.3024515151515175</v>
      </c>
      <c r="T3" s="1">
        <f>AVERAGE(T4:T333)</f>
        <v>3.312121212121212</v>
      </c>
      <c r="U3" s="1">
        <f>AVERAGE(U4:U333)</f>
        <v>1.196969696969697</v>
      </c>
      <c r="V3" s="1">
        <f>PRODUCT(U3,1/T3,1/S3,R3)</f>
        <v>0.10948656732346281</v>
      </c>
      <c r="W3" s="1">
        <f>AVERAGE(W4:W333)</f>
        <v>0.70855151515151527</v>
      </c>
      <c r="X3" s="1">
        <f>AVERAGE(X4:X333)</f>
        <v>2.2914484848484853</v>
      </c>
      <c r="Y3" s="1">
        <f>AVERAGE(Y4:Y333)</f>
        <v>5.0615151515151524</v>
      </c>
      <c r="Z3" s="1">
        <f>AVERAGE(Z4:Z333)</f>
        <v>2.3990909090909094</v>
      </c>
      <c r="AA3" s="1">
        <f>PRODUCT(Z3,1/Y3,1/X3,W3)</f>
        <v>0.14656406331025301</v>
      </c>
      <c r="AB3" s="1">
        <f>AVERAGE(AB4:AB333)</f>
        <v>0.71045454545454523</v>
      </c>
      <c r="AC3" s="1">
        <f>AVERAGE(AC4:AC333)</f>
        <v>2.2895454545454563</v>
      </c>
      <c r="AD3" s="1">
        <f>AVERAGE(AD4:AD333)</f>
        <v>0.15848484848484848</v>
      </c>
      <c r="AE3" s="1">
        <f>AVERAGE(AE4:AE333)</f>
        <v>0.20818181818181819</v>
      </c>
      <c r="AF3" s="1">
        <f>PRODUCT(AE3,1/AD3,1/AC3,AB3)</f>
        <v>0.40760741450171178</v>
      </c>
    </row>
    <row r="4" spans="1:41">
      <c r="A4" s="7">
        <v>1</v>
      </c>
      <c r="B4" s="7" t="s">
        <v>38</v>
      </c>
      <c r="C4" s="7" t="s">
        <v>1</v>
      </c>
      <c r="D4" s="7" t="s">
        <v>144</v>
      </c>
      <c r="E4" s="7" t="s">
        <v>1</v>
      </c>
      <c r="F4" s="2" t="b">
        <f>AND(NOT(B4=D4),OR(B4="CAT",B4="CAC",B4="ATA",B4="ATT",B4="TTA",B4="ATG",B4="CCG",B4="AGA",B4="CGG",B4="AGG",B4="CGA",B4="CGC",B4="TCC",B4="ACG",B4="ACC",B4="GTA",B4="TGG",B4="TAT",D4="GAA",D4="GAT",D4="GAG",D4="AAG",D4="AAA",D4="CTA",D4="CTT",D4="CTC",D4="AAC",D4="CCA",D4="CCT",D4="CAG",D4="CAA",D4="CGT",D4="AGT",D4="AGC",D4="TCA",D4="TCT",D4="GTC"))</f>
        <v>1</v>
      </c>
      <c r="G4" s="2" t="b">
        <f>AND(NOT(D4=B4),OR(D4="CAT",D4="CAC",D4="ATA",D4="ATT",D4="TTA",D4="ATG",D4="CCG",D4="AGA",D4="CGG",D4="AGG",D4="CGA",D4="CGC",D4="TCC",D4="ACG",D4="ACC",D4="GTA",D4="TGG",D4="TAT",B4="GAA",B4="GAT",B4="GAG",B4="AAG",B4="AAA",B4="CTA",B4="CTT",B4="CTC",B4="AAC",B4="CCA",B4="CCT",B4="CAG",B4="CAA",B4="CGT",B4="AGT",B4="AGC",B4="TCA",B4="TCT",B4="GTC"))</f>
        <v>1</v>
      </c>
      <c r="H4" s="1" t="s">
        <v>275</v>
      </c>
      <c r="M4" s="1">
        <f>PRODUCT(SUM(PRODUCT(R4,overview!$J$8),PRODUCT(W4,overview!$K$8),PRODUCT(AB4,overview!$L$8)),1/SUM(overview!$J$8:$L$8))</f>
        <v>0.41871428571428565</v>
      </c>
      <c r="N4" s="1">
        <f>PRODUCT(SUM(PRODUCT(S4,overview!$J$8),PRODUCT(X4,overview!$K$8),PRODUCT(AC4,overview!$L$8)),1/SUM(overview!$J$8:$L$8))</f>
        <v>2.581285714285714</v>
      </c>
      <c r="O4" s="1">
        <f t="shared" ref="O4:O67" si="1">SUM(T4,Y4,AD4)</f>
        <v>9</v>
      </c>
      <c r="P4" s="1">
        <f t="shared" ref="P4:P67" si="2">SUM(U4,Z4,AE4)</f>
        <v>22</v>
      </c>
      <c r="Q4" s="1">
        <f t="shared" si="0"/>
        <v>0.39651705499289758</v>
      </c>
      <c r="R4" s="1">
        <v>0.432</v>
      </c>
      <c r="S4" s="1">
        <v>2.5680000000000001</v>
      </c>
      <c r="T4" s="1">
        <v>2.5</v>
      </c>
      <c r="U4" s="1">
        <v>7.5</v>
      </c>
      <c r="V4" s="1">
        <f t="shared" ref="V4:V67" si="3">PRODUCT(U4,1/T4,1/S4,R4)</f>
        <v>0.50467289719626174</v>
      </c>
      <c r="W4" s="4">
        <v>0.41499999999999998</v>
      </c>
      <c r="X4" s="4">
        <v>2.585</v>
      </c>
      <c r="Y4" s="1">
        <v>5.5</v>
      </c>
      <c r="Z4" s="1">
        <v>14.5</v>
      </c>
      <c r="AA4" s="1">
        <f t="shared" ref="AA4:AA67" si="4">PRODUCT(Z4,1/Y4,1/X4,W4)</f>
        <v>0.42324599964832071</v>
      </c>
      <c r="AB4" s="1">
        <v>0.33300000000000002</v>
      </c>
      <c r="AC4" s="1">
        <v>2.6669999999999998</v>
      </c>
      <c r="AD4" s="1">
        <v>1</v>
      </c>
      <c r="AE4" s="1">
        <v>0</v>
      </c>
      <c r="AF4" s="1">
        <f>PRODUCT(AE4,1/AD4,1/$N4,$M4)</f>
        <v>0</v>
      </c>
    </row>
    <row r="5" spans="1:41">
      <c r="A5" s="7">
        <v>2</v>
      </c>
      <c r="B5" s="7" t="s">
        <v>47</v>
      </c>
      <c r="C5" s="7" t="s">
        <v>48</v>
      </c>
      <c r="D5" s="7" t="s">
        <v>98</v>
      </c>
      <c r="E5" s="7" t="s">
        <v>50</v>
      </c>
      <c r="F5" s="2" t="b">
        <f>AND(NOT(B5=D5),OR(B5="CAT",B5="CAC",B5="ATA",B5="ATT",B5="TTA",B5="ATG",B5="CCG",B5="AGA",B5="CGG",B5="AGG",B5="CGA",B5="CGC",B5="TCC",B5="ACG",B5="ACC",B5="GTA",B5="TGG",B5="TAT",D5="GAA",D5="GAT",D5="GAG",D5="AAG",D5="AAA",D5="CTA",D5="CTT",D5="CTC",D5="AAC",D5="CCA",D5="CCT",D5="CAG",D5="CAA",D5="CGT",D5="AGT",D5="AGC",D5="TCA",D5="TCT",D5="GTC"))</f>
        <v>1</v>
      </c>
      <c r="G5" s="2" t="b">
        <f t="shared" ref="G5:G68" si="5">AND(NOT(D5=B5),OR(D5="CAT",D5="CAC",D5="ATA",D5="ATT",D5="TTA",D5="ATG",D5="CCG",D5="AGA",D5="CGG",D5="AGG",D5="CGA",D5="CGC",D5="TCC",D5="ACG",D5="ACC",D5="GTA",D5="TGG",D5="TAT",B5="GAA",B5="GAT",B5="GAG",B5="AAG",B5="AAA",B5="CTA",B5="CTT",B5="CTC",B5="AAC",B5="CCA",B5="CCT",B5="CAG",B5="CAA",B5="CGT",B5="AGT",B5="AGC",B5="TCA",B5="TCT",B5="GTC"))</f>
        <v>0</v>
      </c>
      <c r="H5" s="1" t="s">
        <v>275</v>
      </c>
      <c r="M5" s="1">
        <f>PRODUCT(SUM(PRODUCT(R5,overview!$J$8),PRODUCT(W5,overview!$K$8),PRODUCT(AB5,overview!$L$8)),1/SUM(overview!$J$8:$L$8))</f>
        <v>0.62683333333333335</v>
      </c>
      <c r="N5" s="1">
        <f>PRODUCT(SUM(PRODUCT(S5,overview!$J$8),PRODUCT(X5,overview!$K$8),PRODUCT(AC5,overview!$L$8)),1/SUM(overview!$J$8:$L$8))</f>
        <v>2.3731666666666662</v>
      </c>
      <c r="O5" s="1">
        <f t="shared" si="1"/>
        <v>9.6999999999999993</v>
      </c>
      <c r="P5" s="1">
        <f t="shared" si="2"/>
        <v>30.3</v>
      </c>
      <c r="Q5" s="1">
        <f t="shared" si="0"/>
        <v>0.82507748792158631</v>
      </c>
      <c r="R5" s="1">
        <v>0.93</v>
      </c>
      <c r="S5" s="1">
        <v>2.0699999999999998</v>
      </c>
      <c r="T5" s="1">
        <v>5.2</v>
      </c>
      <c r="U5" s="1">
        <v>7.8</v>
      </c>
      <c r="V5" s="1">
        <f t="shared" si="3"/>
        <v>0.67391304347826086</v>
      </c>
      <c r="W5" s="4">
        <v>0.46700000000000003</v>
      </c>
      <c r="X5" s="4">
        <v>2.5329999999999999</v>
      </c>
      <c r="Y5" s="1">
        <v>4.5</v>
      </c>
      <c r="Z5" s="1">
        <v>21.5</v>
      </c>
      <c r="AA5" s="1">
        <f t="shared" si="4"/>
        <v>0.88086151686625436</v>
      </c>
      <c r="AB5" s="1">
        <v>0.69799999999999995</v>
      </c>
      <c r="AC5" s="1">
        <v>2.302</v>
      </c>
      <c r="AD5" s="1">
        <v>0</v>
      </c>
      <c r="AE5" s="1">
        <v>1</v>
      </c>
      <c r="AF5" s="1" t="e">
        <f t="shared" ref="AF5:AF68" si="6">PRODUCT(AE5,1/AD5,1/$N5,$M5)</f>
        <v>#DIV/0!</v>
      </c>
    </row>
    <row r="6" spans="1:41">
      <c r="A6" s="7">
        <v>3</v>
      </c>
      <c r="B6" s="7" t="s">
        <v>85</v>
      </c>
      <c r="C6" s="7" t="s">
        <v>86</v>
      </c>
      <c r="D6" s="7" t="s">
        <v>85</v>
      </c>
      <c r="E6" s="7" t="s">
        <v>86</v>
      </c>
      <c r="F6" s="2" t="b">
        <f>AND(NOT(B6=D6),OR(B6="CAT",B6="CAC",B6="ATA",B6="ATT",B6="TTA",B6="ATG",B6="CCG",B6="AGA",B6="CGG",B6="AGG",B6="CGA",B6="CGC",B6="TCC",B6="ACG",B6="ACC",B6="GTA",B6="TGG",B6="TAT",D6="GAA",D6="GAT",D6="GAG",D6="AAG",D6="AAA",D6="CTA",D6="CTT",D6="CTC",D6="AAC",D6="CCA",D6="CCT",D6="CAG",D6="CAA",D6="CGT",D6="AGT",D6="AGC",D6="TCA",D6="TCT",D6="GTC"))</f>
        <v>0</v>
      </c>
      <c r="G6" s="2" t="b">
        <f t="shared" si="5"/>
        <v>0</v>
      </c>
      <c r="H6" s="1" t="s">
        <v>275</v>
      </c>
      <c r="I6" s="1" t="s">
        <v>182</v>
      </c>
      <c r="M6" s="1">
        <f>PRODUCT(SUM(PRODUCT(R6,overview!$J$8),PRODUCT(W6,overview!$K$8),PRODUCT(AB6,overview!$L$8)),1/SUM(overview!$J$8:$L$8))</f>
        <v>7.1357142857142855E-2</v>
      </c>
      <c r="N6" s="1">
        <f>PRODUCT(SUM(PRODUCT(S6,overview!$J$8),PRODUCT(X6,overview!$K$8),PRODUCT(AC6,overview!$L$8)),1/SUM(overview!$J$8:$L$8))</f>
        <v>2.9286428571428571</v>
      </c>
      <c r="O6" s="1">
        <f t="shared" si="1"/>
        <v>1</v>
      </c>
      <c r="P6" s="1">
        <f t="shared" si="2"/>
        <v>12</v>
      </c>
      <c r="Q6" s="1">
        <f t="shared" si="0"/>
        <v>0.29238311260700955</v>
      </c>
      <c r="R6" s="1">
        <v>0</v>
      </c>
      <c r="S6" s="1">
        <v>3</v>
      </c>
      <c r="T6" s="1">
        <v>0</v>
      </c>
      <c r="U6" s="1">
        <v>0</v>
      </c>
      <c r="V6" s="1" t="e">
        <f t="shared" si="3"/>
        <v>#DIV/0!</v>
      </c>
      <c r="W6" s="4">
        <v>0.111</v>
      </c>
      <c r="X6" s="4">
        <v>2.8889999999999998</v>
      </c>
      <c r="Y6" s="1">
        <v>1</v>
      </c>
      <c r="Z6" s="1">
        <v>12</v>
      </c>
      <c r="AA6" s="1">
        <f t="shared" si="4"/>
        <v>0.46105919003115275</v>
      </c>
      <c r="AB6" s="1">
        <v>0</v>
      </c>
      <c r="AC6" s="1">
        <v>3</v>
      </c>
      <c r="AD6" s="1">
        <v>0</v>
      </c>
      <c r="AE6" s="1">
        <v>0</v>
      </c>
      <c r="AF6" s="1" t="e">
        <f t="shared" si="6"/>
        <v>#DIV/0!</v>
      </c>
    </row>
    <row r="7" spans="1:41">
      <c r="A7" s="7">
        <v>4</v>
      </c>
      <c r="B7" s="7" t="s">
        <v>58</v>
      </c>
      <c r="C7" s="7" t="s">
        <v>59</v>
      </c>
      <c r="D7" s="7" t="s">
        <v>45</v>
      </c>
      <c r="E7" s="7" t="s">
        <v>46</v>
      </c>
      <c r="F7" s="2" t="b">
        <f t="shared" ref="F7:F70" si="7">AND(NOT(B7=D7),OR(B7="CAT",B7="CAC",B7="ATA",B7="ATT",B7="TTA",B7="ATG",B7="CCG",B7="AGA",B7="CGG",B7="AGG",B7="CGA",B7="CGC",B7="TCC",B7="ACG",B7="ACC",B7="GTA",B7="TGG",B7="TAT",D7="GAA",D7="GAT",D7="GAG",D7="AAG",D7="AAA",D7="CTA",D7="CTT",D7="CTC",D7="AAC",D7="CCA",D7="CCT",D7="CAG",D7="CAA",D7="CGT",D7="AGT",D7="AGC",D7="TCA",D7="TCT",D7="GTC"))</f>
        <v>0</v>
      </c>
      <c r="G7" s="2" t="b">
        <f t="shared" si="5"/>
        <v>1</v>
      </c>
      <c r="H7" s="1" t="s">
        <v>275</v>
      </c>
      <c r="M7" s="1">
        <f>PRODUCT(SUM(PRODUCT(R7,overview!$J$8),PRODUCT(W7,overview!$K$8),PRODUCT(AB7,overview!$L$8)),1/SUM(overview!$J$8:$L$8))</f>
        <v>0.83383333333333332</v>
      </c>
      <c r="N7" s="1">
        <f>PRODUCT(SUM(PRODUCT(S7,overview!$J$8),PRODUCT(X7,overview!$K$8),PRODUCT(AC7,overview!$L$8)),1/SUM(overview!$J$8:$L$8))</f>
        <v>2.1661666666666664</v>
      </c>
      <c r="O7" s="1">
        <f t="shared" si="1"/>
        <v>8.8000000000000007</v>
      </c>
      <c r="P7" s="1">
        <f t="shared" si="2"/>
        <v>19.2</v>
      </c>
      <c r="Q7" s="1">
        <f t="shared" si="0"/>
        <v>0.83985814908335499</v>
      </c>
      <c r="R7" s="1">
        <v>0.56299999999999994</v>
      </c>
      <c r="S7" s="1">
        <v>2.4369999999999998</v>
      </c>
      <c r="T7" s="1">
        <v>4</v>
      </c>
      <c r="U7" s="1">
        <v>7</v>
      </c>
      <c r="V7" s="1">
        <f t="shared" si="3"/>
        <v>0.40428805908904392</v>
      </c>
      <c r="W7" s="4">
        <v>0.98599999999999999</v>
      </c>
      <c r="X7" s="4">
        <v>2.0139999999999998</v>
      </c>
      <c r="Y7" s="1">
        <v>4.8</v>
      </c>
      <c r="Z7" s="1">
        <v>10.199999999999999</v>
      </c>
      <c r="AA7" s="1">
        <f t="shared" si="4"/>
        <v>1.0403426017874877</v>
      </c>
      <c r="AB7" s="1">
        <v>0.51700000000000002</v>
      </c>
      <c r="AC7" s="1">
        <v>2.4830000000000001</v>
      </c>
      <c r="AD7" s="1">
        <v>0</v>
      </c>
      <c r="AE7" s="1">
        <v>2</v>
      </c>
      <c r="AF7" s="1" t="e">
        <f t="shared" si="6"/>
        <v>#DIV/0!</v>
      </c>
    </row>
    <row r="8" spans="1:41">
      <c r="A8" s="7">
        <v>5</v>
      </c>
      <c r="B8" s="7" t="s">
        <v>36</v>
      </c>
      <c r="C8" s="7" t="s">
        <v>37</v>
      </c>
      <c r="D8" s="7" t="s">
        <v>77</v>
      </c>
      <c r="E8" s="7" t="s">
        <v>78</v>
      </c>
      <c r="F8" s="2" t="b">
        <f t="shared" si="7"/>
        <v>0</v>
      </c>
      <c r="G8" s="2" t="b">
        <f t="shared" si="5"/>
        <v>1</v>
      </c>
      <c r="H8" s="1" t="s">
        <v>275</v>
      </c>
      <c r="M8" s="1">
        <f>PRODUCT(SUM(PRODUCT(R8,overview!$J$8),PRODUCT(W8,overview!$K$8),PRODUCT(AB8,overview!$L$8)),1/SUM(overview!$J$8:$L$8))</f>
        <v>0.65697619047619049</v>
      </c>
      <c r="N8" s="1">
        <f>PRODUCT(SUM(PRODUCT(S8,overview!$J$8),PRODUCT(X8,overview!$K$8),PRODUCT(AC8,overview!$L$8)),1/SUM(overview!$J$8:$L$8))</f>
        <v>2.3430238095238094</v>
      </c>
      <c r="O8" s="1">
        <f t="shared" si="1"/>
        <v>5</v>
      </c>
      <c r="P8" s="1">
        <f t="shared" si="2"/>
        <v>21</v>
      </c>
      <c r="Q8" s="1">
        <f t="shared" si="0"/>
        <v>1.1776662229312957</v>
      </c>
      <c r="R8" s="1">
        <v>0.93400000000000005</v>
      </c>
      <c r="S8" s="1">
        <v>2.0659999999999998</v>
      </c>
      <c r="T8" s="1">
        <v>4</v>
      </c>
      <c r="U8" s="1">
        <v>5</v>
      </c>
      <c r="V8" s="1">
        <f t="shared" si="3"/>
        <v>0.56510164569215893</v>
      </c>
      <c r="W8" s="4">
        <v>0.50600000000000001</v>
      </c>
      <c r="X8" s="4">
        <v>2.4940000000000002</v>
      </c>
      <c r="Y8" s="1">
        <v>1</v>
      </c>
      <c r="Z8" s="1">
        <v>15</v>
      </c>
      <c r="AA8" s="1">
        <f t="shared" si="4"/>
        <v>3.0433039294306328</v>
      </c>
      <c r="AB8" s="1">
        <v>0.85499999999999998</v>
      </c>
      <c r="AC8" s="1">
        <v>2.145</v>
      </c>
      <c r="AD8" s="1">
        <v>0</v>
      </c>
      <c r="AE8" s="1">
        <v>1</v>
      </c>
      <c r="AF8" s="1" t="e">
        <f t="shared" si="6"/>
        <v>#DIV/0!</v>
      </c>
      <c r="AH8" s="1">
        <f t="shared" ref="AH8:AH71" si="8">(SUM(Z4:Z14)*SUM(W4:W14))/(SUM(Y4:Y14)*SUM(X4:X14))</f>
        <v>0.6587027918239039</v>
      </c>
      <c r="AI8" s="1">
        <f t="shared" ref="AI8:AI71" si="9">(SUM(U4:U14)*SUM(R4:R14))/(SUM(T4:T14)*SUM(S4:S14))</f>
        <v>0.30129194534956838</v>
      </c>
      <c r="AJ8" s="1">
        <f t="shared" ref="AJ8:AJ32" si="10">(SUM(AE4:AE14)*SUM(AB4:AB14))/(SUM(AD4:AD14)*SUM(AC4:AC14))</f>
        <v>0.95735180625482363</v>
      </c>
    </row>
    <row r="9" spans="1:41">
      <c r="A9" s="7">
        <v>6</v>
      </c>
      <c r="B9" s="7" t="s">
        <v>98</v>
      </c>
      <c r="C9" s="7" t="s">
        <v>50</v>
      </c>
      <c r="D9" s="7" t="s">
        <v>98</v>
      </c>
      <c r="E9" s="7" t="s">
        <v>50</v>
      </c>
      <c r="F9" s="2" t="b">
        <f t="shared" si="7"/>
        <v>0</v>
      </c>
      <c r="G9" s="2" t="b">
        <f t="shared" si="5"/>
        <v>0</v>
      </c>
      <c r="H9" s="1" t="s">
        <v>275</v>
      </c>
      <c r="I9" s="1" t="s">
        <v>182</v>
      </c>
      <c r="M9" s="1">
        <f>PRODUCT(SUM(PRODUCT(R9,overview!$J$8),PRODUCT(W9,overview!$K$8),PRODUCT(AB9,overview!$L$8)),1/SUM(overview!$J$8:$L$8))</f>
        <v>0.55157142857142849</v>
      </c>
      <c r="N9" s="1">
        <f>PRODUCT(SUM(PRODUCT(S9,overview!$J$8),PRODUCT(X9,overview!$K$8),PRODUCT(AC9,overview!$L$8)),1/SUM(overview!$J$8:$L$8))</f>
        <v>2.4484285714285714</v>
      </c>
      <c r="O9" s="1">
        <f t="shared" si="1"/>
        <v>10.5</v>
      </c>
      <c r="P9" s="1">
        <f t="shared" si="2"/>
        <v>22.5</v>
      </c>
      <c r="Q9" s="1">
        <f t="shared" si="0"/>
        <v>0.48273361506338919</v>
      </c>
      <c r="R9" s="1">
        <v>0.33300000000000002</v>
      </c>
      <c r="S9" s="1">
        <v>2.6669999999999998</v>
      </c>
      <c r="T9" s="1">
        <v>4</v>
      </c>
      <c r="U9" s="1">
        <v>0</v>
      </c>
      <c r="V9" s="1">
        <f t="shared" si="3"/>
        <v>0</v>
      </c>
      <c r="W9" s="4">
        <v>0.67300000000000004</v>
      </c>
      <c r="X9" s="4">
        <v>2.327</v>
      </c>
      <c r="Y9" s="1">
        <v>6.5</v>
      </c>
      <c r="Z9" s="1">
        <v>22.5</v>
      </c>
      <c r="AA9" s="1">
        <f t="shared" si="4"/>
        <v>1.001123929787445</v>
      </c>
      <c r="AB9" s="1">
        <v>0.33300000000000002</v>
      </c>
      <c r="AC9" s="1">
        <v>2.6669999999999998</v>
      </c>
      <c r="AD9" s="1">
        <v>0</v>
      </c>
      <c r="AE9" s="1">
        <v>0</v>
      </c>
      <c r="AF9" s="1" t="e">
        <f t="shared" si="6"/>
        <v>#DIV/0!</v>
      </c>
      <c r="AH9" s="1">
        <f t="shared" si="8"/>
        <v>0.65838179928330631</v>
      </c>
      <c r="AI9" s="1">
        <f t="shared" si="9"/>
        <v>0.26334514848593454</v>
      </c>
      <c r="AJ9" s="1">
        <f t="shared" si="10"/>
        <v>1.8239177732763145</v>
      </c>
    </row>
    <row r="10" spans="1:41">
      <c r="A10" s="7">
        <v>7</v>
      </c>
      <c r="B10" s="7" t="s">
        <v>110</v>
      </c>
      <c r="C10" s="7" t="s">
        <v>78</v>
      </c>
      <c r="D10" s="7" t="s">
        <v>101</v>
      </c>
      <c r="E10" s="7" t="s">
        <v>29</v>
      </c>
      <c r="F10" s="2" t="b">
        <f t="shared" si="7"/>
        <v>0</v>
      </c>
      <c r="G10" s="2" t="b">
        <f t="shared" si="5"/>
        <v>0</v>
      </c>
      <c r="H10" s="1" t="s">
        <v>275</v>
      </c>
      <c r="M10" s="1">
        <f>PRODUCT(SUM(PRODUCT(R10,overview!$J$8),PRODUCT(W10,overview!$K$8),PRODUCT(AB10,overview!$L$8)),1/SUM(overview!$J$8:$L$8))</f>
        <v>0.64038095238095238</v>
      </c>
      <c r="N10" s="1">
        <f>PRODUCT(SUM(PRODUCT(S10,overview!$J$8),PRODUCT(X10,overview!$K$8),PRODUCT(AC10,overview!$L$8)),1/SUM(overview!$J$8:$L$8))</f>
        <v>2.3596190476190473</v>
      </c>
      <c r="O10" s="1">
        <f t="shared" si="1"/>
        <v>12.7</v>
      </c>
      <c r="P10" s="1">
        <f t="shared" si="2"/>
        <v>22.3</v>
      </c>
      <c r="Q10" s="1">
        <f t="shared" si="0"/>
        <v>0.4765381280843286</v>
      </c>
      <c r="R10" s="1">
        <v>0.44400000000000001</v>
      </c>
      <c r="S10" s="1">
        <v>2.556</v>
      </c>
      <c r="T10" s="1">
        <v>5.7</v>
      </c>
      <c r="U10" s="1">
        <v>4.3</v>
      </c>
      <c r="V10" s="1">
        <f t="shared" si="3"/>
        <v>0.13104357136973888</v>
      </c>
      <c r="W10" s="4">
        <v>0.75</v>
      </c>
      <c r="X10" s="4">
        <v>2.25</v>
      </c>
      <c r="Y10" s="1">
        <v>7</v>
      </c>
      <c r="Z10" s="1">
        <v>16</v>
      </c>
      <c r="AA10" s="1">
        <f t="shared" si="4"/>
        <v>0.76190476190476186</v>
      </c>
      <c r="AB10" s="1">
        <v>0.43</v>
      </c>
      <c r="AC10" s="1">
        <v>2.57</v>
      </c>
      <c r="AD10" s="1">
        <v>0</v>
      </c>
      <c r="AE10" s="1">
        <v>2</v>
      </c>
      <c r="AF10" s="1" t="e">
        <f t="shared" si="6"/>
        <v>#DIV/0!</v>
      </c>
      <c r="AH10" s="1">
        <f t="shared" si="8"/>
        <v>0.63650074779831955</v>
      </c>
      <c r="AI10" s="1">
        <f t="shared" si="9"/>
        <v>0.24176784334058252</v>
      </c>
      <c r="AJ10" s="1">
        <f t="shared" si="10"/>
        <v>1.7646076794657763</v>
      </c>
      <c r="AK10" s="1">
        <f>(((SUM(AJ8:AJ12))-(SUM(AI8:AI12)))^2)/(AVERAGE(AI8:AI12))</f>
        <v>193.39639564345836</v>
      </c>
      <c r="AL10" s="1" t="b">
        <f>IF(AK10&gt;AO10, TRUE, FALSE)</f>
        <v>1</v>
      </c>
      <c r="AM10" s="1">
        <f>(((SUM(AH8:AH12))-(SUM(AI8:AI12)))^2)/(AVERAGE(AI8:AI12))</f>
        <v>14.376504707277149</v>
      </c>
      <c r="AN10" s="1" t="b">
        <f>IF(AM10&gt;AO10, TRUE, FALSE)</f>
        <v>1</v>
      </c>
      <c r="AO10" s="1">
        <v>9.4879999999999995</v>
      </c>
    </row>
    <row r="11" spans="1:41">
      <c r="A11" s="7">
        <v>8</v>
      </c>
      <c r="B11" s="7" t="s">
        <v>56</v>
      </c>
      <c r="C11" s="7" t="s">
        <v>31</v>
      </c>
      <c r="D11" s="7" t="s">
        <v>58</v>
      </c>
      <c r="E11" s="7" t="s">
        <v>59</v>
      </c>
      <c r="F11" s="2" t="b">
        <f t="shared" si="7"/>
        <v>1</v>
      </c>
      <c r="G11" s="2" t="b">
        <f t="shared" si="5"/>
        <v>0</v>
      </c>
      <c r="H11" s="1" t="s">
        <v>275</v>
      </c>
      <c r="M11" s="1">
        <f>PRODUCT(SUM(PRODUCT(R11,overview!$J$8),PRODUCT(W11,overview!$K$8),PRODUCT(AB11,overview!$L$8)),1/SUM(overview!$J$8:$L$8))</f>
        <v>0.76154761904761892</v>
      </c>
      <c r="N11" s="1">
        <f>PRODUCT(SUM(PRODUCT(S11,overview!$J$8),PRODUCT(X11,overview!$K$8),PRODUCT(AC11,overview!$L$8)),1/SUM(overview!$J$8:$L$8))</f>
        <v>2.2384523809523809</v>
      </c>
      <c r="O11" s="1">
        <f t="shared" si="1"/>
        <v>11.3</v>
      </c>
      <c r="P11" s="1">
        <f t="shared" si="2"/>
        <v>21.7</v>
      </c>
      <c r="Q11" s="1">
        <f t="shared" si="0"/>
        <v>0.65332683214267728</v>
      </c>
      <c r="R11" s="1">
        <v>0.86199999999999999</v>
      </c>
      <c r="S11" s="1">
        <v>2.1379999999999999</v>
      </c>
      <c r="T11" s="1">
        <v>5.8</v>
      </c>
      <c r="U11" s="1">
        <v>11.2</v>
      </c>
      <c r="V11" s="1">
        <f t="shared" si="3"/>
        <v>0.77855553046675918</v>
      </c>
      <c r="W11" s="4">
        <v>0.70599999999999996</v>
      </c>
      <c r="X11" s="4">
        <v>2.294</v>
      </c>
      <c r="Y11" s="1">
        <v>5.5</v>
      </c>
      <c r="Z11" s="1">
        <v>9.5</v>
      </c>
      <c r="AA11" s="1">
        <f t="shared" si="4"/>
        <v>0.5315843702940477</v>
      </c>
      <c r="AB11" s="1">
        <v>0.85499999999999998</v>
      </c>
      <c r="AC11" s="1">
        <v>2.145</v>
      </c>
      <c r="AD11" s="1">
        <v>0</v>
      </c>
      <c r="AE11" s="1">
        <v>1</v>
      </c>
      <c r="AF11" s="1" t="e">
        <f t="shared" si="6"/>
        <v>#DIV/0!</v>
      </c>
      <c r="AH11" s="1">
        <f t="shared" si="8"/>
        <v>0.64350080037412982</v>
      </c>
      <c r="AI11" s="1">
        <f t="shared" si="9"/>
        <v>0.24738547631097124</v>
      </c>
      <c r="AJ11" s="1">
        <f t="shared" si="10"/>
        <v>2.0667230921145436</v>
      </c>
      <c r="AK11" s="1">
        <f t="shared" ref="AK11:AK74" si="11">(((SUM(AJ9:AJ13))-(SUM(AI9:AI13)))^2)/(AVERAGE(AI9:AI13))</f>
        <v>250.22358161496447</v>
      </c>
      <c r="AL11" s="1" t="b">
        <f t="shared" ref="AL11:AL74" si="12">IF(AK11&gt;AO11, TRUE, FALSE)</f>
        <v>1</v>
      </c>
      <c r="AM11" s="1">
        <f t="shared" ref="AM11:AM74" si="13">(((SUM(AH9:AH13))-(SUM(AI9:AI13)))^2)/(AVERAGE(AI9:AI13))</f>
        <v>14.410160374439318</v>
      </c>
      <c r="AN11" s="1" t="b">
        <f t="shared" ref="AN11:AN74" si="14">IF(AM11&gt;AO11, TRUE, FALSE)</f>
        <v>1</v>
      </c>
      <c r="AO11" s="1">
        <v>9.4879999999999995</v>
      </c>
    </row>
    <row r="12" spans="1:41">
      <c r="A12" s="7">
        <v>9</v>
      </c>
      <c r="B12" s="7" t="s">
        <v>85</v>
      </c>
      <c r="C12" s="7" t="s">
        <v>86</v>
      </c>
      <c r="D12" s="7" t="s">
        <v>98</v>
      </c>
      <c r="E12" s="7" t="s">
        <v>50</v>
      </c>
      <c r="F12" s="2" t="b">
        <f t="shared" si="7"/>
        <v>1</v>
      </c>
      <c r="G12" s="2" t="b">
        <f t="shared" si="5"/>
        <v>0</v>
      </c>
      <c r="H12" s="1" t="s">
        <v>275</v>
      </c>
      <c r="L12" s="1" t="s">
        <v>175</v>
      </c>
      <c r="M12" s="1">
        <f>PRODUCT(SUM(PRODUCT(R12,overview!$J$8),PRODUCT(W12,overview!$K$8),PRODUCT(AB12,overview!$L$8)),1/SUM(overview!$J$8:$L$8))</f>
        <v>0.26130952380952382</v>
      </c>
      <c r="N12" s="1">
        <f>PRODUCT(SUM(PRODUCT(S12,overview!$J$8),PRODUCT(X12,overview!$K$8),PRODUCT(AC12,overview!$L$8)),1/SUM(overview!$J$8:$L$8))</f>
        <v>2.738690476190476</v>
      </c>
      <c r="O12" s="1">
        <f t="shared" si="1"/>
        <v>8.6999999999999993</v>
      </c>
      <c r="P12" s="1">
        <f t="shared" si="2"/>
        <v>12.3</v>
      </c>
      <c r="Q12" s="1">
        <f t="shared" si="0"/>
        <v>0.13489571232640585</v>
      </c>
      <c r="R12" s="1">
        <v>1.2999999999999999E-2</v>
      </c>
      <c r="S12" s="1">
        <v>2.9870000000000001</v>
      </c>
      <c r="T12" s="1">
        <v>0</v>
      </c>
      <c r="U12" s="1">
        <v>2</v>
      </c>
      <c r="V12" s="1" t="e">
        <f t="shared" si="3"/>
        <v>#DIV/0!</v>
      </c>
      <c r="W12" s="4">
        <v>0.39600000000000002</v>
      </c>
      <c r="X12" s="4">
        <v>2.6040000000000001</v>
      </c>
      <c r="Y12" s="1">
        <v>8.6999999999999993</v>
      </c>
      <c r="Z12" s="1">
        <v>8.3000000000000007</v>
      </c>
      <c r="AA12" s="1">
        <f t="shared" si="4"/>
        <v>0.14508183696170351</v>
      </c>
      <c r="AB12" s="1">
        <v>0.10100000000000001</v>
      </c>
      <c r="AC12" s="1">
        <v>2.899</v>
      </c>
      <c r="AD12" s="1">
        <v>0</v>
      </c>
      <c r="AE12" s="1">
        <v>2</v>
      </c>
      <c r="AF12" s="1" t="e">
        <f t="shared" si="6"/>
        <v>#DIV/0!</v>
      </c>
      <c r="AH12" s="1">
        <f t="shared" si="8"/>
        <v>0.57666987449810025</v>
      </c>
      <c r="AI12" s="1">
        <f t="shared" si="9"/>
        <v>0.2121202138473702</v>
      </c>
      <c r="AJ12" s="1">
        <f t="shared" si="10"/>
        <v>1.6507748532426685</v>
      </c>
      <c r="AK12" s="1">
        <f t="shared" si="11"/>
        <v>205.92750903690296</v>
      </c>
      <c r="AL12" s="1" t="b">
        <f t="shared" si="12"/>
        <v>1</v>
      </c>
      <c r="AM12" s="1">
        <f t="shared" si="13"/>
        <v>11.539309182226971</v>
      </c>
      <c r="AN12" s="1" t="b">
        <f t="shared" si="14"/>
        <v>1</v>
      </c>
      <c r="AO12" s="1">
        <v>9.4879999999999995</v>
      </c>
    </row>
    <row r="13" spans="1:41">
      <c r="A13" s="7">
        <v>10</v>
      </c>
      <c r="B13" s="7" t="s">
        <v>28</v>
      </c>
      <c r="C13" s="7" t="s">
        <v>29</v>
      </c>
      <c r="D13" s="7" t="s">
        <v>101</v>
      </c>
      <c r="E13" s="7" t="s">
        <v>29</v>
      </c>
      <c r="F13" s="2" t="b">
        <f t="shared" si="7"/>
        <v>1</v>
      </c>
      <c r="G13" s="2" t="b">
        <f t="shared" si="5"/>
        <v>0</v>
      </c>
      <c r="H13" s="1" t="s">
        <v>275</v>
      </c>
      <c r="M13" s="1">
        <f>PRODUCT(SUM(PRODUCT(R13,overview!$J$8),PRODUCT(W13,overview!$K$8),PRODUCT(AB13,overview!$L$8)),1/SUM(overview!$J$8:$L$8))</f>
        <v>0.85045238095238096</v>
      </c>
      <c r="N13" s="1">
        <f>PRODUCT(SUM(PRODUCT(S13,overview!$J$8),PRODUCT(X13,overview!$K$8),PRODUCT(AC13,overview!$L$8)),1/SUM(overview!$J$8:$L$8))</f>
        <v>2.149547619047619</v>
      </c>
      <c r="O13" s="1">
        <f t="shared" si="1"/>
        <v>13.5</v>
      </c>
      <c r="P13" s="1">
        <f t="shared" si="2"/>
        <v>20.5</v>
      </c>
      <c r="Q13" s="1">
        <f t="shared" si="0"/>
        <v>0.60079045383816032</v>
      </c>
      <c r="R13" s="1">
        <v>0.71399999999999997</v>
      </c>
      <c r="S13" s="1">
        <v>2.286</v>
      </c>
      <c r="T13" s="1">
        <v>6</v>
      </c>
      <c r="U13" s="1">
        <v>6</v>
      </c>
      <c r="V13" s="1">
        <f t="shared" si="3"/>
        <v>0.31233595800524933</v>
      </c>
      <c r="W13" s="4">
        <v>0.92800000000000005</v>
      </c>
      <c r="X13" s="4">
        <v>2.0720000000000001</v>
      </c>
      <c r="Y13" s="1">
        <v>6.5</v>
      </c>
      <c r="Z13" s="1">
        <v>14.5</v>
      </c>
      <c r="AA13" s="1">
        <f t="shared" si="4"/>
        <v>0.9991089991089992</v>
      </c>
      <c r="AB13" s="1">
        <v>0.66700000000000004</v>
      </c>
      <c r="AC13" s="1">
        <v>2.3330000000000002</v>
      </c>
      <c r="AD13" s="1">
        <v>1</v>
      </c>
      <c r="AE13" s="1">
        <v>0</v>
      </c>
      <c r="AF13" s="1">
        <f t="shared" si="6"/>
        <v>0</v>
      </c>
      <c r="AH13" s="1">
        <f t="shared" si="8"/>
        <v>0.49160684095139184</v>
      </c>
      <c r="AI13" s="1">
        <f t="shared" si="9"/>
        <v>0.20558614316633789</v>
      </c>
      <c r="AJ13" s="1">
        <f t="shared" si="10"/>
        <v>1.5167998360991604</v>
      </c>
      <c r="AK13" s="1">
        <f t="shared" si="11"/>
        <v>151.78984360662707</v>
      </c>
      <c r="AL13" s="1" t="b">
        <f t="shared" si="12"/>
        <v>1</v>
      </c>
      <c r="AM13" s="1">
        <f t="shared" si="13"/>
        <v>7.7649729600021198</v>
      </c>
      <c r="AN13" s="1" t="b">
        <f t="shared" si="14"/>
        <v>0</v>
      </c>
      <c r="AO13" s="1">
        <v>9.4879999999999995</v>
      </c>
    </row>
    <row r="14" spans="1:41">
      <c r="A14" s="7">
        <v>11</v>
      </c>
      <c r="B14" s="7" t="s">
        <v>83</v>
      </c>
      <c r="C14" s="7" t="s">
        <v>61</v>
      </c>
      <c r="D14" s="7" t="s">
        <v>83</v>
      </c>
      <c r="E14" s="7" t="s">
        <v>61</v>
      </c>
      <c r="F14" s="2" t="b">
        <f t="shared" si="7"/>
        <v>0</v>
      </c>
      <c r="G14" s="2" t="b">
        <f t="shared" si="5"/>
        <v>0</v>
      </c>
      <c r="H14" s="1" t="s">
        <v>275</v>
      </c>
      <c r="I14" s="1" t="s">
        <v>182</v>
      </c>
      <c r="M14" s="1">
        <f>PRODUCT(SUM(PRODUCT(R14,overview!$J$8),PRODUCT(W14,overview!$K$8),PRODUCT(AB14,overview!$L$8)),1/SUM(overview!$J$8:$L$8))</f>
        <v>1.0456428571428571</v>
      </c>
      <c r="N14" s="1">
        <f>PRODUCT(SUM(PRODUCT(S14,overview!$J$8),PRODUCT(X14,overview!$K$8),PRODUCT(AC14,overview!$L$8)),1/SUM(overview!$J$8:$L$8))</f>
        <v>1.9543571428571427</v>
      </c>
      <c r="O14" s="1">
        <f t="shared" si="1"/>
        <v>12</v>
      </c>
      <c r="P14" s="1">
        <f t="shared" si="2"/>
        <v>5</v>
      </c>
      <c r="Q14" s="1">
        <f t="shared" si="0"/>
        <v>0.2229298393089921</v>
      </c>
      <c r="R14" s="1">
        <v>1</v>
      </c>
      <c r="S14" s="1">
        <v>2</v>
      </c>
      <c r="T14" s="1">
        <v>2</v>
      </c>
      <c r="U14" s="1">
        <v>0</v>
      </c>
      <c r="V14" s="1">
        <f t="shared" si="3"/>
        <v>0</v>
      </c>
      <c r="W14" s="4">
        <v>1.071</v>
      </c>
      <c r="X14" s="4">
        <v>1.929</v>
      </c>
      <c r="Y14" s="1">
        <v>10</v>
      </c>
      <c r="Z14" s="1">
        <v>5</v>
      </c>
      <c r="AA14" s="1">
        <f t="shared" si="4"/>
        <v>0.27760497667185069</v>
      </c>
      <c r="AB14" s="1">
        <v>1</v>
      </c>
      <c r="AC14" s="1">
        <v>2</v>
      </c>
      <c r="AD14" s="1">
        <v>0</v>
      </c>
      <c r="AE14" s="1">
        <v>0</v>
      </c>
      <c r="AF14" s="1" t="e">
        <f t="shared" si="6"/>
        <v>#DIV/0!</v>
      </c>
      <c r="AH14" s="1">
        <f t="shared" si="8"/>
        <v>0.43279941374692638</v>
      </c>
      <c r="AI14" s="1">
        <f t="shared" si="9"/>
        <v>0.24428476997433188</v>
      </c>
      <c r="AJ14" s="1">
        <f t="shared" si="10"/>
        <v>1.0377645057944072</v>
      </c>
      <c r="AK14" s="1">
        <f t="shared" si="11"/>
        <v>100.36528445085986</v>
      </c>
      <c r="AL14" s="1" t="b">
        <f t="shared" si="12"/>
        <v>1</v>
      </c>
      <c r="AM14" s="1">
        <f t="shared" si="13"/>
        <v>5.6211123212454073</v>
      </c>
      <c r="AN14" s="1" t="b">
        <f t="shared" si="14"/>
        <v>0</v>
      </c>
      <c r="AO14" s="1">
        <v>9.4879999999999995</v>
      </c>
    </row>
    <row r="15" spans="1:41">
      <c r="A15" s="7">
        <v>12</v>
      </c>
      <c r="B15" s="7" t="s">
        <v>144</v>
      </c>
      <c r="C15" s="7" t="s">
        <v>1</v>
      </c>
      <c r="D15" s="7" t="s">
        <v>74</v>
      </c>
      <c r="E15" s="7" t="s">
        <v>1</v>
      </c>
      <c r="F15" s="2" t="b">
        <f t="shared" si="7"/>
        <v>1</v>
      </c>
      <c r="G15" s="2" t="b">
        <f t="shared" si="5"/>
        <v>1</v>
      </c>
      <c r="H15" s="1" t="s">
        <v>275</v>
      </c>
      <c r="M15" s="1">
        <f>PRODUCT(SUM(PRODUCT(R15,overview!$J$8),PRODUCT(W15,overview!$K$8),PRODUCT(AB15,overview!$L$8)),1/SUM(overview!$J$8:$L$8))</f>
        <v>0.84009523809523823</v>
      </c>
      <c r="N15" s="1">
        <f>PRODUCT(SUM(PRODUCT(S15,overview!$J$8),PRODUCT(X15,overview!$K$8),PRODUCT(AC15,overview!$L$8)),1/SUM(overview!$J$8:$L$8))</f>
        <v>2.159904761904762</v>
      </c>
      <c r="O15" s="1">
        <f t="shared" si="1"/>
        <v>15.2</v>
      </c>
      <c r="P15" s="1">
        <f t="shared" si="2"/>
        <v>13.8</v>
      </c>
      <c r="Q15" s="1">
        <f t="shared" si="0"/>
        <v>0.35312577599030875</v>
      </c>
      <c r="R15" s="1">
        <v>0.432</v>
      </c>
      <c r="S15" s="1">
        <v>2.5680000000000001</v>
      </c>
      <c r="T15" s="1">
        <v>5.5</v>
      </c>
      <c r="U15" s="1">
        <v>4.5</v>
      </c>
      <c r="V15" s="1">
        <f t="shared" si="3"/>
        <v>0.13763806287170774</v>
      </c>
      <c r="W15" s="4">
        <v>1.05</v>
      </c>
      <c r="X15" s="4">
        <v>1.95</v>
      </c>
      <c r="Y15" s="1">
        <v>9.1999999999999993</v>
      </c>
      <c r="Z15" s="1">
        <v>6.8</v>
      </c>
      <c r="AA15" s="1">
        <f t="shared" si="4"/>
        <v>0.39799331103678942</v>
      </c>
      <c r="AB15" s="1">
        <v>0.88600000000000001</v>
      </c>
      <c r="AC15" s="1">
        <v>2.1139999999999999</v>
      </c>
      <c r="AD15" s="1">
        <v>0.5</v>
      </c>
      <c r="AE15" s="1">
        <v>2.5</v>
      </c>
      <c r="AF15" s="1">
        <f t="shared" si="6"/>
        <v>1.9447506503814103</v>
      </c>
      <c r="AH15" s="1">
        <f t="shared" si="8"/>
        <v>0.34487377670384561</v>
      </c>
      <c r="AI15" s="1">
        <f t="shared" si="9"/>
        <v>0.24255826406100495</v>
      </c>
      <c r="AJ15" s="1">
        <f t="shared" si="10"/>
        <v>0.79345040341718076</v>
      </c>
      <c r="AK15" s="1">
        <f t="shared" si="11"/>
        <v>62.334495230074381</v>
      </c>
      <c r="AL15" s="1" t="b">
        <f t="shared" si="12"/>
        <v>1</v>
      </c>
      <c r="AM15" s="1">
        <f t="shared" si="13"/>
        <v>3.8593523786823023</v>
      </c>
      <c r="AN15" s="1" t="b">
        <f t="shared" si="14"/>
        <v>0</v>
      </c>
      <c r="AO15" s="1">
        <v>9.4879999999999995</v>
      </c>
    </row>
    <row r="16" spans="1:41">
      <c r="A16" s="7">
        <v>13</v>
      </c>
      <c r="B16" s="7" t="s">
        <v>83</v>
      </c>
      <c r="C16" s="7" t="s">
        <v>61</v>
      </c>
      <c r="D16" s="7" t="s">
        <v>83</v>
      </c>
      <c r="E16" s="7" t="s">
        <v>61</v>
      </c>
      <c r="F16" s="2" t="b">
        <f t="shared" si="7"/>
        <v>0</v>
      </c>
      <c r="G16" s="2" t="b">
        <f t="shared" si="5"/>
        <v>0</v>
      </c>
      <c r="H16" s="1" t="s">
        <v>275</v>
      </c>
      <c r="M16" s="1">
        <f>PRODUCT(SUM(PRODUCT(R16,overview!$J$8),PRODUCT(W16,overview!$K$8),PRODUCT(AB16,overview!$L$8)),1/SUM(overview!$J$8:$L$8))</f>
        <v>1.0102857142857142</v>
      </c>
      <c r="N16" s="1">
        <f>PRODUCT(SUM(PRODUCT(S16,overview!$J$8),PRODUCT(X16,overview!$K$8),PRODUCT(AC16,overview!$L$8)),1/SUM(overview!$J$8:$L$8))</f>
        <v>1.9897142857142855</v>
      </c>
      <c r="O16" s="1">
        <f t="shared" si="1"/>
        <v>5</v>
      </c>
      <c r="P16" s="1">
        <f t="shared" si="2"/>
        <v>2</v>
      </c>
      <c r="Q16" s="1">
        <f t="shared" si="0"/>
        <v>0.20310166570936247</v>
      </c>
      <c r="R16" s="1">
        <v>1</v>
      </c>
      <c r="S16" s="1">
        <v>2</v>
      </c>
      <c r="T16" s="1">
        <v>2</v>
      </c>
      <c r="U16" s="1">
        <v>0</v>
      </c>
      <c r="V16" s="1">
        <f t="shared" si="3"/>
        <v>0</v>
      </c>
      <c r="W16" s="4">
        <v>1.016</v>
      </c>
      <c r="X16" s="4">
        <v>1.984</v>
      </c>
      <c r="Y16" s="1">
        <v>3</v>
      </c>
      <c r="Z16" s="1">
        <v>2</v>
      </c>
      <c r="AA16" s="1">
        <f t="shared" si="4"/>
        <v>0.34139784946236557</v>
      </c>
      <c r="AB16" s="1">
        <v>1</v>
      </c>
      <c r="AC16" s="1">
        <v>2</v>
      </c>
      <c r="AD16" s="1">
        <v>0</v>
      </c>
      <c r="AE16" s="1">
        <v>0</v>
      </c>
      <c r="AF16" s="1" t="e">
        <f t="shared" si="6"/>
        <v>#DIV/0!</v>
      </c>
      <c r="AH16" s="1">
        <f t="shared" si="8"/>
        <v>0.29435756795131029</v>
      </c>
      <c r="AI16" s="1">
        <f t="shared" si="9"/>
        <v>0.14797514262852154</v>
      </c>
      <c r="AJ16" s="1">
        <f t="shared" si="10"/>
        <v>0.6501884422110551</v>
      </c>
      <c r="AK16" s="1">
        <f t="shared" si="11"/>
        <v>45.77530544006482</v>
      </c>
      <c r="AL16" s="1" t="b">
        <f t="shared" si="12"/>
        <v>1</v>
      </c>
      <c r="AM16" s="1">
        <f t="shared" si="13"/>
        <v>3.2017052700310691</v>
      </c>
      <c r="AN16" s="1" t="b">
        <f t="shared" si="14"/>
        <v>0</v>
      </c>
      <c r="AO16" s="1">
        <v>9.4879999999999995</v>
      </c>
    </row>
    <row r="17" spans="1:41">
      <c r="A17" s="7">
        <v>14</v>
      </c>
      <c r="B17" s="7" t="s">
        <v>82</v>
      </c>
      <c r="C17" s="7" t="s">
        <v>59</v>
      </c>
      <c r="D17" s="7" t="s">
        <v>51</v>
      </c>
      <c r="E17" s="7" t="s">
        <v>52</v>
      </c>
      <c r="F17" s="2" t="b">
        <f t="shared" si="7"/>
        <v>1</v>
      </c>
      <c r="G17" s="2" t="b">
        <f t="shared" si="5"/>
        <v>1</v>
      </c>
      <c r="H17" s="1" t="s">
        <v>275</v>
      </c>
      <c r="M17" s="1">
        <f>PRODUCT(SUM(PRODUCT(R17,overview!$J$8),PRODUCT(W17,overview!$K$8),PRODUCT(AB17,overview!$L$8)),1/SUM(overview!$J$8:$L$8))</f>
        <v>0.53702380952380946</v>
      </c>
      <c r="N17" s="1">
        <f>PRODUCT(SUM(PRODUCT(S17,overview!$J$8),PRODUCT(X17,overview!$K$8),PRODUCT(AC17,overview!$L$8)),1/SUM(overview!$J$8:$L$8))</f>
        <v>2.4629761904761902</v>
      </c>
      <c r="O17" s="1">
        <f t="shared" si="1"/>
        <v>8</v>
      </c>
      <c r="P17" s="1">
        <f t="shared" si="2"/>
        <v>12</v>
      </c>
      <c r="Q17" s="1">
        <f t="shared" si="0"/>
        <v>0.32705785683213301</v>
      </c>
      <c r="R17" s="1">
        <v>0.374</v>
      </c>
      <c r="S17" s="1">
        <v>2.6259999999999999</v>
      </c>
      <c r="T17" s="1">
        <v>4</v>
      </c>
      <c r="U17" s="1">
        <v>2</v>
      </c>
      <c r="V17" s="1">
        <f t="shared" si="3"/>
        <v>7.1210967250571217E-2</v>
      </c>
      <c r="W17" s="4">
        <v>0.628</v>
      </c>
      <c r="X17" s="4">
        <v>2.3719999999999999</v>
      </c>
      <c r="Y17" s="1">
        <v>4</v>
      </c>
      <c r="Z17" s="1">
        <v>9</v>
      </c>
      <c r="AA17" s="1">
        <f t="shared" si="4"/>
        <v>0.59569983136593596</v>
      </c>
      <c r="AB17" s="1">
        <v>0.36299999999999999</v>
      </c>
      <c r="AC17" s="1">
        <v>2.637</v>
      </c>
      <c r="AD17" s="1">
        <v>0</v>
      </c>
      <c r="AE17" s="1">
        <v>1</v>
      </c>
      <c r="AF17" s="1" t="e">
        <f t="shared" si="6"/>
        <v>#DIV/0!</v>
      </c>
      <c r="AH17" s="1">
        <f t="shared" si="8"/>
        <v>0.28762573497163479</v>
      </c>
      <c r="AI17" s="1">
        <f t="shared" si="9"/>
        <v>0.14065671275715119</v>
      </c>
      <c r="AJ17" s="1">
        <f t="shared" si="10"/>
        <v>0.48011231839824192</v>
      </c>
      <c r="AK17" s="1">
        <f t="shared" si="11"/>
        <v>48.675505820398527</v>
      </c>
      <c r="AL17" s="1" t="b">
        <f t="shared" si="12"/>
        <v>1</v>
      </c>
      <c r="AM17" s="1">
        <f t="shared" si="13"/>
        <v>3.7594565666447748</v>
      </c>
      <c r="AN17" s="1" t="b">
        <f t="shared" si="14"/>
        <v>0</v>
      </c>
      <c r="AO17" s="1">
        <v>9.4879999999999995</v>
      </c>
    </row>
    <row r="18" spans="1:41">
      <c r="A18" s="7">
        <v>15</v>
      </c>
      <c r="B18" s="7" t="s">
        <v>64</v>
      </c>
      <c r="C18" s="7" t="s">
        <v>2</v>
      </c>
      <c r="D18" s="7" t="s">
        <v>64</v>
      </c>
      <c r="E18" s="7" t="s">
        <v>2</v>
      </c>
      <c r="F18" s="2" t="b">
        <f t="shared" si="7"/>
        <v>0</v>
      </c>
      <c r="G18" s="2" t="b">
        <f t="shared" si="5"/>
        <v>0</v>
      </c>
      <c r="H18" s="1" t="s">
        <v>275</v>
      </c>
      <c r="M18" s="1">
        <f>PRODUCT(SUM(PRODUCT(R18,overview!$J$8),PRODUCT(W18,overview!$K$8),PRODUCT(AB18,overview!$L$8)),1/SUM(overview!$J$8:$L$8))</f>
        <v>0.36128571428571432</v>
      </c>
      <c r="N18" s="1">
        <f>PRODUCT(SUM(PRODUCT(S18,overview!$J$8),PRODUCT(X18,overview!$K$8),PRODUCT(AC18,overview!$L$8)),1/SUM(overview!$J$8:$L$8))</f>
        <v>2.6387142857142858</v>
      </c>
      <c r="O18" s="1">
        <f t="shared" si="1"/>
        <v>2</v>
      </c>
      <c r="P18" s="1">
        <f t="shared" si="2"/>
        <v>2</v>
      </c>
      <c r="Q18" s="1">
        <f t="shared" si="0"/>
        <v>0.13691732986844243</v>
      </c>
      <c r="R18" s="1">
        <v>0.33300000000000002</v>
      </c>
      <c r="S18" s="1">
        <v>2.6669999999999998</v>
      </c>
      <c r="T18" s="1">
        <v>1</v>
      </c>
      <c r="U18" s="1">
        <v>0</v>
      </c>
      <c r="V18" s="1">
        <f t="shared" si="3"/>
        <v>0</v>
      </c>
      <c r="W18" s="4">
        <v>0.377</v>
      </c>
      <c r="X18" s="4">
        <v>2.6230000000000002</v>
      </c>
      <c r="Y18" s="1">
        <v>1</v>
      </c>
      <c r="Z18" s="1">
        <v>2</v>
      </c>
      <c r="AA18" s="1">
        <f t="shared" si="4"/>
        <v>0.28745711017918413</v>
      </c>
      <c r="AB18" s="1">
        <v>0.33300000000000002</v>
      </c>
      <c r="AC18" s="1">
        <v>2.6669999999999998</v>
      </c>
      <c r="AD18" s="1">
        <v>0</v>
      </c>
      <c r="AE18" s="1">
        <v>0</v>
      </c>
      <c r="AF18" s="1" t="e">
        <f t="shared" si="6"/>
        <v>#DIV/0!</v>
      </c>
      <c r="AH18" s="1">
        <f t="shared" si="8"/>
        <v>0.24947638089124127</v>
      </c>
      <c r="AI18" s="1">
        <f t="shared" si="9"/>
        <v>8.9449346744544508E-2</v>
      </c>
      <c r="AJ18" s="1">
        <f t="shared" si="10"/>
        <v>0.71737982039091397</v>
      </c>
      <c r="AK18" s="1">
        <f t="shared" si="11"/>
        <v>53.249912640956317</v>
      </c>
      <c r="AL18" s="1" t="b">
        <f t="shared" si="12"/>
        <v>1</v>
      </c>
      <c r="AM18" s="1">
        <f t="shared" si="13"/>
        <v>6.468684247598385</v>
      </c>
      <c r="AN18" s="1" t="b">
        <f t="shared" si="14"/>
        <v>0</v>
      </c>
      <c r="AO18" s="1">
        <v>9.4879999999999995</v>
      </c>
    </row>
    <row r="19" spans="1:41">
      <c r="A19" s="7">
        <v>16</v>
      </c>
      <c r="B19" s="7" t="s">
        <v>36</v>
      </c>
      <c r="C19" s="7" t="s">
        <v>37</v>
      </c>
      <c r="D19" s="7" t="s">
        <v>36</v>
      </c>
      <c r="E19" s="7" t="s">
        <v>37</v>
      </c>
      <c r="F19" s="2" t="b">
        <f t="shared" si="7"/>
        <v>0</v>
      </c>
      <c r="G19" s="2" t="b">
        <f t="shared" si="5"/>
        <v>0</v>
      </c>
      <c r="H19" s="1" t="s">
        <v>275</v>
      </c>
      <c r="I19" s="1" t="s">
        <v>183</v>
      </c>
      <c r="M19" s="1">
        <f>PRODUCT(SUM(PRODUCT(R19,overview!$J$8),PRODUCT(W19,overview!$K$8),PRODUCT(AB19,overview!$L$8)),1/SUM(overview!$J$8:$L$8))</f>
        <v>0.9514285714285714</v>
      </c>
      <c r="N19" s="1">
        <f>PRODUCT(SUM(PRODUCT(S19,overview!$J$8),PRODUCT(X19,overview!$K$8),PRODUCT(AC19,overview!$L$8)),1/SUM(overview!$J$8:$L$8))</f>
        <v>2.0485714285714285</v>
      </c>
      <c r="O19" s="1">
        <f t="shared" si="1"/>
        <v>8</v>
      </c>
      <c r="P19" s="1">
        <f t="shared" si="2"/>
        <v>2</v>
      </c>
      <c r="Q19" s="1">
        <f t="shared" si="0"/>
        <v>0.11610878661087866</v>
      </c>
      <c r="R19" s="1">
        <v>0.997</v>
      </c>
      <c r="S19" s="1">
        <v>2.0030000000000001</v>
      </c>
      <c r="T19" s="1">
        <v>1</v>
      </c>
      <c r="U19" s="1">
        <v>1</v>
      </c>
      <c r="V19" s="1">
        <f t="shared" si="3"/>
        <v>0.49775336994508235</v>
      </c>
      <c r="W19" s="4">
        <v>0.92600000000000005</v>
      </c>
      <c r="X19" s="4">
        <v>2.0739999999999998</v>
      </c>
      <c r="Y19" s="1">
        <v>7</v>
      </c>
      <c r="Z19" s="1">
        <v>1</v>
      </c>
      <c r="AA19" s="1">
        <f t="shared" si="4"/>
        <v>6.3782890205262441E-2</v>
      </c>
      <c r="AB19" s="1">
        <v>1</v>
      </c>
      <c r="AC19" s="1">
        <v>2</v>
      </c>
      <c r="AD19" s="1">
        <v>0</v>
      </c>
      <c r="AE19" s="1">
        <v>0</v>
      </c>
      <c r="AF19" s="1" t="e">
        <f t="shared" si="6"/>
        <v>#DIV/0!</v>
      </c>
      <c r="AH19" s="1">
        <f t="shared" si="8"/>
        <v>0.23299984691495423</v>
      </c>
      <c r="AI19" s="1">
        <f t="shared" si="9"/>
        <v>6.8737764989958081E-2</v>
      </c>
      <c r="AJ19" s="1">
        <f t="shared" si="10"/>
        <v>0.63883635053589138</v>
      </c>
      <c r="AK19" s="1">
        <f t="shared" si="11"/>
        <v>45.345738420753648</v>
      </c>
      <c r="AL19" s="1" t="b">
        <f t="shared" si="12"/>
        <v>1</v>
      </c>
      <c r="AM19" s="1">
        <f t="shared" si="13"/>
        <v>7.7385613379639953</v>
      </c>
      <c r="AN19" s="1" t="b">
        <f t="shared" si="14"/>
        <v>0</v>
      </c>
      <c r="AO19" s="1">
        <v>9.4879999999999995</v>
      </c>
    </row>
    <row r="20" spans="1:41">
      <c r="A20" s="7">
        <v>17</v>
      </c>
      <c r="B20" s="7" t="s">
        <v>79</v>
      </c>
      <c r="C20" s="7" t="s">
        <v>48</v>
      </c>
      <c r="D20" s="7" t="s">
        <v>62</v>
      </c>
      <c r="E20" s="7" t="s">
        <v>48</v>
      </c>
      <c r="F20" s="2" t="b">
        <f t="shared" si="7"/>
        <v>1</v>
      </c>
      <c r="G20" s="2" t="b">
        <f t="shared" si="5"/>
        <v>1</v>
      </c>
      <c r="H20" s="1" t="s">
        <v>275</v>
      </c>
      <c r="I20" s="1" t="s">
        <v>295</v>
      </c>
      <c r="J20" s="1" t="s">
        <v>188</v>
      </c>
      <c r="M20" s="1">
        <f>PRODUCT(SUM(PRODUCT(R20,overview!$J$8),PRODUCT(W20,overview!$K$8),PRODUCT(AB20,overview!$L$8)),1/SUM(overview!$J$8:$L$8))</f>
        <v>0.87690476190476185</v>
      </c>
      <c r="N20" s="1">
        <f>PRODUCT(SUM(PRODUCT(S20,overview!$J$8),PRODUCT(X20,overview!$K$8),PRODUCT(AC20,overview!$L$8)),1/SUM(overview!$J$8:$L$8))</f>
        <v>2.1230952380952384</v>
      </c>
      <c r="O20" s="1">
        <f t="shared" si="1"/>
        <v>9</v>
      </c>
      <c r="P20" s="1">
        <f t="shared" si="2"/>
        <v>8</v>
      </c>
      <c r="Q20" s="1">
        <f t="shared" si="0"/>
        <v>0.36713892315552055</v>
      </c>
      <c r="R20" s="1">
        <v>0.94499999999999995</v>
      </c>
      <c r="S20" s="1">
        <v>2.0550000000000002</v>
      </c>
      <c r="T20" s="1">
        <v>3</v>
      </c>
      <c r="U20" s="1">
        <v>1</v>
      </c>
      <c r="V20" s="1">
        <f t="shared" si="3"/>
        <v>0.15328467153284669</v>
      </c>
      <c r="W20" s="4">
        <v>0.83399999999999996</v>
      </c>
      <c r="X20" s="4">
        <v>2.1659999999999999</v>
      </c>
      <c r="Y20" s="1">
        <v>5</v>
      </c>
      <c r="Z20" s="1">
        <v>7</v>
      </c>
      <c r="AA20" s="1">
        <f t="shared" si="4"/>
        <v>0.53905817174515247</v>
      </c>
      <c r="AB20" s="1">
        <v>1.0820000000000001</v>
      </c>
      <c r="AC20" s="1">
        <v>1.9179999999999999</v>
      </c>
      <c r="AD20" s="1">
        <v>1</v>
      </c>
      <c r="AE20" s="1">
        <v>0</v>
      </c>
      <c r="AF20" s="1">
        <f t="shared" si="6"/>
        <v>0</v>
      </c>
      <c r="AH20" s="1">
        <f t="shared" si="8"/>
        <v>0.21713234650083207</v>
      </c>
      <c r="AI20" s="1">
        <f t="shared" si="9"/>
        <v>4.0641197267703301E-2</v>
      </c>
      <c r="AJ20" s="1">
        <f t="shared" si="10"/>
        <v>0.27941689605706976</v>
      </c>
      <c r="AK20" s="1">
        <f t="shared" si="11"/>
        <v>36.566568870162712</v>
      </c>
      <c r="AL20" s="1" t="b">
        <f t="shared" si="12"/>
        <v>1</v>
      </c>
      <c r="AM20" s="1">
        <f t="shared" si="13"/>
        <v>8.5167532852190035</v>
      </c>
      <c r="AN20" s="1" t="b">
        <f t="shared" si="14"/>
        <v>0</v>
      </c>
      <c r="AO20" s="1">
        <v>9.4879999999999995</v>
      </c>
    </row>
    <row r="21" spans="1:41">
      <c r="A21" s="7">
        <v>18</v>
      </c>
      <c r="B21" s="7" t="s">
        <v>97</v>
      </c>
      <c r="C21" s="7" t="s">
        <v>42</v>
      </c>
      <c r="D21" s="7" t="s">
        <v>97</v>
      </c>
      <c r="E21" s="7" t="s">
        <v>42</v>
      </c>
      <c r="F21" s="2" t="b">
        <f t="shared" si="7"/>
        <v>0</v>
      </c>
      <c r="G21" s="2" t="b">
        <f t="shared" si="5"/>
        <v>0</v>
      </c>
      <c r="H21" s="1" t="s">
        <v>285</v>
      </c>
      <c r="M21" s="1">
        <f>PRODUCT(SUM(PRODUCT(R21,overview!$J$8),PRODUCT(W21,overview!$K$8),PRODUCT(AB21,overview!$L$8)),1/SUM(overview!$J$8:$L$8))</f>
        <v>0.42257142857142849</v>
      </c>
      <c r="N21" s="1">
        <f>PRODUCT(SUM(PRODUCT(S21,overview!$J$8),PRODUCT(X21,overview!$K$8),PRODUCT(AC21,overview!$L$8)),1/SUM(overview!$J$8:$L$8))</f>
        <v>2.577428571428571</v>
      </c>
      <c r="O21" s="1">
        <f t="shared" si="1"/>
        <v>8</v>
      </c>
      <c r="P21" s="1">
        <f t="shared" si="2"/>
        <v>3</v>
      </c>
      <c r="Q21" s="1">
        <f t="shared" si="0"/>
        <v>6.1481543066178902E-2</v>
      </c>
      <c r="R21" s="1">
        <v>0.42899999999999999</v>
      </c>
      <c r="S21" s="1">
        <v>2.5710000000000002</v>
      </c>
      <c r="T21" s="1">
        <v>1</v>
      </c>
      <c r="U21" s="1">
        <v>0</v>
      </c>
      <c r="V21" s="1">
        <f t="shared" si="3"/>
        <v>0</v>
      </c>
      <c r="W21" s="4">
        <v>0.41899999999999998</v>
      </c>
      <c r="X21" s="4">
        <v>2.581</v>
      </c>
      <c r="Y21" s="1">
        <v>7</v>
      </c>
      <c r="Z21" s="1">
        <v>3</v>
      </c>
      <c r="AA21" s="1">
        <f t="shared" si="4"/>
        <v>6.957436209664028E-2</v>
      </c>
      <c r="AB21" s="1">
        <v>0.42899999999999999</v>
      </c>
      <c r="AC21" s="1">
        <v>2.5710000000000002</v>
      </c>
      <c r="AD21" s="1">
        <v>0</v>
      </c>
      <c r="AE21" s="1">
        <v>0</v>
      </c>
      <c r="AF21" s="1" t="e">
        <f t="shared" si="6"/>
        <v>#DIV/0!</v>
      </c>
      <c r="AH21" s="1">
        <f t="shared" si="8"/>
        <v>0.2341261338475823</v>
      </c>
      <c r="AI21" s="1">
        <f t="shared" si="9"/>
        <v>7.802186805561874E-2</v>
      </c>
      <c r="AJ21" s="1">
        <f t="shared" si="10"/>
        <v>0.24763705103969755</v>
      </c>
      <c r="AK21" s="1">
        <f t="shared" si="11"/>
        <v>14.302214303748176</v>
      </c>
      <c r="AL21" s="1" t="b">
        <f t="shared" si="12"/>
        <v>1</v>
      </c>
      <c r="AM21" s="1">
        <f t="shared" si="13"/>
        <v>8.0418011867840491</v>
      </c>
      <c r="AN21" s="1" t="b">
        <f t="shared" si="14"/>
        <v>0</v>
      </c>
      <c r="AO21" s="1">
        <v>9.4879999999999995</v>
      </c>
    </row>
    <row r="22" spans="1:41">
      <c r="A22" s="7">
        <v>19</v>
      </c>
      <c r="B22" s="7" t="s">
        <v>101</v>
      </c>
      <c r="C22" s="7" t="s">
        <v>29</v>
      </c>
      <c r="D22" s="7" t="s">
        <v>101</v>
      </c>
      <c r="E22" s="7" t="s">
        <v>29</v>
      </c>
      <c r="F22" s="2" t="b">
        <f t="shared" si="7"/>
        <v>0</v>
      </c>
      <c r="G22" s="2" t="b">
        <f t="shared" si="5"/>
        <v>0</v>
      </c>
      <c r="H22" s="1" t="s">
        <v>285</v>
      </c>
      <c r="M22" s="1">
        <f>PRODUCT(SUM(PRODUCT(R22,overview!$J$8),PRODUCT(W22,overview!$K$8),PRODUCT(AB22,overview!$L$8)),1/SUM(overview!$J$8:$L$8))</f>
        <v>0.68049999999999999</v>
      </c>
      <c r="N22" s="1">
        <f>PRODUCT(SUM(PRODUCT(S22,overview!$J$8),PRODUCT(X22,overview!$K$8),PRODUCT(AC22,overview!$L$8)),1/SUM(overview!$J$8:$L$8))</f>
        <v>2.3194999999999997</v>
      </c>
      <c r="O22" s="1">
        <f t="shared" si="1"/>
        <v>11</v>
      </c>
      <c r="P22" s="1">
        <f t="shared" si="2"/>
        <v>1</v>
      </c>
      <c r="Q22" s="1">
        <f t="shared" si="0"/>
        <v>2.667110858531424E-2</v>
      </c>
      <c r="R22" s="1">
        <v>0.66700000000000004</v>
      </c>
      <c r="S22" s="1">
        <v>2.3330000000000002</v>
      </c>
      <c r="T22" s="1">
        <v>4</v>
      </c>
      <c r="U22" s="1">
        <v>0</v>
      </c>
      <c r="V22" s="1">
        <f t="shared" si="3"/>
        <v>0</v>
      </c>
      <c r="W22" s="4">
        <v>0.68799999999999994</v>
      </c>
      <c r="X22" s="4">
        <v>2.3119999999999998</v>
      </c>
      <c r="Y22" s="1">
        <v>7</v>
      </c>
      <c r="Z22" s="1">
        <v>1</v>
      </c>
      <c r="AA22" s="1">
        <f t="shared" si="4"/>
        <v>4.2511122095897177E-2</v>
      </c>
      <c r="AB22" s="1">
        <v>0.66700000000000004</v>
      </c>
      <c r="AC22" s="1">
        <v>2.3330000000000002</v>
      </c>
      <c r="AD22" s="1">
        <v>0</v>
      </c>
      <c r="AE22" s="1">
        <v>0</v>
      </c>
      <c r="AF22" s="1" t="e">
        <f t="shared" si="6"/>
        <v>#DIV/0!</v>
      </c>
      <c r="AH22" s="1">
        <f t="shared" si="8"/>
        <v>0.2051855069214818</v>
      </c>
      <c r="AI22" s="1">
        <f t="shared" si="9"/>
        <v>8.1161107800908752E-2</v>
      </c>
      <c r="AJ22" s="1">
        <f t="shared" si="10"/>
        <v>9.2841553342889988E-2</v>
      </c>
      <c r="AK22" s="1">
        <f t="shared" si="11"/>
        <v>3.5592302225251116</v>
      </c>
      <c r="AL22" s="1" t="b">
        <f t="shared" si="12"/>
        <v>0</v>
      </c>
      <c r="AM22" s="1">
        <f t="shared" si="13"/>
        <v>6.7055604561264532</v>
      </c>
      <c r="AN22" s="1" t="b">
        <f t="shared" si="14"/>
        <v>0</v>
      </c>
      <c r="AO22" s="1">
        <v>9.4879999999999995</v>
      </c>
    </row>
    <row r="23" spans="1:41">
      <c r="A23" s="7">
        <v>20</v>
      </c>
      <c r="B23" s="7" t="s">
        <v>45</v>
      </c>
      <c r="C23" s="7" t="s">
        <v>46</v>
      </c>
      <c r="D23" s="7" t="s">
        <v>45</v>
      </c>
      <c r="E23" s="7" t="s">
        <v>46</v>
      </c>
      <c r="F23" s="2" t="b">
        <f t="shared" si="7"/>
        <v>0</v>
      </c>
      <c r="G23" s="2" t="b">
        <f t="shared" si="5"/>
        <v>0</v>
      </c>
      <c r="H23" s="1" t="s">
        <v>285</v>
      </c>
      <c r="M23" s="1">
        <f>PRODUCT(SUM(PRODUCT(R23,overview!$J$8),PRODUCT(W23,overview!$K$8),PRODUCT(AB23,overview!$L$8)),1/SUM(overview!$J$8:$L$8))</f>
        <v>1.0352619047619045</v>
      </c>
      <c r="N23" s="1">
        <f>PRODUCT(SUM(PRODUCT(S23,overview!$J$8),PRODUCT(X23,overview!$K$8),PRODUCT(AC23,overview!$L$8)),1/SUM(overview!$J$8:$L$8))</f>
        <v>1.9647380952380953</v>
      </c>
      <c r="O23" s="1">
        <f t="shared" si="1"/>
        <v>10</v>
      </c>
      <c r="P23" s="1">
        <f t="shared" si="2"/>
        <v>0</v>
      </c>
      <c r="Q23" s="1">
        <f t="shared" si="0"/>
        <v>0</v>
      </c>
      <c r="R23" s="1">
        <v>1.0189999999999999</v>
      </c>
      <c r="S23" s="1">
        <v>1.9810000000000001</v>
      </c>
      <c r="T23" s="1">
        <v>3</v>
      </c>
      <c r="U23" s="1">
        <v>0</v>
      </c>
      <c r="V23" s="1">
        <f t="shared" si="3"/>
        <v>0</v>
      </c>
      <c r="W23" s="4">
        <v>1.0449999999999999</v>
      </c>
      <c r="X23" s="4">
        <v>1.9550000000000001</v>
      </c>
      <c r="Y23" s="1">
        <v>7</v>
      </c>
      <c r="Z23" s="1">
        <v>0</v>
      </c>
      <c r="AA23" s="1">
        <f t="shared" si="4"/>
        <v>0</v>
      </c>
      <c r="AB23" s="1">
        <v>1</v>
      </c>
      <c r="AC23" s="1">
        <v>2</v>
      </c>
      <c r="AD23" s="1">
        <v>0</v>
      </c>
      <c r="AE23" s="1">
        <v>0</v>
      </c>
      <c r="AF23" s="1" t="e">
        <f t="shared" si="6"/>
        <v>#DIV/0!</v>
      </c>
      <c r="AH23" s="1">
        <f t="shared" si="8"/>
        <v>0.20706067015726248</v>
      </c>
      <c r="AI23" s="1">
        <f t="shared" si="9"/>
        <v>7.9615065554943854E-2</v>
      </c>
      <c r="AJ23" s="1">
        <f t="shared" si="10"/>
        <v>8.7413300693594445E-2</v>
      </c>
      <c r="AK23" s="1">
        <f t="shared" si="11"/>
        <v>2.2836039116607632</v>
      </c>
      <c r="AL23" s="1" t="b">
        <f t="shared" si="12"/>
        <v>0</v>
      </c>
      <c r="AM23" s="1">
        <f t="shared" si="13"/>
        <v>4.4348851837452852</v>
      </c>
      <c r="AN23" s="1" t="b">
        <f t="shared" si="14"/>
        <v>0</v>
      </c>
      <c r="AO23" s="1">
        <v>9.4879999999999995</v>
      </c>
    </row>
    <row r="24" spans="1:41">
      <c r="A24" s="7">
        <v>21</v>
      </c>
      <c r="B24" s="7" t="s">
        <v>85</v>
      </c>
      <c r="C24" s="7" t="s">
        <v>86</v>
      </c>
      <c r="D24" s="7" t="s">
        <v>85</v>
      </c>
      <c r="E24" s="7" t="s">
        <v>86</v>
      </c>
      <c r="F24" s="2" t="b">
        <f t="shared" si="7"/>
        <v>0</v>
      </c>
      <c r="G24" s="2" t="b">
        <f t="shared" si="5"/>
        <v>0</v>
      </c>
      <c r="H24" s="1" t="s">
        <v>285</v>
      </c>
      <c r="I24" s="1" t="s">
        <v>182</v>
      </c>
      <c r="M24" s="1">
        <f>PRODUCT(SUM(PRODUCT(R24,overview!$J$8),PRODUCT(W24,overview!$K$8),PRODUCT(AB24,overview!$L$8)),1/SUM(overview!$J$8:$L$8))</f>
        <v>6.1071428571428568E-2</v>
      </c>
      <c r="N24" s="1">
        <f>PRODUCT(SUM(PRODUCT(S24,overview!$J$8),PRODUCT(X24,overview!$K$8),PRODUCT(AC24,overview!$L$8)),1/SUM(overview!$J$8:$L$8))</f>
        <v>2.9389285714285709</v>
      </c>
      <c r="O24" s="1">
        <f t="shared" si="1"/>
        <v>0</v>
      </c>
      <c r="P24" s="1">
        <f t="shared" si="2"/>
        <v>9</v>
      </c>
      <c r="Q24" s="1" t="e">
        <f t="shared" si="0"/>
        <v>#DIV/0!</v>
      </c>
      <c r="R24" s="1">
        <v>0</v>
      </c>
      <c r="S24" s="1">
        <v>3</v>
      </c>
      <c r="T24" s="1">
        <v>0</v>
      </c>
      <c r="U24" s="1">
        <v>0</v>
      </c>
      <c r="V24" s="1" t="e">
        <f t="shared" si="3"/>
        <v>#DIV/0!</v>
      </c>
      <c r="W24" s="4">
        <v>9.5000000000000001E-2</v>
      </c>
      <c r="X24" s="4">
        <v>2.9049999999999998</v>
      </c>
      <c r="Y24" s="1">
        <v>0</v>
      </c>
      <c r="Z24" s="1">
        <v>9</v>
      </c>
      <c r="AA24" s="1" t="e">
        <f t="shared" si="4"/>
        <v>#DIV/0!</v>
      </c>
      <c r="AB24" s="1">
        <v>0</v>
      </c>
      <c r="AC24" s="1">
        <v>3</v>
      </c>
      <c r="AD24" s="1">
        <v>0</v>
      </c>
      <c r="AE24" s="1">
        <v>0</v>
      </c>
      <c r="AF24" s="1" t="e">
        <f t="shared" si="6"/>
        <v>#DIV/0!</v>
      </c>
      <c r="AH24" s="1">
        <f t="shared" si="8"/>
        <v>0.19441090674434683</v>
      </c>
      <c r="AI24" s="1">
        <f t="shared" si="9"/>
        <v>8.2127559161767352E-2</v>
      </c>
      <c r="AJ24" s="1">
        <f t="shared" si="10"/>
        <v>0.16158421805586928</v>
      </c>
      <c r="AK24" s="1">
        <f t="shared" si="11"/>
        <v>4.6482491472626224</v>
      </c>
      <c r="AL24" s="1" t="b">
        <f t="shared" si="12"/>
        <v>0</v>
      </c>
      <c r="AM24" s="1">
        <f t="shared" si="13"/>
        <v>2.6404860206173759</v>
      </c>
      <c r="AN24" s="1" t="b">
        <f t="shared" si="14"/>
        <v>0</v>
      </c>
      <c r="AO24" s="1">
        <v>9.4879999999999995</v>
      </c>
    </row>
    <row r="25" spans="1:41">
      <c r="A25" s="7">
        <v>22</v>
      </c>
      <c r="B25" s="7" t="s">
        <v>98</v>
      </c>
      <c r="C25" s="7" t="s">
        <v>50</v>
      </c>
      <c r="D25" s="7" t="s">
        <v>98</v>
      </c>
      <c r="E25" s="7" t="s">
        <v>50</v>
      </c>
      <c r="F25" s="2" t="b">
        <f t="shared" si="7"/>
        <v>0</v>
      </c>
      <c r="G25" s="2" t="b">
        <f t="shared" si="5"/>
        <v>0</v>
      </c>
      <c r="H25" s="1" t="s">
        <v>285</v>
      </c>
      <c r="I25" s="1" t="s">
        <v>182</v>
      </c>
      <c r="J25" s="1" t="s">
        <v>184</v>
      </c>
      <c r="M25" s="1">
        <f>PRODUCT(SUM(PRODUCT(R25,overview!$J$8),PRODUCT(W25,overview!$K$8),PRODUCT(AB25,overview!$L$8)),1/SUM(overview!$J$8:$L$8))</f>
        <v>0.33299999999999996</v>
      </c>
      <c r="N25" s="1">
        <f>PRODUCT(SUM(PRODUCT(S25,overview!$J$8),PRODUCT(X25,overview!$K$8),PRODUCT(AC25,overview!$L$8)),1/SUM(overview!$J$8:$L$8))</f>
        <v>2.6669999999999998</v>
      </c>
      <c r="O25" s="1">
        <f t="shared" si="1"/>
        <v>9</v>
      </c>
      <c r="P25" s="1">
        <f t="shared" si="2"/>
        <v>2</v>
      </c>
      <c r="Q25" s="1">
        <f t="shared" si="0"/>
        <v>2.7746531683539556E-2</v>
      </c>
      <c r="R25" s="1">
        <v>0.33300000000000002</v>
      </c>
      <c r="S25" s="1">
        <v>2.6669999999999998</v>
      </c>
      <c r="T25" s="1">
        <v>6</v>
      </c>
      <c r="U25" s="1">
        <v>0</v>
      </c>
      <c r="V25" s="1">
        <f t="shared" si="3"/>
        <v>0</v>
      </c>
      <c r="W25" s="4">
        <v>0.33300000000000002</v>
      </c>
      <c r="X25" s="4">
        <v>2.6669999999999998</v>
      </c>
      <c r="Y25" s="1">
        <v>3</v>
      </c>
      <c r="Z25" s="1">
        <v>2</v>
      </c>
      <c r="AA25" s="1">
        <f t="shared" si="4"/>
        <v>8.3239595050618675E-2</v>
      </c>
      <c r="AB25" s="1">
        <v>0.33300000000000002</v>
      </c>
      <c r="AC25" s="1">
        <v>2.6669999999999998</v>
      </c>
      <c r="AD25" s="1">
        <v>0</v>
      </c>
      <c r="AE25" s="1">
        <v>0</v>
      </c>
      <c r="AF25" s="1" t="e">
        <f t="shared" si="6"/>
        <v>#DIV/0!</v>
      </c>
      <c r="AH25" s="1">
        <f t="shared" si="8"/>
        <v>0.15555169982390787</v>
      </c>
      <c r="AI25" s="1">
        <f t="shared" si="9"/>
        <v>7.9470945775018634E-2</v>
      </c>
      <c r="AJ25" s="1">
        <f t="shared" si="10"/>
        <v>0.23855276985437621</v>
      </c>
      <c r="AK25" s="1">
        <f t="shared" si="11"/>
        <v>11.43104389761768</v>
      </c>
      <c r="AL25" s="1" t="b">
        <f t="shared" si="12"/>
        <v>1</v>
      </c>
      <c r="AM25" s="1">
        <f t="shared" si="13"/>
        <v>1.9916849793390192</v>
      </c>
      <c r="AN25" s="1" t="b">
        <f t="shared" si="14"/>
        <v>0</v>
      </c>
      <c r="AO25" s="1">
        <v>9.4879999999999995</v>
      </c>
    </row>
    <row r="26" spans="1:41">
      <c r="A26" s="7">
        <v>23</v>
      </c>
      <c r="B26" s="7" t="s">
        <v>45</v>
      </c>
      <c r="C26" s="7" t="s">
        <v>46</v>
      </c>
      <c r="D26" s="7" t="s">
        <v>45</v>
      </c>
      <c r="E26" s="7" t="s">
        <v>46</v>
      </c>
      <c r="F26" s="2" t="b">
        <f t="shared" si="7"/>
        <v>0</v>
      </c>
      <c r="G26" s="2" t="b">
        <f t="shared" si="5"/>
        <v>0</v>
      </c>
      <c r="H26" s="1" t="s">
        <v>285</v>
      </c>
      <c r="M26" s="1">
        <f>PRODUCT(SUM(PRODUCT(R26,overview!$J$8),PRODUCT(W26,overview!$K$8),PRODUCT(AB26,overview!$L$8)),1/SUM(overview!$J$8:$L$8))</f>
        <v>1.0081190476190474</v>
      </c>
      <c r="N26" s="1">
        <f>PRODUCT(SUM(PRODUCT(S26,overview!$J$8),PRODUCT(X26,overview!$K$8),PRODUCT(AC26,overview!$L$8)),1/SUM(overview!$J$8:$L$8))</f>
        <v>1.9918809523809524</v>
      </c>
      <c r="O26" s="1">
        <f t="shared" si="1"/>
        <v>7</v>
      </c>
      <c r="P26" s="1">
        <f t="shared" si="2"/>
        <v>1</v>
      </c>
      <c r="Q26" s="1">
        <f t="shared" si="0"/>
        <v>7.2302015153352106E-2</v>
      </c>
      <c r="R26" s="1">
        <v>1.0069999999999999</v>
      </c>
      <c r="S26" s="1">
        <v>1.9930000000000001</v>
      </c>
      <c r="T26" s="1">
        <v>2</v>
      </c>
      <c r="U26" s="1">
        <v>0</v>
      </c>
      <c r="V26" s="1">
        <f t="shared" si="3"/>
        <v>0</v>
      </c>
      <c r="W26" s="4">
        <v>1.0089999999999999</v>
      </c>
      <c r="X26" s="4">
        <v>1.9910000000000001</v>
      </c>
      <c r="Y26" s="1">
        <v>5</v>
      </c>
      <c r="Z26" s="1">
        <v>1</v>
      </c>
      <c r="AA26" s="1">
        <f t="shared" si="4"/>
        <v>0.10135610246107483</v>
      </c>
      <c r="AB26" s="1">
        <v>1</v>
      </c>
      <c r="AC26" s="1">
        <v>2</v>
      </c>
      <c r="AD26" s="1">
        <v>0</v>
      </c>
      <c r="AE26" s="1">
        <v>0</v>
      </c>
      <c r="AF26" s="1" t="e">
        <f t="shared" si="6"/>
        <v>#DIV/0!</v>
      </c>
      <c r="AH26" s="1">
        <f t="shared" si="8"/>
        <v>0.17423948656562077</v>
      </c>
      <c r="AI26" s="1">
        <f t="shared" si="9"/>
        <v>0.12695152259184955</v>
      </c>
      <c r="AJ26" s="1">
        <f t="shared" si="10"/>
        <v>0.51524390243902429</v>
      </c>
      <c r="AK26" s="1">
        <f t="shared" si="11"/>
        <v>24.451659387635356</v>
      </c>
      <c r="AL26" s="1" t="b">
        <f t="shared" si="12"/>
        <v>1</v>
      </c>
      <c r="AM26" s="1">
        <f t="shared" si="13"/>
        <v>1.6218915021705189</v>
      </c>
      <c r="AN26" s="1" t="b">
        <f t="shared" si="14"/>
        <v>0</v>
      </c>
      <c r="AO26" s="1">
        <v>9.4879999999999995</v>
      </c>
    </row>
    <row r="27" spans="1:41">
      <c r="A27" s="7">
        <v>24</v>
      </c>
      <c r="B27" s="7" t="s">
        <v>77</v>
      </c>
      <c r="C27" s="7" t="s">
        <v>78</v>
      </c>
      <c r="D27" s="7" t="s">
        <v>98</v>
      </c>
      <c r="E27" s="7" t="s">
        <v>50</v>
      </c>
      <c r="F27" s="2" t="b">
        <f t="shared" si="7"/>
        <v>0</v>
      </c>
      <c r="G27" s="2" t="b">
        <f t="shared" si="5"/>
        <v>0</v>
      </c>
      <c r="H27" s="1" t="s">
        <v>285</v>
      </c>
      <c r="I27" s="1" t="s">
        <v>182</v>
      </c>
      <c r="J27" s="1" t="s">
        <v>185</v>
      </c>
      <c r="M27" s="1">
        <f>PRODUCT(SUM(PRODUCT(R27,overview!$J$8),PRODUCT(W27,overview!$K$8),PRODUCT(AB27,overview!$L$8)),1/SUM(overview!$J$8:$L$8))</f>
        <v>0.78749999999999998</v>
      </c>
      <c r="N27" s="1">
        <f>PRODUCT(SUM(PRODUCT(S27,overview!$J$8),PRODUCT(X27,overview!$K$8),PRODUCT(AC27,overview!$L$8)),1/SUM(overview!$J$8:$L$8))</f>
        <v>2.2124999999999999</v>
      </c>
      <c r="O27" s="1">
        <f t="shared" si="1"/>
        <v>9.8000000000000007</v>
      </c>
      <c r="P27" s="1">
        <f t="shared" si="2"/>
        <v>14.2</v>
      </c>
      <c r="Q27" s="1">
        <f t="shared" si="0"/>
        <v>0.51573849878934619</v>
      </c>
      <c r="R27" s="1">
        <v>0.79900000000000004</v>
      </c>
      <c r="S27" s="1">
        <v>2.2010000000000001</v>
      </c>
      <c r="T27" s="1">
        <v>2.8</v>
      </c>
      <c r="U27" s="1">
        <v>4.2</v>
      </c>
      <c r="V27" s="1">
        <f t="shared" si="3"/>
        <v>0.544525215810995</v>
      </c>
      <c r="W27" s="4">
        <v>0.79800000000000004</v>
      </c>
      <c r="X27" s="4">
        <v>2.202</v>
      </c>
      <c r="Y27" s="1">
        <v>6</v>
      </c>
      <c r="Z27" s="1">
        <v>9</v>
      </c>
      <c r="AA27" s="1">
        <f t="shared" si="4"/>
        <v>0.54359673024523159</v>
      </c>
      <c r="AB27" s="1">
        <v>0.34300000000000003</v>
      </c>
      <c r="AC27" s="1">
        <v>2.657</v>
      </c>
      <c r="AD27" s="1">
        <v>1</v>
      </c>
      <c r="AE27" s="1">
        <v>1</v>
      </c>
      <c r="AF27" s="1">
        <f t="shared" si="6"/>
        <v>0.3559322033898305</v>
      </c>
      <c r="AH27" s="1">
        <f t="shared" si="8"/>
        <v>0.22507842519750779</v>
      </c>
      <c r="AI27" s="1">
        <f t="shared" si="9"/>
        <v>0.13879685676404269</v>
      </c>
      <c r="AJ27" s="1">
        <f t="shared" si="10"/>
        <v>0.58074607022757496</v>
      </c>
      <c r="AK27" s="1">
        <f t="shared" si="11"/>
        <v>58.269159706703945</v>
      </c>
      <c r="AL27" s="1" t="b">
        <f t="shared" si="12"/>
        <v>1</v>
      </c>
      <c r="AM27" s="1">
        <f t="shared" si="13"/>
        <v>1.2150187070097715</v>
      </c>
      <c r="AN27" s="1" t="b">
        <f t="shared" si="14"/>
        <v>0</v>
      </c>
      <c r="AO27" s="1">
        <v>9.4879999999999995</v>
      </c>
    </row>
    <row r="28" spans="1:41">
      <c r="A28" s="7">
        <v>25</v>
      </c>
      <c r="B28" s="7" t="s">
        <v>47</v>
      </c>
      <c r="C28" s="7" t="s">
        <v>48</v>
      </c>
      <c r="D28" s="7" t="s">
        <v>79</v>
      </c>
      <c r="E28" s="7" t="s">
        <v>48</v>
      </c>
      <c r="F28" s="2" t="b">
        <f t="shared" si="7"/>
        <v>1</v>
      </c>
      <c r="G28" s="2" t="b">
        <f t="shared" si="5"/>
        <v>0</v>
      </c>
      <c r="H28" s="1" t="s">
        <v>285</v>
      </c>
      <c r="I28" s="1" t="s">
        <v>182</v>
      </c>
      <c r="J28" s="1" t="s">
        <v>184</v>
      </c>
      <c r="M28" s="1">
        <f>PRODUCT(SUM(PRODUCT(R28,overview!$J$8),PRODUCT(W28,overview!$K$8),PRODUCT(AB28,overview!$L$8)),1/SUM(overview!$J$8:$L$8))</f>
        <v>0.95971428571428563</v>
      </c>
      <c r="N28" s="1">
        <f>PRODUCT(SUM(PRODUCT(S28,overview!$J$8),PRODUCT(X28,overview!$K$8),PRODUCT(AC28,overview!$L$8)),1/SUM(overview!$J$8:$L$8))</f>
        <v>2.040285714285714</v>
      </c>
      <c r="O28" s="1">
        <f t="shared" si="1"/>
        <v>11</v>
      </c>
      <c r="P28" s="1">
        <f t="shared" si="2"/>
        <v>5</v>
      </c>
      <c r="Q28" s="1">
        <f t="shared" si="0"/>
        <v>0.21381013608992888</v>
      </c>
      <c r="R28" s="1">
        <v>0.90600000000000003</v>
      </c>
      <c r="S28" s="1">
        <v>2.0939999999999999</v>
      </c>
      <c r="T28" s="1">
        <v>2</v>
      </c>
      <c r="U28" s="1">
        <v>1</v>
      </c>
      <c r="V28" s="1">
        <f t="shared" si="3"/>
        <v>0.21633237822349571</v>
      </c>
      <c r="W28" s="4">
        <v>0.98599999999999999</v>
      </c>
      <c r="X28" s="4">
        <v>2.0139999999999998</v>
      </c>
      <c r="Y28" s="1">
        <v>8</v>
      </c>
      <c r="Z28" s="1">
        <v>4</v>
      </c>
      <c r="AA28" s="1">
        <f t="shared" si="4"/>
        <v>0.2447864945382324</v>
      </c>
      <c r="AB28" s="1">
        <v>1.002</v>
      </c>
      <c r="AC28" s="1">
        <v>1.998</v>
      </c>
      <c r="AD28" s="1">
        <v>1</v>
      </c>
      <c r="AE28" s="1">
        <v>0</v>
      </c>
      <c r="AF28" s="1">
        <f t="shared" si="6"/>
        <v>0</v>
      </c>
      <c r="AH28" s="1">
        <f t="shared" si="8"/>
        <v>0.25370397431008246</v>
      </c>
      <c r="AI28" s="1">
        <f t="shared" si="9"/>
        <v>0.14482446048181852</v>
      </c>
      <c r="AJ28" s="1">
        <f t="shared" si="10"/>
        <v>0.7487989288808381</v>
      </c>
      <c r="AK28" s="1">
        <f t="shared" si="11"/>
        <v>98.339998299250865</v>
      </c>
      <c r="AL28" s="1" t="b">
        <f t="shared" si="12"/>
        <v>1</v>
      </c>
      <c r="AM28" s="1">
        <f t="shared" si="13"/>
        <v>0.96390991197612519</v>
      </c>
      <c r="AN28" s="1" t="b">
        <f t="shared" si="14"/>
        <v>0</v>
      </c>
      <c r="AO28" s="1">
        <v>9.4879999999999995</v>
      </c>
    </row>
    <row r="29" spans="1:41">
      <c r="A29" s="7">
        <v>26</v>
      </c>
      <c r="B29" s="7" t="s">
        <v>90</v>
      </c>
      <c r="C29" s="7" t="s">
        <v>91</v>
      </c>
      <c r="D29" s="7" t="s">
        <v>90</v>
      </c>
      <c r="E29" s="7" t="s">
        <v>91</v>
      </c>
      <c r="F29" s="2" t="b">
        <f t="shared" si="7"/>
        <v>0</v>
      </c>
      <c r="G29" s="2" t="b">
        <f t="shared" si="5"/>
        <v>0</v>
      </c>
      <c r="H29" s="1" t="s">
        <v>285</v>
      </c>
      <c r="J29" s="1" t="s">
        <v>184</v>
      </c>
      <c r="M29" s="1">
        <f>PRODUCT(SUM(PRODUCT(R29,overview!$J$8),PRODUCT(W29,overview!$K$8),PRODUCT(AB29,overview!$L$8)),1/SUM(overview!$J$8:$L$8))</f>
        <v>7.971428571428571E-2</v>
      </c>
      <c r="N29" s="1">
        <f>PRODUCT(SUM(PRODUCT(S29,overview!$J$8),PRODUCT(X29,overview!$K$8),PRODUCT(AC29,overview!$L$8)),1/SUM(overview!$J$8:$L$8))</f>
        <v>2.9202857142857139</v>
      </c>
      <c r="O29" s="1">
        <f t="shared" si="1"/>
        <v>1.5</v>
      </c>
      <c r="P29" s="1">
        <f t="shared" si="2"/>
        <v>4.5</v>
      </c>
      <c r="Q29" s="1">
        <f t="shared" si="0"/>
        <v>8.1890226005283243E-2</v>
      </c>
      <c r="R29" s="1">
        <v>0</v>
      </c>
      <c r="S29" s="1">
        <v>3</v>
      </c>
      <c r="T29" s="1">
        <v>0</v>
      </c>
      <c r="U29" s="1">
        <v>0</v>
      </c>
      <c r="V29" s="1" t="e">
        <f t="shared" si="3"/>
        <v>#DIV/0!</v>
      </c>
      <c r="W29" s="4">
        <v>0.124</v>
      </c>
      <c r="X29" s="4">
        <v>2.8759999999999999</v>
      </c>
      <c r="Y29" s="1">
        <v>1.5</v>
      </c>
      <c r="Z29" s="1">
        <v>4.5</v>
      </c>
      <c r="AA29" s="1">
        <f t="shared" si="4"/>
        <v>0.12934631432545204</v>
      </c>
      <c r="AB29" s="1">
        <v>0</v>
      </c>
      <c r="AC29" s="1">
        <v>3</v>
      </c>
      <c r="AD29" s="1">
        <v>0</v>
      </c>
      <c r="AE29" s="1">
        <v>0</v>
      </c>
      <c r="AF29" s="1" t="e">
        <f t="shared" si="6"/>
        <v>#DIV/0!</v>
      </c>
      <c r="AH29" s="1">
        <f t="shared" si="8"/>
        <v>0.22425394343619307</v>
      </c>
      <c r="AI29" s="1">
        <f t="shared" si="9"/>
        <v>0.14878230848185128</v>
      </c>
      <c r="AJ29" s="1">
        <f t="shared" si="10"/>
        <v>1.2839953609741954</v>
      </c>
      <c r="AK29" s="1">
        <f t="shared" si="11"/>
        <v>136.42440088727398</v>
      </c>
      <c r="AL29" s="1" t="b">
        <f t="shared" si="12"/>
        <v>1</v>
      </c>
      <c r="AM29" s="1">
        <f t="shared" si="13"/>
        <v>1.0377429430601206</v>
      </c>
      <c r="AN29" s="1" t="b">
        <f t="shared" si="14"/>
        <v>0</v>
      </c>
      <c r="AO29" s="1">
        <v>9.4879999999999995</v>
      </c>
    </row>
    <row r="30" spans="1:41">
      <c r="A30" s="7">
        <v>27</v>
      </c>
      <c r="B30" s="7" t="s">
        <v>101</v>
      </c>
      <c r="C30" s="7" t="s">
        <v>29</v>
      </c>
      <c r="D30" s="7" t="s">
        <v>98</v>
      </c>
      <c r="E30" s="7" t="s">
        <v>50</v>
      </c>
      <c r="F30" s="2" t="b">
        <f t="shared" si="7"/>
        <v>0</v>
      </c>
      <c r="G30" s="2" t="b">
        <f t="shared" si="5"/>
        <v>0</v>
      </c>
      <c r="H30" s="1" t="s">
        <v>285</v>
      </c>
      <c r="J30" s="1" t="s">
        <v>185</v>
      </c>
      <c r="M30" s="1">
        <f>PRODUCT(SUM(PRODUCT(R30,overview!$J$8),PRODUCT(W30,overview!$K$8),PRODUCT(AB30,overview!$L$8)),1/SUM(overview!$J$8:$L$8))</f>
        <v>0.47280952380952379</v>
      </c>
      <c r="N30" s="1">
        <f>PRODUCT(SUM(PRODUCT(S30,overview!$J$8),PRODUCT(X30,overview!$K$8),PRODUCT(AC30,overview!$L$8)),1/SUM(overview!$J$8:$L$8))</f>
        <v>2.5271904761904764</v>
      </c>
      <c r="O30" s="1">
        <f t="shared" si="1"/>
        <v>11.7</v>
      </c>
      <c r="P30" s="1">
        <f t="shared" si="2"/>
        <v>6.3</v>
      </c>
      <c r="Q30" s="1">
        <f t="shared" si="0"/>
        <v>0.10074022753263767</v>
      </c>
      <c r="R30" s="1">
        <v>0.64400000000000002</v>
      </c>
      <c r="S30" s="1">
        <v>2.3559999999999999</v>
      </c>
      <c r="T30" s="1">
        <v>5</v>
      </c>
      <c r="U30" s="1">
        <v>3</v>
      </c>
      <c r="V30" s="1">
        <f t="shared" si="3"/>
        <v>0.1640067911714771</v>
      </c>
      <c r="W30" s="4">
        <v>0.38</v>
      </c>
      <c r="X30" s="4">
        <v>2.62</v>
      </c>
      <c r="Y30" s="1">
        <v>6.7</v>
      </c>
      <c r="Z30" s="1">
        <v>2.2999999999999998</v>
      </c>
      <c r="AA30" s="1">
        <f t="shared" si="4"/>
        <v>4.9789221829782376E-2</v>
      </c>
      <c r="AB30" s="1">
        <v>0.58199999999999996</v>
      </c>
      <c r="AC30" s="1">
        <v>2.4180000000000001</v>
      </c>
      <c r="AD30" s="1">
        <v>0</v>
      </c>
      <c r="AE30" s="1">
        <v>1</v>
      </c>
      <c r="AF30" s="1" t="e">
        <f t="shared" si="6"/>
        <v>#DIV/0!</v>
      </c>
      <c r="AH30" s="1">
        <f t="shared" si="8"/>
        <v>0.23821289644074456</v>
      </c>
      <c r="AI30" s="1">
        <f t="shared" si="9"/>
        <v>0.17888192810393774</v>
      </c>
      <c r="AJ30" s="1">
        <f t="shared" si="10"/>
        <v>1.4199182143465663</v>
      </c>
      <c r="AK30" s="1">
        <f t="shared" si="11"/>
        <v>331.80007591236586</v>
      </c>
      <c r="AL30" s="1" t="b">
        <f t="shared" si="12"/>
        <v>1</v>
      </c>
      <c r="AM30" s="1">
        <f t="shared" si="13"/>
        <v>0.9676133252001865</v>
      </c>
      <c r="AN30" s="1" t="b">
        <f t="shared" si="14"/>
        <v>0</v>
      </c>
      <c r="AO30" s="1">
        <v>9.4879999999999995</v>
      </c>
    </row>
    <row r="31" spans="1:41">
      <c r="A31" s="7">
        <v>28</v>
      </c>
      <c r="B31" s="7" t="s">
        <v>69</v>
      </c>
      <c r="C31" s="7" t="s">
        <v>70</v>
      </c>
      <c r="D31" s="7" t="s">
        <v>69</v>
      </c>
      <c r="E31" s="7" t="s">
        <v>70</v>
      </c>
      <c r="F31" s="2" t="b">
        <f t="shared" si="7"/>
        <v>0</v>
      </c>
      <c r="G31" s="2" t="b">
        <f t="shared" si="5"/>
        <v>0</v>
      </c>
      <c r="H31" s="1" t="s">
        <v>285</v>
      </c>
      <c r="I31" s="1" t="s">
        <v>297</v>
      </c>
      <c r="J31" s="1" t="s">
        <v>287</v>
      </c>
      <c r="M31" s="1">
        <f>PRODUCT(SUM(PRODUCT(R31,overview!$J$8),PRODUCT(W31,overview!$K$8),PRODUCT(AB31,overview!$L$8)),1/SUM(overview!$J$8:$L$8))</f>
        <v>0.99549999999999994</v>
      </c>
      <c r="N31" s="1">
        <f>PRODUCT(SUM(PRODUCT(S31,overview!$J$8),PRODUCT(X31,overview!$K$8),PRODUCT(AC31,overview!$L$8)),1/SUM(overview!$J$8:$L$8))</f>
        <v>2.0044999999999997</v>
      </c>
      <c r="O31" s="1">
        <f t="shared" si="1"/>
        <v>12</v>
      </c>
      <c r="P31" s="1">
        <f t="shared" si="2"/>
        <v>1</v>
      </c>
      <c r="Q31" s="1">
        <f t="shared" si="0"/>
        <v>4.1386048058534963E-2</v>
      </c>
      <c r="R31" s="1">
        <v>1</v>
      </c>
      <c r="S31" s="1">
        <v>2</v>
      </c>
      <c r="T31" s="1">
        <v>1</v>
      </c>
      <c r="U31" s="1">
        <v>0</v>
      </c>
      <c r="V31" s="1">
        <f t="shared" si="3"/>
        <v>0</v>
      </c>
      <c r="W31" s="4">
        <v>0.99299999999999999</v>
      </c>
      <c r="X31" s="4">
        <v>2.0070000000000001</v>
      </c>
      <c r="Y31" s="1">
        <v>11</v>
      </c>
      <c r="Z31" s="1">
        <v>1</v>
      </c>
      <c r="AA31" s="1">
        <f t="shared" si="4"/>
        <v>4.4978937355618968E-2</v>
      </c>
      <c r="AB31" s="1">
        <v>1</v>
      </c>
      <c r="AC31" s="1">
        <v>2</v>
      </c>
      <c r="AD31" s="1">
        <v>0</v>
      </c>
      <c r="AE31" s="1">
        <v>0</v>
      </c>
      <c r="AF31" s="1" t="e">
        <f t="shared" si="6"/>
        <v>#DIV/0!</v>
      </c>
      <c r="AH31" s="1">
        <f t="shared" si="8"/>
        <v>0.260262589330231</v>
      </c>
      <c r="AI31" s="1">
        <f t="shared" si="9"/>
        <v>0.18396018999438379</v>
      </c>
      <c r="AJ31" s="1">
        <f t="shared" si="10"/>
        <v>1.4199182143465665</v>
      </c>
      <c r="AK31" s="1">
        <f>(((SUM(AJ29:AJ33))-(SUM(AI29:AI33)))^2)/(AVERAGE(AI29:AI33))</f>
        <v>448.72583007292951</v>
      </c>
      <c r="AL31" s="1" t="b">
        <f t="shared" si="12"/>
        <v>1</v>
      </c>
      <c r="AM31" s="1">
        <f t="shared" si="13"/>
        <v>0.78883774564856091</v>
      </c>
      <c r="AN31" s="1" t="b">
        <f t="shared" si="14"/>
        <v>0</v>
      </c>
      <c r="AO31" s="1">
        <v>9.4879999999999995</v>
      </c>
    </row>
    <row r="32" spans="1:41">
      <c r="A32" s="7">
        <v>29</v>
      </c>
      <c r="B32" s="7" t="s">
        <v>83</v>
      </c>
      <c r="C32" s="7" t="s">
        <v>61</v>
      </c>
      <c r="D32" s="7" t="s">
        <v>62</v>
      </c>
      <c r="E32" s="7" t="s">
        <v>48</v>
      </c>
      <c r="F32" s="2" t="b">
        <f t="shared" si="7"/>
        <v>1</v>
      </c>
      <c r="G32" s="2" t="b">
        <f t="shared" si="5"/>
        <v>0</v>
      </c>
      <c r="H32" s="1" t="s">
        <v>285</v>
      </c>
      <c r="J32" s="1" t="s">
        <v>184</v>
      </c>
      <c r="M32" s="1">
        <f>PRODUCT(SUM(PRODUCT(R32,overview!$J$8),PRODUCT(W32,overview!$K$8),PRODUCT(AB32,overview!$L$8)),1/SUM(overview!$J$8:$L$8))</f>
        <v>0.95057142857142829</v>
      </c>
      <c r="N32" s="1">
        <f>PRODUCT(SUM(PRODUCT(S32,overview!$J$8),PRODUCT(X32,overview!$K$8),PRODUCT(AC32,overview!$L$8)),1/SUM(overview!$J$8:$L$8))</f>
        <v>2.0494285714285714</v>
      </c>
      <c r="O32" s="1">
        <f t="shared" si="1"/>
        <v>12.7</v>
      </c>
      <c r="P32" s="1">
        <f t="shared" si="2"/>
        <v>11.3</v>
      </c>
      <c r="Q32" s="1">
        <f t="shared" si="0"/>
        <v>0.41269261041240601</v>
      </c>
      <c r="R32" s="1">
        <v>0.93500000000000005</v>
      </c>
      <c r="S32" s="1">
        <v>2.0649999999999999</v>
      </c>
      <c r="T32" s="1">
        <v>6.7</v>
      </c>
      <c r="U32" s="1">
        <v>6.3</v>
      </c>
      <c r="V32" s="1">
        <f t="shared" si="3"/>
        <v>0.42575259296736656</v>
      </c>
      <c r="W32" s="4">
        <v>0.96299999999999997</v>
      </c>
      <c r="X32" s="4">
        <v>2.0369999999999999</v>
      </c>
      <c r="Y32" s="1">
        <v>6</v>
      </c>
      <c r="Z32" s="1">
        <v>3</v>
      </c>
      <c r="AA32" s="1">
        <f t="shared" si="4"/>
        <v>0.23637702503681887</v>
      </c>
      <c r="AB32" s="1">
        <v>0.83299999999999996</v>
      </c>
      <c r="AC32" s="1">
        <v>2.1669999999999998</v>
      </c>
      <c r="AD32" s="1">
        <v>0</v>
      </c>
      <c r="AE32" s="1">
        <v>2</v>
      </c>
      <c r="AF32" s="1" t="e">
        <f t="shared" si="6"/>
        <v>#DIV/0!</v>
      </c>
      <c r="AH32" s="1">
        <f t="shared" si="8"/>
        <v>0.25980143025758518</v>
      </c>
      <c r="AI32" s="1">
        <f t="shared" si="9"/>
        <v>0.17794702339810831</v>
      </c>
      <c r="AJ32" s="1">
        <f t="shared" si="10"/>
        <v>3.4029025570145124</v>
      </c>
      <c r="AK32" s="1">
        <f t="shared" si="11"/>
        <v>502.85276786854195</v>
      </c>
      <c r="AL32" s="1" t="b">
        <f t="shared" si="12"/>
        <v>1</v>
      </c>
      <c r="AM32" s="1">
        <f t="shared" si="13"/>
        <v>0.55728814062727439</v>
      </c>
      <c r="AN32" s="1" t="b">
        <f t="shared" si="14"/>
        <v>0</v>
      </c>
      <c r="AO32" s="1">
        <v>9.4879999999999995</v>
      </c>
    </row>
    <row r="33" spans="1:41">
      <c r="A33" s="7">
        <v>30</v>
      </c>
      <c r="B33" s="7" t="s">
        <v>79</v>
      </c>
      <c r="C33" s="7" t="s">
        <v>48</v>
      </c>
      <c r="D33" s="7" t="s">
        <v>79</v>
      </c>
      <c r="E33" s="7" t="s">
        <v>48</v>
      </c>
      <c r="F33" s="2" t="b">
        <f t="shared" si="7"/>
        <v>0</v>
      </c>
      <c r="G33" s="2" t="b">
        <f t="shared" si="5"/>
        <v>0</v>
      </c>
      <c r="H33" s="1" t="s">
        <v>285</v>
      </c>
      <c r="J33" s="1" t="s">
        <v>186</v>
      </c>
      <c r="M33" s="1">
        <f>PRODUCT(SUM(PRODUCT(R33,overview!$J$8),PRODUCT(W33,overview!$K$8),PRODUCT(AB33,overview!$L$8)),1/SUM(overview!$J$8:$L$8))</f>
        <v>0.87516666666666676</v>
      </c>
      <c r="N33" s="1">
        <f>PRODUCT(SUM(PRODUCT(S33,overview!$J$8),PRODUCT(X33,overview!$K$8),PRODUCT(AC33,overview!$L$8)),1/SUM(overview!$J$8:$L$8))</f>
        <v>2.1248333333333336</v>
      </c>
      <c r="O33" s="1">
        <f t="shared" si="1"/>
        <v>11</v>
      </c>
      <c r="P33" s="1">
        <f t="shared" si="2"/>
        <v>11</v>
      </c>
      <c r="Q33" s="1">
        <f t="shared" si="0"/>
        <v>0.41187544121107539</v>
      </c>
      <c r="R33" s="1">
        <v>0.97199999999999998</v>
      </c>
      <c r="S33" s="1">
        <v>2.028</v>
      </c>
      <c r="T33" s="1">
        <v>5</v>
      </c>
      <c r="U33" s="1">
        <v>1</v>
      </c>
      <c r="V33" s="1">
        <f t="shared" si="3"/>
        <v>9.5857988165680474E-2</v>
      </c>
      <c r="W33" s="4">
        <v>0.80800000000000005</v>
      </c>
      <c r="X33" s="4">
        <v>2.1920000000000002</v>
      </c>
      <c r="Y33" s="1">
        <v>6</v>
      </c>
      <c r="Z33" s="1">
        <v>10</v>
      </c>
      <c r="AA33" s="1">
        <f t="shared" si="4"/>
        <v>0.61435523114355217</v>
      </c>
      <c r="AB33" s="1">
        <v>1.333</v>
      </c>
      <c r="AC33" s="1">
        <v>1.667</v>
      </c>
      <c r="AD33" s="1">
        <v>0</v>
      </c>
      <c r="AE33" s="1">
        <v>0</v>
      </c>
      <c r="AF33" s="1" t="e">
        <f t="shared" si="6"/>
        <v>#DIV/0!</v>
      </c>
      <c r="AH33" s="1">
        <f t="shared" si="8"/>
        <v>0.27903225522738034</v>
      </c>
      <c r="AI33" s="1">
        <f t="shared" si="9"/>
        <v>0.19782315690169364</v>
      </c>
      <c r="AJ33" s="1">
        <f>(SUM(AE$28:AE$42)*SUM(AB$28:AB$42))/(SUM(AD$28:AD$42)*SUM(AC$28:AC$42))</f>
        <v>2.2847499232893522</v>
      </c>
      <c r="AK33" s="1">
        <f t="shared" si="11"/>
        <v>573.50534524502086</v>
      </c>
      <c r="AL33" s="1" t="b">
        <f t="shared" si="12"/>
        <v>1</v>
      </c>
      <c r="AM33" s="1">
        <f t="shared" si="13"/>
        <v>0.55076469710021825</v>
      </c>
      <c r="AN33" s="1" t="b">
        <f t="shared" si="14"/>
        <v>0</v>
      </c>
      <c r="AO33" s="1">
        <v>9.4879999999999995</v>
      </c>
    </row>
    <row r="34" spans="1:41">
      <c r="A34" s="7">
        <v>31</v>
      </c>
      <c r="B34" s="7" t="s">
        <v>47</v>
      </c>
      <c r="C34" s="7" t="s">
        <v>48</v>
      </c>
      <c r="D34" s="7" t="s">
        <v>74</v>
      </c>
      <c r="E34" s="7" t="s">
        <v>1</v>
      </c>
      <c r="F34" s="2" t="b">
        <f t="shared" si="7"/>
        <v>1</v>
      </c>
      <c r="G34" s="2" t="b">
        <f t="shared" si="5"/>
        <v>0</v>
      </c>
      <c r="H34" s="1" t="s">
        <v>285</v>
      </c>
      <c r="J34" s="1" t="s">
        <v>185</v>
      </c>
      <c r="K34" s="1" t="s">
        <v>34</v>
      </c>
      <c r="L34" s="1" t="s">
        <v>187</v>
      </c>
      <c r="M34" s="1">
        <f>PRODUCT(SUM(PRODUCT(R34,overview!$J$8),PRODUCT(W34,overview!$K$8),PRODUCT(AB34,overview!$L$8)),1/SUM(overview!$J$8:$L$8))</f>
        <v>0.97619047619047616</v>
      </c>
      <c r="N34" s="1">
        <f>PRODUCT(SUM(PRODUCT(S34,overview!$J$8),PRODUCT(X34,overview!$K$8),PRODUCT(AC34,overview!$L$8)),1/SUM(overview!$J$8:$L$8))</f>
        <v>2.0238095238095237</v>
      </c>
      <c r="O34" s="1">
        <f t="shared" si="1"/>
        <v>13.8</v>
      </c>
      <c r="P34" s="1">
        <f t="shared" si="2"/>
        <v>12.2</v>
      </c>
      <c r="Q34" s="1">
        <f t="shared" si="0"/>
        <v>0.4264279624893435</v>
      </c>
      <c r="R34" s="1">
        <v>0.90800000000000003</v>
      </c>
      <c r="S34" s="1">
        <v>2.0920000000000001</v>
      </c>
      <c r="T34" s="1">
        <v>1</v>
      </c>
      <c r="U34" s="1">
        <v>0</v>
      </c>
      <c r="V34" s="1">
        <f t="shared" si="3"/>
        <v>0</v>
      </c>
      <c r="W34" s="4">
        <v>1.004</v>
      </c>
      <c r="X34" s="4">
        <v>1.996</v>
      </c>
      <c r="Y34" s="1">
        <v>12.8</v>
      </c>
      <c r="Z34" s="1">
        <v>11.2</v>
      </c>
      <c r="AA34" s="1">
        <f t="shared" si="4"/>
        <v>0.44013026052104204</v>
      </c>
      <c r="AB34" s="1">
        <v>1.18</v>
      </c>
      <c r="AC34" s="1">
        <v>1.82</v>
      </c>
      <c r="AD34" s="1">
        <v>0</v>
      </c>
      <c r="AE34" s="1">
        <v>1</v>
      </c>
      <c r="AF34" s="1" t="e">
        <f t="shared" si="6"/>
        <v>#DIV/0!</v>
      </c>
      <c r="AH34" s="1">
        <f t="shared" si="8"/>
        <v>0.25484678313057979</v>
      </c>
      <c r="AI34" s="1">
        <f t="shared" si="9"/>
        <v>0.22570195689748951</v>
      </c>
      <c r="AJ34" s="1">
        <f>(SUM(AE$28:AE$42)*SUM(AB$28:AB$42))/(SUM(AD$28:AD$42)*SUM(AC$28:AC$42))</f>
        <v>2.2847499232893522</v>
      </c>
      <c r="AK34" s="1">
        <f t="shared" si="11"/>
        <v>961.34157662102075</v>
      </c>
      <c r="AL34" s="1" t="b">
        <f t="shared" si="12"/>
        <v>1</v>
      </c>
      <c r="AM34" s="1">
        <f t="shared" si="13"/>
        <v>0.92304112638338021</v>
      </c>
      <c r="AN34" s="1" t="b">
        <f t="shared" si="14"/>
        <v>0</v>
      </c>
      <c r="AO34" s="1">
        <v>9.4879999999999995</v>
      </c>
    </row>
    <row r="35" spans="1:41">
      <c r="A35" s="7">
        <v>32</v>
      </c>
      <c r="B35" s="7" t="s">
        <v>60</v>
      </c>
      <c r="C35" s="7" t="s">
        <v>61</v>
      </c>
      <c r="D35" s="7" t="s">
        <v>79</v>
      </c>
      <c r="E35" s="7" t="s">
        <v>48</v>
      </c>
      <c r="F35" s="2" t="b">
        <f t="shared" si="7"/>
        <v>1</v>
      </c>
      <c r="G35" s="2" t="b">
        <f t="shared" si="5"/>
        <v>0</v>
      </c>
      <c r="H35" s="1" t="s">
        <v>285</v>
      </c>
      <c r="J35" s="1" t="s">
        <v>185</v>
      </c>
      <c r="M35" s="1">
        <f>PRODUCT(SUM(PRODUCT(R35,overview!$J$8),PRODUCT(W35,overview!$K$8),PRODUCT(AB35,overview!$L$8)),1/SUM(overview!$J$8:$L$8))</f>
        <v>0.97319047619047605</v>
      </c>
      <c r="N35" s="1">
        <f>PRODUCT(SUM(PRODUCT(S35,overview!$J$8),PRODUCT(X35,overview!$K$8),PRODUCT(AC35,overview!$L$8)),1/SUM(overview!$J$8:$L$8))</f>
        <v>2.0268095238095238</v>
      </c>
      <c r="O35" s="1">
        <f t="shared" si="1"/>
        <v>18</v>
      </c>
      <c r="P35" s="1">
        <f t="shared" si="2"/>
        <v>6</v>
      </c>
      <c r="Q35" s="1">
        <f t="shared" si="0"/>
        <v>0.16005294113040275</v>
      </c>
      <c r="R35" s="1">
        <v>1</v>
      </c>
      <c r="S35" s="1">
        <v>2</v>
      </c>
      <c r="T35" s="1">
        <v>7</v>
      </c>
      <c r="U35" s="1">
        <v>1</v>
      </c>
      <c r="V35" s="1">
        <f t="shared" si="3"/>
        <v>7.1428571428571425E-2</v>
      </c>
      <c r="W35" s="4">
        <v>0.94899999999999995</v>
      </c>
      <c r="X35" s="4">
        <v>2.0510000000000002</v>
      </c>
      <c r="Y35" s="1">
        <v>11</v>
      </c>
      <c r="Z35" s="1">
        <v>3</v>
      </c>
      <c r="AA35" s="1">
        <f t="shared" si="4"/>
        <v>0.12619121492841626</v>
      </c>
      <c r="AB35" s="1">
        <v>1.2509999999999999</v>
      </c>
      <c r="AC35" s="1">
        <v>1.7490000000000001</v>
      </c>
      <c r="AD35" s="1">
        <v>0</v>
      </c>
      <c r="AE35" s="1">
        <v>2</v>
      </c>
      <c r="AF35" s="1" t="e">
        <f t="shared" si="6"/>
        <v>#DIV/0!</v>
      </c>
      <c r="AH35" s="1">
        <f t="shared" si="8"/>
        <v>0.27193969632968601</v>
      </c>
      <c r="AI35" s="1">
        <f t="shared" si="9"/>
        <v>0.20941383015981815</v>
      </c>
      <c r="AJ35" s="1">
        <f>(SUM(AE$28:AE$42)*SUM(AB$28:AB$42))/(SUM(AD$28:AD$42)*SUM(AC$28:AC$42))</f>
        <v>2.2847499232893522</v>
      </c>
      <c r="AK35" s="1">
        <f t="shared" si="11"/>
        <v>1061.4186562745529</v>
      </c>
      <c r="AL35" s="1" t="b">
        <f t="shared" si="12"/>
        <v>1</v>
      </c>
      <c r="AM35" s="1">
        <f t="shared" si="13"/>
        <v>1.7252607312184438</v>
      </c>
      <c r="AN35" s="1" t="b">
        <f t="shared" si="14"/>
        <v>0</v>
      </c>
      <c r="AO35" s="1">
        <v>9.4879999999999995</v>
      </c>
    </row>
    <row r="36" spans="1:41">
      <c r="A36" s="7">
        <v>33</v>
      </c>
      <c r="B36" s="7" t="s">
        <v>30</v>
      </c>
      <c r="C36" s="7" t="s">
        <v>31</v>
      </c>
      <c r="D36" s="7" t="s">
        <v>30</v>
      </c>
      <c r="E36" s="7" t="s">
        <v>31</v>
      </c>
      <c r="F36" s="2" t="b">
        <f t="shared" si="7"/>
        <v>0</v>
      </c>
      <c r="G36" s="2" t="b">
        <f t="shared" si="5"/>
        <v>0</v>
      </c>
      <c r="H36" s="1" t="s">
        <v>285</v>
      </c>
      <c r="J36" s="1" t="s">
        <v>186</v>
      </c>
      <c r="M36" s="1">
        <f>PRODUCT(SUM(PRODUCT(R36,overview!$J$8),PRODUCT(W36,overview!$K$8),PRODUCT(AB36,overview!$L$8)),1/SUM(overview!$J$8:$L$8))</f>
        <v>1.0064285714285712</v>
      </c>
      <c r="N36" s="1">
        <f>PRODUCT(SUM(PRODUCT(S36,overview!$J$8),PRODUCT(X36,overview!$K$8),PRODUCT(AC36,overview!$L$8)),1/SUM(overview!$J$8:$L$8))</f>
        <v>1.9935714285714283</v>
      </c>
      <c r="O36" s="1">
        <f t="shared" si="1"/>
        <v>8</v>
      </c>
      <c r="P36" s="1">
        <f t="shared" si="2"/>
        <v>1</v>
      </c>
      <c r="Q36" s="1">
        <f t="shared" si="0"/>
        <v>6.3104621999283406E-2</v>
      </c>
      <c r="R36" s="1">
        <v>1</v>
      </c>
      <c r="S36" s="1">
        <v>2</v>
      </c>
      <c r="T36" s="1">
        <v>3</v>
      </c>
      <c r="U36" s="1">
        <v>0</v>
      </c>
      <c r="V36" s="1">
        <f t="shared" si="3"/>
        <v>0</v>
      </c>
      <c r="W36" s="4">
        <v>1.01</v>
      </c>
      <c r="X36" s="4">
        <v>1.99</v>
      </c>
      <c r="Y36" s="1">
        <v>5</v>
      </c>
      <c r="Z36" s="1">
        <v>1</v>
      </c>
      <c r="AA36" s="1">
        <f t="shared" si="4"/>
        <v>0.1015075376884422</v>
      </c>
      <c r="AB36" s="1">
        <v>1</v>
      </c>
      <c r="AC36" s="1">
        <v>2</v>
      </c>
      <c r="AD36" s="1">
        <v>0</v>
      </c>
      <c r="AE36" s="1">
        <v>0</v>
      </c>
      <c r="AF36" s="1" t="e">
        <f t="shared" si="6"/>
        <v>#DIV/0!</v>
      </c>
      <c r="AH36" s="1">
        <f t="shared" si="8"/>
        <v>0.37249969693296153</v>
      </c>
      <c r="AI36" s="1">
        <f t="shared" si="9"/>
        <v>0.19607950388870113</v>
      </c>
      <c r="AJ36" s="1">
        <f t="shared" ref="AJ36:AJ67" si="15">(SUM(AE32:AE42)*SUM(AB32:AB42))/(SUM(AD32:AD42)*SUM(AC32:AC42))</f>
        <v>4.6641063260550597</v>
      </c>
      <c r="AK36" s="1">
        <f t="shared" si="11"/>
        <v>1330.2735682470443</v>
      </c>
      <c r="AL36" s="1" t="b">
        <f t="shared" si="12"/>
        <v>1</v>
      </c>
      <c r="AM36" s="1">
        <f t="shared" si="13"/>
        <v>2.451822149563923</v>
      </c>
      <c r="AN36" s="1" t="b">
        <f t="shared" si="14"/>
        <v>0</v>
      </c>
      <c r="AO36" s="1">
        <v>9.4879999999999995</v>
      </c>
    </row>
    <row r="37" spans="1:41">
      <c r="A37" s="7">
        <v>34</v>
      </c>
      <c r="B37" s="7" t="s">
        <v>83</v>
      </c>
      <c r="C37" s="7" t="s">
        <v>61</v>
      </c>
      <c r="D37" s="7" t="s">
        <v>83</v>
      </c>
      <c r="E37" s="7" t="s">
        <v>61</v>
      </c>
      <c r="F37" s="2" t="b">
        <f t="shared" si="7"/>
        <v>0</v>
      </c>
      <c r="G37" s="2" t="b">
        <f t="shared" si="5"/>
        <v>0</v>
      </c>
      <c r="H37" s="1" t="s">
        <v>285</v>
      </c>
      <c r="J37" s="1" t="s">
        <v>288</v>
      </c>
      <c r="M37" s="1">
        <f>PRODUCT(SUM(PRODUCT(R37,overview!$J$8),PRODUCT(W37,overview!$K$8),PRODUCT(AB37,overview!$L$8)),1/SUM(overview!$J$8:$L$8))</f>
        <v>0.93730952380952381</v>
      </c>
      <c r="N37" s="1">
        <f>PRODUCT(SUM(PRODUCT(S37,overview!$J$8),PRODUCT(X37,overview!$K$8),PRODUCT(AC37,overview!$L$8)),1/SUM(overview!$J$8:$L$8))</f>
        <v>2.0626904761904763</v>
      </c>
      <c r="O37" s="1">
        <f t="shared" si="1"/>
        <v>8</v>
      </c>
      <c r="P37" s="1">
        <f t="shared" si="2"/>
        <v>7</v>
      </c>
      <c r="Q37" s="1">
        <f t="shared" si="0"/>
        <v>0.3976097445546154</v>
      </c>
      <c r="R37" s="1">
        <v>0.97199999999999998</v>
      </c>
      <c r="S37" s="1">
        <v>2.028</v>
      </c>
      <c r="T37" s="1">
        <v>5</v>
      </c>
      <c r="U37" s="1">
        <v>2</v>
      </c>
      <c r="V37" s="1">
        <f t="shared" si="3"/>
        <v>0.19171597633136095</v>
      </c>
      <c r="W37" s="4">
        <v>0.91700000000000004</v>
      </c>
      <c r="X37" s="4">
        <v>2.0830000000000002</v>
      </c>
      <c r="Y37" s="1">
        <v>3</v>
      </c>
      <c r="Z37" s="1">
        <v>5</v>
      </c>
      <c r="AA37" s="1">
        <f t="shared" si="4"/>
        <v>0.73371739478316511</v>
      </c>
      <c r="AB37" s="1">
        <v>1</v>
      </c>
      <c r="AC37" s="1">
        <v>2</v>
      </c>
      <c r="AD37" s="1">
        <v>0</v>
      </c>
      <c r="AE37" s="1">
        <v>0</v>
      </c>
      <c r="AF37" s="1" t="e">
        <f t="shared" si="6"/>
        <v>#DIV/0!</v>
      </c>
      <c r="AH37" s="1">
        <f t="shared" si="8"/>
        <v>0.38690563795841593</v>
      </c>
      <c r="AI37" s="1">
        <f t="shared" si="9"/>
        <v>0.15384814723315884</v>
      </c>
      <c r="AJ37" s="1">
        <f t="shared" si="15"/>
        <v>3.9091146172903883</v>
      </c>
      <c r="AK37" s="1">
        <f t="shared" si="11"/>
        <v>1587.158141621705</v>
      </c>
      <c r="AL37" s="1" t="b">
        <f t="shared" si="12"/>
        <v>1</v>
      </c>
      <c r="AM37" s="1">
        <f t="shared" si="13"/>
        <v>3.8323556954110551</v>
      </c>
      <c r="AN37" s="1" t="b">
        <f t="shared" si="14"/>
        <v>0</v>
      </c>
      <c r="AO37" s="1">
        <v>9.4879999999999995</v>
      </c>
    </row>
    <row r="38" spans="1:41">
      <c r="A38" s="7">
        <v>35</v>
      </c>
      <c r="B38" s="7" t="s">
        <v>75</v>
      </c>
      <c r="C38" s="7" t="s">
        <v>1</v>
      </c>
      <c r="D38" s="7" t="s">
        <v>32</v>
      </c>
      <c r="E38" s="7" t="s">
        <v>33</v>
      </c>
      <c r="F38" s="2" t="b">
        <f t="shared" si="7"/>
        <v>0</v>
      </c>
      <c r="G38" s="2" t="b">
        <f t="shared" si="5"/>
        <v>1</v>
      </c>
      <c r="H38" s="1" t="s">
        <v>285</v>
      </c>
      <c r="J38" s="1" t="s">
        <v>185</v>
      </c>
      <c r="M38" s="1">
        <f>PRODUCT(SUM(PRODUCT(R38,overview!$J$8),PRODUCT(W38,overview!$K$8),PRODUCT(AB38,overview!$L$8)),1/SUM(overview!$J$8:$L$8))</f>
        <v>0.9093809523809524</v>
      </c>
      <c r="N38" s="1">
        <f>PRODUCT(SUM(PRODUCT(S38,overview!$J$8),PRODUCT(X38,overview!$K$8),PRODUCT(AC38,overview!$L$8)),1/SUM(overview!$J$8:$L$8))</f>
        <v>2.0906190476190472</v>
      </c>
      <c r="O38" s="1">
        <f t="shared" si="1"/>
        <v>9</v>
      </c>
      <c r="P38" s="1">
        <f t="shared" si="2"/>
        <v>13</v>
      </c>
      <c r="Q38" s="1">
        <f t="shared" si="0"/>
        <v>0.6283068481779277</v>
      </c>
      <c r="R38" s="1">
        <v>1.02</v>
      </c>
      <c r="S38" s="1">
        <v>1.98</v>
      </c>
      <c r="T38" s="1">
        <v>5</v>
      </c>
      <c r="U38" s="1">
        <v>4</v>
      </c>
      <c r="V38" s="1">
        <f t="shared" si="3"/>
        <v>0.41212121212121217</v>
      </c>
      <c r="W38" s="4">
        <v>0.86099999999999999</v>
      </c>
      <c r="X38" s="4">
        <v>2.1389999999999998</v>
      </c>
      <c r="Y38" s="1">
        <v>4</v>
      </c>
      <c r="Z38" s="1">
        <v>7</v>
      </c>
      <c r="AA38" s="1">
        <f t="shared" si="4"/>
        <v>0.7044179523141656</v>
      </c>
      <c r="AB38" s="1">
        <v>0.66700000000000004</v>
      </c>
      <c r="AC38" s="1">
        <v>2.3330000000000002</v>
      </c>
      <c r="AD38" s="1">
        <v>0</v>
      </c>
      <c r="AE38" s="1">
        <v>2</v>
      </c>
      <c r="AF38" s="1" t="e">
        <f t="shared" si="6"/>
        <v>#DIV/0!</v>
      </c>
      <c r="AH38" s="1">
        <f t="shared" si="8"/>
        <v>0.29815136954603427</v>
      </c>
      <c r="AI38" s="1">
        <f t="shared" si="9"/>
        <v>0.12959406552647845</v>
      </c>
      <c r="AJ38" s="1">
        <f t="shared" si="15"/>
        <v>3.3713916774274164</v>
      </c>
      <c r="AK38" s="1">
        <f t="shared" si="11"/>
        <v>1780.6744615306077</v>
      </c>
      <c r="AL38" s="1" t="b">
        <f t="shared" si="12"/>
        <v>1</v>
      </c>
      <c r="AM38" s="1">
        <f t="shared" si="13"/>
        <v>6.4910202661966458</v>
      </c>
      <c r="AN38" s="1" t="b">
        <f t="shared" si="14"/>
        <v>0</v>
      </c>
      <c r="AO38" s="1">
        <v>9.4879999999999995</v>
      </c>
    </row>
    <row r="39" spans="1:41">
      <c r="A39" s="7">
        <v>36</v>
      </c>
      <c r="B39" s="7" t="s">
        <v>77</v>
      </c>
      <c r="C39" s="7" t="s">
        <v>78</v>
      </c>
      <c r="D39" s="7" t="s">
        <v>30</v>
      </c>
      <c r="E39" s="7" t="s">
        <v>31</v>
      </c>
      <c r="F39" s="2" t="b">
        <f t="shared" si="7"/>
        <v>0</v>
      </c>
      <c r="G39" s="2" t="b">
        <f t="shared" si="5"/>
        <v>0</v>
      </c>
      <c r="H39" s="1" t="s">
        <v>298</v>
      </c>
      <c r="J39" s="1" t="s">
        <v>185</v>
      </c>
      <c r="M39" s="1">
        <f>PRODUCT(SUM(PRODUCT(R39,overview!$J$8),PRODUCT(W39,overview!$K$8),PRODUCT(AB39,overview!$L$8)),1/SUM(overview!$J$8:$L$8))</f>
        <v>0.89261904761904765</v>
      </c>
      <c r="N39" s="1">
        <f>PRODUCT(SUM(PRODUCT(S39,overview!$J$8),PRODUCT(X39,overview!$K$8),PRODUCT(AC39,overview!$L$8)),1/SUM(overview!$J$8:$L$8))</f>
        <v>2.1073809523809519</v>
      </c>
      <c r="O39" s="1">
        <f t="shared" si="1"/>
        <v>9</v>
      </c>
      <c r="P39" s="1">
        <f t="shared" si="2"/>
        <v>12</v>
      </c>
      <c r="Q39" s="1">
        <f t="shared" si="0"/>
        <v>0.56475727789703623</v>
      </c>
      <c r="R39" s="1">
        <v>0.76800000000000002</v>
      </c>
      <c r="S39" s="1">
        <v>2.2320000000000002</v>
      </c>
      <c r="T39" s="1">
        <v>5</v>
      </c>
      <c r="U39" s="1">
        <v>5</v>
      </c>
      <c r="V39" s="1">
        <f t="shared" si="3"/>
        <v>0.34408602150537632</v>
      </c>
      <c r="W39" s="4">
        <v>0.97</v>
      </c>
      <c r="X39" s="4">
        <v>2.0299999999999998</v>
      </c>
      <c r="Y39" s="1">
        <v>4</v>
      </c>
      <c r="Z39" s="1">
        <v>5</v>
      </c>
      <c r="AA39" s="1">
        <f t="shared" si="4"/>
        <v>0.59729064039408863</v>
      </c>
      <c r="AB39" s="1">
        <v>0.54800000000000004</v>
      </c>
      <c r="AC39" s="1">
        <v>2.452</v>
      </c>
      <c r="AD39" s="1">
        <v>0</v>
      </c>
      <c r="AE39" s="1">
        <v>2</v>
      </c>
      <c r="AF39" s="1" t="e">
        <f t="shared" si="6"/>
        <v>#DIV/0!</v>
      </c>
      <c r="AH39" s="1">
        <f t="shared" si="8"/>
        <v>0.28910277685584695</v>
      </c>
      <c r="AI39" s="1">
        <f t="shared" si="9"/>
        <v>0.13498619119448527</v>
      </c>
      <c r="AJ39" s="1">
        <f t="shared" si="15"/>
        <v>2.7667210440456778</v>
      </c>
      <c r="AK39" s="1">
        <f t="shared" si="11"/>
        <v>1220.2732317056114</v>
      </c>
      <c r="AL39" s="1" t="b">
        <f t="shared" si="12"/>
        <v>1</v>
      </c>
      <c r="AM39" s="1">
        <f t="shared" si="13"/>
        <v>8.2033649883994286</v>
      </c>
      <c r="AN39" s="1" t="b">
        <f t="shared" si="14"/>
        <v>0</v>
      </c>
      <c r="AO39" s="1">
        <v>9.4879999999999995</v>
      </c>
    </row>
    <row r="40" spans="1:41">
      <c r="A40" s="7">
        <v>37</v>
      </c>
      <c r="B40" s="7" t="s">
        <v>97</v>
      </c>
      <c r="C40" s="7" t="s">
        <v>42</v>
      </c>
      <c r="D40" s="7" t="s">
        <v>97</v>
      </c>
      <c r="E40" s="7" t="s">
        <v>42</v>
      </c>
      <c r="F40" s="2" t="b">
        <f t="shared" si="7"/>
        <v>0</v>
      </c>
      <c r="G40" s="2" t="b">
        <f t="shared" si="5"/>
        <v>0</v>
      </c>
      <c r="H40" s="1" t="s">
        <v>298</v>
      </c>
      <c r="J40" s="1" t="s">
        <v>186</v>
      </c>
      <c r="M40" s="1">
        <f>PRODUCT(SUM(PRODUCT(R40,overview!$J$8),PRODUCT(W40,overview!$K$8),PRODUCT(AB40,overview!$L$8)),1/SUM(overview!$J$8:$L$8))</f>
        <v>0.40799999999999997</v>
      </c>
      <c r="N40" s="1">
        <f>PRODUCT(SUM(PRODUCT(S40,overview!$J$8),PRODUCT(X40,overview!$K$8),PRODUCT(AC40,overview!$L$8)),1/SUM(overview!$J$8:$L$8))</f>
        <v>2.5920000000000001</v>
      </c>
      <c r="O40" s="1">
        <f t="shared" si="1"/>
        <v>9</v>
      </c>
      <c r="P40" s="1">
        <f t="shared" si="2"/>
        <v>4</v>
      </c>
      <c r="Q40" s="1">
        <f t="shared" si="0"/>
        <v>6.9958847736625501E-2</v>
      </c>
      <c r="R40" s="1">
        <v>0.36599999999999999</v>
      </c>
      <c r="S40" s="1">
        <v>2.6339999999999999</v>
      </c>
      <c r="T40" s="1">
        <v>4</v>
      </c>
      <c r="U40" s="1">
        <v>4</v>
      </c>
      <c r="V40" s="1">
        <f t="shared" si="3"/>
        <v>0.13895216400911162</v>
      </c>
      <c r="W40" s="4">
        <v>0.42899999999999999</v>
      </c>
      <c r="X40" s="4">
        <v>2.5710000000000002</v>
      </c>
      <c r="Y40" s="1">
        <v>5</v>
      </c>
      <c r="Z40" s="1">
        <v>0</v>
      </c>
      <c r="AA40" s="1">
        <f t="shared" si="4"/>
        <v>0</v>
      </c>
      <c r="AB40" s="1">
        <v>0.42899999999999999</v>
      </c>
      <c r="AC40" s="1">
        <v>2.5710000000000002</v>
      </c>
      <c r="AD40" s="1">
        <v>0</v>
      </c>
      <c r="AE40" s="1">
        <v>0</v>
      </c>
      <c r="AF40" s="1" t="e">
        <f t="shared" si="6"/>
        <v>#DIV/0!</v>
      </c>
      <c r="AH40" s="1">
        <f t="shared" si="8"/>
        <v>0.38221480535804769</v>
      </c>
      <c r="AI40" s="1">
        <f t="shared" si="9"/>
        <v>0.13075133029426611</v>
      </c>
      <c r="AJ40" s="1">
        <f t="shared" si="15"/>
        <v>2.3254208550320938</v>
      </c>
      <c r="AK40" s="1">
        <f t="shared" si="11"/>
        <v>799.87612654774614</v>
      </c>
      <c r="AL40" s="1" t="b">
        <f t="shared" si="12"/>
        <v>1</v>
      </c>
      <c r="AM40" s="1">
        <f t="shared" si="13"/>
        <v>8.460230482421002</v>
      </c>
      <c r="AN40" s="1" t="b">
        <f t="shared" si="14"/>
        <v>0</v>
      </c>
      <c r="AO40" s="1">
        <v>9.4879999999999995</v>
      </c>
    </row>
    <row r="41" spans="1:41">
      <c r="A41" s="7">
        <v>38</v>
      </c>
      <c r="B41" s="7" t="s">
        <v>101</v>
      </c>
      <c r="C41" s="7" t="s">
        <v>29</v>
      </c>
      <c r="D41" s="7" t="s">
        <v>101</v>
      </c>
      <c r="E41" s="7" t="s">
        <v>29</v>
      </c>
      <c r="F41" s="2" t="b">
        <f t="shared" si="7"/>
        <v>0</v>
      </c>
      <c r="G41" s="2" t="b">
        <f t="shared" si="5"/>
        <v>0</v>
      </c>
      <c r="H41" s="1" t="s">
        <v>298</v>
      </c>
      <c r="M41" s="1">
        <f>PRODUCT(SUM(PRODUCT(R41,overview!$J$8),PRODUCT(W41,overview!$K$8),PRODUCT(AB41,overview!$L$8)),1/SUM(overview!$J$8:$L$8))</f>
        <v>0.6895</v>
      </c>
      <c r="N41" s="1">
        <f>PRODUCT(SUM(PRODUCT(S41,overview!$J$8),PRODUCT(X41,overview!$K$8),PRODUCT(AC41,overview!$L$8)),1/SUM(overview!$J$8:$L$8))</f>
        <v>2.3104999999999998</v>
      </c>
      <c r="O41" s="1">
        <f t="shared" si="1"/>
        <v>11</v>
      </c>
      <c r="P41" s="1">
        <f t="shared" si="2"/>
        <v>4</v>
      </c>
      <c r="Q41" s="1">
        <f t="shared" si="0"/>
        <v>0.10851645649308496</v>
      </c>
      <c r="R41" s="1">
        <v>0.66700000000000004</v>
      </c>
      <c r="S41" s="1">
        <v>2.3330000000000002</v>
      </c>
      <c r="T41" s="1">
        <v>3</v>
      </c>
      <c r="U41" s="1">
        <v>0</v>
      </c>
      <c r="V41" s="1">
        <f t="shared" si="3"/>
        <v>0</v>
      </c>
      <c r="W41" s="4">
        <v>0.70199999999999996</v>
      </c>
      <c r="X41" s="4">
        <v>2.298</v>
      </c>
      <c r="Y41" s="1">
        <v>8</v>
      </c>
      <c r="Z41" s="1">
        <v>4</v>
      </c>
      <c r="AA41" s="1">
        <f t="shared" si="4"/>
        <v>0.1527415143603133</v>
      </c>
      <c r="AB41" s="1">
        <v>0.66700000000000004</v>
      </c>
      <c r="AC41" s="1">
        <v>2.3330000000000002</v>
      </c>
      <c r="AD41" s="1">
        <v>0</v>
      </c>
      <c r="AE41" s="1">
        <v>0</v>
      </c>
      <c r="AF41" s="1" t="e">
        <f t="shared" si="6"/>
        <v>#DIV/0!</v>
      </c>
      <c r="AH41" s="1">
        <f t="shared" si="8"/>
        <v>0.37528068503630135</v>
      </c>
      <c r="AI41" s="1">
        <f t="shared" si="9"/>
        <v>0.12823688163476102</v>
      </c>
      <c r="AJ41" s="1">
        <f t="shared" si="15"/>
        <v>1.1627104275160469</v>
      </c>
      <c r="AK41" s="1">
        <f t="shared" si="11"/>
        <v>486.61311716934665</v>
      </c>
      <c r="AL41" s="1" t="b">
        <f t="shared" si="12"/>
        <v>1</v>
      </c>
      <c r="AM41" s="1">
        <f t="shared" si="13"/>
        <v>10.074231373295923</v>
      </c>
      <c r="AN41" s="1" t="b">
        <f t="shared" si="14"/>
        <v>1</v>
      </c>
      <c r="AO41" s="1">
        <v>9.4879999999999995</v>
      </c>
    </row>
    <row r="42" spans="1:41">
      <c r="A42" s="7">
        <v>39</v>
      </c>
      <c r="B42" s="7" t="s">
        <v>28</v>
      </c>
      <c r="C42" s="7" t="s">
        <v>29</v>
      </c>
      <c r="D42" s="7" t="s">
        <v>56</v>
      </c>
      <c r="E42" s="7" t="s">
        <v>31</v>
      </c>
      <c r="F42" s="2" t="b">
        <f t="shared" si="7"/>
        <v>1</v>
      </c>
      <c r="G42" s="2" t="b">
        <f t="shared" si="5"/>
        <v>0</v>
      </c>
      <c r="H42" s="1" t="s">
        <v>298</v>
      </c>
      <c r="J42" s="1" t="s">
        <v>185</v>
      </c>
      <c r="M42" s="1">
        <f>PRODUCT(SUM(PRODUCT(R42,overview!$J$8),PRODUCT(W42,overview!$K$8),PRODUCT(AB42,overview!$L$8)),1/SUM(overview!$J$8:$L$8))</f>
        <v>0.91573809523809513</v>
      </c>
      <c r="N42" s="1">
        <f>PRODUCT(SUM(PRODUCT(S42,overview!$J$8),PRODUCT(X42,overview!$K$8),PRODUCT(AC42,overview!$L$8)),1/SUM(overview!$J$8:$L$8))</f>
        <v>2.0842619047619042</v>
      </c>
      <c r="O42" s="1">
        <f t="shared" si="1"/>
        <v>10</v>
      </c>
      <c r="P42" s="1">
        <f t="shared" si="2"/>
        <v>16</v>
      </c>
      <c r="Q42" s="1">
        <f t="shared" si="0"/>
        <v>0.70297353179725619</v>
      </c>
      <c r="R42" s="1">
        <v>0.70099999999999996</v>
      </c>
      <c r="S42" s="1">
        <v>2.2989999999999999</v>
      </c>
      <c r="T42" s="1">
        <v>6</v>
      </c>
      <c r="U42" s="1">
        <v>2</v>
      </c>
      <c r="V42" s="1">
        <f t="shared" si="3"/>
        <v>0.10163839350442219</v>
      </c>
      <c r="W42" s="4">
        <v>1.0269999999999999</v>
      </c>
      <c r="X42" s="4">
        <v>1.9730000000000001</v>
      </c>
      <c r="Y42" s="1">
        <v>3</v>
      </c>
      <c r="Z42" s="1">
        <v>12</v>
      </c>
      <c r="AA42" s="1">
        <f t="shared" si="4"/>
        <v>2.0821084642676126</v>
      </c>
      <c r="AB42" s="1">
        <v>0.91800000000000004</v>
      </c>
      <c r="AC42" s="1">
        <v>2.0819999999999999</v>
      </c>
      <c r="AD42" s="1">
        <v>1</v>
      </c>
      <c r="AE42" s="1">
        <v>2</v>
      </c>
      <c r="AF42" s="1">
        <f t="shared" si="6"/>
        <v>0.87871691474657021</v>
      </c>
      <c r="AH42" s="1">
        <f t="shared" si="8"/>
        <v>0.34208258986887224</v>
      </c>
      <c r="AI42" s="1">
        <f t="shared" si="9"/>
        <v>0.11985491208656093</v>
      </c>
      <c r="AJ42" s="1">
        <f t="shared" si="15"/>
        <v>1.1627104275160469</v>
      </c>
      <c r="AK42" s="1">
        <f t="shared" si="11"/>
        <v>291.4394798217636</v>
      </c>
      <c r="AL42" s="1" t="b">
        <f t="shared" si="12"/>
        <v>1</v>
      </c>
      <c r="AM42" s="1">
        <f t="shared" si="13"/>
        <v>13.296912845488333</v>
      </c>
      <c r="AN42" s="1" t="b">
        <f t="shared" si="14"/>
        <v>1</v>
      </c>
      <c r="AO42" s="1">
        <v>9.4879999999999995</v>
      </c>
    </row>
    <row r="43" spans="1:41">
      <c r="A43" s="7">
        <v>40</v>
      </c>
      <c r="B43" s="7" t="s">
        <v>30</v>
      </c>
      <c r="C43" s="7" t="s">
        <v>31</v>
      </c>
      <c r="D43" s="7" t="s">
        <v>30</v>
      </c>
      <c r="E43" s="7" t="s">
        <v>31</v>
      </c>
      <c r="F43" s="2" t="b">
        <f t="shared" si="7"/>
        <v>0</v>
      </c>
      <c r="G43" s="2" t="b">
        <f t="shared" si="5"/>
        <v>0</v>
      </c>
      <c r="H43" s="1" t="s">
        <v>298</v>
      </c>
      <c r="M43" s="1">
        <f>PRODUCT(SUM(PRODUCT(R43,overview!$J$8),PRODUCT(W43,overview!$K$8),PRODUCT(AB43,overview!$L$8)),1/SUM(overview!$J$8:$L$8))</f>
        <v>1.0064285714285712</v>
      </c>
      <c r="N43" s="1">
        <f>PRODUCT(SUM(PRODUCT(S43,overview!$J$8),PRODUCT(X43,overview!$K$8),PRODUCT(AC43,overview!$L$8)),1/SUM(overview!$J$8:$L$8))</f>
        <v>1.9935714285714283</v>
      </c>
      <c r="O43" s="1">
        <f t="shared" si="1"/>
        <v>10</v>
      </c>
      <c r="P43" s="1">
        <f t="shared" si="2"/>
        <v>4</v>
      </c>
      <c r="Q43" s="1">
        <f t="shared" si="0"/>
        <v>0.20193479039770693</v>
      </c>
      <c r="R43" s="1">
        <v>1</v>
      </c>
      <c r="S43" s="1">
        <v>2</v>
      </c>
      <c r="T43" s="1">
        <v>5</v>
      </c>
      <c r="U43" s="1">
        <v>0</v>
      </c>
      <c r="V43" s="1">
        <f t="shared" si="3"/>
        <v>0</v>
      </c>
      <c r="W43" s="4">
        <v>1.01</v>
      </c>
      <c r="X43" s="4">
        <v>1.99</v>
      </c>
      <c r="Y43" s="1">
        <v>5</v>
      </c>
      <c r="Z43" s="1">
        <v>4</v>
      </c>
      <c r="AA43" s="1">
        <f t="shared" si="4"/>
        <v>0.4060301507537688</v>
      </c>
      <c r="AB43" s="1">
        <v>1</v>
      </c>
      <c r="AC43" s="1">
        <v>2</v>
      </c>
      <c r="AD43" s="1">
        <v>0</v>
      </c>
      <c r="AE43" s="1">
        <v>0</v>
      </c>
      <c r="AF43" s="1" t="e">
        <f t="shared" si="6"/>
        <v>#DIV/0!</v>
      </c>
      <c r="AH43" s="1">
        <f t="shared" si="8"/>
        <v>0.32433174158845163</v>
      </c>
      <c r="AI43" s="1">
        <f t="shared" si="9"/>
        <v>9.3230346727330923E-2</v>
      </c>
      <c r="AJ43" s="1">
        <f t="shared" si="15"/>
        <v>0.87589000736557832</v>
      </c>
      <c r="AK43" s="1">
        <f t="shared" si="11"/>
        <v>176.69004799150122</v>
      </c>
      <c r="AL43" s="1" t="b">
        <f t="shared" si="12"/>
        <v>1</v>
      </c>
      <c r="AM43" s="1">
        <f t="shared" si="13"/>
        <v>17.165783170001948</v>
      </c>
      <c r="AN43" s="1" t="b">
        <f t="shared" si="14"/>
        <v>1</v>
      </c>
      <c r="AO43" s="1">
        <v>9.4879999999999995</v>
      </c>
    </row>
    <row r="44" spans="1:41">
      <c r="A44" s="7">
        <v>41</v>
      </c>
      <c r="B44" s="7" t="s">
        <v>98</v>
      </c>
      <c r="C44" s="7" t="s">
        <v>50</v>
      </c>
      <c r="D44" s="7" t="s">
        <v>98</v>
      </c>
      <c r="E44" s="7" t="s">
        <v>50</v>
      </c>
      <c r="F44" s="2" t="b">
        <f t="shared" si="7"/>
        <v>0</v>
      </c>
      <c r="G44" s="2" t="b">
        <f t="shared" si="5"/>
        <v>0</v>
      </c>
      <c r="H44" s="1" t="s">
        <v>298</v>
      </c>
      <c r="M44" s="1">
        <f>PRODUCT(SUM(PRODUCT(R44,overview!$J$8),PRODUCT(W44,overview!$K$8),PRODUCT(AB44,overview!$L$8)),1/SUM(overview!$J$8:$L$8))</f>
        <v>0.33299999999999996</v>
      </c>
      <c r="N44" s="1">
        <f>PRODUCT(SUM(PRODUCT(S44,overview!$J$8),PRODUCT(X44,overview!$K$8),PRODUCT(AC44,overview!$L$8)),1/SUM(overview!$J$8:$L$8))</f>
        <v>2.6669999999999998</v>
      </c>
      <c r="O44" s="1">
        <f t="shared" si="1"/>
        <v>13</v>
      </c>
      <c r="P44" s="1">
        <f t="shared" si="2"/>
        <v>0</v>
      </c>
      <c r="Q44" s="1">
        <f t="shared" si="0"/>
        <v>0</v>
      </c>
      <c r="R44" s="1">
        <v>0.33300000000000002</v>
      </c>
      <c r="S44" s="1">
        <v>2.6669999999999998</v>
      </c>
      <c r="T44" s="1">
        <v>6</v>
      </c>
      <c r="U44" s="1">
        <v>0</v>
      </c>
      <c r="V44" s="1">
        <f t="shared" si="3"/>
        <v>0</v>
      </c>
      <c r="W44" s="4">
        <v>0.33300000000000002</v>
      </c>
      <c r="X44" s="4">
        <v>2.6669999999999998</v>
      </c>
      <c r="Y44" s="1">
        <v>7</v>
      </c>
      <c r="Z44" s="1">
        <v>0</v>
      </c>
      <c r="AA44" s="1">
        <f t="shared" si="4"/>
        <v>0</v>
      </c>
      <c r="AB44" s="1">
        <v>0.33300000000000002</v>
      </c>
      <c r="AC44" s="1">
        <v>2.6669999999999998</v>
      </c>
      <c r="AD44" s="1">
        <v>0</v>
      </c>
      <c r="AE44" s="1">
        <v>0</v>
      </c>
      <c r="AF44" s="1" t="e">
        <f t="shared" si="6"/>
        <v>#DIV/0!</v>
      </c>
      <c r="AH44" s="1">
        <f t="shared" si="8"/>
        <v>0.29409211056780643</v>
      </c>
      <c r="AI44" s="1">
        <f t="shared" si="9"/>
        <v>5.8299086286021422E-2</v>
      </c>
      <c r="AJ44" s="1">
        <f t="shared" si="15"/>
        <v>0.5637038272325523</v>
      </c>
      <c r="AK44" s="1">
        <f t="shared" si="11"/>
        <v>155.31576838941615</v>
      </c>
      <c r="AL44" s="1" t="b">
        <f t="shared" si="12"/>
        <v>1</v>
      </c>
      <c r="AM44" s="1">
        <f t="shared" si="13"/>
        <v>23.240024330300365</v>
      </c>
      <c r="AN44" s="1" t="b">
        <f t="shared" si="14"/>
        <v>1</v>
      </c>
      <c r="AO44" s="1">
        <v>9.4879999999999995</v>
      </c>
    </row>
    <row r="45" spans="1:41">
      <c r="A45" s="7">
        <v>42</v>
      </c>
      <c r="B45" s="7" t="s">
        <v>101</v>
      </c>
      <c r="C45" s="7" t="s">
        <v>29</v>
      </c>
      <c r="D45" s="7" t="s">
        <v>101</v>
      </c>
      <c r="E45" s="7" t="s">
        <v>29</v>
      </c>
      <c r="F45" s="2" t="b">
        <f t="shared" si="7"/>
        <v>0</v>
      </c>
      <c r="G45" s="2" t="b">
        <f t="shared" si="5"/>
        <v>0</v>
      </c>
      <c r="H45" s="1" t="s">
        <v>298</v>
      </c>
      <c r="J45" s="1" t="s">
        <v>188</v>
      </c>
      <c r="M45" s="1">
        <f>PRODUCT(SUM(PRODUCT(R45,overview!$J$8),PRODUCT(W45,overview!$K$8),PRODUCT(AB45,overview!$L$8)),1/SUM(overview!$J$8:$L$8))</f>
        <v>0.7068333333333332</v>
      </c>
      <c r="N45" s="1">
        <f>PRODUCT(SUM(PRODUCT(S45,overview!$J$8),PRODUCT(X45,overview!$K$8),PRODUCT(AC45,overview!$L$8)),1/SUM(overview!$J$8:$L$8))</f>
        <v>2.2931666666666661</v>
      </c>
      <c r="O45" s="1">
        <f t="shared" si="1"/>
        <v>8</v>
      </c>
      <c r="P45" s="1">
        <f t="shared" si="2"/>
        <v>8</v>
      </c>
      <c r="Q45" s="1">
        <f t="shared" si="0"/>
        <v>0.30823461007340652</v>
      </c>
      <c r="R45" s="1">
        <v>0.746</v>
      </c>
      <c r="S45" s="1">
        <v>2.254</v>
      </c>
      <c r="T45" s="1">
        <v>3</v>
      </c>
      <c r="U45" s="1">
        <v>2</v>
      </c>
      <c r="V45" s="1">
        <f t="shared" si="3"/>
        <v>0.2206447796509908</v>
      </c>
      <c r="W45" s="4">
        <v>0.68799999999999994</v>
      </c>
      <c r="X45" s="4">
        <v>2.3119999999999998</v>
      </c>
      <c r="Y45" s="1">
        <v>5</v>
      </c>
      <c r="Z45" s="1">
        <v>6</v>
      </c>
      <c r="AA45" s="1">
        <f t="shared" si="4"/>
        <v>0.35709342560553636</v>
      </c>
      <c r="AB45" s="1">
        <v>0.66700000000000004</v>
      </c>
      <c r="AC45" s="1">
        <v>2.3330000000000002</v>
      </c>
      <c r="AD45" s="1">
        <v>0</v>
      </c>
      <c r="AE45" s="1">
        <v>0</v>
      </c>
      <c r="AF45" s="1" t="e">
        <f t="shared" si="6"/>
        <v>#DIV/0!</v>
      </c>
      <c r="AH45" s="1">
        <f t="shared" si="8"/>
        <v>0.30589990432901643</v>
      </c>
      <c r="AI45" s="1">
        <f t="shared" si="9"/>
        <v>2.9000825763831541E-2</v>
      </c>
      <c r="AJ45" s="1">
        <f t="shared" si="15"/>
        <v>0.55547711984054493</v>
      </c>
      <c r="AK45" s="1">
        <f t="shared" si="11"/>
        <v>118.67416415883447</v>
      </c>
      <c r="AL45" s="1" t="b">
        <f t="shared" si="12"/>
        <v>1</v>
      </c>
      <c r="AM45" s="1">
        <f t="shared" si="13"/>
        <v>31.832104300013814</v>
      </c>
      <c r="AN45" s="1" t="b">
        <f t="shared" si="14"/>
        <v>1</v>
      </c>
      <c r="AO45" s="1">
        <v>9.4879999999999995</v>
      </c>
    </row>
    <row r="46" spans="1:41">
      <c r="A46" s="7">
        <v>43</v>
      </c>
      <c r="B46" s="7" t="s">
        <v>56</v>
      </c>
      <c r="C46" s="7" t="s">
        <v>31</v>
      </c>
      <c r="D46" s="7" t="s">
        <v>53</v>
      </c>
      <c r="E46" s="7" t="s">
        <v>33</v>
      </c>
      <c r="F46" s="2" t="b">
        <f t="shared" si="7"/>
        <v>0</v>
      </c>
      <c r="G46" s="2" t="b">
        <f t="shared" si="5"/>
        <v>1</v>
      </c>
      <c r="H46" s="1" t="s">
        <v>298</v>
      </c>
      <c r="M46" s="1">
        <f>PRODUCT(SUM(PRODUCT(R46,overview!$J$8),PRODUCT(W46,overview!$K$8),PRODUCT(AB46,overview!$L$8)),1/SUM(overview!$J$8:$L$8))</f>
        <v>0.71007142857142858</v>
      </c>
      <c r="N46" s="1">
        <f>PRODUCT(SUM(PRODUCT(S46,overview!$J$8),PRODUCT(X46,overview!$K$8),PRODUCT(AC46,overview!$L$8)),1/SUM(overview!$J$8:$L$8))</f>
        <v>2.2899285714285713</v>
      </c>
      <c r="O46" s="1">
        <f t="shared" si="1"/>
        <v>11.7</v>
      </c>
      <c r="P46" s="1">
        <f t="shared" si="2"/>
        <v>17.3</v>
      </c>
      <c r="Q46" s="1">
        <f t="shared" si="0"/>
        <v>0.45850105961151227</v>
      </c>
      <c r="R46" s="1">
        <v>1</v>
      </c>
      <c r="S46" s="1">
        <v>2</v>
      </c>
      <c r="T46" s="1">
        <v>6</v>
      </c>
      <c r="U46" s="1">
        <v>0</v>
      </c>
      <c r="V46" s="1">
        <f t="shared" si="3"/>
        <v>0</v>
      </c>
      <c r="W46" s="4">
        <v>0.54900000000000004</v>
      </c>
      <c r="X46" s="4">
        <v>2.4510000000000001</v>
      </c>
      <c r="Y46" s="1">
        <v>5.7</v>
      </c>
      <c r="Z46" s="1">
        <v>16.3</v>
      </c>
      <c r="AA46" s="1">
        <f t="shared" si="4"/>
        <v>0.64053340204857312</v>
      </c>
      <c r="AB46" s="1">
        <v>1</v>
      </c>
      <c r="AC46" s="1">
        <v>2</v>
      </c>
      <c r="AD46" s="1">
        <v>0</v>
      </c>
      <c r="AE46" s="1">
        <v>1</v>
      </c>
      <c r="AF46" s="1" t="e">
        <f t="shared" si="6"/>
        <v>#DIV/0!</v>
      </c>
      <c r="AH46" s="1">
        <f t="shared" si="8"/>
        <v>0.30031053372256655</v>
      </c>
      <c r="AI46" s="1">
        <f t="shared" si="9"/>
        <v>2.9000825763831541E-2</v>
      </c>
      <c r="AJ46" s="1">
        <f t="shared" si="15"/>
        <v>0.37031807989369647</v>
      </c>
      <c r="AK46" s="1">
        <f t="shared" si="11"/>
        <v>95.114758066442533</v>
      </c>
      <c r="AL46" s="1" t="b">
        <f t="shared" si="12"/>
        <v>1</v>
      </c>
      <c r="AM46" s="1">
        <f t="shared" si="13"/>
        <v>42.24207594768999</v>
      </c>
      <c r="AN46" s="1" t="b">
        <f t="shared" si="14"/>
        <v>1</v>
      </c>
      <c r="AO46" s="1">
        <v>9.4879999999999995</v>
      </c>
    </row>
    <row r="47" spans="1:41">
      <c r="A47" s="7">
        <v>44</v>
      </c>
      <c r="B47" s="7" t="s">
        <v>56</v>
      </c>
      <c r="C47" s="7" t="s">
        <v>31</v>
      </c>
      <c r="D47" s="7" t="s">
        <v>30</v>
      </c>
      <c r="E47" s="7" t="s">
        <v>31</v>
      </c>
      <c r="F47" s="2" t="b">
        <f t="shared" si="7"/>
        <v>0</v>
      </c>
      <c r="G47" s="2" t="b">
        <f t="shared" si="5"/>
        <v>0</v>
      </c>
      <c r="H47" s="1" t="s">
        <v>298</v>
      </c>
      <c r="M47" s="1">
        <f>PRODUCT(SUM(PRODUCT(R47,overview!$J$8),PRODUCT(W47,overview!$K$8),PRODUCT(AB47,overview!$L$8)),1/SUM(overview!$J$8:$L$8))</f>
        <v>1</v>
      </c>
      <c r="N47" s="1">
        <f>PRODUCT(SUM(PRODUCT(S47,overview!$J$8),PRODUCT(X47,overview!$K$8),PRODUCT(AC47,overview!$L$8)),1/SUM(overview!$J$8:$L$8))</f>
        <v>2</v>
      </c>
      <c r="O47" s="1">
        <f t="shared" si="1"/>
        <v>10</v>
      </c>
      <c r="P47" s="1">
        <f t="shared" si="2"/>
        <v>0</v>
      </c>
      <c r="Q47" s="1">
        <f t="shared" si="0"/>
        <v>0</v>
      </c>
      <c r="R47" s="1">
        <v>1</v>
      </c>
      <c r="S47" s="1">
        <v>2</v>
      </c>
      <c r="T47" s="1">
        <v>4</v>
      </c>
      <c r="U47" s="1">
        <v>0</v>
      </c>
      <c r="V47" s="1">
        <f t="shared" si="3"/>
        <v>0</v>
      </c>
      <c r="W47" s="4">
        <v>1</v>
      </c>
      <c r="X47" s="4">
        <v>2</v>
      </c>
      <c r="Y47" s="1">
        <v>5</v>
      </c>
      <c r="Z47" s="1">
        <v>0</v>
      </c>
      <c r="AA47" s="1">
        <f t="shared" si="4"/>
        <v>0</v>
      </c>
      <c r="AB47" s="1">
        <v>1</v>
      </c>
      <c r="AC47" s="1">
        <v>2</v>
      </c>
      <c r="AD47" s="1">
        <v>1</v>
      </c>
      <c r="AE47" s="1">
        <v>0</v>
      </c>
      <c r="AF47" s="1">
        <f t="shared" si="6"/>
        <v>0</v>
      </c>
      <c r="AH47" s="1">
        <f t="shared" si="8"/>
        <v>0.19624839030400076</v>
      </c>
      <c r="AI47" s="1">
        <f t="shared" si="9"/>
        <v>1.5205249173038339E-2</v>
      </c>
      <c r="AJ47" s="1">
        <f t="shared" si="15"/>
        <v>0.16890987959622167</v>
      </c>
      <c r="AK47" s="1">
        <f t="shared" si="11"/>
        <v>83.155592847224142</v>
      </c>
      <c r="AL47" s="1" t="b">
        <f t="shared" si="12"/>
        <v>1</v>
      </c>
      <c r="AM47" s="1">
        <f t="shared" si="13"/>
        <v>50.751245715856456</v>
      </c>
      <c r="AN47" s="1" t="b">
        <f t="shared" si="14"/>
        <v>1</v>
      </c>
      <c r="AO47" s="1">
        <v>9.4879999999999995</v>
      </c>
    </row>
    <row r="48" spans="1:41">
      <c r="A48" s="7">
        <v>45</v>
      </c>
      <c r="B48" s="7" t="s">
        <v>69</v>
      </c>
      <c r="C48" s="7" t="s">
        <v>70</v>
      </c>
      <c r="D48" s="7" t="s">
        <v>69</v>
      </c>
      <c r="E48" s="7" t="s">
        <v>70</v>
      </c>
      <c r="F48" s="2" t="b">
        <f t="shared" si="7"/>
        <v>0</v>
      </c>
      <c r="G48" s="2" t="b">
        <f t="shared" si="5"/>
        <v>0</v>
      </c>
      <c r="H48" s="1" t="s">
        <v>298</v>
      </c>
      <c r="J48" s="1" t="s">
        <v>189</v>
      </c>
      <c r="M48" s="1">
        <f>PRODUCT(SUM(PRODUCT(R48,overview!$J$8),PRODUCT(W48,overview!$K$8),PRODUCT(AB48,overview!$L$8)),1/SUM(overview!$J$8:$L$8))</f>
        <v>1</v>
      </c>
      <c r="N48" s="1">
        <f>PRODUCT(SUM(PRODUCT(S48,overview!$J$8),PRODUCT(X48,overview!$K$8),PRODUCT(AC48,overview!$L$8)),1/SUM(overview!$J$8:$L$8))</f>
        <v>2</v>
      </c>
      <c r="O48" s="1">
        <f t="shared" si="1"/>
        <v>8</v>
      </c>
      <c r="P48" s="1">
        <f t="shared" si="2"/>
        <v>1</v>
      </c>
      <c r="Q48" s="1">
        <f t="shared" si="0"/>
        <v>6.25E-2</v>
      </c>
      <c r="R48" s="1">
        <v>1</v>
      </c>
      <c r="S48" s="1">
        <v>2</v>
      </c>
      <c r="T48" s="1">
        <v>3</v>
      </c>
      <c r="U48" s="1">
        <v>0</v>
      </c>
      <c r="V48" s="1">
        <f t="shared" si="3"/>
        <v>0</v>
      </c>
      <c r="W48" s="4">
        <v>1</v>
      </c>
      <c r="X48" s="4">
        <v>2</v>
      </c>
      <c r="Y48" s="1">
        <v>5</v>
      </c>
      <c r="Z48" s="1">
        <v>1</v>
      </c>
      <c r="AA48" s="1">
        <f t="shared" si="4"/>
        <v>0.1</v>
      </c>
      <c r="AB48" s="1">
        <v>1</v>
      </c>
      <c r="AC48" s="1">
        <v>2</v>
      </c>
      <c r="AD48" s="1">
        <v>0</v>
      </c>
      <c r="AE48" s="1">
        <v>0</v>
      </c>
      <c r="AF48" s="1" t="e">
        <f t="shared" si="6"/>
        <v>#DIV/0!</v>
      </c>
      <c r="AH48" s="1">
        <f t="shared" si="8"/>
        <v>0.17065263283396706</v>
      </c>
      <c r="AI48" s="1">
        <f t="shared" si="9"/>
        <v>1.670466790096263E-2</v>
      </c>
      <c r="AJ48" s="1">
        <f t="shared" si="15"/>
        <v>0.16890987959622167</v>
      </c>
      <c r="AK48" s="1">
        <f t="shared" si="11"/>
        <v>63.463758327831961</v>
      </c>
      <c r="AL48" s="1" t="b">
        <f t="shared" si="12"/>
        <v>1</v>
      </c>
      <c r="AM48" s="1">
        <f t="shared" si="13"/>
        <v>51.681549095045185</v>
      </c>
      <c r="AN48" s="1" t="b">
        <f t="shared" si="14"/>
        <v>1</v>
      </c>
      <c r="AO48" s="1">
        <v>9.4879999999999995</v>
      </c>
    </row>
    <row r="49" spans="1:41">
      <c r="A49" s="7">
        <v>46</v>
      </c>
      <c r="B49" s="7" t="s">
        <v>89</v>
      </c>
      <c r="C49" s="7" t="s">
        <v>70</v>
      </c>
      <c r="D49" s="7" t="s">
        <v>89</v>
      </c>
      <c r="E49" s="7" t="s">
        <v>70</v>
      </c>
      <c r="F49" s="2" t="b">
        <f t="shared" si="7"/>
        <v>0</v>
      </c>
      <c r="G49" s="2" t="b">
        <f t="shared" si="5"/>
        <v>0</v>
      </c>
      <c r="H49" s="1" t="s">
        <v>298</v>
      </c>
      <c r="M49" s="1">
        <f>PRODUCT(SUM(PRODUCT(R49,overview!$J$8),PRODUCT(W49,overview!$K$8),PRODUCT(AB49,overview!$L$8)),1/SUM(overview!$J$8:$L$8))</f>
        <v>1</v>
      </c>
      <c r="N49" s="1">
        <f>PRODUCT(SUM(PRODUCT(S49,overview!$J$8),PRODUCT(X49,overview!$K$8),PRODUCT(AC49,overview!$L$8)),1/SUM(overview!$J$8:$L$8))</f>
        <v>2</v>
      </c>
      <c r="O49" s="1">
        <f t="shared" si="1"/>
        <v>8</v>
      </c>
      <c r="P49" s="1">
        <f t="shared" si="2"/>
        <v>3</v>
      </c>
      <c r="Q49" s="1">
        <f t="shared" si="0"/>
        <v>0.1875</v>
      </c>
      <c r="R49" s="1">
        <v>1</v>
      </c>
      <c r="S49" s="1">
        <v>2</v>
      </c>
      <c r="T49" s="1">
        <v>4</v>
      </c>
      <c r="U49" s="1">
        <v>0</v>
      </c>
      <c r="V49" s="1">
        <f t="shared" si="3"/>
        <v>0</v>
      </c>
      <c r="W49" s="4">
        <v>1</v>
      </c>
      <c r="X49" s="4">
        <v>2</v>
      </c>
      <c r="Y49" s="1">
        <v>4</v>
      </c>
      <c r="Z49" s="1">
        <v>3</v>
      </c>
      <c r="AA49" s="1">
        <f t="shared" si="4"/>
        <v>0.375</v>
      </c>
      <c r="AB49" s="1">
        <v>1</v>
      </c>
      <c r="AC49" s="1">
        <v>2</v>
      </c>
      <c r="AD49" s="1">
        <v>0</v>
      </c>
      <c r="AE49" s="1">
        <v>0</v>
      </c>
      <c r="AF49" s="1" t="e">
        <f t="shared" si="6"/>
        <v>#DIV/0!</v>
      </c>
      <c r="AH49" s="1">
        <f t="shared" si="8"/>
        <v>0.1766198191493151</v>
      </c>
      <c r="AI49" s="1">
        <f t="shared" si="9"/>
        <v>1.7187475452074597E-2</v>
      </c>
      <c r="AJ49" s="1">
        <f t="shared" si="15"/>
        <v>0.17809148070521516</v>
      </c>
      <c r="AK49" s="1">
        <f t="shared" si="11"/>
        <v>43.599729928104189</v>
      </c>
      <c r="AL49" s="1" t="b">
        <f t="shared" si="12"/>
        <v>1</v>
      </c>
      <c r="AM49" s="1">
        <f t="shared" si="13"/>
        <v>43.696987315836452</v>
      </c>
      <c r="AN49" s="1" t="b">
        <f t="shared" si="14"/>
        <v>1</v>
      </c>
      <c r="AO49" s="1">
        <v>9.4879999999999995</v>
      </c>
    </row>
    <row r="50" spans="1:41">
      <c r="A50" s="7">
        <v>47</v>
      </c>
      <c r="B50" s="7" t="s">
        <v>32</v>
      </c>
      <c r="C50" s="7" t="s">
        <v>33</v>
      </c>
      <c r="D50" s="7" t="s">
        <v>32</v>
      </c>
      <c r="E50" s="7" t="s">
        <v>33</v>
      </c>
      <c r="F50" s="2" t="b">
        <f t="shared" si="7"/>
        <v>0</v>
      </c>
      <c r="G50" s="2" t="b">
        <f t="shared" si="5"/>
        <v>0</v>
      </c>
      <c r="H50" s="1" t="s">
        <v>298</v>
      </c>
      <c r="M50" s="1">
        <f>PRODUCT(SUM(PRODUCT(R50,overview!$J$8),PRODUCT(W50,overview!$K$8),PRODUCT(AB50,overview!$L$8)),1/SUM(overview!$J$8:$L$8))</f>
        <v>1</v>
      </c>
      <c r="N50" s="1">
        <f>PRODUCT(SUM(PRODUCT(S50,overview!$J$8),PRODUCT(X50,overview!$K$8),PRODUCT(AC50,overview!$L$8)),1/SUM(overview!$J$8:$L$8))</f>
        <v>2</v>
      </c>
      <c r="O50" s="1">
        <f t="shared" si="1"/>
        <v>10</v>
      </c>
      <c r="P50" s="1">
        <f t="shared" si="2"/>
        <v>0</v>
      </c>
      <c r="Q50" s="1">
        <f t="shared" si="0"/>
        <v>0</v>
      </c>
      <c r="R50" s="1">
        <v>1</v>
      </c>
      <c r="S50" s="1">
        <v>2</v>
      </c>
      <c r="T50" s="1">
        <v>6</v>
      </c>
      <c r="U50" s="1">
        <v>0</v>
      </c>
      <c r="V50" s="1">
        <f t="shared" si="3"/>
        <v>0</v>
      </c>
      <c r="W50" s="4">
        <v>1</v>
      </c>
      <c r="X50" s="4">
        <v>2</v>
      </c>
      <c r="Y50" s="1">
        <v>4</v>
      </c>
      <c r="Z50" s="1">
        <v>0</v>
      </c>
      <c r="AA50" s="1">
        <f t="shared" si="4"/>
        <v>0</v>
      </c>
      <c r="AB50" s="1">
        <v>1</v>
      </c>
      <c r="AC50" s="1">
        <v>2</v>
      </c>
      <c r="AD50" s="1">
        <v>0</v>
      </c>
      <c r="AE50" s="1">
        <v>0</v>
      </c>
      <c r="AF50" s="1" t="e">
        <f t="shared" si="6"/>
        <v>#DIV/0!</v>
      </c>
      <c r="AH50" s="1">
        <f t="shared" si="8"/>
        <v>0.13273630784751816</v>
      </c>
      <c r="AI50" s="1">
        <f t="shared" si="9"/>
        <v>0</v>
      </c>
      <c r="AJ50" s="1">
        <f t="shared" si="15"/>
        <v>0.1875</v>
      </c>
      <c r="AK50" s="1">
        <f t="shared" si="11"/>
        <v>36.971634617972832</v>
      </c>
      <c r="AL50" s="1" t="b">
        <f t="shared" si="12"/>
        <v>1</v>
      </c>
      <c r="AM50" s="1">
        <f t="shared" si="13"/>
        <v>37.160101980679322</v>
      </c>
      <c r="AN50" s="1" t="b">
        <f t="shared" si="14"/>
        <v>1</v>
      </c>
      <c r="AO50" s="1">
        <v>9.4879999999999995</v>
      </c>
    </row>
    <row r="51" spans="1:41">
      <c r="A51" s="7">
        <v>48</v>
      </c>
      <c r="B51" s="7" t="s">
        <v>51</v>
      </c>
      <c r="C51" s="7" t="s">
        <v>52</v>
      </c>
      <c r="D51" s="7" t="s">
        <v>51</v>
      </c>
      <c r="E51" s="7" t="s">
        <v>52</v>
      </c>
      <c r="F51" s="2" t="b">
        <f t="shared" si="7"/>
        <v>0</v>
      </c>
      <c r="G51" s="2" t="b">
        <f t="shared" si="5"/>
        <v>0</v>
      </c>
      <c r="H51" s="1" t="s">
        <v>298</v>
      </c>
      <c r="M51" s="1">
        <f>PRODUCT(SUM(PRODUCT(R51,overview!$J$8),PRODUCT(W51,overview!$K$8),PRODUCT(AB51,overview!$L$8)),1/SUM(overview!$J$8:$L$8))</f>
        <v>0.33299999999999996</v>
      </c>
      <c r="N51" s="1">
        <f>PRODUCT(SUM(PRODUCT(S51,overview!$J$8),PRODUCT(X51,overview!$K$8),PRODUCT(AC51,overview!$L$8)),1/SUM(overview!$J$8:$L$8))</f>
        <v>2.6669999999999998</v>
      </c>
      <c r="O51" s="1">
        <f t="shared" si="1"/>
        <v>6</v>
      </c>
      <c r="P51" s="1">
        <f t="shared" si="2"/>
        <v>0</v>
      </c>
      <c r="Q51" s="1">
        <f t="shared" si="0"/>
        <v>0</v>
      </c>
      <c r="R51" s="1">
        <v>0.33300000000000002</v>
      </c>
      <c r="S51" s="1">
        <v>2.6669999999999998</v>
      </c>
      <c r="T51" s="1">
        <v>4</v>
      </c>
      <c r="U51" s="1">
        <v>0</v>
      </c>
      <c r="V51" s="1">
        <f t="shared" si="3"/>
        <v>0</v>
      </c>
      <c r="W51" s="4">
        <v>0.33300000000000002</v>
      </c>
      <c r="X51" s="4">
        <v>2.6669999999999998</v>
      </c>
      <c r="Y51" s="1">
        <v>2</v>
      </c>
      <c r="Z51" s="1">
        <v>0</v>
      </c>
      <c r="AA51" s="1">
        <f t="shared" si="4"/>
        <v>0</v>
      </c>
      <c r="AB51" s="1">
        <v>0.33300000000000002</v>
      </c>
      <c r="AC51" s="1">
        <v>2.6669999999999998</v>
      </c>
      <c r="AD51" s="1">
        <v>0</v>
      </c>
      <c r="AE51" s="1">
        <v>0</v>
      </c>
      <c r="AF51" s="1" t="e">
        <f t="shared" si="6"/>
        <v>#DIV/0!</v>
      </c>
      <c r="AH51" s="1">
        <f t="shared" si="8"/>
        <v>2.788346820962713E-2</v>
      </c>
      <c r="AI51" s="1">
        <f t="shared" si="9"/>
        <v>0</v>
      </c>
      <c r="AJ51" s="1">
        <f t="shared" si="15"/>
        <v>0</v>
      </c>
      <c r="AK51" s="1">
        <f t="shared" si="11"/>
        <v>35.312152507475638</v>
      </c>
      <c r="AL51" s="1" t="b">
        <f t="shared" si="12"/>
        <v>1</v>
      </c>
      <c r="AM51" s="1">
        <f t="shared" si="13"/>
        <v>39.671496775583897</v>
      </c>
      <c r="AN51" s="1" t="b">
        <f t="shared" si="14"/>
        <v>1</v>
      </c>
      <c r="AO51" s="1">
        <v>9.4879999999999995</v>
      </c>
    </row>
    <row r="52" spans="1:41">
      <c r="A52" s="7">
        <v>49</v>
      </c>
      <c r="B52" s="7" t="s">
        <v>101</v>
      </c>
      <c r="C52" s="7" t="s">
        <v>29</v>
      </c>
      <c r="D52" s="7" t="s">
        <v>28</v>
      </c>
      <c r="E52" s="7" t="s">
        <v>29</v>
      </c>
      <c r="F52" s="2" t="b">
        <f t="shared" si="7"/>
        <v>0</v>
      </c>
      <c r="G52" s="2" t="b">
        <f t="shared" si="5"/>
        <v>1</v>
      </c>
      <c r="H52" s="1" t="s">
        <v>298</v>
      </c>
      <c r="J52" s="1" t="s">
        <v>188</v>
      </c>
      <c r="M52" s="1">
        <f>PRODUCT(SUM(PRODUCT(R52,overview!$J$8),PRODUCT(W52,overview!$K$8),PRODUCT(AB52,overview!$L$8)),1/SUM(overview!$J$8:$L$8))</f>
        <v>0.66700000000000004</v>
      </c>
      <c r="N52" s="1">
        <f>PRODUCT(SUM(PRODUCT(S52,overview!$J$8),PRODUCT(X52,overview!$K$8),PRODUCT(AC52,overview!$L$8)),1/SUM(overview!$J$8:$L$8))</f>
        <v>2.3330000000000002</v>
      </c>
      <c r="O52" s="1">
        <f t="shared" si="1"/>
        <v>8</v>
      </c>
      <c r="P52" s="1">
        <f t="shared" si="2"/>
        <v>0</v>
      </c>
      <c r="Q52" s="1">
        <f t="shared" si="0"/>
        <v>0</v>
      </c>
      <c r="R52" s="1">
        <v>0.66700000000000004</v>
      </c>
      <c r="S52" s="1">
        <v>2.3330000000000002</v>
      </c>
      <c r="T52" s="1">
        <v>3</v>
      </c>
      <c r="U52" s="1">
        <v>0</v>
      </c>
      <c r="V52" s="1">
        <f t="shared" si="3"/>
        <v>0</v>
      </c>
      <c r="W52" s="4">
        <v>0.66700000000000004</v>
      </c>
      <c r="X52" s="4">
        <v>2.3330000000000002</v>
      </c>
      <c r="Y52" s="1">
        <v>4</v>
      </c>
      <c r="Z52" s="1">
        <v>0</v>
      </c>
      <c r="AA52" s="1">
        <f t="shared" si="4"/>
        <v>0</v>
      </c>
      <c r="AB52" s="1">
        <v>0.66700000000000004</v>
      </c>
      <c r="AC52" s="1">
        <v>2.3330000000000002</v>
      </c>
      <c r="AD52" s="1">
        <v>1</v>
      </c>
      <c r="AE52" s="1">
        <v>0</v>
      </c>
      <c r="AF52" s="1">
        <f t="shared" si="6"/>
        <v>0</v>
      </c>
      <c r="AH52" s="1">
        <f t="shared" si="8"/>
        <v>2.7883468209627137E-2</v>
      </c>
      <c r="AI52" s="1">
        <f t="shared" si="9"/>
        <v>0</v>
      </c>
      <c r="AJ52" s="1">
        <f t="shared" si="15"/>
        <v>0</v>
      </c>
      <c r="AK52" s="1">
        <f t="shared" si="11"/>
        <v>7.2584512410595723</v>
      </c>
      <c r="AL52" s="1" t="b">
        <f t="shared" si="12"/>
        <v>0</v>
      </c>
      <c r="AM52" s="1">
        <f t="shared" si="13"/>
        <v>10.029076563851046</v>
      </c>
      <c r="AN52" s="1" t="b">
        <f t="shared" si="14"/>
        <v>1</v>
      </c>
      <c r="AO52" s="1">
        <v>9.4879999999999995</v>
      </c>
    </row>
    <row r="53" spans="1:41">
      <c r="A53" s="7">
        <v>50</v>
      </c>
      <c r="B53" s="7" t="s">
        <v>51</v>
      </c>
      <c r="C53" s="7" t="s">
        <v>52</v>
      </c>
      <c r="D53" s="7" t="s">
        <v>51</v>
      </c>
      <c r="E53" s="7" t="s">
        <v>52</v>
      </c>
      <c r="F53" s="2" t="b">
        <f t="shared" si="7"/>
        <v>0</v>
      </c>
      <c r="G53" s="2" t="b">
        <f t="shared" si="5"/>
        <v>0</v>
      </c>
      <c r="H53" s="1" t="s">
        <v>298</v>
      </c>
      <c r="I53" s="1" t="s">
        <v>183</v>
      </c>
      <c r="M53" s="1">
        <f>PRODUCT(SUM(PRODUCT(R53,overview!$J$8),PRODUCT(W53,overview!$K$8),PRODUCT(AB53,overview!$L$8)),1/SUM(overview!$J$8:$L$8))</f>
        <v>0.33299999999999996</v>
      </c>
      <c r="N53" s="1">
        <f>PRODUCT(SUM(PRODUCT(S53,overview!$J$8),PRODUCT(X53,overview!$K$8),PRODUCT(AC53,overview!$L$8)),1/SUM(overview!$J$8:$L$8))</f>
        <v>2.6669999999999998</v>
      </c>
      <c r="O53" s="1">
        <f t="shared" si="1"/>
        <v>3</v>
      </c>
      <c r="P53" s="1">
        <f t="shared" si="2"/>
        <v>0</v>
      </c>
      <c r="Q53" s="1">
        <f t="shared" si="0"/>
        <v>0</v>
      </c>
      <c r="R53" s="1">
        <v>0.33300000000000002</v>
      </c>
      <c r="S53" s="1">
        <v>2.6669999999999998</v>
      </c>
      <c r="T53" s="1">
        <v>1</v>
      </c>
      <c r="U53" s="1">
        <v>0</v>
      </c>
      <c r="V53" s="1">
        <f t="shared" si="3"/>
        <v>0</v>
      </c>
      <c r="W53" s="4">
        <v>0.33300000000000002</v>
      </c>
      <c r="X53" s="4">
        <v>2.6669999999999998</v>
      </c>
      <c r="Y53" s="1">
        <v>2</v>
      </c>
      <c r="Z53" s="1">
        <v>0</v>
      </c>
      <c r="AA53" s="1">
        <f t="shared" si="4"/>
        <v>0</v>
      </c>
      <c r="AB53" s="1">
        <v>0.33300000000000002</v>
      </c>
      <c r="AC53" s="1">
        <v>2.6669999999999998</v>
      </c>
      <c r="AD53" s="1">
        <v>0</v>
      </c>
      <c r="AE53" s="1">
        <v>0</v>
      </c>
      <c r="AF53" s="1" t="e">
        <f t="shared" si="6"/>
        <v>#DIV/0!</v>
      </c>
      <c r="AH53" s="1">
        <f t="shared" si="8"/>
        <v>2.1348280347995772E-2</v>
      </c>
      <c r="AI53" s="1">
        <f t="shared" si="9"/>
        <v>0</v>
      </c>
      <c r="AJ53" s="1">
        <f t="shared" si="15"/>
        <v>0</v>
      </c>
      <c r="AK53" s="1">
        <f t="shared" si="11"/>
        <v>0.19767955664428927</v>
      </c>
      <c r="AL53" s="1" t="b">
        <f t="shared" si="12"/>
        <v>0</v>
      </c>
      <c r="AM53" s="1">
        <f t="shared" si="13"/>
        <v>0.3298104190756837</v>
      </c>
      <c r="AN53" s="1" t="b">
        <f t="shared" si="14"/>
        <v>0</v>
      </c>
      <c r="AO53" s="1">
        <v>9.4879999999999995</v>
      </c>
    </row>
    <row r="54" spans="1:41">
      <c r="A54" s="7">
        <v>51</v>
      </c>
      <c r="B54" s="7" t="s">
        <v>45</v>
      </c>
      <c r="C54" s="7" t="s">
        <v>46</v>
      </c>
      <c r="D54" s="7" t="s">
        <v>45</v>
      </c>
      <c r="E54" s="7" t="s">
        <v>46</v>
      </c>
      <c r="F54" s="2" t="b">
        <f t="shared" si="7"/>
        <v>0</v>
      </c>
      <c r="G54" s="2" t="b">
        <f t="shared" si="5"/>
        <v>0</v>
      </c>
      <c r="H54" s="1" t="s">
        <v>298</v>
      </c>
      <c r="I54" s="1" t="s">
        <v>190</v>
      </c>
      <c r="M54" s="1">
        <f>PRODUCT(SUM(PRODUCT(R54,overview!$J$8),PRODUCT(W54,overview!$K$8),PRODUCT(AB54,overview!$L$8)),1/SUM(overview!$J$8:$L$8))</f>
        <v>1.0154999999999998</v>
      </c>
      <c r="N54" s="1">
        <f>PRODUCT(SUM(PRODUCT(S54,overview!$J$8),PRODUCT(X54,overview!$K$8),PRODUCT(AC54,overview!$L$8)),1/SUM(overview!$J$8:$L$8))</f>
        <v>1.9844999999999999</v>
      </c>
      <c r="O54" s="1">
        <f t="shared" si="1"/>
        <v>6</v>
      </c>
      <c r="P54" s="1">
        <f t="shared" si="2"/>
        <v>0</v>
      </c>
      <c r="Q54" s="1">
        <f t="shared" si="0"/>
        <v>0</v>
      </c>
      <c r="R54" s="1">
        <v>1.006</v>
      </c>
      <c r="S54" s="1">
        <v>1.994</v>
      </c>
      <c r="T54" s="1">
        <v>1</v>
      </c>
      <c r="U54" s="1">
        <v>0</v>
      </c>
      <c r="V54" s="1">
        <f t="shared" si="3"/>
        <v>0</v>
      </c>
      <c r="W54" s="4">
        <v>1.0209999999999999</v>
      </c>
      <c r="X54" s="4">
        <v>1.9790000000000001</v>
      </c>
      <c r="Y54" s="1">
        <v>5</v>
      </c>
      <c r="Z54" s="1">
        <v>0</v>
      </c>
      <c r="AA54" s="1">
        <f t="shared" si="4"/>
        <v>0</v>
      </c>
      <c r="AB54" s="1">
        <v>1</v>
      </c>
      <c r="AC54" s="1">
        <v>2</v>
      </c>
      <c r="AD54" s="1">
        <v>0</v>
      </c>
      <c r="AE54" s="1">
        <v>0</v>
      </c>
      <c r="AF54" s="1" t="e">
        <f t="shared" si="6"/>
        <v>#DIV/0!</v>
      </c>
      <c r="AH54" s="1">
        <f t="shared" si="8"/>
        <v>7.1342852493694554E-3</v>
      </c>
      <c r="AI54" s="1">
        <f t="shared" si="9"/>
        <v>1.945303569252552E-2</v>
      </c>
      <c r="AJ54" s="1">
        <f t="shared" si="15"/>
        <v>0</v>
      </c>
      <c r="AK54" s="1">
        <f t="shared" si="11"/>
        <v>0.30998887465984187</v>
      </c>
      <c r="AL54" s="1" t="b">
        <f t="shared" si="12"/>
        <v>0</v>
      </c>
      <c r="AM54" s="1">
        <f t="shared" si="13"/>
        <v>0.4961987132912446</v>
      </c>
      <c r="AN54" s="1" t="b">
        <f t="shared" si="14"/>
        <v>0</v>
      </c>
      <c r="AO54" s="1">
        <v>9.4879999999999995</v>
      </c>
    </row>
    <row r="55" spans="1:41">
      <c r="A55" s="7">
        <v>52</v>
      </c>
      <c r="B55" s="7" t="s">
        <v>101</v>
      </c>
      <c r="C55" s="7" t="s">
        <v>29</v>
      </c>
      <c r="D55" s="7" t="s">
        <v>101</v>
      </c>
      <c r="E55" s="7" t="s">
        <v>29</v>
      </c>
      <c r="F55" s="2" t="b">
        <f t="shared" si="7"/>
        <v>0</v>
      </c>
      <c r="G55" s="2" t="b">
        <f t="shared" si="5"/>
        <v>0</v>
      </c>
      <c r="H55" s="1" t="s">
        <v>298</v>
      </c>
      <c r="I55" s="1" t="s">
        <v>295</v>
      </c>
      <c r="J55" s="1" t="s">
        <v>188</v>
      </c>
      <c r="M55" s="1">
        <f>PRODUCT(SUM(PRODUCT(R55,overview!$J$8),PRODUCT(W55,overview!$K$8),PRODUCT(AB55,overview!$L$8)),1/SUM(overview!$J$8:$L$8))</f>
        <v>0.66700000000000004</v>
      </c>
      <c r="N55" s="1">
        <f>PRODUCT(SUM(PRODUCT(S55,overview!$J$8),PRODUCT(X55,overview!$K$8),PRODUCT(AC55,overview!$L$8)),1/SUM(overview!$J$8:$L$8))</f>
        <v>2.3330000000000002</v>
      </c>
      <c r="O55" s="1">
        <f t="shared" si="1"/>
        <v>15</v>
      </c>
      <c r="P55" s="1">
        <f t="shared" si="2"/>
        <v>0</v>
      </c>
      <c r="Q55" s="1">
        <f t="shared" si="0"/>
        <v>0</v>
      </c>
      <c r="R55" s="1">
        <v>0.66700000000000004</v>
      </c>
      <c r="S55" s="1">
        <v>2.3330000000000002</v>
      </c>
      <c r="T55" s="1">
        <v>7</v>
      </c>
      <c r="U55" s="1">
        <v>0</v>
      </c>
      <c r="V55" s="1">
        <f t="shared" si="3"/>
        <v>0</v>
      </c>
      <c r="W55" s="4">
        <v>0.66700000000000004</v>
      </c>
      <c r="X55" s="4">
        <v>2.3330000000000002</v>
      </c>
      <c r="Y55" s="1">
        <v>8</v>
      </c>
      <c r="Z55" s="1">
        <v>0</v>
      </c>
      <c r="AA55" s="1">
        <f t="shared" si="4"/>
        <v>0</v>
      </c>
      <c r="AB55" s="1">
        <v>0.66700000000000004</v>
      </c>
      <c r="AC55" s="1">
        <v>2.3330000000000002</v>
      </c>
      <c r="AD55" s="1">
        <v>0</v>
      </c>
      <c r="AE55" s="1">
        <v>0</v>
      </c>
      <c r="AF55" s="1" t="e">
        <f t="shared" si="6"/>
        <v>#DIV/0!</v>
      </c>
      <c r="AH55" s="1">
        <f t="shared" si="8"/>
        <v>6.3537285759507978E-3</v>
      </c>
      <c r="AI55" s="1">
        <f t="shared" si="9"/>
        <v>2.0082875636332338E-2</v>
      </c>
      <c r="AJ55" s="1">
        <f t="shared" si="15"/>
        <v>0</v>
      </c>
      <c r="AK55" s="1">
        <f t="shared" si="11"/>
        <v>0.47264335538998825</v>
      </c>
      <c r="AL55" s="1" t="b">
        <f t="shared" si="12"/>
        <v>0</v>
      </c>
      <c r="AM55" s="1">
        <f t="shared" si="13"/>
        <v>0.5825581541630207</v>
      </c>
      <c r="AN55" s="1" t="b">
        <f t="shared" si="14"/>
        <v>0</v>
      </c>
      <c r="AO55" s="1">
        <v>9.4879999999999995</v>
      </c>
    </row>
    <row r="56" spans="1:41">
      <c r="A56" s="7">
        <v>53</v>
      </c>
      <c r="B56" s="7" t="s">
        <v>36</v>
      </c>
      <c r="C56" s="7" t="s">
        <v>37</v>
      </c>
      <c r="D56" s="7" t="s">
        <v>36</v>
      </c>
      <c r="E56" s="7" t="s">
        <v>37</v>
      </c>
      <c r="F56" s="2" t="b">
        <f t="shared" si="7"/>
        <v>0</v>
      </c>
      <c r="G56" s="2" t="b">
        <f t="shared" si="5"/>
        <v>0</v>
      </c>
      <c r="H56" s="1" t="s">
        <v>298</v>
      </c>
      <c r="I56" s="1" t="s">
        <v>295</v>
      </c>
      <c r="J56" s="1" t="s">
        <v>189</v>
      </c>
      <c r="M56" s="1">
        <f>PRODUCT(SUM(PRODUCT(R56,overview!$J$8),PRODUCT(W56,overview!$K$8),PRODUCT(AB56,overview!$L$8)),1/SUM(overview!$J$8:$L$8))</f>
        <v>1.0038571428571428</v>
      </c>
      <c r="N56" s="1">
        <f>PRODUCT(SUM(PRODUCT(S56,overview!$J$8),PRODUCT(X56,overview!$K$8),PRODUCT(AC56,overview!$L$8)),1/SUM(overview!$J$8:$L$8))</f>
        <v>1.996142857142857</v>
      </c>
      <c r="O56" s="1">
        <f t="shared" si="1"/>
        <v>9</v>
      </c>
      <c r="P56" s="1">
        <f t="shared" si="2"/>
        <v>0</v>
      </c>
      <c r="Q56" s="1">
        <f t="shared" si="0"/>
        <v>0</v>
      </c>
      <c r="R56" s="1">
        <v>1</v>
      </c>
      <c r="S56" s="1">
        <v>2</v>
      </c>
      <c r="T56" s="1">
        <v>0</v>
      </c>
      <c r="U56" s="1">
        <v>0</v>
      </c>
      <c r="V56" s="1" t="e">
        <f t="shared" si="3"/>
        <v>#DIV/0!</v>
      </c>
      <c r="W56" s="4">
        <v>1.006</v>
      </c>
      <c r="X56" s="4">
        <v>1.994</v>
      </c>
      <c r="Y56" s="1">
        <v>9</v>
      </c>
      <c r="Z56" s="1">
        <v>0</v>
      </c>
      <c r="AA56" s="1">
        <f t="shared" si="4"/>
        <v>0</v>
      </c>
      <c r="AB56" s="1">
        <v>1</v>
      </c>
      <c r="AC56" s="1">
        <v>2</v>
      </c>
      <c r="AD56" s="1">
        <v>0</v>
      </c>
      <c r="AE56" s="1">
        <v>0</v>
      </c>
      <c r="AF56" s="1" t="e">
        <f t="shared" si="6"/>
        <v>#DIV/0!</v>
      </c>
      <c r="AH56" s="1">
        <f t="shared" si="8"/>
        <v>7.7716799062028982E-2</v>
      </c>
      <c r="AI56" s="1">
        <f t="shared" si="9"/>
        <v>2.2461863603110525E-2</v>
      </c>
      <c r="AJ56" s="1">
        <f t="shared" si="15"/>
        <v>0</v>
      </c>
      <c r="AK56" s="1">
        <f t="shared" si="11"/>
        <v>0.86401517413610873</v>
      </c>
      <c r="AL56" s="1" t="b">
        <f t="shared" si="12"/>
        <v>0</v>
      </c>
      <c r="AM56" s="1">
        <f t="shared" si="13"/>
        <v>0.35939581623717015</v>
      </c>
      <c r="AN56" s="1" t="b">
        <f t="shared" si="14"/>
        <v>0</v>
      </c>
      <c r="AO56" s="1">
        <v>9.4879999999999995</v>
      </c>
    </row>
    <row r="57" spans="1:41">
      <c r="A57" s="7">
        <v>54</v>
      </c>
      <c r="B57" s="7" t="s">
        <v>82</v>
      </c>
      <c r="C57" s="7" t="s">
        <v>59</v>
      </c>
      <c r="D57" s="7" t="s">
        <v>82</v>
      </c>
      <c r="E57" s="7" t="s">
        <v>59</v>
      </c>
      <c r="F57" s="2" t="b">
        <f t="shared" si="7"/>
        <v>0</v>
      </c>
      <c r="G57" s="2" t="b">
        <f t="shared" si="5"/>
        <v>0</v>
      </c>
      <c r="H57" s="1" t="s">
        <v>298</v>
      </c>
      <c r="I57" s="1" t="s">
        <v>295</v>
      </c>
      <c r="J57" s="1" t="s">
        <v>189</v>
      </c>
      <c r="M57" s="1">
        <f>PRODUCT(SUM(PRODUCT(R57,overview!$J$8),PRODUCT(W57,overview!$K$8),PRODUCT(AB57,overview!$L$8)),1/SUM(overview!$J$8:$L$8))</f>
        <v>0.375</v>
      </c>
      <c r="N57" s="1">
        <f>PRODUCT(SUM(PRODUCT(S57,overview!$J$8),PRODUCT(X57,overview!$K$8),PRODUCT(AC57,overview!$L$8)),1/SUM(overview!$J$8:$L$8))</f>
        <v>2.625</v>
      </c>
      <c r="O57" s="1">
        <f t="shared" si="1"/>
        <v>3</v>
      </c>
      <c r="P57" s="1">
        <f t="shared" si="2"/>
        <v>0</v>
      </c>
      <c r="Q57" s="1">
        <f t="shared" si="0"/>
        <v>0</v>
      </c>
      <c r="R57" s="1">
        <v>0.375</v>
      </c>
      <c r="S57" s="1">
        <v>2.625</v>
      </c>
      <c r="T57" s="1">
        <v>2</v>
      </c>
      <c r="U57" s="1">
        <v>0</v>
      </c>
      <c r="V57" s="1">
        <f t="shared" si="3"/>
        <v>0</v>
      </c>
      <c r="W57" s="4">
        <v>0.375</v>
      </c>
      <c r="X57" s="4">
        <v>2.625</v>
      </c>
      <c r="Y57" s="1">
        <v>1</v>
      </c>
      <c r="Z57" s="1">
        <v>0</v>
      </c>
      <c r="AA57" s="1">
        <f t="shared" si="4"/>
        <v>0</v>
      </c>
      <c r="AB57" s="1">
        <v>0.375</v>
      </c>
      <c r="AC57" s="1">
        <v>2.625</v>
      </c>
      <c r="AD57" s="1">
        <v>0</v>
      </c>
      <c r="AE57" s="1">
        <v>0</v>
      </c>
      <c r="AF57" s="1" t="e">
        <f t="shared" si="6"/>
        <v>#DIV/0!</v>
      </c>
      <c r="AH57" s="1">
        <f t="shared" si="8"/>
        <v>8.6921705106770025E-2</v>
      </c>
      <c r="AI57" s="1">
        <f t="shared" si="9"/>
        <v>3.2530896146029262E-2</v>
      </c>
      <c r="AJ57" s="1">
        <f t="shared" si="15"/>
        <v>0</v>
      </c>
      <c r="AK57" s="1">
        <f t="shared" si="11"/>
        <v>1.0972911695273302</v>
      </c>
      <c r="AL57" s="1" t="b">
        <f t="shared" si="12"/>
        <v>0</v>
      </c>
      <c r="AM57" s="1">
        <f t="shared" si="13"/>
        <v>0.60621617615894241</v>
      </c>
      <c r="AN57" s="1" t="b">
        <f t="shared" si="14"/>
        <v>0</v>
      </c>
      <c r="AO57" s="1">
        <v>9.4879999999999995</v>
      </c>
    </row>
    <row r="58" spans="1:41">
      <c r="A58" s="7">
        <v>55</v>
      </c>
      <c r="B58" s="7" t="s">
        <v>89</v>
      </c>
      <c r="C58" s="7" t="s">
        <v>70</v>
      </c>
      <c r="D58" s="7" t="s">
        <v>89</v>
      </c>
      <c r="E58" s="7" t="s">
        <v>70</v>
      </c>
      <c r="F58" s="2" t="b">
        <f t="shared" si="7"/>
        <v>0</v>
      </c>
      <c r="G58" s="2" t="b">
        <f t="shared" si="5"/>
        <v>0</v>
      </c>
      <c r="H58" s="1" t="s">
        <v>298</v>
      </c>
      <c r="M58" s="1">
        <f>PRODUCT(SUM(PRODUCT(R58,overview!$J$8),PRODUCT(W58,overview!$K$8),PRODUCT(AB58,overview!$L$8)),1/SUM(overview!$J$8:$L$8))</f>
        <v>1</v>
      </c>
      <c r="N58" s="1">
        <f>PRODUCT(SUM(PRODUCT(S58,overview!$J$8),PRODUCT(X58,overview!$K$8),PRODUCT(AC58,overview!$L$8)),1/SUM(overview!$J$8:$L$8))</f>
        <v>2</v>
      </c>
      <c r="O58" s="1">
        <f t="shared" si="1"/>
        <v>10</v>
      </c>
      <c r="P58" s="1">
        <f t="shared" si="2"/>
        <v>0</v>
      </c>
      <c r="Q58" s="1">
        <f t="shared" si="0"/>
        <v>0</v>
      </c>
      <c r="R58" s="1">
        <v>1</v>
      </c>
      <c r="S58" s="1">
        <v>2</v>
      </c>
      <c r="T58" s="1">
        <v>5</v>
      </c>
      <c r="U58" s="1">
        <v>0</v>
      </c>
      <c r="V58" s="1">
        <f t="shared" si="3"/>
        <v>0</v>
      </c>
      <c r="W58" s="4">
        <v>1</v>
      </c>
      <c r="X58" s="4">
        <v>2</v>
      </c>
      <c r="Y58" s="1">
        <v>5</v>
      </c>
      <c r="Z58" s="1">
        <v>0</v>
      </c>
      <c r="AA58" s="1">
        <f t="shared" si="4"/>
        <v>0</v>
      </c>
      <c r="AB58" s="1">
        <v>1</v>
      </c>
      <c r="AC58" s="1">
        <v>2</v>
      </c>
      <c r="AD58" s="1">
        <v>0</v>
      </c>
      <c r="AE58" s="1">
        <v>0</v>
      </c>
      <c r="AF58" s="1" t="e">
        <f t="shared" si="6"/>
        <v>#DIV/0!</v>
      </c>
      <c r="AH58" s="1">
        <f t="shared" si="8"/>
        <v>0.10612577681269091</v>
      </c>
      <c r="AI58" s="1">
        <f t="shared" si="9"/>
        <v>7.8274363749224085E-2</v>
      </c>
      <c r="AJ58" s="1">
        <f t="shared" si="15"/>
        <v>0</v>
      </c>
      <c r="AK58" s="1">
        <f t="shared" si="11"/>
        <v>1.3610397532584353</v>
      </c>
      <c r="AL58" s="1" t="b">
        <f t="shared" si="12"/>
        <v>0</v>
      </c>
      <c r="AM58" s="1">
        <f t="shared" si="13"/>
        <v>0.92027853242465885</v>
      </c>
      <c r="AN58" s="1" t="b">
        <f t="shared" si="14"/>
        <v>0</v>
      </c>
      <c r="AO58" s="1">
        <v>9.4879999999999995</v>
      </c>
    </row>
    <row r="59" spans="1:41">
      <c r="A59" s="7">
        <v>56</v>
      </c>
      <c r="B59" s="7" t="s">
        <v>32</v>
      </c>
      <c r="C59" s="7" t="s">
        <v>33</v>
      </c>
      <c r="D59" s="7" t="s">
        <v>32</v>
      </c>
      <c r="E59" s="7" t="s">
        <v>33</v>
      </c>
      <c r="F59" s="2" t="b">
        <f t="shared" si="7"/>
        <v>0</v>
      </c>
      <c r="G59" s="2" t="b">
        <f t="shared" si="5"/>
        <v>0</v>
      </c>
      <c r="H59" s="1" t="s">
        <v>298</v>
      </c>
      <c r="I59" s="1" t="s">
        <v>183</v>
      </c>
      <c r="M59" s="1">
        <f>PRODUCT(SUM(PRODUCT(R59,overview!$J$8),PRODUCT(W59,overview!$K$8),PRODUCT(AB59,overview!$L$8)),1/SUM(overview!$J$8:$L$8))</f>
        <v>1</v>
      </c>
      <c r="N59" s="1">
        <f>PRODUCT(SUM(PRODUCT(S59,overview!$J$8),PRODUCT(X59,overview!$K$8),PRODUCT(AC59,overview!$L$8)),1/SUM(overview!$J$8:$L$8))</f>
        <v>2</v>
      </c>
      <c r="O59" s="1">
        <f t="shared" si="1"/>
        <v>9</v>
      </c>
      <c r="P59" s="1">
        <f t="shared" si="2"/>
        <v>0</v>
      </c>
      <c r="Q59" s="1">
        <f t="shared" si="0"/>
        <v>0</v>
      </c>
      <c r="R59" s="1">
        <v>1</v>
      </c>
      <c r="S59" s="1">
        <v>2</v>
      </c>
      <c r="T59" s="1">
        <v>5</v>
      </c>
      <c r="U59" s="1">
        <v>0</v>
      </c>
      <c r="V59" s="1">
        <f t="shared" si="3"/>
        <v>0</v>
      </c>
      <c r="W59" s="4">
        <v>1</v>
      </c>
      <c r="X59" s="4">
        <v>2</v>
      </c>
      <c r="Y59" s="1">
        <v>4</v>
      </c>
      <c r="Z59" s="1">
        <v>0</v>
      </c>
      <c r="AA59" s="1">
        <f t="shared" si="4"/>
        <v>0</v>
      </c>
      <c r="AB59" s="1">
        <v>1</v>
      </c>
      <c r="AC59" s="1">
        <v>2</v>
      </c>
      <c r="AD59" s="1">
        <v>0</v>
      </c>
      <c r="AE59" s="1">
        <v>0</v>
      </c>
      <c r="AF59" s="1" t="e">
        <f t="shared" si="6"/>
        <v>#DIV/0!</v>
      </c>
      <c r="AH59" s="1">
        <f t="shared" si="8"/>
        <v>0.10545927987788453</v>
      </c>
      <c r="AI59" s="1">
        <f t="shared" si="9"/>
        <v>6.6108234770769811E-2</v>
      </c>
      <c r="AJ59" s="1">
        <f t="shared" si="15"/>
        <v>0</v>
      </c>
      <c r="AK59" s="1">
        <f t="shared" si="11"/>
        <v>1.5719283492810692</v>
      </c>
      <c r="AL59" s="1" t="b">
        <f t="shared" si="12"/>
        <v>0</v>
      </c>
      <c r="AM59" s="1">
        <f t="shared" si="13"/>
        <v>0.78661500821448194</v>
      </c>
      <c r="AN59" s="1" t="b">
        <f t="shared" si="14"/>
        <v>0</v>
      </c>
      <c r="AO59" s="1">
        <v>9.4879999999999995</v>
      </c>
    </row>
    <row r="60" spans="1:41">
      <c r="A60" s="7">
        <v>57</v>
      </c>
      <c r="B60" s="7" t="s">
        <v>30</v>
      </c>
      <c r="C60" s="7" t="s">
        <v>31</v>
      </c>
      <c r="D60" s="7" t="s">
        <v>56</v>
      </c>
      <c r="E60" s="7" t="s">
        <v>31</v>
      </c>
      <c r="F60" s="2" t="b">
        <f t="shared" si="7"/>
        <v>0</v>
      </c>
      <c r="G60" s="2" t="b">
        <f t="shared" si="5"/>
        <v>0</v>
      </c>
      <c r="H60" s="1" t="s">
        <v>298</v>
      </c>
      <c r="I60" s="1" t="s">
        <v>183</v>
      </c>
      <c r="M60" s="1">
        <f>PRODUCT(SUM(PRODUCT(R60,overview!$J$8),PRODUCT(W60,overview!$K$8),PRODUCT(AB60,overview!$L$8)),1/SUM(overview!$J$8:$L$8))</f>
        <v>1.0102857142857142</v>
      </c>
      <c r="N60" s="1">
        <f>PRODUCT(SUM(PRODUCT(S60,overview!$J$8),PRODUCT(X60,overview!$K$8),PRODUCT(AC60,overview!$L$8)),1/SUM(overview!$J$8:$L$8))</f>
        <v>1.9897142857142855</v>
      </c>
      <c r="O60" s="1">
        <f t="shared" si="1"/>
        <v>6</v>
      </c>
      <c r="P60" s="1">
        <f t="shared" si="2"/>
        <v>3</v>
      </c>
      <c r="Q60" s="1">
        <f t="shared" si="0"/>
        <v>0.25387708213670307</v>
      </c>
      <c r="R60" s="1">
        <v>1</v>
      </c>
      <c r="S60" s="1">
        <v>2</v>
      </c>
      <c r="T60" s="1">
        <v>1</v>
      </c>
      <c r="U60" s="1">
        <v>2</v>
      </c>
      <c r="V60" s="1">
        <f t="shared" si="3"/>
        <v>1</v>
      </c>
      <c r="W60" s="4">
        <v>1.016</v>
      </c>
      <c r="X60" s="4">
        <v>1.984</v>
      </c>
      <c r="Y60" s="1">
        <v>4</v>
      </c>
      <c r="Z60" s="1">
        <v>1</v>
      </c>
      <c r="AA60" s="1">
        <f t="shared" si="4"/>
        <v>0.12802419354838709</v>
      </c>
      <c r="AB60" s="1">
        <v>1</v>
      </c>
      <c r="AC60" s="1">
        <v>2</v>
      </c>
      <c r="AD60" s="1">
        <v>1</v>
      </c>
      <c r="AE60" s="1">
        <v>0</v>
      </c>
      <c r="AF60" s="1">
        <f t="shared" si="6"/>
        <v>0</v>
      </c>
      <c r="AH60" s="1">
        <f t="shared" si="8"/>
        <v>0.11981786956692476</v>
      </c>
      <c r="AI60" s="1">
        <f t="shared" si="9"/>
        <v>7.2832592382553393E-2</v>
      </c>
      <c r="AJ60" s="1">
        <f t="shared" si="15"/>
        <v>0</v>
      </c>
      <c r="AK60" s="1">
        <f t="shared" si="11"/>
        <v>1.7304325587272458</v>
      </c>
      <c r="AL60" s="1" t="b">
        <f t="shared" si="12"/>
        <v>0</v>
      </c>
      <c r="AM60" s="1">
        <f t="shared" si="13"/>
        <v>0.68134944785158147</v>
      </c>
      <c r="AN60" s="1" t="b">
        <f t="shared" si="14"/>
        <v>0</v>
      </c>
      <c r="AO60" s="1">
        <v>9.4879999999999995</v>
      </c>
    </row>
    <row r="61" spans="1:41">
      <c r="A61" s="7">
        <v>58</v>
      </c>
      <c r="B61" s="7" t="s">
        <v>45</v>
      </c>
      <c r="C61" s="7" t="s">
        <v>46</v>
      </c>
      <c r="D61" s="7" t="s">
        <v>45</v>
      </c>
      <c r="E61" s="7" t="s">
        <v>46</v>
      </c>
      <c r="F61" s="2" t="b">
        <f t="shared" si="7"/>
        <v>0</v>
      </c>
      <c r="G61" s="2" t="b">
        <f t="shared" si="5"/>
        <v>0</v>
      </c>
      <c r="H61" s="1" t="s">
        <v>298</v>
      </c>
      <c r="I61" s="1" t="s">
        <v>183</v>
      </c>
      <c r="M61" s="1">
        <f>PRODUCT(SUM(PRODUCT(R61,overview!$J$8),PRODUCT(W61,overview!$K$8),PRODUCT(AB61,overview!$L$8)),1/SUM(overview!$J$8:$L$8))</f>
        <v>1.0137142857142856</v>
      </c>
      <c r="N61" s="1">
        <f>PRODUCT(SUM(PRODUCT(S61,overview!$J$8),PRODUCT(X61,overview!$K$8),PRODUCT(AC61,overview!$L$8)),1/SUM(overview!$J$8:$L$8))</f>
        <v>1.9862857142857144</v>
      </c>
      <c r="O61" s="1">
        <f t="shared" si="1"/>
        <v>15</v>
      </c>
      <c r="P61" s="1">
        <f t="shared" si="2"/>
        <v>0</v>
      </c>
      <c r="Q61" s="1">
        <f t="shared" si="0"/>
        <v>0</v>
      </c>
      <c r="R61" s="1">
        <v>1.018</v>
      </c>
      <c r="S61" s="1">
        <v>1.982</v>
      </c>
      <c r="T61" s="1">
        <v>5</v>
      </c>
      <c r="U61" s="1">
        <v>0</v>
      </c>
      <c r="V61" s="1">
        <f t="shared" si="3"/>
        <v>0</v>
      </c>
      <c r="W61" s="4">
        <v>1.012</v>
      </c>
      <c r="X61" s="4">
        <v>1.988</v>
      </c>
      <c r="Y61" s="1">
        <v>10</v>
      </c>
      <c r="Z61" s="1">
        <v>0</v>
      </c>
      <c r="AA61" s="1">
        <f t="shared" si="4"/>
        <v>0</v>
      </c>
      <c r="AB61" s="1">
        <v>1</v>
      </c>
      <c r="AC61" s="1">
        <v>2</v>
      </c>
      <c r="AD61" s="1">
        <v>0</v>
      </c>
      <c r="AE61" s="1">
        <v>0</v>
      </c>
      <c r="AF61" s="1" t="e">
        <f t="shared" si="6"/>
        <v>#DIV/0!</v>
      </c>
      <c r="AH61" s="1">
        <f t="shared" si="8"/>
        <v>0.11845730027548212</v>
      </c>
      <c r="AI61" s="1">
        <f t="shared" si="9"/>
        <v>6.4639582807637305E-2</v>
      </c>
      <c r="AJ61" s="1">
        <f t="shared" si="15"/>
        <v>0</v>
      </c>
      <c r="AK61" s="1">
        <f t="shared" si="11"/>
        <v>1.6575736981337714</v>
      </c>
      <c r="AL61" s="1" t="b">
        <f t="shared" si="12"/>
        <v>0</v>
      </c>
      <c r="AM61" s="1">
        <f t="shared" si="13"/>
        <v>0.83881363550773946</v>
      </c>
      <c r="AN61" s="1" t="b">
        <f t="shared" si="14"/>
        <v>0</v>
      </c>
      <c r="AO61" s="1">
        <v>9.4879999999999995</v>
      </c>
    </row>
    <row r="62" spans="1:41">
      <c r="A62" s="7">
        <v>59</v>
      </c>
      <c r="B62" s="7" t="s">
        <v>75</v>
      </c>
      <c r="C62" s="7" t="s">
        <v>1</v>
      </c>
      <c r="D62" s="7" t="s">
        <v>75</v>
      </c>
      <c r="E62" s="7" t="s">
        <v>1</v>
      </c>
      <c r="F62" s="2" t="b">
        <f t="shared" si="7"/>
        <v>0</v>
      </c>
      <c r="G62" s="2" t="b">
        <f t="shared" si="5"/>
        <v>0</v>
      </c>
      <c r="H62" s="1" t="s">
        <v>298</v>
      </c>
      <c r="M62" s="1">
        <f>PRODUCT(SUM(PRODUCT(R62,overview!$J$8),PRODUCT(W62,overview!$K$8),PRODUCT(AB62,overview!$L$8)),1/SUM(overview!$J$8:$L$8))</f>
        <v>0.7328809523809523</v>
      </c>
      <c r="N62" s="1">
        <f>PRODUCT(SUM(PRODUCT(S62,overview!$J$8),PRODUCT(X62,overview!$K$8),PRODUCT(AC62,overview!$L$8)),1/SUM(overview!$J$8:$L$8))</f>
        <v>2.2671190476190475</v>
      </c>
      <c r="O62" s="1">
        <f t="shared" si="1"/>
        <v>7.8</v>
      </c>
      <c r="P62" s="1">
        <f t="shared" si="2"/>
        <v>11.2</v>
      </c>
      <c r="Q62" s="1">
        <f t="shared" si="0"/>
        <v>0.46417583648598465</v>
      </c>
      <c r="R62" s="1">
        <v>1.0529999999999999</v>
      </c>
      <c r="S62" s="1">
        <v>1.9470000000000001</v>
      </c>
      <c r="T62" s="1">
        <v>4</v>
      </c>
      <c r="U62" s="1">
        <v>0</v>
      </c>
      <c r="V62" s="1">
        <f t="shared" si="3"/>
        <v>0</v>
      </c>
      <c r="W62" s="4">
        <v>0.55700000000000005</v>
      </c>
      <c r="X62" s="4">
        <v>2.4430000000000001</v>
      </c>
      <c r="Y62" s="1">
        <v>3.8</v>
      </c>
      <c r="Z62" s="1">
        <v>11.2</v>
      </c>
      <c r="AA62" s="1">
        <f t="shared" si="4"/>
        <v>0.67199517418187305</v>
      </c>
      <c r="AB62" s="1">
        <v>1</v>
      </c>
      <c r="AC62" s="1">
        <v>2</v>
      </c>
      <c r="AD62" s="1">
        <v>0</v>
      </c>
      <c r="AE62" s="1">
        <v>0</v>
      </c>
      <c r="AF62" s="1" t="e">
        <f t="shared" si="6"/>
        <v>#DIV/0!</v>
      </c>
      <c r="AH62" s="1">
        <f t="shared" si="8"/>
        <v>0.11339251356606772</v>
      </c>
      <c r="AI62" s="1">
        <f t="shared" si="9"/>
        <v>6.4231738035264468E-2</v>
      </c>
      <c r="AJ62" s="1">
        <f t="shared" si="15"/>
        <v>0</v>
      </c>
      <c r="AK62" s="1">
        <f t="shared" si="11"/>
        <v>1.6293880850440146</v>
      </c>
      <c r="AL62" s="1" t="b">
        <f t="shared" si="12"/>
        <v>0</v>
      </c>
      <c r="AM62" s="1">
        <f t="shared" si="13"/>
        <v>0.8738995953807116</v>
      </c>
      <c r="AN62" s="1" t="b">
        <f t="shared" si="14"/>
        <v>0</v>
      </c>
      <c r="AO62" s="1">
        <v>9.4879999999999995</v>
      </c>
    </row>
    <row r="63" spans="1:41">
      <c r="A63" s="7">
        <v>60</v>
      </c>
      <c r="B63" s="7" t="s">
        <v>79</v>
      </c>
      <c r="C63" s="7" t="s">
        <v>48</v>
      </c>
      <c r="D63" s="7" t="s">
        <v>79</v>
      </c>
      <c r="E63" s="7" t="s">
        <v>48</v>
      </c>
      <c r="F63" s="2" t="b">
        <f t="shared" si="7"/>
        <v>0</v>
      </c>
      <c r="G63" s="2" t="b">
        <f t="shared" si="5"/>
        <v>0</v>
      </c>
      <c r="H63" s="1" t="s">
        <v>298</v>
      </c>
      <c r="J63" s="1" t="s">
        <v>188</v>
      </c>
      <c r="M63" s="1">
        <f>PRODUCT(SUM(PRODUCT(R63,overview!$J$8),PRODUCT(W63,overview!$K$8),PRODUCT(AB63,overview!$L$8)),1/SUM(overview!$J$8:$L$8))</f>
        <v>1.0043571428571427</v>
      </c>
      <c r="N63" s="1">
        <f>PRODUCT(SUM(PRODUCT(S63,overview!$J$8),PRODUCT(X63,overview!$K$8),PRODUCT(AC63,overview!$L$8)),1/SUM(overview!$J$8:$L$8))</f>
        <v>1.9956428571428573</v>
      </c>
      <c r="O63" s="1">
        <f t="shared" si="1"/>
        <v>11</v>
      </c>
      <c r="P63" s="1">
        <f t="shared" si="2"/>
        <v>2</v>
      </c>
      <c r="Q63" s="1">
        <f t="shared" si="0"/>
        <v>9.1504543990316559E-2</v>
      </c>
      <c r="R63" s="1">
        <v>0.997</v>
      </c>
      <c r="S63" s="1">
        <v>2.0030000000000001</v>
      </c>
      <c r="T63" s="1">
        <v>6</v>
      </c>
      <c r="U63" s="1">
        <v>1</v>
      </c>
      <c r="V63" s="1">
        <f t="shared" si="3"/>
        <v>8.2958894990847049E-2</v>
      </c>
      <c r="W63" s="4">
        <v>0.996</v>
      </c>
      <c r="X63" s="4">
        <v>2.004</v>
      </c>
      <c r="Y63" s="1">
        <v>5</v>
      </c>
      <c r="Z63" s="1">
        <v>1</v>
      </c>
      <c r="AA63" s="1">
        <f t="shared" si="4"/>
        <v>9.9401197604790423E-2</v>
      </c>
      <c r="AB63" s="1">
        <v>1.333</v>
      </c>
      <c r="AC63" s="1">
        <v>1.667</v>
      </c>
      <c r="AD63" s="1">
        <v>0</v>
      </c>
      <c r="AE63" s="1">
        <v>0</v>
      </c>
      <c r="AF63" s="1" t="e">
        <f t="shared" si="6"/>
        <v>#DIV/0!</v>
      </c>
      <c r="AH63" s="1">
        <f t="shared" si="8"/>
        <v>0.11021783548075126</v>
      </c>
      <c r="AI63" s="1">
        <f t="shared" si="9"/>
        <v>6.3702591630529284E-2</v>
      </c>
      <c r="AJ63" s="1">
        <f t="shared" si="15"/>
        <v>0</v>
      </c>
      <c r="AK63" s="1">
        <f t="shared" si="11"/>
        <v>1.7423767389297811</v>
      </c>
      <c r="AL63" s="1" t="b">
        <f t="shared" si="12"/>
        <v>0</v>
      </c>
      <c r="AM63" s="1">
        <f t="shared" si="13"/>
        <v>0.67481462282305837</v>
      </c>
      <c r="AN63" s="1" t="b">
        <f t="shared" si="14"/>
        <v>0</v>
      </c>
      <c r="AO63" s="1">
        <v>9.4879999999999995</v>
      </c>
    </row>
    <row r="64" spans="1:41">
      <c r="A64" s="7">
        <v>61</v>
      </c>
      <c r="B64" s="7" t="s">
        <v>79</v>
      </c>
      <c r="C64" s="7" t="s">
        <v>48</v>
      </c>
      <c r="D64" s="7" t="s">
        <v>79</v>
      </c>
      <c r="E64" s="7" t="s">
        <v>48</v>
      </c>
      <c r="F64" s="2" t="b">
        <f t="shared" si="7"/>
        <v>0</v>
      </c>
      <c r="G64" s="2" t="b">
        <f t="shared" si="5"/>
        <v>0</v>
      </c>
      <c r="H64" s="1" t="s">
        <v>298</v>
      </c>
      <c r="J64" s="1" t="s">
        <v>188</v>
      </c>
      <c r="M64" s="1">
        <f>PRODUCT(SUM(PRODUCT(R64,overview!$J$8),PRODUCT(W64,overview!$K$8),PRODUCT(AB64,overview!$L$8)),1/SUM(overview!$J$8:$L$8))</f>
        <v>1.048095238095238</v>
      </c>
      <c r="N64" s="1">
        <f>PRODUCT(SUM(PRODUCT(S64,overview!$J$8),PRODUCT(X64,overview!$K$8),PRODUCT(AC64,overview!$L$8)),1/SUM(overview!$J$8:$L$8))</f>
        <v>1.9519047619047618</v>
      </c>
      <c r="O64" s="1">
        <f t="shared" si="1"/>
        <v>18</v>
      </c>
      <c r="P64" s="1">
        <f t="shared" si="2"/>
        <v>8</v>
      </c>
      <c r="Q64" s="1">
        <f t="shared" si="0"/>
        <v>0.23864899297931741</v>
      </c>
      <c r="R64" s="1">
        <v>0.97199999999999998</v>
      </c>
      <c r="S64" s="1">
        <v>2.028</v>
      </c>
      <c r="T64" s="1">
        <v>9</v>
      </c>
      <c r="U64" s="1">
        <v>5</v>
      </c>
      <c r="V64" s="1">
        <f t="shared" si="3"/>
        <v>0.2662721893491124</v>
      </c>
      <c r="W64" s="4">
        <v>1.077</v>
      </c>
      <c r="X64" s="4">
        <v>1.923</v>
      </c>
      <c r="Y64" s="1">
        <v>9</v>
      </c>
      <c r="Z64" s="1">
        <v>3</v>
      </c>
      <c r="AA64" s="1">
        <f t="shared" si="4"/>
        <v>0.18668746749869994</v>
      </c>
      <c r="AB64" s="1">
        <v>1.333</v>
      </c>
      <c r="AC64" s="1">
        <v>1.667</v>
      </c>
      <c r="AD64" s="1">
        <v>0</v>
      </c>
      <c r="AE64" s="1">
        <v>0</v>
      </c>
      <c r="AF64" s="1" t="e">
        <f t="shared" si="6"/>
        <v>#DIV/0!</v>
      </c>
      <c r="AH64" s="1">
        <f t="shared" si="8"/>
        <v>0.10264846935136433</v>
      </c>
      <c r="AI64" s="1">
        <f t="shared" si="9"/>
        <v>6.0471112152818481E-2</v>
      </c>
      <c r="AJ64" s="1">
        <f t="shared" si="15"/>
        <v>0</v>
      </c>
      <c r="AK64" s="1">
        <f t="shared" si="11"/>
        <v>1.927892165162763</v>
      </c>
      <c r="AL64" s="1" t="b">
        <f t="shared" si="12"/>
        <v>0</v>
      </c>
      <c r="AM64" s="1">
        <f t="shared" si="13"/>
        <v>0.51886821036857467</v>
      </c>
      <c r="AN64" s="1" t="b">
        <f t="shared" si="14"/>
        <v>0</v>
      </c>
      <c r="AO64" s="1">
        <v>9.4879999999999995</v>
      </c>
    </row>
    <row r="65" spans="1:41">
      <c r="A65" s="7">
        <v>62</v>
      </c>
      <c r="B65" s="7" t="s">
        <v>97</v>
      </c>
      <c r="C65" s="7" t="s">
        <v>42</v>
      </c>
      <c r="D65" s="7" t="s">
        <v>41</v>
      </c>
      <c r="E65" s="7" t="s">
        <v>42</v>
      </c>
      <c r="F65" s="2" t="b">
        <f t="shared" si="7"/>
        <v>0</v>
      </c>
      <c r="G65" s="2" t="b">
        <f t="shared" si="5"/>
        <v>1</v>
      </c>
      <c r="H65" s="1" t="s">
        <v>298</v>
      </c>
      <c r="M65" s="1">
        <f>PRODUCT(SUM(PRODUCT(R65,overview!$J$8),PRODUCT(W65,overview!$K$8),PRODUCT(AB65,overview!$L$8)),1/SUM(overview!$J$8:$L$8))</f>
        <v>0.42899999999999988</v>
      </c>
      <c r="N65" s="1">
        <f>PRODUCT(SUM(PRODUCT(S65,overview!$J$8),PRODUCT(X65,overview!$K$8),PRODUCT(AC65,overview!$L$8)),1/SUM(overview!$J$8:$L$8))</f>
        <v>2.5709999999999997</v>
      </c>
      <c r="O65" s="1">
        <f t="shared" si="1"/>
        <v>6</v>
      </c>
      <c r="P65" s="1">
        <f t="shared" si="2"/>
        <v>0</v>
      </c>
      <c r="Q65" s="1">
        <f t="shared" si="0"/>
        <v>0</v>
      </c>
      <c r="R65" s="1">
        <v>0.42899999999999999</v>
      </c>
      <c r="S65" s="1">
        <v>2.5710000000000002</v>
      </c>
      <c r="T65" s="1">
        <v>5</v>
      </c>
      <c r="U65" s="1">
        <v>0</v>
      </c>
      <c r="V65" s="1">
        <f t="shared" si="3"/>
        <v>0</v>
      </c>
      <c r="W65" s="4">
        <v>0.42899999999999999</v>
      </c>
      <c r="X65" s="4">
        <v>2.5710000000000002</v>
      </c>
      <c r="Y65" s="1">
        <v>0</v>
      </c>
      <c r="Z65" s="1">
        <v>0</v>
      </c>
      <c r="AA65" s="1" t="e">
        <f t="shared" si="4"/>
        <v>#DIV/0!</v>
      </c>
      <c r="AB65" s="1">
        <v>0.42899999999999999</v>
      </c>
      <c r="AC65" s="1">
        <v>2.5710000000000002</v>
      </c>
      <c r="AD65" s="1">
        <v>1</v>
      </c>
      <c r="AE65" s="1">
        <v>0</v>
      </c>
      <c r="AF65" s="1">
        <f t="shared" si="6"/>
        <v>0</v>
      </c>
      <c r="AH65" s="1">
        <f t="shared" si="8"/>
        <v>0.12062612855953897</v>
      </c>
      <c r="AI65" s="1">
        <f t="shared" si="9"/>
        <v>9.5430323159706731E-2</v>
      </c>
      <c r="AJ65" s="1">
        <f t="shared" si="15"/>
        <v>0</v>
      </c>
      <c r="AK65" s="1">
        <f t="shared" si="11"/>
        <v>2.0999584072357633</v>
      </c>
      <c r="AL65" s="1" t="b">
        <f t="shared" si="12"/>
        <v>0</v>
      </c>
      <c r="AM65" s="1">
        <f t="shared" si="13"/>
        <v>0.21054077798942575</v>
      </c>
      <c r="AN65" s="1" t="b">
        <f t="shared" si="14"/>
        <v>0</v>
      </c>
      <c r="AO65" s="1">
        <v>9.4879999999999995</v>
      </c>
    </row>
    <row r="66" spans="1:41">
      <c r="A66" s="7">
        <v>63</v>
      </c>
      <c r="B66" s="7" t="s">
        <v>45</v>
      </c>
      <c r="C66" s="7" t="s">
        <v>46</v>
      </c>
      <c r="D66" s="7" t="s">
        <v>45</v>
      </c>
      <c r="E66" s="7" t="s">
        <v>46</v>
      </c>
      <c r="F66" s="2" t="b">
        <f t="shared" si="7"/>
        <v>0</v>
      </c>
      <c r="G66" s="2" t="b">
        <f t="shared" si="5"/>
        <v>0</v>
      </c>
      <c r="H66" s="1" t="s">
        <v>298</v>
      </c>
      <c r="M66" s="1">
        <f>PRODUCT(SUM(PRODUCT(R66,overview!$J$8),PRODUCT(W66,overview!$K$8),PRODUCT(AB66,overview!$L$8)),1/SUM(overview!$J$8:$L$8))</f>
        <v>1.0182142857142857</v>
      </c>
      <c r="N66" s="1">
        <f>PRODUCT(SUM(PRODUCT(S66,overview!$J$8),PRODUCT(X66,overview!$K$8),PRODUCT(AC66,overview!$L$8)),1/SUM(overview!$J$8:$L$8))</f>
        <v>1.9817857142857143</v>
      </c>
      <c r="O66" s="1">
        <f t="shared" si="1"/>
        <v>12</v>
      </c>
      <c r="P66" s="1">
        <f t="shared" si="2"/>
        <v>1</v>
      </c>
      <c r="Q66" s="1">
        <f t="shared" si="0"/>
        <v>4.2815522316333274E-2</v>
      </c>
      <c r="R66" s="1">
        <v>1.0449999999999999</v>
      </c>
      <c r="S66" s="1">
        <v>1.9550000000000001</v>
      </c>
      <c r="T66" s="1">
        <v>5</v>
      </c>
      <c r="U66" s="1">
        <v>0</v>
      </c>
      <c r="V66" s="1">
        <f t="shared" si="3"/>
        <v>0</v>
      </c>
      <c r="W66" s="4">
        <v>1.0049999999999999</v>
      </c>
      <c r="X66" s="4">
        <v>1.9950000000000001</v>
      </c>
      <c r="Y66" s="1">
        <v>7</v>
      </c>
      <c r="Z66" s="1">
        <v>1</v>
      </c>
      <c r="AA66" s="1">
        <f t="shared" si="4"/>
        <v>7.196562835660579E-2</v>
      </c>
      <c r="AB66" s="1">
        <v>1</v>
      </c>
      <c r="AC66" s="1">
        <v>2</v>
      </c>
      <c r="AD66" s="1">
        <v>0</v>
      </c>
      <c r="AE66" s="1">
        <v>0</v>
      </c>
      <c r="AF66" s="1" t="e">
        <f t="shared" si="6"/>
        <v>#DIV/0!</v>
      </c>
      <c r="AH66" s="1">
        <f t="shared" si="8"/>
        <v>0.13872567923599127</v>
      </c>
      <c r="AI66" s="1">
        <f t="shared" si="9"/>
        <v>0.10174266805423364</v>
      </c>
      <c r="AJ66" s="1">
        <f t="shared" si="15"/>
        <v>0</v>
      </c>
      <c r="AK66" s="1">
        <f t="shared" si="11"/>
        <v>2.306521108400021</v>
      </c>
      <c r="AL66" s="1" t="b">
        <f t="shared" si="12"/>
        <v>0</v>
      </c>
      <c r="AM66" s="1">
        <f t="shared" si="13"/>
        <v>8.555993819371277E-2</v>
      </c>
      <c r="AN66" s="1" t="b">
        <f t="shared" si="14"/>
        <v>0</v>
      </c>
      <c r="AO66" s="1">
        <v>9.4879999999999995</v>
      </c>
    </row>
    <row r="67" spans="1:41">
      <c r="A67" s="7">
        <v>64</v>
      </c>
      <c r="B67" s="7" t="s">
        <v>64</v>
      </c>
      <c r="C67" s="7" t="s">
        <v>2</v>
      </c>
      <c r="D67" s="7" t="s">
        <v>64</v>
      </c>
      <c r="E67" s="7" t="s">
        <v>2</v>
      </c>
      <c r="F67" s="2" t="b">
        <f t="shared" si="7"/>
        <v>0</v>
      </c>
      <c r="G67" s="2" t="b">
        <f t="shared" si="5"/>
        <v>0</v>
      </c>
      <c r="H67" s="1" t="s">
        <v>298</v>
      </c>
      <c r="I67" s="1" t="s">
        <v>295</v>
      </c>
      <c r="J67" s="1" t="s">
        <v>188</v>
      </c>
      <c r="M67" s="1">
        <f>PRODUCT(SUM(PRODUCT(R67,overview!$J$8),PRODUCT(W67,overview!$K$8),PRODUCT(AB67,overview!$L$8)),1/SUM(overview!$J$8:$L$8))</f>
        <v>0.33299999999999996</v>
      </c>
      <c r="N67" s="1">
        <f>PRODUCT(SUM(PRODUCT(S67,overview!$J$8),PRODUCT(X67,overview!$K$8),PRODUCT(AC67,overview!$L$8)),1/SUM(overview!$J$8:$L$8))</f>
        <v>2.6669999999999998</v>
      </c>
      <c r="O67" s="1">
        <f t="shared" si="1"/>
        <v>5</v>
      </c>
      <c r="P67" s="1">
        <f t="shared" si="2"/>
        <v>0</v>
      </c>
      <c r="Q67" s="1">
        <f t="shared" ref="Q67:Q130" si="16">PRODUCT(P67,1/O67,1/$N67,$M67)</f>
        <v>0</v>
      </c>
      <c r="R67" s="1">
        <v>0.33300000000000002</v>
      </c>
      <c r="S67" s="1">
        <v>2.6669999999999998</v>
      </c>
      <c r="T67" s="1">
        <v>1</v>
      </c>
      <c r="U67" s="1">
        <v>0</v>
      </c>
      <c r="V67" s="1">
        <f t="shared" si="3"/>
        <v>0</v>
      </c>
      <c r="W67" s="4">
        <v>0.33300000000000002</v>
      </c>
      <c r="X67" s="4">
        <v>2.6669999999999998</v>
      </c>
      <c r="Y67" s="1">
        <v>4</v>
      </c>
      <c r="Z67" s="1">
        <v>0</v>
      </c>
      <c r="AA67" s="1">
        <f t="shared" si="4"/>
        <v>0</v>
      </c>
      <c r="AB67" s="1">
        <v>0.33300000000000002</v>
      </c>
      <c r="AC67" s="1">
        <v>2.6669999999999998</v>
      </c>
      <c r="AD67" s="1">
        <v>0</v>
      </c>
      <c r="AE67" s="1">
        <v>0</v>
      </c>
      <c r="AF67" s="1" t="e">
        <f t="shared" si="6"/>
        <v>#DIV/0!</v>
      </c>
      <c r="AH67" s="1">
        <f t="shared" si="8"/>
        <v>8.0758812633225041E-2</v>
      </c>
      <c r="AI67" s="1">
        <f t="shared" si="9"/>
        <v>9.8644986449864483E-2</v>
      </c>
      <c r="AJ67" s="1">
        <f t="shared" si="15"/>
        <v>0</v>
      </c>
      <c r="AK67" s="1">
        <f t="shared" si="11"/>
        <v>2.4919950651765235</v>
      </c>
      <c r="AL67" s="1" t="b">
        <f t="shared" si="12"/>
        <v>0</v>
      </c>
      <c r="AM67" s="1">
        <f t="shared" si="13"/>
        <v>2.679292040010298E-2</v>
      </c>
      <c r="AN67" s="1" t="b">
        <f t="shared" si="14"/>
        <v>0</v>
      </c>
      <c r="AO67" s="1">
        <v>9.4879999999999995</v>
      </c>
    </row>
    <row r="68" spans="1:41">
      <c r="A68" s="7">
        <v>65</v>
      </c>
      <c r="B68" s="7" t="s">
        <v>64</v>
      </c>
      <c r="C68" s="7" t="s">
        <v>2</v>
      </c>
      <c r="D68" s="7" t="s">
        <v>64</v>
      </c>
      <c r="E68" s="7" t="s">
        <v>2</v>
      </c>
      <c r="F68" s="2" t="b">
        <f t="shared" si="7"/>
        <v>0</v>
      </c>
      <c r="G68" s="2" t="b">
        <f t="shared" si="5"/>
        <v>0</v>
      </c>
      <c r="H68" s="1" t="s">
        <v>298</v>
      </c>
      <c r="J68" s="1" t="s">
        <v>191</v>
      </c>
      <c r="M68" s="1">
        <f>PRODUCT(SUM(PRODUCT(R68,overview!$J$8),PRODUCT(W68,overview!$K$8),PRODUCT(AB68,overview!$L$8)),1/SUM(overview!$J$8:$L$8))</f>
        <v>0.33299999999999996</v>
      </c>
      <c r="N68" s="1">
        <f>PRODUCT(SUM(PRODUCT(S68,overview!$J$8),PRODUCT(X68,overview!$K$8),PRODUCT(AC68,overview!$L$8)),1/SUM(overview!$J$8:$L$8))</f>
        <v>2.6669999999999998</v>
      </c>
      <c r="O68" s="1">
        <f t="shared" ref="O68:O131" si="17">SUM(T68,Y68,AD68)</f>
        <v>5</v>
      </c>
      <c r="P68" s="1">
        <f t="shared" ref="P68:P131" si="18">SUM(U68,Z68,AE68)</f>
        <v>0</v>
      </c>
      <c r="Q68" s="1">
        <f t="shared" si="16"/>
        <v>0</v>
      </c>
      <c r="R68" s="1">
        <v>0.33300000000000002</v>
      </c>
      <c r="S68" s="1">
        <v>2.6669999999999998</v>
      </c>
      <c r="T68" s="1">
        <v>2</v>
      </c>
      <c r="U68" s="1">
        <v>0</v>
      </c>
      <c r="V68" s="1">
        <f t="shared" ref="V68:V131" si="19">PRODUCT(U68,1/T68,1/S68,R68)</f>
        <v>0</v>
      </c>
      <c r="W68" s="4">
        <v>0.33300000000000002</v>
      </c>
      <c r="X68" s="4">
        <v>2.6669999999999998</v>
      </c>
      <c r="Y68" s="1">
        <v>3</v>
      </c>
      <c r="Z68" s="1">
        <v>0</v>
      </c>
      <c r="AA68" s="1">
        <f t="shared" ref="AA68:AA131" si="20">PRODUCT(Z68,1/Y68,1/X68,W68)</f>
        <v>0</v>
      </c>
      <c r="AB68" s="1">
        <v>0.33300000000000002</v>
      </c>
      <c r="AC68" s="1">
        <v>2.6669999999999998</v>
      </c>
      <c r="AD68" s="1">
        <v>0</v>
      </c>
      <c r="AE68" s="1">
        <v>0</v>
      </c>
      <c r="AF68" s="1" t="e">
        <f t="shared" si="6"/>
        <v>#DIV/0!</v>
      </c>
      <c r="AH68" s="1">
        <f t="shared" si="8"/>
        <v>0.10739237236962562</v>
      </c>
      <c r="AI68" s="1">
        <f t="shared" si="9"/>
        <v>0.10501513186338088</v>
      </c>
      <c r="AJ68" s="1">
        <f t="shared" ref="AJ68:AJ90" si="21">(SUM(AE64:AE74)*SUM(AB64:AB74))/(SUM(AD64:AD74)*SUM(AC64:AC74))</f>
        <v>0</v>
      </c>
      <c r="AK68" s="1">
        <f t="shared" si="11"/>
        <v>2.5626180083070005</v>
      </c>
      <c r="AL68" s="1" t="b">
        <f t="shared" si="12"/>
        <v>0</v>
      </c>
      <c r="AM68" s="1">
        <f t="shared" si="13"/>
        <v>4.2783461556833175E-3</v>
      </c>
      <c r="AN68" s="1" t="b">
        <f t="shared" si="14"/>
        <v>0</v>
      </c>
      <c r="AO68" s="1">
        <v>9.4879999999999995</v>
      </c>
    </row>
    <row r="69" spans="1:41">
      <c r="A69" s="7">
        <v>66</v>
      </c>
      <c r="B69" s="7" t="s">
        <v>101</v>
      </c>
      <c r="C69" s="7" t="s">
        <v>29</v>
      </c>
      <c r="D69" s="7" t="s">
        <v>101</v>
      </c>
      <c r="E69" s="7" t="s">
        <v>29</v>
      </c>
      <c r="F69" s="2" t="b">
        <f t="shared" si="7"/>
        <v>0</v>
      </c>
      <c r="G69" s="2" t="b">
        <f t="shared" ref="G69:G132" si="22">AND(NOT(D69=B69),OR(D69="CAT",D69="CAC",D69="ATA",D69="ATT",D69="TTA",D69="ATG",D69="CCG",D69="AGA",D69="CGG",D69="AGG",D69="CGA",D69="CGC",D69="TCC",D69="ACG",D69="ACC",D69="GTA",D69="TGG",D69="TAT",B69="GAA",B69="GAT",B69="GAG",B69="AAG",B69="AAA",B69="CTA",B69="CTT",B69="CTC",B69="AAC",B69="CCA",B69="CCT",B69="CAG",B69="CAA",B69="CGT",B69="AGT",B69="AGC",B69="TCA",B69="TCT",B69="GTC"))</f>
        <v>0</v>
      </c>
      <c r="H69" s="1" t="s">
        <v>298</v>
      </c>
      <c r="J69" s="1" t="s">
        <v>192</v>
      </c>
      <c r="M69" s="1">
        <f>PRODUCT(SUM(PRODUCT(R69,overview!$J$8),PRODUCT(W69,overview!$K$8),PRODUCT(AB69,overview!$L$8)),1/SUM(overview!$J$8:$L$8))</f>
        <v>0.68049999999999999</v>
      </c>
      <c r="N69" s="1">
        <f>PRODUCT(SUM(PRODUCT(S69,overview!$J$8),PRODUCT(X69,overview!$K$8),PRODUCT(AC69,overview!$L$8)),1/SUM(overview!$J$8:$L$8))</f>
        <v>2.3194999999999997</v>
      </c>
      <c r="O69" s="1">
        <f t="shared" si="17"/>
        <v>10</v>
      </c>
      <c r="P69" s="1">
        <f t="shared" si="18"/>
        <v>1</v>
      </c>
      <c r="Q69" s="1">
        <f t="shared" si="16"/>
        <v>2.933821944384566E-2</v>
      </c>
      <c r="R69" s="1">
        <v>0.66700000000000004</v>
      </c>
      <c r="S69" s="1">
        <v>2.3330000000000002</v>
      </c>
      <c r="T69" s="1">
        <v>3</v>
      </c>
      <c r="U69" s="1">
        <v>0</v>
      </c>
      <c r="V69" s="1">
        <f t="shared" si="19"/>
        <v>0</v>
      </c>
      <c r="W69" s="4">
        <v>0.68799999999999994</v>
      </c>
      <c r="X69" s="4">
        <v>2.3119999999999998</v>
      </c>
      <c r="Y69" s="1">
        <v>7</v>
      </c>
      <c r="Z69" s="1">
        <v>1</v>
      </c>
      <c r="AA69" s="1">
        <f t="shared" si="20"/>
        <v>4.2511122095897177E-2</v>
      </c>
      <c r="AB69" s="1">
        <v>0.66700000000000004</v>
      </c>
      <c r="AC69" s="1">
        <v>2.3330000000000002</v>
      </c>
      <c r="AD69" s="1">
        <v>0</v>
      </c>
      <c r="AE69" s="1">
        <v>0</v>
      </c>
      <c r="AF69" s="1" t="e">
        <f t="shared" ref="AF69:AF132" si="23">PRODUCT(AE69,1/AD69,1/$N69,$M69)</f>
        <v>#DIV/0!</v>
      </c>
      <c r="AH69" s="1">
        <f t="shared" si="8"/>
        <v>0.10257496195160067</v>
      </c>
      <c r="AI69" s="1">
        <f t="shared" si="9"/>
        <v>9.7565903508118987E-2</v>
      </c>
      <c r="AJ69" s="1">
        <f t="shared" si="21"/>
        <v>0</v>
      </c>
      <c r="AK69" s="1">
        <f t="shared" si="11"/>
        <v>2.8003823589040628</v>
      </c>
      <c r="AL69" s="1" t="b">
        <f t="shared" si="12"/>
        <v>0</v>
      </c>
      <c r="AM69" s="1">
        <f t="shared" si="13"/>
        <v>1.7831265310620383E-2</v>
      </c>
      <c r="AN69" s="1" t="b">
        <f t="shared" si="14"/>
        <v>0</v>
      </c>
      <c r="AO69" s="1">
        <v>9.4879999999999995</v>
      </c>
    </row>
    <row r="70" spans="1:41">
      <c r="A70" s="7">
        <v>67</v>
      </c>
      <c r="B70" s="7" t="s">
        <v>101</v>
      </c>
      <c r="C70" s="7" t="s">
        <v>29</v>
      </c>
      <c r="D70" s="7" t="s">
        <v>101</v>
      </c>
      <c r="E70" s="7" t="s">
        <v>29</v>
      </c>
      <c r="F70" s="2" t="b">
        <f t="shared" si="7"/>
        <v>0</v>
      </c>
      <c r="G70" s="2" t="b">
        <f t="shared" si="22"/>
        <v>0</v>
      </c>
      <c r="H70" s="1" t="s">
        <v>298</v>
      </c>
      <c r="M70" s="1">
        <f>PRODUCT(SUM(PRODUCT(R70,overview!$J$8),PRODUCT(W70,overview!$K$8),PRODUCT(AB70,overview!$L$8)),1/SUM(overview!$J$8:$L$8))</f>
        <v>0.66700000000000004</v>
      </c>
      <c r="N70" s="1">
        <f>PRODUCT(SUM(PRODUCT(S70,overview!$J$8),PRODUCT(X70,overview!$K$8),PRODUCT(AC70,overview!$L$8)),1/SUM(overview!$J$8:$L$8))</f>
        <v>2.3330000000000002</v>
      </c>
      <c r="O70" s="1">
        <f t="shared" si="17"/>
        <v>10</v>
      </c>
      <c r="P70" s="1">
        <f t="shared" si="18"/>
        <v>0</v>
      </c>
      <c r="Q70" s="1">
        <f t="shared" si="16"/>
        <v>0</v>
      </c>
      <c r="R70" s="1">
        <v>0.66700000000000004</v>
      </c>
      <c r="S70" s="1">
        <v>2.3330000000000002</v>
      </c>
      <c r="T70" s="1">
        <v>5</v>
      </c>
      <c r="U70" s="1">
        <v>0</v>
      </c>
      <c r="V70" s="1">
        <f t="shared" si="19"/>
        <v>0</v>
      </c>
      <c r="W70" s="4">
        <v>0.66700000000000004</v>
      </c>
      <c r="X70" s="4">
        <v>2.3330000000000002</v>
      </c>
      <c r="Y70" s="1">
        <v>5</v>
      </c>
      <c r="Z70" s="1">
        <v>0</v>
      </c>
      <c r="AA70" s="1">
        <f t="shared" si="20"/>
        <v>0</v>
      </c>
      <c r="AB70" s="1">
        <v>0.66700000000000004</v>
      </c>
      <c r="AC70" s="1">
        <v>2.3330000000000002</v>
      </c>
      <c r="AD70" s="1">
        <v>0</v>
      </c>
      <c r="AE70" s="1">
        <v>0</v>
      </c>
      <c r="AF70" s="1" t="e">
        <f t="shared" si="23"/>
        <v>#DIV/0!</v>
      </c>
      <c r="AH70" s="1">
        <f t="shared" si="8"/>
        <v>0.10401337703752839</v>
      </c>
      <c r="AI70" s="1">
        <f t="shared" si="9"/>
        <v>0.10955491178580211</v>
      </c>
      <c r="AJ70" s="1">
        <f t="shared" si="21"/>
        <v>0</v>
      </c>
      <c r="AK70" s="1">
        <f t="shared" si="11"/>
        <v>3.0887523493920472</v>
      </c>
      <c r="AL70" s="1" t="b">
        <f t="shared" si="12"/>
        <v>0</v>
      </c>
      <c r="AM70" s="1">
        <f t="shared" si="13"/>
        <v>3.1907409739032014E-2</v>
      </c>
      <c r="AN70" s="1" t="b">
        <f t="shared" si="14"/>
        <v>0</v>
      </c>
      <c r="AO70" s="1">
        <v>9.4879999999999995</v>
      </c>
    </row>
    <row r="71" spans="1:41">
      <c r="A71" s="7">
        <v>68</v>
      </c>
      <c r="B71" s="7" t="s">
        <v>75</v>
      </c>
      <c r="C71" s="7" t="s">
        <v>1</v>
      </c>
      <c r="D71" s="7" t="s">
        <v>75</v>
      </c>
      <c r="E71" s="7" t="s">
        <v>1</v>
      </c>
      <c r="F71" s="2" t="b">
        <f t="shared" ref="F71:F134" si="24">AND(NOT(B71=D71),OR(B71="CAT",B71="CAC",B71="ATA",B71="ATT",B71="TTA",B71="ATG",B71="CCG",B71="AGA",B71="CGG",B71="AGG",B71="CGA",B71="CGC",B71="TCC",B71="ACG",B71="ACC",B71="GTA",B71="TGG",B71="TAT",D71="GAA",D71="GAT",D71="GAG",D71="AAG",D71="AAA",D71="CTA",D71="CTT",D71="CTC",D71="AAC",D71="CCA",D71="CCT",D71="CAG",D71="CAA",D71="CGT",D71="AGT",D71="AGC",D71="TCA",D71="TCT",D71="GTC"))</f>
        <v>0</v>
      </c>
      <c r="G71" s="2" t="b">
        <f t="shared" si="22"/>
        <v>0</v>
      </c>
      <c r="H71" s="1" t="s">
        <v>298</v>
      </c>
      <c r="M71" s="1">
        <f>PRODUCT(SUM(PRODUCT(R71,overview!$J$8),PRODUCT(W71,overview!$K$8),PRODUCT(AB71,overview!$L$8)),1/SUM(overview!$J$8:$L$8))</f>
        <v>1.0286666666666666</v>
      </c>
      <c r="N71" s="1">
        <f>PRODUCT(SUM(PRODUCT(S71,overview!$J$8),PRODUCT(X71,overview!$K$8),PRODUCT(AC71,overview!$L$8)),1/SUM(overview!$J$8:$L$8))</f>
        <v>1.9713333333333329</v>
      </c>
      <c r="O71" s="1">
        <f t="shared" si="17"/>
        <v>6</v>
      </c>
      <c r="P71" s="1">
        <f t="shared" si="18"/>
        <v>11</v>
      </c>
      <c r="Q71" s="1">
        <f t="shared" si="16"/>
        <v>0.95665652124901379</v>
      </c>
      <c r="R71" s="1">
        <v>0.95099999999999996</v>
      </c>
      <c r="S71" s="1">
        <v>2.0489999999999999</v>
      </c>
      <c r="T71" s="1">
        <v>2</v>
      </c>
      <c r="U71" s="1">
        <v>7</v>
      </c>
      <c r="V71" s="1">
        <f t="shared" si="19"/>
        <v>1.6244509516837482</v>
      </c>
      <c r="W71" s="4">
        <v>1.07</v>
      </c>
      <c r="X71" s="4">
        <v>1.93</v>
      </c>
      <c r="Y71" s="1">
        <v>4</v>
      </c>
      <c r="Z71" s="1">
        <v>4</v>
      </c>
      <c r="AA71" s="1">
        <f t="shared" si="20"/>
        <v>0.55440414507772029</v>
      </c>
      <c r="AB71" s="1">
        <v>1</v>
      </c>
      <c r="AC71" s="1">
        <v>2</v>
      </c>
      <c r="AD71" s="1">
        <v>0</v>
      </c>
      <c r="AE71" s="1">
        <v>0</v>
      </c>
      <c r="AF71" s="1" t="e">
        <f t="shared" si="23"/>
        <v>#DIV/0!</v>
      </c>
      <c r="AH71" s="1">
        <f t="shared" si="8"/>
        <v>0.12064495261618505</v>
      </c>
      <c r="AI71" s="1">
        <f t="shared" si="9"/>
        <v>0.14929553817364602</v>
      </c>
      <c r="AJ71" s="1">
        <f t="shared" si="21"/>
        <v>0</v>
      </c>
      <c r="AK71" s="1">
        <f t="shared" si="11"/>
        <v>3.5719955301299717</v>
      </c>
      <c r="AL71" s="1" t="b">
        <f t="shared" si="12"/>
        <v>0</v>
      </c>
      <c r="AM71" s="1">
        <f t="shared" si="13"/>
        <v>0.15438036057537272</v>
      </c>
      <c r="AN71" s="1" t="b">
        <f t="shared" si="14"/>
        <v>0</v>
      </c>
      <c r="AO71" s="1">
        <v>9.4879999999999995</v>
      </c>
    </row>
    <row r="72" spans="1:41">
      <c r="A72" s="7">
        <v>69</v>
      </c>
      <c r="B72" s="7" t="s">
        <v>45</v>
      </c>
      <c r="C72" s="7" t="s">
        <v>46</v>
      </c>
      <c r="D72" s="7" t="s">
        <v>45</v>
      </c>
      <c r="E72" s="7" t="s">
        <v>46</v>
      </c>
      <c r="F72" s="2" t="b">
        <f t="shared" si="24"/>
        <v>0</v>
      </c>
      <c r="G72" s="2" t="b">
        <f t="shared" si="22"/>
        <v>0</v>
      </c>
      <c r="H72" s="1" t="s">
        <v>298</v>
      </c>
      <c r="M72" s="1">
        <f>PRODUCT(SUM(PRODUCT(R72,overview!$J$8),PRODUCT(W72,overview!$K$8),PRODUCT(AB72,overview!$L$8)),1/SUM(overview!$J$8:$L$8))</f>
        <v>1.052142857142857</v>
      </c>
      <c r="N72" s="1">
        <f>PRODUCT(SUM(PRODUCT(S72,overview!$J$8),PRODUCT(X72,overview!$K$8),PRODUCT(AC72,overview!$L$8)),1/SUM(overview!$J$8:$L$8))</f>
        <v>1.9478571428571427</v>
      </c>
      <c r="O72" s="1">
        <f t="shared" si="17"/>
        <v>5</v>
      </c>
      <c r="P72" s="1">
        <f t="shared" si="18"/>
        <v>0</v>
      </c>
      <c r="Q72" s="1">
        <f t="shared" si="16"/>
        <v>0</v>
      </c>
      <c r="R72" s="1">
        <v>1.006</v>
      </c>
      <c r="S72" s="1">
        <v>1.994</v>
      </c>
      <c r="T72" s="1">
        <v>2</v>
      </c>
      <c r="U72" s="1">
        <v>0</v>
      </c>
      <c r="V72" s="1">
        <f t="shared" si="19"/>
        <v>0</v>
      </c>
      <c r="W72" s="4">
        <v>1.0780000000000001</v>
      </c>
      <c r="X72" s="4">
        <v>1.9219999999999999</v>
      </c>
      <c r="Y72" s="1">
        <v>3</v>
      </c>
      <c r="Z72" s="1">
        <v>0</v>
      </c>
      <c r="AA72" s="1">
        <f t="shared" si="20"/>
        <v>0</v>
      </c>
      <c r="AB72" s="1">
        <v>1</v>
      </c>
      <c r="AC72" s="1">
        <v>2</v>
      </c>
      <c r="AD72" s="1">
        <v>0</v>
      </c>
      <c r="AE72" s="1">
        <v>0</v>
      </c>
      <c r="AF72" s="1" t="e">
        <f t="shared" si="23"/>
        <v>#DIV/0!</v>
      </c>
      <c r="AH72" s="1">
        <f t="shared" ref="AH72:AH135" si="25">(SUM(Z68:Z78)*SUM(W68:W78))/(SUM(Y68:Y78)*SUM(X68:X78))</f>
        <v>0.1203381554769818</v>
      </c>
      <c r="AI72" s="1">
        <f t="shared" ref="AI72:AI135" si="26">(SUM(U68:U78)*SUM(R68:R78))/(SUM(T68:T78)*SUM(S68:S78))</f>
        <v>0.15631898454746138</v>
      </c>
      <c r="AJ72" s="1">
        <f t="shared" si="21"/>
        <v>0</v>
      </c>
      <c r="AK72" s="1">
        <f t="shared" si="11"/>
        <v>4.1425817292353706</v>
      </c>
      <c r="AL72" s="1" t="b">
        <f t="shared" si="12"/>
        <v>0</v>
      </c>
      <c r="AM72" s="1">
        <f t="shared" si="13"/>
        <v>0.36463809133316705</v>
      </c>
      <c r="AN72" s="1" t="b">
        <f t="shared" si="14"/>
        <v>0</v>
      </c>
      <c r="AO72" s="1">
        <v>9.4879999999999995</v>
      </c>
    </row>
    <row r="73" spans="1:41">
      <c r="A73" s="7">
        <v>70</v>
      </c>
      <c r="B73" s="7" t="s">
        <v>30</v>
      </c>
      <c r="C73" s="7" t="s">
        <v>31</v>
      </c>
      <c r="D73" s="7" t="s">
        <v>30</v>
      </c>
      <c r="E73" s="7" t="s">
        <v>31</v>
      </c>
      <c r="F73" s="2" t="b">
        <f t="shared" si="24"/>
        <v>0</v>
      </c>
      <c r="G73" s="2" t="b">
        <f t="shared" si="22"/>
        <v>0</v>
      </c>
      <c r="H73" s="1" t="s">
        <v>298</v>
      </c>
      <c r="M73" s="1">
        <f>PRODUCT(SUM(PRODUCT(R73,overview!$J$8),PRODUCT(W73,overview!$K$8),PRODUCT(AB73,overview!$L$8)),1/SUM(overview!$J$8:$L$8))</f>
        <v>1</v>
      </c>
      <c r="N73" s="1">
        <f>PRODUCT(SUM(PRODUCT(S73,overview!$J$8),PRODUCT(X73,overview!$K$8),PRODUCT(AC73,overview!$L$8)),1/SUM(overview!$J$8:$L$8))</f>
        <v>2</v>
      </c>
      <c r="O73" s="1">
        <f t="shared" si="17"/>
        <v>11</v>
      </c>
      <c r="P73" s="1">
        <f t="shared" si="18"/>
        <v>2</v>
      </c>
      <c r="Q73" s="1">
        <f t="shared" si="16"/>
        <v>9.0909090909090912E-2</v>
      </c>
      <c r="R73" s="1">
        <v>1</v>
      </c>
      <c r="S73" s="1">
        <v>2</v>
      </c>
      <c r="T73" s="1">
        <v>5</v>
      </c>
      <c r="U73" s="1">
        <v>0</v>
      </c>
      <c r="V73" s="1">
        <f t="shared" si="19"/>
        <v>0</v>
      </c>
      <c r="W73" s="4">
        <v>1</v>
      </c>
      <c r="X73" s="4">
        <v>2</v>
      </c>
      <c r="Y73" s="1">
        <v>6</v>
      </c>
      <c r="Z73" s="1">
        <v>2</v>
      </c>
      <c r="AA73" s="1">
        <f t="shared" si="20"/>
        <v>0.16666666666666666</v>
      </c>
      <c r="AB73" s="1">
        <v>1</v>
      </c>
      <c r="AC73" s="1">
        <v>2</v>
      </c>
      <c r="AD73" s="1">
        <v>0</v>
      </c>
      <c r="AE73" s="1">
        <v>0</v>
      </c>
      <c r="AF73" s="1" t="e">
        <f t="shared" si="23"/>
        <v>#DIV/0!</v>
      </c>
      <c r="AH73" s="1">
        <f t="shared" si="25"/>
        <v>0.118308844254773</v>
      </c>
      <c r="AI73" s="1">
        <f t="shared" si="26"/>
        <v>0.20166376801096583</v>
      </c>
      <c r="AJ73" s="1">
        <f t="shared" si="21"/>
        <v>0</v>
      </c>
      <c r="AK73" s="1">
        <f t="shared" si="11"/>
        <v>4.6325910016376186</v>
      </c>
      <c r="AL73" s="1" t="b">
        <f t="shared" si="12"/>
        <v>0</v>
      </c>
      <c r="AM73" s="1">
        <f t="shared" si="13"/>
        <v>0.62223690460034831</v>
      </c>
      <c r="AN73" s="1" t="b">
        <f t="shared" si="14"/>
        <v>0</v>
      </c>
      <c r="AO73" s="1">
        <v>9.4879999999999995</v>
      </c>
    </row>
    <row r="74" spans="1:41">
      <c r="A74" s="7">
        <v>71</v>
      </c>
      <c r="B74" s="7" t="s">
        <v>53</v>
      </c>
      <c r="C74" s="7" t="s">
        <v>33</v>
      </c>
      <c r="D74" s="7" t="s">
        <v>32</v>
      </c>
      <c r="E74" s="7" t="s">
        <v>33</v>
      </c>
      <c r="F74" s="2" t="b">
        <f t="shared" si="24"/>
        <v>1</v>
      </c>
      <c r="G74" s="2" t="b">
        <f t="shared" si="22"/>
        <v>0</v>
      </c>
      <c r="H74" s="1" t="s">
        <v>298</v>
      </c>
      <c r="M74" s="1">
        <f>PRODUCT(SUM(PRODUCT(R74,overview!$J$8),PRODUCT(W74,overview!$K$8),PRODUCT(AB74,overview!$L$8)),1/SUM(overview!$J$8:$L$8))</f>
        <v>0.96150000000000002</v>
      </c>
      <c r="N74" s="1">
        <f>PRODUCT(SUM(PRODUCT(S74,overview!$J$8),PRODUCT(X74,overview!$K$8),PRODUCT(AC74,overview!$L$8)),1/SUM(overview!$J$8:$L$8))</f>
        <v>2.0385</v>
      </c>
      <c r="O74" s="1">
        <f t="shared" si="17"/>
        <v>12</v>
      </c>
      <c r="P74" s="1">
        <f t="shared" si="18"/>
        <v>7</v>
      </c>
      <c r="Q74" s="1">
        <f t="shared" si="16"/>
        <v>0.27514103507480991</v>
      </c>
      <c r="R74" s="1">
        <v>0.92500000000000004</v>
      </c>
      <c r="S74" s="1">
        <v>2.0750000000000002</v>
      </c>
      <c r="T74" s="1">
        <v>6</v>
      </c>
      <c r="U74" s="1">
        <v>2</v>
      </c>
      <c r="V74" s="1">
        <f t="shared" si="19"/>
        <v>0.14859437751004015</v>
      </c>
      <c r="W74" s="4">
        <v>0.97899999999999998</v>
      </c>
      <c r="X74" s="4">
        <v>2.0209999999999999</v>
      </c>
      <c r="Y74" s="1">
        <v>5</v>
      </c>
      <c r="Z74" s="1">
        <v>5</v>
      </c>
      <c r="AA74" s="1">
        <f t="shared" si="20"/>
        <v>0.48441365660564079</v>
      </c>
      <c r="AB74" s="1">
        <v>1</v>
      </c>
      <c r="AC74" s="1">
        <v>2</v>
      </c>
      <c r="AD74" s="1">
        <v>1</v>
      </c>
      <c r="AE74" s="1">
        <v>0</v>
      </c>
      <c r="AF74" s="1">
        <f t="shared" si="23"/>
        <v>0</v>
      </c>
      <c r="AH74" s="1">
        <f t="shared" si="25"/>
        <v>0.11940270944656331</v>
      </c>
      <c r="AI74" s="1">
        <f t="shared" si="26"/>
        <v>0.21168314332919891</v>
      </c>
      <c r="AJ74" s="1">
        <f t="shared" si="21"/>
        <v>0</v>
      </c>
      <c r="AK74" s="1">
        <f t="shared" si="11"/>
        <v>4.6472118152485331</v>
      </c>
      <c r="AL74" s="1" t="b">
        <f t="shared" si="12"/>
        <v>0</v>
      </c>
      <c r="AM74" s="1">
        <f t="shared" si="13"/>
        <v>0.79247470826235089</v>
      </c>
      <c r="AN74" s="1" t="b">
        <f t="shared" si="14"/>
        <v>0</v>
      </c>
      <c r="AO74" s="1">
        <v>9.4879999999999995</v>
      </c>
    </row>
    <row r="75" spans="1:41">
      <c r="A75" s="7">
        <v>72</v>
      </c>
      <c r="B75" s="7" t="s">
        <v>28</v>
      </c>
      <c r="C75" s="7" t="s">
        <v>29</v>
      </c>
      <c r="D75" s="7" t="s">
        <v>28</v>
      </c>
      <c r="E75" s="7" t="s">
        <v>29</v>
      </c>
      <c r="F75" s="2" t="b">
        <f t="shared" si="24"/>
        <v>0</v>
      </c>
      <c r="G75" s="2" t="b">
        <f t="shared" si="22"/>
        <v>0</v>
      </c>
      <c r="H75" s="1" t="s">
        <v>298</v>
      </c>
      <c r="I75" s="1" t="s">
        <v>183</v>
      </c>
      <c r="M75" s="1">
        <f>PRODUCT(SUM(PRODUCT(R75,overview!$J$8),PRODUCT(W75,overview!$K$8),PRODUCT(AB75,overview!$L$8)),1/SUM(overview!$J$8:$L$8))</f>
        <v>0.69492857142857145</v>
      </c>
      <c r="N75" s="1">
        <f>PRODUCT(SUM(PRODUCT(S75,overview!$J$8),PRODUCT(X75,overview!$K$8),PRODUCT(AC75,overview!$L$8)),1/SUM(overview!$J$8:$L$8))</f>
        <v>2.305071428571428</v>
      </c>
      <c r="O75" s="1">
        <f t="shared" si="17"/>
        <v>12</v>
      </c>
      <c r="P75" s="1">
        <f t="shared" si="18"/>
        <v>6</v>
      </c>
      <c r="Q75" s="1">
        <f t="shared" si="16"/>
        <v>0.15073905363949061</v>
      </c>
      <c r="R75" s="1">
        <v>0.71799999999999997</v>
      </c>
      <c r="S75" s="1">
        <v>2.282</v>
      </c>
      <c r="T75" s="1">
        <v>5.5</v>
      </c>
      <c r="U75" s="1">
        <v>3.5</v>
      </c>
      <c r="V75" s="1">
        <f t="shared" si="19"/>
        <v>0.20022308979364192</v>
      </c>
      <c r="W75" s="4">
        <v>0.68400000000000005</v>
      </c>
      <c r="X75" s="4">
        <v>2.3159999999999998</v>
      </c>
      <c r="Y75" s="1">
        <v>6.5</v>
      </c>
      <c r="Z75" s="1">
        <v>2.5</v>
      </c>
      <c r="AA75" s="1">
        <f t="shared" si="20"/>
        <v>0.11359107214029496</v>
      </c>
      <c r="AB75" s="1">
        <v>0.66700000000000004</v>
      </c>
      <c r="AC75" s="1">
        <v>2.3330000000000002</v>
      </c>
      <c r="AD75" s="1">
        <v>0</v>
      </c>
      <c r="AE75" s="1">
        <v>0</v>
      </c>
      <c r="AF75" s="1" t="e">
        <f t="shared" si="23"/>
        <v>#DIV/0!</v>
      </c>
      <c r="AH75" s="1">
        <f t="shared" si="25"/>
        <v>0.10826093251531327</v>
      </c>
      <c r="AI75" s="1">
        <f t="shared" si="26"/>
        <v>0.20755676626625161</v>
      </c>
      <c r="AJ75" s="1">
        <f t="shared" si="21"/>
        <v>0</v>
      </c>
      <c r="AK75" s="1">
        <f t="shared" ref="AK75:AK138" si="27">(((SUM(AJ73:AJ77))-(SUM(AI73:AI77)))^2)/(AVERAGE(AI73:AI77))</f>
        <v>4.8555421858206405</v>
      </c>
      <c r="AL75" s="1" t="b">
        <f t="shared" ref="AL75:AL138" si="28">IF(AK75&gt;AO75, TRUE, FALSE)</f>
        <v>0</v>
      </c>
      <c r="AM75" s="1">
        <f t="shared" ref="AM75:AM138" si="29">(((SUM(AH73:AH77))-(SUM(AI73:AI77)))^2)/(AVERAGE(AI73:AI77))</f>
        <v>1.0943090006060849</v>
      </c>
      <c r="AN75" s="1" t="b">
        <f t="shared" ref="AN75:AN138" si="30">IF(AM75&gt;AO75, TRUE, FALSE)</f>
        <v>0</v>
      </c>
      <c r="AO75" s="1">
        <v>9.4879999999999995</v>
      </c>
    </row>
    <row r="76" spans="1:41">
      <c r="A76" s="7">
        <v>73</v>
      </c>
      <c r="B76" s="7" t="s">
        <v>69</v>
      </c>
      <c r="C76" s="7" t="s">
        <v>70</v>
      </c>
      <c r="D76" s="7" t="s">
        <v>69</v>
      </c>
      <c r="E76" s="7" t="s">
        <v>70</v>
      </c>
      <c r="F76" s="2" t="b">
        <f t="shared" si="24"/>
        <v>0</v>
      </c>
      <c r="G76" s="2" t="b">
        <f t="shared" si="22"/>
        <v>0</v>
      </c>
      <c r="H76" s="1" t="s">
        <v>298</v>
      </c>
      <c r="M76" s="1">
        <f>PRODUCT(SUM(PRODUCT(R76,overview!$J$8),PRODUCT(W76,overview!$K$8),PRODUCT(AB76,overview!$L$8)),1/SUM(overview!$J$8:$L$8))</f>
        <v>1</v>
      </c>
      <c r="N76" s="1">
        <f>PRODUCT(SUM(PRODUCT(S76,overview!$J$8),PRODUCT(X76,overview!$K$8),PRODUCT(AC76,overview!$L$8)),1/SUM(overview!$J$8:$L$8))</f>
        <v>2</v>
      </c>
      <c r="O76" s="1">
        <f t="shared" si="17"/>
        <v>8</v>
      </c>
      <c r="P76" s="1">
        <f t="shared" si="18"/>
        <v>0</v>
      </c>
      <c r="Q76" s="1">
        <f t="shared" si="16"/>
        <v>0</v>
      </c>
      <c r="R76" s="1">
        <v>1</v>
      </c>
      <c r="S76" s="1">
        <v>2</v>
      </c>
      <c r="T76" s="1">
        <v>4</v>
      </c>
      <c r="U76" s="1">
        <v>0</v>
      </c>
      <c r="V76" s="1">
        <f t="shared" si="19"/>
        <v>0</v>
      </c>
      <c r="W76" s="4">
        <v>1</v>
      </c>
      <c r="X76" s="4">
        <v>2</v>
      </c>
      <c r="Y76" s="1">
        <v>4</v>
      </c>
      <c r="Z76" s="1">
        <v>0</v>
      </c>
      <c r="AA76" s="1">
        <f t="shared" si="20"/>
        <v>0</v>
      </c>
      <c r="AB76" s="1">
        <v>1</v>
      </c>
      <c r="AC76" s="1">
        <v>2</v>
      </c>
      <c r="AD76" s="1">
        <v>0</v>
      </c>
      <c r="AE76" s="1">
        <v>0</v>
      </c>
      <c r="AF76" s="1" t="e">
        <f t="shared" si="23"/>
        <v>#DIV/0!</v>
      </c>
      <c r="AH76" s="1">
        <f t="shared" si="25"/>
        <v>7.9319380359987299E-2</v>
      </c>
      <c r="AI76" s="1">
        <f t="shared" si="26"/>
        <v>0.1522197008958287</v>
      </c>
      <c r="AJ76" s="1">
        <f t="shared" si="21"/>
        <v>0</v>
      </c>
      <c r="AK76" s="1">
        <f t="shared" si="27"/>
        <v>4.7944085499655866</v>
      </c>
      <c r="AL76" s="1" t="b">
        <f t="shared" si="28"/>
        <v>0</v>
      </c>
      <c r="AM76" s="1">
        <f t="shared" si="29"/>
        <v>1.3004974531519011</v>
      </c>
      <c r="AN76" s="1" t="b">
        <f t="shared" si="30"/>
        <v>0</v>
      </c>
      <c r="AO76" s="1">
        <v>9.4879999999999995</v>
      </c>
    </row>
    <row r="77" spans="1:41">
      <c r="A77" s="7">
        <v>74</v>
      </c>
      <c r="B77" s="7" t="s">
        <v>38</v>
      </c>
      <c r="C77" s="7" t="s">
        <v>1</v>
      </c>
      <c r="D77" s="7" t="s">
        <v>144</v>
      </c>
      <c r="E77" s="7" t="s">
        <v>1</v>
      </c>
      <c r="F77" s="2" t="b">
        <f t="shared" si="24"/>
        <v>1</v>
      </c>
      <c r="G77" s="2" t="b">
        <f t="shared" si="22"/>
        <v>1</v>
      </c>
      <c r="H77" s="1" t="s">
        <v>298</v>
      </c>
      <c r="M77" s="1">
        <f>PRODUCT(SUM(PRODUCT(R77,overview!$J$8),PRODUCT(W77,overview!$K$8),PRODUCT(AB77,overview!$L$8)),1/SUM(overview!$J$8:$L$8))</f>
        <v>0.49202380952380947</v>
      </c>
      <c r="N77" s="1">
        <f>PRODUCT(SUM(PRODUCT(S77,overview!$J$8),PRODUCT(X77,overview!$K$8),PRODUCT(AC77,overview!$L$8)),1/SUM(overview!$J$8:$L$8))</f>
        <v>2.5079761904761906</v>
      </c>
      <c r="O77" s="1">
        <f t="shared" si="17"/>
        <v>11.6</v>
      </c>
      <c r="P77" s="1">
        <f t="shared" si="18"/>
        <v>10.4</v>
      </c>
      <c r="Q77" s="1">
        <f t="shared" si="16"/>
        <v>0.17588874903223378</v>
      </c>
      <c r="R77" s="1">
        <v>0.73099999999999998</v>
      </c>
      <c r="S77" s="1">
        <v>2.2690000000000001</v>
      </c>
      <c r="T77" s="1">
        <v>6.8</v>
      </c>
      <c r="U77" s="1">
        <v>6.2</v>
      </c>
      <c r="V77" s="1">
        <f t="shared" si="19"/>
        <v>0.29374173644777435</v>
      </c>
      <c r="W77" s="4">
        <v>0.374</v>
      </c>
      <c r="X77" s="4">
        <v>2.6259999999999999</v>
      </c>
      <c r="Y77" s="1">
        <v>3.8</v>
      </c>
      <c r="Z77" s="1">
        <v>4.2</v>
      </c>
      <c r="AA77" s="1">
        <f t="shared" si="20"/>
        <v>0.15741371708021004</v>
      </c>
      <c r="AB77" s="1">
        <v>0.33300000000000002</v>
      </c>
      <c r="AC77" s="1">
        <v>2.6669999999999998</v>
      </c>
      <c r="AD77" s="1">
        <v>1</v>
      </c>
      <c r="AE77" s="1">
        <v>0</v>
      </c>
      <c r="AF77" s="1">
        <f t="shared" si="23"/>
        <v>0</v>
      </c>
      <c r="AH77" s="1">
        <f t="shared" si="25"/>
        <v>8.4797546391479489E-2</v>
      </c>
      <c r="AI77" s="1">
        <f t="shared" si="26"/>
        <v>0.19798505866188298</v>
      </c>
      <c r="AJ77" s="1">
        <f t="shared" si="21"/>
        <v>0</v>
      </c>
      <c r="AK77" s="1">
        <f t="shared" si="27"/>
        <v>4.5904427443110007</v>
      </c>
      <c r="AL77" s="1" t="b">
        <f t="shared" si="28"/>
        <v>0</v>
      </c>
      <c r="AM77" s="1">
        <f t="shared" si="29"/>
        <v>1.5840198766092215</v>
      </c>
      <c r="AN77" s="1" t="b">
        <f t="shared" si="30"/>
        <v>0</v>
      </c>
      <c r="AO77" s="1">
        <v>9.4879999999999995</v>
      </c>
    </row>
    <row r="78" spans="1:41">
      <c r="A78" s="7">
        <v>75</v>
      </c>
      <c r="B78" s="7" t="s">
        <v>74</v>
      </c>
      <c r="C78" s="7" t="s">
        <v>1</v>
      </c>
      <c r="D78" s="7" t="s">
        <v>74</v>
      </c>
      <c r="E78" s="7" t="s">
        <v>1</v>
      </c>
      <c r="F78" s="2" t="b">
        <f t="shared" si="24"/>
        <v>0</v>
      </c>
      <c r="G78" s="2" t="b">
        <f t="shared" si="22"/>
        <v>0</v>
      </c>
      <c r="H78" s="1" t="s">
        <v>298</v>
      </c>
      <c r="M78" s="1">
        <f>PRODUCT(SUM(PRODUCT(R78,overview!$J$8),PRODUCT(W78,overview!$K$8),PRODUCT(AB78,overview!$L$8)),1/SUM(overview!$J$8:$L$8))</f>
        <v>1.1123809523809522</v>
      </c>
      <c r="N78" s="1">
        <f>PRODUCT(SUM(PRODUCT(S78,overview!$J$8),PRODUCT(X78,overview!$K$8),PRODUCT(AC78,overview!$L$8)),1/SUM(overview!$J$8:$L$8))</f>
        <v>1.8876190476190475</v>
      </c>
      <c r="O78" s="1">
        <f t="shared" si="17"/>
        <v>15</v>
      </c>
      <c r="P78" s="1">
        <f t="shared" si="18"/>
        <v>0</v>
      </c>
      <c r="Q78" s="1">
        <f t="shared" si="16"/>
        <v>0</v>
      </c>
      <c r="R78" s="1">
        <v>1.0660000000000001</v>
      </c>
      <c r="S78" s="1">
        <v>1.9339999999999999</v>
      </c>
      <c r="T78" s="1">
        <v>4</v>
      </c>
      <c r="U78" s="1">
        <v>0</v>
      </c>
      <c r="V78" s="1">
        <f t="shared" si="19"/>
        <v>0</v>
      </c>
      <c r="W78" s="4">
        <v>1.1299999999999999</v>
      </c>
      <c r="X78" s="4">
        <v>1.87</v>
      </c>
      <c r="Y78" s="1">
        <v>11</v>
      </c>
      <c r="Z78" s="1">
        <v>0</v>
      </c>
      <c r="AA78" s="1">
        <f t="shared" si="20"/>
        <v>0</v>
      </c>
      <c r="AB78" s="1">
        <v>1.286</v>
      </c>
      <c r="AC78" s="1">
        <v>1.714</v>
      </c>
      <c r="AD78" s="1">
        <v>0</v>
      </c>
      <c r="AE78" s="1">
        <v>0</v>
      </c>
      <c r="AF78" s="1" t="e">
        <f t="shared" si="23"/>
        <v>#DIV/0!</v>
      </c>
      <c r="AH78" s="1">
        <f t="shared" si="25"/>
        <v>6.7696851806808248E-2</v>
      </c>
      <c r="AI78" s="1">
        <f t="shared" si="26"/>
        <v>0.189437040839955</v>
      </c>
      <c r="AJ78" s="1">
        <f t="shared" si="21"/>
        <v>0</v>
      </c>
      <c r="AK78" s="1">
        <f t="shared" si="27"/>
        <v>4.3259030505631282</v>
      </c>
      <c r="AL78" s="1" t="b">
        <f t="shared" si="28"/>
        <v>0</v>
      </c>
      <c r="AM78" s="1">
        <f t="shared" si="29"/>
        <v>1.8513774586126344</v>
      </c>
      <c r="AN78" s="1" t="b">
        <f t="shared" si="30"/>
        <v>0</v>
      </c>
      <c r="AO78" s="1">
        <v>9.4879999999999995</v>
      </c>
    </row>
    <row r="79" spans="1:41">
      <c r="A79" s="7">
        <v>76</v>
      </c>
      <c r="B79" s="7" t="s">
        <v>64</v>
      </c>
      <c r="C79" s="7" t="s">
        <v>2</v>
      </c>
      <c r="D79" s="7" t="s">
        <v>64</v>
      </c>
      <c r="E79" s="7" t="s">
        <v>2</v>
      </c>
      <c r="F79" s="2" t="b">
        <f t="shared" si="24"/>
        <v>0</v>
      </c>
      <c r="G79" s="2" t="b">
        <f t="shared" si="22"/>
        <v>0</v>
      </c>
      <c r="H79" s="1" t="s">
        <v>298</v>
      </c>
      <c r="I79" s="1" t="s">
        <v>193</v>
      </c>
      <c r="M79" s="1">
        <f>PRODUCT(SUM(PRODUCT(R79,overview!$J$8),PRODUCT(W79,overview!$K$8),PRODUCT(AB79,overview!$L$8)),1/SUM(overview!$J$8:$L$8))</f>
        <v>0.42266666666666652</v>
      </c>
      <c r="N79" s="1">
        <f>PRODUCT(SUM(PRODUCT(S79,overview!$J$8),PRODUCT(X79,overview!$K$8),PRODUCT(AC79,overview!$L$8)),1/SUM(overview!$J$8:$L$8))</f>
        <v>2.5773333333333333</v>
      </c>
      <c r="O79" s="1">
        <f t="shared" si="17"/>
        <v>9</v>
      </c>
      <c r="P79" s="1">
        <f t="shared" si="18"/>
        <v>6</v>
      </c>
      <c r="Q79" s="1">
        <f t="shared" si="16"/>
        <v>0.1093291946887394</v>
      </c>
      <c r="R79" s="1">
        <v>0.60199999999999998</v>
      </c>
      <c r="S79" s="1">
        <v>2.3980000000000001</v>
      </c>
      <c r="T79" s="1">
        <v>5</v>
      </c>
      <c r="U79" s="1">
        <v>6</v>
      </c>
      <c r="V79" s="1">
        <f t="shared" si="19"/>
        <v>0.30125104253544621</v>
      </c>
      <c r="W79" s="4">
        <v>0.33300000000000002</v>
      </c>
      <c r="X79" s="4">
        <v>2.6669999999999998</v>
      </c>
      <c r="Y79" s="1">
        <v>4</v>
      </c>
      <c r="Z79" s="1">
        <v>0</v>
      </c>
      <c r="AA79" s="1">
        <f t="shared" si="20"/>
        <v>0</v>
      </c>
      <c r="AB79" s="1">
        <v>0.33300000000000002</v>
      </c>
      <c r="AC79" s="1">
        <v>2.6669999999999998</v>
      </c>
      <c r="AD79" s="1">
        <v>0</v>
      </c>
      <c r="AE79" s="1">
        <v>0</v>
      </c>
      <c r="AF79" s="1" t="e">
        <f t="shared" si="23"/>
        <v>#DIV/0!</v>
      </c>
      <c r="AH79" s="1">
        <f t="shared" si="25"/>
        <v>3.8704926331543189E-2</v>
      </c>
      <c r="AI79" s="1">
        <f t="shared" si="26"/>
        <v>0.17088998219828189</v>
      </c>
      <c r="AJ79" s="1">
        <f t="shared" si="21"/>
        <v>0</v>
      </c>
      <c r="AK79" s="1">
        <f t="shared" si="27"/>
        <v>4.3215263730352467</v>
      </c>
      <c r="AL79" s="1" t="b">
        <f t="shared" si="28"/>
        <v>0</v>
      </c>
      <c r="AM79" s="1">
        <f t="shared" si="29"/>
        <v>2.193587505074388</v>
      </c>
      <c r="AN79" s="1" t="b">
        <f t="shared" si="30"/>
        <v>0</v>
      </c>
      <c r="AO79" s="1">
        <v>9.4879999999999995</v>
      </c>
    </row>
    <row r="80" spans="1:41">
      <c r="A80" s="7">
        <v>77</v>
      </c>
      <c r="B80" s="7" t="s">
        <v>30</v>
      </c>
      <c r="C80" s="7" t="s">
        <v>31</v>
      </c>
      <c r="D80" s="7" t="s">
        <v>30</v>
      </c>
      <c r="E80" s="7" t="s">
        <v>31</v>
      </c>
      <c r="F80" s="2" t="b">
        <f t="shared" si="24"/>
        <v>0</v>
      </c>
      <c r="G80" s="2" t="b">
        <f t="shared" si="22"/>
        <v>0</v>
      </c>
      <c r="H80" s="1" t="s">
        <v>298</v>
      </c>
      <c r="I80" s="1" t="s">
        <v>193</v>
      </c>
      <c r="M80" s="1">
        <f>PRODUCT(SUM(PRODUCT(R80,overview!$J$8),PRODUCT(W80,overview!$K$8),PRODUCT(AB80,overview!$L$8)),1/SUM(overview!$J$8:$L$8))</f>
        <v>1.0003333333333331</v>
      </c>
      <c r="N80" s="1">
        <f>PRODUCT(SUM(PRODUCT(S80,overview!$J$8),PRODUCT(X80,overview!$K$8),PRODUCT(AC80,overview!$L$8)),1/SUM(overview!$J$8:$L$8))</f>
        <v>1.9996666666666667</v>
      </c>
      <c r="O80" s="1">
        <f t="shared" si="17"/>
        <v>11</v>
      </c>
      <c r="P80" s="1">
        <f t="shared" si="18"/>
        <v>1</v>
      </c>
      <c r="Q80" s="1">
        <f t="shared" si="16"/>
        <v>4.547727651578292E-2</v>
      </c>
      <c r="R80" s="1">
        <v>1.0009999999999999</v>
      </c>
      <c r="S80" s="1">
        <v>1.9990000000000001</v>
      </c>
      <c r="T80" s="1">
        <v>5</v>
      </c>
      <c r="U80" s="1">
        <v>1</v>
      </c>
      <c r="V80" s="1">
        <f t="shared" si="19"/>
        <v>0.10015007503751874</v>
      </c>
      <c r="W80" s="4">
        <v>1</v>
      </c>
      <c r="X80" s="4">
        <v>2</v>
      </c>
      <c r="Y80" s="1">
        <v>6</v>
      </c>
      <c r="Z80" s="1">
        <v>0</v>
      </c>
      <c r="AA80" s="1">
        <f t="shared" si="20"/>
        <v>0</v>
      </c>
      <c r="AB80" s="1">
        <v>1</v>
      </c>
      <c r="AC80" s="1">
        <v>2</v>
      </c>
      <c r="AD80" s="1">
        <v>0</v>
      </c>
      <c r="AE80" s="1">
        <v>0</v>
      </c>
      <c r="AF80" s="1" t="e">
        <f t="shared" si="23"/>
        <v>#DIV/0!</v>
      </c>
      <c r="AH80" s="1">
        <f t="shared" si="25"/>
        <v>2.866263328136023E-2</v>
      </c>
      <c r="AI80" s="1">
        <f t="shared" si="26"/>
        <v>0.15464882751667702</v>
      </c>
      <c r="AJ80" s="1">
        <f t="shared" si="21"/>
        <v>0</v>
      </c>
      <c r="AK80" s="1">
        <f t="shared" si="27"/>
        <v>1.3500617717699515</v>
      </c>
      <c r="AL80" s="1" t="b">
        <f t="shared" si="28"/>
        <v>0</v>
      </c>
      <c r="AM80" s="1">
        <f t="shared" si="29"/>
        <v>2.1788281121232491</v>
      </c>
      <c r="AN80" s="1" t="b">
        <f t="shared" si="30"/>
        <v>0</v>
      </c>
      <c r="AO80" s="1">
        <v>9.4879999999999995</v>
      </c>
    </row>
    <row r="81" spans="1:41">
      <c r="A81" s="7">
        <v>78</v>
      </c>
      <c r="B81" s="7" t="s">
        <v>101</v>
      </c>
      <c r="C81" s="7" t="s">
        <v>29</v>
      </c>
      <c r="D81" s="7" t="s">
        <v>101</v>
      </c>
      <c r="E81" s="7" t="s">
        <v>29</v>
      </c>
      <c r="F81" s="2" t="b">
        <f t="shared" si="24"/>
        <v>0</v>
      </c>
      <c r="G81" s="2" t="b">
        <f t="shared" si="22"/>
        <v>0</v>
      </c>
      <c r="H81" s="1" t="s">
        <v>298</v>
      </c>
      <c r="I81" s="1" t="s">
        <v>193</v>
      </c>
      <c r="J81" s="1" t="s">
        <v>189</v>
      </c>
      <c r="M81" s="1">
        <f>PRODUCT(SUM(PRODUCT(R81,overview!$J$8),PRODUCT(W81,overview!$K$8),PRODUCT(AB81,overview!$L$8)),1/SUM(overview!$J$8:$L$8))</f>
        <v>0.66700000000000004</v>
      </c>
      <c r="N81" s="1">
        <f>PRODUCT(SUM(PRODUCT(S81,overview!$J$8),PRODUCT(X81,overview!$K$8),PRODUCT(AC81,overview!$L$8)),1/SUM(overview!$J$8:$L$8))</f>
        <v>2.3330000000000002</v>
      </c>
      <c r="O81" s="1">
        <f t="shared" si="17"/>
        <v>17</v>
      </c>
      <c r="P81" s="1">
        <f t="shared" si="18"/>
        <v>0</v>
      </c>
      <c r="Q81" s="1">
        <f t="shared" si="16"/>
        <v>0</v>
      </c>
      <c r="R81" s="1">
        <v>0.66700000000000004</v>
      </c>
      <c r="S81" s="1">
        <v>2.3330000000000002</v>
      </c>
      <c r="T81" s="1">
        <v>6</v>
      </c>
      <c r="U81" s="1">
        <v>0</v>
      </c>
      <c r="V81" s="1">
        <f t="shared" si="19"/>
        <v>0</v>
      </c>
      <c r="W81" s="4">
        <v>0.66700000000000004</v>
      </c>
      <c r="X81" s="4">
        <v>2.3330000000000002</v>
      </c>
      <c r="Y81" s="1">
        <v>11</v>
      </c>
      <c r="Z81" s="1">
        <v>0</v>
      </c>
      <c r="AA81" s="1">
        <f t="shared" si="20"/>
        <v>0</v>
      </c>
      <c r="AB81" s="1">
        <v>0.66700000000000004</v>
      </c>
      <c r="AC81" s="1">
        <v>2.3330000000000002</v>
      </c>
      <c r="AD81" s="1">
        <v>0</v>
      </c>
      <c r="AE81" s="1">
        <v>0</v>
      </c>
      <c r="AF81" s="1" t="e">
        <f t="shared" si="23"/>
        <v>#DIV/0!</v>
      </c>
      <c r="AH81" s="1">
        <f t="shared" si="25"/>
        <v>2.8662633281360223E-2</v>
      </c>
      <c r="AI81" s="1">
        <f t="shared" si="26"/>
        <v>0.15134436539025231</v>
      </c>
      <c r="AJ81" s="1">
        <f t="shared" si="21"/>
        <v>0</v>
      </c>
      <c r="AK81" s="1">
        <f t="shared" si="27"/>
        <v>0.10417468347698539</v>
      </c>
      <c r="AL81" s="1" t="b">
        <f t="shared" si="28"/>
        <v>0</v>
      </c>
      <c r="AM81" s="1">
        <f t="shared" si="29"/>
        <v>2.0385140764779814</v>
      </c>
      <c r="AN81" s="1" t="b">
        <f t="shared" si="30"/>
        <v>0</v>
      </c>
      <c r="AO81" s="1">
        <v>9.4879999999999995</v>
      </c>
    </row>
    <row r="82" spans="1:41">
      <c r="A82" s="7">
        <v>79</v>
      </c>
      <c r="B82" s="7" t="s">
        <v>45</v>
      </c>
      <c r="C82" s="7" t="s">
        <v>46</v>
      </c>
      <c r="D82" s="7" t="s">
        <v>45</v>
      </c>
      <c r="E82" s="7" t="s">
        <v>46</v>
      </c>
      <c r="F82" s="2" t="b">
        <f t="shared" si="24"/>
        <v>0</v>
      </c>
      <c r="G82" s="2" t="b">
        <f t="shared" si="22"/>
        <v>0</v>
      </c>
      <c r="H82" s="1" t="s">
        <v>298</v>
      </c>
      <c r="M82" s="1">
        <f>PRODUCT(SUM(PRODUCT(R82,overview!$J$8),PRODUCT(W82,overview!$K$8),PRODUCT(AB82,overview!$L$8)),1/SUM(overview!$J$8:$L$8))</f>
        <v>1.0068095238095238</v>
      </c>
      <c r="N82" s="1">
        <f>PRODUCT(SUM(PRODUCT(S82,overview!$J$8),PRODUCT(X82,overview!$K$8),PRODUCT(AC82,overview!$L$8)),1/SUM(overview!$J$8:$L$8))</f>
        <v>1.993190476190476</v>
      </c>
      <c r="O82" s="1">
        <f t="shared" si="17"/>
        <v>9</v>
      </c>
      <c r="P82" s="1">
        <f t="shared" si="18"/>
        <v>0</v>
      </c>
      <c r="Q82" s="1">
        <f t="shared" si="16"/>
        <v>0</v>
      </c>
      <c r="R82" s="1">
        <v>1.0049999999999999</v>
      </c>
      <c r="S82" s="1">
        <v>1.9950000000000001</v>
      </c>
      <c r="T82" s="1">
        <v>2</v>
      </c>
      <c r="U82" s="1">
        <v>0</v>
      </c>
      <c r="V82" s="1">
        <f t="shared" si="19"/>
        <v>0</v>
      </c>
      <c r="W82" s="4">
        <v>1.008</v>
      </c>
      <c r="X82" s="4">
        <v>1.992</v>
      </c>
      <c r="Y82" s="1">
        <v>7</v>
      </c>
      <c r="Z82" s="1">
        <v>0</v>
      </c>
      <c r="AA82" s="1">
        <f t="shared" si="20"/>
        <v>0</v>
      </c>
      <c r="AB82" s="1">
        <v>1</v>
      </c>
      <c r="AC82" s="1">
        <v>2</v>
      </c>
      <c r="AD82" s="1">
        <v>0</v>
      </c>
      <c r="AE82" s="1">
        <v>0</v>
      </c>
      <c r="AF82" s="1" t="e">
        <f t="shared" si="23"/>
        <v>#DIV/0!</v>
      </c>
      <c r="AH82" s="1">
        <f t="shared" si="25"/>
        <v>3.8529169285051283E-2</v>
      </c>
      <c r="AI82" s="1">
        <f t="shared" si="26"/>
        <v>0.12207038684488139</v>
      </c>
      <c r="AJ82" s="1">
        <f t="shared" si="21"/>
        <v>0.32700659482065303</v>
      </c>
      <c r="AK82" s="1">
        <f t="shared" si="27"/>
        <v>0.44259833123369108</v>
      </c>
      <c r="AL82" s="1" t="b">
        <f t="shared" si="28"/>
        <v>0</v>
      </c>
      <c r="AM82" s="1">
        <f t="shared" si="29"/>
        <v>1.512005641854725</v>
      </c>
      <c r="AN82" s="1" t="b">
        <f t="shared" si="30"/>
        <v>0</v>
      </c>
      <c r="AO82" s="1">
        <v>9.4879999999999995</v>
      </c>
    </row>
    <row r="83" spans="1:41">
      <c r="A83" s="7">
        <v>80</v>
      </c>
      <c r="B83" s="7" t="s">
        <v>32</v>
      </c>
      <c r="C83" s="7" t="s">
        <v>33</v>
      </c>
      <c r="D83" s="7" t="s">
        <v>32</v>
      </c>
      <c r="E83" s="7" t="s">
        <v>33</v>
      </c>
      <c r="F83" s="2" t="b">
        <f t="shared" si="24"/>
        <v>0</v>
      </c>
      <c r="G83" s="2" t="b">
        <f t="shared" si="22"/>
        <v>0</v>
      </c>
      <c r="H83" s="1" t="s">
        <v>298</v>
      </c>
      <c r="I83" s="1" t="s">
        <v>193</v>
      </c>
      <c r="M83" s="1">
        <f>PRODUCT(SUM(PRODUCT(R83,overview!$J$8),PRODUCT(W83,overview!$K$8),PRODUCT(AB83,overview!$L$8)),1/SUM(overview!$J$8:$L$8))</f>
        <v>0.91933333333333334</v>
      </c>
      <c r="N83" s="1">
        <f>PRODUCT(SUM(PRODUCT(S83,overview!$J$8),PRODUCT(X83,overview!$K$8),PRODUCT(AC83,overview!$L$8)),1/SUM(overview!$J$8:$L$8))</f>
        <v>2.0806666666666667</v>
      </c>
      <c r="O83" s="1">
        <f t="shared" si="17"/>
        <v>12</v>
      </c>
      <c r="P83" s="1">
        <f t="shared" si="18"/>
        <v>10</v>
      </c>
      <c r="Q83" s="1">
        <f t="shared" si="16"/>
        <v>0.3682046352664744</v>
      </c>
      <c r="R83" s="1">
        <v>0.75800000000000001</v>
      </c>
      <c r="S83" s="1">
        <v>2.242</v>
      </c>
      <c r="T83" s="1">
        <v>5</v>
      </c>
      <c r="U83" s="1">
        <v>8</v>
      </c>
      <c r="V83" s="1">
        <f t="shared" si="19"/>
        <v>0.54094558429973238</v>
      </c>
      <c r="W83" s="4">
        <v>1</v>
      </c>
      <c r="X83" s="4">
        <v>2</v>
      </c>
      <c r="Y83" s="1">
        <v>7</v>
      </c>
      <c r="Z83" s="1">
        <v>2</v>
      </c>
      <c r="AA83" s="1">
        <f t="shared" si="20"/>
        <v>0.14285714285714285</v>
      </c>
      <c r="AB83" s="1">
        <v>1</v>
      </c>
      <c r="AC83" s="1">
        <v>2</v>
      </c>
      <c r="AD83" s="1">
        <v>0</v>
      </c>
      <c r="AE83" s="1">
        <v>0</v>
      </c>
      <c r="AF83" s="1" t="e">
        <f t="shared" si="23"/>
        <v>#DIV/0!</v>
      </c>
      <c r="AH83" s="1">
        <f t="shared" si="25"/>
        <v>3.7682047414808871E-2</v>
      </c>
      <c r="AI83" s="1">
        <f t="shared" si="26"/>
        <v>0.11147247829246831</v>
      </c>
      <c r="AJ83" s="1">
        <f t="shared" si="21"/>
        <v>0.26175728378068369</v>
      </c>
      <c r="AK83" s="1">
        <f t="shared" si="27"/>
        <v>3.1462722535138328</v>
      </c>
      <c r="AL83" s="1" t="b">
        <f t="shared" si="28"/>
        <v>0</v>
      </c>
      <c r="AM83" s="1">
        <f t="shared" si="29"/>
        <v>0.89919295510247998</v>
      </c>
      <c r="AN83" s="1" t="b">
        <f t="shared" si="30"/>
        <v>0</v>
      </c>
      <c r="AO83" s="1">
        <v>9.4879999999999995</v>
      </c>
    </row>
    <row r="84" spans="1:41">
      <c r="A84" s="7">
        <v>81</v>
      </c>
      <c r="B84" s="7" t="s">
        <v>100</v>
      </c>
      <c r="C84" s="7" t="s">
        <v>73</v>
      </c>
      <c r="D84" s="7" t="s">
        <v>100</v>
      </c>
      <c r="E84" s="7" t="s">
        <v>73</v>
      </c>
      <c r="F84" s="2" t="b">
        <f t="shared" si="24"/>
        <v>0</v>
      </c>
      <c r="G84" s="2" t="b">
        <f t="shared" si="22"/>
        <v>0</v>
      </c>
      <c r="H84" s="1" t="s">
        <v>298</v>
      </c>
      <c r="I84" s="1" t="s">
        <v>193</v>
      </c>
      <c r="M84" s="1">
        <f>PRODUCT(SUM(PRODUCT(R84,overview!$J$8),PRODUCT(W84,overview!$K$8),PRODUCT(AB84,overview!$L$8)),1/SUM(overview!$J$8:$L$8))</f>
        <v>0.33299999999999996</v>
      </c>
      <c r="N84" s="1">
        <f>PRODUCT(SUM(PRODUCT(S84,overview!$J$8),PRODUCT(X84,overview!$K$8),PRODUCT(AC84,overview!$L$8)),1/SUM(overview!$J$8:$L$8))</f>
        <v>2.6669999999999998</v>
      </c>
      <c r="O84" s="1">
        <f t="shared" si="17"/>
        <v>7</v>
      </c>
      <c r="P84" s="1">
        <f t="shared" si="18"/>
        <v>0</v>
      </c>
      <c r="Q84" s="1">
        <f t="shared" si="16"/>
        <v>0</v>
      </c>
      <c r="R84" s="1">
        <v>0.33300000000000002</v>
      </c>
      <c r="S84" s="1">
        <v>2.6669999999999998</v>
      </c>
      <c r="T84" s="1">
        <v>2</v>
      </c>
      <c r="U84" s="1">
        <v>0</v>
      </c>
      <c r="V84" s="1">
        <f t="shared" si="19"/>
        <v>0</v>
      </c>
      <c r="W84" s="4">
        <v>0.33300000000000002</v>
      </c>
      <c r="X84" s="4">
        <v>2.6669999999999998</v>
      </c>
      <c r="Y84" s="1">
        <v>5</v>
      </c>
      <c r="Z84" s="1">
        <v>0</v>
      </c>
      <c r="AA84" s="1">
        <f t="shared" si="20"/>
        <v>0</v>
      </c>
      <c r="AB84" s="1">
        <v>0.33300000000000002</v>
      </c>
      <c r="AC84" s="1">
        <v>2.6669999999999998</v>
      </c>
      <c r="AD84" s="1">
        <v>0</v>
      </c>
      <c r="AE84" s="1">
        <v>0</v>
      </c>
      <c r="AF84" s="1" t="e">
        <f t="shared" si="23"/>
        <v>#DIV/0!</v>
      </c>
      <c r="AH84" s="1">
        <f t="shared" si="25"/>
        <v>5.2523367014297502E-2</v>
      </c>
      <c r="AI84" s="1">
        <f t="shared" si="26"/>
        <v>7.9018365025190954E-2</v>
      </c>
      <c r="AJ84" s="1">
        <f t="shared" si="21"/>
        <v>0.26378676470588241</v>
      </c>
      <c r="AK84" s="1">
        <f t="shared" si="27"/>
        <v>23.681857253639784</v>
      </c>
      <c r="AL84" s="1" t="b">
        <f t="shared" si="28"/>
        <v>1</v>
      </c>
      <c r="AM84" s="1">
        <f t="shared" si="29"/>
        <v>0.21373620030906273</v>
      </c>
      <c r="AN84" s="1" t="b">
        <f t="shared" si="30"/>
        <v>0</v>
      </c>
      <c r="AO84" s="1">
        <v>9.4879999999999995</v>
      </c>
    </row>
    <row r="85" spans="1:41">
      <c r="A85" s="7">
        <v>82</v>
      </c>
      <c r="B85" s="7" t="s">
        <v>98</v>
      </c>
      <c r="C85" s="7" t="s">
        <v>50</v>
      </c>
      <c r="D85" s="7" t="s">
        <v>98</v>
      </c>
      <c r="E85" s="7" t="s">
        <v>50</v>
      </c>
      <c r="F85" s="2" t="b">
        <f t="shared" si="24"/>
        <v>0</v>
      </c>
      <c r="G85" s="2" t="b">
        <f t="shared" si="22"/>
        <v>0</v>
      </c>
      <c r="H85" s="1" t="s">
        <v>298</v>
      </c>
      <c r="I85" s="1" t="s">
        <v>193</v>
      </c>
      <c r="J85" s="1" t="s">
        <v>184</v>
      </c>
      <c r="M85" s="1">
        <f>PRODUCT(SUM(PRODUCT(R85,overview!$J$8),PRODUCT(W85,overview!$K$8),PRODUCT(AB85,overview!$L$8)),1/SUM(overview!$J$8:$L$8))</f>
        <v>0.35199999999999998</v>
      </c>
      <c r="N85" s="1">
        <f>PRODUCT(SUM(PRODUCT(S85,overview!$J$8),PRODUCT(X85,overview!$K$8),PRODUCT(AC85,overview!$L$8)),1/SUM(overview!$J$8:$L$8))</f>
        <v>2.6480000000000001</v>
      </c>
      <c r="O85" s="1">
        <f t="shared" si="17"/>
        <v>10</v>
      </c>
      <c r="P85" s="1">
        <f t="shared" si="18"/>
        <v>1</v>
      </c>
      <c r="Q85" s="1">
        <f t="shared" si="16"/>
        <v>1.3293051359516615E-2</v>
      </c>
      <c r="R85" s="1">
        <v>0.39</v>
      </c>
      <c r="S85" s="1">
        <v>2.61</v>
      </c>
      <c r="T85" s="1">
        <v>5</v>
      </c>
      <c r="U85" s="1">
        <v>1</v>
      </c>
      <c r="V85" s="1">
        <f t="shared" si="19"/>
        <v>2.9885057471264371E-2</v>
      </c>
      <c r="W85" s="4">
        <v>0.33300000000000002</v>
      </c>
      <c r="X85" s="4">
        <v>2.6669999999999998</v>
      </c>
      <c r="Y85" s="1">
        <v>5</v>
      </c>
      <c r="Z85" s="1">
        <v>0</v>
      </c>
      <c r="AA85" s="1">
        <f t="shared" si="20"/>
        <v>0</v>
      </c>
      <c r="AB85" s="1">
        <v>0.33300000000000002</v>
      </c>
      <c r="AC85" s="1">
        <v>2.6669999999999998</v>
      </c>
      <c r="AD85" s="1">
        <v>0</v>
      </c>
      <c r="AE85" s="1">
        <v>0</v>
      </c>
      <c r="AF85" s="1" t="e">
        <f t="shared" si="23"/>
        <v>#DIV/0!</v>
      </c>
      <c r="AH85" s="1">
        <f t="shared" si="25"/>
        <v>6.7935796939156398E-2</v>
      </c>
      <c r="AI85" s="1">
        <f t="shared" si="26"/>
        <v>7.1821318873004442E-2</v>
      </c>
      <c r="AJ85" s="1">
        <f t="shared" si="21"/>
        <v>0.26378676470588241</v>
      </c>
      <c r="AK85" s="1">
        <f t="shared" si="27"/>
        <v>80.4483861325714</v>
      </c>
      <c r="AL85" s="1" t="b">
        <f t="shared" si="28"/>
        <v>1</v>
      </c>
      <c r="AM85" s="1">
        <f t="shared" si="29"/>
        <v>7.0936193159083678E-3</v>
      </c>
      <c r="AN85" s="1" t="b">
        <f t="shared" si="30"/>
        <v>0</v>
      </c>
      <c r="AO85" s="1">
        <v>9.4879999999999995</v>
      </c>
    </row>
    <row r="86" spans="1:41">
      <c r="A86" s="7">
        <v>83</v>
      </c>
      <c r="B86" s="7" t="s">
        <v>97</v>
      </c>
      <c r="C86" s="7" t="s">
        <v>42</v>
      </c>
      <c r="D86" s="7" t="s">
        <v>41</v>
      </c>
      <c r="E86" s="7" t="s">
        <v>42</v>
      </c>
      <c r="F86" s="2" t="b">
        <f t="shared" si="24"/>
        <v>0</v>
      </c>
      <c r="G86" s="2" t="b">
        <f t="shared" si="22"/>
        <v>1</v>
      </c>
      <c r="H86" s="1" t="s">
        <v>298</v>
      </c>
      <c r="J86" s="1" t="s">
        <v>194</v>
      </c>
      <c r="M86" s="1">
        <f>PRODUCT(SUM(PRODUCT(R86,overview!$J$8),PRODUCT(W86,overview!$K$8),PRODUCT(AB86,overview!$L$8)),1/SUM(overview!$J$8:$L$8))</f>
        <v>0.42899999999999988</v>
      </c>
      <c r="N86" s="1">
        <f>PRODUCT(SUM(PRODUCT(S86,overview!$J$8),PRODUCT(X86,overview!$K$8),PRODUCT(AC86,overview!$L$8)),1/SUM(overview!$J$8:$L$8))</f>
        <v>2.5709999999999997</v>
      </c>
      <c r="O86" s="1">
        <f t="shared" si="17"/>
        <v>3</v>
      </c>
      <c r="P86" s="1">
        <f t="shared" si="18"/>
        <v>0</v>
      </c>
      <c r="Q86" s="1">
        <f t="shared" si="16"/>
        <v>0</v>
      </c>
      <c r="R86" s="1">
        <v>0.42899999999999999</v>
      </c>
      <c r="S86" s="1">
        <v>2.5710000000000002</v>
      </c>
      <c r="T86" s="1">
        <v>1</v>
      </c>
      <c r="U86" s="1">
        <v>0</v>
      </c>
      <c r="V86" s="1">
        <f t="shared" si="19"/>
        <v>0</v>
      </c>
      <c r="W86" s="4">
        <v>0.42899999999999999</v>
      </c>
      <c r="X86" s="4">
        <v>2.5710000000000002</v>
      </c>
      <c r="Y86" s="1">
        <v>1</v>
      </c>
      <c r="Z86" s="1">
        <v>0</v>
      </c>
      <c r="AA86" s="1">
        <f t="shared" si="20"/>
        <v>0</v>
      </c>
      <c r="AB86" s="1">
        <v>0.42899999999999999</v>
      </c>
      <c r="AC86" s="1">
        <v>2.5710000000000002</v>
      </c>
      <c r="AD86" s="1">
        <v>1</v>
      </c>
      <c r="AE86" s="1">
        <v>0</v>
      </c>
      <c r="AF86" s="1">
        <f t="shared" si="23"/>
        <v>0</v>
      </c>
      <c r="AH86" s="1">
        <f t="shared" si="25"/>
        <v>0.12983571807101218</v>
      </c>
      <c r="AI86" s="1">
        <f t="shared" si="26"/>
        <v>8.3555764651662964E-2</v>
      </c>
      <c r="AJ86" s="1">
        <f t="shared" si="21"/>
        <v>0.84033515652275126</v>
      </c>
      <c r="AK86" s="1">
        <f t="shared" si="27"/>
        <v>205.62191821059878</v>
      </c>
      <c r="AL86" s="1" t="b">
        <f t="shared" si="28"/>
        <v>1</v>
      </c>
      <c r="AM86" s="1">
        <f t="shared" si="29"/>
        <v>0.59327045110764687</v>
      </c>
      <c r="AN86" s="1" t="b">
        <f t="shared" si="30"/>
        <v>0</v>
      </c>
      <c r="AO86" s="1">
        <v>9.4879999999999995</v>
      </c>
    </row>
    <row r="87" spans="1:41">
      <c r="A87" s="7">
        <v>84</v>
      </c>
      <c r="B87" s="7" t="s">
        <v>89</v>
      </c>
      <c r="C87" s="7" t="s">
        <v>70</v>
      </c>
      <c r="D87" s="7" t="s">
        <v>89</v>
      </c>
      <c r="E87" s="7" t="s">
        <v>70</v>
      </c>
      <c r="F87" s="2" t="b">
        <f t="shared" si="24"/>
        <v>0</v>
      </c>
      <c r="G87" s="2" t="b">
        <f t="shared" si="22"/>
        <v>0</v>
      </c>
      <c r="H87" s="1" t="s">
        <v>298</v>
      </c>
      <c r="J87" s="1" t="s">
        <v>184</v>
      </c>
      <c r="M87" s="1">
        <f>PRODUCT(SUM(PRODUCT(R87,overview!$J$8),PRODUCT(W87,overview!$K$8),PRODUCT(AB87,overview!$L$8)),1/SUM(overview!$J$8:$L$8))</f>
        <v>1</v>
      </c>
      <c r="N87" s="1">
        <f>PRODUCT(SUM(PRODUCT(S87,overview!$J$8),PRODUCT(X87,overview!$K$8),PRODUCT(AC87,overview!$L$8)),1/SUM(overview!$J$8:$L$8))</f>
        <v>2</v>
      </c>
      <c r="O87" s="1">
        <f t="shared" si="17"/>
        <v>9</v>
      </c>
      <c r="P87" s="1">
        <f t="shared" si="18"/>
        <v>0</v>
      </c>
      <c r="Q87" s="1">
        <f t="shared" si="16"/>
        <v>0</v>
      </c>
      <c r="R87" s="1">
        <v>1</v>
      </c>
      <c r="S87" s="1">
        <v>2</v>
      </c>
      <c r="T87" s="1">
        <v>5</v>
      </c>
      <c r="U87" s="1">
        <v>0</v>
      </c>
      <c r="V87" s="1">
        <f t="shared" si="19"/>
        <v>0</v>
      </c>
      <c r="W87" s="4">
        <v>1</v>
      </c>
      <c r="X87" s="4">
        <v>2</v>
      </c>
      <c r="Y87" s="1">
        <v>4</v>
      </c>
      <c r="Z87" s="1">
        <v>0</v>
      </c>
      <c r="AA87" s="1">
        <f t="shared" si="20"/>
        <v>0</v>
      </c>
      <c r="AB87" s="1">
        <v>1</v>
      </c>
      <c r="AC87" s="1">
        <v>2</v>
      </c>
      <c r="AD87" s="1">
        <v>0</v>
      </c>
      <c r="AE87" s="1">
        <v>0</v>
      </c>
      <c r="AF87" s="1" t="e">
        <f t="shared" si="23"/>
        <v>#DIV/0!</v>
      </c>
      <c r="AH87" s="1">
        <f t="shared" si="25"/>
        <v>0.15911889480892152</v>
      </c>
      <c r="AI87" s="1">
        <f t="shared" si="26"/>
        <v>7.6741848855791897E-2</v>
      </c>
      <c r="AJ87" s="1">
        <f t="shared" si="21"/>
        <v>1.4005585942045853</v>
      </c>
      <c r="AK87" s="1">
        <f t="shared" si="27"/>
        <v>357.79789859653056</v>
      </c>
      <c r="AL87" s="1" t="b">
        <f t="shared" si="28"/>
        <v>1</v>
      </c>
      <c r="AM87" s="1">
        <f t="shared" si="29"/>
        <v>1.7677805511530185</v>
      </c>
      <c r="AN87" s="1" t="b">
        <f t="shared" si="30"/>
        <v>0</v>
      </c>
      <c r="AO87" s="1">
        <v>9.4879999999999995</v>
      </c>
    </row>
    <row r="88" spans="1:41">
      <c r="A88" s="7">
        <v>85</v>
      </c>
      <c r="B88" s="7" t="s">
        <v>28</v>
      </c>
      <c r="C88" s="7" t="s">
        <v>29</v>
      </c>
      <c r="D88" s="7" t="s">
        <v>32</v>
      </c>
      <c r="E88" s="7" t="s">
        <v>33</v>
      </c>
      <c r="F88" s="2" t="b">
        <f t="shared" si="24"/>
        <v>1</v>
      </c>
      <c r="G88" s="2" t="b">
        <f t="shared" si="22"/>
        <v>0</v>
      </c>
      <c r="H88" s="1" t="s">
        <v>298</v>
      </c>
      <c r="I88" s="1" t="s">
        <v>182</v>
      </c>
      <c r="J88" s="1" t="s">
        <v>184</v>
      </c>
      <c r="M88" s="1">
        <f>PRODUCT(SUM(PRODUCT(R88,overview!$J$8),PRODUCT(W88,overview!$K$8),PRODUCT(AB88,overview!$L$8)),1/SUM(overview!$J$8:$L$8))</f>
        <v>0.83138095238095233</v>
      </c>
      <c r="N88" s="1">
        <f>PRODUCT(SUM(PRODUCT(S88,overview!$J$8),PRODUCT(X88,overview!$K$8),PRODUCT(AC88,overview!$L$8)),1/SUM(overview!$J$8:$L$8))</f>
        <v>2.1686190476190474</v>
      </c>
      <c r="O88" s="1">
        <f t="shared" si="17"/>
        <v>12.8</v>
      </c>
      <c r="P88" s="1">
        <f t="shared" si="18"/>
        <v>8.1999999999999993</v>
      </c>
      <c r="Q88" s="1">
        <f t="shared" si="16"/>
        <v>0.2455956583078984</v>
      </c>
      <c r="R88" s="1">
        <v>0.67200000000000004</v>
      </c>
      <c r="S88" s="1">
        <v>2.3279999999999998</v>
      </c>
      <c r="T88" s="1">
        <v>4</v>
      </c>
      <c r="U88" s="1">
        <v>1</v>
      </c>
      <c r="V88" s="1">
        <f t="shared" si="19"/>
        <v>7.2164948453608255E-2</v>
      </c>
      <c r="W88" s="4">
        <v>0.91700000000000004</v>
      </c>
      <c r="X88" s="4">
        <v>2.0830000000000002</v>
      </c>
      <c r="Y88" s="1">
        <v>8.8000000000000007</v>
      </c>
      <c r="Z88" s="1">
        <v>6.2</v>
      </c>
      <c r="AA88" s="1">
        <f t="shared" si="20"/>
        <v>0.31016235324924712</v>
      </c>
      <c r="AB88" s="1">
        <v>0.751</v>
      </c>
      <c r="AC88" s="1">
        <v>2.2490000000000001</v>
      </c>
      <c r="AD88" s="1">
        <v>0</v>
      </c>
      <c r="AE88" s="1">
        <v>1</v>
      </c>
      <c r="AF88" s="1" t="e">
        <f t="shared" si="23"/>
        <v>#DIV/0!</v>
      </c>
      <c r="AH88" s="1">
        <f t="shared" si="25"/>
        <v>0.19659772467631373</v>
      </c>
      <c r="AI88" s="1">
        <f t="shared" si="26"/>
        <v>7.9564322242146504E-2</v>
      </c>
      <c r="AJ88" s="1">
        <f t="shared" si="21"/>
        <v>1.6306459071990134</v>
      </c>
      <c r="AK88" s="1">
        <f t="shared" si="27"/>
        <v>545.48581498251883</v>
      </c>
      <c r="AL88" s="1" t="b">
        <f t="shared" si="28"/>
        <v>1</v>
      </c>
      <c r="AM88" s="1">
        <f t="shared" si="29"/>
        <v>3.3563614425304142</v>
      </c>
      <c r="AN88" s="1" t="b">
        <f t="shared" si="30"/>
        <v>0</v>
      </c>
      <c r="AO88" s="1">
        <v>9.4879999999999995</v>
      </c>
    </row>
    <row r="89" spans="1:41">
      <c r="A89" s="7">
        <v>86</v>
      </c>
      <c r="B89" s="7" t="s">
        <v>85</v>
      </c>
      <c r="C89" s="7" t="s">
        <v>86</v>
      </c>
      <c r="D89" s="7" t="s">
        <v>85</v>
      </c>
      <c r="E89" s="7" t="s">
        <v>86</v>
      </c>
      <c r="F89" s="2" t="b">
        <f t="shared" si="24"/>
        <v>0</v>
      </c>
      <c r="G89" s="2" t="b">
        <f t="shared" si="22"/>
        <v>0</v>
      </c>
      <c r="H89" s="1" t="s">
        <v>298</v>
      </c>
      <c r="I89" s="1" t="s">
        <v>182</v>
      </c>
      <c r="J89" s="1" t="s">
        <v>184</v>
      </c>
      <c r="M89" s="1">
        <f>PRODUCT(SUM(PRODUCT(R89,overview!$J$8),PRODUCT(W89,overview!$K$8),PRODUCT(AB89,overview!$L$8)),1/SUM(overview!$J$8:$L$8))</f>
        <v>0</v>
      </c>
      <c r="N89" s="1">
        <f>PRODUCT(SUM(PRODUCT(S89,overview!$J$8),PRODUCT(X89,overview!$K$8),PRODUCT(AC89,overview!$L$8)),1/SUM(overview!$J$8:$L$8))</f>
        <v>3</v>
      </c>
      <c r="O89" s="1">
        <f t="shared" si="17"/>
        <v>0</v>
      </c>
      <c r="P89" s="1">
        <f t="shared" si="18"/>
        <v>0</v>
      </c>
      <c r="Q89" s="1" t="e">
        <f t="shared" si="16"/>
        <v>#DIV/0!</v>
      </c>
      <c r="R89" s="1">
        <v>0</v>
      </c>
      <c r="S89" s="1">
        <v>3</v>
      </c>
      <c r="T89" s="1">
        <v>0</v>
      </c>
      <c r="U89" s="1">
        <v>0</v>
      </c>
      <c r="V89" s="1" t="e">
        <f t="shared" si="19"/>
        <v>#DIV/0!</v>
      </c>
      <c r="W89" s="4">
        <v>0</v>
      </c>
      <c r="X89" s="4">
        <v>3</v>
      </c>
      <c r="Y89" s="1">
        <v>0</v>
      </c>
      <c r="Z89" s="1">
        <v>0</v>
      </c>
      <c r="AA89" s="1" t="e">
        <f t="shared" si="20"/>
        <v>#DIV/0!</v>
      </c>
      <c r="AB89" s="1">
        <v>0</v>
      </c>
      <c r="AC89" s="1">
        <v>3</v>
      </c>
      <c r="AD89" s="1">
        <v>0</v>
      </c>
      <c r="AE89" s="1">
        <v>0</v>
      </c>
      <c r="AF89" s="1" t="e">
        <f t="shared" si="23"/>
        <v>#DIV/0!</v>
      </c>
      <c r="AH89" s="1">
        <f t="shared" si="25"/>
        <v>0.22560628565875862</v>
      </c>
      <c r="AI89" s="1">
        <f t="shared" si="26"/>
        <v>9.0380523114559061E-2</v>
      </c>
      <c r="AJ89" s="1">
        <f t="shared" si="21"/>
        <v>1.6306459071990134</v>
      </c>
      <c r="AK89" s="1">
        <f t="shared" si="27"/>
        <v>567.21423487516734</v>
      </c>
      <c r="AL89" s="1" t="b">
        <f t="shared" si="28"/>
        <v>1</v>
      </c>
      <c r="AM89" s="1">
        <f t="shared" si="29"/>
        <v>4.7601912733622793</v>
      </c>
      <c r="AN89" s="1" t="b">
        <f t="shared" si="30"/>
        <v>0</v>
      </c>
      <c r="AO89" s="1">
        <v>9.4879999999999995</v>
      </c>
    </row>
    <row r="90" spans="1:41">
      <c r="A90" s="7">
        <v>87</v>
      </c>
      <c r="B90" s="7" t="s">
        <v>58</v>
      </c>
      <c r="C90" s="7" t="s">
        <v>59</v>
      </c>
      <c r="D90" s="7" t="s">
        <v>58</v>
      </c>
      <c r="E90" s="7" t="s">
        <v>59</v>
      </c>
      <c r="F90" s="2" t="b">
        <f t="shared" si="24"/>
        <v>0</v>
      </c>
      <c r="G90" s="2" t="b">
        <f t="shared" si="22"/>
        <v>0</v>
      </c>
      <c r="H90" s="1" t="s">
        <v>298</v>
      </c>
      <c r="M90" s="1">
        <f>PRODUCT(SUM(PRODUCT(R90,overview!$J$8),PRODUCT(W90,overview!$K$8),PRODUCT(AB90,overview!$L$8)),1/SUM(overview!$J$8:$L$8))</f>
        <v>0.37371428571428567</v>
      </c>
      <c r="N90" s="1">
        <f>PRODUCT(SUM(PRODUCT(S90,overview!$J$8),PRODUCT(X90,overview!$K$8),PRODUCT(AC90,overview!$L$8)),1/SUM(overview!$J$8:$L$8))</f>
        <v>2.6262857142857139</v>
      </c>
      <c r="O90" s="1">
        <f t="shared" si="17"/>
        <v>2.2000000000000002</v>
      </c>
      <c r="P90" s="1">
        <f t="shared" si="18"/>
        <v>2.8</v>
      </c>
      <c r="Q90" s="1">
        <f t="shared" si="16"/>
        <v>0.18110610016615236</v>
      </c>
      <c r="R90" s="1">
        <v>0.375</v>
      </c>
      <c r="S90" s="1">
        <v>2.625</v>
      </c>
      <c r="T90" s="1">
        <v>0</v>
      </c>
      <c r="U90" s="1">
        <v>0</v>
      </c>
      <c r="V90" s="1" t="e">
        <f t="shared" si="19"/>
        <v>#DIV/0!</v>
      </c>
      <c r="W90" s="4">
        <v>0.373</v>
      </c>
      <c r="X90" s="4">
        <v>2.6269999999999998</v>
      </c>
      <c r="Y90" s="1">
        <v>2.2000000000000002</v>
      </c>
      <c r="Z90" s="1">
        <v>2.8</v>
      </c>
      <c r="AA90" s="1">
        <f t="shared" si="20"/>
        <v>0.18071080042911031</v>
      </c>
      <c r="AB90" s="1">
        <v>0.375</v>
      </c>
      <c r="AC90" s="1">
        <v>2.625</v>
      </c>
      <c r="AD90" s="1">
        <v>0</v>
      </c>
      <c r="AE90" s="1">
        <v>0</v>
      </c>
      <c r="AF90" s="1" t="e">
        <f t="shared" si="23"/>
        <v>#DIV/0!</v>
      </c>
      <c r="AH90" s="1">
        <f t="shared" si="25"/>
        <v>0.23191728427288918</v>
      </c>
      <c r="AI90" s="1">
        <f t="shared" si="26"/>
        <v>8.4923216598467341E-2</v>
      </c>
      <c r="AJ90" s="1">
        <f t="shared" si="21"/>
        <v>1.6430170616845516</v>
      </c>
      <c r="AK90" s="1">
        <f t="shared" si="27"/>
        <v>475.29915149022321</v>
      </c>
      <c r="AL90" s="1" t="b">
        <f t="shared" si="28"/>
        <v>1</v>
      </c>
      <c r="AM90" s="1">
        <f t="shared" si="29"/>
        <v>5.1617024059443555</v>
      </c>
      <c r="AN90" s="1" t="b">
        <f t="shared" si="30"/>
        <v>0</v>
      </c>
      <c r="AO90" s="1">
        <v>9.4879999999999995</v>
      </c>
    </row>
    <row r="91" spans="1:41">
      <c r="A91" s="7">
        <v>88</v>
      </c>
      <c r="B91" s="7" t="s">
        <v>30</v>
      </c>
      <c r="C91" s="7" t="s">
        <v>31</v>
      </c>
      <c r="D91" s="7" t="s">
        <v>30</v>
      </c>
      <c r="E91" s="7" t="s">
        <v>31</v>
      </c>
      <c r="F91" s="2" t="b">
        <f t="shared" si="24"/>
        <v>0</v>
      </c>
      <c r="G91" s="2" t="b">
        <f t="shared" si="22"/>
        <v>0</v>
      </c>
      <c r="H91" s="1" t="s">
        <v>298</v>
      </c>
      <c r="J91" s="1" t="s">
        <v>189</v>
      </c>
      <c r="M91" s="1">
        <f>PRODUCT(SUM(PRODUCT(R91,overview!$J$8),PRODUCT(W91,overview!$K$8),PRODUCT(AB91,overview!$L$8)),1/SUM(overview!$J$8:$L$8))</f>
        <v>1.0578571428571431</v>
      </c>
      <c r="N91" s="1">
        <f>PRODUCT(SUM(PRODUCT(S91,overview!$J$8),PRODUCT(X91,overview!$K$8),PRODUCT(AC91,overview!$L$8)),1/SUM(overview!$J$8:$L$8))</f>
        <v>1.9421428571428569</v>
      </c>
      <c r="O91" s="1">
        <f t="shared" si="17"/>
        <v>11</v>
      </c>
      <c r="P91" s="1">
        <f t="shared" si="18"/>
        <v>3</v>
      </c>
      <c r="Q91" s="1">
        <f t="shared" si="16"/>
        <v>0.14855060349727511</v>
      </c>
      <c r="R91" s="1">
        <v>1</v>
      </c>
      <c r="S91" s="1">
        <v>2</v>
      </c>
      <c r="T91" s="1">
        <v>5</v>
      </c>
      <c r="U91" s="1">
        <v>0</v>
      </c>
      <c r="V91" s="1">
        <f t="shared" si="19"/>
        <v>0</v>
      </c>
      <c r="W91" s="4">
        <v>1.0900000000000001</v>
      </c>
      <c r="X91" s="4">
        <v>1.91</v>
      </c>
      <c r="Y91" s="1">
        <v>6</v>
      </c>
      <c r="Z91" s="1">
        <v>3</v>
      </c>
      <c r="AA91" s="1">
        <f t="shared" si="20"/>
        <v>0.28534031413612565</v>
      </c>
      <c r="AB91" s="1">
        <v>1</v>
      </c>
      <c r="AC91" s="1">
        <v>2</v>
      </c>
      <c r="AD91" s="1">
        <v>0</v>
      </c>
      <c r="AE91" s="1">
        <v>0</v>
      </c>
      <c r="AF91" s="1" t="e">
        <f t="shared" si="23"/>
        <v>#DIV/0!</v>
      </c>
      <c r="AH91" s="1">
        <f t="shared" si="25"/>
        <v>0.22574743944228709</v>
      </c>
      <c r="AI91" s="1">
        <f t="shared" si="26"/>
        <v>8.0786225811366769E-2</v>
      </c>
      <c r="AJ91" s="1">
        <f t="shared" ref="AJ91:AJ97" si="31">(SUM(AE$86:AE$104)*SUM(AB$86:AB$104))/(SUM(AD$86:AD$104)*SUM(AC$86:AC$104))</f>
        <v>0.94736724775959702</v>
      </c>
      <c r="AK91" s="1">
        <f t="shared" si="27"/>
        <v>367.77818121014218</v>
      </c>
      <c r="AL91" s="1" t="b">
        <f t="shared" si="28"/>
        <v>1</v>
      </c>
      <c r="AM91" s="1">
        <f t="shared" si="29"/>
        <v>4.7023335234790888</v>
      </c>
      <c r="AN91" s="1" t="b">
        <f t="shared" si="30"/>
        <v>0</v>
      </c>
      <c r="AO91" s="1">
        <v>9.4879999999999995</v>
      </c>
    </row>
    <row r="92" spans="1:41">
      <c r="A92" s="7">
        <v>89</v>
      </c>
      <c r="B92" s="7" t="s">
        <v>30</v>
      </c>
      <c r="C92" s="7" t="s">
        <v>31</v>
      </c>
      <c r="D92" s="7" t="s">
        <v>62</v>
      </c>
      <c r="E92" s="7" t="s">
        <v>48</v>
      </c>
      <c r="F92" s="2" t="b">
        <f t="shared" si="24"/>
        <v>1</v>
      </c>
      <c r="G92" s="2" t="b">
        <f t="shared" si="22"/>
        <v>0</v>
      </c>
      <c r="H92" s="1" t="s">
        <v>298</v>
      </c>
      <c r="J92" s="1" t="s">
        <v>189</v>
      </c>
      <c r="M92" s="1">
        <f>PRODUCT(SUM(PRODUCT(R92,overview!$J$8),PRODUCT(W92,overview!$K$8),PRODUCT(AB92,overview!$L$8)),1/SUM(overview!$J$8:$L$8))</f>
        <v>1.0109285714285712</v>
      </c>
      <c r="N92" s="1">
        <f>PRODUCT(SUM(PRODUCT(S92,overview!$J$8),PRODUCT(X92,overview!$K$8),PRODUCT(AC92,overview!$L$8)),1/SUM(overview!$J$8:$L$8))</f>
        <v>1.9890714285714284</v>
      </c>
      <c r="O92" s="1">
        <f t="shared" si="17"/>
        <v>12.5</v>
      </c>
      <c r="P92" s="1">
        <f t="shared" si="18"/>
        <v>12.5</v>
      </c>
      <c r="Q92" s="1">
        <f t="shared" si="16"/>
        <v>0.50824146227600808</v>
      </c>
      <c r="R92" s="1">
        <v>1</v>
      </c>
      <c r="S92" s="1">
        <v>2</v>
      </c>
      <c r="T92" s="1">
        <v>3</v>
      </c>
      <c r="U92" s="1">
        <v>0</v>
      </c>
      <c r="V92" s="1">
        <f t="shared" si="19"/>
        <v>0</v>
      </c>
      <c r="W92" s="4">
        <v>1.0169999999999999</v>
      </c>
      <c r="X92" s="4">
        <v>1.9830000000000001</v>
      </c>
      <c r="Y92" s="1">
        <v>9.5</v>
      </c>
      <c r="Z92" s="1">
        <v>10.5</v>
      </c>
      <c r="AA92" s="1">
        <f t="shared" si="20"/>
        <v>0.56684449398837466</v>
      </c>
      <c r="AB92" s="1">
        <v>1</v>
      </c>
      <c r="AC92" s="1">
        <v>2</v>
      </c>
      <c r="AD92" s="1">
        <v>0</v>
      </c>
      <c r="AE92" s="1">
        <v>2</v>
      </c>
      <c r="AF92" s="1" t="e">
        <f t="shared" si="23"/>
        <v>#DIV/0!</v>
      </c>
      <c r="AH92" s="1">
        <f t="shared" si="25"/>
        <v>0.21127030474524394</v>
      </c>
      <c r="AI92" s="1">
        <f t="shared" si="26"/>
        <v>9.1460635752535033E-2</v>
      </c>
      <c r="AJ92" s="1">
        <f t="shared" si="31"/>
        <v>0.94736724775959702</v>
      </c>
      <c r="AK92" s="1">
        <f t="shared" si="27"/>
        <v>288.07084596367719</v>
      </c>
      <c r="AL92" s="1" t="b">
        <f t="shared" si="28"/>
        <v>1</v>
      </c>
      <c r="AM92" s="1">
        <f t="shared" si="29"/>
        <v>4.1972440125372668</v>
      </c>
      <c r="AN92" s="1" t="b">
        <f t="shared" si="30"/>
        <v>0</v>
      </c>
      <c r="AO92" s="1">
        <v>9.4879999999999995</v>
      </c>
    </row>
    <row r="93" spans="1:41">
      <c r="A93" s="7">
        <v>90</v>
      </c>
      <c r="B93" s="7" t="s">
        <v>75</v>
      </c>
      <c r="C93" s="7" t="s">
        <v>1</v>
      </c>
      <c r="D93" s="7" t="s">
        <v>45</v>
      </c>
      <c r="E93" s="7" t="s">
        <v>46</v>
      </c>
      <c r="F93" s="2" t="b">
        <f t="shared" si="24"/>
        <v>0</v>
      </c>
      <c r="G93" s="2" t="b">
        <f t="shared" si="22"/>
        <v>1</v>
      </c>
      <c r="H93" s="1" t="s">
        <v>298</v>
      </c>
      <c r="M93" s="1">
        <f>PRODUCT(SUM(PRODUCT(R93,overview!$J$8),PRODUCT(W93,overview!$K$8),PRODUCT(AB93,overview!$L$8)),1/SUM(overview!$J$8:$L$8))</f>
        <v>1.0132142857142856</v>
      </c>
      <c r="N93" s="1">
        <f>PRODUCT(SUM(PRODUCT(S93,overview!$J$8),PRODUCT(X93,overview!$K$8),PRODUCT(AC93,overview!$L$8)),1/SUM(overview!$J$8:$L$8))</f>
        <v>1.9867857142857139</v>
      </c>
      <c r="O93" s="1">
        <f t="shared" si="17"/>
        <v>11</v>
      </c>
      <c r="P93" s="1">
        <f t="shared" si="18"/>
        <v>7</v>
      </c>
      <c r="Q93" s="1">
        <f t="shared" si="16"/>
        <v>0.32453058356347952</v>
      </c>
      <c r="R93" s="1">
        <v>1.03</v>
      </c>
      <c r="S93" s="1">
        <v>1.97</v>
      </c>
      <c r="T93" s="1">
        <v>5</v>
      </c>
      <c r="U93" s="1">
        <v>0</v>
      </c>
      <c r="V93" s="1">
        <f t="shared" si="19"/>
        <v>0</v>
      </c>
      <c r="W93" s="4">
        <v>1.0049999999999999</v>
      </c>
      <c r="X93" s="4">
        <v>1.9950000000000001</v>
      </c>
      <c r="Y93" s="1">
        <v>6</v>
      </c>
      <c r="Z93" s="1">
        <v>5</v>
      </c>
      <c r="AA93" s="1">
        <f t="shared" si="20"/>
        <v>0.41979949874686706</v>
      </c>
      <c r="AB93" s="1">
        <v>1</v>
      </c>
      <c r="AC93" s="1">
        <v>2</v>
      </c>
      <c r="AD93" s="1">
        <v>0</v>
      </c>
      <c r="AE93" s="1">
        <v>2</v>
      </c>
      <c r="AF93" s="1" t="e">
        <f t="shared" si="23"/>
        <v>#DIV/0!</v>
      </c>
      <c r="AH93" s="1">
        <f t="shared" si="25"/>
        <v>0.18567288261483786</v>
      </c>
      <c r="AI93" s="1">
        <f t="shared" si="26"/>
        <v>9.0680740573492874E-2</v>
      </c>
      <c r="AJ93" s="1">
        <f t="shared" si="31"/>
        <v>0.94736724775959702</v>
      </c>
      <c r="AK93" s="1">
        <f t="shared" si="27"/>
        <v>208.50469185162092</v>
      </c>
      <c r="AL93" s="1" t="b">
        <f t="shared" si="28"/>
        <v>1</v>
      </c>
      <c r="AM93" s="1">
        <f t="shared" si="29"/>
        <v>3.4191356809156908</v>
      </c>
      <c r="AN93" s="1" t="b">
        <f t="shared" si="30"/>
        <v>0</v>
      </c>
      <c r="AO93" s="1">
        <v>9.4879999999999995</v>
      </c>
    </row>
    <row r="94" spans="1:41">
      <c r="A94" s="7">
        <v>91</v>
      </c>
      <c r="B94" s="7" t="s">
        <v>32</v>
      </c>
      <c r="C94" s="7" t="s">
        <v>33</v>
      </c>
      <c r="D94" s="7" t="s">
        <v>49</v>
      </c>
      <c r="E94" s="7" t="s">
        <v>50</v>
      </c>
      <c r="F94" s="2" t="b">
        <f t="shared" si="24"/>
        <v>0</v>
      </c>
      <c r="G94" s="2" t="b">
        <f t="shared" si="22"/>
        <v>0</v>
      </c>
      <c r="H94" s="1" t="s">
        <v>298</v>
      </c>
      <c r="M94" s="1">
        <f>PRODUCT(SUM(PRODUCT(R94,overview!$J$8),PRODUCT(W94,overview!$K$8),PRODUCT(AB94,overview!$L$8)),1/SUM(overview!$J$8:$L$8))</f>
        <v>0.75538095238095238</v>
      </c>
      <c r="N94" s="1">
        <f>PRODUCT(SUM(PRODUCT(S94,overview!$J$8),PRODUCT(X94,overview!$K$8),PRODUCT(AC94,overview!$L$8)),1/SUM(overview!$J$8:$L$8))</f>
        <v>2.2446190476190475</v>
      </c>
      <c r="O94" s="1">
        <f t="shared" si="17"/>
        <v>9.5</v>
      </c>
      <c r="P94" s="1">
        <f t="shared" si="18"/>
        <v>18.5</v>
      </c>
      <c r="Q94" s="1">
        <f t="shared" si="16"/>
        <v>0.65534729115467449</v>
      </c>
      <c r="R94" s="1">
        <v>0.95899999999999996</v>
      </c>
      <c r="S94" s="1">
        <v>2.0409999999999999</v>
      </c>
      <c r="T94" s="1">
        <v>5</v>
      </c>
      <c r="U94" s="1">
        <v>8</v>
      </c>
      <c r="V94" s="1">
        <f t="shared" si="19"/>
        <v>0.75178833904948561</v>
      </c>
      <c r="W94" s="4">
        <v>0.64700000000000002</v>
      </c>
      <c r="X94" s="4">
        <v>2.3530000000000002</v>
      </c>
      <c r="Y94" s="1">
        <v>4.5</v>
      </c>
      <c r="Z94" s="1">
        <v>9.5</v>
      </c>
      <c r="AA94" s="1">
        <f t="shared" si="20"/>
        <v>0.58048826557113842</v>
      </c>
      <c r="AB94" s="1">
        <v>0.83099999999999996</v>
      </c>
      <c r="AC94" s="1">
        <v>2.169</v>
      </c>
      <c r="AD94" s="1">
        <v>0</v>
      </c>
      <c r="AE94" s="1">
        <v>1</v>
      </c>
      <c r="AF94" s="1" t="e">
        <f t="shared" si="23"/>
        <v>#DIV/0!</v>
      </c>
      <c r="AH94" s="1">
        <f t="shared" si="25"/>
        <v>0.18248831707174004</v>
      </c>
      <c r="AI94" s="1">
        <f t="shared" si="26"/>
        <v>8.5858008460043447E-2</v>
      </c>
      <c r="AJ94" s="1">
        <f t="shared" si="31"/>
        <v>0.94736724775959702</v>
      </c>
      <c r="AK94" s="1">
        <f t="shared" si="27"/>
        <v>197.09040786461748</v>
      </c>
      <c r="AL94" s="1" t="b">
        <f t="shared" si="28"/>
        <v>1</v>
      </c>
      <c r="AM94" s="1">
        <f t="shared" si="29"/>
        <v>2.4317277517945812</v>
      </c>
      <c r="AN94" s="1" t="b">
        <f t="shared" si="30"/>
        <v>0</v>
      </c>
      <c r="AO94" s="1">
        <v>9.4879999999999995</v>
      </c>
    </row>
    <row r="95" spans="1:41">
      <c r="A95" s="7">
        <v>92</v>
      </c>
      <c r="B95" s="7" t="s">
        <v>51</v>
      </c>
      <c r="C95" s="7" t="s">
        <v>52</v>
      </c>
      <c r="D95" s="7" t="s">
        <v>51</v>
      </c>
      <c r="E95" s="7" t="s">
        <v>52</v>
      </c>
      <c r="F95" s="2" t="b">
        <f t="shared" si="24"/>
        <v>0</v>
      </c>
      <c r="G95" s="2" t="b">
        <f t="shared" si="22"/>
        <v>0</v>
      </c>
      <c r="H95" s="1" t="s">
        <v>298</v>
      </c>
      <c r="J95" s="1" t="s">
        <v>189</v>
      </c>
      <c r="M95" s="1">
        <f>PRODUCT(SUM(PRODUCT(R95,overview!$J$8),PRODUCT(W95,overview!$K$8),PRODUCT(AB95,overview!$L$8)),1/SUM(overview!$J$8:$L$8))</f>
        <v>0.351047619047619</v>
      </c>
      <c r="N95" s="1">
        <f>PRODUCT(SUM(PRODUCT(S95,overview!$J$8),PRODUCT(X95,overview!$K$8),PRODUCT(AC95,overview!$L$8)),1/SUM(overview!$J$8:$L$8))</f>
        <v>2.6489523809523807</v>
      </c>
      <c r="O95" s="1">
        <f t="shared" si="17"/>
        <v>7.2</v>
      </c>
      <c r="P95" s="1">
        <f t="shared" si="18"/>
        <v>5.8</v>
      </c>
      <c r="Q95" s="1">
        <f t="shared" si="16"/>
        <v>0.10675479175155596</v>
      </c>
      <c r="R95" s="1">
        <v>0.33700000000000002</v>
      </c>
      <c r="S95" s="1">
        <v>2.6629999999999998</v>
      </c>
      <c r="T95" s="1">
        <v>4</v>
      </c>
      <c r="U95" s="1">
        <v>2</v>
      </c>
      <c r="V95" s="1">
        <f t="shared" si="19"/>
        <v>6.3274502440856181E-2</v>
      </c>
      <c r="W95" s="4">
        <v>0.35899999999999999</v>
      </c>
      <c r="X95" s="4">
        <v>2.641</v>
      </c>
      <c r="Y95" s="1">
        <v>3.2</v>
      </c>
      <c r="Z95" s="1">
        <v>3.8</v>
      </c>
      <c r="AA95" s="1">
        <f t="shared" si="20"/>
        <v>0.16142086330935251</v>
      </c>
      <c r="AB95" s="1">
        <v>0.33300000000000002</v>
      </c>
      <c r="AC95" s="1">
        <v>2.6669999999999998</v>
      </c>
      <c r="AD95" s="1">
        <v>0</v>
      </c>
      <c r="AE95" s="1">
        <v>0</v>
      </c>
      <c r="AF95" s="1" t="e">
        <f t="shared" si="23"/>
        <v>#DIV/0!</v>
      </c>
      <c r="AH95" s="1">
        <f t="shared" si="25"/>
        <v>0.18704033912325718</v>
      </c>
      <c r="AI95" s="1">
        <f t="shared" si="26"/>
        <v>9.3488866755575079E-2</v>
      </c>
      <c r="AJ95" s="1">
        <f t="shared" si="31"/>
        <v>0.94736724775959702</v>
      </c>
      <c r="AK95" s="1">
        <f t="shared" si="27"/>
        <v>176.53713009022147</v>
      </c>
      <c r="AL95" s="1" t="b">
        <f t="shared" si="28"/>
        <v>1</v>
      </c>
      <c r="AM95" s="1">
        <f t="shared" si="29"/>
        <v>1.2272292576115107</v>
      </c>
      <c r="AN95" s="1" t="b">
        <f t="shared" si="30"/>
        <v>0</v>
      </c>
      <c r="AO95" s="1">
        <v>9.4879999999999995</v>
      </c>
    </row>
    <row r="96" spans="1:41">
      <c r="A96" s="7">
        <v>93</v>
      </c>
      <c r="B96" s="7" t="s">
        <v>82</v>
      </c>
      <c r="C96" s="7" t="s">
        <v>59</v>
      </c>
      <c r="D96" s="7" t="s">
        <v>82</v>
      </c>
      <c r="E96" s="7" t="s">
        <v>59</v>
      </c>
      <c r="F96" s="2" t="b">
        <f t="shared" si="24"/>
        <v>0</v>
      </c>
      <c r="G96" s="2" t="b">
        <f t="shared" si="22"/>
        <v>0</v>
      </c>
      <c r="H96" s="1" t="s">
        <v>298</v>
      </c>
      <c r="J96" s="1" t="s">
        <v>189</v>
      </c>
      <c r="M96" s="1">
        <f>PRODUCT(SUM(PRODUCT(R96,overview!$J$8),PRODUCT(W96,overview!$K$8),PRODUCT(AB96,overview!$L$8)),1/SUM(overview!$J$8:$L$8))</f>
        <v>0.375</v>
      </c>
      <c r="N96" s="1">
        <f>PRODUCT(SUM(PRODUCT(S96,overview!$J$8),PRODUCT(X96,overview!$K$8),PRODUCT(AC96,overview!$L$8)),1/SUM(overview!$J$8:$L$8))</f>
        <v>2.625</v>
      </c>
      <c r="O96" s="1">
        <f t="shared" si="17"/>
        <v>8</v>
      </c>
      <c r="P96" s="1">
        <f t="shared" si="18"/>
        <v>0</v>
      </c>
      <c r="Q96" s="1">
        <f t="shared" si="16"/>
        <v>0</v>
      </c>
      <c r="R96" s="1">
        <v>0.375</v>
      </c>
      <c r="S96" s="1">
        <v>2.625</v>
      </c>
      <c r="T96" s="1">
        <v>4</v>
      </c>
      <c r="U96" s="1">
        <v>0</v>
      </c>
      <c r="V96" s="1">
        <f t="shared" si="19"/>
        <v>0</v>
      </c>
      <c r="W96" s="4">
        <v>0.375</v>
      </c>
      <c r="X96" s="4">
        <v>2.625</v>
      </c>
      <c r="Y96" s="1">
        <v>4</v>
      </c>
      <c r="Z96" s="1">
        <v>0</v>
      </c>
      <c r="AA96" s="1">
        <f t="shared" si="20"/>
        <v>0</v>
      </c>
      <c r="AB96" s="1">
        <v>0.375</v>
      </c>
      <c r="AC96" s="1">
        <v>2.625</v>
      </c>
      <c r="AD96" s="1">
        <v>0</v>
      </c>
      <c r="AE96" s="1">
        <v>0</v>
      </c>
      <c r="AF96" s="1" t="e">
        <f t="shared" si="23"/>
        <v>#DIV/0!</v>
      </c>
      <c r="AH96" s="1">
        <f t="shared" si="25"/>
        <v>0.1715336328763922</v>
      </c>
      <c r="AI96" s="1">
        <f t="shared" si="26"/>
        <v>0.10182665077276079</v>
      </c>
      <c r="AJ96" s="1">
        <f t="shared" si="31"/>
        <v>0.94736724775959702</v>
      </c>
      <c r="AK96" s="1">
        <f t="shared" si="27"/>
        <v>125.70526882480547</v>
      </c>
      <c r="AL96" s="1" t="b">
        <f t="shared" si="28"/>
        <v>1</v>
      </c>
      <c r="AM96" s="1">
        <f t="shared" si="29"/>
        <v>0.41687586377770242</v>
      </c>
      <c r="AN96" s="1" t="b">
        <f t="shared" si="30"/>
        <v>0</v>
      </c>
      <c r="AO96" s="1">
        <v>9.4879999999999995</v>
      </c>
    </row>
    <row r="97" spans="1:41">
      <c r="A97" s="7">
        <v>94</v>
      </c>
      <c r="B97" s="7" t="s">
        <v>85</v>
      </c>
      <c r="C97" s="7" t="s">
        <v>86</v>
      </c>
      <c r="D97" s="7" t="s">
        <v>85</v>
      </c>
      <c r="E97" s="7" t="s">
        <v>86</v>
      </c>
      <c r="F97" s="2" t="b">
        <f t="shared" si="24"/>
        <v>0</v>
      </c>
      <c r="G97" s="2" t="b">
        <f t="shared" si="22"/>
        <v>0</v>
      </c>
      <c r="H97" s="1" t="s">
        <v>298</v>
      </c>
      <c r="J97" s="1" t="s">
        <v>185</v>
      </c>
      <c r="M97" s="1">
        <f>PRODUCT(SUM(PRODUCT(R97,overview!$J$8),PRODUCT(W97,overview!$K$8),PRODUCT(AB97,overview!$L$8)),1/SUM(overview!$J$8:$L$8))</f>
        <v>2.1214285714285713E-2</v>
      </c>
      <c r="N97" s="1">
        <f>PRODUCT(SUM(PRODUCT(S97,overview!$J$8),PRODUCT(X97,overview!$K$8),PRODUCT(AC97,overview!$L$8)),1/SUM(overview!$J$8:$L$8))</f>
        <v>2.9787857142857144</v>
      </c>
      <c r="O97" s="1">
        <f t="shared" si="17"/>
        <v>0</v>
      </c>
      <c r="P97" s="1">
        <f t="shared" si="18"/>
        <v>1</v>
      </c>
      <c r="Q97" s="1" t="e">
        <f t="shared" si="16"/>
        <v>#DIV/0!</v>
      </c>
      <c r="R97" s="1">
        <v>0</v>
      </c>
      <c r="S97" s="1">
        <v>3</v>
      </c>
      <c r="T97" s="1">
        <v>0</v>
      </c>
      <c r="U97" s="1">
        <v>0</v>
      </c>
      <c r="V97" s="1" t="e">
        <f t="shared" si="19"/>
        <v>#DIV/0!</v>
      </c>
      <c r="W97" s="4">
        <v>3.3000000000000002E-2</v>
      </c>
      <c r="X97" s="4">
        <v>2.9670000000000001</v>
      </c>
      <c r="Y97" s="1">
        <v>0</v>
      </c>
      <c r="Z97" s="1">
        <v>1</v>
      </c>
      <c r="AA97" s="1" t="e">
        <f t="shared" si="20"/>
        <v>#DIV/0!</v>
      </c>
      <c r="AB97" s="1">
        <v>0</v>
      </c>
      <c r="AC97" s="1">
        <v>3</v>
      </c>
      <c r="AD97" s="1">
        <v>0</v>
      </c>
      <c r="AE97" s="1">
        <v>0</v>
      </c>
      <c r="AF97" s="1" t="e">
        <f t="shared" si="23"/>
        <v>#DIV/0!</v>
      </c>
      <c r="AH97" s="1">
        <f t="shared" si="25"/>
        <v>0.13273888454167623</v>
      </c>
      <c r="AI97" s="1">
        <f t="shared" si="26"/>
        <v>0.1349320949110209</v>
      </c>
      <c r="AJ97" s="1">
        <f t="shared" si="31"/>
        <v>0.94736724775959702</v>
      </c>
      <c r="AK97" s="1">
        <f t="shared" si="27"/>
        <v>75.772969351957741</v>
      </c>
      <c r="AL97" s="1" t="b">
        <f t="shared" si="28"/>
        <v>1</v>
      </c>
      <c r="AM97" s="1">
        <f t="shared" si="29"/>
        <v>4.5871867115476347E-2</v>
      </c>
      <c r="AN97" s="1" t="b">
        <f t="shared" si="30"/>
        <v>0</v>
      </c>
      <c r="AO97" s="1">
        <v>9.4879999999999995</v>
      </c>
    </row>
    <row r="98" spans="1:41">
      <c r="A98" s="7">
        <v>95</v>
      </c>
      <c r="B98" s="7" t="s">
        <v>47</v>
      </c>
      <c r="C98" s="7" t="s">
        <v>48</v>
      </c>
      <c r="D98" s="7" t="s">
        <v>47</v>
      </c>
      <c r="E98" s="7" t="s">
        <v>48</v>
      </c>
      <c r="F98" s="2" t="b">
        <f t="shared" si="24"/>
        <v>0</v>
      </c>
      <c r="G98" s="2" t="b">
        <f t="shared" si="22"/>
        <v>0</v>
      </c>
      <c r="H98" s="1" t="s">
        <v>298</v>
      </c>
      <c r="J98" s="1" t="s">
        <v>185</v>
      </c>
      <c r="M98" s="1">
        <f>PRODUCT(SUM(PRODUCT(R98,overview!$J$8),PRODUCT(W98,overview!$K$8),PRODUCT(AB98,overview!$L$8)),1/SUM(overview!$J$8:$L$8))</f>
        <v>1.0171904761904762</v>
      </c>
      <c r="N98" s="1">
        <f>PRODUCT(SUM(PRODUCT(S98,overview!$J$8),PRODUCT(X98,overview!$K$8),PRODUCT(AC98,overview!$L$8)),1/SUM(overview!$J$8:$L$8))</f>
        <v>1.9828095238095238</v>
      </c>
      <c r="O98" s="1">
        <f t="shared" si="17"/>
        <v>14</v>
      </c>
      <c r="P98" s="1">
        <f t="shared" si="18"/>
        <v>2</v>
      </c>
      <c r="Q98" s="1">
        <f t="shared" si="16"/>
        <v>7.3286376439670231E-2</v>
      </c>
      <c r="R98" s="1">
        <v>0.92100000000000004</v>
      </c>
      <c r="S98" s="1">
        <v>2.0790000000000002</v>
      </c>
      <c r="T98" s="1">
        <v>6</v>
      </c>
      <c r="U98" s="1">
        <v>2</v>
      </c>
      <c r="V98" s="1">
        <f t="shared" si="19"/>
        <v>0.14766714766714764</v>
      </c>
      <c r="W98" s="4">
        <v>1.073</v>
      </c>
      <c r="X98" s="4">
        <v>1.927</v>
      </c>
      <c r="Y98" s="1">
        <v>8</v>
      </c>
      <c r="Z98" s="1">
        <v>0</v>
      </c>
      <c r="AA98" s="1">
        <f t="shared" si="20"/>
        <v>0</v>
      </c>
      <c r="AB98" s="1">
        <v>0.85699999999999998</v>
      </c>
      <c r="AC98" s="1">
        <v>2.1429999999999998</v>
      </c>
      <c r="AD98" s="1">
        <v>0</v>
      </c>
      <c r="AE98" s="1">
        <v>0</v>
      </c>
      <c r="AF98" s="1" t="e">
        <f t="shared" si="23"/>
        <v>#DIV/0!</v>
      </c>
      <c r="AH98" s="1">
        <f t="shared" si="25"/>
        <v>9.571728338400548E-2</v>
      </c>
      <c r="AI98" s="1">
        <f t="shared" si="26"/>
        <v>0.13839711289663623</v>
      </c>
      <c r="AJ98" s="1">
        <f t="shared" ref="AJ98:AJ129" si="32">(SUM(AE94:AE104)*SUM(AB94:AB104))/(SUM(AD94:AD104)*SUM(AC94:AC104))</f>
        <v>0.498769545299663</v>
      </c>
      <c r="AK98" s="1">
        <f t="shared" si="27"/>
        <v>45.47846076301613</v>
      </c>
      <c r="AL98" s="1" t="b">
        <f t="shared" si="28"/>
        <v>1</v>
      </c>
      <c r="AM98" s="1">
        <f t="shared" si="29"/>
        <v>4.5256106659226636E-2</v>
      </c>
      <c r="AN98" s="1" t="b">
        <f t="shared" si="30"/>
        <v>0</v>
      </c>
      <c r="AO98" s="1">
        <v>9.4879999999999995</v>
      </c>
    </row>
    <row r="99" spans="1:41">
      <c r="A99" s="7">
        <v>96</v>
      </c>
      <c r="B99" s="7" t="s">
        <v>97</v>
      </c>
      <c r="C99" s="7" t="s">
        <v>42</v>
      </c>
      <c r="D99" s="7" t="s">
        <v>97</v>
      </c>
      <c r="E99" s="7" t="s">
        <v>42</v>
      </c>
      <c r="F99" s="2" t="b">
        <f t="shared" si="24"/>
        <v>0</v>
      </c>
      <c r="G99" s="2" t="b">
        <f t="shared" si="22"/>
        <v>0</v>
      </c>
      <c r="H99" s="1" t="s">
        <v>298</v>
      </c>
      <c r="J99" s="1" t="s">
        <v>189</v>
      </c>
      <c r="M99" s="1">
        <f>PRODUCT(SUM(PRODUCT(R99,overview!$J$8),PRODUCT(W99,overview!$K$8),PRODUCT(AB99,overview!$L$8)),1/SUM(overview!$J$8:$L$8))</f>
        <v>0.42642857142857143</v>
      </c>
      <c r="N99" s="1">
        <f>PRODUCT(SUM(PRODUCT(S99,overview!$J$8),PRODUCT(X99,overview!$K$8),PRODUCT(AC99,overview!$L$8)),1/SUM(overview!$J$8:$L$8))</f>
        <v>2.5735714285714284</v>
      </c>
      <c r="O99" s="1">
        <f t="shared" si="17"/>
        <v>4</v>
      </c>
      <c r="P99" s="1">
        <f t="shared" si="18"/>
        <v>1</v>
      </c>
      <c r="Q99" s="1">
        <f t="shared" si="16"/>
        <v>4.142381348875937E-2</v>
      </c>
      <c r="R99" s="1">
        <v>0.42899999999999999</v>
      </c>
      <c r="S99" s="1">
        <v>2.5710000000000002</v>
      </c>
      <c r="T99" s="1">
        <v>0</v>
      </c>
      <c r="U99" s="1">
        <v>0</v>
      </c>
      <c r="V99" s="1" t="e">
        <f t="shared" si="19"/>
        <v>#DIV/0!</v>
      </c>
      <c r="W99" s="4">
        <v>0.42499999999999999</v>
      </c>
      <c r="X99" s="4">
        <v>2.5750000000000002</v>
      </c>
      <c r="Y99" s="1">
        <v>4</v>
      </c>
      <c r="Z99" s="1">
        <v>1</v>
      </c>
      <c r="AA99" s="1">
        <f t="shared" si="20"/>
        <v>4.1262135922330093E-2</v>
      </c>
      <c r="AB99" s="1">
        <v>0.42899999999999999</v>
      </c>
      <c r="AC99" s="1">
        <v>2.5710000000000002</v>
      </c>
      <c r="AD99" s="1">
        <v>0</v>
      </c>
      <c r="AE99" s="1">
        <v>0</v>
      </c>
      <c r="AF99" s="1" t="e">
        <f t="shared" si="23"/>
        <v>#DIV/0!</v>
      </c>
      <c r="AH99" s="1">
        <f t="shared" si="25"/>
        <v>3.9274708076127311E-2</v>
      </c>
      <c r="AI99" s="1">
        <f t="shared" si="26"/>
        <v>8.6306563830324437E-2</v>
      </c>
      <c r="AJ99" s="1">
        <f t="shared" si="32"/>
        <v>0.1140905876660836</v>
      </c>
      <c r="AK99" s="1">
        <f t="shared" si="27"/>
        <v>18.99764970688673</v>
      </c>
      <c r="AL99" s="1" t="b">
        <f t="shared" si="28"/>
        <v>1</v>
      </c>
      <c r="AM99" s="1">
        <f t="shared" si="29"/>
        <v>0.35155878110377026</v>
      </c>
      <c r="AN99" s="1" t="b">
        <f t="shared" si="30"/>
        <v>0</v>
      </c>
      <c r="AO99" s="1">
        <v>9.4879999999999995</v>
      </c>
    </row>
    <row r="100" spans="1:41">
      <c r="A100" s="7">
        <v>97</v>
      </c>
      <c r="B100" s="7" t="s">
        <v>64</v>
      </c>
      <c r="C100" s="7" t="s">
        <v>2</v>
      </c>
      <c r="D100" s="7" t="s">
        <v>64</v>
      </c>
      <c r="E100" s="7" t="s">
        <v>2</v>
      </c>
      <c r="F100" s="2" t="b">
        <f t="shared" si="24"/>
        <v>0</v>
      </c>
      <c r="G100" s="2" t="b">
        <f t="shared" si="22"/>
        <v>0</v>
      </c>
      <c r="H100" s="1" t="s">
        <v>298</v>
      </c>
      <c r="J100" s="1" t="s">
        <v>189</v>
      </c>
      <c r="M100" s="1">
        <f>PRODUCT(SUM(PRODUCT(R100,overview!$J$8),PRODUCT(W100,overview!$K$8),PRODUCT(AB100,overview!$L$8)),1/SUM(overview!$J$8:$L$8))</f>
        <v>0.3342857142857143</v>
      </c>
      <c r="N100" s="1">
        <f>PRODUCT(SUM(PRODUCT(S100,overview!$J$8),PRODUCT(X100,overview!$K$8),PRODUCT(AC100,overview!$L$8)),1/SUM(overview!$J$8:$L$8))</f>
        <v>2.6657142857142855</v>
      </c>
      <c r="O100" s="1">
        <f t="shared" si="17"/>
        <v>8</v>
      </c>
      <c r="P100" s="1">
        <f t="shared" si="18"/>
        <v>0</v>
      </c>
      <c r="Q100" s="1">
        <f t="shared" si="16"/>
        <v>0</v>
      </c>
      <c r="R100" s="1">
        <v>0.33300000000000002</v>
      </c>
      <c r="S100" s="1">
        <v>2.6669999999999998</v>
      </c>
      <c r="T100" s="1">
        <v>4</v>
      </c>
      <c r="U100" s="1">
        <v>0</v>
      </c>
      <c r="V100" s="1">
        <f t="shared" si="19"/>
        <v>0</v>
      </c>
      <c r="W100" s="4">
        <v>0.33500000000000002</v>
      </c>
      <c r="X100" s="4">
        <v>2.665</v>
      </c>
      <c r="Y100" s="1">
        <v>4</v>
      </c>
      <c r="Z100" s="1">
        <v>0</v>
      </c>
      <c r="AA100" s="1">
        <f t="shared" si="20"/>
        <v>0</v>
      </c>
      <c r="AB100" s="1">
        <v>0.33300000000000002</v>
      </c>
      <c r="AC100" s="1">
        <v>2.6669999999999998</v>
      </c>
      <c r="AD100" s="1">
        <v>0</v>
      </c>
      <c r="AE100" s="1">
        <v>0</v>
      </c>
      <c r="AF100" s="1" t="e">
        <f t="shared" si="23"/>
        <v>#DIV/0!</v>
      </c>
      <c r="AH100" s="1">
        <f t="shared" si="25"/>
        <v>2.9739361280036937E-2</v>
      </c>
      <c r="AI100" s="1">
        <f t="shared" si="26"/>
        <v>7.7378152311727844E-2</v>
      </c>
      <c r="AJ100" s="1">
        <f t="shared" si="32"/>
        <v>0.24509507998792635</v>
      </c>
      <c r="AK100" s="1">
        <f t="shared" si="27"/>
        <v>5.2043253178172071</v>
      </c>
      <c r="AL100" s="1" t="b">
        <f t="shared" si="28"/>
        <v>0</v>
      </c>
      <c r="AM100" s="1">
        <f t="shared" si="29"/>
        <v>0.57157133257038839</v>
      </c>
      <c r="AN100" s="1" t="b">
        <f t="shared" si="30"/>
        <v>0</v>
      </c>
      <c r="AO100" s="1">
        <v>9.4879999999999995</v>
      </c>
    </row>
    <row r="101" spans="1:41">
      <c r="A101" s="7">
        <v>98</v>
      </c>
      <c r="B101" s="7" t="s">
        <v>45</v>
      </c>
      <c r="C101" s="7" t="s">
        <v>46</v>
      </c>
      <c r="D101" s="7" t="s">
        <v>45</v>
      </c>
      <c r="E101" s="7" t="s">
        <v>46</v>
      </c>
      <c r="F101" s="2" t="b">
        <f t="shared" si="24"/>
        <v>0</v>
      </c>
      <c r="G101" s="2" t="b">
        <f t="shared" si="22"/>
        <v>0</v>
      </c>
      <c r="H101" s="1" t="s">
        <v>298</v>
      </c>
      <c r="M101" s="1">
        <f>PRODUCT(SUM(PRODUCT(R101,overview!$J$8),PRODUCT(W101,overview!$K$8),PRODUCT(AB101,overview!$L$8)),1/SUM(overview!$J$8:$L$8))</f>
        <v>1.0237857142857141</v>
      </c>
      <c r="N101" s="1">
        <f>PRODUCT(SUM(PRODUCT(S101,overview!$J$8),PRODUCT(X101,overview!$K$8),PRODUCT(AC101,overview!$L$8)),1/SUM(overview!$J$8:$L$8))</f>
        <v>1.9762142857142857</v>
      </c>
      <c r="O101" s="1">
        <f t="shared" si="17"/>
        <v>4</v>
      </c>
      <c r="P101" s="1">
        <f t="shared" si="18"/>
        <v>0</v>
      </c>
      <c r="Q101" s="1">
        <f t="shared" si="16"/>
        <v>0</v>
      </c>
      <c r="R101" s="1">
        <v>1</v>
      </c>
      <c r="S101" s="1">
        <v>2</v>
      </c>
      <c r="T101" s="1">
        <v>1</v>
      </c>
      <c r="U101" s="1">
        <v>0</v>
      </c>
      <c r="V101" s="1">
        <f t="shared" si="19"/>
        <v>0</v>
      </c>
      <c r="W101" s="4">
        <v>1.0369999999999999</v>
      </c>
      <c r="X101" s="4">
        <v>1.9630000000000001</v>
      </c>
      <c r="Y101" s="1">
        <v>3</v>
      </c>
      <c r="Z101" s="1">
        <v>0</v>
      </c>
      <c r="AA101" s="1">
        <f t="shared" si="20"/>
        <v>0</v>
      </c>
      <c r="AB101" s="1">
        <v>1</v>
      </c>
      <c r="AC101" s="1">
        <v>2</v>
      </c>
      <c r="AD101" s="1">
        <v>0</v>
      </c>
      <c r="AE101" s="1">
        <v>0</v>
      </c>
      <c r="AF101" s="1" t="e">
        <f t="shared" si="23"/>
        <v>#DIV/0!</v>
      </c>
      <c r="AH101" s="1">
        <f t="shared" si="25"/>
        <v>5.3458701083662276E-2</v>
      </c>
      <c r="AI101" s="1">
        <f t="shared" si="26"/>
        <v>0.11003786345771614</v>
      </c>
      <c r="AJ101" s="1">
        <f t="shared" si="32"/>
        <v>0.18344346123626623</v>
      </c>
      <c r="AK101" s="1">
        <f t="shared" si="27"/>
        <v>0.81469002635904464</v>
      </c>
      <c r="AL101" s="1" t="b">
        <f t="shared" si="28"/>
        <v>0</v>
      </c>
      <c r="AM101" s="1">
        <f t="shared" si="29"/>
        <v>0.85031599607510866</v>
      </c>
      <c r="AN101" s="1" t="b">
        <f t="shared" si="30"/>
        <v>0</v>
      </c>
      <c r="AO101" s="1">
        <v>9.4879999999999995</v>
      </c>
    </row>
    <row r="102" spans="1:41">
      <c r="A102" s="7">
        <v>99</v>
      </c>
      <c r="B102" s="7" t="s">
        <v>45</v>
      </c>
      <c r="C102" s="7" t="s">
        <v>46</v>
      </c>
      <c r="D102" s="7" t="s">
        <v>45</v>
      </c>
      <c r="E102" s="7" t="s">
        <v>46</v>
      </c>
      <c r="F102" s="2" t="b">
        <f t="shared" si="24"/>
        <v>0</v>
      </c>
      <c r="G102" s="2" t="b">
        <f t="shared" si="22"/>
        <v>0</v>
      </c>
      <c r="H102" s="1" t="s">
        <v>298</v>
      </c>
      <c r="M102" s="1">
        <f>PRODUCT(SUM(PRODUCT(R102,overview!$J$8),PRODUCT(W102,overview!$K$8),PRODUCT(AB102,overview!$L$8)),1/SUM(overview!$J$8:$L$8))</f>
        <v>1.0119523809523809</v>
      </c>
      <c r="N102" s="1">
        <f>PRODUCT(SUM(PRODUCT(S102,overview!$J$8),PRODUCT(X102,overview!$K$8),PRODUCT(AC102,overview!$L$8)),1/SUM(overview!$J$8:$L$8))</f>
        <v>1.9880476190476186</v>
      </c>
      <c r="O102" s="1">
        <f t="shared" si="17"/>
        <v>7</v>
      </c>
      <c r="P102" s="1">
        <f t="shared" si="18"/>
        <v>0</v>
      </c>
      <c r="Q102" s="1">
        <f t="shared" si="16"/>
        <v>0</v>
      </c>
      <c r="R102" s="1">
        <v>1.0049999999999999</v>
      </c>
      <c r="S102" s="1">
        <v>1.9950000000000001</v>
      </c>
      <c r="T102" s="1">
        <v>2</v>
      </c>
      <c r="U102" s="1">
        <v>0</v>
      </c>
      <c r="V102" s="1">
        <f t="shared" si="19"/>
        <v>0</v>
      </c>
      <c r="W102" s="4">
        <v>1.016</v>
      </c>
      <c r="X102" s="4">
        <v>1.984</v>
      </c>
      <c r="Y102" s="1">
        <v>5</v>
      </c>
      <c r="Z102" s="1">
        <v>0</v>
      </c>
      <c r="AA102" s="1">
        <f t="shared" si="20"/>
        <v>0</v>
      </c>
      <c r="AB102" s="1">
        <v>1</v>
      </c>
      <c r="AC102" s="1">
        <v>2</v>
      </c>
      <c r="AD102" s="1">
        <v>0</v>
      </c>
      <c r="AE102" s="1">
        <v>0</v>
      </c>
      <c r="AF102" s="1" t="e">
        <f t="shared" si="23"/>
        <v>#DIV/0!</v>
      </c>
      <c r="AH102" s="1">
        <f t="shared" si="25"/>
        <v>5.9487158811434106E-2</v>
      </c>
      <c r="AI102" s="1">
        <f t="shared" si="26"/>
        <v>0.10982265635739014</v>
      </c>
      <c r="AJ102" s="1">
        <f t="shared" si="32"/>
        <v>0.21761324812090518</v>
      </c>
      <c r="AK102" s="1">
        <f t="shared" si="27"/>
        <v>0.38914609607096096</v>
      </c>
      <c r="AL102" s="1" t="b">
        <f t="shared" si="28"/>
        <v>0</v>
      </c>
      <c r="AM102" s="1">
        <f t="shared" si="29"/>
        <v>1.0127031719555812</v>
      </c>
      <c r="AN102" s="1" t="b">
        <f t="shared" si="30"/>
        <v>0</v>
      </c>
      <c r="AO102" s="1">
        <v>9.4879999999999995</v>
      </c>
    </row>
    <row r="103" spans="1:41">
      <c r="A103" s="7">
        <v>100</v>
      </c>
      <c r="B103" s="7" t="s">
        <v>69</v>
      </c>
      <c r="C103" s="7" t="s">
        <v>70</v>
      </c>
      <c r="D103" s="7" t="s">
        <v>83</v>
      </c>
      <c r="E103" s="7" t="s">
        <v>61</v>
      </c>
      <c r="F103" s="2" t="b">
        <f t="shared" si="24"/>
        <v>0</v>
      </c>
      <c r="G103" s="2" t="b">
        <f t="shared" si="22"/>
        <v>1</v>
      </c>
      <c r="H103" s="1" t="s">
        <v>298</v>
      </c>
      <c r="M103" s="1">
        <f>PRODUCT(SUM(PRODUCT(R103,overview!$J$8),PRODUCT(W103,overview!$K$8),PRODUCT(AB103,overview!$L$8)),1/SUM(overview!$J$8:$L$8))</f>
        <v>1.0020952380952381</v>
      </c>
      <c r="N103" s="1">
        <f>PRODUCT(SUM(PRODUCT(S103,overview!$J$8),PRODUCT(X103,overview!$K$8),PRODUCT(AC103,overview!$L$8)),1/SUM(overview!$J$8:$L$8))</f>
        <v>1.9979047619047616</v>
      </c>
      <c r="O103" s="1">
        <f t="shared" si="17"/>
        <v>5</v>
      </c>
      <c r="P103" s="1">
        <f t="shared" si="18"/>
        <v>5</v>
      </c>
      <c r="Q103" s="1">
        <f t="shared" si="16"/>
        <v>0.50157307655639249</v>
      </c>
      <c r="R103" s="1">
        <v>0.98699999999999999</v>
      </c>
      <c r="S103" s="1">
        <v>2.0129999999999999</v>
      </c>
      <c r="T103" s="1">
        <v>1</v>
      </c>
      <c r="U103" s="1">
        <v>3</v>
      </c>
      <c r="V103" s="1">
        <f t="shared" si="19"/>
        <v>1.4709388971684054</v>
      </c>
      <c r="W103" s="4">
        <v>1.01</v>
      </c>
      <c r="X103" s="4">
        <v>1.99</v>
      </c>
      <c r="Y103" s="1">
        <v>4</v>
      </c>
      <c r="Z103" s="1">
        <v>1</v>
      </c>
      <c r="AA103" s="1">
        <f t="shared" si="20"/>
        <v>0.12688442211055276</v>
      </c>
      <c r="AB103" s="1">
        <v>1</v>
      </c>
      <c r="AC103" s="1">
        <v>2</v>
      </c>
      <c r="AD103" s="1">
        <v>0</v>
      </c>
      <c r="AE103" s="1">
        <v>1</v>
      </c>
      <c r="AF103" s="1" t="e">
        <f t="shared" si="23"/>
        <v>#DIV/0!</v>
      </c>
      <c r="AH103" s="1">
        <f t="shared" si="25"/>
        <v>8.9550493614631507E-2</v>
      </c>
      <c r="AI103" s="1">
        <f t="shared" si="26"/>
        <v>0.20409049924899933</v>
      </c>
      <c r="AJ103" s="1">
        <f t="shared" si="32"/>
        <v>0.13682540973606083</v>
      </c>
      <c r="AK103" s="1">
        <f t="shared" si="27"/>
        <v>4.504212355574553E-5</v>
      </c>
      <c r="AL103" s="1" t="b">
        <f t="shared" si="28"/>
        <v>0</v>
      </c>
      <c r="AM103" s="1">
        <f t="shared" si="29"/>
        <v>1.2392274846167863</v>
      </c>
      <c r="AN103" s="1" t="b">
        <f t="shared" si="30"/>
        <v>0</v>
      </c>
      <c r="AO103" s="1">
        <v>9.4879999999999995</v>
      </c>
    </row>
    <row r="104" spans="1:41">
      <c r="A104" s="7">
        <v>101</v>
      </c>
      <c r="B104" s="7" t="s">
        <v>97</v>
      </c>
      <c r="C104" s="7" t="s">
        <v>42</v>
      </c>
      <c r="D104" s="7" t="s">
        <v>41</v>
      </c>
      <c r="E104" s="7" t="s">
        <v>42</v>
      </c>
      <c r="F104" s="2" t="b">
        <f t="shared" si="24"/>
        <v>0</v>
      </c>
      <c r="G104" s="2" t="b">
        <f t="shared" si="22"/>
        <v>1</v>
      </c>
      <c r="H104" s="1" t="s">
        <v>298</v>
      </c>
      <c r="M104" s="1">
        <f>PRODUCT(SUM(PRODUCT(R104,overview!$J$8),PRODUCT(W104,overview!$K$8),PRODUCT(AB104,overview!$L$8)),1/SUM(overview!$J$8:$L$8))</f>
        <v>0.42899999999999988</v>
      </c>
      <c r="N104" s="1">
        <f>PRODUCT(SUM(PRODUCT(S104,overview!$J$8),PRODUCT(X104,overview!$K$8),PRODUCT(AC104,overview!$L$8)),1/SUM(overview!$J$8:$L$8))</f>
        <v>2.5709999999999997</v>
      </c>
      <c r="O104" s="1">
        <f t="shared" si="17"/>
        <v>6</v>
      </c>
      <c r="P104" s="1">
        <f t="shared" si="18"/>
        <v>0</v>
      </c>
      <c r="Q104" s="1">
        <f t="shared" si="16"/>
        <v>0</v>
      </c>
      <c r="R104" s="1">
        <v>0.42899999999999999</v>
      </c>
      <c r="S104" s="1">
        <v>2.5710000000000002</v>
      </c>
      <c r="T104" s="1">
        <v>1</v>
      </c>
      <c r="U104" s="1">
        <v>0</v>
      </c>
      <c r="V104" s="1">
        <f t="shared" si="19"/>
        <v>0</v>
      </c>
      <c r="W104" s="4">
        <v>0.42899999999999999</v>
      </c>
      <c r="X104" s="4">
        <v>2.5710000000000002</v>
      </c>
      <c r="Y104" s="1">
        <v>4</v>
      </c>
      <c r="Z104" s="1">
        <v>0</v>
      </c>
      <c r="AA104" s="1">
        <f t="shared" si="20"/>
        <v>0</v>
      </c>
      <c r="AB104" s="1">
        <v>0.42899999999999999</v>
      </c>
      <c r="AC104" s="1">
        <v>2.5710000000000002</v>
      </c>
      <c r="AD104" s="1">
        <v>1</v>
      </c>
      <c r="AE104" s="1">
        <v>0</v>
      </c>
      <c r="AF104" s="1">
        <f t="shared" si="23"/>
        <v>0</v>
      </c>
      <c r="AH104" s="1">
        <f t="shared" si="25"/>
        <v>8.1419267389860606E-2</v>
      </c>
      <c r="AI104" s="1">
        <f t="shared" si="26"/>
        <v>0.18522741525375416</v>
      </c>
      <c r="AJ104" s="1">
        <f t="shared" si="32"/>
        <v>0.1347376949564513</v>
      </c>
      <c r="AK104" s="1">
        <f t="shared" si="27"/>
        <v>0.12788124460062322</v>
      </c>
      <c r="AL104" s="1" t="b">
        <f t="shared" si="28"/>
        <v>0</v>
      </c>
      <c r="AM104" s="1">
        <f t="shared" si="29"/>
        <v>1.4415549833200123</v>
      </c>
      <c r="AN104" s="1" t="b">
        <f t="shared" si="30"/>
        <v>0</v>
      </c>
      <c r="AO104" s="1">
        <v>9.4879999999999995</v>
      </c>
    </row>
    <row r="105" spans="1:41">
      <c r="A105" s="7">
        <v>102</v>
      </c>
      <c r="B105" s="7" t="s">
        <v>43</v>
      </c>
      <c r="C105" s="7" t="s">
        <v>44</v>
      </c>
      <c r="D105" s="7" t="s">
        <v>95</v>
      </c>
      <c r="E105" s="7" t="s">
        <v>44</v>
      </c>
      <c r="F105" s="2" t="b">
        <f t="shared" si="24"/>
        <v>1</v>
      </c>
      <c r="G105" s="2" t="b">
        <f t="shared" si="22"/>
        <v>1</v>
      </c>
      <c r="H105" s="1" t="s">
        <v>298</v>
      </c>
      <c r="M105" s="1">
        <f>PRODUCT(SUM(PRODUCT(R105,overview!$J$8),PRODUCT(W105,overview!$K$8),PRODUCT(AB105,overview!$L$8)),1/SUM(overview!$J$8:$L$8))</f>
        <v>0.3803333333333333</v>
      </c>
      <c r="N105" s="1">
        <f>PRODUCT(SUM(PRODUCT(S105,overview!$J$8),PRODUCT(X105,overview!$K$8),PRODUCT(AC105,overview!$L$8)),1/SUM(overview!$J$8:$L$8))</f>
        <v>2.6196666666666664</v>
      </c>
      <c r="O105" s="1">
        <f t="shared" si="17"/>
        <v>6.5</v>
      </c>
      <c r="P105" s="1">
        <f t="shared" si="18"/>
        <v>2.5</v>
      </c>
      <c r="Q105" s="1">
        <f t="shared" si="16"/>
        <v>5.5839948319907601E-2</v>
      </c>
      <c r="R105" s="1">
        <v>0.39100000000000001</v>
      </c>
      <c r="S105" s="1">
        <v>2.609</v>
      </c>
      <c r="T105" s="1">
        <v>2.5</v>
      </c>
      <c r="U105" s="1">
        <v>2.5</v>
      </c>
      <c r="V105" s="1">
        <f t="shared" si="19"/>
        <v>0.14986584898428518</v>
      </c>
      <c r="W105" s="4">
        <v>0.375</v>
      </c>
      <c r="X105" s="4">
        <v>2.625</v>
      </c>
      <c r="Y105" s="1">
        <v>3</v>
      </c>
      <c r="Z105" s="1">
        <v>0</v>
      </c>
      <c r="AA105" s="1">
        <f t="shared" si="20"/>
        <v>0</v>
      </c>
      <c r="AB105" s="1">
        <v>0.375</v>
      </c>
      <c r="AC105" s="1">
        <v>2.625</v>
      </c>
      <c r="AD105" s="1">
        <v>1</v>
      </c>
      <c r="AE105" s="1">
        <v>0</v>
      </c>
      <c r="AF105" s="1">
        <f t="shared" si="23"/>
        <v>0</v>
      </c>
      <c r="AH105" s="1">
        <f t="shared" si="25"/>
        <v>7.8070216217406507E-2</v>
      </c>
      <c r="AI105" s="1">
        <f t="shared" si="26"/>
        <v>0.20088043626111365</v>
      </c>
      <c r="AJ105" s="1">
        <f t="shared" si="32"/>
        <v>0.13473769495645127</v>
      </c>
      <c r="AK105" s="1">
        <f t="shared" si="27"/>
        <v>0.66846708737575777</v>
      </c>
      <c r="AL105" s="1" t="b">
        <f t="shared" si="28"/>
        <v>0</v>
      </c>
      <c r="AM105" s="1">
        <f t="shared" si="29"/>
        <v>1.3382167427689642</v>
      </c>
      <c r="AN105" s="1" t="b">
        <f t="shared" si="30"/>
        <v>0</v>
      </c>
      <c r="AO105" s="1">
        <v>9.4879999999999995</v>
      </c>
    </row>
    <row r="106" spans="1:41">
      <c r="A106" s="7">
        <v>103</v>
      </c>
      <c r="B106" s="7" t="s">
        <v>47</v>
      </c>
      <c r="C106" s="7" t="s">
        <v>48</v>
      </c>
      <c r="D106" s="7" t="s">
        <v>98</v>
      </c>
      <c r="E106" s="7" t="s">
        <v>50</v>
      </c>
      <c r="F106" s="2" t="b">
        <f t="shared" si="24"/>
        <v>1</v>
      </c>
      <c r="G106" s="2" t="b">
        <f t="shared" si="22"/>
        <v>0</v>
      </c>
      <c r="H106" s="1" t="s">
        <v>298</v>
      </c>
      <c r="J106" s="1" t="s">
        <v>195</v>
      </c>
      <c r="M106" s="1">
        <f>PRODUCT(SUM(PRODUCT(R106,overview!$J$8),PRODUCT(W106,overview!$K$8),PRODUCT(AB106,overview!$L$8)),1/SUM(overview!$J$8:$L$8))</f>
        <v>0.70233333333333337</v>
      </c>
      <c r="N106" s="1">
        <f>PRODUCT(SUM(PRODUCT(S106,overview!$J$8),PRODUCT(X106,overview!$K$8),PRODUCT(AC106,overview!$L$8)),1/SUM(overview!$J$8:$L$8))</f>
        <v>2.2976666666666663</v>
      </c>
      <c r="O106" s="1">
        <f t="shared" si="17"/>
        <v>11</v>
      </c>
      <c r="P106" s="1">
        <f t="shared" si="18"/>
        <v>4</v>
      </c>
      <c r="Q106" s="1">
        <f t="shared" si="16"/>
        <v>0.11115360774435201</v>
      </c>
      <c r="R106" s="1">
        <v>1.1160000000000001</v>
      </c>
      <c r="S106" s="1">
        <v>1.8839999999999999</v>
      </c>
      <c r="T106" s="1">
        <v>8</v>
      </c>
      <c r="U106" s="1">
        <v>1</v>
      </c>
      <c r="V106" s="1">
        <f t="shared" si="19"/>
        <v>7.4044585987261158E-2</v>
      </c>
      <c r="W106" s="4">
        <v>0.48799999999999999</v>
      </c>
      <c r="X106" s="4">
        <v>2.512</v>
      </c>
      <c r="Y106" s="1">
        <v>3</v>
      </c>
      <c r="Z106" s="1">
        <v>2</v>
      </c>
      <c r="AA106" s="1">
        <f t="shared" si="20"/>
        <v>0.12951167728237792</v>
      </c>
      <c r="AB106" s="1">
        <v>0.69799999999999995</v>
      </c>
      <c r="AC106" s="1">
        <v>2.302</v>
      </c>
      <c r="AD106" s="1">
        <v>0</v>
      </c>
      <c r="AE106" s="1">
        <v>1</v>
      </c>
      <c r="AF106" s="1" t="e">
        <f t="shared" si="23"/>
        <v>#DIV/0!</v>
      </c>
      <c r="AH106" s="1">
        <f t="shared" si="25"/>
        <v>8.7793650585809901E-2</v>
      </c>
      <c r="AI106" s="1">
        <f t="shared" si="26"/>
        <v>0.20793922127255463</v>
      </c>
      <c r="AJ106" s="1">
        <f t="shared" si="32"/>
        <v>0.13165780570323826</v>
      </c>
      <c r="AK106" s="1">
        <f t="shared" si="27"/>
        <v>0.96437532116892832</v>
      </c>
      <c r="AL106" s="1" t="b">
        <f t="shared" si="28"/>
        <v>0</v>
      </c>
      <c r="AM106" s="1">
        <f t="shared" si="29"/>
        <v>0.98294507264360986</v>
      </c>
      <c r="AN106" s="1" t="b">
        <f t="shared" si="30"/>
        <v>0</v>
      </c>
      <c r="AO106" s="1">
        <v>9.4879999999999995</v>
      </c>
    </row>
    <row r="107" spans="1:41">
      <c r="A107" s="7">
        <v>104</v>
      </c>
      <c r="B107" s="7" t="s">
        <v>196</v>
      </c>
      <c r="C107" s="7" t="s">
        <v>33</v>
      </c>
      <c r="D107" s="7" t="s">
        <v>32</v>
      </c>
      <c r="E107" s="7" t="s">
        <v>33</v>
      </c>
      <c r="F107" s="2" t="b">
        <f t="shared" si="24"/>
        <v>0</v>
      </c>
      <c r="G107" s="2" t="b">
        <f t="shared" si="22"/>
        <v>1</v>
      </c>
      <c r="H107" s="1" t="s">
        <v>298</v>
      </c>
      <c r="J107" s="1" t="s">
        <v>186</v>
      </c>
      <c r="M107" s="1">
        <f>PRODUCT(SUM(PRODUCT(R107,overview!$J$8),PRODUCT(W107,overview!$K$8),PRODUCT(AB107,overview!$L$8)),1/SUM(overview!$J$8:$L$8))</f>
        <v>0.91707142857142843</v>
      </c>
      <c r="N107" s="1">
        <f>PRODUCT(SUM(PRODUCT(S107,overview!$J$8),PRODUCT(X107,overview!$K$8),PRODUCT(AC107,overview!$L$8)),1/SUM(overview!$J$8:$L$8))</f>
        <v>2.0829285714285715</v>
      </c>
      <c r="O107" s="1">
        <f t="shared" si="17"/>
        <v>12</v>
      </c>
      <c r="P107" s="1">
        <f t="shared" si="18"/>
        <v>7</v>
      </c>
      <c r="Q107" s="1">
        <f t="shared" si="16"/>
        <v>0.2568298983802566</v>
      </c>
      <c r="R107" s="1">
        <v>0.73</v>
      </c>
      <c r="S107" s="1">
        <v>2.27</v>
      </c>
      <c r="T107" s="1">
        <v>7</v>
      </c>
      <c r="U107" s="1">
        <v>4</v>
      </c>
      <c r="V107" s="1">
        <f t="shared" si="19"/>
        <v>0.18376337319068595</v>
      </c>
      <c r="W107" s="4">
        <v>1.0109999999999999</v>
      </c>
      <c r="X107" s="4">
        <v>1.9890000000000001</v>
      </c>
      <c r="Y107" s="1">
        <v>4</v>
      </c>
      <c r="Z107" s="1">
        <v>3</v>
      </c>
      <c r="AA107" s="1">
        <f t="shared" si="20"/>
        <v>0.38122171945701355</v>
      </c>
      <c r="AB107" s="1">
        <v>1</v>
      </c>
      <c r="AC107" s="1">
        <v>2</v>
      </c>
      <c r="AD107" s="1">
        <v>1</v>
      </c>
      <c r="AE107" s="1">
        <v>0</v>
      </c>
      <c r="AF107" s="1">
        <f t="shared" si="23"/>
        <v>0</v>
      </c>
      <c r="AH107" s="1">
        <f t="shared" si="25"/>
        <v>0.15924183254500746</v>
      </c>
      <c r="AI107" s="1">
        <f t="shared" si="26"/>
        <v>0.21993418547629079</v>
      </c>
      <c r="AJ107" s="1">
        <f t="shared" si="32"/>
        <v>0.1111829521269431</v>
      </c>
      <c r="AK107" s="1">
        <f t="shared" si="27"/>
        <v>1.3783781443220706</v>
      </c>
      <c r="AL107" s="1" t="b">
        <f t="shared" si="28"/>
        <v>0</v>
      </c>
      <c r="AM107" s="1">
        <f t="shared" si="29"/>
        <v>0.73035644797823984</v>
      </c>
      <c r="AN107" s="1" t="b">
        <f t="shared" si="30"/>
        <v>0</v>
      </c>
      <c r="AO107" s="1">
        <v>9.4879999999999995</v>
      </c>
    </row>
    <row r="108" spans="1:41">
      <c r="A108" s="7">
        <v>105</v>
      </c>
      <c r="B108" s="7" t="s">
        <v>32</v>
      </c>
      <c r="C108" s="7" t="s">
        <v>33</v>
      </c>
      <c r="D108" s="7" t="s">
        <v>32</v>
      </c>
      <c r="E108" s="7" t="s">
        <v>33</v>
      </c>
      <c r="F108" s="2" t="b">
        <f t="shared" si="24"/>
        <v>0</v>
      </c>
      <c r="G108" s="2" t="b">
        <f t="shared" si="22"/>
        <v>0</v>
      </c>
      <c r="H108" s="1" t="s">
        <v>298</v>
      </c>
      <c r="M108" s="1">
        <f>PRODUCT(SUM(PRODUCT(R108,overview!$J$8),PRODUCT(W108,overview!$K$8),PRODUCT(AB108,overview!$L$8)),1/SUM(overview!$J$8:$L$8))</f>
        <v>0.99871428571428567</v>
      </c>
      <c r="N108" s="1">
        <f>PRODUCT(SUM(PRODUCT(S108,overview!$J$8),PRODUCT(X108,overview!$K$8),PRODUCT(AC108,overview!$L$8)),1/SUM(overview!$J$8:$L$8))</f>
        <v>2.0012857142857143</v>
      </c>
      <c r="O108" s="1">
        <f t="shared" si="17"/>
        <v>14</v>
      </c>
      <c r="P108" s="1">
        <f t="shared" si="18"/>
        <v>2</v>
      </c>
      <c r="Q108" s="1">
        <f t="shared" si="16"/>
        <v>7.1290904826489088E-2</v>
      </c>
      <c r="R108" s="1">
        <v>1</v>
      </c>
      <c r="S108" s="1">
        <v>2</v>
      </c>
      <c r="T108" s="1">
        <v>6</v>
      </c>
      <c r="U108" s="1">
        <v>0</v>
      </c>
      <c r="V108" s="1">
        <f t="shared" si="19"/>
        <v>0</v>
      </c>
      <c r="W108" s="4">
        <v>0.998</v>
      </c>
      <c r="X108" s="4">
        <v>2.0019999999999998</v>
      </c>
      <c r="Y108" s="1">
        <v>8</v>
      </c>
      <c r="Z108" s="1">
        <v>2</v>
      </c>
      <c r="AA108" s="1">
        <f t="shared" si="20"/>
        <v>0.12462537462537464</v>
      </c>
      <c r="AB108" s="1">
        <v>1</v>
      </c>
      <c r="AC108" s="1">
        <v>2</v>
      </c>
      <c r="AD108" s="1">
        <v>0</v>
      </c>
      <c r="AE108" s="1">
        <v>0</v>
      </c>
      <c r="AF108" s="1" t="e">
        <f t="shared" si="23"/>
        <v>#DIV/0!</v>
      </c>
      <c r="AH108" s="1">
        <f t="shared" si="25"/>
        <v>0.15715545477450238</v>
      </c>
      <c r="AI108" s="1">
        <f t="shared" si="26"/>
        <v>0.19508903022384433</v>
      </c>
      <c r="AJ108" s="1">
        <f t="shared" si="32"/>
        <v>5.5591476063471548E-2</v>
      </c>
      <c r="AK108" s="1">
        <f t="shared" si="27"/>
        <v>1.6224842655218523</v>
      </c>
      <c r="AL108" s="1" t="b">
        <f t="shared" si="28"/>
        <v>0</v>
      </c>
      <c r="AM108" s="1">
        <f t="shared" si="29"/>
        <v>0.40845992612304444</v>
      </c>
      <c r="AN108" s="1" t="b">
        <f t="shared" si="30"/>
        <v>0</v>
      </c>
      <c r="AO108" s="1">
        <v>9.4879999999999995</v>
      </c>
    </row>
    <row r="109" spans="1:41">
      <c r="A109" s="7">
        <v>106</v>
      </c>
      <c r="B109" s="7" t="s">
        <v>47</v>
      </c>
      <c r="C109" s="7" t="s">
        <v>48</v>
      </c>
      <c r="D109" s="7" t="s">
        <v>62</v>
      </c>
      <c r="E109" s="7" t="s">
        <v>48</v>
      </c>
      <c r="F109" s="2" t="b">
        <f t="shared" si="24"/>
        <v>1</v>
      </c>
      <c r="G109" s="2" t="b">
        <f t="shared" si="22"/>
        <v>0</v>
      </c>
      <c r="H109" s="1" t="s">
        <v>298</v>
      </c>
      <c r="I109" s="1" t="s">
        <v>193</v>
      </c>
      <c r="M109" s="1">
        <f>PRODUCT(SUM(PRODUCT(R109,overview!$J$8),PRODUCT(W109,overview!$K$8),PRODUCT(AB109,overview!$L$8)),1/SUM(overview!$J$8:$L$8))</f>
        <v>0.8420952380952379</v>
      </c>
      <c r="N109" s="1">
        <f>PRODUCT(SUM(PRODUCT(S109,overview!$J$8),PRODUCT(X109,overview!$K$8),PRODUCT(AC109,overview!$L$8)),1/SUM(overview!$J$8:$L$8))</f>
        <v>2.1579047619047618</v>
      </c>
      <c r="O109" s="1">
        <f t="shared" si="17"/>
        <v>10</v>
      </c>
      <c r="P109" s="1">
        <f t="shared" si="18"/>
        <v>16</v>
      </c>
      <c r="Q109" s="1">
        <f t="shared" si="16"/>
        <v>0.62437990996557502</v>
      </c>
      <c r="R109" s="1">
        <v>0.61799999999999999</v>
      </c>
      <c r="S109" s="1">
        <v>2.3820000000000001</v>
      </c>
      <c r="T109" s="1">
        <v>3</v>
      </c>
      <c r="U109" s="1">
        <v>12</v>
      </c>
      <c r="V109" s="1">
        <f t="shared" si="19"/>
        <v>1.0377833753148615</v>
      </c>
      <c r="W109" s="4">
        <v>0.94699999999999995</v>
      </c>
      <c r="X109" s="4">
        <v>2.0529999999999999</v>
      </c>
      <c r="Y109" s="1">
        <v>5</v>
      </c>
      <c r="Z109" s="1">
        <v>4</v>
      </c>
      <c r="AA109" s="1">
        <f t="shared" si="20"/>
        <v>0.36902094495859722</v>
      </c>
      <c r="AB109" s="1">
        <v>1.147</v>
      </c>
      <c r="AC109" s="1">
        <v>1.853</v>
      </c>
      <c r="AD109" s="1">
        <v>2</v>
      </c>
      <c r="AE109" s="1">
        <v>0</v>
      </c>
      <c r="AF109" s="1">
        <f t="shared" si="23"/>
        <v>0</v>
      </c>
      <c r="AH109" s="1">
        <f t="shared" si="25"/>
        <v>0.15643541533033997</v>
      </c>
      <c r="AI109" s="1">
        <f t="shared" si="26"/>
        <v>0.20194258008868043</v>
      </c>
      <c r="AJ109" s="1">
        <f t="shared" si="32"/>
        <v>6.0841089279558773E-2</v>
      </c>
      <c r="AK109" s="1">
        <f t="shared" si="27"/>
        <v>2.3356906585377537</v>
      </c>
      <c r="AL109" s="1" t="b">
        <f t="shared" si="28"/>
        <v>0</v>
      </c>
      <c r="AM109" s="1">
        <f t="shared" si="29"/>
        <v>0.16412029167129544</v>
      </c>
      <c r="AN109" s="1" t="b">
        <f t="shared" si="30"/>
        <v>0</v>
      </c>
      <c r="AO109" s="1">
        <v>9.4879999999999995</v>
      </c>
    </row>
    <row r="110" spans="1:41">
      <c r="A110" s="7">
        <v>107</v>
      </c>
      <c r="B110" s="7" t="s">
        <v>100</v>
      </c>
      <c r="C110" s="7" t="s">
        <v>73</v>
      </c>
      <c r="D110" s="7" t="s">
        <v>100</v>
      </c>
      <c r="E110" s="7" t="s">
        <v>73</v>
      </c>
      <c r="F110" s="2" t="b">
        <f t="shared" si="24"/>
        <v>0</v>
      </c>
      <c r="G110" s="2" t="b">
        <f t="shared" si="22"/>
        <v>0</v>
      </c>
      <c r="H110" s="1" t="s">
        <v>285</v>
      </c>
      <c r="J110" s="1" t="s">
        <v>195</v>
      </c>
      <c r="M110" s="1">
        <f>PRODUCT(SUM(PRODUCT(R110,overview!$J$8),PRODUCT(W110,overview!$K$8),PRODUCT(AB110,overview!$L$8)),1/SUM(overview!$J$8:$L$8))</f>
        <v>0.33299999999999996</v>
      </c>
      <c r="N110" s="1">
        <f>PRODUCT(SUM(PRODUCT(S110,overview!$J$8),PRODUCT(X110,overview!$K$8),PRODUCT(AC110,overview!$L$8)),1/SUM(overview!$J$8:$L$8))</f>
        <v>2.6669999999999998</v>
      </c>
      <c r="O110" s="1">
        <f t="shared" si="17"/>
        <v>7</v>
      </c>
      <c r="P110" s="1">
        <f t="shared" si="18"/>
        <v>0</v>
      </c>
      <c r="Q110" s="1">
        <f t="shared" si="16"/>
        <v>0</v>
      </c>
      <c r="R110" s="1">
        <v>0.33300000000000002</v>
      </c>
      <c r="S110" s="1">
        <v>2.6669999999999998</v>
      </c>
      <c r="T110" s="1">
        <v>3</v>
      </c>
      <c r="U110" s="1">
        <v>0</v>
      </c>
      <c r="V110" s="1">
        <f t="shared" si="19"/>
        <v>0</v>
      </c>
      <c r="W110" s="4">
        <v>0.33300000000000002</v>
      </c>
      <c r="X110" s="4">
        <v>2.6669999999999998</v>
      </c>
      <c r="Y110" s="1">
        <v>4</v>
      </c>
      <c r="Z110" s="1">
        <v>0</v>
      </c>
      <c r="AA110" s="1">
        <f t="shared" si="20"/>
        <v>0</v>
      </c>
      <c r="AB110" s="1">
        <v>0.33300000000000002</v>
      </c>
      <c r="AC110" s="1">
        <v>2.6669999999999998</v>
      </c>
      <c r="AD110" s="1">
        <v>0</v>
      </c>
      <c r="AE110" s="1">
        <v>0</v>
      </c>
      <c r="AF110" s="1" t="e">
        <f t="shared" si="23"/>
        <v>#DIV/0!</v>
      </c>
      <c r="AH110" s="1">
        <f t="shared" si="25"/>
        <v>0.21774760642613727</v>
      </c>
      <c r="AI110" s="1">
        <f t="shared" si="26"/>
        <v>0.24976612257422334</v>
      </c>
      <c r="AJ110" s="1">
        <f t="shared" si="32"/>
        <v>0.12486635842323766</v>
      </c>
      <c r="AK110" s="1">
        <f t="shared" si="27"/>
        <v>2.0659302952505025</v>
      </c>
      <c r="AL110" s="1" t="b">
        <f t="shared" si="28"/>
        <v>0</v>
      </c>
      <c r="AM110" s="1">
        <f t="shared" si="29"/>
        <v>0.17535354477293819</v>
      </c>
      <c r="AN110" s="1" t="b">
        <f t="shared" si="30"/>
        <v>0</v>
      </c>
      <c r="AO110" s="1">
        <v>9.4879999999999995</v>
      </c>
    </row>
    <row r="111" spans="1:41">
      <c r="A111" s="7">
        <v>108</v>
      </c>
      <c r="B111" s="7" t="s">
        <v>98</v>
      </c>
      <c r="C111" s="7" t="s">
        <v>50</v>
      </c>
      <c r="D111" s="7" t="s">
        <v>98</v>
      </c>
      <c r="E111" s="7" t="s">
        <v>50</v>
      </c>
      <c r="F111" s="2" t="b">
        <f t="shared" si="24"/>
        <v>0</v>
      </c>
      <c r="G111" s="2" t="b">
        <f t="shared" si="22"/>
        <v>0</v>
      </c>
      <c r="H111" s="1" t="s">
        <v>285</v>
      </c>
      <c r="J111" s="1" t="s">
        <v>289</v>
      </c>
      <c r="M111" s="1">
        <f>PRODUCT(SUM(PRODUCT(R111,overview!$J$8),PRODUCT(W111,overview!$K$8),PRODUCT(AB111,overview!$L$8)),1/SUM(overview!$J$8:$L$8))</f>
        <v>0.33299999999999996</v>
      </c>
      <c r="N111" s="1">
        <f>PRODUCT(SUM(PRODUCT(S111,overview!$J$8),PRODUCT(X111,overview!$K$8),PRODUCT(AC111,overview!$L$8)),1/SUM(overview!$J$8:$L$8))</f>
        <v>2.6669999999999998</v>
      </c>
      <c r="O111" s="1">
        <f t="shared" si="17"/>
        <v>7</v>
      </c>
      <c r="P111" s="1">
        <f t="shared" si="18"/>
        <v>0</v>
      </c>
      <c r="Q111" s="1">
        <f t="shared" si="16"/>
        <v>0</v>
      </c>
      <c r="R111" s="1">
        <v>0.33300000000000002</v>
      </c>
      <c r="S111" s="1">
        <v>2.6669999999999998</v>
      </c>
      <c r="T111" s="1">
        <v>1</v>
      </c>
      <c r="U111" s="1">
        <v>0</v>
      </c>
      <c r="V111" s="1">
        <f t="shared" si="19"/>
        <v>0</v>
      </c>
      <c r="W111" s="4">
        <v>0.33300000000000002</v>
      </c>
      <c r="X111" s="4">
        <v>2.6669999999999998</v>
      </c>
      <c r="Y111" s="1">
        <v>6</v>
      </c>
      <c r="Z111" s="1">
        <v>0</v>
      </c>
      <c r="AA111" s="1">
        <f t="shared" si="20"/>
        <v>0</v>
      </c>
      <c r="AB111" s="1">
        <v>0.33300000000000002</v>
      </c>
      <c r="AC111" s="1">
        <v>2.6669999999999998</v>
      </c>
      <c r="AD111" s="1">
        <v>0</v>
      </c>
      <c r="AE111" s="1">
        <v>0</v>
      </c>
      <c r="AF111" s="1" t="e">
        <f t="shared" si="23"/>
        <v>#DIV/0!</v>
      </c>
      <c r="AH111" s="1">
        <f t="shared" si="25"/>
        <v>0.26617890779740488</v>
      </c>
      <c r="AI111" s="1">
        <f t="shared" si="26"/>
        <v>0.28441144641487065</v>
      </c>
      <c r="AJ111" s="1">
        <f t="shared" si="32"/>
        <v>6.5351894818252126E-2</v>
      </c>
      <c r="AK111" s="1">
        <f t="shared" si="27"/>
        <v>1.85335655291505</v>
      </c>
      <c r="AL111" s="1" t="b">
        <f t="shared" si="28"/>
        <v>0</v>
      </c>
      <c r="AM111" s="1">
        <f t="shared" si="29"/>
        <v>0.27268756926783072</v>
      </c>
      <c r="AN111" s="1" t="b">
        <f t="shared" si="30"/>
        <v>0</v>
      </c>
      <c r="AO111" s="1">
        <v>9.4879999999999995</v>
      </c>
    </row>
    <row r="112" spans="1:41">
      <c r="A112" s="7">
        <v>109</v>
      </c>
      <c r="B112" s="7" t="s">
        <v>47</v>
      </c>
      <c r="C112" s="7" t="s">
        <v>48</v>
      </c>
      <c r="D112" s="7" t="s">
        <v>47</v>
      </c>
      <c r="E112" s="7" t="s">
        <v>48</v>
      </c>
      <c r="F112" s="2" t="b">
        <f t="shared" si="24"/>
        <v>0</v>
      </c>
      <c r="G112" s="2" t="b">
        <f t="shared" si="22"/>
        <v>0</v>
      </c>
      <c r="H112" s="1" t="s">
        <v>285</v>
      </c>
      <c r="M112" s="1">
        <f>PRODUCT(SUM(PRODUCT(R112,overview!$J$8),PRODUCT(W112,overview!$K$8),PRODUCT(AB112,overview!$L$8)),1/SUM(overview!$J$8:$L$8))</f>
        <v>0.670047619047619</v>
      </c>
      <c r="N112" s="1">
        <f>PRODUCT(SUM(PRODUCT(S112,overview!$J$8),PRODUCT(X112,overview!$K$8),PRODUCT(AC112,overview!$L$8)),1/SUM(overview!$J$8:$L$8))</f>
        <v>2.3299523809523808</v>
      </c>
      <c r="O112" s="1">
        <f t="shared" si="17"/>
        <v>11</v>
      </c>
      <c r="P112" s="1">
        <f t="shared" si="18"/>
        <v>7</v>
      </c>
      <c r="Q112" s="1">
        <f t="shared" si="16"/>
        <v>0.1830054308747926</v>
      </c>
      <c r="R112" s="1">
        <v>0.78600000000000003</v>
      </c>
      <c r="S112" s="1">
        <v>2.214</v>
      </c>
      <c r="T112" s="1">
        <v>3</v>
      </c>
      <c r="U112" s="1">
        <v>3</v>
      </c>
      <c r="V112" s="1">
        <f t="shared" si="19"/>
        <v>0.3550135501355014</v>
      </c>
      <c r="W112" s="4">
        <v>0.60299999999999998</v>
      </c>
      <c r="X112" s="4">
        <v>2.3969999999999998</v>
      </c>
      <c r="Y112" s="1">
        <v>8</v>
      </c>
      <c r="Z112" s="1">
        <v>4</v>
      </c>
      <c r="AA112" s="1">
        <f t="shared" si="20"/>
        <v>0.12578222778473092</v>
      </c>
      <c r="AB112" s="1">
        <v>0.85699999999999998</v>
      </c>
      <c r="AC112" s="1">
        <v>2.1429999999999998</v>
      </c>
      <c r="AD112" s="1">
        <v>0</v>
      </c>
      <c r="AE112" s="1">
        <v>0</v>
      </c>
      <c r="AF112" s="1" t="e">
        <f t="shared" si="23"/>
        <v>#DIV/0!</v>
      </c>
      <c r="AH112" s="1">
        <f t="shared" si="25"/>
        <v>0.2258042355303661</v>
      </c>
      <c r="AI112" s="1">
        <f t="shared" si="26"/>
        <v>0.29990053050397875</v>
      </c>
      <c r="AJ112" s="1">
        <f t="shared" si="32"/>
        <v>0.21124267628139473</v>
      </c>
      <c r="AK112" s="1">
        <f t="shared" si="27"/>
        <v>0.93660852507505532</v>
      </c>
      <c r="AL112" s="1" t="b">
        <f t="shared" si="28"/>
        <v>0</v>
      </c>
      <c r="AM112" s="1">
        <f t="shared" si="29"/>
        <v>0.22673347685640066</v>
      </c>
      <c r="AN112" s="1" t="b">
        <f t="shared" si="30"/>
        <v>0</v>
      </c>
      <c r="AO112" s="1">
        <v>9.4879999999999995</v>
      </c>
    </row>
    <row r="113" spans="1:41">
      <c r="A113" s="7">
        <v>110</v>
      </c>
      <c r="B113" s="7" t="s">
        <v>79</v>
      </c>
      <c r="C113" s="7" t="s">
        <v>48</v>
      </c>
      <c r="D113" s="7" t="s">
        <v>198</v>
      </c>
      <c r="E113" s="7" t="s">
        <v>48</v>
      </c>
      <c r="F113" s="2" t="b">
        <f t="shared" si="24"/>
        <v>1</v>
      </c>
      <c r="G113" s="2" t="b">
        <f t="shared" si="22"/>
        <v>1</v>
      </c>
      <c r="H113" s="1" t="s">
        <v>285</v>
      </c>
      <c r="J113" s="1" t="s">
        <v>195</v>
      </c>
      <c r="M113" s="1">
        <f>PRODUCT(SUM(PRODUCT(R113,overview!$J$8),PRODUCT(W113,overview!$K$8),PRODUCT(AB113,overview!$L$8)),1/SUM(overview!$J$8:$L$8))</f>
        <v>0.96488095238095228</v>
      </c>
      <c r="N113" s="1">
        <f>PRODUCT(SUM(PRODUCT(S113,overview!$J$8),PRODUCT(X113,overview!$K$8),PRODUCT(AC113,overview!$L$8)),1/SUM(overview!$J$8:$L$8))</f>
        <v>2.0351190476190473</v>
      </c>
      <c r="O113" s="1">
        <f t="shared" si="17"/>
        <v>16.5</v>
      </c>
      <c r="P113" s="1">
        <f t="shared" si="18"/>
        <v>20.5</v>
      </c>
      <c r="Q113" s="1">
        <f t="shared" si="16"/>
        <v>0.58905226585834958</v>
      </c>
      <c r="R113" s="1">
        <v>0.99099999999999999</v>
      </c>
      <c r="S113" s="1">
        <v>2.0089999999999999</v>
      </c>
      <c r="T113" s="1">
        <v>7.5</v>
      </c>
      <c r="U113" s="1">
        <v>5.5</v>
      </c>
      <c r="V113" s="1">
        <f t="shared" si="19"/>
        <v>0.3617388418782147</v>
      </c>
      <c r="W113" s="4">
        <v>0.94699999999999995</v>
      </c>
      <c r="X113" s="4">
        <v>2.0529999999999999</v>
      </c>
      <c r="Y113" s="1">
        <v>8</v>
      </c>
      <c r="Z113" s="1">
        <v>15</v>
      </c>
      <c r="AA113" s="1">
        <f t="shared" si="20"/>
        <v>0.86489283974671205</v>
      </c>
      <c r="AB113" s="1">
        <v>1.0820000000000001</v>
      </c>
      <c r="AC113" s="1">
        <v>1.9179999999999999</v>
      </c>
      <c r="AD113" s="1">
        <v>1</v>
      </c>
      <c r="AE113" s="1">
        <v>0</v>
      </c>
      <c r="AF113" s="1">
        <f t="shared" si="23"/>
        <v>0</v>
      </c>
      <c r="AH113" s="1">
        <f t="shared" si="25"/>
        <v>0.21128520091976197</v>
      </c>
      <c r="AI113" s="1">
        <f t="shared" si="26"/>
        <v>0.31263612346156322</v>
      </c>
      <c r="AJ113" s="1">
        <f t="shared" si="32"/>
        <v>0.1793127878143819</v>
      </c>
      <c r="AK113" s="1">
        <f t="shared" si="27"/>
        <v>0.41189986977825255</v>
      </c>
      <c r="AL113" s="1" t="b">
        <f t="shared" si="28"/>
        <v>0</v>
      </c>
      <c r="AM113" s="1">
        <f t="shared" si="29"/>
        <v>0.25195931072365252</v>
      </c>
      <c r="AN113" s="1" t="b">
        <f t="shared" si="30"/>
        <v>0</v>
      </c>
      <c r="AO113" s="1">
        <v>9.4879999999999995</v>
      </c>
    </row>
    <row r="114" spans="1:41">
      <c r="A114" s="7">
        <v>111</v>
      </c>
      <c r="B114" s="7" t="s">
        <v>45</v>
      </c>
      <c r="C114" s="7" t="s">
        <v>46</v>
      </c>
      <c r="D114" s="7" t="s">
        <v>45</v>
      </c>
      <c r="E114" s="7" t="s">
        <v>46</v>
      </c>
      <c r="F114" s="2" t="b">
        <f t="shared" si="24"/>
        <v>0</v>
      </c>
      <c r="G114" s="2" t="b">
        <f t="shared" si="22"/>
        <v>0</v>
      </c>
      <c r="H114" s="1" t="s">
        <v>285</v>
      </c>
      <c r="M114" s="1">
        <f>PRODUCT(SUM(PRODUCT(R114,overview!$J$8),PRODUCT(W114,overview!$K$8),PRODUCT(AB114,overview!$L$8)),1/SUM(overview!$J$8:$L$8))</f>
        <v>1.0188333333333333</v>
      </c>
      <c r="N114" s="1">
        <f>PRODUCT(SUM(PRODUCT(S114,overview!$J$8),PRODUCT(X114,overview!$K$8),PRODUCT(AC114,overview!$L$8)),1/SUM(overview!$J$8:$L$8))</f>
        <v>1.9811666666666667</v>
      </c>
      <c r="O114" s="1">
        <f t="shared" si="17"/>
        <v>5</v>
      </c>
      <c r="P114" s="1">
        <f t="shared" si="18"/>
        <v>0</v>
      </c>
      <c r="Q114" s="1">
        <f t="shared" si="16"/>
        <v>0</v>
      </c>
      <c r="R114" s="1">
        <v>1.016</v>
      </c>
      <c r="S114" s="1">
        <v>1.984</v>
      </c>
      <c r="T114" s="1">
        <v>2</v>
      </c>
      <c r="U114" s="1">
        <v>0</v>
      </c>
      <c r="V114" s="1">
        <f t="shared" si="19"/>
        <v>0</v>
      </c>
      <c r="W114" s="4">
        <v>1.0209999999999999</v>
      </c>
      <c r="X114" s="4">
        <v>1.9790000000000001</v>
      </c>
      <c r="Y114" s="1">
        <v>3</v>
      </c>
      <c r="Z114" s="1">
        <v>0</v>
      </c>
      <c r="AA114" s="1">
        <f t="shared" si="20"/>
        <v>0</v>
      </c>
      <c r="AB114" s="1">
        <v>1</v>
      </c>
      <c r="AC114" s="1">
        <v>2</v>
      </c>
      <c r="AD114" s="1">
        <v>0</v>
      </c>
      <c r="AE114" s="1">
        <v>0</v>
      </c>
      <c r="AF114" s="1" t="e">
        <f t="shared" si="23"/>
        <v>#DIV/0!</v>
      </c>
      <c r="AH114" s="1">
        <f t="shared" si="25"/>
        <v>0.20948434215654799</v>
      </c>
      <c r="AI114" s="1">
        <f t="shared" si="26"/>
        <v>0.23400838611829775</v>
      </c>
      <c r="AJ114" s="1">
        <f t="shared" si="32"/>
        <v>0.29138295374501055</v>
      </c>
      <c r="AK114" s="1">
        <f t="shared" si="27"/>
        <v>6.3636623931375536E-2</v>
      </c>
      <c r="AL114" s="1" t="b">
        <f t="shared" si="28"/>
        <v>0</v>
      </c>
      <c r="AM114" s="1">
        <f t="shared" si="29"/>
        <v>0.21946298917074936</v>
      </c>
      <c r="AN114" s="1" t="b">
        <f t="shared" si="30"/>
        <v>0</v>
      </c>
      <c r="AO114" s="1">
        <v>9.4879999999999995</v>
      </c>
    </row>
    <row r="115" spans="1:41">
      <c r="A115" s="7">
        <v>112</v>
      </c>
      <c r="B115" s="7" t="s">
        <v>53</v>
      </c>
      <c r="C115" s="7" t="s">
        <v>33</v>
      </c>
      <c r="D115" s="7" t="s">
        <v>32</v>
      </c>
      <c r="E115" s="7" t="s">
        <v>33</v>
      </c>
      <c r="F115" s="2" t="b">
        <f t="shared" si="24"/>
        <v>1</v>
      </c>
      <c r="G115" s="2" t="b">
        <f t="shared" si="22"/>
        <v>0</v>
      </c>
      <c r="H115" s="1" t="s">
        <v>285</v>
      </c>
      <c r="M115" s="1">
        <f>PRODUCT(SUM(PRODUCT(R115,overview!$J$8),PRODUCT(W115,overview!$K$8),PRODUCT(AB115,overview!$L$8)),1/SUM(overview!$J$8:$L$8))</f>
        <v>0.98433333333333328</v>
      </c>
      <c r="N115" s="1">
        <f>PRODUCT(SUM(PRODUCT(S115,overview!$J$8),PRODUCT(X115,overview!$K$8),PRODUCT(AC115,overview!$L$8)),1/SUM(overview!$J$8:$L$8))</f>
        <v>2.0156666666666667</v>
      </c>
      <c r="O115" s="1">
        <f t="shared" si="17"/>
        <v>18</v>
      </c>
      <c r="P115" s="1">
        <f t="shared" si="18"/>
        <v>2</v>
      </c>
      <c r="Q115" s="1">
        <f t="shared" si="16"/>
        <v>5.426014736416588E-2</v>
      </c>
      <c r="R115" s="1">
        <v>0.95299999999999996</v>
      </c>
      <c r="S115" s="1">
        <v>2.0470000000000002</v>
      </c>
      <c r="T115" s="1">
        <v>5</v>
      </c>
      <c r="U115" s="1">
        <v>1</v>
      </c>
      <c r="V115" s="1">
        <f t="shared" si="19"/>
        <v>9.3111871030776741E-2</v>
      </c>
      <c r="W115" s="4">
        <v>1</v>
      </c>
      <c r="X115" s="4">
        <v>2</v>
      </c>
      <c r="Y115" s="1">
        <v>12</v>
      </c>
      <c r="Z115" s="1">
        <v>1</v>
      </c>
      <c r="AA115" s="1">
        <f t="shared" si="20"/>
        <v>4.1666666666666664E-2</v>
      </c>
      <c r="AB115" s="1">
        <v>1</v>
      </c>
      <c r="AC115" s="1">
        <v>2</v>
      </c>
      <c r="AD115" s="1">
        <v>1</v>
      </c>
      <c r="AE115" s="1">
        <v>0</v>
      </c>
      <c r="AF115" s="1">
        <f t="shared" si="23"/>
        <v>0</v>
      </c>
      <c r="AH115" s="1">
        <f t="shared" si="25"/>
        <v>0.23491333610497511</v>
      </c>
      <c r="AI115" s="1">
        <f t="shared" si="26"/>
        <v>0.28370675520390964</v>
      </c>
      <c r="AJ115" s="1">
        <f t="shared" si="32"/>
        <v>0.32599349057740989</v>
      </c>
      <c r="AK115" s="1">
        <f t="shared" si="27"/>
        <v>9.8964742818349865E-3</v>
      </c>
      <c r="AL115" s="1" t="b">
        <f t="shared" si="28"/>
        <v>0</v>
      </c>
      <c r="AM115" s="1">
        <f t="shared" si="29"/>
        <v>7.7255010733978044E-2</v>
      </c>
      <c r="AN115" s="1" t="b">
        <f t="shared" si="30"/>
        <v>0</v>
      </c>
      <c r="AO115" s="1">
        <v>9.4879999999999995</v>
      </c>
    </row>
    <row r="116" spans="1:41">
      <c r="A116" s="7">
        <v>113</v>
      </c>
      <c r="B116" s="7" t="s">
        <v>75</v>
      </c>
      <c r="C116" s="7" t="s">
        <v>1</v>
      </c>
      <c r="D116" s="7" t="s">
        <v>110</v>
      </c>
      <c r="E116" s="7" t="s">
        <v>78</v>
      </c>
      <c r="F116" s="2" t="b">
        <f t="shared" si="24"/>
        <v>0</v>
      </c>
      <c r="G116" s="2" t="b">
        <f t="shared" si="22"/>
        <v>1</v>
      </c>
      <c r="H116" s="1" t="s">
        <v>285</v>
      </c>
      <c r="M116" s="1">
        <f>PRODUCT(SUM(PRODUCT(R116,overview!$J$8),PRODUCT(W116,overview!$K$8),PRODUCT(AB116,overview!$L$8)),1/SUM(overview!$J$8:$L$8))</f>
        <v>0.83923809523809512</v>
      </c>
      <c r="N116" s="1">
        <f>PRODUCT(SUM(PRODUCT(S116,overview!$J$8),PRODUCT(X116,overview!$K$8),PRODUCT(AC116,overview!$L$8)),1/SUM(overview!$J$8:$L$8))</f>
        <v>2.1607619047619044</v>
      </c>
      <c r="O116" s="1">
        <f t="shared" si="17"/>
        <v>10.5</v>
      </c>
      <c r="P116" s="1">
        <f t="shared" si="18"/>
        <v>19.5</v>
      </c>
      <c r="Q116" s="1">
        <f t="shared" si="16"/>
        <v>0.72131271408422326</v>
      </c>
      <c r="R116" s="1">
        <v>0.83</v>
      </c>
      <c r="S116" s="1">
        <v>2.17</v>
      </c>
      <c r="T116" s="1">
        <v>4</v>
      </c>
      <c r="U116" s="1">
        <v>8</v>
      </c>
      <c r="V116" s="1">
        <f t="shared" si="19"/>
        <v>0.76497695852534564</v>
      </c>
      <c r="W116" s="4">
        <v>0.85499999999999998</v>
      </c>
      <c r="X116" s="4">
        <v>2.145</v>
      </c>
      <c r="Y116" s="1">
        <v>5.5</v>
      </c>
      <c r="Z116" s="1">
        <v>10.5</v>
      </c>
      <c r="AA116" s="1">
        <f t="shared" si="20"/>
        <v>0.76096630642085195</v>
      </c>
      <c r="AB116" s="1">
        <v>0.54300000000000004</v>
      </c>
      <c r="AC116" s="1">
        <v>2.4569999999999999</v>
      </c>
      <c r="AD116" s="1">
        <v>1</v>
      </c>
      <c r="AE116" s="1">
        <v>1</v>
      </c>
      <c r="AF116" s="1">
        <f t="shared" si="23"/>
        <v>0.38839915373765871</v>
      </c>
      <c r="AH116" s="1">
        <f t="shared" si="25"/>
        <v>0.25874936132377968</v>
      </c>
      <c r="AI116" s="1">
        <f t="shared" si="26"/>
        <v>0.25671883768784676</v>
      </c>
      <c r="AJ116" s="1">
        <f t="shared" si="32"/>
        <v>0.2461762930167036</v>
      </c>
      <c r="AK116" s="1">
        <f t="shared" si="27"/>
        <v>9.1313507453211665E-2</v>
      </c>
      <c r="AL116" s="1" t="b">
        <f t="shared" si="28"/>
        <v>0</v>
      </c>
      <c r="AM116" s="1">
        <f t="shared" si="29"/>
        <v>1.3635588153994321E-2</v>
      </c>
      <c r="AN116" s="1" t="b">
        <f t="shared" si="30"/>
        <v>0</v>
      </c>
      <c r="AO116" s="1">
        <v>9.4879999999999995</v>
      </c>
    </row>
    <row r="117" spans="1:41">
      <c r="A117" s="7">
        <v>114</v>
      </c>
      <c r="B117" s="7" t="s">
        <v>75</v>
      </c>
      <c r="C117" s="7" t="s">
        <v>1</v>
      </c>
      <c r="D117" s="7" t="s">
        <v>75</v>
      </c>
      <c r="E117" s="7" t="s">
        <v>1</v>
      </c>
      <c r="F117" s="2" t="b">
        <f t="shared" si="24"/>
        <v>0</v>
      </c>
      <c r="G117" s="2" t="b">
        <f t="shared" si="22"/>
        <v>0</v>
      </c>
      <c r="H117" s="1" t="s">
        <v>285</v>
      </c>
      <c r="M117" s="1">
        <f>PRODUCT(SUM(PRODUCT(R117,overview!$J$8),PRODUCT(W117,overview!$K$8),PRODUCT(AB117,overview!$L$8)),1/SUM(overview!$J$8:$L$8))</f>
        <v>0.75904761904761897</v>
      </c>
      <c r="N117" s="1">
        <f>PRODUCT(SUM(PRODUCT(S117,overview!$J$8),PRODUCT(X117,overview!$K$8),PRODUCT(AC117,overview!$L$8)),1/SUM(overview!$J$8:$L$8))</f>
        <v>2.2409523809523808</v>
      </c>
      <c r="O117" s="1">
        <f t="shared" si="17"/>
        <v>15</v>
      </c>
      <c r="P117" s="1">
        <f t="shared" si="18"/>
        <v>20</v>
      </c>
      <c r="Q117" s="1">
        <f t="shared" si="16"/>
        <v>0.4516220427822637</v>
      </c>
      <c r="R117" s="1">
        <v>0.79400000000000004</v>
      </c>
      <c r="S117" s="1">
        <v>2.206</v>
      </c>
      <c r="T117" s="1">
        <v>7</v>
      </c>
      <c r="U117" s="1">
        <v>7</v>
      </c>
      <c r="V117" s="1">
        <f t="shared" si="19"/>
        <v>0.35992747053490481</v>
      </c>
      <c r="W117" s="4">
        <v>0.73199999999999998</v>
      </c>
      <c r="X117" s="4">
        <v>2.2679999999999998</v>
      </c>
      <c r="Y117" s="1">
        <v>8</v>
      </c>
      <c r="Z117" s="1">
        <v>13</v>
      </c>
      <c r="AA117" s="1">
        <f t="shared" si="20"/>
        <v>0.52447089947089953</v>
      </c>
      <c r="AB117" s="1">
        <v>1</v>
      </c>
      <c r="AC117" s="1">
        <v>2</v>
      </c>
      <c r="AD117" s="1">
        <v>0</v>
      </c>
      <c r="AE117" s="1">
        <v>0</v>
      </c>
      <c r="AF117" s="1" t="e">
        <f t="shared" si="23"/>
        <v>#DIV/0!</v>
      </c>
      <c r="AH117" s="1">
        <f t="shared" si="25"/>
        <v>0.25015923058437201</v>
      </c>
      <c r="AI117" s="1">
        <f t="shared" si="26"/>
        <v>0.21961125740901175</v>
      </c>
      <c r="AJ117" s="1">
        <f t="shared" si="32"/>
        <v>0.21296008092755428</v>
      </c>
      <c r="AK117" s="1">
        <f t="shared" si="27"/>
        <v>0.14463953042411443</v>
      </c>
      <c r="AL117" s="1" t="b">
        <f t="shared" si="28"/>
        <v>0</v>
      </c>
      <c r="AM117" s="1">
        <f t="shared" si="29"/>
        <v>4.1713917221491469E-3</v>
      </c>
      <c r="AN117" s="1" t="b">
        <f t="shared" si="30"/>
        <v>0</v>
      </c>
      <c r="AO117" s="1">
        <v>9.4879999999999995</v>
      </c>
    </row>
    <row r="118" spans="1:41">
      <c r="A118" s="7">
        <v>115</v>
      </c>
      <c r="B118" s="7" t="s">
        <v>97</v>
      </c>
      <c r="C118" s="7" t="s">
        <v>42</v>
      </c>
      <c r="D118" s="7" t="s">
        <v>85</v>
      </c>
      <c r="E118" s="7" t="s">
        <v>86</v>
      </c>
      <c r="F118" s="2" t="b">
        <f t="shared" si="24"/>
        <v>0</v>
      </c>
      <c r="G118" s="2" t="b">
        <f t="shared" si="22"/>
        <v>1</v>
      </c>
      <c r="H118" s="1" t="s">
        <v>285</v>
      </c>
      <c r="I118" s="1" t="s">
        <v>183</v>
      </c>
      <c r="J118" s="1" t="s">
        <v>186</v>
      </c>
      <c r="M118" s="1">
        <f>PRODUCT(SUM(PRODUCT(R118,overview!$J$8),PRODUCT(W118,overview!$K$8),PRODUCT(AB118,overview!$L$8)),1/SUM(overview!$J$8:$L$8))</f>
        <v>0.13576190476190475</v>
      </c>
      <c r="N118" s="1">
        <f>PRODUCT(SUM(PRODUCT(S118,overview!$J$8),PRODUCT(X118,overview!$K$8),PRODUCT(AC118,overview!$L$8)),1/SUM(overview!$J$8:$L$8))</f>
        <v>2.864238095238095</v>
      </c>
      <c r="O118" s="1">
        <f t="shared" si="17"/>
        <v>2</v>
      </c>
      <c r="P118" s="1">
        <f t="shared" si="18"/>
        <v>6</v>
      </c>
      <c r="Q118" s="1">
        <f t="shared" si="16"/>
        <v>0.14219687775357862</v>
      </c>
      <c r="R118" s="1">
        <v>0.38600000000000001</v>
      </c>
      <c r="S118" s="1">
        <v>2.6139999999999999</v>
      </c>
      <c r="T118" s="1">
        <v>2</v>
      </c>
      <c r="U118" s="1">
        <v>4</v>
      </c>
      <c r="V118" s="1">
        <f t="shared" si="19"/>
        <v>0.29533282325937266</v>
      </c>
      <c r="W118" s="4">
        <v>0</v>
      </c>
      <c r="X118" s="4">
        <v>3</v>
      </c>
      <c r="Y118" s="1">
        <v>0</v>
      </c>
      <c r="Z118" s="1">
        <v>0</v>
      </c>
      <c r="AA118" s="1" t="e">
        <f t="shared" si="20"/>
        <v>#DIV/0!</v>
      </c>
      <c r="AB118" s="1">
        <v>0.29799999999999999</v>
      </c>
      <c r="AC118" s="1">
        <v>2.702</v>
      </c>
      <c r="AD118" s="1">
        <v>0</v>
      </c>
      <c r="AE118" s="1">
        <v>2</v>
      </c>
      <c r="AF118" s="1" t="e">
        <f t="shared" si="23"/>
        <v>#DIV/0!</v>
      </c>
      <c r="AH118" s="1">
        <f t="shared" si="25"/>
        <v>0.16931184857107137</v>
      </c>
      <c r="AI118" s="1">
        <f t="shared" si="26"/>
        <v>0.18528416879517953</v>
      </c>
      <c r="AJ118" s="1">
        <f t="shared" si="32"/>
        <v>0.24957400886061568</v>
      </c>
      <c r="AK118" s="1">
        <f t="shared" si="27"/>
        <v>0.33352267214550801</v>
      </c>
      <c r="AL118" s="1" t="b">
        <f t="shared" si="28"/>
        <v>0</v>
      </c>
      <c r="AM118" s="1">
        <f t="shared" si="29"/>
        <v>4.7282658858169195E-3</v>
      </c>
      <c r="AN118" s="1" t="b">
        <f t="shared" si="30"/>
        <v>0</v>
      </c>
      <c r="AO118" s="1">
        <v>9.4879999999999995</v>
      </c>
    </row>
    <row r="119" spans="1:41">
      <c r="A119" s="7">
        <v>116</v>
      </c>
      <c r="B119" s="7" t="s">
        <v>90</v>
      </c>
      <c r="C119" s="7" t="s">
        <v>91</v>
      </c>
      <c r="D119" s="7" t="s">
        <v>90</v>
      </c>
      <c r="E119" s="7" t="s">
        <v>91</v>
      </c>
      <c r="F119" s="2" t="b">
        <f t="shared" si="24"/>
        <v>0</v>
      </c>
      <c r="G119" s="2" t="b">
        <f t="shared" si="22"/>
        <v>0</v>
      </c>
      <c r="H119" s="1" t="s">
        <v>285</v>
      </c>
      <c r="I119" s="1" t="s">
        <v>193</v>
      </c>
      <c r="J119" s="1" t="s">
        <v>195</v>
      </c>
      <c r="M119" s="1">
        <f>PRODUCT(SUM(PRODUCT(R119,overview!$J$8),PRODUCT(W119,overview!$K$8),PRODUCT(AB119,overview!$L$8)),1/SUM(overview!$J$8:$L$8))</f>
        <v>4.5809523809523807E-2</v>
      </c>
      <c r="N119" s="1">
        <f>PRODUCT(SUM(PRODUCT(S119,overview!$J$8),PRODUCT(X119,overview!$K$8),PRODUCT(AC119,overview!$L$8)),1/SUM(overview!$J$8:$L$8))</f>
        <v>2.954190476190476</v>
      </c>
      <c r="O119" s="1">
        <f t="shared" si="17"/>
        <v>0</v>
      </c>
      <c r="P119" s="1">
        <f t="shared" si="18"/>
        <v>3</v>
      </c>
      <c r="Q119" s="1" t="e">
        <f t="shared" si="16"/>
        <v>#DIV/0!</v>
      </c>
      <c r="R119" s="1">
        <v>9.5000000000000001E-2</v>
      </c>
      <c r="S119" s="1">
        <v>2.9049999999999998</v>
      </c>
      <c r="T119" s="1">
        <v>0</v>
      </c>
      <c r="U119" s="1">
        <v>2</v>
      </c>
      <c r="V119" s="1" t="e">
        <f t="shared" si="19"/>
        <v>#DIV/0!</v>
      </c>
      <c r="W119" s="4">
        <v>2.1999999999999999E-2</v>
      </c>
      <c r="X119" s="4">
        <v>2.9780000000000002</v>
      </c>
      <c r="Y119" s="1">
        <v>0</v>
      </c>
      <c r="Z119" s="1">
        <v>1</v>
      </c>
      <c r="AA119" s="1" t="e">
        <f t="shared" si="20"/>
        <v>#DIV/0!</v>
      </c>
      <c r="AB119" s="1">
        <v>0</v>
      </c>
      <c r="AC119" s="1">
        <v>3</v>
      </c>
      <c r="AD119" s="1">
        <v>0</v>
      </c>
      <c r="AE119" s="1">
        <v>0</v>
      </c>
      <c r="AF119" s="1" t="e">
        <f t="shared" si="23"/>
        <v>#DIV/0!</v>
      </c>
      <c r="AH119" s="1">
        <f t="shared" si="25"/>
        <v>0.15504234776324227</v>
      </c>
      <c r="AI119" s="1">
        <f t="shared" si="26"/>
        <v>0.1531273983115887</v>
      </c>
      <c r="AJ119" s="1">
        <f t="shared" si="32"/>
        <v>0.24200225818592397</v>
      </c>
      <c r="AK119" s="1">
        <f t="shared" si="27"/>
        <v>1.2051533573868423</v>
      </c>
      <c r="AL119" s="1" t="b">
        <f t="shared" si="28"/>
        <v>0</v>
      </c>
      <c r="AM119" s="1">
        <f t="shared" si="29"/>
        <v>1.5150787258944656E-3</v>
      </c>
      <c r="AN119" s="1" t="b">
        <f t="shared" si="30"/>
        <v>0</v>
      </c>
      <c r="AO119" s="1">
        <v>9.4879999999999995</v>
      </c>
    </row>
    <row r="120" spans="1:41">
      <c r="A120" s="7">
        <v>117</v>
      </c>
      <c r="B120" s="7" t="s">
        <v>45</v>
      </c>
      <c r="C120" s="7" t="s">
        <v>46</v>
      </c>
      <c r="D120" s="7" t="s">
        <v>45</v>
      </c>
      <c r="E120" s="7" t="s">
        <v>46</v>
      </c>
      <c r="F120" s="2" t="b">
        <f t="shared" si="24"/>
        <v>0</v>
      </c>
      <c r="G120" s="2" t="b">
        <f t="shared" si="22"/>
        <v>0</v>
      </c>
      <c r="H120" s="1" t="s">
        <v>285</v>
      </c>
      <c r="J120" s="1" t="s">
        <v>195</v>
      </c>
      <c r="M120" s="1">
        <f>PRODUCT(SUM(PRODUCT(R120,overview!$J$8),PRODUCT(W120,overview!$K$8),PRODUCT(AB120,overview!$L$8)),1/SUM(overview!$J$8:$L$8))</f>
        <v>1.0264523809523809</v>
      </c>
      <c r="N120" s="1">
        <f>PRODUCT(SUM(PRODUCT(S120,overview!$J$8),PRODUCT(X120,overview!$K$8),PRODUCT(AC120,overview!$L$8)),1/SUM(overview!$J$8:$L$8))</f>
        <v>1.9735476190476191</v>
      </c>
      <c r="O120" s="1">
        <f t="shared" si="17"/>
        <v>8</v>
      </c>
      <c r="P120" s="1">
        <f t="shared" si="18"/>
        <v>2</v>
      </c>
      <c r="Q120" s="1">
        <f t="shared" si="16"/>
        <v>0.13002630023284151</v>
      </c>
      <c r="R120" s="1">
        <v>1.008</v>
      </c>
      <c r="S120" s="1">
        <v>1.992</v>
      </c>
      <c r="T120" s="1">
        <v>4</v>
      </c>
      <c r="U120" s="1">
        <v>0</v>
      </c>
      <c r="V120" s="1">
        <f t="shared" si="19"/>
        <v>0</v>
      </c>
      <c r="W120" s="4">
        <v>1.0369999999999999</v>
      </c>
      <c r="X120" s="4">
        <v>1.9630000000000001</v>
      </c>
      <c r="Y120" s="1">
        <v>4</v>
      </c>
      <c r="Z120" s="1">
        <v>2</v>
      </c>
      <c r="AA120" s="1">
        <f t="shared" si="20"/>
        <v>0.26413652572592966</v>
      </c>
      <c r="AB120" s="1">
        <v>1</v>
      </c>
      <c r="AC120" s="1">
        <v>2</v>
      </c>
      <c r="AD120" s="1">
        <v>0</v>
      </c>
      <c r="AE120" s="1">
        <v>0</v>
      </c>
      <c r="AF120" s="1" t="e">
        <f t="shared" si="23"/>
        <v>#DIV/0!</v>
      </c>
      <c r="AH120" s="1">
        <f t="shared" si="25"/>
        <v>0.17462168782436419</v>
      </c>
      <c r="AI120" s="1">
        <f t="shared" si="26"/>
        <v>0.1627395538799874</v>
      </c>
      <c r="AJ120" s="1">
        <f t="shared" si="32"/>
        <v>0.28211623893967758</v>
      </c>
      <c r="AK120" s="1">
        <f t="shared" si="27"/>
        <v>3.0587191044539774</v>
      </c>
      <c r="AL120" s="1" t="b">
        <f t="shared" si="28"/>
        <v>0</v>
      </c>
      <c r="AM120" s="1">
        <f t="shared" si="29"/>
        <v>2.4030366758525174E-2</v>
      </c>
      <c r="AN120" s="1" t="b">
        <f t="shared" si="30"/>
        <v>0</v>
      </c>
      <c r="AO120" s="1">
        <v>9.4879999999999995</v>
      </c>
    </row>
    <row r="121" spans="1:41">
      <c r="A121" s="7">
        <v>118</v>
      </c>
      <c r="B121" s="7" t="s">
        <v>36</v>
      </c>
      <c r="C121" s="7" t="s">
        <v>37</v>
      </c>
      <c r="D121" s="7" t="s">
        <v>36</v>
      </c>
      <c r="E121" s="7" t="s">
        <v>37</v>
      </c>
      <c r="F121" s="2" t="b">
        <f t="shared" si="24"/>
        <v>0</v>
      </c>
      <c r="G121" s="2" t="b">
        <f t="shared" si="22"/>
        <v>0</v>
      </c>
      <c r="H121" s="1" t="s">
        <v>285</v>
      </c>
      <c r="I121" s="1" t="s">
        <v>183</v>
      </c>
      <c r="M121" s="1">
        <f>PRODUCT(SUM(PRODUCT(R121,overview!$J$8),PRODUCT(W121,overview!$K$8),PRODUCT(AB121,overview!$L$8)),1/SUM(overview!$J$8:$L$8))</f>
        <v>0.90678571428571431</v>
      </c>
      <c r="N121" s="1">
        <f>PRODUCT(SUM(PRODUCT(S121,overview!$J$8),PRODUCT(X121,overview!$K$8),PRODUCT(AC121,overview!$L$8)),1/SUM(overview!$J$8:$L$8))</f>
        <v>2.0932142857142852</v>
      </c>
      <c r="O121" s="1">
        <f t="shared" si="17"/>
        <v>4</v>
      </c>
      <c r="P121" s="1">
        <f t="shared" si="18"/>
        <v>1</v>
      </c>
      <c r="Q121" s="1">
        <f t="shared" si="16"/>
        <v>0.1083006312915885</v>
      </c>
      <c r="R121" s="1">
        <v>1</v>
      </c>
      <c r="S121" s="1">
        <v>2</v>
      </c>
      <c r="T121" s="1">
        <v>0</v>
      </c>
      <c r="U121" s="1">
        <v>0</v>
      </c>
      <c r="V121" s="1" t="e">
        <f t="shared" si="19"/>
        <v>#DIV/0!</v>
      </c>
      <c r="W121" s="4">
        <v>0.85499999999999998</v>
      </c>
      <c r="X121" s="4">
        <v>2.145</v>
      </c>
      <c r="Y121" s="1">
        <v>4</v>
      </c>
      <c r="Z121" s="1">
        <v>1</v>
      </c>
      <c r="AA121" s="1">
        <f t="shared" si="20"/>
        <v>9.9650349650349648E-2</v>
      </c>
      <c r="AB121" s="1">
        <v>1</v>
      </c>
      <c r="AC121" s="1">
        <v>2</v>
      </c>
      <c r="AD121" s="1">
        <v>0</v>
      </c>
      <c r="AE121" s="1">
        <v>0</v>
      </c>
      <c r="AF121" s="1" t="e">
        <f t="shared" si="23"/>
        <v>#DIV/0!</v>
      </c>
      <c r="AH121" s="1">
        <f t="shared" si="25"/>
        <v>0.11199331214842198</v>
      </c>
      <c r="AI121" s="1">
        <f t="shared" si="26"/>
        <v>0.12436334866241409</v>
      </c>
      <c r="AJ121" s="1">
        <f t="shared" si="32"/>
        <v>0.30980585718986509</v>
      </c>
      <c r="AK121" s="1">
        <f t="shared" si="27"/>
        <v>3.3529814759075216</v>
      </c>
      <c r="AL121" s="1" t="b">
        <f t="shared" si="28"/>
        <v>0</v>
      </c>
      <c r="AM121" s="1">
        <f t="shared" si="29"/>
        <v>3.1149312402902345E-2</v>
      </c>
      <c r="AN121" s="1" t="b">
        <f t="shared" si="30"/>
        <v>0</v>
      </c>
      <c r="AO121" s="1">
        <v>9.4879999999999995</v>
      </c>
    </row>
    <row r="122" spans="1:41">
      <c r="A122" s="7">
        <v>119</v>
      </c>
      <c r="B122" s="7" t="s">
        <v>82</v>
      </c>
      <c r="C122" s="7" t="s">
        <v>59</v>
      </c>
      <c r="D122" s="7" t="s">
        <v>58</v>
      </c>
      <c r="E122" s="7" t="s">
        <v>59</v>
      </c>
      <c r="F122" s="2" t="b">
        <f t="shared" si="24"/>
        <v>1</v>
      </c>
      <c r="G122" s="2" t="b">
        <f t="shared" si="22"/>
        <v>1</v>
      </c>
      <c r="H122" s="1" t="s">
        <v>285</v>
      </c>
      <c r="I122" s="1" t="s">
        <v>183</v>
      </c>
      <c r="J122" s="1" t="s">
        <v>186</v>
      </c>
      <c r="M122" s="1">
        <f>PRODUCT(SUM(PRODUCT(R122,overview!$J$8),PRODUCT(W122,overview!$K$8),PRODUCT(AB122,overview!$L$8)),1/SUM(overview!$J$8:$L$8))</f>
        <v>0.375</v>
      </c>
      <c r="N122" s="1">
        <f>PRODUCT(SUM(PRODUCT(S122,overview!$J$8),PRODUCT(X122,overview!$K$8),PRODUCT(AC122,overview!$L$8)),1/SUM(overview!$J$8:$L$8))</f>
        <v>2.625</v>
      </c>
      <c r="O122" s="1">
        <f t="shared" si="17"/>
        <v>7</v>
      </c>
      <c r="P122" s="1">
        <f t="shared" si="18"/>
        <v>0</v>
      </c>
      <c r="Q122" s="1">
        <f t="shared" si="16"/>
        <v>0</v>
      </c>
      <c r="R122" s="1">
        <v>0.375</v>
      </c>
      <c r="S122" s="1">
        <v>2.625</v>
      </c>
      <c r="T122" s="1">
        <v>5</v>
      </c>
      <c r="U122" s="1">
        <v>0</v>
      </c>
      <c r="V122" s="1">
        <f t="shared" si="19"/>
        <v>0</v>
      </c>
      <c r="W122" s="4">
        <v>0.375</v>
      </c>
      <c r="X122" s="4">
        <v>2.625</v>
      </c>
      <c r="Y122" s="1">
        <v>1</v>
      </c>
      <c r="Z122" s="1">
        <v>0</v>
      </c>
      <c r="AA122" s="1">
        <f t="shared" si="20"/>
        <v>0</v>
      </c>
      <c r="AB122" s="1">
        <v>0.375</v>
      </c>
      <c r="AC122" s="1">
        <v>2.625</v>
      </c>
      <c r="AD122" s="1">
        <v>1</v>
      </c>
      <c r="AE122" s="1">
        <v>0</v>
      </c>
      <c r="AF122" s="1">
        <f t="shared" si="23"/>
        <v>0</v>
      </c>
      <c r="AH122" s="1">
        <f t="shared" si="25"/>
        <v>5.653758954091534E-2</v>
      </c>
      <c r="AI122" s="1">
        <f t="shared" si="26"/>
        <v>0.10108627949273734</v>
      </c>
      <c r="AJ122" s="1">
        <f t="shared" si="32"/>
        <v>0.30980585718986503</v>
      </c>
      <c r="AK122" s="1">
        <f t="shared" si="27"/>
        <v>3.7115256598929021</v>
      </c>
      <c r="AL122" s="1" t="b">
        <f t="shared" si="28"/>
        <v>0</v>
      </c>
      <c r="AM122" s="1">
        <f t="shared" si="29"/>
        <v>3.3607811833960215E-2</v>
      </c>
      <c r="AN122" s="1" t="b">
        <f t="shared" si="30"/>
        <v>0</v>
      </c>
      <c r="AO122" s="1">
        <v>9.4879999999999995</v>
      </c>
    </row>
    <row r="123" spans="1:41">
      <c r="A123" s="7">
        <v>120</v>
      </c>
      <c r="B123" s="7" t="s">
        <v>85</v>
      </c>
      <c r="C123" s="7" t="s">
        <v>86</v>
      </c>
      <c r="D123" s="7" t="s">
        <v>85</v>
      </c>
      <c r="E123" s="7" t="s">
        <v>86</v>
      </c>
      <c r="F123" s="2" t="b">
        <f t="shared" si="24"/>
        <v>0</v>
      </c>
      <c r="G123" s="2" t="b">
        <f t="shared" si="22"/>
        <v>0</v>
      </c>
      <c r="H123" s="1" t="s">
        <v>285</v>
      </c>
      <c r="I123" s="1" t="s">
        <v>201</v>
      </c>
      <c r="J123" s="1" t="s">
        <v>195</v>
      </c>
      <c r="M123" s="1">
        <f>PRODUCT(SUM(PRODUCT(R123,overview!$J$8),PRODUCT(W123,overview!$K$8),PRODUCT(AB123,overview!$L$8)),1/SUM(overview!$J$8:$L$8))</f>
        <v>0</v>
      </c>
      <c r="N123" s="1">
        <f>PRODUCT(SUM(PRODUCT(S123,overview!$J$8),PRODUCT(X123,overview!$K$8),PRODUCT(AC123,overview!$L$8)),1/SUM(overview!$J$8:$L$8))</f>
        <v>3</v>
      </c>
      <c r="O123" s="1">
        <f t="shared" si="17"/>
        <v>0</v>
      </c>
      <c r="P123" s="1">
        <f t="shared" si="18"/>
        <v>0</v>
      </c>
      <c r="Q123" s="1" t="e">
        <f t="shared" si="16"/>
        <v>#DIV/0!</v>
      </c>
      <c r="R123" s="1">
        <v>0</v>
      </c>
      <c r="S123" s="1">
        <v>3</v>
      </c>
      <c r="T123" s="1">
        <v>0</v>
      </c>
      <c r="U123" s="1">
        <v>0</v>
      </c>
      <c r="V123" s="1" t="e">
        <f t="shared" si="19"/>
        <v>#DIV/0!</v>
      </c>
      <c r="W123" s="4">
        <v>0</v>
      </c>
      <c r="X123" s="4">
        <v>3</v>
      </c>
      <c r="Y123" s="1">
        <v>0</v>
      </c>
      <c r="Z123" s="1">
        <v>0</v>
      </c>
      <c r="AA123" s="1" t="e">
        <f t="shared" si="20"/>
        <v>#DIV/0!</v>
      </c>
      <c r="AB123" s="1">
        <v>0</v>
      </c>
      <c r="AC123" s="1">
        <v>3</v>
      </c>
      <c r="AD123" s="1">
        <v>0</v>
      </c>
      <c r="AE123" s="1">
        <v>0</v>
      </c>
      <c r="AF123" s="1" t="e">
        <f t="shared" si="23"/>
        <v>#DIV/0!</v>
      </c>
      <c r="AH123" s="1">
        <f t="shared" si="25"/>
        <v>5.6397896581945654E-2</v>
      </c>
      <c r="AI123" s="1">
        <f t="shared" si="26"/>
        <v>7.5253225867996376E-2</v>
      </c>
      <c r="AJ123" s="1">
        <f t="shared" si="32"/>
        <v>0.11585547924753656</v>
      </c>
      <c r="AK123" s="1">
        <f t="shared" si="27"/>
        <v>3.6400348464460612</v>
      </c>
      <c r="AL123" s="1" t="b">
        <f t="shared" si="28"/>
        <v>0</v>
      </c>
      <c r="AM123" s="1">
        <f t="shared" si="29"/>
        <v>7.793784418303086E-2</v>
      </c>
      <c r="AN123" s="1" t="b">
        <f t="shared" si="30"/>
        <v>0</v>
      </c>
      <c r="AO123" s="1">
        <v>9.4879999999999995</v>
      </c>
    </row>
    <row r="124" spans="1:41">
      <c r="A124" s="7">
        <v>121</v>
      </c>
      <c r="B124" s="7" t="s">
        <v>58</v>
      </c>
      <c r="C124" s="7" t="s">
        <v>59</v>
      </c>
      <c r="D124" s="7" t="s">
        <v>58</v>
      </c>
      <c r="E124" s="7" t="s">
        <v>59</v>
      </c>
      <c r="F124" s="2" t="b">
        <f t="shared" si="24"/>
        <v>0</v>
      </c>
      <c r="G124" s="2" t="b">
        <f t="shared" si="22"/>
        <v>0</v>
      </c>
      <c r="H124" s="1" t="s">
        <v>285</v>
      </c>
      <c r="M124" s="1">
        <f>PRODUCT(SUM(PRODUCT(R124,overview!$J$8),PRODUCT(W124,overview!$K$8),PRODUCT(AB124,overview!$L$8)),1/SUM(overview!$J$8:$L$8))</f>
        <v>0.375</v>
      </c>
      <c r="N124" s="1">
        <f>PRODUCT(SUM(PRODUCT(S124,overview!$J$8),PRODUCT(X124,overview!$K$8),PRODUCT(AC124,overview!$L$8)),1/SUM(overview!$J$8:$L$8))</f>
        <v>2.625</v>
      </c>
      <c r="O124" s="1">
        <f t="shared" si="17"/>
        <v>4</v>
      </c>
      <c r="P124" s="1">
        <f t="shared" si="18"/>
        <v>0</v>
      </c>
      <c r="Q124" s="1">
        <f t="shared" si="16"/>
        <v>0</v>
      </c>
      <c r="R124" s="1">
        <v>0.375</v>
      </c>
      <c r="S124" s="1">
        <v>2.625</v>
      </c>
      <c r="T124" s="1">
        <v>2</v>
      </c>
      <c r="U124" s="1">
        <v>0</v>
      </c>
      <c r="V124" s="1">
        <f t="shared" si="19"/>
        <v>0</v>
      </c>
      <c r="W124" s="4">
        <v>0.375</v>
      </c>
      <c r="X124" s="4">
        <v>2.625</v>
      </c>
      <c r="Y124" s="1">
        <v>2</v>
      </c>
      <c r="Z124" s="1">
        <v>0</v>
      </c>
      <c r="AA124" s="1">
        <f t="shared" si="20"/>
        <v>0</v>
      </c>
      <c r="AB124" s="1">
        <v>0.375</v>
      </c>
      <c r="AC124" s="1">
        <v>2.625</v>
      </c>
      <c r="AD124" s="1">
        <v>0</v>
      </c>
      <c r="AE124" s="1">
        <v>0</v>
      </c>
      <c r="AF124" s="1" t="e">
        <f t="shared" si="23"/>
        <v>#DIV/0!</v>
      </c>
      <c r="AH124" s="1">
        <f t="shared" si="25"/>
        <v>7.0812820056547432E-2</v>
      </c>
      <c r="AI124" s="1">
        <f t="shared" si="26"/>
        <v>6.6609924101672144E-2</v>
      </c>
      <c r="AJ124" s="1">
        <f t="shared" si="32"/>
        <v>0.13973325062034739</v>
      </c>
      <c r="AK124" s="1">
        <f t="shared" si="27"/>
        <v>2.5371225769183368</v>
      </c>
      <c r="AL124" s="1" t="b">
        <f t="shared" si="28"/>
        <v>0</v>
      </c>
      <c r="AM124" s="1">
        <f t="shared" si="29"/>
        <v>7.6089602090239725E-2</v>
      </c>
      <c r="AN124" s="1" t="b">
        <f t="shared" si="30"/>
        <v>0</v>
      </c>
      <c r="AO124" s="1">
        <v>9.4879999999999995</v>
      </c>
    </row>
    <row r="125" spans="1:41">
      <c r="A125" s="7">
        <v>122</v>
      </c>
      <c r="B125" s="7" t="s">
        <v>79</v>
      </c>
      <c r="C125" s="7" t="s">
        <v>48</v>
      </c>
      <c r="D125" s="7" t="s">
        <v>98</v>
      </c>
      <c r="E125" s="7" t="s">
        <v>50</v>
      </c>
      <c r="F125" s="2" t="b">
        <f t="shared" si="24"/>
        <v>0</v>
      </c>
      <c r="G125" s="2" t="b">
        <f t="shared" si="22"/>
        <v>1</v>
      </c>
      <c r="H125" s="1" t="s">
        <v>285</v>
      </c>
      <c r="I125" s="1" t="s">
        <v>199</v>
      </c>
      <c r="M125" s="1">
        <f>PRODUCT(SUM(PRODUCT(R125,overview!$J$8),PRODUCT(W125,overview!$K$8),PRODUCT(AB125,overview!$L$8)),1/SUM(overview!$J$8:$L$8))</f>
        <v>0.64085714285714279</v>
      </c>
      <c r="N125" s="1">
        <f>PRODUCT(SUM(PRODUCT(S125,overview!$J$8),PRODUCT(X125,overview!$K$8),PRODUCT(AC125,overview!$L$8)),1/SUM(overview!$J$8:$L$8))</f>
        <v>2.359142857142857</v>
      </c>
      <c r="O125" s="1">
        <f t="shared" si="17"/>
        <v>16</v>
      </c>
      <c r="P125" s="1">
        <f t="shared" si="18"/>
        <v>4</v>
      </c>
      <c r="Q125" s="1">
        <f t="shared" si="16"/>
        <v>6.7912074603366845E-2</v>
      </c>
      <c r="R125" s="1">
        <v>1.1240000000000001</v>
      </c>
      <c r="S125" s="1">
        <v>1.8759999999999999</v>
      </c>
      <c r="T125" s="1">
        <v>11</v>
      </c>
      <c r="U125" s="1">
        <v>1</v>
      </c>
      <c r="V125" s="1">
        <f t="shared" si="19"/>
        <v>5.4467920139561941E-2</v>
      </c>
      <c r="W125" s="4">
        <v>0.38300000000000001</v>
      </c>
      <c r="X125" s="4">
        <v>2.617</v>
      </c>
      <c r="Y125" s="1">
        <v>4</v>
      </c>
      <c r="Z125" s="1">
        <v>2</v>
      </c>
      <c r="AA125" s="1">
        <f t="shared" si="20"/>
        <v>7.3175391669850973E-2</v>
      </c>
      <c r="AB125" s="1">
        <v>0.83899999999999997</v>
      </c>
      <c r="AC125" s="1">
        <v>2.161</v>
      </c>
      <c r="AD125" s="1">
        <v>1</v>
      </c>
      <c r="AE125" s="1">
        <v>1</v>
      </c>
      <c r="AF125" s="1">
        <f t="shared" si="23"/>
        <v>0.27164829841346738</v>
      </c>
      <c r="AH125" s="1">
        <f t="shared" si="25"/>
        <v>5.3240439293310758E-2</v>
      </c>
      <c r="AI125" s="1">
        <f t="shared" si="26"/>
        <v>6.3628587720965607E-2</v>
      </c>
      <c r="AJ125" s="1">
        <f t="shared" si="32"/>
        <v>0.11585547924753657</v>
      </c>
      <c r="AK125" s="1">
        <f t="shared" si="27"/>
        <v>2.6628913878109608</v>
      </c>
      <c r="AL125" s="1" t="b">
        <f t="shared" si="28"/>
        <v>0</v>
      </c>
      <c r="AM125" s="1">
        <f t="shared" si="29"/>
        <v>1.2940332626281094E-2</v>
      </c>
      <c r="AN125" s="1" t="b">
        <f t="shared" si="30"/>
        <v>0</v>
      </c>
      <c r="AO125" s="1">
        <v>9.4879999999999995</v>
      </c>
    </row>
    <row r="126" spans="1:41">
      <c r="A126" s="7">
        <v>123</v>
      </c>
      <c r="B126" s="7" t="s">
        <v>144</v>
      </c>
      <c r="C126" s="7" t="s">
        <v>1</v>
      </c>
      <c r="D126" s="7" t="s">
        <v>144</v>
      </c>
      <c r="E126" s="7" t="s">
        <v>1</v>
      </c>
      <c r="F126" s="2" t="b">
        <f t="shared" si="24"/>
        <v>0</v>
      </c>
      <c r="G126" s="2" t="b">
        <f t="shared" si="22"/>
        <v>0</v>
      </c>
      <c r="H126" s="1" t="s">
        <v>275</v>
      </c>
      <c r="I126" s="1" t="s">
        <v>200</v>
      </c>
      <c r="M126" s="1">
        <f>PRODUCT(SUM(PRODUCT(R126,overview!$J$8),PRODUCT(W126,overview!$K$8),PRODUCT(AB126,overview!$L$8)),1/SUM(overview!$J$8:$L$8))</f>
        <v>0.50423809523809515</v>
      </c>
      <c r="N126" s="1">
        <f>PRODUCT(SUM(PRODUCT(S126,overview!$J$8),PRODUCT(X126,overview!$K$8),PRODUCT(AC126,overview!$L$8)),1/SUM(overview!$J$8:$L$8))</f>
        <v>2.4957619047619048</v>
      </c>
      <c r="O126" s="1">
        <f t="shared" si="17"/>
        <v>11</v>
      </c>
      <c r="P126" s="1">
        <f t="shared" si="18"/>
        <v>8</v>
      </c>
      <c r="Q126" s="1">
        <f t="shared" si="16"/>
        <v>0.1469365383047625</v>
      </c>
      <c r="R126" s="1">
        <v>0.48799999999999999</v>
      </c>
      <c r="S126" s="1">
        <v>2.512</v>
      </c>
      <c r="T126" s="1">
        <v>4</v>
      </c>
      <c r="U126" s="1">
        <v>4</v>
      </c>
      <c r="V126" s="1">
        <f t="shared" si="19"/>
        <v>0.19426751592356689</v>
      </c>
      <c r="W126" s="4">
        <v>0.51900000000000002</v>
      </c>
      <c r="X126" s="4">
        <v>2.4809999999999999</v>
      </c>
      <c r="Y126" s="1">
        <v>7</v>
      </c>
      <c r="Z126" s="1">
        <v>4</v>
      </c>
      <c r="AA126" s="1">
        <f t="shared" si="20"/>
        <v>0.11953705303161169</v>
      </c>
      <c r="AB126" s="1">
        <v>0.33300000000000002</v>
      </c>
      <c r="AC126" s="1">
        <v>2.6669999999999998</v>
      </c>
      <c r="AD126" s="1">
        <v>0</v>
      </c>
      <c r="AE126" s="1">
        <v>0</v>
      </c>
      <c r="AF126" s="1" t="e">
        <f t="shared" si="23"/>
        <v>#DIV/0!</v>
      </c>
      <c r="AH126" s="1">
        <f t="shared" si="25"/>
        <v>5.446871145507183E-2</v>
      </c>
      <c r="AI126" s="1">
        <f t="shared" si="26"/>
        <v>5.9520277893989539E-2</v>
      </c>
      <c r="AJ126" s="1">
        <f t="shared" si="32"/>
        <v>0.11585547924753657</v>
      </c>
      <c r="AK126" s="1">
        <f t="shared" si="27"/>
        <v>5.1850906377462085</v>
      </c>
      <c r="AL126" s="1" t="b">
        <f t="shared" si="28"/>
        <v>0</v>
      </c>
      <c r="AM126" s="1">
        <f t="shared" si="29"/>
        <v>1.4031664610729027E-3</v>
      </c>
      <c r="AN126" s="1" t="b">
        <f t="shared" si="30"/>
        <v>0</v>
      </c>
      <c r="AO126" s="1">
        <v>9.4879999999999995</v>
      </c>
    </row>
    <row r="127" spans="1:41">
      <c r="A127" s="7">
        <v>124</v>
      </c>
      <c r="B127" s="7" t="s">
        <v>97</v>
      </c>
      <c r="C127" s="7" t="s">
        <v>42</v>
      </c>
      <c r="D127" s="7" t="s">
        <v>97</v>
      </c>
      <c r="E127" s="7" t="s">
        <v>42</v>
      </c>
      <c r="F127" s="2" t="b">
        <f t="shared" si="24"/>
        <v>0</v>
      </c>
      <c r="G127" s="2" t="b">
        <f t="shared" si="22"/>
        <v>0</v>
      </c>
      <c r="H127" s="1" t="s">
        <v>275</v>
      </c>
      <c r="I127" s="1" t="s">
        <v>193</v>
      </c>
      <c r="M127" s="1">
        <f>PRODUCT(SUM(PRODUCT(R127,overview!$J$8),PRODUCT(W127,overview!$K$8),PRODUCT(AB127,overview!$L$8)),1/SUM(overview!$J$8:$L$8))</f>
        <v>0.35590476190476189</v>
      </c>
      <c r="N127" s="1">
        <f>PRODUCT(SUM(PRODUCT(S127,overview!$J$8),PRODUCT(X127,overview!$K$8),PRODUCT(AC127,overview!$L$8)),1/SUM(overview!$J$8:$L$8))</f>
        <v>2.6440952380952378</v>
      </c>
      <c r="O127" s="1">
        <f t="shared" si="17"/>
        <v>6</v>
      </c>
      <c r="P127" s="1">
        <f t="shared" si="18"/>
        <v>3</v>
      </c>
      <c r="Q127" s="1">
        <f t="shared" si="16"/>
        <v>6.7301804560025935E-2</v>
      </c>
      <c r="R127" s="1">
        <v>0.39100000000000001</v>
      </c>
      <c r="S127" s="1">
        <v>2.609</v>
      </c>
      <c r="T127" s="1">
        <v>1</v>
      </c>
      <c r="U127" s="1">
        <v>2</v>
      </c>
      <c r="V127" s="1">
        <f t="shared" si="19"/>
        <v>0.29973169796857035</v>
      </c>
      <c r="W127" s="4">
        <v>0.33500000000000002</v>
      </c>
      <c r="X127" s="4">
        <v>2.665</v>
      </c>
      <c r="Y127" s="1">
        <v>5</v>
      </c>
      <c r="Z127" s="1">
        <v>1</v>
      </c>
      <c r="AA127" s="1">
        <f t="shared" si="20"/>
        <v>2.5140712945590997E-2</v>
      </c>
      <c r="AB127" s="1">
        <v>0.42899999999999999</v>
      </c>
      <c r="AC127" s="1">
        <v>2.5710000000000002</v>
      </c>
      <c r="AD127" s="1">
        <v>0</v>
      </c>
      <c r="AE127" s="1">
        <v>0</v>
      </c>
      <c r="AF127" s="1" t="e">
        <f t="shared" si="23"/>
        <v>#DIV/0!</v>
      </c>
      <c r="AH127" s="1">
        <f t="shared" si="25"/>
        <v>6.539042710606173E-2</v>
      </c>
      <c r="AI127" s="1">
        <f t="shared" si="26"/>
        <v>6.4501048123180874E-2</v>
      </c>
      <c r="AJ127" s="1">
        <f t="shared" si="32"/>
        <v>0.2611304314594719</v>
      </c>
      <c r="AK127" s="1">
        <f t="shared" si="27"/>
        <v>8.1478173477469173</v>
      </c>
      <c r="AL127" s="1" t="b">
        <f t="shared" si="28"/>
        <v>0</v>
      </c>
      <c r="AM127" s="1">
        <f t="shared" si="29"/>
        <v>2.1830864309475171E-3</v>
      </c>
      <c r="AN127" s="1" t="b">
        <f t="shared" si="30"/>
        <v>0</v>
      </c>
      <c r="AO127" s="1">
        <v>9.4879999999999995</v>
      </c>
    </row>
    <row r="128" spans="1:41">
      <c r="A128" s="7">
        <v>125</v>
      </c>
      <c r="B128" s="7" t="s">
        <v>36</v>
      </c>
      <c r="C128" s="7" t="s">
        <v>37</v>
      </c>
      <c r="D128" s="7" t="s">
        <v>36</v>
      </c>
      <c r="E128" s="7" t="s">
        <v>37</v>
      </c>
      <c r="F128" s="2" t="b">
        <f t="shared" si="24"/>
        <v>0</v>
      </c>
      <c r="G128" s="2" t="b">
        <f t="shared" si="22"/>
        <v>0</v>
      </c>
      <c r="H128" s="1" t="s">
        <v>275</v>
      </c>
      <c r="I128" s="1" t="s">
        <v>193</v>
      </c>
      <c r="M128" s="1">
        <f>PRODUCT(SUM(PRODUCT(R128,overview!$J$8),PRODUCT(W128,overview!$K$8),PRODUCT(AB128,overview!$L$8)),1/SUM(overview!$J$8:$L$8))</f>
        <v>0.84571428571428553</v>
      </c>
      <c r="N128" s="1">
        <f>PRODUCT(SUM(PRODUCT(S128,overview!$J$8),PRODUCT(X128,overview!$K$8),PRODUCT(AC128,overview!$L$8)),1/SUM(overview!$J$8:$L$8))</f>
        <v>2.1542857142857144</v>
      </c>
      <c r="O128" s="1">
        <f t="shared" si="17"/>
        <v>6</v>
      </c>
      <c r="P128" s="1">
        <f t="shared" si="18"/>
        <v>0</v>
      </c>
      <c r="Q128" s="1">
        <f t="shared" si="16"/>
        <v>0</v>
      </c>
      <c r="R128" s="1">
        <v>1</v>
      </c>
      <c r="S128" s="1">
        <v>2</v>
      </c>
      <c r="T128" s="1">
        <v>1</v>
      </c>
      <c r="U128" s="1">
        <v>0</v>
      </c>
      <c r="V128" s="1">
        <f t="shared" si="19"/>
        <v>0</v>
      </c>
      <c r="W128" s="4">
        <v>0.76</v>
      </c>
      <c r="X128" s="4">
        <v>2.2400000000000002</v>
      </c>
      <c r="Y128" s="1">
        <v>5</v>
      </c>
      <c r="Z128" s="1">
        <v>0</v>
      </c>
      <c r="AA128" s="1">
        <f t="shared" si="20"/>
        <v>0</v>
      </c>
      <c r="AB128" s="1">
        <v>1</v>
      </c>
      <c r="AC128" s="1">
        <v>2</v>
      </c>
      <c r="AD128" s="1">
        <v>0</v>
      </c>
      <c r="AE128" s="1">
        <v>0</v>
      </c>
      <c r="AF128" s="1" t="e">
        <f t="shared" si="23"/>
        <v>#DIV/0!</v>
      </c>
      <c r="AH128" s="1">
        <f t="shared" si="25"/>
        <v>6.539042710606173E-2</v>
      </c>
      <c r="AI128" s="1">
        <f t="shared" si="26"/>
        <v>6.4501048123180874E-2</v>
      </c>
      <c r="AJ128" s="1">
        <f t="shared" si="32"/>
        <v>0.2611304314594719</v>
      </c>
      <c r="AK128" s="1">
        <f t="shared" si="27"/>
        <v>6.6413097279191264</v>
      </c>
      <c r="AL128" s="1" t="b">
        <f t="shared" si="28"/>
        <v>0</v>
      </c>
      <c r="AM128" s="1">
        <f t="shared" si="29"/>
        <v>4.269482096752341E-2</v>
      </c>
      <c r="AN128" s="1" t="b">
        <f t="shared" si="30"/>
        <v>0</v>
      </c>
      <c r="AO128" s="1">
        <v>9.4879999999999995</v>
      </c>
    </row>
    <row r="129" spans="1:41">
      <c r="A129" s="7">
        <v>126</v>
      </c>
      <c r="B129" s="7" t="s">
        <v>47</v>
      </c>
      <c r="C129" s="7" t="s">
        <v>48</v>
      </c>
      <c r="D129" s="7" t="s">
        <v>47</v>
      </c>
      <c r="E129" s="7" t="s">
        <v>48</v>
      </c>
      <c r="F129" s="2" t="b">
        <f t="shared" si="24"/>
        <v>0</v>
      </c>
      <c r="G129" s="2" t="b">
        <f t="shared" si="22"/>
        <v>0</v>
      </c>
      <c r="H129" s="1" t="s">
        <v>275</v>
      </c>
      <c r="I129" s="1" t="s">
        <v>193</v>
      </c>
      <c r="M129" s="1">
        <f>PRODUCT(SUM(PRODUCT(R129,overview!$J$8),PRODUCT(W129,overview!$K$8),PRODUCT(AB129,overview!$L$8)),1/SUM(overview!$J$8:$L$8))</f>
        <v>0.94666666666666655</v>
      </c>
      <c r="N129" s="1">
        <f>PRODUCT(SUM(PRODUCT(S129,overview!$J$8),PRODUCT(X129,overview!$K$8),PRODUCT(AC129,overview!$L$8)),1/SUM(overview!$J$8:$L$8))</f>
        <v>2.0533333333333332</v>
      </c>
      <c r="O129" s="1">
        <f t="shared" si="17"/>
        <v>11</v>
      </c>
      <c r="P129" s="1">
        <f t="shared" si="18"/>
        <v>0</v>
      </c>
      <c r="Q129" s="1">
        <f t="shared" si="16"/>
        <v>0</v>
      </c>
      <c r="R129" s="1">
        <v>0.93700000000000006</v>
      </c>
      <c r="S129" s="1">
        <v>2.0630000000000002</v>
      </c>
      <c r="T129" s="1">
        <v>3</v>
      </c>
      <c r="U129" s="1">
        <v>0</v>
      </c>
      <c r="V129" s="1">
        <f t="shared" si="19"/>
        <v>0</v>
      </c>
      <c r="W129" s="4">
        <v>0.95499999999999996</v>
      </c>
      <c r="X129" s="4">
        <v>2.0449999999999999</v>
      </c>
      <c r="Y129" s="1">
        <v>8</v>
      </c>
      <c r="Z129" s="1">
        <v>0</v>
      </c>
      <c r="AA129" s="1">
        <f t="shared" si="20"/>
        <v>0</v>
      </c>
      <c r="AB129" s="1">
        <v>0.85699999999999998</v>
      </c>
      <c r="AC129" s="1">
        <v>2.1429999999999998</v>
      </c>
      <c r="AD129" s="1">
        <v>0</v>
      </c>
      <c r="AE129" s="1">
        <v>0</v>
      </c>
      <c r="AF129" s="1" t="e">
        <f t="shared" si="23"/>
        <v>#DIV/0!</v>
      </c>
      <c r="AH129" s="1">
        <f t="shared" si="25"/>
        <v>6.3807531380753138E-2</v>
      </c>
      <c r="AI129" s="1">
        <f t="shared" si="26"/>
        <v>6.1855574512276551E-2</v>
      </c>
      <c r="AJ129" s="1">
        <f t="shared" si="32"/>
        <v>0.27536231884057971</v>
      </c>
      <c r="AK129" s="1">
        <f t="shared" si="27"/>
        <v>6.7219358931171636</v>
      </c>
      <c r="AL129" s="1" t="b">
        <f t="shared" si="28"/>
        <v>0</v>
      </c>
      <c r="AM129" s="1">
        <f t="shared" si="29"/>
        <v>5.604217756930685E-2</v>
      </c>
      <c r="AN129" s="1" t="b">
        <f t="shared" si="30"/>
        <v>0</v>
      </c>
      <c r="AO129" s="1">
        <v>9.4879999999999995</v>
      </c>
    </row>
    <row r="130" spans="1:41">
      <c r="A130" s="7">
        <v>127</v>
      </c>
      <c r="B130" s="7" t="s">
        <v>45</v>
      </c>
      <c r="C130" s="7" t="s">
        <v>46</v>
      </c>
      <c r="D130" s="7" t="s">
        <v>45</v>
      </c>
      <c r="E130" s="7" t="s">
        <v>46</v>
      </c>
      <c r="F130" s="2" t="b">
        <f t="shared" si="24"/>
        <v>0</v>
      </c>
      <c r="G130" s="2" t="b">
        <f t="shared" si="22"/>
        <v>0</v>
      </c>
      <c r="H130" s="1" t="s">
        <v>275</v>
      </c>
      <c r="I130" s="1" t="s">
        <v>201</v>
      </c>
      <c r="M130" s="1">
        <f>PRODUCT(SUM(PRODUCT(R130,overview!$J$8),PRODUCT(W130,overview!$K$8),PRODUCT(AB130,overview!$L$8)),1/SUM(overview!$J$8:$L$8))</f>
        <v>1.013238095238095</v>
      </c>
      <c r="N130" s="1">
        <f>PRODUCT(SUM(PRODUCT(S130,overview!$J$8),PRODUCT(X130,overview!$K$8),PRODUCT(AC130,overview!$L$8)),1/SUM(overview!$J$8:$L$8))</f>
        <v>1.9867619047619047</v>
      </c>
      <c r="O130" s="1">
        <f t="shared" si="17"/>
        <v>7</v>
      </c>
      <c r="P130" s="1">
        <f t="shared" si="18"/>
        <v>3</v>
      </c>
      <c r="Q130" s="1">
        <f t="shared" si="16"/>
        <v>0.21856916871537449</v>
      </c>
      <c r="R130" s="1">
        <v>1.0049999999999999</v>
      </c>
      <c r="S130" s="1">
        <v>1.9950000000000001</v>
      </c>
      <c r="T130" s="1">
        <v>1</v>
      </c>
      <c r="U130" s="1">
        <v>0</v>
      </c>
      <c r="V130" s="1">
        <f t="shared" si="19"/>
        <v>0</v>
      </c>
      <c r="W130" s="4">
        <v>1.018</v>
      </c>
      <c r="X130" s="4">
        <v>1.982</v>
      </c>
      <c r="Y130" s="1">
        <v>6</v>
      </c>
      <c r="Z130" s="1">
        <v>3</v>
      </c>
      <c r="AA130" s="1">
        <f t="shared" si="20"/>
        <v>0.25681130171543892</v>
      </c>
      <c r="AB130" s="1">
        <v>1</v>
      </c>
      <c r="AC130" s="1">
        <v>2</v>
      </c>
      <c r="AD130" s="1">
        <v>0</v>
      </c>
      <c r="AE130" s="1">
        <v>0</v>
      </c>
      <c r="AF130" s="1" t="e">
        <f t="shared" si="23"/>
        <v>#DIV/0!</v>
      </c>
      <c r="AH130" s="1">
        <f t="shared" si="25"/>
        <v>6.7783701447067773E-2</v>
      </c>
      <c r="AI130" s="1">
        <f t="shared" si="26"/>
        <v>0.12292160967666897</v>
      </c>
      <c r="AJ130" s="1">
        <f t="shared" ref="AJ130:AJ136" si="33">(SUM(AE$125:AE$143)*SUM(AB$125:AB$143))/(SUM(AD$125:AD$143)*SUM(AC$125:AC$143))</f>
        <v>0.16397968455140599</v>
      </c>
      <c r="AK130" s="1">
        <f t="shared" si="27"/>
        <v>5.3490658729297227</v>
      </c>
      <c r="AL130" s="1" t="b">
        <f t="shared" si="28"/>
        <v>0</v>
      </c>
      <c r="AM130" s="1">
        <f t="shared" si="29"/>
        <v>3.8843022258723395E-2</v>
      </c>
      <c r="AN130" s="1" t="b">
        <f t="shared" si="30"/>
        <v>0</v>
      </c>
      <c r="AO130" s="1">
        <v>9.4879999999999995</v>
      </c>
    </row>
    <row r="131" spans="1:41">
      <c r="A131" s="7">
        <v>128</v>
      </c>
      <c r="B131" s="7" t="s">
        <v>90</v>
      </c>
      <c r="C131" s="7" t="s">
        <v>91</v>
      </c>
      <c r="D131" s="7" t="s">
        <v>90</v>
      </c>
      <c r="E131" s="7" t="s">
        <v>91</v>
      </c>
      <c r="F131" s="2" t="b">
        <f t="shared" si="24"/>
        <v>0</v>
      </c>
      <c r="G131" s="2" t="b">
        <f t="shared" si="22"/>
        <v>0</v>
      </c>
      <c r="H131" s="1" t="s">
        <v>275</v>
      </c>
      <c r="I131" s="1" t="s">
        <v>202</v>
      </c>
      <c r="M131" s="1">
        <f>PRODUCT(SUM(PRODUCT(R131,overview!$J$8),PRODUCT(W131,overview!$K$8),PRODUCT(AB131,overview!$L$8)),1/SUM(overview!$J$8:$L$8))</f>
        <v>0</v>
      </c>
      <c r="N131" s="1">
        <f>PRODUCT(SUM(PRODUCT(S131,overview!$J$8),PRODUCT(X131,overview!$K$8),PRODUCT(AC131,overview!$L$8)),1/SUM(overview!$J$8:$L$8))</f>
        <v>3</v>
      </c>
      <c r="O131" s="1">
        <f t="shared" si="17"/>
        <v>0</v>
      </c>
      <c r="P131" s="1">
        <f t="shared" si="18"/>
        <v>0</v>
      </c>
      <c r="Q131" s="1" t="e">
        <f t="shared" ref="Q131:Q194" si="34">PRODUCT(P131,1/O131,1/$N131,$M131)</f>
        <v>#DIV/0!</v>
      </c>
      <c r="R131" s="1">
        <v>0</v>
      </c>
      <c r="S131" s="1">
        <v>3</v>
      </c>
      <c r="T131" s="1">
        <v>0</v>
      </c>
      <c r="U131" s="1">
        <v>0</v>
      </c>
      <c r="V131" s="1" t="e">
        <f t="shared" si="19"/>
        <v>#DIV/0!</v>
      </c>
      <c r="W131" s="4">
        <v>0</v>
      </c>
      <c r="X131" s="4">
        <v>3</v>
      </c>
      <c r="Y131" s="1">
        <v>0</v>
      </c>
      <c r="Z131" s="1">
        <v>0</v>
      </c>
      <c r="AA131" s="1" t="e">
        <f t="shared" si="20"/>
        <v>#DIV/0!</v>
      </c>
      <c r="AB131" s="1">
        <v>0</v>
      </c>
      <c r="AC131" s="1">
        <v>3</v>
      </c>
      <c r="AD131" s="1">
        <v>0</v>
      </c>
      <c r="AE131" s="1">
        <v>0</v>
      </c>
      <c r="AF131" s="1" t="e">
        <f t="shared" si="23"/>
        <v>#DIV/0!</v>
      </c>
      <c r="AH131" s="1">
        <f t="shared" si="25"/>
        <v>6.697724232434929E-2</v>
      </c>
      <c r="AI131" s="1">
        <f t="shared" si="26"/>
        <v>8.2189821886048439E-2</v>
      </c>
      <c r="AJ131" s="1">
        <f t="shared" si="33"/>
        <v>0.16397968455140599</v>
      </c>
      <c r="AK131" s="1">
        <f t="shared" si="27"/>
        <v>4.0403211299098265</v>
      </c>
      <c r="AL131" s="1" t="b">
        <f t="shared" si="28"/>
        <v>0</v>
      </c>
      <c r="AM131" s="1">
        <f t="shared" si="29"/>
        <v>2.242178270552966E-2</v>
      </c>
      <c r="AN131" s="1" t="b">
        <f t="shared" si="30"/>
        <v>0</v>
      </c>
      <c r="AO131" s="1">
        <v>9.4879999999999995</v>
      </c>
    </row>
    <row r="132" spans="1:41">
      <c r="A132" s="7">
        <v>129</v>
      </c>
      <c r="B132" s="7" t="s">
        <v>36</v>
      </c>
      <c r="C132" s="7" t="s">
        <v>37</v>
      </c>
      <c r="D132" s="7" t="s">
        <v>36</v>
      </c>
      <c r="E132" s="7" t="s">
        <v>37</v>
      </c>
      <c r="F132" s="2" t="b">
        <f t="shared" si="24"/>
        <v>0</v>
      </c>
      <c r="G132" s="2" t="b">
        <f t="shared" si="22"/>
        <v>0</v>
      </c>
      <c r="H132" s="1" t="s">
        <v>275</v>
      </c>
      <c r="I132" s="1" t="s">
        <v>183</v>
      </c>
      <c r="M132" s="1">
        <f>PRODUCT(SUM(PRODUCT(R132,overview!$J$8),PRODUCT(W132,overview!$K$8),PRODUCT(AB132,overview!$L$8)),1/SUM(overview!$J$8:$L$8))</f>
        <v>1.0509285714285712</v>
      </c>
      <c r="N132" s="1">
        <f>PRODUCT(SUM(PRODUCT(S132,overview!$J$8),PRODUCT(X132,overview!$K$8),PRODUCT(AC132,overview!$L$8)),1/SUM(overview!$J$8:$L$8))</f>
        <v>1.9490714285714286</v>
      </c>
      <c r="O132" s="1">
        <f t="shared" ref="O132:O195" si="35">SUM(T132,Y132,AD132)</f>
        <v>7</v>
      </c>
      <c r="P132" s="1">
        <f t="shared" ref="P132:P195" si="36">SUM(U132,Z132,AE132)</f>
        <v>1</v>
      </c>
      <c r="Q132" s="1">
        <f t="shared" si="34"/>
        <v>7.7027784031118929E-2</v>
      </c>
      <c r="R132" s="1">
        <v>1.012</v>
      </c>
      <c r="S132" s="1">
        <v>1.988</v>
      </c>
      <c r="T132" s="1">
        <v>2</v>
      </c>
      <c r="U132" s="1">
        <v>0</v>
      </c>
      <c r="V132" s="1">
        <f t="shared" ref="V132:V195" si="37">PRODUCT(U132,1/T132,1/S132,R132)</f>
        <v>0</v>
      </c>
      <c r="W132" s="4">
        <v>1.073</v>
      </c>
      <c r="X132" s="4">
        <v>1.927</v>
      </c>
      <c r="Y132" s="1">
        <v>5</v>
      </c>
      <c r="Z132" s="1">
        <v>1</v>
      </c>
      <c r="AA132" s="1">
        <f t="shared" ref="AA132:AA195" si="38">PRODUCT(Z132,1/Y132,1/X132,W132)</f>
        <v>0.11136481577581735</v>
      </c>
      <c r="AB132" s="1">
        <v>1</v>
      </c>
      <c r="AC132" s="1">
        <v>2</v>
      </c>
      <c r="AD132" s="1">
        <v>0</v>
      </c>
      <c r="AE132" s="1">
        <v>0</v>
      </c>
      <c r="AF132" s="1" t="e">
        <f t="shared" si="23"/>
        <v>#DIV/0!</v>
      </c>
      <c r="AH132" s="1">
        <f t="shared" si="25"/>
        <v>6.71904269115393E-2</v>
      </c>
      <c r="AI132" s="1">
        <f t="shared" si="26"/>
        <v>5.4434585017186086E-2</v>
      </c>
      <c r="AJ132" s="1">
        <f t="shared" si="33"/>
        <v>0.16397968455140599</v>
      </c>
      <c r="AK132" s="1">
        <f t="shared" si="27"/>
        <v>2.5575355540330191</v>
      </c>
      <c r="AL132" s="1" t="b">
        <f t="shared" si="28"/>
        <v>0</v>
      </c>
      <c r="AM132" s="1">
        <f t="shared" si="29"/>
        <v>1.4670573589439694E-2</v>
      </c>
      <c r="AN132" s="1" t="b">
        <f t="shared" si="30"/>
        <v>0</v>
      </c>
      <c r="AO132" s="1">
        <v>9.4879999999999995</v>
      </c>
    </row>
    <row r="133" spans="1:41">
      <c r="A133" s="7">
        <v>130</v>
      </c>
      <c r="B133" s="7" t="s">
        <v>69</v>
      </c>
      <c r="C133" s="7" t="s">
        <v>70</v>
      </c>
      <c r="D133" s="7" t="s">
        <v>69</v>
      </c>
      <c r="E133" s="7" t="s">
        <v>70</v>
      </c>
      <c r="F133" s="2" t="b">
        <f t="shared" si="24"/>
        <v>0</v>
      </c>
      <c r="G133" s="2" t="b">
        <f t="shared" ref="G133:G196" si="39">AND(NOT(D133=B133),OR(D133="CAT",D133="CAC",D133="ATA",D133="ATT",D133="TTA",D133="ATG",D133="CCG",D133="AGA",D133="CGG",D133="AGG",D133="CGA",D133="CGC",D133="TCC",D133="ACG",D133="ACC",D133="GTA",D133="TGG",D133="TAT",B133="GAA",B133="GAT",B133="GAG",B133="AAG",B133="AAA",B133="CTA",B133="CTT",B133="CTC",B133="AAC",B133="CCA",B133="CCT",B133="CAG",B133="CAA",B133="CGT",B133="AGT",B133="AGC",B133="TCA",B133="TCT",B133="GTC"))</f>
        <v>0</v>
      </c>
      <c r="H133" s="1" t="s">
        <v>275</v>
      </c>
      <c r="I133" s="1" t="s">
        <v>202</v>
      </c>
      <c r="M133" s="1">
        <f>PRODUCT(SUM(PRODUCT(R133,overview!$J$8),PRODUCT(W133,overview!$K$8),PRODUCT(AB133,overview!$L$8)),1/SUM(overview!$J$8:$L$8))</f>
        <v>1</v>
      </c>
      <c r="N133" s="1">
        <f>PRODUCT(SUM(PRODUCT(S133,overview!$J$8),PRODUCT(X133,overview!$K$8),PRODUCT(AC133,overview!$L$8)),1/SUM(overview!$J$8:$L$8))</f>
        <v>2</v>
      </c>
      <c r="O133" s="1">
        <f t="shared" si="35"/>
        <v>12</v>
      </c>
      <c r="P133" s="1">
        <f t="shared" si="36"/>
        <v>2</v>
      </c>
      <c r="Q133" s="1">
        <f t="shared" si="34"/>
        <v>8.3333333333333329E-2</v>
      </c>
      <c r="R133" s="1">
        <v>1</v>
      </c>
      <c r="S133" s="1">
        <v>2</v>
      </c>
      <c r="T133" s="1">
        <v>6</v>
      </c>
      <c r="U133" s="1">
        <v>0</v>
      </c>
      <c r="V133" s="1">
        <f t="shared" si="37"/>
        <v>0</v>
      </c>
      <c r="W133" s="4">
        <v>1</v>
      </c>
      <c r="X133" s="4">
        <v>2</v>
      </c>
      <c r="Y133" s="1">
        <v>6</v>
      </c>
      <c r="Z133" s="1">
        <v>2</v>
      </c>
      <c r="AA133" s="1">
        <f t="shared" si="38"/>
        <v>0.16666666666666666</v>
      </c>
      <c r="AB133" s="1">
        <v>1</v>
      </c>
      <c r="AC133" s="1">
        <v>2</v>
      </c>
      <c r="AD133" s="1">
        <v>0</v>
      </c>
      <c r="AE133" s="1">
        <v>0</v>
      </c>
      <c r="AF133" s="1" t="e">
        <f t="shared" ref="AF133:AF196" si="40">PRODUCT(AE133,1/AD133,1/$N133,$M133)</f>
        <v>#DIV/0!</v>
      </c>
      <c r="AH133" s="1">
        <f t="shared" si="25"/>
        <v>7.1401427113133964E-2</v>
      </c>
      <c r="AI133" s="1">
        <f t="shared" si="26"/>
        <v>5.6949273072060685E-2</v>
      </c>
      <c r="AJ133" s="1">
        <f t="shared" si="33"/>
        <v>0.16397968455140599</v>
      </c>
      <c r="AK133" s="1">
        <f t="shared" si="27"/>
        <v>4.0206113365963079</v>
      </c>
      <c r="AL133" s="1" t="b">
        <f t="shared" si="28"/>
        <v>0</v>
      </c>
      <c r="AM133" s="1">
        <f t="shared" si="29"/>
        <v>1.2919201057158325E-2</v>
      </c>
      <c r="AN133" s="1" t="b">
        <f t="shared" si="30"/>
        <v>0</v>
      </c>
      <c r="AO133" s="1">
        <v>9.4879999999999995</v>
      </c>
    </row>
    <row r="134" spans="1:41">
      <c r="A134" s="7">
        <v>131</v>
      </c>
      <c r="B134" s="7" t="s">
        <v>85</v>
      </c>
      <c r="C134" s="7" t="s">
        <v>86</v>
      </c>
      <c r="D134" s="7" t="s">
        <v>85</v>
      </c>
      <c r="E134" s="7" t="s">
        <v>86</v>
      </c>
      <c r="F134" s="2" t="b">
        <f t="shared" si="24"/>
        <v>0</v>
      </c>
      <c r="G134" s="2" t="b">
        <f t="shared" si="39"/>
        <v>0</v>
      </c>
      <c r="H134" s="1" t="s">
        <v>285</v>
      </c>
      <c r="I134" s="1" t="s">
        <v>202</v>
      </c>
      <c r="M134" s="1">
        <f>PRODUCT(SUM(PRODUCT(R134,overview!$J$8),PRODUCT(W134,overview!$K$8),PRODUCT(AB134,overview!$L$8)),1/SUM(overview!$J$8:$L$8))</f>
        <v>0</v>
      </c>
      <c r="N134" s="1">
        <f>PRODUCT(SUM(PRODUCT(S134,overview!$J$8),PRODUCT(X134,overview!$K$8),PRODUCT(AC134,overview!$L$8)),1/SUM(overview!$J$8:$L$8))</f>
        <v>3</v>
      </c>
      <c r="O134" s="1">
        <f t="shared" si="35"/>
        <v>0</v>
      </c>
      <c r="P134" s="1">
        <f t="shared" si="36"/>
        <v>0</v>
      </c>
      <c r="Q134" s="1" t="e">
        <f t="shared" si="34"/>
        <v>#DIV/0!</v>
      </c>
      <c r="R134" s="1">
        <v>0</v>
      </c>
      <c r="S134" s="1">
        <v>3</v>
      </c>
      <c r="T134" s="1">
        <v>0</v>
      </c>
      <c r="U134" s="1">
        <v>0</v>
      </c>
      <c r="V134" s="1" t="e">
        <f t="shared" si="37"/>
        <v>#DIV/0!</v>
      </c>
      <c r="W134" s="4">
        <v>0</v>
      </c>
      <c r="X134" s="4">
        <v>3</v>
      </c>
      <c r="Y134" s="1">
        <v>0</v>
      </c>
      <c r="Z134" s="1">
        <v>0</v>
      </c>
      <c r="AA134" s="1" t="e">
        <f t="shared" si="38"/>
        <v>#DIV/0!</v>
      </c>
      <c r="AB134" s="1">
        <v>0</v>
      </c>
      <c r="AC134" s="1">
        <v>3</v>
      </c>
      <c r="AD134" s="1">
        <v>0</v>
      </c>
      <c r="AE134" s="1">
        <v>0</v>
      </c>
      <c r="AF134" s="1" t="e">
        <f t="shared" si="40"/>
        <v>#DIV/0!</v>
      </c>
      <c r="AH134" s="1">
        <f t="shared" si="25"/>
        <v>7.2664009720937756E-2</v>
      </c>
      <c r="AI134" s="1">
        <f t="shared" si="26"/>
        <v>6.2885366047956678E-2</v>
      </c>
      <c r="AJ134" s="1">
        <f t="shared" si="33"/>
        <v>0.16397968455140599</v>
      </c>
      <c r="AK134" s="1">
        <f t="shared" si="27"/>
        <v>4.6146954557192243</v>
      </c>
      <c r="AL134" s="1" t="b">
        <f t="shared" si="28"/>
        <v>0</v>
      </c>
      <c r="AM134" s="1">
        <f t="shared" si="29"/>
        <v>4.2305695584093583E-2</v>
      </c>
      <c r="AN134" s="1" t="b">
        <f t="shared" si="30"/>
        <v>0</v>
      </c>
      <c r="AO134" s="1">
        <v>9.4879999999999995</v>
      </c>
    </row>
    <row r="135" spans="1:41">
      <c r="A135" s="7">
        <v>132</v>
      </c>
      <c r="B135" s="7" t="s">
        <v>101</v>
      </c>
      <c r="C135" s="7" t="s">
        <v>29</v>
      </c>
      <c r="D135" s="7" t="s">
        <v>101</v>
      </c>
      <c r="E135" s="7" t="s">
        <v>29</v>
      </c>
      <c r="F135" s="2" t="b">
        <f t="shared" ref="F135:F198" si="41">AND(NOT(B135=D135),OR(B135="CAT",B135="CAC",B135="ATA",B135="ATT",B135="TTA",B135="ATG",B135="CCG",B135="AGA",B135="CGG",B135="AGG",B135="CGA",B135="CGC",B135="TCC",B135="ACG",B135="ACC",B135="GTA",B135="TGG",B135="TAT",D135="GAA",D135="GAT",D135="GAG",D135="AAG",D135="AAA",D135="CTA",D135="CTT",D135="CTC",D135="AAC",D135="CCA",D135="CCT",D135="CAG",D135="CAA",D135="CGT",D135="AGT",D135="AGC",D135="TCA",D135="TCT",D135="GTC"))</f>
        <v>0</v>
      </c>
      <c r="G135" s="2" t="b">
        <f t="shared" si="39"/>
        <v>0</v>
      </c>
      <c r="H135" s="1" t="s">
        <v>285</v>
      </c>
      <c r="I135" s="1" t="s">
        <v>183</v>
      </c>
      <c r="M135" s="1">
        <f>PRODUCT(SUM(PRODUCT(R135,overview!$J$8),PRODUCT(W135,overview!$K$8),PRODUCT(AB135,overview!$L$8)),1/SUM(overview!$J$8:$L$8))</f>
        <v>0.66700000000000004</v>
      </c>
      <c r="N135" s="1">
        <f>PRODUCT(SUM(PRODUCT(S135,overview!$J$8),PRODUCT(X135,overview!$K$8),PRODUCT(AC135,overview!$L$8)),1/SUM(overview!$J$8:$L$8))</f>
        <v>2.3330000000000002</v>
      </c>
      <c r="O135" s="1">
        <f t="shared" si="35"/>
        <v>11</v>
      </c>
      <c r="P135" s="1">
        <f t="shared" si="36"/>
        <v>0</v>
      </c>
      <c r="Q135" s="1">
        <f t="shared" si="34"/>
        <v>0</v>
      </c>
      <c r="R135" s="1">
        <v>0.66700000000000004</v>
      </c>
      <c r="S135" s="1">
        <v>2.3330000000000002</v>
      </c>
      <c r="T135" s="1">
        <v>5</v>
      </c>
      <c r="U135" s="1">
        <v>0</v>
      </c>
      <c r="V135" s="1">
        <f t="shared" si="37"/>
        <v>0</v>
      </c>
      <c r="W135" s="4">
        <v>0.66700000000000004</v>
      </c>
      <c r="X135" s="4">
        <v>2.3330000000000002</v>
      </c>
      <c r="Y135" s="1">
        <v>6</v>
      </c>
      <c r="Z135" s="1">
        <v>0</v>
      </c>
      <c r="AA135" s="1">
        <f t="shared" si="38"/>
        <v>0</v>
      </c>
      <c r="AB135" s="1">
        <v>0.66700000000000004</v>
      </c>
      <c r="AC135" s="1">
        <v>2.3330000000000002</v>
      </c>
      <c r="AD135" s="1">
        <v>0</v>
      </c>
      <c r="AE135" s="1">
        <v>0</v>
      </c>
      <c r="AF135" s="1" t="e">
        <f t="shared" si="40"/>
        <v>#DIV/0!</v>
      </c>
      <c r="AH135" s="1">
        <f t="shared" si="25"/>
        <v>6.6232215699930361E-2</v>
      </c>
      <c r="AI135" s="1">
        <f t="shared" si="26"/>
        <v>5.943664185072333E-2</v>
      </c>
      <c r="AJ135" s="1">
        <f t="shared" si="33"/>
        <v>0.16397968455140599</v>
      </c>
      <c r="AK135" s="1">
        <f t="shared" si="27"/>
        <v>2.0970087452439059</v>
      </c>
      <c r="AL135" s="1" t="b">
        <f t="shared" si="28"/>
        <v>0</v>
      </c>
      <c r="AM135" s="1">
        <f t="shared" si="29"/>
        <v>9.8933512429576251E-2</v>
      </c>
      <c r="AN135" s="1" t="b">
        <f t="shared" si="30"/>
        <v>0</v>
      </c>
      <c r="AO135" s="1">
        <v>9.4879999999999995</v>
      </c>
    </row>
    <row r="136" spans="1:41">
      <c r="A136" s="7">
        <v>133</v>
      </c>
      <c r="B136" s="7" t="s">
        <v>98</v>
      </c>
      <c r="C136" s="7" t="s">
        <v>50</v>
      </c>
      <c r="D136" s="7" t="s">
        <v>98</v>
      </c>
      <c r="E136" s="7" t="s">
        <v>50</v>
      </c>
      <c r="F136" s="2" t="b">
        <f t="shared" si="41"/>
        <v>0</v>
      </c>
      <c r="G136" s="2" t="b">
        <f t="shared" si="39"/>
        <v>0</v>
      </c>
      <c r="H136" s="1" t="s">
        <v>285</v>
      </c>
      <c r="I136" s="1" t="s">
        <v>193</v>
      </c>
      <c r="M136" s="1">
        <f>PRODUCT(SUM(PRODUCT(R136,overview!$J$8),PRODUCT(W136,overview!$K$8),PRODUCT(AB136,overview!$L$8)),1/SUM(overview!$J$8:$L$8))</f>
        <v>0.46697619047619043</v>
      </c>
      <c r="N136" s="1">
        <f>PRODUCT(SUM(PRODUCT(S136,overview!$J$8),PRODUCT(X136,overview!$K$8),PRODUCT(AC136,overview!$L$8)),1/SUM(overview!$J$8:$L$8))</f>
        <v>2.5330238095238093</v>
      </c>
      <c r="O136" s="1">
        <f t="shared" si="35"/>
        <v>4.5</v>
      </c>
      <c r="P136" s="1">
        <f t="shared" si="36"/>
        <v>7.5</v>
      </c>
      <c r="Q136" s="1">
        <f t="shared" si="34"/>
        <v>0.30725871895375684</v>
      </c>
      <c r="R136" s="1">
        <v>0.70599999999999996</v>
      </c>
      <c r="S136" s="1">
        <v>2.294</v>
      </c>
      <c r="T136" s="1">
        <v>2</v>
      </c>
      <c r="U136" s="1">
        <v>5</v>
      </c>
      <c r="V136" s="1">
        <f t="shared" si="37"/>
        <v>0.76939843068875324</v>
      </c>
      <c r="W136" s="4">
        <v>0.34799999999999998</v>
      </c>
      <c r="X136" s="4">
        <v>2.6520000000000001</v>
      </c>
      <c r="Y136" s="1">
        <v>2.5</v>
      </c>
      <c r="Z136" s="1">
        <v>2.5</v>
      </c>
      <c r="AA136" s="1">
        <f t="shared" si="38"/>
        <v>0.13122171945701355</v>
      </c>
      <c r="AB136" s="1">
        <v>0.33300000000000002</v>
      </c>
      <c r="AC136" s="1">
        <v>2.6669999999999998</v>
      </c>
      <c r="AD136" s="1">
        <v>0</v>
      </c>
      <c r="AE136" s="1">
        <v>0</v>
      </c>
      <c r="AF136" s="1" t="e">
        <f t="shared" si="40"/>
        <v>#DIV/0!</v>
      </c>
      <c r="AH136" s="1">
        <f t="shared" ref="AH136:AH199" si="42">(SUM(Z132:Z142)*SUM(W132:W142))/(SUM(Y132:Y142)*SUM(X132:X142))</f>
        <v>6.926125618020923E-2</v>
      </c>
      <c r="AI136" s="1">
        <f t="shared" ref="AI136:AI199" si="43">(SUM(U132:U142)*SUM(R132:R142))/(SUM(T132:T142)*SUM(S132:S142))</f>
        <v>6.2943641754446653E-2</v>
      </c>
      <c r="AJ136" s="1">
        <f t="shared" si="33"/>
        <v>0.16397968455140599</v>
      </c>
      <c r="AK136" s="1">
        <f t="shared" si="27"/>
        <v>0.58325259168221288</v>
      </c>
      <c r="AL136" s="1" t="b">
        <f t="shared" si="28"/>
        <v>0</v>
      </c>
      <c r="AM136" s="1">
        <f t="shared" si="29"/>
        <v>0.22118320332149849</v>
      </c>
      <c r="AN136" s="1" t="b">
        <f t="shared" si="30"/>
        <v>0</v>
      </c>
      <c r="AO136" s="1">
        <v>9.4879999999999995</v>
      </c>
    </row>
    <row r="137" spans="1:41">
      <c r="A137" s="7">
        <v>134</v>
      </c>
      <c r="B137" s="7" t="s">
        <v>53</v>
      </c>
      <c r="C137" s="7" t="s">
        <v>33</v>
      </c>
      <c r="D137" s="7" t="s">
        <v>53</v>
      </c>
      <c r="E137" s="7" t="s">
        <v>33</v>
      </c>
      <c r="F137" s="2" t="b">
        <f t="shared" si="41"/>
        <v>0</v>
      </c>
      <c r="G137" s="2" t="b">
        <f t="shared" si="39"/>
        <v>0</v>
      </c>
      <c r="H137" s="1" t="s">
        <v>285</v>
      </c>
      <c r="I137" s="1" t="s">
        <v>193</v>
      </c>
      <c r="J137" s="1" t="s">
        <v>186</v>
      </c>
      <c r="M137" s="1">
        <f>PRODUCT(SUM(PRODUCT(R137,overview!$J$8),PRODUCT(W137,overview!$K$8),PRODUCT(AB137,overview!$L$8)),1/SUM(overview!$J$8:$L$8))</f>
        <v>0.99678571428571416</v>
      </c>
      <c r="N137" s="1">
        <f>PRODUCT(SUM(PRODUCT(S137,overview!$J$8),PRODUCT(X137,overview!$K$8),PRODUCT(AC137,overview!$L$8)),1/SUM(overview!$J$8:$L$8))</f>
        <v>2.0032142857142854</v>
      </c>
      <c r="O137" s="1">
        <f t="shared" si="35"/>
        <v>9</v>
      </c>
      <c r="P137" s="1">
        <f t="shared" si="36"/>
        <v>2</v>
      </c>
      <c r="Q137" s="1">
        <f t="shared" si="34"/>
        <v>0.110576256413304</v>
      </c>
      <c r="R137" s="1">
        <v>1</v>
      </c>
      <c r="S137" s="1">
        <v>2</v>
      </c>
      <c r="T137" s="1">
        <v>5</v>
      </c>
      <c r="U137" s="1">
        <v>0</v>
      </c>
      <c r="V137" s="1">
        <f t="shared" si="37"/>
        <v>0</v>
      </c>
      <c r="W137" s="4">
        <v>0.995</v>
      </c>
      <c r="X137" s="4">
        <v>2.0049999999999999</v>
      </c>
      <c r="Y137" s="1">
        <v>4</v>
      </c>
      <c r="Z137" s="1">
        <v>2</v>
      </c>
      <c r="AA137" s="1">
        <f t="shared" si="38"/>
        <v>0.24812967581047382</v>
      </c>
      <c r="AB137" s="1">
        <v>1</v>
      </c>
      <c r="AC137" s="1">
        <v>2</v>
      </c>
      <c r="AD137" s="1">
        <v>0</v>
      </c>
      <c r="AE137" s="1">
        <v>0</v>
      </c>
      <c r="AF137" s="1" t="e">
        <f t="shared" si="40"/>
        <v>#DIV/0!</v>
      </c>
      <c r="AH137" s="1">
        <f t="shared" si="42"/>
        <v>9.834259269998491E-2</v>
      </c>
      <c r="AI137" s="1">
        <f t="shared" si="43"/>
        <v>5.8543713468474062E-2</v>
      </c>
      <c r="AJ137" s="1">
        <f t="shared" ref="AJ137:AJ151" si="44">(SUM(AE133:AE143)*SUM(AB133:AB143))/(SUM(AD133:AD143)*SUM(AC133:AC143))</f>
        <v>0</v>
      </c>
      <c r="AK137" s="1">
        <f t="shared" si="27"/>
        <v>9.0789962755093816E-3</v>
      </c>
      <c r="AL137" s="1" t="b">
        <f t="shared" si="28"/>
        <v>0</v>
      </c>
      <c r="AM137" s="1">
        <f t="shared" si="29"/>
        <v>0.4368185911963634</v>
      </c>
      <c r="AN137" s="1" t="b">
        <f t="shared" si="30"/>
        <v>0</v>
      </c>
      <c r="AO137" s="1">
        <v>9.4879999999999995</v>
      </c>
    </row>
    <row r="138" spans="1:41">
      <c r="A138" s="7">
        <v>135</v>
      </c>
      <c r="B138" s="7" t="s">
        <v>56</v>
      </c>
      <c r="C138" s="7" t="s">
        <v>31</v>
      </c>
      <c r="D138" s="7" t="s">
        <v>56</v>
      </c>
      <c r="E138" s="7" t="s">
        <v>31</v>
      </c>
      <c r="F138" s="2" t="b">
        <f t="shared" si="41"/>
        <v>0</v>
      </c>
      <c r="G138" s="2" t="b">
        <f t="shared" si="39"/>
        <v>0</v>
      </c>
      <c r="H138" s="1" t="s">
        <v>285</v>
      </c>
      <c r="I138" s="1" t="s">
        <v>183</v>
      </c>
      <c r="J138" s="1" t="s">
        <v>186</v>
      </c>
      <c r="M138" s="1">
        <f>PRODUCT(SUM(PRODUCT(R138,overview!$J$8),PRODUCT(W138,overview!$K$8),PRODUCT(AB138,overview!$L$8)),1/SUM(overview!$J$8:$L$8))</f>
        <v>1</v>
      </c>
      <c r="N138" s="1">
        <f>PRODUCT(SUM(PRODUCT(S138,overview!$J$8),PRODUCT(X138,overview!$K$8),PRODUCT(AC138,overview!$L$8)),1/SUM(overview!$J$8:$L$8))</f>
        <v>2</v>
      </c>
      <c r="O138" s="1">
        <f t="shared" si="35"/>
        <v>12</v>
      </c>
      <c r="P138" s="1">
        <f t="shared" si="36"/>
        <v>0</v>
      </c>
      <c r="Q138" s="1">
        <f t="shared" si="34"/>
        <v>0</v>
      </c>
      <c r="R138" s="1">
        <v>1</v>
      </c>
      <c r="S138" s="1">
        <v>2</v>
      </c>
      <c r="T138" s="1">
        <v>6</v>
      </c>
      <c r="U138" s="1">
        <v>0</v>
      </c>
      <c r="V138" s="1">
        <f t="shared" si="37"/>
        <v>0</v>
      </c>
      <c r="W138" s="4">
        <v>1</v>
      </c>
      <c r="X138" s="4">
        <v>2</v>
      </c>
      <c r="Y138" s="1">
        <v>6</v>
      </c>
      <c r="Z138" s="1">
        <v>0</v>
      </c>
      <c r="AA138" s="1">
        <f t="shared" si="38"/>
        <v>0</v>
      </c>
      <c r="AB138" s="1">
        <v>1</v>
      </c>
      <c r="AC138" s="1">
        <v>2</v>
      </c>
      <c r="AD138" s="1">
        <v>0</v>
      </c>
      <c r="AE138" s="1">
        <v>0</v>
      </c>
      <c r="AF138" s="1" t="e">
        <f t="shared" si="40"/>
        <v>#DIV/0!</v>
      </c>
      <c r="AH138" s="1">
        <f t="shared" si="42"/>
        <v>0.11312527633364335</v>
      </c>
      <c r="AI138" s="1">
        <f t="shared" si="43"/>
        <v>5.9905195177043229E-2</v>
      </c>
      <c r="AJ138" s="1">
        <f t="shared" si="44"/>
        <v>0</v>
      </c>
      <c r="AK138" s="1">
        <f t="shared" si="27"/>
        <v>0.35016199553034527</v>
      </c>
      <c r="AL138" s="1" t="b">
        <f t="shared" si="28"/>
        <v>0</v>
      </c>
      <c r="AM138" s="1">
        <f t="shared" si="29"/>
        <v>0.75453812122930308</v>
      </c>
      <c r="AN138" s="1" t="b">
        <f t="shared" si="30"/>
        <v>0</v>
      </c>
      <c r="AO138" s="1">
        <v>9.4879999999999995</v>
      </c>
    </row>
    <row r="139" spans="1:41">
      <c r="A139" s="7">
        <v>136</v>
      </c>
      <c r="B139" s="7" t="s">
        <v>98</v>
      </c>
      <c r="C139" s="7" t="s">
        <v>50</v>
      </c>
      <c r="D139" s="7" t="s">
        <v>98</v>
      </c>
      <c r="E139" s="7" t="s">
        <v>50</v>
      </c>
      <c r="F139" s="2" t="b">
        <f t="shared" si="41"/>
        <v>0</v>
      </c>
      <c r="G139" s="2" t="b">
        <f t="shared" si="39"/>
        <v>0</v>
      </c>
      <c r="H139" s="1" t="s">
        <v>285</v>
      </c>
      <c r="J139" s="1" t="s">
        <v>195</v>
      </c>
      <c r="M139" s="1">
        <f>PRODUCT(SUM(PRODUCT(R139,overview!$J$8),PRODUCT(W139,overview!$K$8),PRODUCT(AB139,overview!$L$8)),1/SUM(overview!$J$8:$L$8))</f>
        <v>0.34490476190476188</v>
      </c>
      <c r="N139" s="1">
        <f>PRODUCT(SUM(PRODUCT(S139,overview!$J$8),PRODUCT(X139,overview!$K$8),PRODUCT(AC139,overview!$L$8)),1/SUM(overview!$J$8:$L$8))</f>
        <v>2.655095238095238</v>
      </c>
      <c r="O139" s="1">
        <f t="shared" si="35"/>
        <v>5</v>
      </c>
      <c r="P139" s="1">
        <f t="shared" si="36"/>
        <v>2</v>
      </c>
      <c r="Q139" s="1">
        <f t="shared" si="34"/>
        <v>5.1961188729666236E-2</v>
      </c>
      <c r="R139" s="1">
        <v>0.36099999999999999</v>
      </c>
      <c r="S139" s="1">
        <v>2.6389999999999998</v>
      </c>
      <c r="T139" s="1">
        <v>2</v>
      </c>
      <c r="U139" s="1">
        <v>1</v>
      </c>
      <c r="V139" s="1">
        <f t="shared" si="37"/>
        <v>6.8397120121258065E-2</v>
      </c>
      <c r="W139" s="4">
        <v>0.33700000000000002</v>
      </c>
      <c r="X139" s="4">
        <v>2.6629999999999998</v>
      </c>
      <c r="Y139" s="1">
        <v>3</v>
      </c>
      <c r="Z139" s="1">
        <v>1</v>
      </c>
      <c r="AA139" s="1">
        <f t="shared" si="38"/>
        <v>4.2183001627237454E-2</v>
      </c>
      <c r="AB139" s="1">
        <v>0.33300000000000002</v>
      </c>
      <c r="AC139" s="1">
        <v>2.6669999999999998</v>
      </c>
      <c r="AD139" s="1">
        <v>0</v>
      </c>
      <c r="AE139" s="1">
        <v>0</v>
      </c>
      <c r="AF139" s="1" t="e">
        <f t="shared" si="40"/>
        <v>#DIV/0!</v>
      </c>
      <c r="AH139" s="1">
        <f t="shared" si="42"/>
        <v>0.12057387057387058</v>
      </c>
      <c r="AI139" s="1">
        <f t="shared" si="43"/>
        <v>6.3618153059356031E-2</v>
      </c>
      <c r="AJ139" s="1">
        <f t="shared" si="44"/>
        <v>0</v>
      </c>
      <c r="AK139" s="1">
        <f t="shared" ref="AK139:AK202" si="45">(((SUM(AJ137:AJ141))-(SUM(AI137:AI141)))^2)/(AVERAGE(AI137:AI141))</f>
        <v>1.4349637317195276</v>
      </c>
      <c r="AL139" s="1" t="b">
        <f t="shared" ref="AL139:AL202" si="46">IF(AK139&gt;AO139, TRUE, FALSE)</f>
        <v>0</v>
      </c>
      <c r="AM139" s="1">
        <f t="shared" ref="AM139:AM202" si="47">(((SUM(AH137:AH141))-(SUM(AI137:AI141)))^2)/(AVERAGE(AI137:AI141))</f>
        <v>2.6632693670627838</v>
      </c>
      <c r="AN139" s="1" t="b">
        <f t="shared" ref="AN139:AN202" si="48">IF(AM139&gt;AO139, TRUE, FALSE)</f>
        <v>0</v>
      </c>
      <c r="AO139" s="1">
        <v>9.4879999999999995</v>
      </c>
    </row>
    <row r="140" spans="1:41">
      <c r="A140" s="7">
        <v>137</v>
      </c>
      <c r="B140" s="7" t="s">
        <v>74</v>
      </c>
      <c r="C140" s="7" t="s">
        <v>1</v>
      </c>
      <c r="D140" s="7" t="s">
        <v>74</v>
      </c>
      <c r="E140" s="7" t="s">
        <v>1</v>
      </c>
      <c r="F140" s="2" t="b">
        <f t="shared" si="41"/>
        <v>0</v>
      </c>
      <c r="G140" s="2" t="b">
        <f t="shared" si="39"/>
        <v>0</v>
      </c>
      <c r="H140" s="1" t="s">
        <v>285</v>
      </c>
      <c r="I140" s="1" t="s">
        <v>193</v>
      </c>
      <c r="M140" s="1">
        <f>PRODUCT(SUM(PRODUCT(R140,overview!$J$8),PRODUCT(W140,overview!$K$8),PRODUCT(AB140,overview!$L$8)),1/SUM(overview!$J$8:$L$8))</f>
        <v>1.170190476190476</v>
      </c>
      <c r="N140" s="1">
        <f>PRODUCT(SUM(PRODUCT(S140,overview!$J$8),PRODUCT(X140,overview!$K$8),PRODUCT(AC140,overview!$L$8)),1/SUM(overview!$J$8:$L$8))</f>
        <v>1.8298095238095238</v>
      </c>
      <c r="O140" s="1">
        <f t="shared" si="35"/>
        <v>15</v>
      </c>
      <c r="P140" s="1">
        <f t="shared" si="36"/>
        <v>1</v>
      </c>
      <c r="Q140" s="1">
        <f t="shared" si="34"/>
        <v>4.2634327451898879E-2</v>
      </c>
      <c r="R140" s="1">
        <v>1.143</v>
      </c>
      <c r="S140" s="1">
        <v>1.857</v>
      </c>
      <c r="T140" s="1">
        <v>6</v>
      </c>
      <c r="U140" s="1">
        <v>1</v>
      </c>
      <c r="V140" s="1">
        <f t="shared" si="37"/>
        <v>0.10258481421647819</v>
      </c>
      <c r="W140" s="4">
        <v>1.18</v>
      </c>
      <c r="X140" s="4">
        <v>1.82</v>
      </c>
      <c r="Y140" s="1">
        <v>9</v>
      </c>
      <c r="Z140" s="1">
        <v>0</v>
      </c>
      <c r="AA140" s="1">
        <f t="shared" si="38"/>
        <v>0</v>
      </c>
      <c r="AB140" s="1">
        <v>1.286</v>
      </c>
      <c r="AC140" s="1">
        <v>1.714</v>
      </c>
      <c r="AD140" s="1">
        <v>0</v>
      </c>
      <c r="AE140" s="1">
        <v>0</v>
      </c>
      <c r="AF140" s="1" t="e">
        <f t="shared" si="40"/>
        <v>#DIV/0!</v>
      </c>
      <c r="AH140" s="1">
        <f t="shared" si="42"/>
        <v>0.12732592347919511</v>
      </c>
      <c r="AI140" s="1">
        <f t="shared" si="43"/>
        <v>6.67239270676762E-2</v>
      </c>
      <c r="AJ140" s="1">
        <f t="shared" si="44"/>
        <v>0</v>
      </c>
      <c r="AK140" s="1">
        <f t="shared" si="45"/>
        <v>1.3372333019809532</v>
      </c>
      <c r="AL140" s="1" t="b">
        <f t="shared" si="46"/>
        <v>0</v>
      </c>
      <c r="AM140" s="1">
        <f t="shared" si="47"/>
        <v>4.9276636497922963</v>
      </c>
      <c r="AN140" s="1" t="b">
        <f t="shared" si="48"/>
        <v>0</v>
      </c>
      <c r="AO140" s="1">
        <v>9.4879999999999995</v>
      </c>
    </row>
    <row r="141" spans="1:41">
      <c r="A141" s="7">
        <v>138</v>
      </c>
      <c r="B141" s="7" t="s">
        <v>30</v>
      </c>
      <c r="C141" s="7" t="s">
        <v>31</v>
      </c>
      <c r="D141" s="7" t="s">
        <v>30</v>
      </c>
      <c r="E141" s="7" t="s">
        <v>31</v>
      </c>
      <c r="F141" s="2" t="b">
        <f t="shared" si="41"/>
        <v>0</v>
      </c>
      <c r="G141" s="2" t="b">
        <f t="shared" si="39"/>
        <v>0</v>
      </c>
      <c r="H141" s="1" t="s">
        <v>285</v>
      </c>
      <c r="J141" s="1" t="s">
        <v>195</v>
      </c>
      <c r="M141" s="1">
        <f>PRODUCT(SUM(PRODUCT(R141,overview!$J$8),PRODUCT(W141,overview!$K$8),PRODUCT(AB141,overview!$L$8)),1/SUM(overview!$J$8:$L$8))</f>
        <v>1.0051428571428571</v>
      </c>
      <c r="N141" s="1">
        <f>PRODUCT(SUM(PRODUCT(S141,overview!$J$8),PRODUCT(X141,overview!$K$8),PRODUCT(AC141,overview!$L$8)),1/SUM(overview!$J$8:$L$8))</f>
        <v>1.9948571428571427</v>
      </c>
      <c r="O141" s="1">
        <f t="shared" si="35"/>
        <v>9</v>
      </c>
      <c r="P141" s="1">
        <f t="shared" si="36"/>
        <v>2</v>
      </c>
      <c r="Q141" s="1">
        <f t="shared" si="34"/>
        <v>0.11197046373213659</v>
      </c>
      <c r="R141" s="1">
        <v>1</v>
      </c>
      <c r="S141" s="1">
        <v>2</v>
      </c>
      <c r="T141" s="1">
        <v>3</v>
      </c>
      <c r="U141" s="1">
        <v>0</v>
      </c>
      <c r="V141" s="1">
        <f t="shared" si="37"/>
        <v>0</v>
      </c>
      <c r="W141" s="4">
        <v>1.008</v>
      </c>
      <c r="X141" s="4">
        <v>1.992</v>
      </c>
      <c r="Y141" s="1">
        <v>6</v>
      </c>
      <c r="Z141" s="1">
        <v>2</v>
      </c>
      <c r="AA141" s="1">
        <f t="shared" si="38"/>
        <v>0.16867469879518071</v>
      </c>
      <c r="AB141" s="1">
        <v>1</v>
      </c>
      <c r="AC141" s="1">
        <v>2</v>
      </c>
      <c r="AD141" s="1">
        <v>0</v>
      </c>
      <c r="AE141" s="1">
        <v>0</v>
      </c>
      <c r="AF141" s="1" t="e">
        <f t="shared" si="40"/>
        <v>#DIV/0!</v>
      </c>
      <c r="AH141" s="1">
        <f t="shared" si="42"/>
        <v>0.21860820051598612</v>
      </c>
      <c r="AI141" s="1">
        <f t="shared" si="43"/>
        <v>3.8201757571355952E-2</v>
      </c>
      <c r="AJ141" s="1">
        <f t="shared" si="44"/>
        <v>0</v>
      </c>
      <c r="AK141" s="1">
        <f t="shared" si="45"/>
        <v>1.2411732088127416</v>
      </c>
      <c r="AL141" s="1" t="b">
        <f t="shared" si="46"/>
        <v>0</v>
      </c>
      <c r="AM141" s="1">
        <f t="shared" si="47"/>
        <v>7.541920921078006</v>
      </c>
      <c r="AN141" s="1" t="b">
        <f t="shared" si="48"/>
        <v>0</v>
      </c>
      <c r="AO141" s="1">
        <v>9.4879999999999995</v>
      </c>
    </row>
    <row r="142" spans="1:41">
      <c r="A142" s="7">
        <v>139</v>
      </c>
      <c r="B142" s="7" t="s">
        <v>89</v>
      </c>
      <c r="C142" s="7" t="s">
        <v>70</v>
      </c>
      <c r="D142" s="7" t="s">
        <v>89</v>
      </c>
      <c r="E142" s="7" t="s">
        <v>70</v>
      </c>
      <c r="F142" s="2" t="b">
        <f t="shared" si="41"/>
        <v>0</v>
      </c>
      <c r="G142" s="2" t="b">
        <f t="shared" si="39"/>
        <v>0</v>
      </c>
      <c r="H142" s="1" t="s">
        <v>285</v>
      </c>
      <c r="J142" s="1" t="s">
        <v>289</v>
      </c>
      <c r="M142" s="1">
        <f>PRODUCT(SUM(PRODUCT(R142,overview!$J$8),PRODUCT(W142,overview!$K$8),PRODUCT(AB142,overview!$L$8)),1/SUM(overview!$J$8:$L$8))</f>
        <v>1</v>
      </c>
      <c r="N142" s="1">
        <f>PRODUCT(SUM(PRODUCT(S142,overview!$J$8),PRODUCT(X142,overview!$K$8),PRODUCT(AC142,overview!$L$8)),1/SUM(overview!$J$8:$L$8))</f>
        <v>2</v>
      </c>
      <c r="O142" s="1">
        <f t="shared" si="35"/>
        <v>10</v>
      </c>
      <c r="P142" s="1">
        <f t="shared" si="36"/>
        <v>0</v>
      </c>
      <c r="Q142" s="1">
        <f t="shared" si="34"/>
        <v>0</v>
      </c>
      <c r="R142" s="1">
        <v>1</v>
      </c>
      <c r="S142" s="1">
        <v>2</v>
      </c>
      <c r="T142" s="1">
        <v>4</v>
      </c>
      <c r="U142" s="1">
        <v>0</v>
      </c>
      <c r="V142" s="1">
        <f t="shared" si="37"/>
        <v>0</v>
      </c>
      <c r="W142" s="4">
        <v>1</v>
      </c>
      <c r="X142" s="4">
        <v>2</v>
      </c>
      <c r="Y142" s="1">
        <v>6</v>
      </c>
      <c r="Z142" s="1">
        <v>0</v>
      </c>
      <c r="AA142" s="1">
        <f t="shared" si="38"/>
        <v>0</v>
      </c>
      <c r="AB142" s="1">
        <v>1</v>
      </c>
      <c r="AC142" s="1">
        <v>2</v>
      </c>
      <c r="AD142" s="1">
        <v>0</v>
      </c>
      <c r="AE142" s="1">
        <v>0</v>
      </c>
      <c r="AF142" s="1" t="e">
        <f t="shared" si="40"/>
        <v>#DIV/0!</v>
      </c>
      <c r="AH142" s="1">
        <f t="shared" si="42"/>
        <v>0.20121132223040336</v>
      </c>
      <c r="AI142" s="1">
        <f t="shared" si="43"/>
        <v>3.8997627520759193E-2</v>
      </c>
      <c r="AJ142" s="1">
        <f t="shared" si="44"/>
        <v>0</v>
      </c>
      <c r="AK142" s="1">
        <f t="shared" si="45"/>
        <v>1.0819956380165023</v>
      </c>
      <c r="AL142" s="1" t="b">
        <f t="shared" si="46"/>
        <v>0</v>
      </c>
      <c r="AM142" s="1">
        <f t="shared" si="47"/>
        <v>11.517603955899212</v>
      </c>
      <c r="AN142" s="1" t="b">
        <f t="shared" si="48"/>
        <v>1</v>
      </c>
      <c r="AO142" s="1">
        <v>9.4879999999999995</v>
      </c>
    </row>
    <row r="143" spans="1:41">
      <c r="A143" s="7">
        <v>140</v>
      </c>
      <c r="B143" s="7" t="s">
        <v>53</v>
      </c>
      <c r="C143" s="7" t="s">
        <v>33</v>
      </c>
      <c r="D143" s="7" t="s">
        <v>32</v>
      </c>
      <c r="E143" s="7" t="s">
        <v>33</v>
      </c>
      <c r="F143" s="2" t="b">
        <f t="shared" si="41"/>
        <v>1</v>
      </c>
      <c r="G143" s="2" t="b">
        <f t="shared" si="39"/>
        <v>0</v>
      </c>
      <c r="H143" s="1" t="s">
        <v>285</v>
      </c>
      <c r="J143" s="1" t="s">
        <v>195</v>
      </c>
      <c r="M143" s="1">
        <f>PRODUCT(SUM(PRODUCT(R143,overview!$J$8),PRODUCT(W143,overview!$K$8),PRODUCT(AB143,overview!$L$8)),1/SUM(overview!$J$8:$L$8))</f>
        <v>0.96399999999999997</v>
      </c>
      <c r="N143" s="1">
        <f>PRODUCT(SUM(PRODUCT(S143,overview!$J$8),PRODUCT(X143,overview!$K$8),PRODUCT(AC143,overview!$L$8)),1/SUM(overview!$J$8:$L$8))</f>
        <v>2.036</v>
      </c>
      <c r="O143" s="1">
        <f t="shared" si="35"/>
        <v>12</v>
      </c>
      <c r="P143" s="1">
        <f t="shared" si="36"/>
        <v>6</v>
      </c>
      <c r="Q143" s="1">
        <f t="shared" si="34"/>
        <v>0.23673870333988212</v>
      </c>
      <c r="R143" s="1">
        <v>1</v>
      </c>
      <c r="S143" s="1">
        <v>2</v>
      </c>
      <c r="T143" s="1">
        <v>5</v>
      </c>
      <c r="U143" s="1">
        <v>0</v>
      </c>
      <c r="V143" s="1">
        <f t="shared" si="37"/>
        <v>0</v>
      </c>
      <c r="W143" s="4">
        <v>0.94399999999999995</v>
      </c>
      <c r="X143" s="4">
        <v>2.056</v>
      </c>
      <c r="Y143" s="1">
        <v>6</v>
      </c>
      <c r="Z143" s="1">
        <v>6</v>
      </c>
      <c r="AA143" s="1">
        <f t="shared" si="38"/>
        <v>0.45914396887159531</v>
      </c>
      <c r="AB143" s="1">
        <v>1</v>
      </c>
      <c r="AC143" s="1">
        <v>2</v>
      </c>
      <c r="AD143" s="1">
        <v>1</v>
      </c>
      <c r="AE143" s="1">
        <v>0</v>
      </c>
      <c r="AF143" s="1">
        <f t="shared" si="40"/>
        <v>0</v>
      </c>
      <c r="AH143" s="1">
        <f t="shared" si="42"/>
        <v>0.19242480160898831</v>
      </c>
      <c r="AI143" s="1">
        <f t="shared" si="43"/>
        <v>4.0693176543400898E-2</v>
      </c>
      <c r="AJ143" s="1">
        <f t="shared" si="44"/>
        <v>0</v>
      </c>
      <c r="AK143" s="1">
        <f t="shared" si="45"/>
        <v>1.097119760480868</v>
      </c>
      <c r="AL143" s="1" t="b">
        <f t="shared" si="46"/>
        <v>0</v>
      </c>
      <c r="AM143" s="1">
        <f t="shared" si="47"/>
        <v>15.644479563848895</v>
      </c>
      <c r="AN143" s="1" t="b">
        <f t="shared" si="48"/>
        <v>1</v>
      </c>
      <c r="AO143" s="1">
        <v>9.4879999999999995</v>
      </c>
    </row>
    <row r="144" spans="1:41">
      <c r="A144" s="7">
        <v>141</v>
      </c>
      <c r="B144" s="7" t="s">
        <v>56</v>
      </c>
      <c r="C144" s="7" t="s">
        <v>31</v>
      </c>
      <c r="D144" s="7" t="s">
        <v>56</v>
      </c>
      <c r="E144" s="7" t="s">
        <v>31</v>
      </c>
      <c r="F144" s="2" t="b">
        <f t="shared" si="41"/>
        <v>0</v>
      </c>
      <c r="G144" s="2" t="b">
        <f t="shared" si="39"/>
        <v>0</v>
      </c>
      <c r="H144" s="1" t="s">
        <v>285</v>
      </c>
      <c r="I144" s="1" t="s">
        <v>193</v>
      </c>
      <c r="M144" s="1">
        <f>PRODUCT(SUM(PRODUCT(R144,overview!$J$8),PRODUCT(W144,overview!$K$8),PRODUCT(AB144,overview!$L$8)),1/SUM(overview!$J$8:$L$8))</f>
        <v>1.0006428571428572</v>
      </c>
      <c r="N144" s="1">
        <f>PRODUCT(SUM(PRODUCT(S144,overview!$J$8),PRODUCT(X144,overview!$K$8),PRODUCT(AC144,overview!$L$8)),1/SUM(overview!$J$8:$L$8))</f>
        <v>1.9993571428571431</v>
      </c>
      <c r="O144" s="1">
        <f t="shared" si="35"/>
        <v>10</v>
      </c>
      <c r="P144" s="1">
        <f t="shared" si="36"/>
        <v>4</v>
      </c>
      <c r="Q144" s="1">
        <f t="shared" si="34"/>
        <v>0.20019291915258475</v>
      </c>
      <c r="R144" s="1">
        <v>1</v>
      </c>
      <c r="S144" s="1">
        <v>2</v>
      </c>
      <c r="T144" s="1">
        <v>5</v>
      </c>
      <c r="U144" s="1">
        <v>0</v>
      </c>
      <c r="V144" s="1">
        <f t="shared" si="37"/>
        <v>0</v>
      </c>
      <c r="W144" s="4">
        <v>1.0009999999999999</v>
      </c>
      <c r="X144" s="4">
        <v>1.9990000000000001</v>
      </c>
      <c r="Y144" s="1">
        <v>5</v>
      </c>
      <c r="Z144" s="1">
        <v>4</v>
      </c>
      <c r="AA144" s="1">
        <f t="shared" si="38"/>
        <v>0.40060030015007497</v>
      </c>
      <c r="AB144" s="1">
        <v>1</v>
      </c>
      <c r="AC144" s="1">
        <v>2</v>
      </c>
      <c r="AD144" s="1">
        <v>0</v>
      </c>
      <c r="AE144" s="1">
        <v>0</v>
      </c>
      <c r="AF144" s="1" t="e">
        <f t="shared" si="40"/>
        <v>#DIV/0!</v>
      </c>
      <c r="AH144" s="1">
        <f t="shared" si="42"/>
        <v>0.18285996239001159</v>
      </c>
      <c r="AI144" s="1">
        <f t="shared" si="43"/>
        <v>3.178263890010824E-2</v>
      </c>
      <c r="AJ144" s="1">
        <f t="shared" si="44"/>
        <v>0</v>
      </c>
      <c r="AK144" s="1">
        <f t="shared" si="45"/>
        <v>1.3248453863291849</v>
      </c>
      <c r="AL144" s="1" t="b">
        <f t="shared" si="46"/>
        <v>0</v>
      </c>
      <c r="AM144" s="1">
        <f t="shared" si="47"/>
        <v>13.132928730008727</v>
      </c>
      <c r="AN144" s="1" t="b">
        <f t="shared" si="48"/>
        <v>1</v>
      </c>
      <c r="AO144" s="1">
        <v>9.4879999999999995</v>
      </c>
    </row>
    <row r="145" spans="1:41">
      <c r="A145" s="7">
        <v>142</v>
      </c>
      <c r="B145" s="7" t="s">
        <v>56</v>
      </c>
      <c r="C145" s="7" t="s">
        <v>31</v>
      </c>
      <c r="D145" s="7" t="s">
        <v>56</v>
      </c>
      <c r="E145" s="7" t="s">
        <v>31</v>
      </c>
      <c r="F145" s="2" t="b">
        <f t="shared" si="41"/>
        <v>0</v>
      </c>
      <c r="G145" s="2" t="b">
        <f t="shared" si="39"/>
        <v>0</v>
      </c>
      <c r="H145" s="1" t="s">
        <v>285</v>
      </c>
      <c r="J145" s="1" t="s">
        <v>195</v>
      </c>
      <c r="M145" s="1">
        <f>PRODUCT(SUM(PRODUCT(R145,overview!$J$8),PRODUCT(W145,overview!$K$8),PRODUCT(AB145,overview!$L$8)),1/SUM(overview!$J$8:$L$8))</f>
        <v>1</v>
      </c>
      <c r="N145" s="1">
        <f>PRODUCT(SUM(PRODUCT(S145,overview!$J$8),PRODUCT(X145,overview!$K$8),PRODUCT(AC145,overview!$L$8)),1/SUM(overview!$J$8:$L$8))</f>
        <v>2</v>
      </c>
      <c r="O145" s="1">
        <f t="shared" si="35"/>
        <v>9</v>
      </c>
      <c r="P145" s="1">
        <f t="shared" si="36"/>
        <v>0</v>
      </c>
      <c r="Q145" s="1">
        <f t="shared" si="34"/>
        <v>0</v>
      </c>
      <c r="R145" s="1">
        <v>1</v>
      </c>
      <c r="S145" s="1">
        <v>2</v>
      </c>
      <c r="T145" s="1">
        <v>4</v>
      </c>
      <c r="U145" s="1">
        <v>0</v>
      </c>
      <c r="V145" s="1">
        <f t="shared" si="37"/>
        <v>0</v>
      </c>
      <c r="W145" s="4">
        <v>1</v>
      </c>
      <c r="X145" s="4">
        <v>2</v>
      </c>
      <c r="Y145" s="1">
        <v>5</v>
      </c>
      <c r="Z145" s="1">
        <v>0</v>
      </c>
      <c r="AA145" s="1">
        <f t="shared" si="38"/>
        <v>0</v>
      </c>
      <c r="AB145" s="1">
        <v>1</v>
      </c>
      <c r="AC145" s="1">
        <v>2</v>
      </c>
      <c r="AD145" s="1">
        <v>0</v>
      </c>
      <c r="AE145" s="1">
        <v>0</v>
      </c>
      <c r="AF145" s="1" t="e">
        <f t="shared" si="40"/>
        <v>#DIV/0!</v>
      </c>
      <c r="AH145" s="1">
        <f t="shared" si="42"/>
        <v>0.25290563365914825</v>
      </c>
      <c r="AI145" s="1">
        <f t="shared" si="43"/>
        <v>6.9748751560549299E-2</v>
      </c>
      <c r="AJ145" s="1">
        <f t="shared" si="44"/>
        <v>0</v>
      </c>
      <c r="AK145" s="1">
        <f t="shared" si="45"/>
        <v>1.5414691175195783</v>
      </c>
      <c r="AL145" s="1" t="b">
        <f t="shared" si="46"/>
        <v>0</v>
      </c>
      <c r="AM145" s="1">
        <f t="shared" si="47"/>
        <v>11.499235993276582</v>
      </c>
      <c r="AN145" s="1" t="b">
        <f t="shared" si="48"/>
        <v>1</v>
      </c>
      <c r="AO145" s="1">
        <v>9.4879999999999995</v>
      </c>
    </row>
    <row r="146" spans="1:41">
      <c r="A146" s="7">
        <v>143</v>
      </c>
      <c r="B146" s="7" t="s">
        <v>30</v>
      </c>
      <c r="C146" s="7" t="s">
        <v>31</v>
      </c>
      <c r="D146" s="7" t="s">
        <v>56</v>
      </c>
      <c r="E146" s="7" t="s">
        <v>31</v>
      </c>
      <c r="F146" s="2" t="b">
        <f t="shared" si="41"/>
        <v>0</v>
      </c>
      <c r="G146" s="2" t="b">
        <f t="shared" si="39"/>
        <v>0</v>
      </c>
      <c r="H146" s="1" t="s">
        <v>285</v>
      </c>
      <c r="J146" s="1" t="s">
        <v>195</v>
      </c>
      <c r="M146" s="1">
        <f>PRODUCT(SUM(PRODUCT(R146,overview!$J$8),PRODUCT(W146,overview!$K$8),PRODUCT(AB146,overview!$L$8)),1/SUM(overview!$J$8:$L$8))</f>
        <v>1.0006428571428572</v>
      </c>
      <c r="N146" s="1">
        <f>PRODUCT(SUM(PRODUCT(S146,overview!$J$8),PRODUCT(X146,overview!$K$8),PRODUCT(AC146,overview!$L$8)),1/SUM(overview!$J$8:$L$8))</f>
        <v>1.9993571428571431</v>
      </c>
      <c r="O146" s="1">
        <f t="shared" si="35"/>
        <v>15</v>
      </c>
      <c r="P146" s="1">
        <f t="shared" si="36"/>
        <v>1</v>
      </c>
      <c r="Q146" s="1">
        <f t="shared" si="34"/>
        <v>3.3365486525430789E-2</v>
      </c>
      <c r="R146" s="1">
        <v>1</v>
      </c>
      <c r="S146" s="1">
        <v>2</v>
      </c>
      <c r="T146" s="1">
        <v>5</v>
      </c>
      <c r="U146" s="1">
        <v>0</v>
      </c>
      <c r="V146" s="1">
        <f t="shared" si="37"/>
        <v>0</v>
      </c>
      <c r="W146" s="4">
        <v>1.0009999999999999</v>
      </c>
      <c r="X146" s="4">
        <v>1.9990000000000001</v>
      </c>
      <c r="Y146" s="1">
        <v>9</v>
      </c>
      <c r="Z146" s="1">
        <v>1</v>
      </c>
      <c r="AA146" s="1">
        <f t="shared" si="38"/>
        <v>5.5638930576399299E-2</v>
      </c>
      <c r="AB146" s="1">
        <v>1</v>
      </c>
      <c r="AC146" s="1">
        <v>2</v>
      </c>
      <c r="AD146" s="1">
        <v>1</v>
      </c>
      <c r="AE146" s="1">
        <v>0</v>
      </c>
      <c r="AF146" s="1">
        <f t="shared" si="40"/>
        <v>0</v>
      </c>
      <c r="AH146" s="1">
        <f t="shared" si="42"/>
        <v>0.26981192671992293</v>
      </c>
      <c r="AI146" s="1">
        <f t="shared" si="43"/>
        <v>8.3746882741019366E-2</v>
      </c>
      <c r="AJ146" s="1">
        <f t="shared" si="44"/>
        <v>0</v>
      </c>
      <c r="AK146" s="1">
        <f t="shared" si="45"/>
        <v>1.7496151035967629</v>
      </c>
      <c r="AL146" s="1" t="b">
        <f t="shared" si="46"/>
        <v>0</v>
      </c>
      <c r="AM146" s="1">
        <f t="shared" si="47"/>
        <v>9.8405000954491477</v>
      </c>
      <c r="AN146" s="1" t="b">
        <f t="shared" si="48"/>
        <v>1</v>
      </c>
      <c r="AO146" s="1">
        <v>9.4879999999999995</v>
      </c>
    </row>
    <row r="147" spans="1:41">
      <c r="A147" s="7">
        <v>144</v>
      </c>
      <c r="B147" s="7" t="s">
        <v>75</v>
      </c>
      <c r="C147" s="7" t="s">
        <v>1</v>
      </c>
      <c r="D147" s="7" t="s">
        <v>74</v>
      </c>
      <c r="E147" s="7" t="s">
        <v>1</v>
      </c>
      <c r="F147" s="2" t="b">
        <f t="shared" si="41"/>
        <v>1</v>
      </c>
      <c r="G147" s="2" t="b">
        <f t="shared" si="39"/>
        <v>1</v>
      </c>
      <c r="H147" s="1" t="s">
        <v>285</v>
      </c>
      <c r="M147" s="1">
        <f>PRODUCT(SUM(PRODUCT(R147,overview!$J$8),PRODUCT(W147,overview!$K$8),PRODUCT(AB147,overview!$L$8)),1/SUM(overview!$J$8:$L$8))</f>
        <v>1.0299047619047619</v>
      </c>
      <c r="N147" s="1">
        <f>PRODUCT(SUM(PRODUCT(S147,overview!$J$8),PRODUCT(X147,overview!$K$8),PRODUCT(AC147,overview!$L$8)),1/SUM(overview!$J$8:$L$8))</f>
        <v>1.9700952380952379</v>
      </c>
      <c r="O147" s="1">
        <f t="shared" si="35"/>
        <v>10.7</v>
      </c>
      <c r="P147" s="1">
        <f t="shared" si="36"/>
        <v>16.3</v>
      </c>
      <c r="Q147" s="1">
        <f t="shared" si="34"/>
        <v>0.79636776328927161</v>
      </c>
      <c r="R147" s="1">
        <v>1.016</v>
      </c>
      <c r="S147" s="1">
        <v>1.984</v>
      </c>
      <c r="T147" s="1">
        <v>4</v>
      </c>
      <c r="U147" s="1">
        <v>2</v>
      </c>
      <c r="V147" s="1">
        <f t="shared" si="37"/>
        <v>0.25604838709677419</v>
      </c>
      <c r="W147" s="4">
        <v>1.036</v>
      </c>
      <c r="X147" s="4">
        <v>1.964</v>
      </c>
      <c r="Y147" s="1">
        <v>5.7</v>
      </c>
      <c r="Z147" s="1">
        <v>14.3</v>
      </c>
      <c r="AA147" s="1">
        <f t="shared" si="38"/>
        <v>1.3233644191946259</v>
      </c>
      <c r="AB147" s="1">
        <v>1.06</v>
      </c>
      <c r="AC147" s="1">
        <v>1.94</v>
      </c>
      <c r="AD147" s="1">
        <v>1</v>
      </c>
      <c r="AE147" s="1">
        <v>0</v>
      </c>
      <c r="AF147" s="1">
        <f t="shared" si="40"/>
        <v>0</v>
      </c>
      <c r="AH147" s="1">
        <f t="shared" si="42"/>
        <v>0.25232991057048687</v>
      </c>
      <c r="AI147" s="1">
        <f t="shared" si="43"/>
        <v>8.2322373758837844E-2</v>
      </c>
      <c r="AJ147" s="1">
        <f t="shared" si="44"/>
        <v>0</v>
      </c>
      <c r="AK147" s="1">
        <f t="shared" si="45"/>
        <v>1.9914049533147209</v>
      </c>
      <c r="AL147" s="1" t="b">
        <f t="shared" si="46"/>
        <v>0</v>
      </c>
      <c r="AM147" s="1">
        <f t="shared" si="47"/>
        <v>7.9054054354918222</v>
      </c>
      <c r="AN147" s="1" t="b">
        <f t="shared" si="48"/>
        <v>0</v>
      </c>
      <c r="AO147" s="1">
        <v>9.4879999999999995</v>
      </c>
    </row>
    <row r="148" spans="1:41">
      <c r="A148" s="7">
        <v>145</v>
      </c>
      <c r="B148" s="7" t="s">
        <v>56</v>
      </c>
      <c r="C148" s="7" t="s">
        <v>31</v>
      </c>
      <c r="D148" s="7" t="s">
        <v>56</v>
      </c>
      <c r="E148" s="7" t="s">
        <v>31</v>
      </c>
      <c r="F148" s="2" t="b">
        <f t="shared" si="41"/>
        <v>0</v>
      </c>
      <c r="G148" s="2" t="b">
        <f t="shared" si="39"/>
        <v>0</v>
      </c>
      <c r="H148" s="1" t="s">
        <v>285</v>
      </c>
      <c r="M148" s="1">
        <f>PRODUCT(SUM(PRODUCT(R148,overview!$J$8),PRODUCT(W148,overview!$K$8),PRODUCT(AB148,overview!$L$8)),1/SUM(overview!$J$8:$L$8))</f>
        <v>1</v>
      </c>
      <c r="N148" s="1">
        <f>PRODUCT(SUM(PRODUCT(S148,overview!$J$8),PRODUCT(X148,overview!$K$8),PRODUCT(AC148,overview!$L$8)),1/SUM(overview!$J$8:$L$8))</f>
        <v>2</v>
      </c>
      <c r="O148" s="1">
        <f t="shared" si="35"/>
        <v>9</v>
      </c>
      <c r="P148" s="1">
        <f t="shared" si="36"/>
        <v>0</v>
      </c>
      <c r="Q148" s="1">
        <f t="shared" si="34"/>
        <v>0</v>
      </c>
      <c r="R148" s="1">
        <v>1</v>
      </c>
      <c r="S148" s="1">
        <v>2</v>
      </c>
      <c r="T148" s="1">
        <v>4</v>
      </c>
      <c r="U148" s="1">
        <v>0</v>
      </c>
      <c r="V148" s="1">
        <f t="shared" si="37"/>
        <v>0</v>
      </c>
      <c r="W148" s="4">
        <v>1</v>
      </c>
      <c r="X148" s="4">
        <v>2</v>
      </c>
      <c r="Y148" s="1">
        <v>5</v>
      </c>
      <c r="Z148" s="1">
        <v>0</v>
      </c>
      <c r="AA148" s="1">
        <f t="shared" si="38"/>
        <v>0</v>
      </c>
      <c r="AB148" s="1">
        <v>1</v>
      </c>
      <c r="AC148" s="1">
        <v>2</v>
      </c>
      <c r="AD148" s="1">
        <v>0</v>
      </c>
      <c r="AE148" s="1">
        <v>0</v>
      </c>
      <c r="AF148" s="1" t="e">
        <f t="shared" si="40"/>
        <v>#DIV/0!</v>
      </c>
      <c r="AH148" s="1">
        <f t="shared" si="42"/>
        <v>0.22188515770859585</v>
      </c>
      <c r="AI148" s="1">
        <f t="shared" si="43"/>
        <v>8.2322373758837844E-2</v>
      </c>
      <c r="AJ148" s="1">
        <f t="shared" si="44"/>
        <v>0</v>
      </c>
      <c r="AK148" s="1">
        <f t="shared" si="45"/>
        <v>2.0270635951428</v>
      </c>
      <c r="AL148" s="1" t="b">
        <f t="shared" si="46"/>
        <v>0</v>
      </c>
      <c r="AM148" s="1">
        <f t="shared" si="47"/>
        <v>6.5032441916348604</v>
      </c>
      <c r="AN148" s="1" t="b">
        <f t="shared" si="48"/>
        <v>0</v>
      </c>
      <c r="AO148" s="1">
        <v>9.4879999999999995</v>
      </c>
    </row>
    <row r="149" spans="1:41">
      <c r="A149" s="7">
        <v>146</v>
      </c>
      <c r="B149" s="7" t="s">
        <v>53</v>
      </c>
      <c r="C149" s="7" t="s">
        <v>33</v>
      </c>
      <c r="D149" s="7" t="s">
        <v>53</v>
      </c>
      <c r="E149" s="7" t="s">
        <v>33</v>
      </c>
      <c r="F149" s="2" t="b">
        <f t="shared" si="41"/>
        <v>0</v>
      </c>
      <c r="G149" s="2" t="b">
        <f t="shared" si="39"/>
        <v>0</v>
      </c>
      <c r="H149" s="1" t="s">
        <v>298</v>
      </c>
      <c r="J149" s="1" t="s">
        <v>195</v>
      </c>
      <c r="M149" s="1">
        <f>PRODUCT(SUM(PRODUCT(R149,overview!$J$8),PRODUCT(W149,overview!$K$8),PRODUCT(AB149,overview!$L$8)),1/SUM(overview!$J$8:$L$8))</f>
        <v>1</v>
      </c>
      <c r="N149" s="1">
        <f>PRODUCT(SUM(PRODUCT(S149,overview!$J$8),PRODUCT(X149,overview!$K$8),PRODUCT(AC149,overview!$L$8)),1/SUM(overview!$J$8:$L$8))</f>
        <v>2</v>
      </c>
      <c r="O149" s="1">
        <f t="shared" si="35"/>
        <v>13</v>
      </c>
      <c r="P149" s="1">
        <f t="shared" si="36"/>
        <v>0</v>
      </c>
      <c r="Q149" s="1">
        <f t="shared" si="34"/>
        <v>0</v>
      </c>
      <c r="R149" s="1">
        <v>1</v>
      </c>
      <c r="S149" s="1">
        <v>2</v>
      </c>
      <c r="T149" s="1">
        <v>4</v>
      </c>
      <c r="U149" s="1">
        <v>0</v>
      </c>
      <c r="V149" s="1">
        <f t="shared" si="37"/>
        <v>0</v>
      </c>
      <c r="W149" s="4">
        <v>1</v>
      </c>
      <c r="X149" s="4">
        <v>2</v>
      </c>
      <c r="Y149" s="1">
        <v>9</v>
      </c>
      <c r="Z149" s="1">
        <v>0</v>
      </c>
      <c r="AA149" s="1">
        <f t="shared" si="38"/>
        <v>0</v>
      </c>
      <c r="AB149" s="1">
        <v>1</v>
      </c>
      <c r="AC149" s="1">
        <v>2</v>
      </c>
      <c r="AD149" s="1">
        <v>0</v>
      </c>
      <c r="AE149" s="1">
        <v>0</v>
      </c>
      <c r="AF149" s="1" t="e">
        <f t="shared" si="40"/>
        <v>#DIV/0!</v>
      </c>
      <c r="AH149" s="1">
        <f t="shared" si="42"/>
        <v>0.19489391311574014</v>
      </c>
      <c r="AI149" s="1">
        <f t="shared" si="43"/>
        <v>8.0140608843699848E-2</v>
      </c>
      <c r="AJ149" s="1">
        <f t="shared" si="44"/>
        <v>0</v>
      </c>
      <c r="AK149" s="1">
        <f t="shared" si="45"/>
        <v>1.9914121513402505</v>
      </c>
      <c r="AL149" s="1" t="b">
        <f t="shared" si="46"/>
        <v>0</v>
      </c>
      <c r="AM149" s="1">
        <f t="shared" si="47"/>
        <v>5.4021028134316378</v>
      </c>
      <c r="AN149" s="1" t="b">
        <f t="shared" si="48"/>
        <v>0</v>
      </c>
      <c r="AO149" s="1">
        <v>9.4879999999999995</v>
      </c>
    </row>
    <row r="150" spans="1:41">
      <c r="A150" s="7">
        <v>147</v>
      </c>
      <c r="B150" s="7" t="s">
        <v>98</v>
      </c>
      <c r="C150" s="7" t="s">
        <v>50</v>
      </c>
      <c r="D150" s="7" t="s">
        <v>98</v>
      </c>
      <c r="E150" s="7" t="s">
        <v>50</v>
      </c>
      <c r="F150" s="2" t="b">
        <f t="shared" si="41"/>
        <v>0</v>
      </c>
      <c r="G150" s="2" t="b">
        <f t="shared" si="39"/>
        <v>0</v>
      </c>
      <c r="H150" s="1" t="s">
        <v>298</v>
      </c>
      <c r="J150" s="1" t="s">
        <v>195</v>
      </c>
      <c r="M150" s="1">
        <f>PRODUCT(SUM(PRODUCT(R150,overview!$J$8),PRODUCT(W150,overview!$K$8),PRODUCT(AB150,overview!$L$8)),1/SUM(overview!$J$8:$L$8))</f>
        <v>0.33299999999999996</v>
      </c>
      <c r="N150" s="1">
        <f>PRODUCT(SUM(PRODUCT(S150,overview!$J$8),PRODUCT(X150,overview!$K$8),PRODUCT(AC150,overview!$L$8)),1/SUM(overview!$J$8:$L$8))</f>
        <v>2.6669999999999998</v>
      </c>
      <c r="O150" s="1">
        <f t="shared" si="35"/>
        <v>4</v>
      </c>
      <c r="P150" s="1">
        <f t="shared" si="36"/>
        <v>0</v>
      </c>
      <c r="Q150" s="1">
        <f t="shared" si="34"/>
        <v>0</v>
      </c>
      <c r="R150" s="1">
        <v>0.33300000000000002</v>
      </c>
      <c r="S150" s="1">
        <v>2.6669999999999998</v>
      </c>
      <c r="T150" s="1">
        <v>0</v>
      </c>
      <c r="U150" s="1">
        <v>0</v>
      </c>
      <c r="V150" s="1" t="e">
        <f t="shared" si="37"/>
        <v>#DIV/0!</v>
      </c>
      <c r="W150" s="4">
        <v>0.33300000000000002</v>
      </c>
      <c r="X150" s="4">
        <v>2.6669999999999998</v>
      </c>
      <c r="Y150" s="1">
        <v>4</v>
      </c>
      <c r="Z150" s="1">
        <v>0</v>
      </c>
      <c r="AA150" s="1">
        <f t="shared" si="38"/>
        <v>0</v>
      </c>
      <c r="AB150" s="1">
        <v>0.33300000000000002</v>
      </c>
      <c r="AC150" s="1">
        <v>2.6669999999999998</v>
      </c>
      <c r="AD150" s="1">
        <v>0</v>
      </c>
      <c r="AE150" s="1">
        <v>0</v>
      </c>
      <c r="AF150" s="1" t="e">
        <f t="shared" si="40"/>
        <v>#DIV/0!</v>
      </c>
      <c r="AH150" s="1">
        <f t="shared" si="42"/>
        <v>0.19264577671409538</v>
      </c>
      <c r="AI150" s="1">
        <f t="shared" si="43"/>
        <v>7.6880479926165202E-2</v>
      </c>
      <c r="AJ150" s="1">
        <f t="shared" si="44"/>
        <v>0</v>
      </c>
      <c r="AK150" s="1">
        <f t="shared" si="45"/>
        <v>1.8709813634429462</v>
      </c>
      <c r="AL150" s="1" t="b">
        <f t="shared" si="46"/>
        <v>0</v>
      </c>
      <c r="AM150" s="1">
        <f t="shared" si="47"/>
        <v>3.7423022629821965</v>
      </c>
      <c r="AN150" s="1" t="b">
        <f t="shared" si="48"/>
        <v>0</v>
      </c>
      <c r="AO150" s="1">
        <v>9.4879999999999995</v>
      </c>
    </row>
    <row r="151" spans="1:41">
      <c r="A151" s="7">
        <v>148</v>
      </c>
      <c r="B151" s="7" t="s">
        <v>47</v>
      </c>
      <c r="C151" s="7" t="s">
        <v>48</v>
      </c>
      <c r="D151" s="7" t="s">
        <v>47</v>
      </c>
      <c r="E151" s="7" t="s">
        <v>48</v>
      </c>
      <c r="F151" s="2" t="b">
        <f t="shared" si="41"/>
        <v>0</v>
      </c>
      <c r="G151" s="2" t="b">
        <f t="shared" si="39"/>
        <v>0</v>
      </c>
      <c r="H151" s="1" t="s">
        <v>298</v>
      </c>
      <c r="M151" s="1">
        <f>PRODUCT(SUM(PRODUCT(R151,overview!$J$8),PRODUCT(W151,overview!$K$8),PRODUCT(AB151,overview!$L$8)),1/SUM(overview!$J$8:$L$8))</f>
        <v>0.85390476190476183</v>
      </c>
      <c r="N151" s="1">
        <f>PRODUCT(SUM(PRODUCT(S151,overview!$J$8),PRODUCT(X151,overview!$K$8),PRODUCT(AC151,overview!$L$8)),1/SUM(overview!$J$8:$L$8))</f>
        <v>2.1460952380952381</v>
      </c>
      <c r="O151" s="1">
        <f t="shared" si="35"/>
        <v>12</v>
      </c>
      <c r="P151" s="1">
        <f t="shared" si="36"/>
        <v>15</v>
      </c>
      <c r="Q151" s="1">
        <f t="shared" si="34"/>
        <v>0.49735954557557466</v>
      </c>
      <c r="R151" s="1">
        <v>0.86699999999999999</v>
      </c>
      <c r="S151" s="1">
        <v>2.133</v>
      </c>
      <c r="T151" s="1">
        <v>7</v>
      </c>
      <c r="U151" s="1">
        <v>5</v>
      </c>
      <c r="V151" s="1">
        <f t="shared" si="37"/>
        <v>0.29033554350010043</v>
      </c>
      <c r="W151" s="4">
        <v>0.84699999999999998</v>
      </c>
      <c r="X151" s="4">
        <v>2.153</v>
      </c>
      <c r="Y151" s="1">
        <v>5</v>
      </c>
      <c r="Z151" s="1">
        <v>10</v>
      </c>
      <c r="AA151" s="1">
        <f t="shared" si="38"/>
        <v>0.78680910357640499</v>
      </c>
      <c r="AB151" s="1">
        <v>0.85699999999999998</v>
      </c>
      <c r="AC151" s="1">
        <v>2.1429999999999998</v>
      </c>
      <c r="AD151" s="1">
        <v>0</v>
      </c>
      <c r="AE151" s="1">
        <v>0</v>
      </c>
      <c r="AF151" s="1" t="e">
        <f t="shared" si="40"/>
        <v>#DIV/0!</v>
      </c>
      <c r="AH151" s="1">
        <f t="shared" si="42"/>
        <v>0.19250978122788129</v>
      </c>
      <c r="AI151" s="1">
        <f t="shared" si="43"/>
        <v>7.6616593980509337E-2</v>
      </c>
      <c r="AJ151" s="1">
        <f t="shared" si="44"/>
        <v>0</v>
      </c>
      <c r="AK151" s="1">
        <f t="shared" si="45"/>
        <v>2.0342059918471906</v>
      </c>
      <c r="AL151" s="1" t="b">
        <f t="shared" si="46"/>
        <v>0</v>
      </c>
      <c r="AM151" s="1">
        <f t="shared" si="47"/>
        <v>1.9274025107560846</v>
      </c>
      <c r="AN151" s="1" t="b">
        <f t="shared" si="48"/>
        <v>0</v>
      </c>
      <c r="AO151" s="1">
        <v>9.4879999999999995</v>
      </c>
    </row>
    <row r="152" spans="1:41">
      <c r="A152" s="7">
        <v>149</v>
      </c>
      <c r="B152" s="7" t="s">
        <v>32</v>
      </c>
      <c r="C152" s="7" t="s">
        <v>33</v>
      </c>
      <c r="D152" s="7" t="s">
        <v>32</v>
      </c>
      <c r="E152" s="7" t="s">
        <v>33</v>
      </c>
      <c r="F152" s="2" t="b">
        <f t="shared" si="41"/>
        <v>0</v>
      </c>
      <c r="G152" s="2" t="b">
        <f t="shared" si="39"/>
        <v>0</v>
      </c>
      <c r="H152" s="1" t="s">
        <v>298</v>
      </c>
      <c r="I152" s="1" t="s">
        <v>193</v>
      </c>
      <c r="M152" s="1">
        <f>PRODUCT(SUM(PRODUCT(R152,overview!$J$8),PRODUCT(W152,overview!$K$8),PRODUCT(AB152,overview!$L$8)),1/SUM(overview!$J$8:$L$8))</f>
        <v>0.83623809523809522</v>
      </c>
      <c r="N152" s="1">
        <f>PRODUCT(SUM(PRODUCT(S152,overview!$J$8),PRODUCT(X152,overview!$K$8),PRODUCT(AC152,overview!$L$8)),1/SUM(overview!$J$8:$L$8))</f>
        <v>2.1637619047619046</v>
      </c>
      <c r="O152" s="1">
        <f t="shared" si="35"/>
        <v>7</v>
      </c>
      <c r="P152" s="1">
        <f t="shared" si="36"/>
        <v>5</v>
      </c>
      <c r="Q152" s="1">
        <f t="shared" si="34"/>
        <v>0.27605298154826091</v>
      </c>
      <c r="R152" s="1">
        <v>0.82499999999999996</v>
      </c>
      <c r="S152" s="1">
        <v>2.1749999999999998</v>
      </c>
      <c r="T152" s="1">
        <v>5</v>
      </c>
      <c r="U152" s="1">
        <v>2</v>
      </c>
      <c r="V152" s="1">
        <f t="shared" si="37"/>
        <v>0.15172413793103451</v>
      </c>
      <c r="W152" s="4">
        <v>0.83599999999999997</v>
      </c>
      <c r="X152" s="4">
        <v>2.1640000000000001</v>
      </c>
      <c r="Y152" s="1">
        <v>2</v>
      </c>
      <c r="Z152" s="1">
        <v>3</v>
      </c>
      <c r="AA152" s="1">
        <f t="shared" si="38"/>
        <v>0.57948243992606274</v>
      </c>
      <c r="AB152" s="1">
        <v>1</v>
      </c>
      <c r="AC152" s="1">
        <v>2</v>
      </c>
      <c r="AD152" s="1">
        <v>0</v>
      </c>
      <c r="AE152" s="1">
        <v>0</v>
      </c>
      <c r="AF152" s="1" t="e">
        <f t="shared" si="40"/>
        <v>#DIV/0!</v>
      </c>
      <c r="AH152" s="1">
        <f t="shared" si="42"/>
        <v>0.10147909603095578</v>
      </c>
      <c r="AI152" s="1">
        <f t="shared" si="43"/>
        <v>5.8236216179377076E-2</v>
      </c>
      <c r="AJ152" s="1">
        <f>(SUM(AE147:AE159)*SUM(AB147:AB159))/(SUM(AD147:AD159)*SUM(AC147:AC159))</f>
        <v>0</v>
      </c>
      <c r="AK152" s="1">
        <f t="shared" si="45"/>
        <v>2.1862111910469046</v>
      </c>
      <c r="AL152" s="1" t="b">
        <f t="shared" si="46"/>
        <v>0</v>
      </c>
      <c r="AM152" s="1">
        <f t="shared" si="47"/>
        <v>0.95107707203129377</v>
      </c>
      <c r="AN152" s="1" t="b">
        <f t="shared" si="48"/>
        <v>0</v>
      </c>
      <c r="AO152" s="1">
        <v>9.4879999999999995</v>
      </c>
    </row>
    <row r="153" spans="1:41">
      <c r="A153" s="7">
        <v>150</v>
      </c>
      <c r="B153" s="7" t="s">
        <v>97</v>
      </c>
      <c r="C153" s="7" t="s">
        <v>42</v>
      </c>
      <c r="D153" s="7" t="s">
        <v>97</v>
      </c>
      <c r="E153" s="7" t="s">
        <v>42</v>
      </c>
      <c r="F153" s="2" t="b">
        <f t="shared" si="41"/>
        <v>0</v>
      </c>
      <c r="G153" s="2" t="b">
        <f t="shared" si="39"/>
        <v>0</v>
      </c>
      <c r="H153" s="1" t="s">
        <v>298</v>
      </c>
      <c r="M153" s="1">
        <f>PRODUCT(SUM(PRODUCT(R153,overview!$J$8),PRODUCT(W153,overview!$K$8),PRODUCT(AB153,overview!$L$8)),1/SUM(overview!$J$8:$L$8))</f>
        <v>0.42899999999999988</v>
      </c>
      <c r="N153" s="1">
        <f>PRODUCT(SUM(PRODUCT(S153,overview!$J$8),PRODUCT(X153,overview!$K$8),PRODUCT(AC153,overview!$L$8)),1/SUM(overview!$J$8:$L$8))</f>
        <v>2.5709999999999997</v>
      </c>
      <c r="O153" s="1">
        <f t="shared" si="35"/>
        <v>6</v>
      </c>
      <c r="P153" s="1">
        <f t="shared" si="36"/>
        <v>0</v>
      </c>
      <c r="Q153" s="1">
        <f t="shared" si="34"/>
        <v>0</v>
      </c>
      <c r="R153" s="1">
        <v>0.42899999999999999</v>
      </c>
      <c r="S153" s="1">
        <v>2.5710000000000002</v>
      </c>
      <c r="T153" s="1">
        <v>1</v>
      </c>
      <c r="U153" s="1">
        <v>0</v>
      </c>
      <c r="V153" s="1">
        <f t="shared" si="37"/>
        <v>0</v>
      </c>
      <c r="W153" s="4">
        <v>0.42899999999999999</v>
      </c>
      <c r="X153" s="4">
        <v>2.5710000000000002</v>
      </c>
      <c r="Y153" s="1">
        <v>5</v>
      </c>
      <c r="Z153" s="1">
        <v>0</v>
      </c>
      <c r="AA153" s="1">
        <f t="shared" si="38"/>
        <v>0</v>
      </c>
      <c r="AB153" s="1">
        <v>0.42899999999999999</v>
      </c>
      <c r="AC153" s="1">
        <v>2.5710000000000002</v>
      </c>
      <c r="AD153" s="1">
        <v>0</v>
      </c>
      <c r="AE153" s="1">
        <v>0</v>
      </c>
      <c r="AF153" s="1" t="e">
        <f t="shared" si="40"/>
        <v>#DIV/0!</v>
      </c>
      <c r="AH153" s="1">
        <f t="shared" si="42"/>
        <v>0.12132948627970851</v>
      </c>
      <c r="AI153" s="1">
        <f t="shared" si="43"/>
        <v>0.11496729943968667</v>
      </c>
      <c r="AJ153" s="1">
        <f t="shared" ref="AJ153:AJ172" si="49">(SUM(AE149:AE159)*SUM(AB149:AB159))/(SUM(AD149:AD159)*SUM(AC149:AC159))</f>
        <v>0</v>
      </c>
      <c r="AK153" s="1">
        <f t="shared" si="45"/>
        <v>2.3655914278457026</v>
      </c>
      <c r="AL153" s="1" t="b">
        <f t="shared" si="46"/>
        <v>0</v>
      </c>
      <c r="AM153" s="1">
        <f t="shared" si="47"/>
        <v>0.42853348390340695</v>
      </c>
      <c r="AN153" s="1" t="b">
        <f t="shared" si="48"/>
        <v>0</v>
      </c>
      <c r="AO153" s="1">
        <v>9.4879999999999995</v>
      </c>
    </row>
    <row r="154" spans="1:41">
      <c r="A154" s="7">
        <v>151</v>
      </c>
      <c r="B154" s="7" t="s">
        <v>89</v>
      </c>
      <c r="C154" s="7" t="s">
        <v>70</v>
      </c>
      <c r="D154" s="7" t="s">
        <v>89</v>
      </c>
      <c r="E154" s="7" t="s">
        <v>70</v>
      </c>
      <c r="F154" s="2" t="b">
        <f t="shared" si="41"/>
        <v>0</v>
      </c>
      <c r="G154" s="2" t="b">
        <f t="shared" si="39"/>
        <v>0</v>
      </c>
      <c r="H154" s="1" t="s">
        <v>298</v>
      </c>
      <c r="M154" s="1">
        <f>PRODUCT(SUM(PRODUCT(R154,overview!$J$8),PRODUCT(W154,overview!$K$8),PRODUCT(AB154,overview!$L$8)),1/SUM(overview!$J$8:$L$8))</f>
        <v>1</v>
      </c>
      <c r="N154" s="1">
        <f>PRODUCT(SUM(PRODUCT(S154,overview!$J$8),PRODUCT(X154,overview!$K$8),PRODUCT(AC154,overview!$L$8)),1/SUM(overview!$J$8:$L$8))</f>
        <v>2</v>
      </c>
      <c r="O154" s="1">
        <f t="shared" si="35"/>
        <v>9</v>
      </c>
      <c r="P154" s="1">
        <f t="shared" si="36"/>
        <v>0</v>
      </c>
      <c r="Q154" s="1">
        <f t="shared" si="34"/>
        <v>0</v>
      </c>
      <c r="R154" s="1">
        <v>1</v>
      </c>
      <c r="S154" s="1">
        <v>2</v>
      </c>
      <c r="T154" s="1">
        <v>5</v>
      </c>
      <c r="U154" s="1">
        <v>0</v>
      </c>
      <c r="V154" s="1">
        <f t="shared" si="37"/>
        <v>0</v>
      </c>
      <c r="W154" s="4">
        <v>1</v>
      </c>
      <c r="X154" s="4">
        <v>2</v>
      </c>
      <c r="Y154" s="1">
        <v>4</v>
      </c>
      <c r="Z154" s="1">
        <v>0</v>
      </c>
      <c r="AA154" s="1">
        <f t="shared" si="38"/>
        <v>0</v>
      </c>
      <c r="AB154" s="1">
        <v>1</v>
      </c>
      <c r="AC154" s="1">
        <v>2</v>
      </c>
      <c r="AD154" s="1">
        <v>0</v>
      </c>
      <c r="AE154" s="1">
        <v>0</v>
      </c>
      <c r="AF154" s="1" t="e">
        <f t="shared" si="40"/>
        <v>#DIV/0!</v>
      </c>
      <c r="AH154" s="1">
        <f t="shared" si="42"/>
        <v>0.11767056238138048</v>
      </c>
      <c r="AI154" s="1">
        <f t="shared" si="43"/>
        <v>0.11054164868364262</v>
      </c>
      <c r="AJ154" s="1">
        <f t="shared" si="49"/>
        <v>0</v>
      </c>
      <c r="AK154" s="1">
        <f t="shared" si="45"/>
        <v>2.3516549727147931</v>
      </c>
      <c r="AL154" s="1" t="b">
        <f t="shared" si="46"/>
        <v>0</v>
      </c>
      <c r="AM154" s="1">
        <f t="shared" si="47"/>
        <v>7.8174274760544851E-2</v>
      </c>
      <c r="AN154" s="1" t="b">
        <f t="shared" si="48"/>
        <v>0</v>
      </c>
      <c r="AO154" s="1">
        <v>9.4879999999999995</v>
      </c>
    </row>
    <row r="155" spans="1:41">
      <c r="A155" s="7">
        <v>152</v>
      </c>
      <c r="B155" s="7" t="s">
        <v>101</v>
      </c>
      <c r="C155" s="7" t="s">
        <v>29</v>
      </c>
      <c r="D155" s="7" t="s">
        <v>101</v>
      </c>
      <c r="E155" s="7" t="s">
        <v>29</v>
      </c>
      <c r="F155" s="2" t="b">
        <f t="shared" si="41"/>
        <v>0</v>
      </c>
      <c r="G155" s="2" t="b">
        <f t="shared" si="39"/>
        <v>0</v>
      </c>
      <c r="H155" s="1" t="s">
        <v>298</v>
      </c>
      <c r="I155" s="1" t="s">
        <v>193</v>
      </c>
      <c r="M155" s="1">
        <f>PRODUCT(SUM(PRODUCT(R155,overview!$J$8),PRODUCT(W155,overview!$K$8),PRODUCT(AB155,overview!$L$8)),1/SUM(overview!$J$8:$L$8))</f>
        <v>0.66700000000000004</v>
      </c>
      <c r="N155" s="1">
        <f>PRODUCT(SUM(PRODUCT(S155,overview!$J$8),PRODUCT(X155,overview!$K$8),PRODUCT(AC155,overview!$L$8)),1/SUM(overview!$J$8:$L$8))</f>
        <v>2.3330000000000002</v>
      </c>
      <c r="O155" s="1">
        <f t="shared" si="35"/>
        <v>6</v>
      </c>
      <c r="P155" s="1">
        <f t="shared" si="36"/>
        <v>0</v>
      </c>
      <c r="Q155" s="1">
        <f t="shared" si="34"/>
        <v>0</v>
      </c>
      <c r="R155" s="1">
        <v>0.66700000000000004</v>
      </c>
      <c r="S155" s="1">
        <v>2.3330000000000002</v>
      </c>
      <c r="T155" s="1">
        <v>4</v>
      </c>
      <c r="U155" s="1">
        <v>0</v>
      </c>
      <c r="V155" s="1">
        <f t="shared" si="37"/>
        <v>0</v>
      </c>
      <c r="W155" s="4">
        <v>0.66700000000000004</v>
      </c>
      <c r="X155" s="4">
        <v>2.3330000000000002</v>
      </c>
      <c r="Y155" s="1">
        <v>2</v>
      </c>
      <c r="Z155" s="1">
        <v>0</v>
      </c>
      <c r="AA155" s="1">
        <f t="shared" si="38"/>
        <v>0</v>
      </c>
      <c r="AB155" s="1">
        <v>0.66700000000000004</v>
      </c>
      <c r="AC155" s="1">
        <v>2.3330000000000002</v>
      </c>
      <c r="AD155" s="1">
        <v>0</v>
      </c>
      <c r="AE155" s="1">
        <v>0</v>
      </c>
      <c r="AF155" s="1" t="e">
        <f t="shared" si="40"/>
        <v>#DIV/0!</v>
      </c>
      <c r="AH155" s="1">
        <f t="shared" si="42"/>
        <v>0.14149818902126535</v>
      </c>
      <c r="AI155" s="1">
        <f t="shared" si="43"/>
        <v>0.11275652728592481</v>
      </c>
      <c r="AJ155" s="1">
        <f t="shared" si="49"/>
        <v>0</v>
      </c>
      <c r="AK155" s="1">
        <f t="shared" si="45"/>
        <v>2.3811397017438609</v>
      </c>
      <c r="AL155" s="1" t="b">
        <f t="shared" si="46"/>
        <v>0</v>
      </c>
      <c r="AM155" s="1">
        <f t="shared" si="47"/>
        <v>1.1248953614125557E-2</v>
      </c>
      <c r="AN155" s="1" t="b">
        <f t="shared" si="48"/>
        <v>0</v>
      </c>
      <c r="AO155" s="1">
        <v>9.4879999999999995</v>
      </c>
    </row>
    <row r="156" spans="1:41">
      <c r="A156" s="7">
        <v>153</v>
      </c>
      <c r="B156" s="7" t="s">
        <v>45</v>
      </c>
      <c r="C156" s="7" t="s">
        <v>46</v>
      </c>
      <c r="D156" s="7" t="s">
        <v>45</v>
      </c>
      <c r="E156" s="7" t="s">
        <v>46</v>
      </c>
      <c r="F156" s="2" t="b">
        <f t="shared" si="41"/>
        <v>0</v>
      </c>
      <c r="G156" s="2" t="b">
        <f t="shared" si="39"/>
        <v>0</v>
      </c>
      <c r="H156" s="1" t="s">
        <v>298</v>
      </c>
      <c r="I156" s="1" t="s">
        <v>193</v>
      </c>
      <c r="M156" s="1">
        <f>PRODUCT(SUM(PRODUCT(R156,overview!$J$8),PRODUCT(W156,overview!$K$8),PRODUCT(AB156,overview!$L$8)),1/SUM(overview!$J$8:$L$8))</f>
        <v>1.0350238095238096</v>
      </c>
      <c r="N156" s="1">
        <f>PRODUCT(SUM(PRODUCT(S156,overview!$J$8),PRODUCT(X156,overview!$K$8),PRODUCT(AC156,overview!$L$8)),1/SUM(overview!$J$8:$L$8))</f>
        <v>1.9649761904761902</v>
      </c>
      <c r="O156" s="1">
        <f t="shared" si="35"/>
        <v>12</v>
      </c>
      <c r="P156" s="1">
        <f t="shared" si="36"/>
        <v>0</v>
      </c>
      <c r="Q156" s="1">
        <f t="shared" si="34"/>
        <v>0</v>
      </c>
      <c r="R156" s="1">
        <v>1.026</v>
      </c>
      <c r="S156" s="1">
        <v>1.974</v>
      </c>
      <c r="T156" s="1">
        <v>6</v>
      </c>
      <c r="U156" s="1">
        <v>0</v>
      </c>
      <c r="V156" s="1">
        <f t="shared" si="37"/>
        <v>0</v>
      </c>
      <c r="W156" s="4">
        <v>1.0409999999999999</v>
      </c>
      <c r="X156" s="4">
        <v>1.9590000000000001</v>
      </c>
      <c r="Y156" s="1">
        <v>6</v>
      </c>
      <c r="Z156" s="1">
        <v>0</v>
      </c>
      <c r="AA156" s="1">
        <f t="shared" si="38"/>
        <v>0</v>
      </c>
      <c r="AB156" s="1">
        <v>1</v>
      </c>
      <c r="AC156" s="1">
        <v>2</v>
      </c>
      <c r="AD156" s="1">
        <v>0</v>
      </c>
      <c r="AE156" s="1">
        <v>0</v>
      </c>
      <c r="AF156" s="1" t="e">
        <f t="shared" si="40"/>
        <v>#DIV/0!</v>
      </c>
      <c r="AH156" s="1">
        <f t="shared" si="42"/>
        <v>7.4106543458515972E-2</v>
      </c>
      <c r="AI156" s="1">
        <f t="shared" si="43"/>
        <v>7.3829302954327491E-2</v>
      </c>
      <c r="AJ156" s="1">
        <f t="shared" si="49"/>
        <v>0</v>
      </c>
      <c r="AK156" s="1">
        <f t="shared" si="45"/>
        <v>2.1122246431295681</v>
      </c>
      <c r="AL156" s="1" t="b">
        <f t="shared" si="46"/>
        <v>0</v>
      </c>
      <c r="AM156" s="1">
        <f t="shared" si="47"/>
        <v>5.6629544694412285E-3</v>
      </c>
      <c r="AN156" s="1" t="b">
        <f t="shared" si="48"/>
        <v>0</v>
      </c>
      <c r="AO156" s="1">
        <v>9.4879999999999995</v>
      </c>
    </row>
    <row r="157" spans="1:41">
      <c r="A157" s="7">
        <v>154</v>
      </c>
      <c r="B157" s="7" t="s">
        <v>43</v>
      </c>
      <c r="C157" s="7" t="s">
        <v>44</v>
      </c>
      <c r="D157" s="7" t="s">
        <v>43</v>
      </c>
      <c r="E157" s="7" t="s">
        <v>44</v>
      </c>
      <c r="F157" s="2" t="b">
        <f t="shared" si="41"/>
        <v>0</v>
      </c>
      <c r="G157" s="2" t="b">
        <f t="shared" si="39"/>
        <v>0</v>
      </c>
      <c r="H157" s="1" t="s">
        <v>298</v>
      </c>
      <c r="M157" s="1">
        <f>PRODUCT(SUM(PRODUCT(R157,overview!$J$8),PRODUCT(W157,overview!$K$8),PRODUCT(AB157,overview!$L$8)),1/SUM(overview!$J$8:$L$8))</f>
        <v>0.375</v>
      </c>
      <c r="N157" s="1">
        <f>PRODUCT(SUM(PRODUCT(S157,overview!$J$8),PRODUCT(X157,overview!$K$8),PRODUCT(AC157,overview!$L$8)),1/SUM(overview!$J$8:$L$8))</f>
        <v>2.625</v>
      </c>
      <c r="O157" s="1">
        <f t="shared" si="35"/>
        <v>3</v>
      </c>
      <c r="P157" s="1">
        <f t="shared" si="36"/>
        <v>0</v>
      </c>
      <c r="Q157" s="1">
        <f t="shared" si="34"/>
        <v>0</v>
      </c>
      <c r="R157" s="1">
        <v>0.375</v>
      </c>
      <c r="S157" s="1">
        <v>2.625</v>
      </c>
      <c r="T157" s="1">
        <v>1</v>
      </c>
      <c r="U157" s="1">
        <v>0</v>
      </c>
      <c r="V157" s="1">
        <f t="shared" si="37"/>
        <v>0</v>
      </c>
      <c r="W157" s="4">
        <v>0.375</v>
      </c>
      <c r="X157" s="4">
        <v>2.625</v>
      </c>
      <c r="Y157" s="1">
        <v>2</v>
      </c>
      <c r="Z157" s="1">
        <v>0</v>
      </c>
      <c r="AA157" s="1">
        <f t="shared" si="38"/>
        <v>0</v>
      </c>
      <c r="AB157" s="1">
        <v>0.375</v>
      </c>
      <c r="AC157" s="1">
        <v>2.625</v>
      </c>
      <c r="AD157" s="1">
        <v>0</v>
      </c>
      <c r="AE157" s="1">
        <v>0</v>
      </c>
      <c r="AF157" s="1" t="e">
        <f t="shared" si="40"/>
        <v>#DIV/0!</v>
      </c>
      <c r="AH157" s="1">
        <f t="shared" si="42"/>
        <v>5.4355607972801451E-2</v>
      </c>
      <c r="AI157" s="1">
        <f t="shared" si="43"/>
        <v>6.4133161985190604E-2</v>
      </c>
      <c r="AJ157" s="1">
        <f t="shared" si="49"/>
        <v>0</v>
      </c>
      <c r="AK157" s="1">
        <f t="shared" si="45"/>
        <v>1.8916596758884225</v>
      </c>
      <c r="AL157" s="1" t="b">
        <f t="shared" si="46"/>
        <v>0</v>
      </c>
      <c r="AM157" s="1">
        <f t="shared" si="47"/>
        <v>7.4054175712724772E-5</v>
      </c>
      <c r="AN157" s="1" t="b">
        <f t="shared" si="48"/>
        <v>0</v>
      </c>
      <c r="AO157" s="1">
        <v>9.4879999999999995</v>
      </c>
    </row>
    <row r="158" spans="1:41">
      <c r="A158" s="7">
        <v>155</v>
      </c>
      <c r="B158" s="7" t="s">
        <v>45</v>
      </c>
      <c r="C158" s="7" t="s">
        <v>46</v>
      </c>
      <c r="D158" s="7" t="s">
        <v>45</v>
      </c>
      <c r="E158" s="7" t="s">
        <v>46</v>
      </c>
      <c r="F158" s="2" t="b">
        <f t="shared" si="41"/>
        <v>0</v>
      </c>
      <c r="G158" s="2" t="b">
        <f t="shared" si="39"/>
        <v>0</v>
      </c>
      <c r="H158" s="1" t="s">
        <v>298</v>
      </c>
      <c r="I158" s="1" t="s">
        <v>193</v>
      </c>
      <c r="M158" s="1">
        <f>PRODUCT(SUM(PRODUCT(R158,overview!$J$8),PRODUCT(W158,overview!$K$8),PRODUCT(AB158,overview!$L$8)),1/SUM(overview!$J$8:$L$8))</f>
        <v>1.0462380952380952</v>
      </c>
      <c r="N158" s="1">
        <f>PRODUCT(SUM(PRODUCT(S158,overview!$J$8),PRODUCT(X158,overview!$K$8),PRODUCT(AC158,overview!$L$8)),1/SUM(overview!$J$8:$L$8))</f>
        <v>1.9537619047619046</v>
      </c>
      <c r="O158" s="1">
        <f t="shared" si="35"/>
        <v>13</v>
      </c>
      <c r="P158" s="1">
        <f t="shared" si="36"/>
        <v>2</v>
      </c>
      <c r="Q158" s="1">
        <f t="shared" si="34"/>
        <v>8.2384504768672068E-2</v>
      </c>
      <c r="R158" s="1">
        <v>1.0229999999999999</v>
      </c>
      <c r="S158" s="1">
        <v>1.9770000000000001</v>
      </c>
      <c r="T158" s="1">
        <v>5</v>
      </c>
      <c r="U158" s="1">
        <v>0</v>
      </c>
      <c r="V158" s="1">
        <f t="shared" si="37"/>
        <v>0</v>
      </c>
      <c r="W158" s="4">
        <v>1.06</v>
      </c>
      <c r="X158" s="4">
        <v>1.94</v>
      </c>
      <c r="Y158" s="1">
        <v>8</v>
      </c>
      <c r="Z158" s="1">
        <v>2</v>
      </c>
      <c r="AA158" s="1">
        <f t="shared" si="38"/>
        <v>0.13659793814432991</v>
      </c>
      <c r="AB158" s="1">
        <v>1</v>
      </c>
      <c r="AC158" s="1">
        <v>2</v>
      </c>
      <c r="AD158" s="1">
        <v>0</v>
      </c>
      <c r="AE158" s="1">
        <v>0</v>
      </c>
      <c r="AF158" s="1" t="e">
        <f t="shared" si="40"/>
        <v>#DIV/0!</v>
      </c>
      <c r="AH158" s="1">
        <f t="shared" si="42"/>
        <v>5.6687692136003914E-2</v>
      </c>
      <c r="AI158" s="1">
        <f t="shared" si="43"/>
        <v>6.1184287716828156E-2</v>
      </c>
      <c r="AJ158" s="1">
        <f t="shared" si="49"/>
        <v>0</v>
      </c>
      <c r="AK158" s="1">
        <f t="shared" si="45"/>
        <v>1.7628806254289018</v>
      </c>
      <c r="AL158" s="1" t="b">
        <f t="shared" si="46"/>
        <v>0</v>
      </c>
      <c r="AM158" s="1">
        <f t="shared" si="47"/>
        <v>2.6624399822469984E-2</v>
      </c>
      <c r="AN158" s="1" t="b">
        <f t="shared" si="48"/>
        <v>0</v>
      </c>
      <c r="AO158" s="1">
        <v>9.4879999999999995</v>
      </c>
    </row>
    <row r="159" spans="1:41">
      <c r="A159" s="7">
        <v>156</v>
      </c>
      <c r="B159" s="7" t="s">
        <v>75</v>
      </c>
      <c r="C159" s="7" t="s">
        <v>1</v>
      </c>
      <c r="D159" s="7" t="s">
        <v>146</v>
      </c>
      <c r="E159" s="7" t="s">
        <v>1</v>
      </c>
      <c r="F159" s="2" t="b">
        <f t="shared" si="41"/>
        <v>0</v>
      </c>
      <c r="G159" s="2" t="b">
        <f t="shared" si="39"/>
        <v>1</v>
      </c>
      <c r="H159" s="1" t="s">
        <v>298</v>
      </c>
      <c r="I159" s="1" t="s">
        <v>193</v>
      </c>
      <c r="M159" s="1">
        <f>PRODUCT(SUM(PRODUCT(R159,overview!$J$8),PRODUCT(W159,overview!$K$8),PRODUCT(AB159,overview!$L$8)),1/SUM(overview!$J$8:$L$8))</f>
        <v>0.56911904761904752</v>
      </c>
      <c r="N159" s="1">
        <f>PRODUCT(SUM(PRODUCT(S159,overview!$J$8),PRODUCT(X159,overview!$K$8),PRODUCT(AC159,overview!$L$8)),1/SUM(overview!$J$8:$L$8))</f>
        <v>2.430880952380952</v>
      </c>
      <c r="O159" s="1">
        <f t="shared" si="35"/>
        <v>10</v>
      </c>
      <c r="P159" s="1">
        <f t="shared" si="36"/>
        <v>12</v>
      </c>
      <c r="Q159" s="1">
        <f t="shared" si="34"/>
        <v>0.28094459190769566</v>
      </c>
      <c r="R159" s="1">
        <v>0.63500000000000001</v>
      </c>
      <c r="S159" s="1">
        <v>2.3650000000000002</v>
      </c>
      <c r="T159" s="1">
        <v>5</v>
      </c>
      <c r="U159" s="1">
        <v>8</v>
      </c>
      <c r="V159" s="1">
        <f t="shared" si="37"/>
        <v>0.42959830866807613</v>
      </c>
      <c r="W159" s="4">
        <v>0.51900000000000002</v>
      </c>
      <c r="X159" s="4">
        <v>2.4809999999999999</v>
      </c>
      <c r="Y159" s="1">
        <v>4</v>
      </c>
      <c r="Z159" s="1">
        <v>4</v>
      </c>
      <c r="AA159" s="1">
        <f t="shared" si="38"/>
        <v>0.20918984280532046</v>
      </c>
      <c r="AB159" s="1">
        <v>1</v>
      </c>
      <c r="AC159" s="1">
        <v>2</v>
      </c>
      <c r="AD159" s="1">
        <v>1</v>
      </c>
      <c r="AE159" s="1">
        <v>0</v>
      </c>
      <c r="AF159" s="1">
        <f t="shared" si="40"/>
        <v>0</v>
      </c>
      <c r="AH159" s="1">
        <f t="shared" si="42"/>
        <v>5.4051055292468848E-2</v>
      </c>
      <c r="AI159" s="1">
        <f t="shared" si="43"/>
        <v>6.6428655235413428E-2</v>
      </c>
      <c r="AJ159" s="1">
        <f t="shared" si="49"/>
        <v>0</v>
      </c>
      <c r="AK159" s="1">
        <f t="shared" si="45"/>
        <v>1.8683918681540053</v>
      </c>
      <c r="AL159" s="1" t="b">
        <f t="shared" si="46"/>
        <v>0</v>
      </c>
      <c r="AM159" s="1">
        <f t="shared" si="47"/>
        <v>6.3178300267542911E-2</v>
      </c>
      <c r="AN159" s="1" t="b">
        <f t="shared" si="48"/>
        <v>0</v>
      </c>
      <c r="AO159" s="1">
        <v>9.4879999999999995</v>
      </c>
    </row>
    <row r="160" spans="1:41">
      <c r="A160" s="7">
        <v>157</v>
      </c>
      <c r="B160" s="7" t="s">
        <v>98</v>
      </c>
      <c r="C160" s="7" t="s">
        <v>50</v>
      </c>
      <c r="D160" s="7" t="s">
        <v>98</v>
      </c>
      <c r="E160" s="7" t="s">
        <v>50</v>
      </c>
      <c r="F160" s="2" t="b">
        <f t="shared" si="41"/>
        <v>0</v>
      </c>
      <c r="G160" s="2" t="b">
        <f t="shared" si="39"/>
        <v>0</v>
      </c>
      <c r="H160" s="1" t="s">
        <v>298</v>
      </c>
      <c r="M160" s="1">
        <f>PRODUCT(SUM(PRODUCT(R160,overview!$J$8),PRODUCT(W160,overview!$K$8),PRODUCT(AB160,overview!$L$8)),1/SUM(overview!$J$8:$L$8))</f>
        <v>0.33299999999999996</v>
      </c>
      <c r="N160" s="1">
        <f>PRODUCT(SUM(PRODUCT(S160,overview!$J$8),PRODUCT(X160,overview!$K$8),PRODUCT(AC160,overview!$L$8)),1/SUM(overview!$J$8:$L$8))</f>
        <v>2.6669999999999998</v>
      </c>
      <c r="O160" s="1">
        <f t="shared" si="35"/>
        <v>6</v>
      </c>
      <c r="P160" s="1">
        <f t="shared" si="36"/>
        <v>0</v>
      </c>
      <c r="Q160" s="1">
        <f t="shared" si="34"/>
        <v>0</v>
      </c>
      <c r="R160" s="1">
        <v>0.33300000000000002</v>
      </c>
      <c r="S160" s="1">
        <v>2.6669999999999998</v>
      </c>
      <c r="T160" s="1">
        <v>1</v>
      </c>
      <c r="U160" s="1">
        <v>0</v>
      </c>
      <c r="V160" s="1">
        <f t="shared" si="37"/>
        <v>0</v>
      </c>
      <c r="W160" s="4">
        <v>0.33300000000000002</v>
      </c>
      <c r="X160" s="4">
        <v>2.6669999999999998</v>
      </c>
      <c r="Y160" s="1">
        <v>5</v>
      </c>
      <c r="Z160" s="1">
        <v>0</v>
      </c>
      <c r="AA160" s="1">
        <f t="shared" si="38"/>
        <v>0</v>
      </c>
      <c r="AB160" s="1">
        <v>0.33300000000000002</v>
      </c>
      <c r="AC160" s="1">
        <v>2.6669999999999998</v>
      </c>
      <c r="AD160" s="1">
        <v>0</v>
      </c>
      <c r="AE160" s="1">
        <v>0</v>
      </c>
      <c r="AF160" s="1" t="e">
        <f t="shared" si="40"/>
        <v>#DIV/0!</v>
      </c>
      <c r="AH160" s="1">
        <f t="shared" si="42"/>
        <v>7.0045957314223403E-2</v>
      </c>
      <c r="AI160" s="1">
        <f t="shared" si="43"/>
        <v>8.7000717194020763E-2</v>
      </c>
      <c r="AJ160" s="1">
        <f t="shared" si="49"/>
        <v>0</v>
      </c>
      <c r="AK160" s="1">
        <f t="shared" si="45"/>
        <v>2.0034368608751834</v>
      </c>
      <c r="AL160" s="1" t="b">
        <f t="shared" si="46"/>
        <v>0</v>
      </c>
      <c r="AM160" s="1">
        <f t="shared" si="47"/>
        <v>5.3254050995867434E-2</v>
      </c>
      <c r="AN160" s="1" t="b">
        <f t="shared" si="48"/>
        <v>0</v>
      </c>
      <c r="AO160" s="1">
        <v>9.4879999999999995</v>
      </c>
    </row>
    <row r="161" spans="1:41">
      <c r="A161" s="7">
        <v>158</v>
      </c>
      <c r="B161" s="7" t="s">
        <v>75</v>
      </c>
      <c r="C161" s="7" t="s">
        <v>1</v>
      </c>
      <c r="D161" s="7" t="s">
        <v>75</v>
      </c>
      <c r="E161" s="7" t="s">
        <v>1</v>
      </c>
      <c r="F161" s="2" t="b">
        <f t="shared" si="41"/>
        <v>0</v>
      </c>
      <c r="G161" s="2" t="b">
        <f t="shared" si="39"/>
        <v>0</v>
      </c>
      <c r="H161" s="1" t="s">
        <v>298</v>
      </c>
      <c r="M161" s="1">
        <f>PRODUCT(SUM(PRODUCT(R161,overview!$J$8),PRODUCT(W161,overview!$K$8),PRODUCT(AB161,overview!$L$8)),1/SUM(overview!$J$8:$L$8))</f>
        <v>1.0613333333333332</v>
      </c>
      <c r="N161" s="1">
        <f>PRODUCT(SUM(PRODUCT(S161,overview!$J$8),PRODUCT(X161,overview!$K$8),PRODUCT(AC161,overview!$L$8)),1/SUM(overview!$J$8:$L$8))</f>
        <v>1.9386666666666668</v>
      </c>
      <c r="O161" s="1">
        <f t="shared" si="35"/>
        <v>10</v>
      </c>
      <c r="P161" s="1">
        <f t="shared" si="36"/>
        <v>2</v>
      </c>
      <c r="Q161" s="1">
        <f t="shared" si="34"/>
        <v>0.10949105914718019</v>
      </c>
      <c r="R161" s="1">
        <v>1.022</v>
      </c>
      <c r="S161" s="1">
        <v>1.978</v>
      </c>
      <c r="T161" s="1">
        <v>4</v>
      </c>
      <c r="U161" s="1">
        <v>0</v>
      </c>
      <c r="V161" s="1">
        <f t="shared" si="37"/>
        <v>0</v>
      </c>
      <c r="W161" s="4">
        <v>1.0840000000000001</v>
      </c>
      <c r="X161" s="4">
        <v>1.9159999999999999</v>
      </c>
      <c r="Y161" s="1">
        <v>6</v>
      </c>
      <c r="Z161" s="1">
        <v>2</v>
      </c>
      <c r="AA161" s="1">
        <f t="shared" si="38"/>
        <v>0.18858733472512182</v>
      </c>
      <c r="AB161" s="1">
        <v>1</v>
      </c>
      <c r="AC161" s="1">
        <v>2</v>
      </c>
      <c r="AD161" s="1">
        <v>0</v>
      </c>
      <c r="AE161" s="1">
        <v>0</v>
      </c>
      <c r="AF161" s="1" t="e">
        <f t="shared" si="40"/>
        <v>#DIV/0!</v>
      </c>
      <c r="AH161" s="1">
        <f t="shared" si="42"/>
        <v>6.9823630854749422E-2</v>
      </c>
      <c r="AI161" s="1">
        <f t="shared" si="43"/>
        <v>9.4931551499348107E-2</v>
      </c>
      <c r="AJ161" s="1">
        <f t="shared" si="49"/>
        <v>0</v>
      </c>
      <c r="AK161" s="1">
        <f t="shared" si="45"/>
        <v>9.6891715582085799E-2</v>
      </c>
      <c r="AL161" s="1" t="b">
        <f t="shared" si="46"/>
        <v>0</v>
      </c>
      <c r="AM161" s="1">
        <f t="shared" si="47"/>
        <v>4.7693829473730083E-2</v>
      </c>
      <c r="AN161" s="1" t="b">
        <f t="shared" si="48"/>
        <v>0</v>
      </c>
      <c r="AO161" s="1">
        <v>9.4879999999999995</v>
      </c>
    </row>
    <row r="162" spans="1:41">
      <c r="A162" s="7">
        <v>159</v>
      </c>
      <c r="B162" s="7" t="s">
        <v>51</v>
      </c>
      <c r="C162" s="7" t="s">
        <v>52</v>
      </c>
      <c r="D162" s="7" t="s">
        <v>51</v>
      </c>
      <c r="E162" s="7" t="s">
        <v>52</v>
      </c>
      <c r="F162" s="2" t="b">
        <f t="shared" si="41"/>
        <v>0</v>
      </c>
      <c r="G162" s="2" t="b">
        <f t="shared" si="39"/>
        <v>0</v>
      </c>
      <c r="H162" s="1" t="s">
        <v>298</v>
      </c>
      <c r="I162" s="1" t="s">
        <v>193</v>
      </c>
      <c r="J162" s="1" t="s">
        <v>290</v>
      </c>
      <c r="M162" s="1">
        <f>PRODUCT(SUM(PRODUCT(R162,overview!$J$8),PRODUCT(W162,overview!$K$8),PRODUCT(AB162,overview!$L$8)),1/SUM(overview!$J$8:$L$8))</f>
        <v>0.33299999999999996</v>
      </c>
      <c r="N162" s="1">
        <f>PRODUCT(SUM(PRODUCT(S162,overview!$J$8),PRODUCT(X162,overview!$K$8),PRODUCT(AC162,overview!$L$8)),1/SUM(overview!$J$8:$L$8))</f>
        <v>2.6669999999999998</v>
      </c>
      <c r="O162" s="1">
        <f t="shared" si="35"/>
        <v>5</v>
      </c>
      <c r="P162" s="1">
        <f t="shared" si="36"/>
        <v>0</v>
      </c>
      <c r="Q162" s="1">
        <f t="shared" si="34"/>
        <v>0</v>
      </c>
      <c r="R162" s="1">
        <v>0.33300000000000002</v>
      </c>
      <c r="S162" s="1">
        <v>2.6669999999999998</v>
      </c>
      <c r="T162" s="1">
        <v>4</v>
      </c>
      <c r="U162" s="1">
        <v>0</v>
      </c>
      <c r="V162" s="1">
        <f t="shared" si="37"/>
        <v>0</v>
      </c>
      <c r="W162" s="4">
        <v>0.33300000000000002</v>
      </c>
      <c r="X162" s="4">
        <v>2.6669999999999998</v>
      </c>
      <c r="Y162" s="1">
        <v>1</v>
      </c>
      <c r="Z162" s="1">
        <v>0</v>
      </c>
      <c r="AA162" s="1">
        <f t="shared" si="38"/>
        <v>0</v>
      </c>
      <c r="AB162" s="1">
        <v>0.33300000000000002</v>
      </c>
      <c r="AC162" s="1">
        <v>2.6669999999999998</v>
      </c>
      <c r="AD162" s="1">
        <v>0</v>
      </c>
      <c r="AE162" s="1">
        <v>0</v>
      </c>
      <c r="AF162" s="1" t="e">
        <f t="shared" si="40"/>
        <v>#DIV/0!</v>
      </c>
      <c r="AH162" s="1">
        <f t="shared" si="42"/>
        <v>8.475182057811731E-2</v>
      </c>
      <c r="AI162" s="1">
        <f t="shared" si="43"/>
        <v>9.1142160529426211E-2</v>
      </c>
      <c r="AJ162" s="1">
        <f t="shared" si="49"/>
        <v>0</v>
      </c>
      <c r="AK162" s="1">
        <f t="shared" si="45"/>
        <v>5.2439636182370206</v>
      </c>
      <c r="AL162" s="1" t="b">
        <f t="shared" si="46"/>
        <v>0</v>
      </c>
      <c r="AM162" s="1">
        <f t="shared" si="47"/>
        <v>8.3990026471594729E-6</v>
      </c>
      <c r="AN162" s="1" t="b">
        <f t="shared" si="48"/>
        <v>0</v>
      </c>
      <c r="AO162" s="1">
        <v>9.4879999999999995</v>
      </c>
    </row>
    <row r="163" spans="1:41">
      <c r="A163" s="7">
        <v>160</v>
      </c>
      <c r="B163" s="7" t="s">
        <v>45</v>
      </c>
      <c r="C163" s="7" t="s">
        <v>46</v>
      </c>
      <c r="D163" s="7" t="s">
        <v>45</v>
      </c>
      <c r="E163" s="7" t="s">
        <v>46</v>
      </c>
      <c r="F163" s="2" t="b">
        <f t="shared" si="41"/>
        <v>0</v>
      </c>
      <c r="G163" s="2" t="b">
        <f t="shared" si="39"/>
        <v>0</v>
      </c>
      <c r="H163" s="1" t="s">
        <v>298</v>
      </c>
      <c r="M163" s="1">
        <f>PRODUCT(SUM(PRODUCT(R163,overview!$J$8),PRODUCT(W163,overview!$K$8),PRODUCT(AB163,overview!$L$8)),1/SUM(overview!$J$8:$L$8))</f>
        <v>1.0165952380952379</v>
      </c>
      <c r="N163" s="1">
        <f>PRODUCT(SUM(PRODUCT(S163,overview!$J$8),PRODUCT(X163,overview!$K$8),PRODUCT(AC163,overview!$L$8)),1/SUM(overview!$J$8:$L$8))</f>
        <v>1.9834047619047617</v>
      </c>
      <c r="O163" s="1">
        <f t="shared" si="35"/>
        <v>6</v>
      </c>
      <c r="P163" s="1">
        <f t="shared" si="36"/>
        <v>0</v>
      </c>
      <c r="Q163" s="1">
        <f t="shared" si="34"/>
        <v>0</v>
      </c>
      <c r="R163" s="1">
        <v>1.0169999999999999</v>
      </c>
      <c r="S163" s="1">
        <v>1.9830000000000001</v>
      </c>
      <c r="T163" s="1">
        <v>3</v>
      </c>
      <c r="U163" s="1">
        <v>0</v>
      </c>
      <c r="V163" s="1">
        <f t="shared" si="37"/>
        <v>0</v>
      </c>
      <c r="W163" s="4">
        <v>1.0169999999999999</v>
      </c>
      <c r="X163" s="4">
        <v>1.9830000000000001</v>
      </c>
      <c r="Y163" s="1">
        <v>3</v>
      </c>
      <c r="Z163" s="1">
        <v>0</v>
      </c>
      <c r="AA163" s="1">
        <f t="shared" si="38"/>
        <v>0</v>
      </c>
      <c r="AB163" s="1">
        <v>1</v>
      </c>
      <c r="AC163" s="1">
        <v>2</v>
      </c>
      <c r="AD163" s="1">
        <v>0</v>
      </c>
      <c r="AE163" s="1">
        <v>0</v>
      </c>
      <c r="AF163" s="1" t="e">
        <f t="shared" si="40"/>
        <v>#DIV/0!</v>
      </c>
      <c r="AH163" s="1">
        <f t="shared" si="42"/>
        <v>9.5624537768094514E-2</v>
      </c>
      <c r="AI163" s="1">
        <f t="shared" si="43"/>
        <v>9.9505593288054334E-2</v>
      </c>
      <c r="AJ163" s="1">
        <f t="shared" si="49"/>
        <v>0.34677386442476427</v>
      </c>
      <c r="AK163" s="1">
        <f t="shared" si="45"/>
        <v>33.096304440377871</v>
      </c>
      <c r="AL163" s="1" t="b">
        <f t="shared" si="46"/>
        <v>1</v>
      </c>
      <c r="AM163" s="1">
        <f t="shared" si="47"/>
        <v>9.2512616142632162E-2</v>
      </c>
      <c r="AN163" s="1" t="b">
        <f t="shared" si="48"/>
        <v>0</v>
      </c>
      <c r="AO163" s="1">
        <v>9.4879999999999995</v>
      </c>
    </row>
    <row r="164" spans="1:41">
      <c r="A164" s="7">
        <v>161</v>
      </c>
      <c r="B164" s="7" t="s">
        <v>90</v>
      </c>
      <c r="C164" s="7" t="s">
        <v>91</v>
      </c>
      <c r="D164" s="7" t="s">
        <v>90</v>
      </c>
      <c r="E164" s="7" t="s">
        <v>91</v>
      </c>
      <c r="F164" s="2" t="b">
        <f t="shared" si="41"/>
        <v>0</v>
      </c>
      <c r="G164" s="2" t="b">
        <f t="shared" si="39"/>
        <v>0</v>
      </c>
      <c r="H164" s="1" t="s">
        <v>298</v>
      </c>
      <c r="J164" s="1" t="s">
        <v>195</v>
      </c>
      <c r="M164" s="1">
        <f>PRODUCT(SUM(PRODUCT(R164,overview!$J$8),PRODUCT(W164,overview!$K$8),PRODUCT(AB164,overview!$L$8)),1/SUM(overview!$J$8:$L$8))</f>
        <v>0</v>
      </c>
      <c r="N164" s="1">
        <f>PRODUCT(SUM(PRODUCT(S164,overview!$J$8),PRODUCT(X164,overview!$K$8),PRODUCT(AC164,overview!$L$8)),1/SUM(overview!$J$8:$L$8))</f>
        <v>3</v>
      </c>
      <c r="O164" s="1">
        <f t="shared" si="35"/>
        <v>0</v>
      </c>
      <c r="P164" s="1">
        <f t="shared" si="36"/>
        <v>0</v>
      </c>
      <c r="Q164" s="1" t="e">
        <f t="shared" si="34"/>
        <v>#DIV/0!</v>
      </c>
      <c r="R164" s="1">
        <v>0</v>
      </c>
      <c r="S164" s="1">
        <v>3</v>
      </c>
      <c r="T164" s="1">
        <v>0</v>
      </c>
      <c r="U164" s="1">
        <v>0</v>
      </c>
      <c r="V164" s="1" t="e">
        <f t="shared" si="37"/>
        <v>#DIV/0!</v>
      </c>
      <c r="W164" s="4">
        <v>0</v>
      </c>
      <c r="X164" s="4">
        <v>3</v>
      </c>
      <c r="Y164" s="1">
        <v>0</v>
      </c>
      <c r="Z164" s="1">
        <v>0</v>
      </c>
      <c r="AA164" s="1" t="e">
        <f t="shared" si="38"/>
        <v>#DIV/0!</v>
      </c>
      <c r="AB164" s="1">
        <v>0</v>
      </c>
      <c r="AC164" s="1">
        <v>3</v>
      </c>
      <c r="AD164" s="1">
        <v>0</v>
      </c>
      <c r="AE164" s="1">
        <v>0</v>
      </c>
      <c r="AF164" s="1" t="e">
        <f t="shared" si="40"/>
        <v>#DIV/0!</v>
      </c>
      <c r="AH164" s="1">
        <f t="shared" si="42"/>
        <v>7.6496163682864451E-2</v>
      </c>
      <c r="AI164" s="1">
        <f t="shared" si="43"/>
        <v>2.3346564731749481E-2</v>
      </c>
      <c r="AJ164" s="1">
        <f t="shared" si="49"/>
        <v>0.69354772884952853</v>
      </c>
      <c r="AK164" s="1">
        <f t="shared" si="45"/>
        <v>98.922947235612298</v>
      </c>
      <c r="AL164" s="1" t="b">
        <f t="shared" si="46"/>
        <v>1</v>
      </c>
      <c r="AM164" s="1">
        <f t="shared" si="47"/>
        <v>0.42665015017615227</v>
      </c>
      <c r="AN164" s="1" t="b">
        <f t="shared" si="48"/>
        <v>0</v>
      </c>
      <c r="AO164" s="1">
        <v>9.4879999999999995</v>
      </c>
    </row>
    <row r="165" spans="1:41">
      <c r="A165" s="7">
        <v>162</v>
      </c>
      <c r="B165" s="7" t="s">
        <v>69</v>
      </c>
      <c r="C165" s="7" t="s">
        <v>70</v>
      </c>
      <c r="D165" s="7" t="s">
        <v>69</v>
      </c>
      <c r="E165" s="7" t="s">
        <v>70</v>
      </c>
      <c r="F165" s="2" t="b">
        <f t="shared" si="41"/>
        <v>0</v>
      </c>
      <c r="G165" s="2" t="b">
        <f t="shared" si="39"/>
        <v>0</v>
      </c>
      <c r="H165" s="1" t="s">
        <v>298</v>
      </c>
      <c r="I165" s="1" t="s">
        <v>183</v>
      </c>
      <c r="M165" s="1">
        <f>PRODUCT(SUM(PRODUCT(R165,overview!$J$8),PRODUCT(W165,overview!$K$8),PRODUCT(AB165,overview!$L$8)),1/SUM(overview!$J$8:$L$8))</f>
        <v>1</v>
      </c>
      <c r="N165" s="1">
        <f>PRODUCT(SUM(PRODUCT(S165,overview!$J$8),PRODUCT(X165,overview!$K$8),PRODUCT(AC165,overview!$L$8)),1/SUM(overview!$J$8:$L$8))</f>
        <v>2</v>
      </c>
      <c r="O165" s="1">
        <f t="shared" si="35"/>
        <v>8</v>
      </c>
      <c r="P165" s="1">
        <f t="shared" si="36"/>
        <v>0</v>
      </c>
      <c r="Q165" s="1">
        <f t="shared" si="34"/>
        <v>0</v>
      </c>
      <c r="R165" s="1">
        <v>1</v>
      </c>
      <c r="S165" s="1">
        <v>2</v>
      </c>
      <c r="T165" s="1">
        <v>2</v>
      </c>
      <c r="U165" s="1">
        <v>0</v>
      </c>
      <c r="V165" s="1">
        <f t="shared" si="37"/>
        <v>0</v>
      </c>
      <c r="W165" s="4">
        <v>1</v>
      </c>
      <c r="X165" s="4">
        <v>2</v>
      </c>
      <c r="Y165" s="1">
        <v>6</v>
      </c>
      <c r="Z165" s="1">
        <v>0</v>
      </c>
      <c r="AA165" s="1">
        <f t="shared" si="38"/>
        <v>0</v>
      </c>
      <c r="AB165" s="1">
        <v>1</v>
      </c>
      <c r="AC165" s="1">
        <v>2</v>
      </c>
      <c r="AD165" s="1">
        <v>0</v>
      </c>
      <c r="AE165" s="1">
        <v>0</v>
      </c>
      <c r="AF165" s="1" t="e">
        <f t="shared" si="40"/>
        <v>#DIV/0!</v>
      </c>
      <c r="AH165" s="1">
        <f t="shared" si="42"/>
        <v>8.1887689844334768E-2</v>
      </c>
      <c r="AI165" s="1">
        <f t="shared" si="43"/>
        <v>2.14711540179502E-2</v>
      </c>
      <c r="AJ165" s="1">
        <f t="shared" si="49"/>
        <v>0.76892095989259934</v>
      </c>
      <c r="AK165" s="1">
        <f t="shared" si="45"/>
        <v>243.70926226080391</v>
      </c>
      <c r="AL165" s="1" t="b">
        <f t="shared" si="46"/>
        <v>1</v>
      </c>
      <c r="AM165" s="1">
        <f t="shared" si="47"/>
        <v>0.99830041539513881</v>
      </c>
      <c r="AN165" s="1" t="b">
        <f t="shared" si="48"/>
        <v>0</v>
      </c>
      <c r="AO165" s="1">
        <v>9.4879999999999995</v>
      </c>
    </row>
    <row r="166" spans="1:41">
      <c r="A166" s="7">
        <v>163</v>
      </c>
      <c r="B166" s="7" t="s">
        <v>79</v>
      </c>
      <c r="C166" s="7" t="s">
        <v>48</v>
      </c>
      <c r="D166" s="7" t="s">
        <v>79</v>
      </c>
      <c r="E166" s="7" t="s">
        <v>48</v>
      </c>
      <c r="F166" s="2" t="b">
        <f t="shared" si="41"/>
        <v>0</v>
      </c>
      <c r="G166" s="2" t="b">
        <f t="shared" si="39"/>
        <v>0</v>
      </c>
      <c r="H166" s="1" t="s">
        <v>298</v>
      </c>
      <c r="J166" s="1" t="s">
        <v>186</v>
      </c>
      <c r="M166" s="1">
        <f>PRODUCT(SUM(PRODUCT(R166,overview!$J$8),PRODUCT(W166,overview!$K$8),PRODUCT(AB166,overview!$L$8)),1/SUM(overview!$J$8:$L$8))</f>
        <v>1.0428809523809524</v>
      </c>
      <c r="N166" s="1">
        <f>PRODUCT(SUM(PRODUCT(S166,overview!$J$8),PRODUCT(X166,overview!$K$8),PRODUCT(AC166,overview!$L$8)),1/SUM(overview!$J$8:$L$8))</f>
        <v>1.9571190476190474</v>
      </c>
      <c r="O166" s="1">
        <f t="shared" si="35"/>
        <v>12</v>
      </c>
      <c r="P166" s="1">
        <f t="shared" si="36"/>
        <v>5</v>
      </c>
      <c r="Q166" s="1">
        <f t="shared" si="34"/>
        <v>0.22202723471899496</v>
      </c>
      <c r="R166" s="1">
        <v>0.93899999999999995</v>
      </c>
      <c r="S166" s="1">
        <v>2.0609999999999999</v>
      </c>
      <c r="T166" s="1">
        <v>4</v>
      </c>
      <c r="U166" s="1">
        <v>2</v>
      </c>
      <c r="V166" s="1">
        <f t="shared" si="37"/>
        <v>0.22780203784570596</v>
      </c>
      <c r="W166" s="4">
        <v>1.0860000000000001</v>
      </c>
      <c r="X166" s="4">
        <v>1.9139999999999999</v>
      </c>
      <c r="Y166" s="1">
        <v>8</v>
      </c>
      <c r="Z166" s="1">
        <v>3</v>
      </c>
      <c r="AA166" s="1">
        <f t="shared" si="38"/>
        <v>0.21277429467084641</v>
      </c>
      <c r="AB166" s="1">
        <v>1.333</v>
      </c>
      <c r="AC166" s="1">
        <v>1.667</v>
      </c>
      <c r="AD166" s="1">
        <v>0</v>
      </c>
      <c r="AE166" s="1">
        <v>0</v>
      </c>
      <c r="AF166" s="1" t="e">
        <f t="shared" si="40"/>
        <v>#DIV/0!</v>
      </c>
      <c r="AH166" s="1">
        <f t="shared" si="42"/>
        <v>6.4147373143936579E-2</v>
      </c>
      <c r="AI166" s="1">
        <f t="shared" si="43"/>
        <v>1.9843048258369647E-2</v>
      </c>
      <c r="AJ166" s="1">
        <f t="shared" si="49"/>
        <v>0.69354772884952864</v>
      </c>
      <c r="AK166" s="1">
        <f t="shared" si="45"/>
        <v>527.98490849574523</v>
      </c>
      <c r="AL166" s="1" t="b">
        <f t="shared" si="46"/>
        <v>1</v>
      </c>
      <c r="AM166" s="1">
        <f t="shared" si="47"/>
        <v>2.3755536663186256</v>
      </c>
      <c r="AN166" s="1" t="b">
        <f t="shared" si="48"/>
        <v>0</v>
      </c>
      <c r="AO166" s="1">
        <v>9.4879999999999995</v>
      </c>
    </row>
    <row r="167" spans="1:41">
      <c r="A167" s="7">
        <v>164</v>
      </c>
      <c r="B167" s="7" t="s">
        <v>45</v>
      </c>
      <c r="C167" s="7" t="s">
        <v>46</v>
      </c>
      <c r="D167" s="7" t="s">
        <v>45</v>
      </c>
      <c r="E167" s="7" t="s">
        <v>46</v>
      </c>
      <c r="F167" s="2" t="b">
        <f t="shared" si="41"/>
        <v>0</v>
      </c>
      <c r="G167" s="2" t="b">
        <f t="shared" si="39"/>
        <v>0</v>
      </c>
      <c r="H167" s="1" t="s">
        <v>298</v>
      </c>
      <c r="M167" s="1">
        <f>PRODUCT(SUM(PRODUCT(R167,overview!$J$8),PRODUCT(W167,overview!$K$8),PRODUCT(AB167,overview!$L$8)),1/SUM(overview!$J$8:$L$8))</f>
        <v>1.018142857142857</v>
      </c>
      <c r="N167" s="1">
        <f>PRODUCT(SUM(PRODUCT(S167,overview!$J$8),PRODUCT(X167,overview!$K$8),PRODUCT(AC167,overview!$L$8)),1/SUM(overview!$J$8:$L$8))</f>
        <v>1.9818571428571428</v>
      </c>
      <c r="O167" s="1">
        <f t="shared" si="35"/>
        <v>9</v>
      </c>
      <c r="P167" s="1">
        <f t="shared" si="36"/>
        <v>0</v>
      </c>
      <c r="Q167" s="1">
        <f t="shared" si="34"/>
        <v>0</v>
      </c>
      <c r="R167" s="1">
        <v>1.012</v>
      </c>
      <c r="S167" s="1">
        <v>1.988</v>
      </c>
      <c r="T167" s="1">
        <v>3</v>
      </c>
      <c r="U167" s="1">
        <v>0</v>
      </c>
      <c r="V167" s="1">
        <f t="shared" si="37"/>
        <v>0</v>
      </c>
      <c r="W167" s="4">
        <v>1.022</v>
      </c>
      <c r="X167" s="4">
        <v>1.978</v>
      </c>
      <c r="Y167" s="1">
        <v>6</v>
      </c>
      <c r="Z167" s="1">
        <v>0</v>
      </c>
      <c r="AA167" s="1">
        <f t="shared" si="38"/>
        <v>0</v>
      </c>
      <c r="AB167" s="1">
        <v>1</v>
      </c>
      <c r="AC167" s="1">
        <v>2</v>
      </c>
      <c r="AD167" s="1">
        <v>0</v>
      </c>
      <c r="AE167" s="1">
        <v>0</v>
      </c>
      <c r="AF167" s="1" t="e">
        <f t="shared" si="40"/>
        <v>#DIV/0!</v>
      </c>
      <c r="AH167" s="1">
        <f t="shared" si="42"/>
        <v>6.0446563154863298E-2</v>
      </c>
      <c r="AI167" s="1">
        <f t="shared" si="43"/>
        <v>2.1763343251115095E-2</v>
      </c>
      <c r="AJ167" s="1">
        <f t="shared" si="49"/>
        <v>0.69354772884952864</v>
      </c>
      <c r="AK167" s="1">
        <f t="shared" si="45"/>
        <v>519.05300634067237</v>
      </c>
      <c r="AL167" s="1" t="b">
        <f t="shared" si="46"/>
        <v>1</v>
      </c>
      <c r="AM167" s="1">
        <f t="shared" si="47"/>
        <v>1.9433471144731955</v>
      </c>
      <c r="AN167" s="1" t="b">
        <f t="shared" si="48"/>
        <v>0</v>
      </c>
      <c r="AO167" s="1">
        <v>9.4879999999999995</v>
      </c>
    </row>
    <row r="168" spans="1:41">
      <c r="A168" s="7">
        <v>165</v>
      </c>
      <c r="B168" s="7" t="s">
        <v>28</v>
      </c>
      <c r="C168" s="7" t="s">
        <v>29</v>
      </c>
      <c r="D168" s="7" t="s">
        <v>101</v>
      </c>
      <c r="E168" s="7" t="s">
        <v>29</v>
      </c>
      <c r="F168" s="2" t="b">
        <f t="shared" si="41"/>
        <v>1</v>
      </c>
      <c r="G168" s="2" t="b">
        <f t="shared" si="39"/>
        <v>0</v>
      </c>
      <c r="H168" s="1" t="s">
        <v>298</v>
      </c>
      <c r="J168" s="1" t="s">
        <v>195</v>
      </c>
      <c r="M168" s="1">
        <f>PRODUCT(SUM(PRODUCT(R168,overview!$J$8),PRODUCT(W168,overview!$K$8),PRODUCT(AB168,overview!$L$8)),1/SUM(overview!$J$8:$L$8))</f>
        <v>0.67278571428571432</v>
      </c>
      <c r="N168" s="1">
        <f>PRODUCT(SUM(PRODUCT(S168,overview!$J$8),PRODUCT(X168,overview!$K$8),PRODUCT(AC168,overview!$L$8)),1/SUM(overview!$J$8:$L$8))</f>
        <v>2.3272142857142857</v>
      </c>
      <c r="O168" s="1">
        <f t="shared" si="35"/>
        <v>12</v>
      </c>
      <c r="P168" s="1">
        <f t="shared" si="36"/>
        <v>3</v>
      </c>
      <c r="Q168" s="1">
        <f t="shared" si="34"/>
        <v>7.2273717810994134E-2</v>
      </c>
      <c r="R168" s="1">
        <v>0.66700000000000004</v>
      </c>
      <c r="S168" s="1">
        <v>2.3330000000000002</v>
      </c>
      <c r="T168" s="1">
        <v>4</v>
      </c>
      <c r="U168" s="1">
        <v>0</v>
      </c>
      <c r="V168" s="1">
        <f t="shared" si="37"/>
        <v>0</v>
      </c>
      <c r="W168" s="4">
        <v>0.67600000000000005</v>
      </c>
      <c r="X168" s="4">
        <v>2.3239999999999998</v>
      </c>
      <c r="Y168" s="1">
        <v>7</v>
      </c>
      <c r="Z168" s="1">
        <v>3</v>
      </c>
      <c r="AA168" s="1">
        <f t="shared" si="38"/>
        <v>0.12466191295795427</v>
      </c>
      <c r="AB168" s="1">
        <v>0.66700000000000004</v>
      </c>
      <c r="AC168" s="1">
        <v>2.3330000000000002</v>
      </c>
      <c r="AD168" s="1">
        <v>1</v>
      </c>
      <c r="AE168" s="1">
        <v>0</v>
      </c>
      <c r="AF168" s="1">
        <f t="shared" si="40"/>
        <v>0</v>
      </c>
      <c r="AH168" s="1">
        <f t="shared" si="42"/>
        <v>4.9904732364409787E-2</v>
      </c>
      <c r="AI168" s="1">
        <f t="shared" si="43"/>
        <v>2.077667790710323E-2</v>
      </c>
      <c r="AJ168" s="1">
        <f t="shared" si="49"/>
        <v>0.62216924910607863</v>
      </c>
      <c r="AK168" s="1">
        <f t="shared" si="45"/>
        <v>326.48598648755137</v>
      </c>
      <c r="AL168" s="1" t="b">
        <f t="shared" si="46"/>
        <v>1</v>
      </c>
      <c r="AM168" s="1">
        <f t="shared" si="47"/>
        <v>0.54975888967512043</v>
      </c>
      <c r="AN168" s="1" t="b">
        <f t="shared" si="48"/>
        <v>0</v>
      </c>
      <c r="AO168" s="1">
        <v>9.4879999999999995</v>
      </c>
    </row>
    <row r="169" spans="1:41">
      <c r="A169" s="7">
        <v>166</v>
      </c>
      <c r="B169" s="7" t="s">
        <v>75</v>
      </c>
      <c r="C169" s="7" t="s">
        <v>1</v>
      </c>
      <c r="D169" s="7" t="s">
        <v>38</v>
      </c>
      <c r="E169" s="7" t="s">
        <v>1</v>
      </c>
      <c r="F169" s="2" t="b">
        <f t="shared" si="41"/>
        <v>1</v>
      </c>
      <c r="G169" s="2" t="b">
        <f t="shared" si="39"/>
        <v>1</v>
      </c>
      <c r="H169" s="1" t="s">
        <v>298</v>
      </c>
      <c r="I169" s="1" t="s">
        <v>183</v>
      </c>
      <c r="M169" s="1">
        <f>PRODUCT(SUM(PRODUCT(R169,overview!$J$8),PRODUCT(W169,overview!$K$8),PRODUCT(AB169,overview!$L$8)),1/SUM(overview!$J$8:$L$8))</f>
        <v>0.61747619047619051</v>
      </c>
      <c r="N169" s="1">
        <f>PRODUCT(SUM(PRODUCT(S169,overview!$J$8),PRODUCT(X169,overview!$K$8),PRODUCT(AC169,overview!$L$8)),1/SUM(overview!$J$8:$L$8))</f>
        <v>2.3825238095238097</v>
      </c>
      <c r="O169" s="1">
        <f t="shared" si="35"/>
        <v>5</v>
      </c>
      <c r="P169" s="1">
        <f t="shared" si="36"/>
        <v>6</v>
      </c>
      <c r="Q169" s="1">
        <f t="shared" si="34"/>
        <v>0.31100273819279284</v>
      </c>
      <c r="R169" s="1">
        <v>1.012</v>
      </c>
      <c r="S169" s="1">
        <v>1.988</v>
      </c>
      <c r="T169" s="1">
        <v>2</v>
      </c>
      <c r="U169" s="1">
        <v>0</v>
      </c>
      <c r="V169" s="1">
        <f t="shared" si="37"/>
        <v>0</v>
      </c>
      <c r="W169" s="4">
        <v>0.40500000000000003</v>
      </c>
      <c r="X169" s="4">
        <v>2.5950000000000002</v>
      </c>
      <c r="Y169" s="1">
        <v>3</v>
      </c>
      <c r="Z169" s="1">
        <v>4</v>
      </c>
      <c r="AA169" s="1">
        <f t="shared" si="38"/>
        <v>0.20809248554913293</v>
      </c>
      <c r="AB169" s="1">
        <v>0.83099999999999996</v>
      </c>
      <c r="AC169" s="1">
        <v>2.169</v>
      </c>
      <c r="AD169" s="1">
        <v>0</v>
      </c>
      <c r="AE169" s="1">
        <v>2</v>
      </c>
      <c r="AF169" s="1" t="e">
        <f t="shared" si="40"/>
        <v>#DIV/0!</v>
      </c>
      <c r="AH169" s="1">
        <f t="shared" si="42"/>
        <v>4.9904732364409787E-2</v>
      </c>
      <c r="AI169" s="1">
        <f t="shared" si="43"/>
        <v>2.0776677907103237E-2</v>
      </c>
      <c r="AJ169" s="1">
        <f t="shared" si="49"/>
        <v>0.62216924910607863</v>
      </c>
      <c r="AK169" s="1">
        <f t="shared" si="45"/>
        <v>250.92911630328294</v>
      </c>
      <c r="AL169" s="1" t="b">
        <f t="shared" si="46"/>
        <v>1</v>
      </c>
      <c r="AM169" s="1">
        <f t="shared" si="47"/>
        <v>0.14252657574452837</v>
      </c>
      <c r="AN169" s="1" t="b">
        <f t="shared" si="48"/>
        <v>0</v>
      </c>
      <c r="AO169" s="1">
        <v>9.4879999999999995</v>
      </c>
    </row>
    <row r="170" spans="1:41">
      <c r="A170" s="7">
        <v>167</v>
      </c>
      <c r="B170" s="7" t="s">
        <v>45</v>
      </c>
      <c r="C170" s="7" t="s">
        <v>46</v>
      </c>
      <c r="D170" s="7" t="s">
        <v>45</v>
      </c>
      <c r="E170" s="7" t="s">
        <v>46</v>
      </c>
      <c r="F170" s="2" t="b">
        <f t="shared" si="41"/>
        <v>0</v>
      </c>
      <c r="G170" s="2" t="b">
        <f t="shared" si="39"/>
        <v>0</v>
      </c>
      <c r="H170" s="1" t="s">
        <v>298</v>
      </c>
      <c r="I170" s="1" t="s">
        <v>183</v>
      </c>
      <c r="M170" s="1">
        <f>PRODUCT(SUM(PRODUCT(R170,overview!$J$8),PRODUCT(W170,overview!$K$8),PRODUCT(AB170,overview!$L$8)),1/SUM(overview!$J$8:$L$8))</f>
        <v>1.0165238095238094</v>
      </c>
      <c r="N170" s="1">
        <f>PRODUCT(SUM(PRODUCT(S170,overview!$J$8),PRODUCT(X170,overview!$K$8),PRODUCT(AC170,overview!$L$8)),1/SUM(overview!$J$8:$L$8))</f>
        <v>1.9834761904761904</v>
      </c>
      <c r="O170" s="1">
        <f t="shared" si="35"/>
        <v>7</v>
      </c>
      <c r="P170" s="1">
        <f t="shared" si="36"/>
        <v>0</v>
      </c>
      <c r="Q170" s="1">
        <f t="shared" si="34"/>
        <v>0</v>
      </c>
      <c r="R170" s="1">
        <v>1.0109999999999999</v>
      </c>
      <c r="S170" s="1">
        <v>1.9890000000000001</v>
      </c>
      <c r="T170" s="1">
        <v>2</v>
      </c>
      <c r="U170" s="1">
        <v>0</v>
      </c>
      <c r="V170" s="1">
        <f t="shared" si="37"/>
        <v>0</v>
      </c>
      <c r="W170" s="4">
        <v>1.02</v>
      </c>
      <c r="X170" s="4">
        <v>1.98</v>
      </c>
      <c r="Y170" s="1">
        <v>5</v>
      </c>
      <c r="Z170" s="1">
        <v>0</v>
      </c>
      <c r="AA170" s="1">
        <f t="shared" si="38"/>
        <v>0</v>
      </c>
      <c r="AB170" s="1">
        <v>1</v>
      </c>
      <c r="AC170" s="1">
        <v>2</v>
      </c>
      <c r="AD170" s="1">
        <v>0</v>
      </c>
      <c r="AE170" s="1">
        <v>0</v>
      </c>
      <c r="AF170" s="1" t="e">
        <f t="shared" si="40"/>
        <v>#DIV/0!</v>
      </c>
      <c r="AH170" s="1">
        <f t="shared" si="42"/>
        <v>5.0777188392276774E-2</v>
      </c>
      <c r="AI170" s="1">
        <f t="shared" si="43"/>
        <v>6.457155893088426E-2</v>
      </c>
      <c r="AJ170" s="1">
        <f t="shared" si="49"/>
        <v>0.62216924910607863</v>
      </c>
      <c r="AK170" s="1">
        <f t="shared" si="45"/>
        <v>191.10153178921968</v>
      </c>
      <c r="AL170" s="1" t="b">
        <f t="shared" si="46"/>
        <v>1</v>
      </c>
      <c r="AM170" s="1">
        <f t="shared" si="47"/>
        <v>7.6012354512577235E-3</v>
      </c>
      <c r="AN170" s="1" t="b">
        <f t="shared" si="48"/>
        <v>0</v>
      </c>
      <c r="AO170" s="1">
        <v>9.4879999999999995</v>
      </c>
    </row>
    <row r="171" spans="1:41">
      <c r="A171" s="7">
        <v>168</v>
      </c>
      <c r="B171" s="7" t="s">
        <v>83</v>
      </c>
      <c r="C171" s="7" t="s">
        <v>61</v>
      </c>
      <c r="D171" s="7" t="s">
        <v>83</v>
      </c>
      <c r="E171" s="7" t="s">
        <v>61</v>
      </c>
      <c r="F171" s="2" t="b">
        <f t="shared" si="41"/>
        <v>0</v>
      </c>
      <c r="G171" s="2" t="b">
        <f t="shared" si="39"/>
        <v>0</v>
      </c>
      <c r="H171" s="1" t="s">
        <v>298</v>
      </c>
      <c r="J171" s="1" t="s">
        <v>195</v>
      </c>
      <c r="M171" s="1">
        <f>PRODUCT(SUM(PRODUCT(R171,overview!$J$8),PRODUCT(W171,overview!$K$8),PRODUCT(AB171,overview!$L$8)),1/SUM(overview!$J$8:$L$8))</f>
        <v>1</v>
      </c>
      <c r="N171" s="1">
        <f>PRODUCT(SUM(PRODUCT(S171,overview!$J$8),PRODUCT(X171,overview!$K$8),PRODUCT(AC171,overview!$L$8)),1/SUM(overview!$J$8:$L$8))</f>
        <v>2</v>
      </c>
      <c r="O171" s="1">
        <f t="shared" si="35"/>
        <v>14</v>
      </c>
      <c r="P171" s="1">
        <f t="shared" si="36"/>
        <v>0</v>
      </c>
      <c r="Q171" s="1">
        <f t="shared" si="34"/>
        <v>0</v>
      </c>
      <c r="R171" s="1">
        <v>1</v>
      </c>
      <c r="S171" s="1">
        <v>2</v>
      </c>
      <c r="T171" s="1">
        <v>7</v>
      </c>
      <c r="U171" s="1">
        <v>0</v>
      </c>
      <c r="V171" s="1">
        <f t="shared" si="37"/>
        <v>0</v>
      </c>
      <c r="W171" s="4">
        <v>1</v>
      </c>
      <c r="X171" s="4">
        <v>2</v>
      </c>
      <c r="Y171" s="1">
        <v>7</v>
      </c>
      <c r="Z171" s="1">
        <v>0</v>
      </c>
      <c r="AA171" s="1">
        <f t="shared" si="38"/>
        <v>0</v>
      </c>
      <c r="AB171" s="1">
        <v>1</v>
      </c>
      <c r="AC171" s="1">
        <v>2</v>
      </c>
      <c r="AD171" s="1">
        <v>0</v>
      </c>
      <c r="AE171" s="1">
        <v>0</v>
      </c>
      <c r="AF171" s="1" t="e">
        <f t="shared" si="40"/>
        <v>#DIV/0!</v>
      </c>
      <c r="AH171" s="1">
        <f t="shared" si="42"/>
        <v>3.5797063649295323E-2</v>
      </c>
      <c r="AI171" s="1">
        <f t="shared" si="43"/>
        <v>4.8111701385099209E-2</v>
      </c>
      <c r="AJ171" s="1">
        <f t="shared" si="49"/>
        <v>0.58793083166686277</v>
      </c>
      <c r="AK171" s="1">
        <f t="shared" si="45"/>
        <v>122.13982327320203</v>
      </c>
      <c r="AL171" s="1" t="b">
        <f t="shared" si="46"/>
        <v>1</v>
      </c>
      <c r="AM171" s="1">
        <f t="shared" si="47"/>
        <v>3.2368908105633684E-2</v>
      </c>
      <c r="AN171" s="1" t="b">
        <f t="shared" si="48"/>
        <v>0</v>
      </c>
      <c r="AO171" s="1">
        <v>9.4879999999999995</v>
      </c>
    </row>
    <row r="172" spans="1:41">
      <c r="A172" s="7">
        <v>169</v>
      </c>
      <c r="B172" s="7" t="s">
        <v>98</v>
      </c>
      <c r="C172" s="7" t="s">
        <v>50</v>
      </c>
      <c r="D172" s="7" t="s">
        <v>98</v>
      </c>
      <c r="E172" s="7" t="s">
        <v>50</v>
      </c>
      <c r="F172" s="2" t="b">
        <f t="shared" si="41"/>
        <v>0</v>
      </c>
      <c r="G172" s="2" t="b">
        <f t="shared" si="39"/>
        <v>0</v>
      </c>
      <c r="H172" s="1" t="s">
        <v>298</v>
      </c>
      <c r="I172" s="1" t="s">
        <v>183</v>
      </c>
      <c r="M172" s="1">
        <f>PRODUCT(SUM(PRODUCT(R172,overview!$J$8),PRODUCT(W172,overview!$K$8),PRODUCT(AB172,overview!$L$8)),1/SUM(overview!$J$8:$L$8))</f>
        <v>0.33299999999999996</v>
      </c>
      <c r="N172" s="1">
        <f>PRODUCT(SUM(PRODUCT(S172,overview!$J$8),PRODUCT(X172,overview!$K$8),PRODUCT(AC172,overview!$L$8)),1/SUM(overview!$J$8:$L$8))</f>
        <v>2.6669999999999998</v>
      </c>
      <c r="O172" s="1">
        <f t="shared" si="35"/>
        <v>6</v>
      </c>
      <c r="P172" s="1">
        <f t="shared" si="36"/>
        <v>0</v>
      </c>
      <c r="Q172" s="1">
        <f t="shared" si="34"/>
        <v>0</v>
      </c>
      <c r="R172" s="1">
        <v>0.33300000000000002</v>
      </c>
      <c r="S172" s="1">
        <v>2.6669999999999998</v>
      </c>
      <c r="T172" s="1">
        <v>3</v>
      </c>
      <c r="U172" s="1">
        <v>0</v>
      </c>
      <c r="V172" s="1">
        <f t="shared" si="37"/>
        <v>0</v>
      </c>
      <c r="W172" s="4">
        <v>0.33300000000000002</v>
      </c>
      <c r="X172" s="4">
        <v>2.6669999999999998</v>
      </c>
      <c r="Y172" s="1">
        <v>3</v>
      </c>
      <c r="Z172" s="1">
        <v>0</v>
      </c>
      <c r="AA172" s="1">
        <f t="shared" si="38"/>
        <v>0</v>
      </c>
      <c r="AB172" s="1">
        <v>0.33300000000000002</v>
      </c>
      <c r="AC172" s="1">
        <v>2.6669999999999998</v>
      </c>
      <c r="AD172" s="1">
        <v>0</v>
      </c>
      <c r="AE172" s="1">
        <v>0</v>
      </c>
      <c r="AF172" s="1" t="e">
        <f t="shared" si="40"/>
        <v>#DIV/0!</v>
      </c>
      <c r="AH172" s="1">
        <f t="shared" si="42"/>
        <v>3.2588417417536625E-2</v>
      </c>
      <c r="AI172" s="1">
        <f t="shared" si="43"/>
        <v>4.7234493291511338E-2</v>
      </c>
      <c r="AJ172" s="1">
        <f t="shared" si="49"/>
        <v>0.52197172334734432</v>
      </c>
      <c r="AK172" s="1">
        <f t="shared" si="45"/>
        <v>74.538386687714393</v>
      </c>
      <c r="AL172" s="1" t="b">
        <f t="shared" si="46"/>
        <v>1</v>
      </c>
      <c r="AM172" s="1">
        <f t="shared" si="47"/>
        <v>0.24084924227257595</v>
      </c>
      <c r="AN172" s="1" t="b">
        <f t="shared" si="48"/>
        <v>0</v>
      </c>
      <c r="AO172" s="1">
        <v>9.4879999999999995</v>
      </c>
    </row>
    <row r="173" spans="1:41">
      <c r="A173" s="7">
        <v>170</v>
      </c>
      <c r="B173" s="7" t="s">
        <v>64</v>
      </c>
      <c r="C173" s="7" t="s">
        <v>2</v>
      </c>
      <c r="D173" s="7" t="s">
        <v>64</v>
      </c>
      <c r="E173" s="7" t="s">
        <v>2</v>
      </c>
      <c r="F173" s="2" t="b">
        <f t="shared" si="41"/>
        <v>0</v>
      </c>
      <c r="G173" s="2" t="b">
        <f t="shared" si="39"/>
        <v>0</v>
      </c>
      <c r="H173" s="1" t="s">
        <v>298</v>
      </c>
      <c r="I173" s="1" t="s">
        <v>183</v>
      </c>
      <c r="J173" s="1" t="s">
        <v>291</v>
      </c>
      <c r="M173" s="1">
        <f>PRODUCT(SUM(PRODUCT(R173,overview!$J$8),PRODUCT(W173,overview!$K$8),PRODUCT(AB173,overview!$L$8)),1/SUM(overview!$J$8:$L$8))</f>
        <v>0.33299999999999996</v>
      </c>
      <c r="N173" s="1">
        <f>PRODUCT(SUM(PRODUCT(S173,overview!$J$8),PRODUCT(X173,overview!$K$8),PRODUCT(AC173,overview!$L$8)),1/SUM(overview!$J$8:$L$8))</f>
        <v>2.6669999999999998</v>
      </c>
      <c r="O173" s="1">
        <f t="shared" si="35"/>
        <v>5</v>
      </c>
      <c r="P173" s="1">
        <f t="shared" si="36"/>
        <v>0</v>
      </c>
      <c r="Q173" s="1">
        <f t="shared" si="34"/>
        <v>0</v>
      </c>
      <c r="R173" s="1">
        <v>0.33300000000000002</v>
      </c>
      <c r="S173" s="1">
        <v>2.6669999999999998</v>
      </c>
      <c r="T173" s="1">
        <v>1</v>
      </c>
      <c r="U173" s="1">
        <v>0</v>
      </c>
      <c r="V173" s="1">
        <f t="shared" si="37"/>
        <v>0</v>
      </c>
      <c r="W173" s="4">
        <v>0.33300000000000002</v>
      </c>
      <c r="X173" s="4">
        <v>2.6669999999999998</v>
      </c>
      <c r="Y173" s="1">
        <v>4</v>
      </c>
      <c r="Z173" s="1">
        <v>0</v>
      </c>
      <c r="AA173" s="1">
        <f t="shared" si="38"/>
        <v>0</v>
      </c>
      <c r="AB173" s="1">
        <v>0.33300000000000002</v>
      </c>
      <c r="AC173" s="1">
        <v>2.6669999999999998</v>
      </c>
      <c r="AD173" s="1">
        <v>0</v>
      </c>
      <c r="AE173" s="1">
        <v>0</v>
      </c>
      <c r="AF173" s="1" t="e">
        <f t="shared" si="40"/>
        <v>#DIV/0!</v>
      </c>
      <c r="AH173" s="1">
        <f t="shared" si="42"/>
        <v>2.13117597249569E-2</v>
      </c>
      <c r="AI173" s="1">
        <f t="shared" si="43"/>
        <v>4.8177125084169693E-2</v>
      </c>
      <c r="AJ173" s="1">
        <f t="shared" ref="AJ173:AJ180" si="50">(SUM(AE$168:AE$187)*SUM(AB$168:AB$187))/(SUM(AD$168:AD$187)*SUM(AC$168:AC$187))</f>
        <v>0.23913178166498009</v>
      </c>
      <c r="AK173" s="1">
        <f t="shared" si="45"/>
        <v>55.162827810761648</v>
      </c>
      <c r="AL173" s="1" t="b">
        <f t="shared" si="46"/>
        <v>1</v>
      </c>
      <c r="AM173" s="1">
        <f t="shared" si="47"/>
        <v>0.38020080005854118</v>
      </c>
      <c r="AN173" s="1" t="b">
        <f t="shared" si="48"/>
        <v>0</v>
      </c>
      <c r="AO173" s="1">
        <v>9.4879999999999995</v>
      </c>
    </row>
    <row r="174" spans="1:41">
      <c r="A174" s="7">
        <v>171</v>
      </c>
      <c r="B174" s="7" t="s">
        <v>98</v>
      </c>
      <c r="C174" s="7" t="s">
        <v>50</v>
      </c>
      <c r="D174" s="7" t="s">
        <v>98</v>
      </c>
      <c r="E174" s="7" t="s">
        <v>50</v>
      </c>
      <c r="F174" s="2" t="b">
        <f t="shared" si="41"/>
        <v>0</v>
      </c>
      <c r="G174" s="2" t="b">
        <f t="shared" si="39"/>
        <v>0</v>
      </c>
      <c r="H174" s="1" t="s">
        <v>298</v>
      </c>
      <c r="M174" s="1">
        <f>PRODUCT(SUM(PRODUCT(R174,overview!$J$8),PRODUCT(W174,overview!$K$8),PRODUCT(AB174,overview!$L$8)),1/SUM(overview!$J$8:$L$8))</f>
        <v>0.33299999999999996</v>
      </c>
      <c r="N174" s="1">
        <f>PRODUCT(SUM(PRODUCT(S174,overview!$J$8),PRODUCT(X174,overview!$K$8),PRODUCT(AC174,overview!$L$8)),1/SUM(overview!$J$8:$L$8))</f>
        <v>2.6669999999999998</v>
      </c>
      <c r="O174" s="1">
        <f t="shared" si="35"/>
        <v>8</v>
      </c>
      <c r="P174" s="1">
        <f t="shared" si="36"/>
        <v>0</v>
      </c>
      <c r="Q174" s="1">
        <f t="shared" si="34"/>
        <v>0</v>
      </c>
      <c r="R174" s="1">
        <v>0.33300000000000002</v>
      </c>
      <c r="S174" s="1">
        <v>2.6669999999999998</v>
      </c>
      <c r="T174" s="1">
        <v>1</v>
      </c>
      <c r="U174" s="1">
        <v>0</v>
      </c>
      <c r="V174" s="1">
        <f t="shared" si="37"/>
        <v>0</v>
      </c>
      <c r="W174" s="4">
        <v>0.33300000000000002</v>
      </c>
      <c r="X174" s="4">
        <v>2.6669999999999998</v>
      </c>
      <c r="Y174" s="1">
        <v>7</v>
      </c>
      <c r="Z174" s="1">
        <v>0</v>
      </c>
      <c r="AA174" s="1">
        <f t="shared" si="38"/>
        <v>0</v>
      </c>
      <c r="AB174" s="1">
        <v>0.33300000000000002</v>
      </c>
      <c r="AC174" s="1">
        <v>2.6669999999999998</v>
      </c>
      <c r="AD174" s="1">
        <v>0</v>
      </c>
      <c r="AE174" s="1">
        <v>0</v>
      </c>
      <c r="AF174" s="1" t="e">
        <f t="shared" si="40"/>
        <v>#DIV/0!</v>
      </c>
      <c r="AH174" s="1">
        <f t="shared" si="42"/>
        <v>4.6057833389043052E-3</v>
      </c>
      <c r="AI174" s="1">
        <f t="shared" si="43"/>
        <v>4.8067817943959E-2</v>
      </c>
      <c r="AJ174" s="1">
        <f t="shared" si="50"/>
        <v>0.23913178166498009</v>
      </c>
      <c r="AK174" s="1">
        <f t="shared" si="45"/>
        <v>35.409420119664716</v>
      </c>
      <c r="AL174" s="1" t="b">
        <f t="shared" si="46"/>
        <v>1</v>
      </c>
      <c r="AM174" s="1">
        <f t="shared" si="47"/>
        <v>0.54797678011649531</v>
      </c>
      <c r="AN174" s="1" t="b">
        <f t="shared" si="48"/>
        <v>0</v>
      </c>
      <c r="AO174" s="1">
        <v>9.4879999999999995</v>
      </c>
    </row>
    <row r="175" spans="1:41">
      <c r="A175" s="7">
        <v>172</v>
      </c>
      <c r="B175" s="7" t="s">
        <v>90</v>
      </c>
      <c r="C175" s="7" t="s">
        <v>91</v>
      </c>
      <c r="D175" s="7" t="s">
        <v>90</v>
      </c>
      <c r="E175" s="7" t="s">
        <v>91</v>
      </c>
      <c r="F175" s="2" t="b">
        <f t="shared" si="41"/>
        <v>0</v>
      </c>
      <c r="G175" s="2" t="b">
        <f t="shared" si="39"/>
        <v>0</v>
      </c>
      <c r="H175" s="1" t="s">
        <v>298</v>
      </c>
      <c r="J175" s="1" t="s">
        <v>195</v>
      </c>
      <c r="M175" s="1">
        <f>PRODUCT(SUM(PRODUCT(R175,overview!$J$8),PRODUCT(W175,overview!$K$8),PRODUCT(AB175,overview!$L$8)),1/SUM(overview!$J$8:$L$8))</f>
        <v>0</v>
      </c>
      <c r="N175" s="1">
        <f>PRODUCT(SUM(PRODUCT(S175,overview!$J$8),PRODUCT(X175,overview!$K$8),PRODUCT(AC175,overview!$L$8)),1/SUM(overview!$J$8:$L$8))</f>
        <v>3</v>
      </c>
      <c r="O175" s="1">
        <f t="shared" si="35"/>
        <v>0</v>
      </c>
      <c r="P175" s="1">
        <f t="shared" si="36"/>
        <v>0</v>
      </c>
      <c r="Q175" s="1" t="e">
        <f t="shared" si="34"/>
        <v>#DIV/0!</v>
      </c>
      <c r="R175" s="1">
        <v>0</v>
      </c>
      <c r="S175" s="1">
        <v>3</v>
      </c>
      <c r="T175" s="1">
        <v>0</v>
      </c>
      <c r="U175" s="1">
        <v>0</v>
      </c>
      <c r="V175" s="1" t="e">
        <f t="shared" si="37"/>
        <v>#DIV/0!</v>
      </c>
      <c r="W175" s="4">
        <v>0</v>
      </c>
      <c r="X175" s="4">
        <v>3</v>
      </c>
      <c r="Y175" s="1">
        <v>0</v>
      </c>
      <c r="Z175" s="1">
        <v>0</v>
      </c>
      <c r="AA175" s="1" t="e">
        <f t="shared" si="38"/>
        <v>#DIV/0!</v>
      </c>
      <c r="AB175" s="1">
        <v>0</v>
      </c>
      <c r="AC175" s="1">
        <v>3</v>
      </c>
      <c r="AD175" s="1">
        <v>0</v>
      </c>
      <c r="AE175" s="1">
        <v>0</v>
      </c>
      <c r="AF175" s="1" t="e">
        <f t="shared" si="40"/>
        <v>#DIV/0!</v>
      </c>
      <c r="AH175" s="1">
        <f t="shared" si="42"/>
        <v>4.1450867021191485E-3</v>
      </c>
      <c r="AI175" s="1">
        <f t="shared" si="43"/>
        <v>3.9383860212724366E-2</v>
      </c>
      <c r="AJ175" s="1">
        <f t="shared" si="50"/>
        <v>0.23913178166498009</v>
      </c>
      <c r="AK175" s="1">
        <f t="shared" si="45"/>
        <v>21.791968746672534</v>
      </c>
      <c r="AL175" s="1" t="b">
        <f t="shared" si="46"/>
        <v>1</v>
      </c>
      <c r="AM175" s="1">
        <f t="shared" si="47"/>
        <v>0.71755592925754841</v>
      </c>
      <c r="AN175" s="1" t="b">
        <f t="shared" si="48"/>
        <v>0</v>
      </c>
      <c r="AO175" s="1">
        <v>9.4879999999999995</v>
      </c>
    </row>
    <row r="176" spans="1:41">
      <c r="A176" s="7">
        <v>173</v>
      </c>
      <c r="B176" s="7" t="s">
        <v>62</v>
      </c>
      <c r="C176" s="7" t="s">
        <v>48</v>
      </c>
      <c r="D176" s="7" t="s">
        <v>62</v>
      </c>
      <c r="E176" s="7" t="s">
        <v>48</v>
      </c>
      <c r="F176" s="2" t="b">
        <f t="shared" si="41"/>
        <v>0</v>
      </c>
      <c r="G176" s="2" t="b">
        <f t="shared" si="39"/>
        <v>0</v>
      </c>
      <c r="H176" s="1" t="s">
        <v>298</v>
      </c>
      <c r="I176" s="1" t="s">
        <v>295</v>
      </c>
      <c r="J176" s="1" t="s">
        <v>195</v>
      </c>
      <c r="M176" s="1">
        <f>PRODUCT(SUM(PRODUCT(R176,overview!$J$8),PRODUCT(W176,overview!$K$8),PRODUCT(AB176,overview!$L$8)),1/SUM(overview!$J$8:$L$8))</f>
        <v>1.0471190476190475</v>
      </c>
      <c r="N176" s="1">
        <f>PRODUCT(SUM(PRODUCT(S176,overview!$J$8),PRODUCT(X176,overview!$K$8),PRODUCT(AC176,overview!$L$8)),1/SUM(overview!$J$8:$L$8))</f>
        <v>1.9528809523809523</v>
      </c>
      <c r="O176" s="1">
        <f t="shared" si="35"/>
        <v>17</v>
      </c>
      <c r="P176" s="1">
        <f t="shared" si="36"/>
        <v>6</v>
      </c>
      <c r="Q176" s="1">
        <f t="shared" si="34"/>
        <v>0.189244217944185</v>
      </c>
      <c r="R176" s="1">
        <v>0.88100000000000001</v>
      </c>
      <c r="S176" s="1">
        <v>2.1190000000000002</v>
      </c>
      <c r="T176" s="1">
        <v>5</v>
      </c>
      <c r="U176" s="1">
        <v>5</v>
      </c>
      <c r="V176" s="1">
        <f t="shared" si="37"/>
        <v>0.41576215195847094</v>
      </c>
      <c r="W176" s="4">
        <v>1.135</v>
      </c>
      <c r="X176" s="4">
        <v>1.865</v>
      </c>
      <c r="Y176" s="1">
        <v>12</v>
      </c>
      <c r="Z176" s="1">
        <v>1</v>
      </c>
      <c r="AA176" s="1">
        <f t="shared" si="38"/>
        <v>5.0714924039320819E-2</v>
      </c>
      <c r="AB176" s="1">
        <v>1</v>
      </c>
      <c r="AC176" s="1">
        <v>2</v>
      </c>
      <c r="AD176" s="1">
        <v>0</v>
      </c>
      <c r="AE176" s="1">
        <v>0</v>
      </c>
      <c r="AF176" s="1" t="e">
        <f t="shared" si="40"/>
        <v>#DIV/0!</v>
      </c>
      <c r="AH176" s="1">
        <f t="shared" si="42"/>
        <v>3.814826270749562E-3</v>
      </c>
      <c r="AI176" s="1">
        <f t="shared" si="43"/>
        <v>3.9825777264414289E-2</v>
      </c>
      <c r="AJ176" s="1">
        <f t="shared" si="50"/>
        <v>0.23913178166498009</v>
      </c>
      <c r="AK176" s="1">
        <f t="shared" si="45"/>
        <v>23.087370537834431</v>
      </c>
      <c r="AL176" s="1" t="b">
        <f t="shared" si="46"/>
        <v>1</v>
      </c>
      <c r="AM176" s="1">
        <f t="shared" si="47"/>
        <v>0.78794617387307653</v>
      </c>
      <c r="AN176" s="1" t="b">
        <f t="shared" si="48"/>
        <v>0</v>
      </c>
      <c r="AO176" s="1">
        <v>9.4879999999999995</v>
      </c>
    </row>
    <row r="177" spans="1:41">
      <c r="A177" s="7">
        <v>174</v>
      </c>
      <c r="B177" s="7" t="s">
        <v>53</v>
      </c>
      <c r="C177" s="7" t="s">
        <v>33</v>
      </c>
      <c r="D177" s="7" t="s">
        <v>53</v>
      </c>
      <c r="E177" s="7" t="s">
        <v>33</v>
      </c>
      <c r="F177" s="2" t="b">
        <f t="shared" si="41"/>
        <v>0</v>
      </c>
      <c r="G177" s="2" t="b">
        <f t="shared" si="39"/>
        <v>0</v>
      </c>
      <c r="H177" s="1" t="s">
        <v>298</v>
      </c>
      <c r="J177" s="1" t="s">
        <v>195</v>
      </c>
      <c r="M177" s="1">
        <f>PRODUCT(SUM(PRODUCT(R177,overview!$J$8),PRODUCT(W177,overview!$K$8),PRODUCT(AB177,overview!$L$8)),1/SUM(overview!$J$8:$L$8))</f>
        <v>1</v>
      </c>
      <c r="N177" s="1">
        <f>PRODUCT(SUM(PRODUCT(S177,overview!$J$8),PRODUCT(X177,overview!$K$8),PRODUCT(AC177,overview!$L$8)),1/SUM(overview!$J$8:$L$8))</f>
        <v>2</v>
      </c>
      <c r="O177" s="1">
        <f t="shared" si="35"/>
        <v>12</v>
      </c>
      <c r="P177" s="1">
        <f t="shared" si="36"/>
        <v>0</v>
      </c>
      <c r="Q177" s="1">
        <f t="shared" si="34"/>
        <v>0</v>
      </c>
      <c r="R177" s="1">
        <v>1</v>
      </c>
      <c r="S177" s="1">
        <v>2</v>
      </c>
      <c r="T177" s="1">
        <v>3</v>
      </c>
      <c r="U177" s="1">
        <v>0</v>
      </c>
      <c r="V177" s="1">
        <f t="shared" si="37"/>
        <v>0</v>
      </c>
      <c r="W177" s="4">
        <v>1</v>
      </c>
      <c r="X177" s="4">
        <v>2</v>
      </c>
      <c r="Y177" s="1">
        <v>9</v>
      </c>
      <c r="Z177" s="1">
        <v>0</v>
      </c>
      <c r="AA177" s="1">
        <f t="shared" si="38"/>
        <v>0</v>
      </c>
      <c r="AB177" s="1">
        <v>1</v>
      </c>
      <c r="AC177" s="1">
        <v>2</v>
      </c>
      <c r="AD177" s="1">
        <v>0</v>
      </c>
      <c r="AE177" s="1">
        <v>0</v>
      </c>
      <c r="AF177" s="1" t="e">
        <f t="shared" si="40"/>
        <v>#DIV/0!</v>
      </c>
      <c r="AH177" s="1">
        <f t="shared" si="42"/>
        <v>7.7814305052254559E-3</v>
      </c>
      <c r="AI177" s="1">
        <f t="shared" si="43"/>
        <v>4.3446302470270128E-2</v>
      </c>
      <c r="AJ177" s="1">
        <f t="shared" si="50"/>
        <v>0.23913178166498009</v>
      </c>
      <c r="AK177" s="1">
        <f t="shared" si="45"/>
        <v>25.191535838798345</v>
      </c>
      <c r="AL177" s="1" t="b">
        <f t="shared" si="46"/>
        <v>1</v>
      </c>
      <c r="AM177" s="1">
        <f t="shared" si="47"/>
        <v>0.65580188593168209</v>
      </c>
      <c r="AN177" s="1" t="b">
        <f t="shared" si="48"/>
        <v>0</v>
      </c>
      <c r="AO177" s="1">
        <v>9.4879999999999995</v>
      </c>
    </row>
    <row r="178" spans="1:41">
      <c r="A178" s="7">
        <v>175</v>
      </c>
      <c r="B178" s="7" t="s">
        <v>98</v>
      </c>
      <c r="C178" s="7" t="s">
        <v>50</v>
      </c>
      <c r="D178" s="7" t="s">
        <v>98</v>
      </c>
      <c r="E178" s="7" t="s">
        <v>50</v>
      </c>
      <c r="F178" s="2" t="b">
        <f t="shared" si="41"/>
        <v>0</v>
      </c>
      <c r="G178" s="2" t="b">
        <f t="shared" si="39"/>
        <v>0</v>
      </c>
      <c r="H178" s="1" t="s">
        <v>298</v>
      </c>
      <c r="J178" s="1" t="s">
        <v>195</v>
      </c>
      <c r="M178" s="1">
        <f>PRODUCT(SUM(PRODUCT(R178,overview!$J$8),PRODUCT(W178,overview!$K$8),PRODUCT(AB178,overview!$L$8)),1/SUM(overview!$J$8:$L$8))</f>
        <v>0.33299999999999996</v>
      </c>
      <c r="N178" s="1">
        <f>PRODUCT(SUM(PRODUCT(S178,overview!$J$8),PRODUCT(X178,overview!$K$8),PRODUCT(AC178,overview!$L$8)),1/SUM(overview!$J$8:$L$8))</f>
        <v>2.6669999999999998</v>
      </c>
      <c r="O178" s="1">
        <f t="shared" si="35"/>
        <v>4</v>
      </c>
      <c r="P178" s="1">
        <f t="shared" si="36"/>
        <v>0</v>
      </c>
      <c r="Q178" s="1">
        <f t="shared" si="34"/>
        <v>0</v>
      </c>
      <c r="R178" s="1">
        <v>0.33300000000000002</v>
      </c>
      <c r="S178" s="1">
        <v>2.6669999999999998</v>
      </c>
      <c r="T178" s="1">
        <v>0</v>
      </c>
      <c r="U178" s="1">
        <v>0</v>
      </c>
      <c r="V178" s="1" t="e">
        <f t="shared" si="37"/>
        <v>#DIV/0!</v>
      </c>
      <c r="W178" s="4">
        <v>0.33300000000000002</v>
      </c>
      <c r="X178" s="4">
        <v>2.6669999999999998</v>
      </c>
      <c r="Y178" s="1">
        <v>4</v>
      </c>
      <c r="Z178" s="1">
        <v>0</v>
      </c>
      <c r="AA178" s="1">
        <f t="shared" si="38"/>
        <v>0</v>
      </c>
      <c r="AB178" s="1">
        <v>0.33300000000000002</v>
      </c>
      <c r="AC178" s="1">
        <v>2.6669999999999998</v>
      </c>
      <c r="AD178" s="1">
        <v>0</v>
      </c>
      <c r="AE178" s="1">
        <v>0</v>
      </c>
      <c r="AF178" s="1" t="e">
        <f t="shared" si="40"/>
        <v>#DIV/0!</v>
      </c>
      <c r="AH178" s="1">
        <f t="shared" si="42"/>
        <v>7.8955750847463316E-3</v>
      </c>
      <c r="AI178" s="1">
        <f t="shared" si="43"/>
        <v>3.9557629071695584E-2</v>
      </c>
      <c r="AJ178" s="1">
        <f t="shared" si="50"/>
        <v>0.23913178166498009</v>
      </c>
      <c r="AK178" s="1">
        <f t="shared" si="45"/>
        <v>25.903301172550748</v>
      </c>
      <c r="AL178" s="1" t="b">
        <f t="shared" si="46"/>
        <v>1</v>
      </c>
      <c r="AM178" s="1">
        <f t="shared" si="47"/>
        <v>0.51756946986029517</v>
      </c>
      <c r="AN178" s="1" t="b">
        <f t="shared" si="48"/>
        <v>0</v>
      </c>
      <c r="AO178" s="1">
        <v>9.4879999999999995</v>
      </c>
    </row>
    <row r="179" spans="1:41">
      <c r="A179" s="7">
        <v>176</v>
      </c>
      <c r="B179" s="7" t="s">
        <v>43</v>
      </c>
      <c r="C179" s="7" t="s">
        <v>44</v>
      </c>
      <c r="D179" s="7" t="s">
        <v>43</v>
      </c>
      <c r="E179" s="7" t="s">
        <v>44</v>
      </c>
      <c r="F179" s="2" t="b">
        <f t="shared" si="41"/>
        <v>0</v>
      </c>
      <c r="G179" s="2" t="b">
        <f t="shared" si="39"/>
        <v>0</v>
      </c>
      <c r="H179" s="1" t="s">
        <v>298</v>
      </c>
      <c r="J179" s="1" t="s">
        <v>195</v>
      </c>
      <c r="M179" s="1">
        <f>PRODUCT(SUM(PRODUCT(R179,overview!$J$8),PRODUCT(W179,overview!$K$8),PRODUCT(AB179,overview!$L$8)),1/SUM(overview!$J$8:$L$8))</f>
        <v>0.375</v>
      </c>
      <c r="N179" s="1">
        <f>PRODUCT(SUM(PRODUCT(S179,overview!$J$8),PRODUCT(X179,overview!$K$8),PRODUCT(AC179,overview!$L$8)),1/SUM(overview!$J$8:$L$8))</f>
        <v>2.625</v>
      </c>
      <c r="O179" s="1">
        <f t="shared" si="35"/>
        <v>3</v>
      </c>
      <c r="P179" s="1">
        <f t="shared" si="36"/>
        <v>0</v>
      </c>
      <c r="Q179" s="1">
        <f t="shared" si="34"/>
        <v>0</v>
      </c>
      <c r="R179" s="1">
        <v>0.375</v>
      </c>
      <c r="S179" s="1">
        <v>2.625</v>
      </c>
      <c r="T179" s="1">
        <v>2</v>
      </c>
      <c r="U179" s="1">
        <v>0</v>
      </c>
      <c r="V179" s="1">
        <f t="shared" si="37"/>
        <v>0</v>
      </c>
      <c r="W179" s="4">
        <v>0.375</v>
      </c>
      <c r="X179" s="4">
        <v>2.625</v>
      </c>
      <c r="Y179" s="1">
        <v>1</v>
      </c>
      <c r="Z179" s="1">
        <v>0</v>
      </c>
      <c r="AA179" s="1">
        <f t="shared" si="38"/>
        <v>0</v>
      </c>
      <c r="AB179" s="1">
        <v>0.375</v>
      </c>
      <c r="AC179" s="1">
        <v>2.625</v>
      </c>
      <c r="AD179" s="1">
        <v>0</v>
      </c>
      <c r="AE179" s="1">
        <v>0</v>
      </c>
      <c r="AF179" s="1" t="e">
        <f t="shared" si="40"/>
        <v>#DIV/0!</v>
      </c>
      <c r="AH179" s="1">
        <f t="shared" si="42"/>
        <v>1.3021118284276179E-2</v>
      </c>
      <c r="AI179" s="1">
        <f t="shared" si="43"/>
        <v>3.5464915618722281E-2</v>
      </c>
      <c r="AJ179" s="1">
        <f t="shared" si="50"/>
        <v>0.23913178166498009</v>
      </c>
      <c r="AK179" s="1">
        <f t="shared" si="45"/>
        <v>20.923158640256187</v>
      </c>
      <c r="AL179" s="1" t="b">
        <f t="shared" si="46"/>
        <v>1</v>
      </c>
      <c r="AM179" s="1">
        <f t="shared" si="47"/>
        <v>0.26414130115355799</v>
      </c>
      <c r="AN179" s="1" t="b">
        <f t="shared" si="48"/>
        <v>0</v>
      </c>
      <c r="AO179" s="1">
        <v>9.4879999999999995</v>
      </c>
    </row>
    <row r="180" spans="1:41">
      <c r="A180" s="7">
        <v>177</v>
      </c>
      <c r="B180" s="7" t="s">
        <v>30</v>
      </c>
      <c r="C180" s="7" t="s">
        <v>31</v>
      </c>
      <c r="D180" s="7" t="s">
        <v>30</v>
      </c>
      <c r="E180" s="7" t="s">
        <v>31</v>
      </c>
      <c r="F180" s="2" t="b">
        <f t="shared" si="41"/>
        <v>0</v>
      </c>
      <c r="G180" s="2" t="b">
        <f t="shared" si="39"/>
        <v>0</v>
      </c>
      <c r="H180" s="1" t="s">
        <v>298</v>
      </c>
      <c r="M180" s="1">
        <f>PRODUCT(SUM(PRODUCT(R180,overview!$J$8),PRODUCT(W180,overview!$K$8),PRODUCT(AB180,overview!$L$8)),1/SUM(overview!$J$8:$L$8))</f>
        <v>1</v>
      </c>
      <c r="N180" s="1">
        <f>PRODUCT(SUM(PRODUCT(S180,overview!$J$8),PRODUCT(X180,overview!$K$8),PRODUCT(AC180,overview!$L$8)),1/SUM(overview!$J$8:$L$8))</f>
        <v>2</v>
      </c>
      <c r="O180" s="1">
        <f t="shared" si="35"/>
        <v>7</v>
      </c>
      <c r="P180" s="1">
        <f t="shared" si="36"/>
        <v>0</v>
      </c>
      <c r="Q180" s="1">
        <f t="shared" si="34"/>
        <v>0</v>
      </c>
      <c r="R180" s="1">
        <v>1</v>
      </c>
      <c r="S180" s="1">
        <v>2</v>
      </c>
      <c r="T180" s="1">
        <v>2</v>
      </c>
      <c r="U180" s="1">
        <v>0</v>
      </c>
      <c r="V180" s="1">
        <f t="shared" si="37"/>
        <v>0</v>
      </c>
      <c r="W180" s="4">
        <v>1</v>
      </c>
      <c r="X180" s="4">
        <v>2</v>
      </c>
      <c r="Y180" s="1">
        <v>5</v>
      </c>
      <c r="Z180" s="1">
        <v>0</v>
      </c>
      <c r="AA180" s="1">
        <f t="shared" si="38"/>
        <v>0</v>
      </c>
      <c r="AB180" s="1">
        <v>1</v>
      </c>
      <c r="AC180" s="1">
        <v>2</v>
      </c>
      <c r="AD180" s="1">
        <v>0</v>
      </c>
      <c r="AE180" s="1">
        <v>0</v>
      </c>
      <c r="AF180" s="1" t="e">
        <f t="shared" si="40"/>
        <v>#DIV/0!</v>
      </c>
      <c r="AH180" s="1">
        <f t="shared" si="42"/>
        <v>1.9624541883091203E-2</v>
      </c>
      <c r="AI180" s="1">
        <f t="shared" si="43"/>
        <v>3.5464915618722295E-2</v>
      </c>
      <c r="AJ180" s="1">
        <f t="shared" si="50"/>
        <v>0.23913178166498009</v>
      </c>
      <c r="AK180" s="1">
        <f t="shared" si="45"/>
        <v>16.668732336827979</v>
      </c>
      <c r="AL180" s="1" t="b">
        <f t="shared" si="46"/>
        <v>1</v>
      </c>
      <c r="AM180" s="1">
        <f t="shared" si="47"/>
        <v>6.0212474369024827E-2</v>
      </c>
      <c r="AN180" s="1" t="b">
        <f t="shared" si="48"/>
        <v>0</v>
      </c>
      <c r="AO180" s="1">
        <v>9.4879999999999995</v>
      </c>
    </row>
    <row r="181" spans="1:41">
      <c r="A181" s="7">
        <v>178</v>
      </c>
      <c r="B181" s="7" t="s">
        <v>82</v>
      </c>
      <c r="C181" s="7" t="s">
        <v>59</v>
      </c>
      <c r="D181" s="7" t="s">
        <v>82</v>
      </c>
      <c r="E181" s="7" t="s">
        <v>59</v>
      </c>
      <c r="F181" s="2" t="b">
        <f t="shared" si="41"/>
        <v>0</v>
      </c>
      <c r="G181" s="2" t="b">
        <f t="shared" si="39"/>
        <v>0</v>
      </c>
      <c r="H181" s="1" t="s">
        <v>298</v>
      </c>
      <c r="I181" s="1" t="s">
        <v>193</v>
      </c>
      <c r="J181" s="1" t="s">
        <v>290</v>
      </c>
      <c r="M181" s="1">
        <f>PRODUCT(SUM(PRODUCT(R181,overview!$J$8),PRODUCT(W181,overview!$K$8),PRODUCT(AB181,overview!$L$8)),1/SUM(overview!$J$8:$L$8))</f>
        <v>0.375</v>
      </c>
      <c r="N181" s="1">
        <f>PRODUCT(SUM(PRODUCT(S181,overview!$J$8),PRODUCT(X181,overview!$K$8),PRODUCT(AC181,overview!$L$8)),1/SUM(overview!$J$8:$L$8))</f>
        <v>2.625</v>
      </c>
      <c r="O181" s="1">
        <f t="shared" si="35"/>
        <v>8</v>
      </c>
      <c r="P181" s="1">
        <f t="shared" si="36"/>
        <v>0</v>
      </c>
      <c r="Q181" s="1">
        <f t="shared" si="34"/>
        <v>0</v>
      </c>
      <c r="R181" s="1">
        <v>0.375</v>
      </c>
      <c r="S181" s="1">
        <v>2.625</v>
      </c>
      <c r="T181" s="1">
        <v>4</v>
      </c>
      <c r="U181" s="1">
        <v>0</v>
      </c>
      <c r="V181" s="1">
        <f t="shared" si="37"/>
        <v>0</v>
      </c>
      <c r="W181" s="4">
        <v>0.375</v>
      </c>
      <c r="X181" s="4">
        <v>2.625</v>
      </c>
      <c r="Y181" s="1">
        <v>4</v>
      </c>
      <c r="Z181" s="1">
        <v>0</v>
      </c>
      <c r="AA181" s="1">
        <f t="shared" si="38"/>
        <v>0</v>
      </c>
      <c r="AB181" s="1">
        <v>0.375</v>
      </c>
      <c r="AC181" s="1">
        <v>2.625</v>
      </c>
      <c r="AD181" s="1">
        <v>0</v>
      </c>
      <c r="AE181" s="1">
        <v>0</v>
      </c>
      <c r="AF181" s="1" t="e">
        <f t="shared" si="40"/>
        <v>#DIV/0!</v>
      </c>
      <c r="AH181" s="1">
        <f t="shared" si="42"/>
        <v>1.5433201291447008E-2</v>
      </c>
      <c r="AI181" s="1">
        <f t="shared" si="43"/>
        <v>0</v>
      </c>
      <c r="AJ181" s="1">
        <f t="shared" ref="AJ181:AJ199" si="51">(SUM(AE177:AE187)*SUM(AB177:AB187))/(SUM(AD177:AD187)*SUM(AC177:AC187))</f>
        <v>0</v>
      </c>
      <c r="AK181" s="1">
        <f t="shared" si="45"/>
        <v>11.696120405600656</v>
      </c>
      <c r="AL181" s="1" t="b">
        <f t="shared" si="46"/>
        <v>1</v>
      </c>
      <c r="AM181" s="1">
        <f t="shared" si="47"/>
        <v>1.3167321593603242E-2</v>
      </c>
      <c r="AN181" s="1" t="b">
        <f t="shared" si="48"/>
        <v>0</v>
      </c>
      <c r="AO181" s="1">
        <v>9.4879999999999995</v>
      </c>
    </row>
    <row r="182" spans="1:41">
      <c r="A182" s="7">
        <v>179</v>
      </c>
      <c r="B182" s="7" t="s">
        <v>100</v>
      </c>
      <c r="C182" s="7" t="s">
        <v>73</v>
      </c>
      <c r="D182" s="7" t="s">
        <v>100</v>
      </c>
      <c r="E182" s="7" t="s">
        <v>73</v>
      </c>
      <c r="F182" s="2" t="b">
        <f t="shared" si="41"/>
        <v>0</v>
      </c>
      <c r="G182" s="2" t="b">
        <f t="shared" si="39"/>
        <v>0</v>
      </c>
      <c r="H182" s="1" t="s">
        <v>298</v>
      </c>
      <c r="I182" s="1" t="s">
        <v>193</v>
      </c>
      <c r="M182" s="1">
        <f>PRODUCT(SUM(PRODUCT(R182,overview!$J$8),PRODUCT(W182,overview!$K$8),PRODUCT(AB182,overview!$L$8)),1/SUM(overview!$J$8:$L$8))</f>
        <v>0.33299999999999996</v>
      </c>
      <c r="N182" s="1">
        <f>PRODUCT(SUM(PRODUCT(S182,overview!$J$8),PRODUCT(X182,overview!$K$8),PRODUCT(AC182,overview!$L$8)),1/SUM(overview!$J$8:$L$8))</f>
        <v>2.6669999999999998</v>
      </c>
      <c r="O182" s="1">
        <f t="shared" si="35"/>
        <v>7</v>
      </c>
      <c r="P182" s="1">
        <f t="shared" si="36"/>
        <v>0</v>
      </c>
      <c r="Q182" s="1">
        <f t="shared" si="34"/>
        <v>0</v>
      </c>
      <c r="R182" s="1">
        <v>0.33300000000000002</v>
      </c>
      <c r="S182" s="1">
        <v>2.6669999999999998</v>
      </c>
      <c r="T182" s="1">
        <v>3</v>
      </c>
      <c r="U182" s="1">
        <v>0</v>
      </c>
      <c r="V182" s="1">
        <f t="shared" si="37"/>
        <v>0</v>
      </c>
      <c r="W182" s="4">
        <v>0.33300000000000002</v>
      </c>
      <c r="X182" s="4">
        <v>2.6669999999999998</v>
      </c>
      <c r="Y182" s="1">
        <v>4</v>
      </c>
      <c r="Z182" s="1">
        <v>0</v>
      </c>
      <c r="AA182" s="1">
        <f t="shared" si="38"/>
        <v>0</v>
      </c>
      <c r="AB182" s="1">
        <v>0.33300000000000002</v>
      </c>
      <c r="AC182" s="1">
        <v>2.6669999999999998</v>
      </c>
      <c r="AD182" s="1">
        <v>0</v>
      </c>
      <c r="AE182" s="1">
        <v>0</v>
      </c>
      <c r="AF182" s="1" t="e">
        <f t="shared" si="40"/>
        <v>#DIV/0!</v>
      </c>
      <c r="AH182" s="1">
        <f t="shared" si="42"/>
        <v>1.8036391870727225E-2</v>
      </c>
      <c r="AI182" s="1">
        <f t="shared" si="43"/>
        <v>0</v>
      </c>
      <c r="AJ182" s="1">
        <f t="shared" si="51"/>
        <v>0</v>
      </c>
      <c r="AK182" s="1">
        <f t="shared" si="45"/>
        <v>5.8480602028003261</v>
      </c>
      <c r="AL182" s="1" t="b">
        <f t="shared" si="46"/>
        <v>0</v>
      </c>
      <c r="AM182" s="1">
        <f t="shared" si="47"/>
        <v>0.40457056886397491</v>
      </c>
      <c r="AN182" s="1" t="b">
        <f t="shared" si="48"/>
        <v>0</v>
      </c>
      <c r="AO182" s="1">
        <v>9.4879999999999995</v>
      </c>
    </row>
    <row r="183" spans="1:41">
      <c r="A183" s="7">
        <v>180</v>
      </c>
      <c r="B183" s="7" t="s">
        <v>64</v>
      </c>
      <c r="C183" s="7" t="s">
        <v>2</v>
      </c>
      <c r="D183" s="7" t="s">
        <v>64</v>
      </c>
      <c r="E183" s="7" t="s">
        <v>2</v>
      </c>
      <c r="F183" s="2" t="b">
        <f t="shared" si="41"/>
        <v>0</v>
      </c>
      <c r="G183" s="2" t="b">
        <f t="shared" si="39"/>
        <v>0</v>
      </c>
      <c r="H183" s="1" t="s">
        <v>298</v>
      </c>
      <c r="I183" s="1" t="s">
        <v>193</v>
      </c>
      <c r="M183" s="1">
        <f>PRODUCT(SUM(PRODUCT(R183,overview!$J$8),PRODUCT(W183,overview!$K$8),PRODUCT(AB183,overview!$L$8)),1/SUM(overview!$J$8:$L$8))</f>
        <v>0.33492857142857146</v>
      </c>
      <c r="N183" s="1">
        <f>PRODUCT(SUM(PRODUCT(S183,overview!$J$8),PRODUCT(X183,overview!$K$8),PRODUCT(AC183,overview!$L$8)),1/SUM(overview!$J$8:$L$8))</f>
        <v>2.6650714285714283</v>
      </c>
      <c r="O183" s="1">
        <f t="shared" si="35"/>
        <v>3</v>
      </c>
      <c r="P183" s="1">
        <f t="shared" si="36"/>
        <v>1</v>
      </c>
      <c r="Q183" s="1">
        <f t="shared" si="34"/>
        <v>4.1891131301760885E-2</v>
      </c>
      <c r="R183" s="1">
        <v>0.33300000000000002</v>
      </c>
      <c r="S183" s="1">
        <v>2.6669999999999998</v>
      </c>
      <c r="T183" s="1">
        <v>1</v>
      </c>
      <c r="U183" s="1">
        <v>0</v>
      </c>
      <c r="V183" s="1">
        <f t="shared" si="37"/>
        <v>0</v>
      </c>
      <c r="W183" s="4">
        <v>0.33600000000000002</v>
      </c>
      <c r="X183" s="4">
        <v>2.6640000000000001</v>
      </c>
      <c r="Y183" s="1">
        <v>2</v>
      </c>
      <c r="Z183" s="1">
        <v>1</v>
      </c>
      <c r="AA183" s="1">
        <f t="shared" si="38"/>
        <v>6.3063063063063057E-2</v>
      </c>
      <c r="AB183" s="1">
        <v>0.33300000000000002</v>
      </c>
      <c r="AC183" s="1">
        <v>2.6669999999999998</v>
      </c>
      <c r="AD183" s="1">
        <v>0</v>
      </c>
      <c r="AE183" s="1">
        <v>0</v>
      </c>
      <c r="AF183" s="1" t="e">
        <f t="shared" si="40"/>
        <v>#DIV/0!</v>
      </c>
      <c r="AH183" s="1">
        <f t="shared" si="42"/>
        <v>1.8481734879880987E-2</v>
      </c>
      <c r="AI183" s="1">
        <f t="shared" si="43"/>
        <v>0</v>
      </c>
      <c r="AJ183" s="1">
        <f t="shared" si="51"/>
        <v>0</v>
      </c>
      <c r="AK183" s="1">
        <f t="shared" si="45"/>
        <v>4.6212374069514484</v>
      </c>
      <c r="AL183" s="1" t="b">
        <f t="shared" si="46"/>
        <v>0</v>
      </c>
      <c r="AM183" s="1">
        <f t="shared" si="47"/>
        <v>0.61764089966087909</v>
      </c>
      <c r="AN183" s="1" t="b">
        <f t="shared" si="48"/>
        <v>0</v>
      </c>
      <c r="AO183" s="1">
        <v>9.4879999999999995</v>
      </c>
    </row>
    <row r="184" spans="1:41">
      <c r="A184" s="7">
        <v>181</v>
      </c>
      <c r="B184" s="7" t="s">
        <v>101</v>
      </c>
      <c r="C184" s="7" t="s">
        <v>29</v>
      </c>
      <c r="D184" s="7" t="s">
        <v>101</v>
      </c>
      <c r="E184" s="7" t="s">
        <v>29</v>
      </c>
      <c r="F184" s="2" t="b">
        <f t="shared" si="41"/>
        <v>0</v>
      </c>
      <c r="G184" s="2" t="b">
        <f t="shared" si="39"/>
        <v>0</v>
      </c>
      <c r="H184" s="1" t="s">
        <v>298</v>
      </c>
      <c r="M184" s="1">
        <f>PRODUCT(SUM(PRODUCT(R184,overview!$J$8),PRODUCT(W184,overview!$K$8),PRODUCT(AB184,overview!$L$8)),1/SUM(overview!$J$8:$L$8))</f>
        <v>0.66700000000000004</v>
      </c>
      <c r="N184" s="1">
        <f>PRODUCT(SUM(PRODUCT(S184,overview!$J$8),PRODUCT(X184,overview!$K$8),PRODUCT(AC184,overview!$L$8)),1/SUM(overview!$J$8:$L$8))</f>
        <v>2.3330000000000002</v>
      </c>
      <c r="O184" s="1">
        <f t="shared" si="35"/>
        <v>12</v>
      </c>
      <c r="P184" s="1">
        <f t="shared" si="36"/>
        <v>0</v>
      </c>
      <c r="Q184" s="1">
        <f t="shared" si="34"/>
        <v>0</v>
      </c>
      <c r="R184" s="1">
        <v>0.66700000000000004</v>
      </c>
      <c r="S184" s="1">
        <v>2.3330000000000002</v>
      </c>
      <c r="T184" s="1">
        <v>5</v>
      </c>
      <c r="U184" s="1">
        <v>0</v>
      </c>
      <c r="V184" s="1">
        <f t="shared" si="37"/>
        <v>0</v>
      </c>
      <c r="W184" s="4">
        <v>0.66700000000000004</v>
      </c>
      <c r="X184" s="4">
        <v>2.3330000000000002</v>
      </c>
      <c r="Y184" s="1">
        <v>7</v>
      </c>
      <c r="Z184" s="1">
        <v>0</v>
      </c>
      <c r="AA184" s="1">
        <f t="shared" si="38"/>
        <v>0</v>
      </c>
      <c r="AB184" s="1">
        <v>0.66700000000000004</v>
      </c>
      <c r="AC184" s="1">
        <v>2.3330000000000002</v>
      </c>
      <c r="AD184" s="1">
        <v>0</v>
      </c>
      <c r="AE184" s="1">
        <v>0</v>
      </c>
      <c r="AF184" s="1" t="e">
        <f t="shared" si="40"/>
        <v>#DIV/0!</v>
      </c>
      <c r="AH184" s="1">
        <f t="shared" si="42"/>
        <v>1.7457807274518448E-2</v>
      </c>
      <c r="AI184" s="1">
        <f t="shared" si="43"/>
        <v>0</v>
      </c>
      <c r="AJ184" s="1">
        <f t="shared" si="51"/>
        <v>0</v>
      </c>
      <c r="AK184" s="1">
        <f t="shared" si="45"/>
        <v>20.846817887867239</v>
      </c>
      <c r="AL184" s="1" t="b">
        <f t="shared" si="46"/>
        <v>1</v>
      </c>
      <c r="AM184" s="1">
        <f t="shared" si="47"/>
        <v>7.4760642876391227E-3</v>
      </c>
      <c r="AN184" s="1" t="b">
        <f t="shared" si="48"/>
        <v>0</v>
      </c>
      <c r="AO184" s="1">
        <v>9.4879999999999995</v>
      </c>
    </row>
    <row r="185" spans="1:41">
      <c r="A185" s="7">
        <v>182</v>
      </c>
      <c r="B185" s="7" t="s">
        <v>79</v>
      </c>
      <c r="C185" s="7" t="s">
        <v>48</v>
      </c>
      <c r="D185" s="7" t="s">
        <v>79</v>
      </c>
      <c r="E185" s="7" t="s">
        <v>48</v>
      </c>
      <c r="F185" s="2" t="b">
        <f t="shared" si="41"/>
        <v>0</v>
      </c>
      <c r="G185" s="2" t="b">
        <f t="shared" si="39"/>
        <v>0</v>
      </c>
      <c r="H185" s="1" t="s">
        <v>298</v>
      </c>
      <c r="J185" s="1" t="s">
        <v>195</v>
      </c>
      <c r="M185" s="1">
        <f>PRODUCT(SUM(PRODUCT(R185,overview!$J$8),PRODUCT(W185,overview!$K$8),PRODUCT(AB185,overview!$L$8)),1/SUM(overview!$J$8:$L$8))</f>
        <v>1.0404761904761906</v>
      </c>
      <c r="N185" s="1">
        <f>PRODUCT(SUM(PRODUCT(S185,overview!$J$8),PRODUCT(X185,overview!$K$8),PRODUCT(AC185,overview!$L$8)),1/SUM(overview!$J$8:$L$8))</f>
        <v>1.9595238095238094</v>
      </c>
      <c r="O185" s="1">
        <f t="shared" si="35"/>
        <v>18</v>
      </c>
      <c r="P185" s="1">
        <f t="shared" si="36"/>
        <v>1</v>
      </c>
      <c r="Q185" s="1">
        <f t="shared" si="34"/>
        <v>2.9499122451734847E-2</v>
      </c>
      <c r="R185" s="1">
        <v>1.115</v>
      </c>
      <c r="S185" s="1">
        <v>1.885</v>
      </c>
      <c r="T185" s="1">
        <v>9</v>
      </c>
      <c r="U185" s="1">
        <v>0</v>
      </c>
      <c r="V185" s="1">
        <f t="shared" si="37"/>
        <v>0</v>
      </c>
      <c r="W185" s="4">
        <v>0.99099999999999999</v>
      </c>
      <c r="X185" s="4">
        <v>2.0089999999999999</v>
      </c>
      <c r="Y185" s="1">
        <v>9</v>
      </c>
      <c r="Z185" s="1">
        <v>1</v>
      </c>
      <c r="AA185" s="1">
        <f t="shared" si="38"/>
        <v>5.480891543609314E-2</v>
      </c>
      <c r="AB185" s="1">
        <v>1.333</v>
      </c>
      <c r="AC185" s="1">
        <v>1.667</v>
      </c>
      <c r="AD185" s="1">
        <v>0</v>
      </c>
      <c r="AE185" s="1">
        <v>0</v>
      </c>
      <c r="AF185" s="1" t="e">
        <f t="shared" si="40"/>
        <v>#DIV/0!</v>
      </c>
      <c r="AH185" s="1">
        <f t="shared" si="42"/>
        <v>1.6643476048528498E-2</v>
      </c>
      <c r="AI185" s="1">
        <f t="shared" si="43"/>
        <v>2.7630490517798763E-2</v>
      </c>
      <c r="AJ185" s="1">
        <f t="shared" si="51"/>
        <v>0.18743478104422295</v>
      </c>
      <c r="AK185" s="1">
        <f t="shared" si="45"/>
        <v>37.652501235253553</v>
      </c>
      <c r="AL185" s="1" t="b">
        <f t="shared" si="46"/>
        <v>1</v>
      </c>
      <c r="AM185" s="1">
        <f t="shared" si="47"/>
        <v>0.24510175703654755</v>
      </c>
      <c r="AN185" s="1" t="b">
        <f t="shared" si="48"/>
        <v>0</v>
      </c>
      <c r="AO185" s="1">
        <v>9.4879999999999995</v>
      </c>
    </row>
    <row r="186" spans="1:41">
      <c r="A186" s="7">
        <v>183</v>
      </c>
      <c r="B186" s="7" t="s">
        <v>90</v>
      </c>
      <c r="C186" s="7" t="s">
        <v>91</v>
      </c>
      <c r="D186" s="7" t="s">
        <v>90</v>
      </c>
      <c r="E186" s="7" t="s">
        <v>91</v>
      </c>
      <c r="F186" s="2" t="b">
        <f t="shared" si="41"/>
        <v>0</v>
      </c>
      <c r="G186" s="2" t="b">
        <f t="shared" si="39"/>
        <v>0</v>
      </c>
      <c r="H186" s="1" t="s">
        <v>298</v>
      </c>
      <c r="J186" s="1" t="s">
        <v>195</v>
      </c>
      <c r="M186" s="1">
        <f>PRODUCT(SUM(PRODUCT(R186,overview!$J$8),PRODUCT(W186,overview!$K$8),PRODUCT(AB186,overview!$L$8)),1/SUM(overview!$J$8:$L$8))</f>
        <v>4.5642857142857138E-2</v>
      </c>
      <c r="N186" s="1">
        <f>PRODUCT(SUM(PRODUCT(S186,overview!$J$8),PRODUCT(X186,overview!$K$8),PRODUCT(AC186,overview!$L$8)),1/SUM(overview!$J$8:$L$8))</f>
        <v>2.9543571428571425</v>
      </c>
      <c r="O186" s="1">
        <f t="shared" si="35"/>
        <v>0.5</v>
      </c>
      <c r="P186" s="1">
        <f t="shared" si="36"/>
        <v>1.5</v>
      </c>
      <c r="Q186" s="1">
        <f t="shared" si="34"/>
        <v>4.6348008993979832E-2</v>
      </c>
      <c r="R186" s="1">
        <v>0</v>
      </c>
      <c r="S186" s="1">
        <v>3</v>
      </c>
      <c r="T186" s="1">
        <v>0</v>
      </c>
      <c r="U186" s="1">
        <v>0</v>
      </c>
      <c r="V186" s="1" t="e">
        <f t="shared" si="37"/>
        <v>#DIV/0!</v>
      </c>
      <c r="W186" s="4">
        <v>7.0999999999999994E-2</v>
      </c>
      <c r="X186" s="4">
        <v>2.9289999999999998</v>
      </c>
      <c r="Y186" s="1">
        <v>0.5</v>
      </c>
      <c r="Z186" s="1">
        <v>1.5</v>
      </c>
      <c r="AA186" s="1">
        <f t="shared" si="38"/>
        <v>7.2721065209969266E-2</v>
      </c>
      <c r="AB186" s="1">
        <v>0</v>
      </c>
      <c r="AC186" s="1">
        <v>3</v>
      </c>
      <c r="AD186" s="1">
        <v>0</v>
      </c>
      <c r="AE186" s="1">
        <v>0</v>
      </c>
      <c r="AF186" s="1" t="e">
        <f t="shared" si="40"/>
        <v>#DIV/0!</v>
      </c>
      <c r="AH186" s="1">
        <f t="shared" si="42"/>
        <v>3.1672949459487974E-2</v>
      </c>
      <c r="AI186" s="1">
        <f t="shared" si="43"/>
        <v>8.7799300566891253E-2</v>
      </c>
      <c r="AJ186" s="1">
        <f t="shared" si="51"/>
        <v>0.62173038229376276</v>
      </c>
      <c r="AK186" s="1">
        <f t="shared" si="45"/>
        <v>58.529848515827489</v>
      </c>
      <c r="AL186" s="1" t="b">
        <f t="shared" si="46"/>
        <v>1</v>
      </c>
      <c r="AM186" s="1">
        <f t="shared" si="47"/>
        <v>0.64590815279487013</v>
      </c>
      <c r="AN186" s="1" t="b">
        <f t="shared" si="48"/>
        <v>0</v>
      </c>
      <c r="AO186" s="1">
        <v>9.4879999999999995</v>
      </c>
    </row>
    <row r="187" spans="1:41">
      <c r="A187" s="7">
        <v>184</v>
      </c>
      <c r="B187" s="7" t="s">
        <v>100</v>
      </c>
      <c r="C187" s="7" t="s">
        <v>73</v>
      </c>
      <c r="D187" s="7" t="s">
        <v>72</v>
      </c>
      <c r="E187" s="7" t="s">
        <v>73</v>
      </c>
      <c r="F187" s="2" t="b">
        <f t="shared" si="41"/>
        <v>1</v>
      </c>
      <c r="G187" s="2" t="b">
        <f t="shared" si="39"/>
        <v>1</v>
      </c>
      <c r="H187" s="1" t="s">
        <v>298</v>
      </c>
      <c r="M187" s="1">
        <f>PRODUCT(SUM(PRODUCT(R187,overview!$J$8),PRODUCT(W187,overview!$K$8),PRODUCT(AB187,overview!$L$8)),1/SUM(overview!$J$8:$L$8))</f>
        <v>0.33299999999999996</v>
      </c>
      <c r="N187" s="1">
        <f>PRODUCT(SUM(PRODUCT(S187,overview!$J$8),PRODUCT(X187,overview!$K$8),PRODUCT(AC187,overview!$L$8)),1/SUM(overview!$J$8:$L$8))</f>
        <v>2.6669999999999998</v>
      </c>
      <c r="O187" s="1">
        <f t="shared" si="35"/>
        <v>4</v>
      </c>
      <c r="P187" s="1">
        <f t="shared" si="36"/>
        <v>0</v>
      </c>
      <c r="Q187" s="1">
        <f t="shared" si="34"/>
        <v>0</v>
      </c>
      <c r="R187" s="1">
        <v>0.33300000000000002</v>
      </c>
      <c r="S187" s="1">
        <v>2.6669999999999998</v>
      </c>
      <c r="T187" s="1">
        <v>0</v>
      </c>
      <c r="U187" s="1">
        <v>0</v>
      </c>
      <c r="V187" s="1" t="e">
        <f t="shared" si="37"/>
        <v>#DIV/0!</v>
      </c>
      <c r="W187" s="4">
        <v>0.33300000000000002</v>
      </c>
      <c r="X187" s="4">
        <v>2.6669999999999998</v>
      </c>
      <c r="Y187" s="1">
        <v>3</v>
      </c>
      <c r="Z187" s="1">
        <v>0</v>
      </c>
      <c r="AA187" s="1">
        <f t="shared" si="38"/>
        <v>0</v>
      </c>
      <c r="AB187" s="1">
        <v>0.33300000000000002</v>
      </c>
      <c r="AC187" s="1">
        <v>2.6669999999999998</v>
      </c>
      <c r="AD187" s="1">
        <v>1</v>
      </c>
      <c r="AE187" s="1">
        <v>0</v>
      </c>
      <c r="AF187" s="1">
        <f t="shared" si="40"/>
        <v>0</v>
      </c>
      <c r="AH187" s="1">
        <f t="shared" si="42"/>
        <v>3.470026086843666E-2</v>
      </c>
      <c r="AI187" s="1">
        <f t="shared" si="43"/>
        <v>0.10823651862167333</v>
      </c>
      <c r="AJ187" s="1">
        <f t="shared" si="51"/>
        <v>0.71231438428078608</v>
      </c>
      <c r="AK187" s="1">
        <f t="shared" si="45"/>
        <v>55.79139941916457</v>
      </c>
      <c r="AL187" s="1" t="b">
        <f t="shared" si="46"/>
        <v>1</v>
      </c>
      <c r="AM187" s="1">
        <f t="shared" si="47"/>
        <v>1.0079553952340163</v>
      </c>
      <c r="AN187" s="1" t="b">
        <f t="shared" si="48"/>
        <v>0</v>
      </c>
      <c r="AO187" s="1">
        <v>9.4879999999999995</v>
      </c>
    </row>
    <row r="188" spans="1:41">
      <c r="A188" s="7">
        <v>185</v>
      </c>
      <c r="B188" s="7" t="s">
        <v>89</v>
      </c>
      <c r="C188" s="7" t="s">
        <v>70</v>
      </c>
      <c r="D188" s="7" t="s">
        <v>89</v>
      </c>
      <c r="E188" s="7" t="s">
        <v>70</v>
      </c>
      <c r="F188" s="2" t="b">
        <f t="shared" si="41"/>
        <v>0</v>
      </c>
      <c r="G188" s="2" t="b">
        <f t="shared" si="39"/>
        <v>0</v>
      </c>
      <c r="H188" s="1" t="s">
        <v>298</v>
      </c>
      <c r="M188" s="1">
        <f>PRODUCT(SUM(PRODUCT(R188,overview!$J$8),PRODUCT(W188,overview!$K$8),PRODUCT(AB188,overview!$L$8)),1/SUM(overview!$J$8:$L$8))</f>
        <v>1</v>
      </c>
      <c r="N188" s="1">
        <f>PRODUCT(SUM(PRODUCT(S188,overview!$J$8),PRODUCT(X188,overview!$K$8),PRODUCT(AC188,overview!$L$8)),1/SUM(overview!$J$8:$L$8))</f>
        <v>2</v>
      </c>
      <c r="O188" s="1">
        <f t="shared" si="35"/>
        <v>2</v>
      </c>
      <c r="P188" s="1">
        <f t="shared" si="36"/>
        <v>0</v>
      </c>
      <c r="Q188" s="1">
        <f t="shared" si="34"/>
        <v>0</v>
      </c>
      <c r="R188" s="1">
        <v>1</v>
      </c>
      <c r="S188" s="1">
        <v>2</v>
      </c>
      <c r="T188" s="1">
        <v>0</v>
      </c>
      <c r="U188" s="1">
        <v>0</v>
      </c>
      <c r="V188" s="1" t="e">
        <f t="shared" si="37"/>
        <v>#DIV/0!</v>
      </c>
      <c r="W188" s="4">
        <v>1</v>
      </c>
      <c r="X188" s="4">
        <v>2</v>
      </c>
      <c r="Y188" s="1">
        <v>2</v>
      </c>
      <c r="Z188" s="1">
        <v>0</v>
      </c>
      <c r="AA188" s="1">
        <f t="shared" si="38"/>
        <v>0</v>
      </c>
      <c r="AB188" s="1">
        <v>1</v>
      </c>
      <c r="AC188" s="1">
        <v>2</v>
      </c>
      <c r="AD188" s="1">
        <v>0</v>
      </c>
      <c r="AE188" s="1">
        <v>0</v>
      </c>
      <c r="AF188" s="1" t="e">
        <f t="shared" si="40"/>
        <v>#DIV/0!</v>
      </c>
      <c r="AH188" s="1">
        <f t="shared" si="42"/>
        <v>2.8900833198457383E-2</v>
      </c>
      <c r="AI188" s="1">
        <f t="shared" si="43"/>
        <v>0.1148158837628043</v>
      </c>
      <c r="AJ188" s="1">
        <f t="shared" si="51"/>
        <v>0.80754586362063008</v>
      </c>
      <c r="AK188" s="1">
        <f t="shared" si="45"/>
        <v>44.499235967586067</v>
      </c>
      <c r="AL188" s="1" t="b">
        <f t="shared" si="46"/>
        <v>1</v>
      </c>
      <c r="AM188" s="1">
        <f t="shared" si="47"/>
        <v>1.4017055902006537</v>
      </c>
      <c r="AN188" s="1" t="b">
        <f t="shared" si="48"/>
        <v>0</v>
      </c>
      <c r="AO188" s="1">
        <v>9.4879999999999995</v>
      </c>
    </row>
    <row r="189" spans="1:41">
      <c r="A189" s="7">
        <v>186</v>
      </c>
      <c r="B189" s="7" t="s">
        <v>98</v>
      </c>
      <c r="C189" s="7" t="s">
        <v>50</v>
      </c>
      <c r="D189" s="7" t="s">
        <v>98</v>
      </c>
      <c r="E189" s="7" t="s">
        <v>50</v>
      </c>
      <c r="F189" s="2" t="b">
        <f t="shared" si="41"/>
        <v>0</v>
      </c>
      <c r="G189" s="2" t="b">
        <f t="shared" si="39"/>
        <v>0</v>
      </c>
      <c r="H189" s="1" t="s">
        <v>285</v>
      </c>
      <c r="M189" s="1">
        <f>PRODUCT(SUM(PRODUCT(R189,overview!$J$8),PRODUCT(W189,overview!$K$8),PRODUCT(AB189,overview!$L$8)),1/SUM(overview!$J$8:$L$8))</f>
        <v>0.33299999999999996</v>
      </c>
      <c r="N189" s="1">
        <f>PRODUCT(SUM(PRODUCT(S189,overview!$J$8),PRODUCT(X189,overview!$K$8),PRODUCT(AC189,overview!$L$8)),1/SUM(overview!$J$8:$L$8))</f>
        <v>2.6669999999999998</v>
      </c>
      <c r="O189" s="1">
        <f t="shared" si="35"/>
        <v>4</v>
      </c>
      <c r="P189" s="1">
        <f t="shared" si="36"/>
        <v>0</v>
      </c>
      <c r="Q189" s="1">
        <f t="shared" si="34"/>
        <v>0</v>
      </c>
      <c r="R189" s="1">
        <v>0.33300000000000002</v>
      </c>
      <c r="S189" s="1">
        <v>2.6669999999999998</v>
      </c>
      <c r="T189" s="1">
        <v>1</v>
      </c>
      <c r="U189" s="1">
        <v>0</v>
      </c>
      <c r="V189" s="1">
        <f t="shared" si="37"/>
        <v>0</v>
      </c>
      <c r="W189" s="4">
        <v>0.33300000000000002</v>
      </c>
      <c r="X189" s="4">
        <v>2.6669999999999998</v>
      </c>
      <c r="Y189" s="1">
        <v>3</v>
      </c>
      <c r="Z189" s="1">
        <v>0</v>
      </c>
      <c r="AA189" s="1">
        <f t="shared" si="38"/>
        <v>0</v>
      </c>
      <c r="AB189" s="1">
        <v>0.33300000000000002</v>
      </c>
      <c r="AC189" s="1">
        <v>2.6669999999999998</v>
      </c>
      <c r="AD189" s="1">
        <v>0</v>
      </c>
      <c r="AE189" s="1">
        <v>0</v>
      </c>
      <c r="AF189" s="1" t="e">
        <f t="shared" si="40"/>
        <v>#DIV/0!</v>
      </c>
      <c r="AH189" s="1">
        <f t="shared" si="42"/>
        <v>4.9768988852226463E-2</v>
      </c>
      <c r="AI189" s="1">
        <f t="shared" si="43"/>
        <v>0.13077098034025433</v>
      </c>
      <c r="AJ189" s="1">
        <f t="shared" si="51"/>
        <v>0.42847124824684435</v>
      </c>
      <c r="AK189" s="1">
        <f t="shared" si="45"/>
        <v>30.392709113456995</v>
      </c>
      <c r="AL189" s="1" t="b">
        <f t="shared" si="46"/>
        <v>1</v>
      </c>
      <c r="AM189" s="1">
        <f t="shared" si="47"/>
        <v>1.7536663414587941</v>
      </c>
      <c r="AN189" s="1" t="b">
        <f t="shared" si="48"/>
        <v>0</v>
      </c>
      <c r="AO189" s="1">
        <v>9.4879999999999995</v>
      </c>
    </row>
    <row r="190" spans="1:41">
      <c r="A190" s="7">
        <v>187</v>
      </c>
      <c r="B190" s="7" t="s">
        <v>100</v>
      </c>
      <c r="C190" s="7" t="s">
        <v>73</v>
      </c>
      <c r="D190" s="7" t="s">
        <v>100</v>
      </c>
      <c r="E190" s="7" t="s">
        <v>73</v>
      </c>
      <c r="F190" s="2" t="b">
        <f t="shared" si="41"/>
        <v>0</v>
      </c>
      <c r="G190" s="2" t="b">
        <f t="shared" si="39"/>
        <v>0</v>
      </c>
      <c r="H190" s="1" t="s">
        <v>285</v>
      </c>
      <c r="J190" s="1" t="s">
        <v>195</v>
      </c>
      <c r="M190" s="1">
        <f>PRODUCT(SUM(PRODUCT(R190,overview!$J$8),PRODUCT(W190,overview!$K$8),PRODUCT(AB190,overview!$L$8)),1/SUM(overview!$J$8:$L$8))</f>
        <v>0.33299999999999996</v>
      </c>
      <c r="N190" s="1">
        <f>PRODUCT(SUM(PRODUCT(S190,overview!$J$8),PRODUCT(X190,overview!$K$8),PRODUCT(AC190,overview!$L$8)),1/SUM(overview!$J$8:$L$8))</f>
        <v>2.6669999999999998</v>
      </c>
      <c r="O190" s="1">
        <f t="shared" si="35"/>
        <v>8</v>
      </c>
      <c r="P190" s="1">
        <f t="shared" si="36"/>
        <v>0</v>
      </c>
      <c r="Q190" s="1">
        <f t="shared" si="34"/>
        <v>0</v>
      </c>
      <c r="R190" s="1">
        <v>0.33300000000000002</v>
      </c>
      <c r="S190" s="1">
        <v>2.6669999999999998</v>
      </c>
      <c r="T190" s="1">
        <v>5</v>
      </c>
      <c r="U190" s="1">
        <v>0</v>
      </c>
      <c r="V190" s="1">
        <f t="shared" si="37"/>
        <v>0</v>
      </c>
      <c r="W190" s="4">
        <v>0.33300000000000002</v>
      </c>
      <c r="X190" s="4">
        <v>2.6669999999999998</v>
      </c>
      <c r="Y190" s="1">
        <v>3</v>
      </c>
      <c r="Z190" s="1">
        <v>0</v>
      </c>
      <c r="AA190" s="1">
        <f t="shared" si="38"/>
        <v>0</v>
      </c>
      <c r="AB190" s="1">
        <v>0.33300000000000002</v>
      </c>
      <c r="AC190" s="1">
        <v>2.6669999999999998</v>
      </c>
      <c r="AD190" s="1">
        <v>0</v>
      </c>
      <c r="AE190" s="1">
        <v>0</v>
      </c>
      <c r="AF190" s="1" t="e">
        <f t="shared" si="40"/>
        <v>#DIV/0!</v>
      </c>
      <c r="AH190" s="1">
        <f t="shared" si="42"/>
        <v>5.9154478381435768E-2</v>
      </c>
      <c r="AI190" s="1">
        <f t="shared" si="43"/>
        <v>0.18004079590501482</v>
      </c>
      <c r="AJ190" s="1">
        <f t="shared" si="51"/>
        <v>0.40377293181031504</v>
      </c>
      <c r="AK190" s="1">
        <f t="shared" si="45"/>
        <v>34.464532149750767</v>
      </c>
      <c r="AL190" s="1" t="b">
        <f t="shared" si="46"/>
        <v>1</v>
      </c>
      <c r="AM190" s="1">
        <f t="shared" si="47"/>
        <v>1.8393654177990921</v>
      </c>
      <c r="AN190" s="1" t="b">
        <f t="shared" si="48"/>
        <v>0</v>
      </c>
      <c r="AO190" s="1">
        <v>9.4879999999999995</v>
      </c>
    </row>
    <row r="191" spans="1:41">
      <c r="A191" s="7">
        <v>188</v>
      </c>
      <c r="B191" s="7" t="s">
        <v>90</v>
      </c>
      <c r="C191" s="7" t="s">
        <v>91</v>
      </c>
      <c r="D191" s="7" t="s">
        <v>28</v>
      </c>
      <c r="E191" s="7" t="s">
        <v>29</v>
      </c>
      <c r="F191" s="2" t="b">
        <f t="shared" si="41"/>
        <v>1</v>
      </c>
      <c r="G191" s="2" t="b">
        <f t="shared" si="39"/>
        <v>1</v>
      </c>
      <c r="H191" s="1" t="s">
        <v>285</v>
      </c>
      <c r="J191" s="1" t="s">
        <v>195</v>
      </c>
      <c r="M191" s="1">
        <f>PRODUCT(SUM(PRODUCT(R191,overview!$J$8),PRODUCT(W191,overview!$K$8),PRODUCT(AB191,overview!$L$8)),1/SUM(overview!$J$8:$L$8))</f>
        <v>0.44180952380952382</v>
      </c>
      <c r="N191" s="1">
        <f>PRODUCT(SUM(PRODUCT(S191,overview!$J$8),PRODUCT(X191,overview!$K$8),PRODUCT(AC191,overview!$L$8)),1/SUM(overview!$J$8:$L$8))</f>
        <v>2.5581904761904761</v>
      </c>
      <c r="O191" s="1">
        <f t="shared" si="35"/>
        <v>5.3</v>
      </c>
      <c r="P191" s="1">
        <f t="shared" si="36"/>
        <v>5.7</v>
      </c>
      <c r="Q191" s="1">
        <f t="shared" si="34"/>
        <v>0.18573817830859501</v>
      </c>
      <c r="R191" s="1">
        <v>2.7E-2</v>
      </c>
      <c r="S191" s="1">
        <v>2.9729999999999999</v>
      </c>
      <c r="T191" s="1">
        <v>1.3</v>
      </c>
      <c r="U191" s="1">
        <v>4.7</v>
      </c>
      <c r="V191" s="1">
        <f t="shared" si="37"/>
        <v>3.2833967243654429E-2</v>
      </c>
      <c r="W191" s="4">
        <v>0.66700000000000004</v>
      </c>
      <c r="X191" s="4">
        <v>2.3330000000000002</v>
      </c>
      <c r="Y191" s="1">
        <v>4</v>
      </c>
      <c r="Z191" s="1">
        <v>0</v>
      </c>
      <c r="AA191" s="1">
        <f t="shared" si="38"/>
        <v>0</v>
      </c>
      <c r="AB191" s="1">
        <v>0.16900000000000001</v>
      </c>
      <c r="AC191" s="1">
        <v>2.831</v>
      </c>
      <c r="AD191" s="1">
        <v>0</v>
      </c>
      <c r="AE191" s="1">
        <v>1</v>
      </c>
      <c r="AF191" s="1" t="e">
        <f t="shared" si="40"/>
        <v>#DIV/0!</v>
      </c>
      <c r="AH191" s="1">
        <f t="shared" si="42"/>
        <v>5.0280459132685189E-2</v>
      </c>
      <c r="AI191" s="1">
        <f t="shared" si="43"/>
        <v>0.1943053386394491</v>
      </c>
      <c r="AJ191" s="1">
        <f t="shared" si="51"/>
        <v>0.47992080316787333</v>
      </c>
      <c r="AK191" s="1">
        <f t="shared" si="45"/>
        <v>37.325167306451263</v>
      </c>
      <c r="AL191" s="1" t="b">
        <f t="shared" si="46"/>
        <v>1</v>
      </c>
      <c r="AM191" s="1">
        <f t="shared" si="47"/>
        <v>1.8119500976625438</v>
      </c>
      <c r="AN191" s="1" t="b">
        <f t="shared" si="48"/>
        <v>0</v>
      </c>
      <c r="AO191" s="1">
        <v>9.4879999999999995</v>
      </c>
    </row>
    <row r="192" spans="1:41">
      <c r="A192" s="7">
        <v>189</v>
      </c>
      <c r="B192" s="7" t="s">
        <v>30</v>
      </c>
      <c r="C192" s="7" t="s">
        <v>31</v>
      </c>
      <c r="D192" s="7" t="s">
        <v>49</v>
      </c>
      <c r="E192" s="7" t="s">
        <v>50</v>
      </c>
      <c r="F192" s="2" t="b">
        <f t="shared" si="41"/>
        <v>0</v>
      </c>
      <c r="G192" s="2" t="b">
        <f t="shared" si="39"/>
        <v>0</v>
      </c>
      <c r="H192" s="1" t="s">
        <v>285</v>
      </c>
      <c r="M192" s="1">
        <f>PRODUCT(SUM(PRODUCT(R192,overview!$J$8),PRODUCT(W192,overview!$K$8),PRODUCT(AB192,overview!$L$8)),1/SUM(overview!$J$8:$L$8))</f>
        <v>1.0115476190476189</v>
      </c>
      <c r="N192" s="1">
        <f>PRODUCT(SUM(PRODUCT(S192,overview!$J$8),PRODUCT(X192,overview!$K$8),PRODUCT(AC192,overview!$L$8)),1/SUM(overview!$J$8:$L$8))</f>
        <v>1.9884523809523809</v>
      </c>
      <c r="O192" s="1">
        <f t="shared" si="35"/>
        <v>13.5</v>
      </c>
      <c r="P192" s="1">
        <f t="shared" si="36"/>
        <v>13.5</v>
      </c>
      <c r="Q192" s="1">
        <f t="shared" si="34"/>
        <v>0.50871100999820384</v>
      </c>
      <c r="R192" s="1">
        <v>0.98499999999999999</v>
      </c>
      <c r="S192" s="1">
        <v>2.0150000000000001</v>
      </c>
      <c r="T192" s="1">
        <v>4.5</v>
      </c>
      <c r="U192" s="1">
        <v>8.5</v>
      </c>
      <c r="V192" s="1">
        <f t="shared" si="37"/>
        <v>0.92335263303005233</v>
      </c>
      <c r="W192" s="4">
        <v>1.032</v>
      </c>
      <c r="X192" s="4">
        <v>1.968</v>
      </c>
      <c r="Y192" s="1">
        <v>9</v>
      </c>
      <c r="Z192" s="1">
        <v>3</v>
      </c>
      <c r="AA192" s="1">
        <f t="shared" si="38"/>
        <v>0.17479674796747968</v>
      </c>
      <c r="AB192" s="1">
        <v>0.83099999999999996</v>
      </c>
      <c r="AC192" s="1">
        <v>2.169</v>
      </c>
      <c r="AD192" s="1">
        <v>0</v>
      </c>
      <c r="AE192" s="1">
        <v>2</v>
      </c>
      <c r="AF192" s="1" t="e">
        <f t="shared" si="40"/>
        <v>#DIV/0!</v>
      </c>
      <c r="AH192" s="1">
        <f t="shared" si="42"/>
        <v>5.1178324474340273E-2</v>
      </c>
      <c r="AI192" s="1">
        <f t="shared" si="43"/>
        <v>0.15236893461654644</v>
      </c>
      <c r="AJ192" s="1">
        <f t="shared" si="51"/>
        <v>0.95984160633574667</v>
      </c>
      <c r="AK192" s="1">
        <f t="shared" si="45"/>
        <v>58.007555665870655</v>
      </c>
      <c r="AL192" s="1" t="b">
        <f t="shared" si="46"/>
        <v>1</v>
      </c>
      <c r="AM192" s="1">
        <f t="shared" si="47"/>
        <v>1.8164622989286587</v>
      </c>
      <c r="AN192" s="1" t="b">
        <f t="shared" si="48"/>
        <v>0</v>
      </c>
      <c r="AO192" s="1">
        <v>9.4879999999999995</v>
      </c>
    </row>
    <row r="193" spans="1:41">
      <c r="A193" s="7">
        <v>190</v>
      </c>
      <c r="B193" s="7" t="s">
        <v>45</v>
      </c>
      <c r="C193" s="7" t="s">
        <v>46</v>
      </c>
      <c r="D193" s="7" t="s">
        <v>45</v>
      </c>
      <c r="E193" s="7" t="s">
        <v>46</v>
      </c>
      <c r="F193" s="2" t="b">
        <f t="shared" si="41"/>
        <v>0</v>
      </c>
      <c r="G193" s="2" t="b">
        <f t="shared" si="39"/>
        <v>0</v>
      </c>
      <c r="H193" s="1" t="s">
        <v>285</v>
      </c>
      <c r="J193" s="1" t="s">
        <v>195</v>
      </c>
      <c r="M193" s="1">
        <f>PRODUCT(SUM(PRODUCT(R193,overview!$J$8),PRODUCT(W193,overview!$K$8),PRODUCT(AB193,overview!$L$8)),1/SUM(overview!$J$8:$L$8))</f>
        <v>1.0154285714285713</v>
      </c>
      <c r="N193" s="1">
        <f>PRODUCT(SUM(PRODUCT(S193,overview!$J$8),PRODUCT(X193,overview!$K$8),PRODUCT(AC193,overview!$L$8)),1/SUM(overview!$J$8:$L$8))</f>
        <v>1.9845714285714287</v>
      </c>
      <c r="O193" s="1">
        <f t="shared" si="35"/>
        <v>7</v>
      </c>
      <c r="P193" s="1">
        <f t="shared" si="36"/>
        <v>0</v>
      </c>
      <c r="Q193" s="1">
        <f t="shared" si="34"/>
        <v>0</v>
      </c>
      <c r="R193" s="1">
        <v>1</v>
      </c>
      <c r="S193" s="1">
        <v>2</v>
      </c>
      <c r="T193" s="1">
        <v>1</v>
      </c>
      <c r="U193" s="1">
        <v>0</v>
      </c>
      <c r="V193" s="1">
        <f t="shared" si="37"/>
        <v>0</v>
      </c>
      <c r="W193" s="4">
        <v>1.024</v>
      </c>
      <c r="X193" s="4">
        <v>1.976</v>
      </c>
      <c r="Y193" s="1">
        <v>6</v>
      </c>
      <c r="Z193" s="1">
        <v>0</v>
      </c>
      <c r="AA193" s="1">
        <f t="shared" si="38"/>
        <v>0</v>
      </c>
      <c r="AB193" s="1">
        <v>1</v>
      </c>
      <c r="AC193" s="1">
        <v>2</v>
      </c>
      <c r="AD193" s="1">
        <v>0</v>
      </c>
      <c r="AE193" s="1">
        <v>0</v>
      </c>
      <c r="AF193" s="1" t="e">
        <f t="shared" si="40"/>
        <v>#DIV/0!</v>
      </c>
      <c r="AH193" s="1">
        <f t="shared" si="42"/>
        <v>4.8057605364774436E-2</v>
      </c>
      <c r="AI193" s="1">
        <f t="shared" si="43"/>
        <v>0.13779984782347524</v>
      </c>
      <c r="AJ193" s="1">
        <f t="shared" si="51"/>
        <v>0.95984160633574667</v>
      </c>
      <c r="AK193" s="1">
        <f t="shared" si="45"/>
        <v>93.257788935953897</v>
      </c>
      <c r="AL193" s="1" t="b">
        <f t="shared" si="46"/>
        <v>1</v>
      </c>
      <c r="AM193" s="1">
        <f t="shared" si="47"/>
        <v>1.686231960413201</v>
      </c>
      <c r="AN193" s="1" t="b">
        <f t="shared" si="48"/>
        <v>0</v>
      </c>
      <c r="AO193" s="1">
        <v>9.4879999999999995</v>
      </c>
    </row>
    <row r="194" spans="1:41">
      <c r="A194" s="7">
        <v>191</v>
      </c>
      <c r="B194" s="7" t="s">
        <v>32</v>
      </c>
      <c r="C194" s="7" t="s">
        <v>33</v>
      </c>
      <c r="D194" s="7" t="s">
        <v>32</v>
      </c>
      <c r="E194" s="7" t="s">
        <v>33</v>
      </c>
      <c r="F194" s="2" t="b">
        <f t="shared" si="41"/>
        <v>0</v>
      </c>
      <c r="G194" s="2" t="b">
        <f t="shared" si="39"/>
        <v>0</v>
      </c>
      <c r="H194" s="1" t="s">
        <v>285</v>
      </c>
      <c r="J194" s="1" t="s">
        <v>195</v>
      </c>
      <c r="M194" s="1">
        <f>PRODUCT(SUM(PRODUCT(R194,overview!$J$8),PRODUCT(W194,overview!$K$8),PRODUCT(AB194,overview!$L$8)),1/SUM(overview!$J$8:$L$8))</f>
        <v>1</v>
      </c>
      <c r="N194" s="1">
        <f>PRODUCT(SUM(PRODUCT(S194,overview!$J$8),PRODUCT(X194,overview!$K$8),PRODUCT(AC194,overview!$L$8)),1/SUM(overview!$J$8:$L$8))</f>
        <v>2</v>
      </c>
      <c r="O194" s="1">
        <f t="shared" si="35"/>
        <v>12</v>
      </c>
      <c r="P194" s="1">
        <f t="shared" si="36"/>
        <v>0</v>
      </c>
      <c r="Q194" s="1">
        <f t="shared" si="34"/>
        <v>0</v>
      </c>
      <c r="R194" s="1">
        <v>1</v>
      </c>
      <c r="S194" s="1">
        <v>2</v>
      </c>
      <c r="T194" s="1">
        <v>3</v>
      </c>
      <c r="U194" s="1">
        <v>0</v>
      </c>
      <c r="V194" s="1">
        <f t="shared" si="37"/>
        <v>0</v>
      </c>
      <c r="W194" s="4">
        <v>1</v>
      </c>
      <c r="X194" s="4">
        <v>2</v>
      </c>
      <c r="Y194" s="1">
        <v>9</v>
      </c>
      <c r="Z194" s="1">
        <v>0</v>
      </c>
      <c r="AA194" s="1">
        <f t="shared" si="38"/>
        <v>0</v>
      </c>
      <c r="AB194" s="1">
        <v>1</v>
      </c>
      <c r="AC194" s="1">
        <v>2</v>
      </c>
      <c r="AD194" s="1">
        <v>0</v>
      </c>
      <c r="AE194" s="1">
        <v>0</v>
      </c>
      <c r="AF194" s="1" t="e">
        <f t="shared" si="40"/>
        <v>#DIV/0!</v>
      </c>
      <c r="AH194" s="1">
        <f t="shared" si="42"/>
        <v>5.8007875028388965E-2</v>
      </c>
      <c r="AI194" s="1">
        <f t="shared" si="43"/>
        <v>0.14419558375456157</v>
      </c>
      <c r="AJ194" s="1">
        <f t="shared" si="51"/>
        <v>1.0683816881729267</v>
      </c>
      <c r="AK194" s="1">
        <f t="shared" si="45"/>
        <v>130.75912948639379</v>
      </c>
      <c r="AL194" s="1" t="b">
        <f t="shared" si="46"/>
        <v>1</v>
      </c>
      <c r="AM194" s="1">
        <f t="shared" si="47"/>
        <v>1.150332241308234</v>
      </c>
      <c r="AN194" s="1" t="b">
        <f t="shared" si="48"/>
        <v>0</v>
      </c>
      <c r="AO194" s="1">
        <v>9.4879999999999995</v>
      </c>
    </row>
    <row r="195" spans="1:41">
      <c r="A195" s="7">
        <v>192</v>
      </c>
      <c r="B195" s="7" t="s">
        <v>30</v>
      </c>
      <c r="C195" s="7" t="s">
        <v>31</v>
      </c>
      <c r="D195" s="7" t="s">
        <v>56</v>
      </c>
      <c r="E195" s="7" t="s">
        <v>31</v>
      </c>
      <c r="F195" s="2" t="b">
        <f t="shared" si="41"/>
        <v>0</v>
      </c>
      <c r="G195" s="2" t="b">
        <f t="shared" si="39"/>
        <v>0</v>
      </c>
      <c r="H195" s="1" t="s">
        <v>285</v>
      </c>
      <c r="J195" s="1" t="s">
        <v>195</v>
      </c>
      <c r="M195" s="1">
        <f>PRODUCT(SUM(PRODUCT(R195,overview!$J$8),PRODUCT(W195,overview!$K$8),PRODUCT(AB195,overview!$L$8)),1/SUM(overview!$J$8:$L$8))</f>
        <v>0.98392857142857149</v>
      </c>
      <c r="N195" s="1">
        <f>PRODUCT(SUM(PRODUCT(S195,overview!$J$8),PRODUCT(X195,overview!$K$8),PRODUCT(AC195,overview!$L$8)),1/SUM(overview!$J$8:$L$8))</f>
        <v>2.0160714285714283</v>
      </c>
      <c r="O195" s="1">
        <f t="shared" si="35"/>
        <v>8</v>
      </c>
      <c r="P195" s="1">
        <f t="shared" si="36"/>
        <v>3</v>
      </c>
      <c r="Q195" s="1">
        <f t="shared" ref="Q195:Q258" si="52">PRODUCT(P195,1/O195,1/$N195,$M195)</f>
        <v>0.1830159433126661</v>
      </c>
      <c r="R195" s="1">
        <v>1</v>
      </c>
      <c r="S195" s="1">
        <v>2</v>
      </c>
      <c r="T195" s="1">
        <v>3</v>
      </c>
      <c r="U195" s="1">
        <v>0</v>
      </c>
      <c r="V195" s="1">
        <f t="shared" si="37"/>
        <v>0</v>
      </c>
      <c r="W195" s="4">
        <v>0.97499999999999998</v>
      </c>
      <c r="X195" s="4">
        <v>2.0249999999999999</v>
      </c>
      <c r="Y195" s="1">
        <v>4</v>
      </c>
      <c r="Z195" s="1">
        <v>3</v>
      </c>
      <c r="AA195" s="1">
        <f t="shared" si="38"/>
        <v>0.36111111111111116</v>
      </c>
      <c r="AB195" s="1">
        <v>1</v>
      </c>
      <c r="AC195" s="1">
        <v>2</v>
      </c>
      <c r="AD195" s="1">
        <v>1</v>
      </c>
      <c r="AE195" s="1">
        <v>0</v>
      </c>
      <c r="AF195" s="1">
        <f t="shared" si="40"/>
        <v>0</v>
      </c>
      <c r="AH195" s="1">
        <f t="shared" si="42"/>
        <v>7.0729068451164112E-2</v>
      </c>
      <c r="AI195" s="1">
        <f t="shared" si="43"/>
        <v>0.16788340951674441</v>
      </c>
      <c r="AJ195" s="1">
        <f t="shared" si="51"/>
        <v>1.1830396754975283</v>
      </c>
      <c r="AK195" s="1">
        <f t="shared" si="45"/>
        <v>103.69392306362541</v>
      </c>
      <c r="AL195" s="1" t="b">
        <f t="shared" si="46"/>
        <v>1</v>
      </c>
      <c r="AM195" s="1">
        <f t="shared" si="47"/>
        <v>0.57252512661763344</v>
      </c>
      <c r="AN195" s="1" t="b">
        <f t="shared" si="48"/>
        <v>0</v>
      </c>
      <c r="AO195" s="1">
        <v>9.4879999999999995</v>
      </c>
    </row>
    <row r="196" spans="1:41">
      <c r="A196" s="7">
        <v>193</v>
      </c>
      <c r="B196" s="7" t="s">
        <v>45</v>
      </c>
      <c r="C196" s="7" t="s">
        <v>46</v>
      </c>
      <c r="D196" s="7" t="s">
        <v>45</v>
      </c>
      <c r="E196" s="7" t="s">
        <v>46</v>
      </c>
      <c r="F196" s="2" t="b">
        <f t="shared" si="41"/>
        <v>0</v>
      </c>
      <c r="G196" s="2" t="b">
        <f t="shared" si="39"/>
        <v>0</v>
      </c>
      <c r="H196" s="1" t="s">
        <v>285</v>
      </c>
      <c r="M196" s="1">
        <f>PRODUCT(SUM(PRODUCT(R196,overview!$J$8),PRODUCT(W196,overview!$K$8),PRODUCT(AB196,overview!$L$8)),1/SUM(overview!$J$8:$L$8))</f>
        <v>1.0065</v>
      </c>
      <c r="N196" s="1">
        <f>PRODUCT(SUM(PRODUCT(S196,overview!$J$8),PRODUCT(X196,overview!$K$8),PRODUCT(AC196,overview!$L$8)),1/SUM(overview!$J$8:$L$8))</f>
        <v>1.9935</v>
      </c>
      <c r="O196" s="1">
        <f t="shared" ref="O196:O259" si="53">SUM(T196,Y196,AD196)</f>
        <v>7</v>
      </c>
      <c r="P196" s="1">
        <f t="shared" ref="P196:P259" si="54">SUM(U196,Z196,AE196)</f>
        <v>2</v>
      </c>
      <c r="Q196" s="1">
        <f t="shared" si="52"/>
        <v>0.14425454154573791</v>
      </c>
      <c r="R196" s="1">
        <v>1.006</v>
      </c>
      <c r="S196" s="1">
        <v>1.994</v>
      </c>
      <c r="T196" s="1">
        <v>1</v>
      </c>
      <c r="U196" s="1">
        <v>0</v>
      </c>
      <c r="V196" s="1">
        <f t="shared" ref="V196:V259" si="55">PRODUCT(U196,1/T196,1/S196,R196)</f>
        <v>0</v>
      </c>
      <c r="W196" s="4">
        <v>1.0069999999999999</v>
      </c>
      <c r="X196" s="4">
        <v>1.9930000000000001</v>
      </c>
      <c r="Y196" s="1">
        <v>6</v>
      </c>
      <c r="Z196" s="1">
        <v>2</v>
      </c>
      <c r="AA196" s="1">
        <f t="shared" ref="AA196:AA259" si="56">PRODUCT(Z196,1/Y196,1/X196,W196)</f>
        <v>0.16842281317946142</v>
      </c>
      <c r="AB196" s="1">
        <v>1</v>
      </c>
      <c r="AC196" s="1">
        <v>2</v>
      </c>
      <c r="AD196" s="1">
        <v>0</v>
      </c>
      <c r="AE196" s="1">
        <v>0</v>
      </c>
      <c r="AF196" s="1" t="e">
        <f t="shared" si="40"/>
        <v>#DIV/0!</v>
      </c>
      <c r="AH196" s="1">
        <f t="shared" si="42"/>
        <v>9.3066445995811015E-2</v>
      </c>
      <c r="AI196" s="1">
        <f t="shared" si="43"/>
        <v>0.1289400309803054</v>
      </c>
      <c r="AJ196" s="1">
        <f t="shared" si="51"/>
        <v>0.93294227436341814</v>
      </c>
      <c r="AK196" s="1">
        <f t="shared" si="45"/>
        <v>58.774817646820217</v>
      </c>
      <c r="AL196" s="1" t="b">
        <f t="shared" si="46"/>
        <v>1</v>
      </c>
      <c r="AM196" s="1">
        <f t="shared" si="47"/>
        <v>0.21003038544303201</v>
      </c>
      <c r="AN196" s="1" t="b">
        <f t="shared" si="48"/>
        <v>0</v>
      </c>
      <c r="AO196" s="1">
        <v>9.4879999999999995</v>
      </c>
    </row>
    <row r="197" spans="1:41">
      <c r="A197" s="7">
        <v>194</v>
      </c>
      <c r="B197" s="7" t="s">
        <v>53</v>
      </c>
      <c r="C197" s="7" t="s">
        <v>33</v>
      </c>
      <c r="D197" s="7" t="s">
        <v>53</v>
      </c>
      <c r="E197" s="7" t="s">
        <v>33</v>
      </c>
      <c r="F197" s="2" t="b">
        <f t="shared" si="41"/>
        <v>0</v>
      </c>
      <c r="G197" s="2" t="b">
        <f t="shared" ref="G197:G260" si="57">AND(NOT(D197=B197),OR(D197="CAT",D197="CAC",D197="ATA",D197="ATT",D197="TTA",D197="ATG",D197="CCG",D197="AGA",D197="CGG",D197="AGG",D197="CGA",D197="CGC",D197="TCC",D197="ACG",D197="ACC",D197="GTA",D197="TGG",D197="TAT",B197="GAA",B197="GAT",B197="GAG",B197="AAG",B197="AAA",B197="CTA",B197="CTT",B197="CTC",B197="AAC",B197="CCA",B197="CCT",B197="CAG",B197="CAA",B197="CGT",B197="AGT",B197="AGC",B197="TCA",B197="TCT",B197="GTC"))</f>
        <v>0</v>
      </c>
      <c r="H197" s="1" t="s">
        <v>285</v>
      </c>
      <c r="I197" s="1" t="s">
        <v>295</v>
      </c>
      <c r="J197" s="1" t="s">
        <v>195</v>
      </c>
      <c r="M197" s="1">
        <f>PRODUCT(SUM(PRODUCT(R197,overview!$J$8),PRODUCT(W197,overview!$K$8),PRODUCT(AB197,overview!$L$8)),1/SUM(overview!$J$8:$L$8))</f>
        <v>1</v>
      </c>
      <c r="N197" s="1">
        <f>PRODUCT(SUM(PRODUCT(S197,overview!$J$8),PRODUCT(X197,overview!$K$8),PRODUCT(AC197,overview!$L$8)),1/SUM(overview!$J$8:$L$8))</f>
        <v>2</v>
      </c>
      <c r="O197" s="1">
        <f t="shared" si="53"/>
        <v>10</v>
      </c>
      <c r="P197" s="1">
        <f t="shared" si="54"/>
        <v>0</v>
      </c>
      <c r="Q197" s="1">
        <f t="shared" si="52"/>
        <v>0</v>
      </c>
      <c r="R197" s="1">
        <v>1</v>
      </c>
      <c r="S197" s="1">
        <v>2</v>
      </c>
      <c r="T197" s="1">
        <v>2</v>
      </c>
      <c r="U197" s="1">
        <v>0</v>
      </c>
      <c r="V197" s="1">
        <f t="shared" si="55"/>
        <v>0</v>
      </c>
      <c r="W197" s="4">
        <v>1</v>
      </c>
      <c r="X197" s="4">
        <v>2</v>
      </c>
      <c r="Y197" s="1">
        <v>8</v>
      </c>
      <c r="Z197" s="1">
        <v>0</v>
      </c>
      <c r="AA197" s="1">
        <f t="shared" si="56"/>
        <v>0</v>
      </c>
      <c r="AB197" s="1">
        <v>1</v>
      </c>
      <c r="AC197" s="1">
        <v>2</v>
      </c>
      <c r="AD197" s="1">
        <v>0</v>
      </c>
      <c r="AE197" s="1">
        <v>0</v>
      </c>
      <c r="AF197" s="1" t="e">
        <f t="shared" ref="AF197:AF260" si="58">PRODUCT(AE197,1/AD197,1/$N197,$M197)</f>
        <v>#DIV/0!</v>
      </c>
      <c r="AH197" s="1">
        <f t="shared" si="42"/>
        <v>7.1346142749985589E-2</v>
      </c>
      <c r="AI197" s="1">
        <f t="shared" si="43"/>
        <v>2.5426545751749009E-2</v>
      </c>
      <c r="AJ197" s="1">
        <f t="shared" si="51"/>
        <v>0</v>
      </c>
      <c r="AK197" s="1">
        <f t="shared" si="45"/>
        <v>22.40451436089203</v>
      </c>
      <c r="AL197" s="1" t="b">
        <f t="shared" si="46"/>
        <v>1</v>
      </c>
      <c r="AM197" s="1">
        <f t="shared" si="47"/>
        <v>1.9410343074777781E-2</v>
      </c>
      <c r="AN197" s="1" t="b">
        <f t="shared" si="48"/>
        <v>0</v>
      </c>
      <c r="AO197" s="1">
        <v>9.4879999999999995</v>
      </c>
    </row>
    <row r="198" spans="1:41">
      <c r="A198" s="7">
        <v>195</v>
      </c>
      <c r="B198" s="7" t="s">
        <v>98</v>
      </c>
      <c r="C198" s="7" t="s">
        <v>50</v>
      </c>
      <c r="D198" s="7" t="s">
        <v>98</v>
      </c>
      <c r="E198" s="7" t="s">
        <v>50</v>
      </c>
      <c r="F198" s="2" t="b">
        <f t="shared" si="41"/>
        <v>0</v>
      </c>
      <c r="G198" s="2" t="b">
        <f t="shared" si="57"/>
        <v>0</v>
      </c>
      <c r="H198" s="1" t="s">
        <v>285</v>
      </c>
      <c r="I198" s="1" t="s">
        <v>295</v>
      </c>
      <c r="J198" s="1" t="s">
        <v>197</v>
      </c>
      <c r="M198" s="1">
        <f>PRODUCT(SUM(PRODUCT(R198,overview!$J$8),PRODUCT(W198,overview!$K$8),PRODUCT(AB198,overview!$L$8)),1/SUM(overview!$J$8:$L$8))</f>
        <v>0.33299999999999996</v>
      </c>
      <c r="N198" s="1">
        <f>PRODUCT(SUM(PRODUCT(S198,overview!$J$8),PRODUCT(X198,overview!$K$8),PRODUCT(AC198,overview!$L$8)),1/SUM(overview!$J$8:$L$8))</f>
        <v>2.6669999999999998</v>
      </c>
      <c r="O198" s="1">
        <f t="shared" si="53"/>
        <v>8</v>
      </c>
      <c r="P198" s="1">
        <f t="shared" si="54"/>
        <v>0</v>
      </c>
      <c r="Q198" s="1">
        <f t="shared" si="52"/>
        <v>0</v>
      </c>
      <c r="R198" s="1">
        <v>0.33300000000000002</v>
      </c>
      <c r="S198" s="1">
        <v>2.6669999999999998</v>
      </c>
      <c r="T198" s="1">
        <v>6</v>
      </c>
      <c r="U198" s="1">
        <v>0</v>
      </c>
      <c r="V198" s="1">
        <f t="shared" si="55"/>
        <v>0</v>
      </c>
      <c r="W198" s="4">
        <v>0.33300000000000002</v>
      </c>
      <c r="X198" s="4">
        <v>2.6669999999999998</v>
      </c>
      <c r="Y198" s="1">
        <v>2</v>
      </c>
      <c r="Z198" s="1">
        <v>0</v>
      </c>
      <c r="AA198" s="1">
        <f t="shared" si="56"/>
        <v>0</v>
      </c>
      <c r="AB198" s="1">
        <v>0.33300000000000002</v>
      </c>
      <c r="AC198" s="1">
        <v>2.6669999999999998</v>
      </c>
      <c r="AD198" s="1">
        <v>0</v>
      </c>
      <c r="AE198" s="1">
        <v>0</v>
      </c>
      <c r="AF198" s="1" t="e">
        <f t="shared" si="58"/>
        <v>#DIV/0!</v>
      </c>
      <c r="AH198" s="1">
        <f t="shared" si="42"/>
        <v>0.12896852068783779</v>
      </c>
      <c r="AI198" s="1">
        <f t="shared" si="43"/>
        <v>0.11148149720912898</v>
      </c>
      <c r="AJ198" s="1">
        <f t="shared" si="51"/>
        <v>0</v>
      </c>
      <c r="AK198" s="1">
        <f t="shared" si="45"/>
        <v>2.0271845603363783</v>
      </c>
      <c r="AL198" s="1" t="b">
        <f t="shared" si="46"/>
        <v>0</v>
      </c>
      <c r="AM198" s="1">
        <f t="shared" si="47"/>
        <v>2.6955433255809531E-2</v>
      </c>
      <c r="AN198" s="1" t="b">
        <f t="shared" si="48"/>
        <v>0</v>
      </c>
      <c r="AO198" s="1">
        <v>9.4879999999999995</v>
      </c>
    </row>
    <row r="199" spans="1:41">
      <c r="A199" s="7">
        <v>196</v>
      </c>
      <c r="B199" s="7" t="s">
        <v>45</v>
      </c>
      <c r="C199" s="7" t="s">
        <v>46</v>
      </c>
      <c r="D199" s="7" t="s">
        <v>45</v>
      </c>
      <c r="E199" s="7" t="s">
        <v>46</v>
      </c>
      <c r="F199" s="2" t="b">
        <f t="shared" ref="F199:F262" si="59">AND(NOT(B199=D199),OR(B199="CAT",B199="CAC",B199="ATA",B199="ATT",B199="TTA",B199="ATG",B199="CCG",B199="AGA",B199="CGG",B199="AGG",B199="CGA",B199="CGC",B199="TCC",B199="ACG",B199="ACC",B199="GTA",B199="TGG",B199="TAT",D199="GAA",D199="GAT",D199="GAG",D199="AAG",D199="AAA",D199="CTA",D199="CTT",D199="CTC",D199="AAC",D199="CCA",D199="CCT",D199="CAG",D199="CAA",D199="CGT",D199="AGT",D199="AGC",D199="TCA",D199="TCT",D199="GTC"))</f>
        <v>0</v>
      </c>
      <c r="G199" s="2" t="b">
        <f t="shared" si="57"/>
        <v>0</v>
      </c>
      <c r="H199" s="1" t="s">
        <v>285</v>
      </c>
      <c r="J199" s="1" t="s">
        <v>195</v>
      </c>
      <c r="M199" s="1">
        <f>PRODUCT(SUM(PRODUCT(R199,overview!$J$8),PRODUCT(W199,overview!$K$8),PRODUCT(AB199,overview!$L$8)),1/SUM(overview!$J$8:$L$8))</f>
        <v>1.0290714285714284</v>
      </c>
      <c r="N199" s="1">
        <f>PRODUCT(SUM(PRODUCT(S199,overview!$J$8),PRODUCT(X199,overview!$K$8),PRODUCT(AC199,overview!$L$8)),1/SUM(overview!$J$8:$L$8))</f>
        <v>1.9709285714285711</v>
      </c>
      <c r="O199" s="1">
        <f t="shared" si="53"/>
        <v>9</v>
      </c>
      <c r="P199" s="1">
        <f t="shared" si="54"/>
        <v>0</v>
      </c>
      <c r="Q199" s="1">
        <f t="shared" si="52"/>
        <v>0</v>
      </c>
      <c r="R199" s="1">
        <v>1.012</v>
      </c>
      <c r="S199" s="1">
        <v>1.988</v>
      </c>
      <c r="T199" s="1">
        <v>3</v>
      </c>
      <c r="U199" s="1">
        <v>0</v>
      </c>
      <c r="V199" s="1">
        <f t="shared" si="55"/>
        <v>0</v>
      </c>
      <c r="W199" s="4">
        <v>1.0389999999999999</v>
      </c>
      <c r="X199" s="4">
        <v>1.9610000000000001</v>
      </c>
      <c r="Y199" s="1">
        <v>6</v>
      </c>
      <c r="Z199" s="1">
        <v>0</v>
      </c>
      <c r="AA199" s="1">
        <f t="shared" si="56"/>
        <v>0</v>
      </c>
      <c r="AB199" s="1">
        <v>1</v>
      </c>
      <c r="AC199" s="1">
        <v>2</v>
      </c>
      <c r="AD199" s="1">
        <v>0</v>
      </c>
      <c r="AE199" s="1">
        <v>0</v>
      </c>
      <c r="AF199" s="1" t="e">
        <f t="shared" si="58"/>
        <v>#DIV/0!</v>
      </c>
      <c r="AH199" s="1">
        <f t="shared" si="42"/>
        <v>0.13814777482932092</v>
      </c>
      <c r="AI199" s="1">
        <f t="shared" si="43"/>
        <v>0.1146666828436755</v>
      </c>
      <c r="AJ199" s="1">
        <f t="shared" si="51"/>
        <v>0</v>
      </c>
      <c r="AK199" s="1">
        <f t="shared" si="45"/>
        <v>2.2630094891691241</v>
      </c>
      <c r="AL199" s="1" t="b">
        <f t="shared" si="46"/>
        <v>0</v>
      </c>
      <c r="AM199" s="1">
        <f t="shared" si="47"/>
        <v>7.6873239555946035E-2</v>
      </c>
      <c r="AN199" s="1" t="b">
        <f t="shared" si="48"/>
        <v>0</v>
      </c>
      <c r="AO199" s="1">
        <v>9.4879999999999995</v>
      </c>
    </row>
    <row r="200" spans="1:41">
      <c r="A200" s="7">
        <v>197</v>
      </c>
      <c r="B200" s="7" t="s">
        <v>45</v>
      </c>
      <c r="C200" s="7" t="s">
        <v>46</v>
      </c>
      <c r="D200" s="7" t="s">
        <v>45</v>
      </c>
      <c r="E200" s="7" t="s">
        <v>46</v>
      </c>
      <c r="F200" s="2" t="b">
        <f t="shared" si="59"/>
        <v>0</v>
      </c>
      <c r="G200" s="2" t="b">
        <f t="shared" si="57"/>
        <v>0</v>
      </c>
      <c r="H200" s="1" t="s">
        <v>285</v>
      </c>
      <c r="I200" s="1" t="s">
        <v>183</v>
      </c>
      <c r="M200" s="1">
        <f>PRODUCT(SUM(PRODUCT(R200,overview!$J$8),PRODUCT(W200,overview!$K$8),PRODUCT(AB200,overview!$L$8)),1/SUM(overview!$J$8:$L$8))</f>
        <v>1.0107142857142857</v>
      </c>
      <c r="N200" s="1">
        <f>PRODUCT(SUM(PRODUCT(S200,overview!$J$8),PRODUCT(X200,overview!$K$8),PRODUCT(AC200,overview!$L$8)),1/SUM(overview!$J$8:$L$8))</f>
        <v>1.9892857142857145</v>
      </c>
      <c r="O200" s="1">
        <f t="shared" si="53"/>
        <v>8</v>
      </c>
      <c r="P200" s="1">
        <f t="shared" si="54"/>
        <v>1</v>
      </c>
      <c r="Q200" s="1">
        <f t="shared" si="52"/>
        <v>6.350987432675044E-2</v>
      </c>
      <c r="R200" s="1">
        <v>1.0089999999999999</v>
      </c>
      <c r="S200" s="1">
        <v>1.9910000000000001</v>
      </c>
      <c r="T200" s="1">
        <v>3</v>
      </c>
      <c r="U200" s="1">
        <v>0</v>
      </c>
      <c r="V200" s="1">
        <f t="shared" si="55"/>
        <v>0</v>
      </c>
      <c r="W200" s="4">
        <v>1.012</v>
      </c>
      <c r="X200" s="4">
        <v>1.988</v>
      </c>
      <c r="Y200" s="1">
        <v>5</v>
      </c>
      <c r="Z200" s="1">
        <v>1</v>
      </c>
      <c r="AA200" s="1">
        <f t="shared" si="56"/>
        <v>0.10181086519114688</v>
      </c>
      <c r="AB200" s="1">
        <v>1</v>
      </c>
      <c r="AC200" s="1">
        <v>2</v>
      </c>
      <c r="AD200" s="1">
        <v>0</v>
      </c>
      <c r="AE200" s="1">
        <v>0</v>
      </c>
      <c r="AF200" s="1" t="e">
        <f t="shared" si="58"/>
        <v>#DIV/0!</v>
      </c>
      <c r="AH200" s="1">
        <f t="shared" ref="AH200:AH263" si="60">(SUM(Z196:Z206)*SUM(W196:W206))/(SUM(Y196:Y206)*SUM(X196:X206))</f>
        <v>0.10786078395245452</v>
      </c>
      <c r="AI200" s="1">
        <f t="shared" ref="AI200:AI263" si="61">(SUM(U196:U206)*SUM(R196:R206))/(SUM(T196:T206)*SUM(S196:S206))</f>
        <v>0.10757821092508861</v>
      </c>
      <c r="AJ200" s="1">
        <f t="shared" ref="AJ200:AJ208" si="62">(SUM(AE$195:AE$215)*SUM(AB$195:AB$215))/(SUM(AD$195:AD$215)*SUM(AC$195:AC$215))</f>
        <v>0</v>
      </c>
      <c r="AK200" s="1">
        <f t="shared" si="45"/>
        <v>2.5901422362342164</v>
      </c>
      <c r="AL200" s="1" t="b">
        <f t="shared" si="46"/>
        <v>0</v>
      </c>
      <c r="AM200" s="1">
        <f t="shared" si="47"/>
        <v>1.0535143765258739E-2</v>
      </c>
      <c r="AN200" s="1" t="b">
        <f t="shared" si="48"/>
        <v>0</v>
      </c>
      <c r="AO200" s="1">
        <v>9.4879999999999995</v>
      </c>
    </row>
    <row r="201" spans="1:41">
      <c r="A201" s="7">
        <v>198</v>
      </c>
      <c r="B201" s="7" t="s">
        <v>75</v>
      </c>
      <c r="C201" s="7" t="s">
        <v>1</v>
      </c>
      <c r="D201" s="7" t="s">
        <v>75</v>
      </c>
      <c r="E201" s="7" t="s">
        <v>1</v>
      </c>
      <c r="F201" s="2" t="b">
        <f t="shared" si="59"/>
        <v>0</v>
      </c>
      <c r="G201" s="2" t="b">
        <f t="shared" si="57"/>
        <v>0</v>
      </c>
      <c r="H201" s="1" t="s">
        <v>285</v>
      </c>
      <c r="I201" s="1" t="s">
        <v>183</v>
      </c>
      <c r="M201" s="1">
        <f>PRODUCT(SUM(PRODUCT(R201,overview!$J$8),PRODUCT(W201,overview!$K$8),PRODUCT(AB201,overview!$L$8)),1/SUM(overview!$J$8:$L$8))</f>
        <v>1.0700238095238095</v>
      </c>
      <c r="N201" s="1">
        <f>PRODUCT(SUM(PRODUCT(S201,overview!$J$8),PRODUCT(X201,overview!$K$8),PRODUCT(AC201,overview!$L$8)),1/SUM(overview!$J$8:$L$8))</f>
        <v>1.9299761904761903</v>
      </c>
      <c r="O201" s="1">
        <f t="shared" si="53"/>
        <v>10</v>
      </c>
      <c r="P201" s="1">
        <f t="shared" si="54"/>
        <v>2</v>
      </c>
      <c r="Q201" s="1">
        <f t="shared" si="52"/>
        <v>0.1108846642568993</v>
      </c>
      <c r="R201" s="1">
        <v>1.05</v>
      </c>
      <c r="S201" s="1">
        <v>1.95</v>
      </c>
      <c r="T201" s="1">
        <v>6</v>
      </c>
      <c r="U201" s="1">
        <v>1</v>
      </c>
      <c r="V201" s="1">
        <f t="shared" si="55"/>
        <v>8.9743589743589744E-2</v>
      </c>
      <c r="W201" s="4">
        <v>1.083</v>
      </c>
      <c r="X201" s="4">
        <v>1.917</v>
      </c>
      <c r="Y201" s="1">
        <v>4</v>
      </c>
      <c r="Z201" s="1">
        <v>1</v>
      </c>
      <c r="AA201" s="1">
        <f t="shared" si="56"/>
        <v>0.14123630672926449</v>
      </c>
      <c r="AB201" s="1">
        <v>1</v>
      </c>
      <c r="AC201" s="1">
        <v>2</v>
      </c>
      <c r="AD201" s="1">
        <v>0</v>
      </c>
      <c r="AE201" s="1">
        <v>0</v>
      </c>
      <c r="AF201" s="1" t="e">
        <f t="shared" si="58"/>
        <v>#DIV/0!</v>
      </c>
      <c r="AH201" s="1">
        <f t="shared" si="60"/>
        <v>8.9696868013313003E-2</v>
      </c>
      <c r="AI201" s="1">
        <f t="shared" si="61"/>
        <v>9.3448961104182729E-2</v>
      </c>
      <c r="AJ201" s="1">
        <f t="shared" si="62"/>
        <v>0</v>
      </c>
      <c r="AK201" s="1">
        <f t="shared" si="45"/>
        <v>2.538546692954271</v>
      </c>
      <c r="AL201" s="1" t="b">
        <f t="shared" si="46"/>
        <v>0</v>
      </c>
      <c r="AM201" s="1">
        <f t="shared" si="47"/>
        <v>6.6664471492924914E-4</v>
      </c>
      <c r="AN201" s="1" t="b">
        <f t="shared" si="48"/>
        <v>0</v>
      </c>
      <c r="AO201" s="1">
        <v>9.4879999999999995</v>
      </c>
    </row>
    <row r="202" spans="1:41">
      <c r="A202" s="7">
        <v>199</v>
      </c>
      <c r="B202" s="7" t="s">
        <v>79</v>
      </c>
      <c r="C202" s="7" t="s">
        <v>48</v>
      </c>
      <c r="D202" s="7" t="s">
        <v>79</v>
      </c>
      <c r="E202" s="7" t="s">
        <v>48</v>
      </c>
      <c r="F202" s="2" t="b">
        <f t="shared" si="59"/>
        <v>0</v>
      </c>
      <c r="G202" s="2" t="b">
        <f t="shared" si="57"/>
        <v>0</v>
      </c>
      <c r="H202" s="1" t="s">
        <v>285</v>
      </c>
      <c r="J202" s="1" t="s">
        <v>197</v>
      </c>
      <c r="M202" s="1">
        <f>PRODUCT(SUM(PRODUCT(R202,overview!$J$8),PRODUCT(W202,overview!$K$8),PRODUCT(AB202,overview!$L$8)),1/SUM(overview!$J$8:$L$8))</f>
        <v>1.0652619047619047</v>
      </c>
      <c r="N202" s="1">
        <f>PRODUCT(SUM(PRODUCT(S202,overview!$J$8),PRODUCT(X202,overview!$K$8),PRODUCT(AC202,overview!$L$8)),1/SUM(overview!$J$8:$L$8))</f>
        <v>1.934738095238095</v>
      </c>
      <c r="O202" s="1">
        <f t="shared" si="53"/>
        <v>12</v>
      </c>
      <c r="P202" s="1">
        <f t="shared" si="54"/>
        <v>4</v>
      </c>
      <c r="Q202" s="1">
        <f t="shared" si="52"/>
        <v>0.18353249075999786</v>
      </c>
      <c r="R202" s="1">
        <v>1.01</v>
      </c>
      <c r="S202" s="1">
        <v>1.99</v>
      </c>
      <c r="T202" s="1">
        <v>5</v>
      </c>
      <c r="U202" s="1">
        <v>1</v>
      </c>
      <c r="V202" s="1">
        <f t="shared" si="55"/>
        <v>0.1015075376884422</v>
      </c>
      <c r="W202" s="4">
        <v>1.0840000000000001</v>
      </c>
      <c r="X202" s="4">
        <v>1.9159999999999999</v>
      </c>
      <c r="Y202" s="1">
        <v>7</v>
      </c>
      <c r="Z202" s="1">
        <v>3</v>
      </c>
      <c r="AA202" s="1">
        <f t="shared" si="56"/>
        <v>0.24246943036087087</v>
      </c>
      <c r="AB202" s="1">
        <v>1.333</v>
      </c>
      <c r="AC202" s="1">
        <v>1.667</v>
      </c>
      <c r="AD202" s="1">
        <v>0</v>
      </c>
      <c r="AE202" s="1">
        <v>0</v>
      </c>
      <c r="AF202" s="1" t="e">
        <f t="shared" si="58"/>
        <v>#DIV/0!</v>
      </c>
      <c r="AH202" s="1">
        <f t="shared" si="60"/>
        <v>8.6392369447779102E-2</v>
      </c>
      <c r="AI202" s="1">
        <f t="shared" si="61"/>
        <v>9.0853095164767472E-2</v>
      </c>
      <c r="AJ202" s="1">
        <f t="shared" si="62"/>
        <v>0</v>
      </c>
      <c r="AK202" s="1">
        <f t="shared" si="45"/>
        <v>2.5045626091141178</v>
      </c>
      <c r="AL202" s="1" t="b">
        <f t="shared" si="46"/>
        <v>0</v>
      </c>
      <c r="AM202" s="1">
        <f t="shared" si="47"/>
        <v>7.8496815389150817E-3</v>
      </c>
      <c r="AN202" s="1" t="b">
        <f t="shared" si="48"/>
        <v>0</v>
      </c>
      <c r="AO202" s="1">
        <v>9.4879999999999995</v>
      </c>
    </row>
    <row r="203" spans="1:41">
      <c r="A203" s="7">
        <v>200</v>
      </c>
      <c r="B203" s="7" t="s">
        <v>98</v>
      </c>
      <c r="C203" s="7" t="s">
        <v>50</v>
      </c>
      <c r="D203" s="7" t="s">
        <v>98</v>
      </c>
      <c r="E203" s="7" t="s">
        <v>50</v>
      </c>
      <c r="F203" s="2" t="b">
        <f t="shared" si="59"/>
        <v>0</v>
      </c>
      <c r="G203" s="2" t="b">
        <f t="shared" si="57"/>
        <v>0</v>
      </c>
      <c r="H203" s="1" t="s">
        <v>285</v>
      </c>
      <c r="I203" s="1" t="s">
        <v>295</v>
      </c>
      <c r="J203" s="1" t="s">
        <v>204</v>
      </c>
      <c r="M203" s="1">
        <f>PRODUCT(SUM(PRODUCT(R203,overview!$J$8),PRODUCT(W203,overview!$K$8),PRODUCT(AB203,overview!$L$8)),1/SUM(overview!$J$8:$L$8))</f>
        <v>0.3342857142857143</v>
      </c>
      <c r="N203" s="1">
        <f>PRODUCT(SUM(PRODUCT(S203,overview!$J$8),PRODUCT(X203,overview!$K$8),PRODUCT(AC203,overview!$L$8)),1/SUM(overview!$J$8:$L$8))</f>
        <v>2.6657142857142855</v>
      </c>
      <c r="O203" s="1">
        <f t="shared" si="53"/>
        <v>3</v>
      </c>
      <c r="P203" s="1">
        <f t="shared" si="54"/>
        <v>0</v>
      </c>
      <c r="Q203" s="1">
        <f t="shared" si="52"/>
        <v>0</v>
      </c>
      <c r="R203" s="1">
        <v>0.33300000000000002</v>
      </c>
      <c r="S203" s="1">
        <v>2.6669999999999998</v>
      </c>
      <c r="T203" s="1">
        <v>0</v>
      </c>
      <c r="U203" s="1">
        <v>0</v>
      </c>
      <c r="V203" s="1" t="e">
        <f t="shared" si="55"/>
        <v>#DIV/0!</v>
      </c>
      <c r="W203" s="4">
        <v>0.33500000000000002</v>
      </c>
      <c r="X203" s="4">
        <v>2.665</v>
      </c>
      <c r="Y203" s="1">
        <v>3</v>
      </c>
      <c r="Z203" s="1">
        <v>0</v>
      </c>
      <c r="AA203" s="1">
        <f t="shared" si="56"/>
        <v>0</v>
      </c>
      <c r="AB203" s="1">
        <v>0.33300000000000002</v>
      </c>
      <c r="AC203" s="1">
        <v>2.6669999999999998</v>
      </c>
      <c r="AD203" s="1">
        <v>0</v>
      </c>
      <c r="AE203" s="1">
        <v>0</v>
      </c>
      <c r="AF203" s="1" t="e">
        <f t="shared" si="58"/>
        <v>#DIV/0!</v>
      </c>
      <c r="AH203" s="1">
        <f t="shared" si="60"/>
        <v>9.3839078398248857E-2</v>
      </c>
      <c r="AI203" s="1">
        <f t="shared" si="61"/>
        <v>0.10116238855313986</v>
      </c>
      <c r="AJ203" s="1">
        <f t="shared" si="62"/>
        <v>0</v>
      </c>
      <c r="AK203" s="1">
        <f t="shared" ref="AK203:AK266" si="63">(((SUM(AJ201:AJ205))-(SUM(AI201:AI205)))^2)/(AVERAGE(AI201:AI205))</f>
        <v>2.5343684908801247</v>
      </c>
      <c r="AL203" s="1" t="b">
        <f t="shared" ref="AL203:AL266" si="64">IF(AK203&gt;AO203, TRUE, FALSE)</f>
        <v>0</v>
      </c>
      <c r="AM203" s="1">
        <f t="shared" ref="AM203:AM266" si="65">(((SUM(AH201:AH205))-(SUM(AI201:AI205)))^2)/(AVERAGE(AI201:AI205))</f>
        <v>3.3021795966460654E-2</v>
      </c>
      <c r="AN203" s="1" t="b">
        <f t="shared" ref="AN203:AN266" si="66">IF(AM203&gt;AO203, TRUE, FALSE)</f>
        <v>0</v>
      </c>
      <c r="AO203" s="1">
        <v>9.4879999999999995</v>
      </c>
    </row>
    <row r="204" spans="1:41">
      <c r="A204" s="7">
        <v>201</v>
      </c>
      <c r="B204" s="7" t="s">
        <v>75</v>
      </c>
      <c r="C204" s="7" t="s">
        <v>1</v>
      </c>
      <c r="D204" s="7" t="s">
        <v>75</v>
      </c>
      <c r="E204" s="7" t="s">
        <v>1</v>
      </c>
      <c r="F204" s="2" t="b">
        <f t="shared" si="59"/>
        <v>0</v>
      </c>
      <c r="G204" s="2" t="b">
        <f t="shared" si="57"/>
        <v>0</v>
      </c>
      <c r="H204" s="1" t="s">
        <v>285</v>
      </c>
      <c r="I204" s="1" t="s">
        <v>183</v>
      </c>
      <c r="M204" s="1">
        <f>PRODUCT(SUM(PRODUCT(R204,overview!$J$8),PRODUCT(W204,overview!$K$8),PRODUCT(AB204,overview!$L$8)),1/SUM(overview!$J$8:$L$8))</f>
        <v>0.75597619047619036</v>
      </c>
      <c r="N204" s="1">
        <f>PRODUCT(SUM(PRODUCT(S204,overview!$J$8),PRODUCT(X204,overview!$K$8),PRODUCT(AC204,overview!$L$8)),1/SUM(overview!$J$8:$L$8))</f>
        <v>2.2440238095238092</v>
      </c>
      <c r="O204" s="1">
        <f t="shared" si="53"/>
        <v>10.199999999999999</v>
      </c>
      <c r="P204" s="1">
        <f t="shared" si="54"/>
        <v>16.8</v>
      </c>
      <c r="Q204" s="1">
        <f t="shared" si="52"/>
        <v>0.55486811219092369</v>
      </c>
      <c r="R204" s="1">
        <v>0.69799999999999995</v>
      </c>
      <c r="S204" s="1">
        <v>2.302</v>
      </c>
      <c r="T204" s="1">
        <v>4</v>
      </c>
      <c r="U204" s="1">
        <v>8</v>
      </c>
      <c r="V204" s="1">
        <f t="shared" si="55"/>
        <v>0.60642919200695045</v>
      </c>
      <c r="W204" s="4">
        <v>0.77700000000000002</v>
      </c>
      <c r="X204" s="4">
        <v>2.2229999999999999</v>
      </c>
      <c r="Y204" s="1">
        <v>6.2</v>
      </c>
      <c r="Z204" s="1">
        <v>8.8000000000000007</v>
      </c>
      <c r="AA204" s="1">
        <f t="shared" si="56"/>
        <v>0.49610378303077796</v>
      </c>
      <c r="AB204" s="1">
        <v>1</v>
      </c>
      <c r="AC204" s="1">
        <v>2</v>
      </c>
      <c r="AD204" s="1">
        <v>0</v>
      </c>
      <c r="AE204" s="1">
        <v>0</v>
      </c>
      <c r="AF204" s="1" t="e">
        <f t="shared" si="58"/>
        <v>#DIV/0!</v>
      </c>
      <c r="AH204" s="1">
        <f t="shared" si="60"/>
        <v>9.5080584154762449E-2</v>
      </c>
      <c r="AI204" s="1">
        <f t="shared" si="61"/>
        <v>0.1078698660756449</v>
      </c>
      <c r="AJ204" s="1">
        <f t="shared" si="62"/>
        <v>0</v>
      </c>
      <c r="AK204" s="1">
        <f t="shared" si="63"/>
        <v>2.6640863379538304</v>
      </c>
      <c r="AL204" s="1" t="b">
        <f t="shared" si="64"/>
        <v>0</v>
      </c>
      <c r="AM204" s="1">
        <f t="shared" si="65"/>
        <v>6.9052128730786061E-2</v>
      </c>
      <c r="AN204" s="1" t="b">
        <f t="shared" si="66"/>
        <v>0</v>
      </c>
      <c r="AO204" s="1">
        <v>9.4879999999999995</v>
      </c>
    </row>
    <row r="205" spans="1:41">
      <c r="A205" s="7">
        <v>202</v>
      </c>
      <c r="B205" s="7" t="s">
        <v>30</v>
      </c>
      <c r="C205" s="7" t="s">
        <v>31</v>
      </c>
      <c r="D205" s="7" t="s">
        <v>30</v>
      </c>
      <c r="E205" s="7" t="s">
        <v>31</v>
      </c>
      <c r="F205" s="2" t="b">
        <f t="shared" si="59"/>
        <v>0</v>
      </c>
      <c r="G205" s="2" t="b">
        <f t="shared" si="57"/>
        <v>0</v>
      </c>
      <c r="H205" s="1" t="s">
        <v>285</v>
      </c>
      <c r="I205" s="1" t="s">
        <v>183</v>
      </c>
      <c r="J205" s="1" t="s">
        <v>186</v>
      </c>
      <c r="M205" s="1">
        <f>PRODUCT(SUM(PRODUCT(R205,overview!$J$8),PRODUCT(W205,overview!$K$8),PRODUCT(AB205,overview!$L$8)),1/SUM(overview!$J$8:$L$8))</f>
        <v>1</v>
      </c>
      <c r="N205" s="1">
        <f>PRODUCT(SUM(PRODUCT(S205,overview!$J$8),PRODUCT(X205,overview!$K$8),PRODUCT(AC205,overview!$L$8)),1/SUM(overview!$J$8:$L$8))</f>
        <v>2</v>
      </c>
      <c r="O205" s="1">
        <f t="shared" si="53"/>
        <v>7</v>
      </c>
      <c r="P205" s="1">
        <f t="shared" si="54"/>
        <v>0</v>
      </c>
      <c r="Q205" s="1">
        <f t="shared" si="52"/>
        <v>0</v>
      </c>
      <c r="R205" s="1">
        <v>1</v>
      </c>
      <c r="S205" s="1">
        <v>2</v>
      </c>
      <c r="T205" s="1">
        <v>2</v>
      </c>
      <c r="U205" s="1">
        <v>0</v>
      </c>
      <c r="V205" s="1">
        <f t="shared" si="55"/>
        <v>0</v>
      </c>
      <c r="W205" s="4">
        <v>1</v>
      </c>
      <c r="X205" s="4">
        <v>2</v>
      </c>
      <c r="Y205" s="1">
        <v>5</v>
      </c>
      <c r="Z205" s="1">
        <v>0</v>
      </c>
      <c r="AA205" s="1">
        <f t="shared" si="56"/>
        <v>0</v>
      </c>
      <c r="AB205" s="1">
        <v>1</v>
      </c>
      <c r="AC205" s="1">
        <v>2</v>
      </c>
      <c r="AD205" s="1">
        <v>0</v>
      </c>
      <c r="AE205" s="1">
        <v>0</v>
      </c>
      <c r="AF205" s="1" t="e">
        <f t="shared" si="58"/>
        <v>#DIV/0!</v>
      </c>
      <c r="AH205" s="1">
        <f t="shared" si="60"/>
        <v>8.4006557881155963E-2</v>
      </c>
      <c r="AI205" s="1">
        <f t="shared" si="61"/>
        <v>0.11353938727829004</v>
      </c>
      <c r="AJ205" s="1">
        <f t="shared" si="62"/>
        <v>0</v>
      </c>
      <c r="AK205" s="1">
        <f t="shared" si="63"/>
        <v>2.7387394994661109</v>
      </c>
      <c r="AL205" s="1" t="b">
        <f t="shared" si="64"/>
        <v>0</v>
      </c>
      <c r="AM205" s="1">
        <f t="shared" si="65"/>
        <v>9.5401134780495417E-2</v>
      </c>
      <c r="AN205" s="1" t="b">
        <f t="shared" si="66"/>
        <v>0</v>
      </c>
      <c r="AO205" s="1">
        <v>9.4879999999999995</v>
      </c>
    </row>
    <row r="206" spans="1:41">
      <c r="A206" s="7">
        <v>203</v>
      </c>
      <c r="B206" s="7" t="s">
        <v>90</v>
      </c>
      <c r="C206" s="7" t="s">
        <v>91</v>
      </c>
      <c r="D206" s="7" t="s">
        <v>90</v>
      </c>
      <c r="E206" s="7" t="s">
        <v>91</v>
      </c>
      <c r="F206" s="2" t="b">
        <f t="shared" si="59"/>
        <v>0</v>
      </c>
      <c r="G206" s="2" t="b">
        <f t="shared" si="57"/>
        <v>0</v>
      </c>
      <c r="H206" s="1" t="s">
        <v>285</v>
      </c>
      <c r="J206" s="1" t="s">
        <v>292</v>
      </c>
      <c r="M206" s="1">
        <f>PRODUCT(SUM(PRODUCT(R206,overview!$J$8),PRODUCT(W206,overview!$K$8),PRODUCT(AB206,overview!$L$8)),1/SUM(overview!$J$8:$L$8))</f>
        <v>0</v>
      </c>
      <c r="N206" s="1">
        <f>PRODUCT(SUM(PRODUCT(S206,overview!$J$8),PRODUCT(X206,overview!$K$8),PRODUCT(AC206,overview!$L$8)),1/SUM(overview!$J$8:$L$8))</f>
        <v>3</v>
      </c>
      <c r="O206" s="1">
        <f t="shared" si="53"/>
        <v>0</v>
      </c>
      <c r="P206" s="1">
        <f t="shared" si="54"/>
        <v>0</v>
      </c>
      <c r="Q206" s="1" t="e">
        <f t="shared" si="52"/>
        <v>#DIV/0!</v>
      </c>
      <c r="R206" s="1">
        <v>0</v>
      </c>
      <c r="S206" s="1">
        <v>3</v>
      </c>
      <c r="T206" s="1">
        <v>0</v>
      </c>
      <c r="U206" s="1">
        <v>0</v>
      </c>
      <c r="V206" s="1" t="e">
        <f t="shared" si="55"/>
        <v>#DIV/0!</v>
      </c>
      <c r="W206" s="4">
        <v>0</v>
      </c>
      <c r="X206" s="4">
        <v>3</v>
      </c>
      <c r="Y206" s="1">
        <v>0</v>
      </c>
      <c r="Z206" s="1">
        <v>0</v>
      </c>
      <c r="AA206" s="1" t="e">
        <f t="shared" si="56"/>
        <v>#DIV/0!</v>
      </c>
      <c r="AB206" s="1">
        <v>0</v>
      </c>
      <c r="AC206" s="1">
        <v>3</v>
      </c>
      <c r="AD206" s="1">
        <v>0</v>
      </c>
      <c r="AE206" s="1">
        <v>0</v>
      </c>
      <c r="AF206" s="1" t="e">
        <f t="shared" si="58"/>
        <v>#DIV/0!</v>
      </c>
      <c r="AH206" s="1">
        <f t="shared" si="60"/>
        <v>8.7717366746975292E-2</v>
      </c>
      <c r="AI206" s="1">
        <f t="shared" si="61"/>
        <v>0.11939253051892376</v>
      </c>
      <c r="AJ206" s="1">
        <f t="shared" si="62"/>
        <v>0</v>
      </c>
      <c r="AK206" s="1">
        <f t="shared" si="63"/>
        <v>3.0992509265852681</v>
      </c>
      <c r="AL206" s="1" t="b">
        <f t="shared" si="64"/>
        <v>0</v>
      </c>
      <c r="AM206" s="1">
        <f t="shared" si="65"/>
        <v>0.20997425671230288</v>
      </c>
      <c r="AN206" s="1" t="b">
        <f t="shared" si="66"/>
        <v>0</v>
      </c>
      <c r="AO206" s="1">
        <v>9.4879999999999995</v>
      </c>
    </row>
    <row r="207" spans="1:41">
      <c r="A207" s="7">
        <v>204</v>
      </c>
      <c r="B207" s="7" t="s">
        <v>100</v>
      </c>
      <c r="C207" s="7" t="s">
        <v>73</v>
      </c>
      <c r="D207" s="7" t="s">
        <v>100</v>
      </c>
      <c r="E207" s="7" t="s">
        <v>73</v>
      </c>
      <c r="F207" s="2" t="b">
        <f t="shared" si="59"/>
        <v>0</v>
      </c>
      <c r="G207" s="2" t="b">
        <f t="shared" si="57"/>
        <v>0</v>
      </c>
      <c r="H207" s="1" t="s">
        <v>285</v>
      </c>
      <c r="I207" s="1" t="s">
        <v>295</v>
      </c>
      <c r="J207" s="1" t="s">
        <v>293</v>
      </c>
      <c r="M207" s="1">
        <f>PRODUCT(SUM(PRODUCT(R207,overview!$J$8),PRODUCT(W207,overview!$K$8),PRODUCT(AB207,overview!$L$8)),1/SUM(overview!$J$8:$L$8))</f>
        <v>0.33299999999999996</v>
      </c>
      <c r="N207" s="1">
        <f>PRODUCT(SUM(PRODUCT(S207,overview!$J$8),PRODUCT(X207,overview!$K$8),PRODUCT(AC207,overview!$L$8)),1/SUM(overview!$J$8:$L$8))</f>
        <v>2.6669999999999998</v>
      </c>
      <c r="O207" s="1">
        <f t="shared" si="53"/>
        <v>5</v>
      </c>
      <c r="P207" s="1">
        <f t="shared" si="54"/>
        <v>0</v>
      </c>
      <c r="Q207" s="1">
        <f t="shared" si="52"/>
        <v>0</v>
      </c>
      <c r="R207" s="1">
        <v>0.33300000000000002</v>
      </c>
      <c r="S207" s="1">
        <v>2.6669999999999998</v>
      </c>
      <c r="T207" s="1">
        <v>2</v>
      </c>
      <c r="U207" s="1">
        <v>0</v>
      </c>
      <c r="V207" s="1">
        <f t="shared" si="55"/>
        <v>0</v>
      </c>
      <c r="W207" s="4">
        <v>0.33300000000000002</v>
      </c>
      <c r="X207" s="4">
        <v>2.6669999999999998</v>
      </c>
      <c r="Y207" s="1">
        <v>3</v>
      </c>
      <c r="Z207" s="1">
        <v>0</v>
      </c>
      <c r="AA207" s="1">
        <f t="shared" si="56"/>
        <v>0</v>
      </c>
      <c r="AB207" s="1">
        <v>0.33300000000000002</v>
      </c>
      <c r="AC207" s="1">
        <v>2.6669999999999998</v>
      </c>
      <c r="AD207" s="1">
        <v>0</v>
      </c>
      <c r="AE207" s="1">
        <v>0</v>
      </c>
      <c r="AF207" s="1" t="e">
        <f t="shared" si="58"/>
        <v>#DIV/0!</v>
      </c>
      <c r="AH207" s="1">
        <f t="shared" si="60"/>
        <v>8.4873425771344838E-2</v>
      </c>
      <c r="AI207" s="1">
        <f t="shared" si="61"/>
        <v>0.10578372746722366</v>
      </c>
      <c r="AJ207" s="1">
        <f t="shared" si="62"/>
        <v>0</v>
      </c>
      <c r="AK207" s="1">
        <f t="shared" si="63"/>
        <v>3.083754960786889</v>
      </c>
      <c r="AL207" s="1" t="b">
        <f t="shared" si="64"/>
        <v>0</v>
      </c>
      <c r="AM207" s="1">
        <f t="shared" si="65"/>
        <v>0.31652808334891991</v>
      </c>
      <c r="AN207" s="1" t="b">
        <f t="shared" si="66"/>
        <v>0</v>
      </c>
      <c r="AO207" s="1">
        <v>9.4879999999999995</v>
      </c>
    </row>
    <row r="208" spans="1:41">
      <c r="A208" s="7">
        <v>205</v>
      </c>
      <c r="B208" s="7" t="s">
        <v>45</v>
      </c>
      <c r="C208" s="7" t="s">
        <v>46</v>
      </c>
      <c r="D208" s="7" t="s">
        <v>45</v>
      </c>
      <c r="E208" s="7" t="s">
        <v>46</v>
      </c>
      <c r="F208" s="2" t="b">
        <f t="shared" si="59"/>
        <v>0</v>
      </c>
      <c r="G208" s="2" t="b">
        <f t="shared" si="57"/>
        <v>0</v>
      </c>
      <c r="H208" s="1" t="s">
        <v>285</v>
      </c>
      <c r="I208" s="1" t="s">
        <v>183</v>
      </c>
      <c r="M208" s="1">
        <f>PRODUCT(SUM(PRODUCT(R208,overview!$J$8),PRODUCT(W208,overview!$K$8),PRODUCT(AB208,overview!$L$8)),1/SUM(overview!$J$8:$L$8))</f>
        <v>1.0123333333333333</v>
      </c>
      <c r="N208" s="1">
        <f>PRODUCT(SUM(PRODUCT(S208,overview!$J$8),PRODUCT(X208,overview!$K$8),PRODUCT(AC208,overview!$L$8)),1/SUM(overview!$J$8:$L$8))</f>
        <v>1.9876666666666665</v>
      </c>
      <c r="O208" s="1">
        <f t="shared" si="53"/>
        <v>13</v>
      </c>
      <c r="P208" s="1">
        <f t="shared" si="54"/>
        <v>0</v>
      </c>
      <c r="Q208" s="1">
        <f t="shared" si="52"/>
        <v>0</v>
      </c>
      <c r="R208" s="1">
        <v>1.01</v>
      </c>
      <c r="S208" s="1">
        <v>1.99</v>
      </c>
      <c r="T208" s="1">
        <v>3</v>
      </c>
      <c r="U208" s="1">
        <v>0</v>
      </c>
      <c r="V208" s="1">
        <f t="shared" si="55"/>
        <v>0</v>
      </c>
      <c r="W208" s="4">
        <v>1.014</v>
      </c>
      <c r="X208" s="4">
        <v>1.986</v>
      </c>
      <c r="Y208" s="1">
        <v>10</v>
      </c>
      <c r="Z208" s="1">
        <v>0</v>
      </c>
      <c r="AA208" s="1">
        <f t="shared" si="56"/>
        <v>0</v>
      </c>
      <c r="AB208" s="1">
        <v>1</v>
      </c>
      <c r="AC208" s="1">
        <v>2</v>
      </c>
      <c r="AD208" s="1">
        <v>0</v>
      </c>
      <c r="AE208" s="1">
        <v>0</v>
      </c>
      <c r="AF208" s="1" t="e">
        <f t="shared" si="58"/>
        <v>#DIV/0!</v>
      </c>
      <c r="AH208" s="1">
        <f t="shared" si="60"/>
        <v>0.10683249624773497</v>
      </c>
      <c r="AI208" s="1">
        <f t="shared" si="61"/>
        <v>0.17326467397697123</v>
      </c>
      <c r="AJ208" s="1">
        <f t="shared" si="62"/>
        <v>0</v>
      </c>
      <c r="AK208" s="1">
        <f t="shared" si="63"/>
        <v>1.2601567176524617</v>
      </c>
      <c r="AL208" s="1" t="b">
        <f t="shared" si="64"/>
        <v>0</v>
      </c>
      <c r="AM208" s="1">
        <f t="shared" si="65"/>
        <v>0.33855285000262242</v>
      </c>
      <c r="AN208" s="1" t="b">
        <f t="shared" si="66"/>
        <v>0</v>
      </c>
      <c r="AO208" s="1">
        <v>9.4879999999999995</v>
      </c>
    </row>
    <row r="209" spans="1:41">
      <c r="A209" s="7">
        <v>206</v>
      </c>
      <c r="B209" s="7" t="s">
        <v>74</v>
      </c>
      <c r="C209" s="7" t="s">
        <v>1</v>
      </c>
      <c r="D209" s="7" t="s">
        <v>74</v>
      </c>
      <c r="E209" s="7" t="s">
        <v>1</v>
      </c>
      <c r="F209" s="2" t="b">
        <f t="shared" si="59"/>
        <v>0</v>
      </c>
      <c r="G209" s="2" t="b">
        <f t="shared" si="57"/>
        <v>0</v>
      </c>
      <c r="H209" s="1" t="s">
        <v>285</v>
      </c>
      <c r="I209" s="1" t="s">
        <v>183</v>
      </c>
      <c r="M209" s="1">
        <f>PRODUCT(SUM(PRODUCT(R209,overview!$J$8),PRODUCT(W209,overview!$K$8),PRODUCT(AB209,overview!$L$8)),1/SUM(overview!$J$8:$L$8))</f>
        <v>1.1998095238095239</v>
      </c>
      <c r="N209" s="1">
        <f>PRODUCT(SUM(PRODUCT(S209,overview!$J$8),PRODUCT(X209,overview!$K$8),PRODUCT(AC209,overview!$L$8)),1/SUM(overview!$J$8:$L$8))</f>
        <v>1.8001904761904761</v>
      </c>
      <c r="O209" s="1">
        <f t="shared" si="53"/>
        <v>12</v>
      </c>
      <c r="P209" s="1">
        <f t="shared" si="54"/>
        <v>0</v>
      </c>
      <c r="Q209" s="1">
        <f t="shared" si="52"/>
        <v>0</v>
      </c>
      <c r="R209" s="1">
        <v>1.1739999999999999</v>
      </c>
      <c r="S209" s="1">
        <v>1.8260000000000001</v>
      </c>
      <c r="T209" s="1">
        <v>7</v>
      </c>
      <c r="U209" s="1">
        <v>0</v>
      </c>
      <c r="V209" s="1">
        <f t="shared" si="55"/>
        <v>0</v>
      </c>
      <c r="W209" s="4">
        <v>1.21</v>
      </c>
      <c r="X209" s="4">
        <v>1.79</v>
      </c>
      <c r="Y209" s="1">
        <v>5</v>
      </c>
      <c r="Z209" s="1">
        <v>0</v>
      </c>
      <c r="AA209" s="1">
        <f t="shared" si="56"/>
        <v>0</v>
      </c>
      <c r="AB209" s="1">
        <v>1.286</v>
      </c>
      <c r="AC209" s="1">
        <v>1.714</v>
      </c>
      <c r="AD209" s="1">
        <v>0</v>
      </c>
      <c r="AE209" s="1">
        <v>0</v>
      </c>
      <c r="AF209" s="1" t="e">
        <f t="shared" si="58"/>
        <v>#DIV/0!</v>
      </c>
      <c r="AH209" s="1">
        <f t="shared" si="60"/>
        <v>5.5726100303502009E-2</v>
      </c>
      <c r="AI209" s="1">
        <f t="shared" si="61"/>
        <v>0.10477067291596921</v>
      </c>
      <c r="AJ209" s="1">
        <f t="shared" ref="AJ209:AJ240" si="67">(SUM(AE205:AE215)*SUM(AB205:AB215))/(SUM(AD205:AD215)*SUM(AC205:AC215))</f>
        <v>0</v>
      </c>
      <c r="AK209" s="1">
        <f t="shared" si="63"/>
        <v>1.0010150354895651</v>
      </c>
      <c r="AL209" s="1" t="b">
        <f t="shared" si="64"/>
        <v>0</v>
      </c>
      <c r="AM209" s="1">
        <f t="shared" si="65"/>
        <v>0.39751065655529921</v>
      </c>
      <c r="AN209" s="1" t="b">
        <f t="shared" si="66"/>
        <v>0</v>
      </c>
      <c r="AO209" s="1">
        <v>9.4879999999999995</v>
      </c>
    </row>
    <row r="210" spans="1:41">
      <c r="A210" s="7">
        <v>207</v>
      </c>
      <c r="B210" s="7" t="s">
        <v>79</v>
      </c>
      <c r="C210" s="7" t="s">
        <v>48</v>
      </c>
      <c r="D210" s="7" t="s">
        <v>79</v>
      </c>
      <c r="E210" s="7" t="s">
        <v>48</v>
      </c>
      <c r="F210" s="2" t="b">
        <f t="shared" si="59"/>
        <v>0</v>
      </c>
      <c r="G210" s="2" t="b">
        <f t="shared" si="57"/>
        <v>0</v>
      </c>
      <c r="H210" s="1" t="s">
        <v>285</v>
      </c>
      <c r="J210" s="1" t="s">
        <v>204</v>
      </c>
      <c r="M210" s="1">
        <f>PRODUCT(SUM(PRODUCT(R210,overview!$J$8),PRODUCT(W210,overview!$K$8),PRODUCT(AB210,overview!$L$8)),1/SUM(overview!$J$8:$L$8))</f>
        <v>0.93049999999999988</v>
      </c>
      <c r="N210" s="1">
        <f>PRODUCT(SUM(PRODUCT(S210,overview!$J$8),PRODUCT(X210,overview!$K$8),PRODUCT(AC210,overview!$L$8)),1/SUM(overview!$J$8:$L$8))</f>
        <v>2.0694999999999997</v>
      </c>
      <c r="O210" s="1">
        <f t="shared" si="53"/>
        <v>15</v>
      </c>
      <c r="P210" s="1">
        <f t="shared" si="54"/>
        <v>3</v>
      </c>
      <c r="Q210" s="1">
        <f t="shared" si="52"/>
        <v>8.9925102681807215E-2</v>
      </c>
      <c r="R210" s="1">
        <v>0.94899999999999995</v>
      </c>
      <c r="S210" s="1">
        <v>2.0510000000000002</v>
      </c>
      <c r="T210" s="1">
        <v>7</v>
      </c>
      <c r="U210" s="1">
        <v>2</v>
      </c>
      <c r="V210" s="1">
        <f t="shared" si="55"/>
        <v>0.132200320401198</v>
      </c>
      <c r="W210" s="4">
        <v>0.90600000000000003</v>
      </c>
      <c r="X210" s="4">
        <v>2.0939999999999999</v>
      </c>
      <c r="Y210" s="1">
        <v>8</v>
      </c>
      <c r="Z210" s="1">
        <v>1</v>
      </c>
      <c r="AA210" s="1">
        <f t="shared" si="56"/>
        <v>5.4083094555873928E-2</v>
      </c>
      <c r="AB210" s="1">
        <v>1.333</v>
      </c>
      <c r="AC210" s="1">
        <v>1.667</v>
      </c>
      <c r="AD210" s="1">
        <v>0</v>
      </c>
      <c r="AE210" s="1">
        <v>0</v>
      </c>
      <c r="AF210" s="1" t="e">
        <f t="shared" si="58"/>
        <v>#DIV/0!</v>
      </c>
      <c r="AH210" s="1">
        <f t="shared" si="60"/>
        <v>5.9811947649959778E-2</v>
      </c>
      <c r="AI210" s="1">
        <f t="shared" si="61"/>
        <v>9.2605728096351952E-2</v>
      </c>
      <c r="AJ210" s="1">
        <f t="shared" si="67"/>
        <v>0.20830650354153252</v>
      </c>
      <c r="AK210" s="1">
        <f t="shared" si="63"/>
        <v>9.6390404995103385</v>
      </c>
      <c r="AL210" s="1" t="b">
        <f t="shared" si="64"/>
        <v>1</v>
      </c>
      <c r="AM210" s="1">
        <f t="shared" si="65"/>
        <v>0.48409678778234005</v>
      </c>
      <c r="AN210" s="1" t="b">
        <f t="shared" si="66"/>
        <v>0</v>
      </c>
      <c r="AO210" s="1">
        <v>9.4879999999999995</v>
      </c>
    </row>
    <row r="211" spans="1:41">
      <c r="A211" s="7">
        <v>208</v>
      </c>
      <c r="B211" s="7" t="s">
        <v>53</v>
      </c>
      <c r="C211" s="7" t="s">
        <v>33</v>
      </c>
      <c r="D211" s="7" t="s">
        <v>53</v>
      </c>
      <c r="E211" s="7" t="s">
        <v>33</v>
      </c>
      <c r="F211" s="2" t="b">
        <f t="shared" si="59"/>
        <v>0</v>
      </c>
      <c r="G211" s="2" t="b">
        <f t="shared" si="57"/>
        <v>0</v>
      </c>
      <c r="H211" s="1" t="s">
        <v>275</v>
      </c>
      <c r="I211" s="1" t="s">
        <v>183</v>
      </c>
      <c r="M211" s="1">
        <f>PRODUCT(SUM(PRODUCT(R211,overview!$J$8),PRODUCT(W211,overview!$K$8),PRODUCT(AB211,overview!$L$8)),1/SUM(overview!$J$8:$L$8))</f>
        <v>1</v>
      </c>
      <c r="N211" s="1">
        <f>PRODUCT(SUM(PRODUCT(S211,overview!$J$8),PRODUCT(X211,overview!$K$8),PRODUCT(AC211,overview!$L$8)),1/SUM(overview!$J$8:$L$8))</f>
        <v>2</v>
      </c>
      <c r="O211" s="1">
        <f t="shared" si="53"/>
        <v>9</v>
      </c>
      <c r="P211" s="1">
        <f t="shared" si="54"/>
        <v>0</v>
      </c>
      <c r="Q211" s="1">
        <f t="shared" si="52"/>
        <v>0</v>
      </c>
      <c r="R211" s="1">
        <v>1</v>
      </c>
      <c r="S211" s="1">
        <v>2</v>
      </c>
      <c r="T211" s="1">
        <v>1</v>
      </c>
      <c r="U211" s="1">
        <v>0</v>
      </c>
      <c r="V211" s="1">
        <f t="shared" si="55"/>
        <v>0</v>
      </c>
      <c r="W211" s="4">
        <v>1</v>
      </c>
      <c r="X211" s="4">
        <v>2</v>
      </c>
      <c r="Y211" s="1">
        <v>8</v>
      </c>
      <c r="Z211" s="1">
        <v>0</v>
      </c>
      <c r="AA211" s="1">
        <f t="shared" si="56"/>
        <v>0</v>
      </c>
      <c r="AB211" s="1">
        <v>1</v>
      </c>
      <c r="AC211" s="1">
        <v>2</v>
      </c>
      <c r="AD211" s="1">
        <v>0</v>
      </c>
      <c r="AE211" s="1">
        <v>0</v>
      </c>
      <c r="AF211" s="1" t="e">
        <f t="shared" si="58"/>
        <v>#DIV/0!</v>
      </c>
      <c r="AH211" s="1">
        <f t="shared" si="60"/>
        <v>6.2923459432854892E-2</v>
      </c>
      <c r="AI211" s="1">
        <f t="shared" si="61"/>
        <v>0.10958811841174687</v>
      </c>
      <c r="AJ211" s="1">
        <f t="shared" si="67"/>
        <v>0.72022875084099569</v>
      </c>
      <c r="AK211" s="1">
        <f t="shared" si="63"/>
        <v>25.413520471848582</v>
      </c>
      <c r="AL211" s="1" t="b">
        <f t="shared" si="64"/>
        <v>1</v>
      </c>
      <c r="AM211" s="1">
        <f t="shared" si="65"/>
        <v>0.36018522651755536</v>
      </c>
      <c r="AN211" s="1" t="b">
        <f t="shared" si="66"/>
        <v>0</v>
      </c>
      <c r="AO211" s="1">
        <v>9.4879999999999995</v>
      </c>
    </row>
    <row r="212" spans="1:41">
      <c r="A212" s="7">
        <v>209</v>
      </c>
      <c r="B212" s="7" t="s">
        <v>83</v>
      </c>
      <c r="C212" s="7" t="s">
        <v>61</v>
      </c>
      <c r="D212" s="7" t="s">
        <v>83</v>
      </c>
      <c r="E212" s="7" t="s">
        <v>61</v>
      </c>
      <c r="F212" s="2" t="b">
        <f t="shared" si="59"/>
        <v>0</v>
      </c>
      <c r="G212" s="2" t="b">
        <f t="shared" si="57"/>
        <v>0</v>
      </c>
      <c r="H212" s="1" t="s">
        <v>275</v>
      </c>
      <c r="I212" s="1" t="s">
        <v>183</v>
      </c>
      <c r="M212" s="1">
        <f>PRODUCT(SUM(PRODUCT(R212,overview!$J$8),PRODUCT(W212,overview!$K$8),PRODUCT(AB212,overview!$L$8)),1/SUM(overview!$J$8:$L$8))</f>
        <v>1.0122142857142855</v>
      </c>
      <c r="N212" s="1">
        <f>PRODUCT(SUM(PRODUCT(S212,overview!$J$8),PRODUCT(X212,overview!$K$8),PRODUCT(AC212,overview!$L$8)),1/SUM(overview!$J$8:$L$8))</f>
        <v>1.987785714285714</v>
      </c>
      <c r="O212" s="1">
        <f t="shared" si="53"/>
        <v>6</v>
      </c>
      <c r="P212" s="1">
        <f t="shared" si="54"/>
        <v>2</v>
      </c>
      <c r="Q212" s="1">
        <f t="shared" si="52"/>
        <v>0.16973900128163663</v>
      </c>
      <c r="R212" s="1">
        <v>1</v>
      </c>
      <c r="S212" s="1">
        <v>2</v>
      </c>
      <c r="T212" s="1">
        <v>1</v>
      </c>
      <c r="U212" s="1">
        <v>0</v>
      </c>
      <c r="V212" s="1">
        <f t="shared" si="55"/>
        <v>0</v>
      </c>
      <c r="W212" s="4">
        <v>1.0189999999999999</v>
      </c>
      <c r="X212" s="4">
        <v>1.9810000000000001</v>
      </c>
      <c r="Y212" s="1">
        <v>5</v>
      </c>
      <c r="Z212" s="1">
        <v>2</v>
      </c>
      <c r="AA212" s="1">
        <f t="shared" si="56"/>
        <v>0.20575466935890963</v>
      </c>
      <c r="AB212" s="1">
        <v>1</v>
      </c>
      <c r="AC212" s="1">
        <v>2</v>
      </c>
      <c r="AD212" s="1">
        <v>0</v>
      </c>
      <c r="AE212" s="1">
        <v>0</v>
      </c>
      <c r="AF212" s="1" t="e">
        <f t="shared" si="58"/>
        <v>#DIV/0!</v>
      </c>
      <c r="AH212" s="1">
        <f t="shared" si="60"/>
        <v>6.4219679500586421E-2</v>
      </c>
      <c r="AI212" s="1">
        <f t="shared" si="61"/>
        <v>0.10791295637912622</v>
      </c>
      <c r="AJ212" s="1">
        <f t="shared" si="67"/>
        <v>0.72441917943648049</v>
      </c>
      <c r="AK212" s="1">
        <f t="shared" si="63"/>
        <v>46.772128344820459</v>
      </c>
      <c r="AL212" s="1" t="b">
        <f t="shared" si="64"/>
        <v>1</v>
      </c>
      <c r="AM212" s="1">
        <f t="shared" si="65"/>
        <v>9.7562975768549276E-2</v>
      </c>
      <c r="AN212" s="1" t="b">
        <f t="shared" si="66"/>
        <v>0</v>
      </c>
      <c r="AO212" s="1">
        <v>9.4879999999999995</v>
      </c>
    </row>
    <row r="213" spans="1:41">
      <c r="A213" s="7">
        <v>210</v>
      </c>
      <c r="B213" s="7" t="s">
        <v>75</v>
      </c>
      <c r="C213" s="7" t="s">
        <v>1</v>
      </c>
      <c r="D213" s="7" t="s">
        <v>75</v>
      </c>
      <c r="E213" s="7" t="s">
        <v>1</v>
      </c>
      <c r="F213" s="2" t="b">
        <f t="shared" si="59"/>
        <v>0</v>
      </c>
      <c r="G213" s="2" t="b">
        <f t="shared" si="57"/>
        <v>0</v>
      </c>
      <c r="H213" s="1" t="s">
        <v>275</v>
      </c>
      <c r="I213" s="1" t="s">
        <v>183</v>
      </c>
      <c r="M213" s="1">
        <f>PRODUCT(SUM(PRODUCT(R213,overview!$J$8),PRODUCT(W213,overview!$K$8),PRODUCT(AB213,overview!$L$8)),1/SUM(overview!$J$8:$L$8))</f>
        <v>1.0101428571428572</v>
      </c>
      <c r="N213" s="1">
        <f>PRODUCT(SUM(PRODUCT(S213,overview!$J$8),PRODUCT(X213,overview!$K$8),PRODUCT(AC213,overview!$L$8)),1/SUM(overview!$J$8:$L$8))</f>
        <v>1.9898571428571423</v>
      </c>
      <c r="O213" s="1">
        <f t="shared" si="53"/>
        <v>10</v>
      </c>
      <c r="P213" s="1">
        <f t="shared" si="54"/>
        <v>2</v>
      </c>
      <c r="Q213" s="1">
        <f t="shared" si="52"/>
        <v>0.10152918371742413</v>
      </c>
      <c r="R213" s="1">
        <v>1.042</v>
      </c>
      <c r="S213" s="1">
        <v>1.958</v>
      </c>
      <c r="T213" s="1">
        <v>6</v>
      </c>
      <c r="U213" s="1">
        <v>0</v>
      </c>
      <c r="V213" s="1">
        <f t="shared" si="55"/>
        <v>0</v>
      </c>
      <c r="W213" s="4">
        <v>0.99399999999999999</v>
      </c>
      <c r="X213" s="4">
        <v>2.0059999999999998</v>
      </c>
      <c r="Y213" s="1">
        <v>4</v>
      </c>
      <c r="Z213" s="1">
        <v>2</v>
      </c>
      <c r="AA213" s="1">
        <f t="shared" si="56"/>
        <v>0.24775672981056832</v>
      </c>
      <c r="AB213" s="1">
        <v>1</v>
      </c>
      <c r="AC213" s="1">
        <v>2</v>
      </c>
      <c r="AD213" s="1">
        <v>0</v>
      </c>
      <c r="AE213" s="1">
        <v>0</v>
      </c>
      <c r="AF213" s="1" t="e">
        <f t="shared" si="58"/>
        <v>#DIV/0!</v>
      </c>
      <c r="AH213" s="1">
        <f t="shared" si="60"/>
        <v>8.0657733009563221E-2</v>
      </c>
      <c r="AI213" s="1">
        <f t="shared" si="61"/>
        <v>0.10129104541928809</v>
      </c>
      <c r="AJ213" s="1">
        <f t="shared" si="67"/>
        <v>0.48294611962432032</v>
      </c>
      <c r="AK213" s="1">
        <f t="shared" si="63"/>
        <v>70.192189811211378</v>
      </c>
      <c r="AL213" s="1" t="b">
        <f t="shared" si="64"/>
        <v>1</v>
      </c>
      <c r="AM213" s="1">
        <f t="shared" si="65"/>
        <v>4.3509069956415098E-4</v>
      </c>
      <c r="AN213" s="1" t="b">
        <f t="shared" si="66"/>
        <v>0</v>
      </c>
      <c r="AO213" s="1">
        <v>9.4879999999999995</v>
      </c>
    </row>
    <row r="214" spans="1:41">
      <c r="A214" s="7">
        <v>211</v>
      </c>
      <c r="B214" s="7" t="s">
        <v>75</v>
      </c>
      <c r="C214" s="7" t="s">
        <v>1</v>
      </c>
      <c r="D214" s="7" t="s">
        <v>75</v>
      </c>
      <c r="E214" s="7" t="s">
        <v>1</v>
      </c>
      <c r="F214" s="2" t="b">
        <f t="shared" si="59"/>
        <v>0</v>
      </c>
      <c r="G214" s="2" t="b">
        <f t="shared" si="57"/>
        <v>0</v>
      </c>
      <c r="H214" s="1" t="s">
        <v>275</v>
      </c>
      <c r="I214" s="1" t="s">
        <v>205</v>
      </c>
      <c r="M214" s="1">
        <f>PRODUCT(SUM(PRODUCT(R214,overview!$J$8),PRODUCT(W214,overview!$K$8),PRODUCT(AB214,overview!$L$8)),1/SUM(overview!$J$8:$L$8))</f>
        <v>0.91976190476190478</v>
      </c>
      <c r="N214" s="1">
        <f>PRODUCT(SUM(PRODUCT(S214,overview!$J$8),PRODUCT(X214,overview!$K$8),PRODUCT(AC214,overview!$L$8)),1/SUM(overview!$J$8:$L$8))</f>
        <v>2.0802380952380952</v>
      </c>
      <c r="O214" s="1">
        <f t="shared" si="53"/>
        <v>9</v>
      </c>
      <c r="P214" s="1">
        <f t="shared" si="54"/>
        <v>10</v>
      </c>
      <c r="Q214" s="1">
        <f t="shared" si="52"/>
        <v>0.49126956875612027</v>
      </c>
      <c r="R214" s="1">
        <v>0.63200000000000001</v>
      </c>
      <c r="S214" s="1">
        <v>2.3679999999999999</v>
      </c>
      <c r="T214" s="1">
        <v>5</v>
      </c>
      <c r="U214" s="1">
        <v>8</v>
      </c>
      <c r="V214" s="1">
        <f t="shared" si="55"/>
        <v>0.42702702702702711</v>
      </c>
      <c r="W214" s="4">
        <v>1.0660000000000001</v>
      </c>
      <c r="X214" s="4">
        <v>1.9339999999999999</v>
      </c>
      <c r="Y214" s="1">
        <v>4</v>
      </c>
      <c r="Z214" s="1">
        <v>2</v>
      </c>
      <c r="AA214" s="1">
        <f t="shared" si="56"/>
        <v>0.2755946225439504</v>
      </c>
      <c r="AB214" s="1">
        <v>1</v>
      </c>
      <c r="AC214" s="1">
        <v>2</v>
      </c>
      <c r="AD214" s="1">
        <v>0</v>
      </c>
      <c r="AE214" s="1">
        <v>0</v>
      </c>
      <c r="AF214" s="1" t="e">
        <f t="shared" si="58"/>
        <v>#DIV/0!</v>
      </c>
      <c r="AH214" s="1">
        <f t="shared" si="60"/>
        <v>0.16014423265986441</v>
      </c>
      <c r="AI214" s="1">
        <f t="shared" si="61"/>
        <v>0.11799496346740443</v>
      </c>
      <c r="AJ214" s="1">
        <f t="shared" si="67"/>
        <v>0.61883845778428503</v>
      </c>
      <c r="AK214" s="1">
        <f t="shared" si="63"/>
        <v>57.798255116763755</v>
      </c>
      <c r="AL214" s="1" t="b">
        <f t="shared" si="64"/>
        <v>1</v>
      </c>
      <c r="AM214" s="1">
        <f t="shared" si="65"/>
        <v>0.19829876444023564</v>
      </c>
      <c r="AN214" s="1" t="b">
        <f t="shared" si="66"/>
        <v>0</v>
      </c>
      <c r="AO214" s="1">
        <v>9.4879999999999995</v>
      </c>
    </row>
    <row r="215" spans="1:41">
      <c r="A215" s="7">
        <v>212</v>
      </c>
      <c r="B215" s="7" t="s">
        <v>47</v>
      </c>
      <c r="C215" s="7" t="s">
        <v>48</v>
      </c>
      <c r="D215" s="7" t="s">
        <v>79</v>
      </c>
      <c r="E215" s="7" t="s">
        <v>48</v>
      </c>
      <c r="F215" s="2" t="b">
        <f t="shared" si="59"/>
        <v>1</v>
      </c>
      <c r="G215" s="2" t="b">
        <f t="shared" si="57"/>
        <v>0</v>
      </c>
      <c r="H215" s="1" t="s">
        <v>275</v>
      </c>
      <c r="I215" s="1" t="s">
        <v>206</v>
      </c>
      <c r="M215" s="1">
        <f>PRODUCT(SUM(PRODUCT(R215,overview!$J$8),PRODUCT(W215,overview!$K$8),PRODUCT(AB215,overview!$L$8)),1/SUM(overview!$J$8:$L$8))</f>
        <v>1.033047619047619</v>
      </c>
      <c r="N215" s="1">
        <f>PRODUCT(SUM(PRODUCT(S215,overview!$J$8),PRODUCT(X215,overview!$K$8),PRODUCT(AC215,overview!$L$8)),1/SUM(overview!$J$8:$L$8))</f>
        <v>1.966952380952381</v>
      </c>
      <c r="O215" s="1">
        <f t="shared" si="53"/>
        <v>14</v>
      </c>
      <c r="P215" s="1">
        <f t="shared" si="54"/>
        <v>2</v>
      </c>
      <c r="Q215" s="1">
        <f t="shared" si="52"/>
        <v>7.502887854410635E-2</v>
      </c>
      <c r="R215" s="1">
        <v>0.96399999999999997</v>
      </c>
      <c r="S215" s="1">
        <v>2.036</v>
      </c>
      <c r="T215" s="1">
        <v>6</v>
      </c>
      <c r="U215" s="1">
        <v>1</v>
      </c>
      <c r="V215" s="1">
        <f t="shared" si="55"/>
        <v>7.8912901113294034E-2</v>
      </c>
      <c r="W215" s="4">
        <v>1.07</v>
      </c>
      <c r="X215" s="4">
        <v>1.93</v>
      </c>
      <c r="Y215" s="1">
        <v>7</v>
      </c>
      <c r="Z215" s="1">
        <v>1</v>
      </c>
      <c r="AA215" s="1">
        <f t="shared" si="56"/>
        <v>7.9200592153960039E-2</v>
      </c>
      <c r="AB215" s="1">
        <v>1.002</v>
      </c>
      <c r="AC215" s="1">
        <v>1.998</v>
      </c>
      <c r="AD215" s="1">
        <v>1</v>
      </c>
      <c r="AE215" s="1">
        <v>0</v>
      </c>
      <c r="AF215" s="1">
        <f t="shared" si="58"/>
        <v>0</v>
      </c>
      <c r="AH215" s="1">
        <f t="shared" si="60"/>
        <v>0.17461862654442889</v>
      </c>
      <c r="AI215" s="1">
        <f t="shared" si="61"/>
        <v>9.8948855374132699E-2</v>
      </c>
      <c r="AJ215" s="1">
        <f t="shared" si="67"/>
        <v>0.7317285888714461</v>
      </c>
      <c r="AK215" s="1">
        <f t="shared" si="63"/>
        <v>47.084501035827628</v>
      </c>
      <c r="AL215" s="1" t="b">
        <f t="shared" si="64"/>
        <v>1</v>
      </c>
      <c r="AM215" s="1">
        <f t="shared" si="65"/>
        <v>1.3659087284484179</v>
      </c>
      <c r="AN215" s="1" t="b">
        <f t="shared" si="66"/>
        <v>0</v>
      </c>
      <c r="AO215" s="1">
        <v>9.4879999999999995</v>
      </c>
    </row>
    <row r="216" spans="1:41">
      <c r="A216" s="7">
        <v>213</v>
      </c>
      <c r="B216" s="7" t="s">
        <v>101</v>
      </c>
      <c r="C216" s="7" t="s">
        <v>29</v>
      </c>
      <c r="D216" s="7" t="s">
        <v>62</v>
      </c>
      <c r="E216" s="7" t="s">
        <v>48</v>
      </c>
      <c r="F216" s="2" t="b">
        <f t="shared" si="59"/>
        <v>1</v>
      </c>
      <c r="G216" s="2" t="b">
        <f t="shared" si="57"/>
        <v>0</v>
      </c>
      <c r="H216" s="1" t="s">
        <v>275</v>
      </c>
      <c r="I216" s="1" t="s">
        <v>205</v>
      </c>
      <c r="K216" s="1" t="s">
        <v>34</v>
      </c>
      <c r="L216" s="1" t="s">
        <v>34</v>
      </c>
      <c r="M216" s="1">
        <f>PRODUCT(SUM(PRODUCT(R216,overview!$J$8),PRODUCT(W216,overview!$K$8),PRODUCT(AB216,overview!$L$8)),1/SUM(overview!$J$8:$L$8))</f>
        <v>0.96471428571428552</v>
      </c>
      <c r="N216" s="1">
        <f>PRODUCT(SUM(PRODUCT(S216,overview!$J$8),PRODUCT(X216,overview!$K$8),PRODUCT(AC216,overview!$L$8)),1/SUM(overview!$J$8:$L$8))</f>
        <v>2.0352857142857141</v>
      </c>
      <c r="O216" s="1">
        <f t="shared" si="53"/>
        <v>15</v>
      </c>
      <c r="P216" s="1">
        <f t="shared" si="54"/>
        <v>2</v>
      </c>
      <c r="Q216" s="1">
        <f t="shared" si="52"/>
        <v>6.3199270021758958E-2</v>
      </c>
      <c r="R216" s="1">
        <v>0.66700000000000004</v>
      </c>
      <c r="S216" s="1">
        <v>2.3330000000000002</v>
      </c>
      <c r="T216" s="1">
        <v>5</v>
      </c>
      <c r="U216" s="1">
        <v>0</v>
      </c>
      <c r="V216" s="1">
        <f t="shared" si="55"/>
        <v>0</v>
      </c>
      <c r="W216" s="4">
        <v>1.127</v>
      </c>
      <c r="X216" s="4">
        <v>1.873</v>
      </c>
      <c r="Y216" s="1">
        <v>9</v>
      </c>
      <c r="Z216" s="1">
        <v>1</v>
      </c>
      <c r="AA216" s="1">
        <f t="shared" si="56"/>
        <v>6.6856498783887996E-2</v>
      </c>
      <c r="AB216" s="1">
        <v>0.751</v>
      </c>
      <c r="AC216" s="1">
        <v>2.2490000000000001</v>
      </c>
      <c r="AD216" s="1">
        <v>1</v>
      </c>
      <c r="AE216" s="1">
        <v>1</v>
      </c>
      <c r="AF216" s="1">
        <f t="shared" si="58"/>
        <v>0.47399452516319218</v>
      </c>
      <c r="AH216" s="1">
        <f t="shared" si="60"/>
        <v>0.21268990603605489</v>
      </c>
      <c r="AI216" s="1">
        <f t="shared" si="61"/>
        <v>0.11912644097081611</v>
      </c>
      <c r="AJ216" s="1">
        <f t="shared" si="67"/>
        <v>0.49795542183990849</v>
      </c>
      <c r="AK216" s="1">
        <f t="shared" si="63"/>
        <v>42.115381418086123</v>
      </c>
      <c r="AL216" s="1" t="b">
        <f t="shared" si="64"/>
        <v>1</v>
      </c>
      <c r="AM216" s="1">
        <f t="shared" si="65"/>
        <v>3.5646572989122567</v>
      </c>
      <c r="AN216" s="1" t="b">
        <f t="shared" si="66"/>
        <v>0</v>
      </c>
      <c r="AO216" s="1">
        <v>9.4879999999999995</v>
      </c>
    </row>
    <row r="217" spans="1:41">
      <c r="A217" s="7">
        <v>214</v>
      </c>
      <c r="B217" s="7" t="s">
        <v>36</v>
      </c>
      <c r="C217" s="7" t="s">
        <v>37</v>
      </c>
      <c r="D217" s="7" t="s">
        <v>30</v>
      </c>
      <c r="E217" s="7" t="s">
        <v>31</v>
      </c>
      <c r="F217" s="2" t="b">
        <f t="shared" si="59"/>
        <v>0</v>
      </c>
      <c r="G217" s="2" t="b">
        <f t="shared" si="57"/>
        <v>1</v>
      </c>
      <c r="H217" s="1" t="s">
        <v>275</v>
      </c>
      <c r="I217" s="1" t="s">
        <v>205</v>
      </c>
      <c r="K217" s="1" t="s">
        <v>34</v>
      </c>
      <c r="L217" s="1" t="s">
        <v>34</v>
      </c>
      <c r="M217" s="1">
        <f>PRODUCT(SUM(PRODUCT(R217,overview!$J$8),PRODUCT(W217,overview!$K$8),PRODUCT(AB217,overview!$L$8)),1/SUM(overview!$J$8:$L$8))</f>
        <v>0.997</v>
      </c>
      <c r="N217" s="1">
        <f>PRODUCT(SUM(PRODUCT(S217,overview!$J$8),PRODUCT(X217,overview!$K$8),PRODUCT(AC217,overview!$L$8)),1/SUM(overview!$J$8:$L$8))</f>
        <v>2.0030000000000001</v>
      </c>
      <c r="O217" s="1">
        <f t="shared" si="53"/>
        <v>9</v>
      </c>
      <c r="P217" s="1">
        <f t="shared" si="54"/>
        <v>3</v>
      </c>
      <c r="Q217" s="1">
        <f t="shared" si="52"/>
        <v>0.1659177899816941</v>
      </c>
      <c r="R217" s="1">
        <v>0.99099999999999999</v>
      </c>
      <c r="S217" s="1">
        <v>2.0089999999999999</v>
      </c>
      <c r="T217" s="1">
        <v>3</v>
      </c>
      <c r="U217" s="1">
        <v>1</v>
      </c>
      <c r="V217" s="1">
        <f t="shared" si="55"/>
        <v>0.16442674630827941</v>
      </c>
      <c r="W217" s="4">
        <v>1</v>
      </c>
      <c r="X217" s="4">
        <v>2</v>
      </c>
      <c r="Y217" s="1">
        <v>6</v>
      </c>
      <c r="Z217" s="1">
        <v>0</v>
      </c>
      <c r="AA217" s="1">
        <f t="shared" si="56"/>
        <v>0</v>
      </c>
      <c r="AB217" s="1">
        <v>1</v>
      </c>
      <c r="AC217" s="1">
        <v>2</v>
      </c>
      <c r="AD217" s="1">
        <v>0</v>
      </c>
      <c r="AE217" s="1">
        <v>2</v>
      </c>
      <c r="AF217" s="1" t="e">
        <f t="shared" si="58"/>
        <v>#DIV/0!</v>
      </c>
      <c r="AH217" s="1">
        <f t="shared" si="60"/>
        <v>0.29127745533304705</v>
      </c>
      <c r="AI217" s="1">
        <f t="shared" si="61"/>
        <v>9.9178330654692268E-2</v>
      </c>
      <c r="AJ217" s="1">
        <f t="shared" si="67"/>
        <v>0.45285667107001321</v>
      </c>
      <c r="AK217" s="1">
        <f t="shared" si="63"/>
        <v>39.919240401251237</v>
      </c>
      <c r="AL217" s="1" t="b">
        <f t="shared" si="64"/>
        <v>1</v>
      </c>
      <c r="AM217" s="1">
        <f t="shared" si="65"/>
        <v>5.859385076985137</v>
      </c>
      <c r="AN217" s="1" t="b">
        <f t="shared" si="66"/>
        <v>0</v>
      </c>
      <c r="AO217" s="1">
        <v>9.4879999999999995</v>
      </c>
    </row>
    <row r="218" spans="1:41">
      <c r="A218" s="7">
        <v>215</v>
      </c>
      <c r="B218" s="7" t="s">
        <v>58</v>
      </c>
      <c r="C218" s="7" t="s">
        <v>59</v>
      </c>
      <c r="D218" s="7" t="s">
        <v>58</v>
      </c>
      <c r="E218" s="7" t="s">
        <v>59</v>
      </c>
      <c r="F218" s="2" t="b">
        <f t="shared" si="59"/>
        <v>0</v>
      </c>
      <c r="G218" s="2" t="b">
        <f t="shared" si="57"/>
        <v>0</v>
      </c>
      <c r="H218" s="1" t="s">
        <v>275</v>
      </c>
      <c r="I218" s="1" t="s">
        <v>205</v>
      </c>
      <c r="M218" s="1">
        <f>PRODUCT(SUM(PRODUCT(R218,overview!$J$8),PRODUCT(W218,overview!$K$8),PRODUCT(AB218,overview!$L$8)),1/SUM(overview!$J$8:$L$8))</f>
        <v>0.375</v>
      </c>
      <c r="N218" s="1">
        <f>PRODUCT(SUM(PRODUCT(S218,overview!$J$8),PRODUCT(X218,overview!$K$8),PRODUCT(AC218,overview!$L$8)),1/SUM(overview!$J$8:$L$8))</f>
        <v>2.625</v>
      </c>
      <c r="O218" s="1">
        <f t="shared" si="53"/>
        <v>5</v>
      </c>
      <c r="P218" s="1">
        <f t="shared" si="54"/>
        <v>0</v>
      </c>
      <c r="Q218" s="1">
        <f t="shared" si="52"/>
        <v>0</v>
      </c>
      <c r="R218" s="1">
        <v>0.375</v>
      </c>
      <c r="S218" s="1">
        <v>2.625</v>
      </c>
      <c r="T218" s="1">
        <v>3</v>
      </c>
      <c r="U218" s="1">
        <v>0</v>
      </c>
      <c r="V218" s="1">
        <f t="shared" si="55"/>
        <v>0</v>
      </c>
      <c r="W218" s="4">
        <v>0.375</v>
      </c>
      <c r="X218" s="4">
        <v>2.625</v>
      </c>
      <c r="Y218" s="1">
        <v>2</v>
      </c>
      <c r="Z218" s="1">
        <v>0</v>
      </c>
      <c r="AA218" s="1">
        <f t="shared" si="56"/>
        <v>0</v>
      </c>
      <c r="AB218" s="1">
        <v>0.375</v>
      </c>
      <c r="AC218" s="1">
        <v>2.625</v>
      </c>
      <c r="AD218" s="1">
        <v>0</v>
      </c>
      <c r="AE218" s="1">
        <v>0</v>
      </c>
      <c r="AF218" s="1" t="e">
        <f t="shared" si="58"/>
        <v>#DIV/0!</v>
      </c>
      <c r="AH218" s="1">
        <f t="shared" si="60"/>
        <v>0.31874204296123737</v>
      </c>
      <c r="AI218" s="1">
        <f t="shared" si="61"/>
        <v>0.10284812125039466</v>
      </c>
      <c r="AJ218" s="1">
        <f t="shared" si="67"/>
        <v>0.36566793577222317</v>
      </c>
      <c r="AK218" s="1">
        <f t="shared" si="63"/>
        <v>34.1510553829157</v>
      </c>
      <c r="AL218" s="1" t="b">
        <f t="shared" si="64"/>
        <v>1</v>
      </c>
      <c r="AM218" s="1">
        <f t="shared" si="65"/>
        <v>7.6636451867767228</v>
      </c>
      <c r="AN218" s="1" t="b">
        <f t="shared" si="66"/>
        <v>0</v>
      </c>
      <c r="AO218" s="1">
        <v>9.4879999999999995</v>
      </c>
    </row>
    <row r="219" spans="1:41">
      <c r="A219" s="7">
        <v>216</v>
      </c>
      <c r="B219" s="7" t="s">
        <v>60</v>
      </c>
      <c r="C219" s="7" t="s">
        <v>61</v>
      </c>
      <c r="D219" s="7" t="s">
        <v>83</v>
      </c>
      <c r="E219" s="7" t="s">
        <v>61</v>
      </c>
      <c r="F219" s="2" t="b">
        <f t="shared" si="59"/>
        <v>0</v>
      </c>
      <c r="G219" s="2" t="b">
        <f t="shared" si="57"/>
        <v>0</v>
      </c>
      <c r="H219" s="1" t="s">
        <v>275</v>
      </c>
      <c r="M219" s="1">
        <f>PRODUCT(SUM(PRODUCT(R219,overview!$J$8),PRODUCT(W219,overview!$K$8),PRODUCT(AB219,overview!$L$8)),1/SUM(overview!$J$8:$L$8))</f>
        <v>0.99678571428571416</v>
      </c>
      <c r="N219" s="1">
        <f>PRODUCT(SUM(PRODUCT(S219,overview!$J$8),PRODUCT(X219,overview!$K$8),PRODUCT(AC219,overview!$L$8)),1/SUM(overview!$J$8:$L$8))</f>
        <v>2.0032142857142854</v>
      </c>
      <c r="O219" s="1">
        <f t="shared" si="53"/>
        <v>9</v>
      </c>
      <c r="P219" s="1">
        <f t="shared" si="54"/>
        <v>1</v>
      </c>
      <c r="Q219" s="1">
        <f t="shared" si="52"/>
        <v>5.5288128206652E-2</v>
      </c>
      <c r="R219" s="1">
        <v>1</v>
      </c>
      <c r="S219" s="1">
        <v>2</v>
      </c>
      <c r="T219" s="1">
        <v>6</v>
      </c>
      <c r="U219" s="1">
        <v>0</v>
      </c>
      <c r="V219" s="1">
        <f t="shared" si="55"/>
        <v>0</v>
      </c>
      <c r="W219" s="4">
        <v>0.995</v>
      </c>
      <c r="X219" s="4">
        <v>2.0049999999999999</v>
      </c>
      <c r="Y219" s="1">
        <v>2</v>
      </c>
      <c r="Z219" s="1">
        <v>1</v>
      </c>
      <c r="AA219" s="1">
        <f t="shared" si="56"/>
        <v>0.24812967581047382</v>
      </c>
      <c r="AB219" s="1">
        <v>1</v>
      </c>
      <c r="AC219" s="1">
        <v>2</v>
      </c>
      <c r="AD219" s="1">
        <v>1</v>
      </c>
      <c r="AE219" s="1">
        <v>0</v>
      </c>
      <c r="AF219" s="1">
        <f t="shared" si="58"/>
        <v>0</v>
      </c>
      <c r="AH219" s="1">
        <f t="shared" si="60"/>
        <v>0.29707230643755095</v>
      </c>
      <c r="AI219" s="1">
        <f t="shared" si="61"/>
        <v>9.6344894707267023E-2</v>
      </c>
      <c r="AJ219" s="1">
        <f t="shared" si="67"/>
        <v>0.498812214869919</v>
      </c>
      <c r="AK219" s="1">
        <f t="shared" si="63"/>
        <v>39.75790720833939</v>
      </c>
      <c r="AL219" s="1" t="b">
        <f t="shared" si="64"/>
        <v>1</v>
      </c>
      <c r="AM219" s="1">
        <f t="shared" si="65"/>
        <v>9.5719759506067934</v>
      </c>
      <c r="AN219" s="1" t="b">
        <f t="shared" si="66"/>
        <v>1</v>
      </c>
      <c r="AO219" s="1">
        <v>9.4879999999999995</v>
      </c>
    </row>
    <row r="220" spans="1:41">
      <c r="A220" s="7">
        <v>217</v>
      </c>
      <c r="B220" s="7" t="s">
        <v>83</v>
      </c>
      <c r="C220" s="7" t="s">
        <v>61</v>
      </c>
      <c r="D220" s="7" t="s">
        <v>75</v>
      </c>
      <c r="E220" s="7" t="s">
        <v>1</v>
      </c>
      <c r="F220" s="2" t="b">
        <f t="shared" si="59"/>
        <v>1</v>
      </c>
      <c r="G220" s="2" t="b">
        <f t="shared" si="57"/>
        <v>0</v>
      </c>
      <c r="H220" s="1" t="s">
        <v>275</v>
      </c>
      <c r="I220" s="1" t="s">
        <v>205</v>
      </c>
      <c r="M220" s="1">
        <f>PRODUCT(SUM(PRODUCT(R220,overview!$J$8),PRODUCT(W220,overview!$K$8),PRODUCT(AB220,overview!$L$8)),1/SUM(overview!$J$8:$L$8))</f>
        <v>0.9848095238095238</v>
      </c>
      <c r="N220" s="1">
        <f>PRODUCT(SUM(PRODUCT(S220,overview!$J$8),PRODUCT(X220,overview!$K$8),PRODUCT(AC220,overview!$L$8)),1/SUM(overview!$J$8:$L$8))</f>
        <v>2.0151904761904764</v>
      </c>
      <c r="O220" s="1">
        <f t="shared" si="53"/>
        <v>9</v>
      </c>
      <c r="P220" s="1">
        <f t="shared" si="54"/>
        <v>13</v>
      </c>
      <c r="Q220" s="1">
        <f t="shared" si="52"/>
        <v>0.70588992073431678</v>
      </c>
      <c r="R220" s="1">
        <v>0.88500000000000001</v>
      </c>
      <c r="S220" s="1">
        <v>2.1150000000000002</v>
      </c>
      <c r="T220" s="1">
        <v>5</v>
      </c>
      <c r="U220" s="1">
        <v>2</v>
      </c>
      <c r="V220" s="1">
        <f t="shared" si="55"/>
        <v>0.16737588652482269</v>
      </c>
      <c r="W220" s="4">
        <v>1.036</v>
      </c>
      <c r="X220" s="4">
        <v>1.964</v>
      </c>
      <c r="Y220" s="1">
        <v>4</v>
      </c>
      <c r="Z220" s="1">
        <v>10</v>
      </c>
      <c r="AA220" s="1">
        <f t="shared" si="56"/>
        <v>1.3187372708757636</v>
      </c>
      <c r="AB220" s="1">
        <v>1</v>
      </c>
      <c r="AC220" s="1">
        <v>2</v>
      </c>
      <c r="AD220" s="1">
        <v>0</v>
      </c>
      <c r="AE220" s="1">
        <v>1</v>
      </c>
      <c r="AF220" s="1" t="e">
        <f t="shared" si="58"/>
        <v>#DIV/0!</v>
      </c>
      <c r="AH220" s="1">
        <f t="shared" si="60"/>
        <v>0.27362820100748558</v>
      </c>
      <c r="AI220" s="1">
        <f t="shared" si="61"/>
        <v>9.2114708935839007E-2</v>
      </c>
      <c r="AJ220" s="1">
        <f t="shared" si="67"/>
        <v>0.56000000000000005</v>
      </c>
      <c r="AK220" s="1">
        <f t="shared" si="63"/>
        <v>38.317001046553138</v>
      </c>
      <c r="AL220" s="1" t="b">
        <f t="shared" si="64"/>
        <v>1</v>
      </c>
      <c r="AM220" s="1">
        <f t="shared" si="65"/>
        <v>9.9464655744474033</v>
      </c>
      <c r="AN220" s="1" t="b">
        <f t="shared" si="66"/>
        <v>1</v>
      </c>
      <c r="AO220" s="1">
        <v>9.4879999999999995</v>
      </c>
    </row>
    <row r="221" spans="1:41">
      <c r="A221" s="7">
        <v>218</v>
      </c>
      <c r="B221" s="7" t="s">
        <v>58</v>
      </c>
      <c r="C221" s="7" t="s">
        <v>59</v>
      </c>
      <c r="D221" s="7" t="s">
        <v>76</v>
      </c>
      <c r="E221" s="7" t="s">
        <v>46</v>
      </c>
      <c r="F221" s="2" t="b">
        <f t="shared" si="59"/>
        <v>0</v>
      </c>
      <c r="G221" s="2" t="b">
        <f t="shared" si="57"/>
        <v>1</v>
      </c>
      <c r="H221" s="1" t="s">
        <v>275</v>
      </c>
      <c r="I221" s="1" t="s">
        <v>205</v>
      </c>
      <c r="M221" s="1">
        <f>PRODUCT(SUM(PRODUCT(R221,overview!$J$8),PRODUCT(W221,overview!$K$8),PRODUCT(AB221,overview!$L$8)),1/SUM(overview!$J$8:$L$8))</f>
        <v>0.82559523809523794</v>
      </c>
      <c r="N221" s="1">
        <f>PRODUCT(SUM(PRODUCT(S221,overview!$J$8),PRODUCT(X221,overview!$K$8),PRODUCT(AC221,overview!$L$8)),1/SUM(overview!$J$8:$L$8))</f>
        <v>2.174404761904762</v>
      </c>
      <c r="O221" s="1">
        <f t="shared" si="53"/>
        <v>11</v>
      </c>
      <c r="P221" s="1">
        <f t="shared" si="54"/>
        <v>3</v>
      </c>
      <c r="Q221" s="1">
        <f t="shared" si="52"/>
        <v>0.10355125301744515</v>
      </c>
      <c r="R221" s="1">
        <v>0.375</v>
      </c>
      <c r="S221" s="1">
        <v>2.625</v>
      </c>
      <c r="T221" s="1">
        <v>4</v>
      </c>
      <c r="U221" s="1">
        <v>0</v>
      </c>
      <c r="V221" s="1">
        <f t="shared" si="55"/>
        <v>0</v>
      </c>
      <c r="W221" s="4">
        <v>1.0549999999999999</v>
      </c>
      <c r="X221" s="4">
        <v>1.9450000000000001</v>
      </c>
      <c r="Y221" s="1">
        <v>7</v>
      </c>
      <c r="Z221" s="1">
        <v>2</v>
      </c>
      <c r="AA221" s="1">
        <f t="shared" si="56"/>
        <v>0.15497612926918836</v>
      </c>
      <c r="AB221" s="1">
        <v>0.94</v>
      </c>
      <c r="AC221" s="1">
        <v>2.06</v>
      </c>
      <c r="AD221" s="1">
        <v>0</v>
      </c>
      <c r="AE221" s="1">
        <v>1</v>
      </c>
      <c r="AF221" s="1" t="e">
        <f t="shared" si="58"/>
        <v>#DIV/0!</v>
      </c>
      <c r="AH221" s="1">
        <f t="shared" si="60"/>
        <v>0.35555457110452399</v>
      </c>
      <c r="AI221" s="1">
        <f t="shared" si="61"/>
        <v>0.13899428933526883</v>
      </c>
      <c r="AJ221" s="1">
        <f t="shared" si="67"/>
        <v>0.70402219504818997</v>
      </c>
      <c r="AK221" s="1">
        <f t="shared" si="63"/>
        <v>39.919143532039065</v>
      </c>
      <c r="AL221" s="1" t="b">
        <f t="shared" si="64"/>
        <v>1</v>
      </c>
      <c r="AM221" s="1">
        <f t="shared" si="65"/>
        <v>9.479476356963394</v>
      </c>
      <c r="AN221" s="1" t="b">
        <f t="shared" si="66"/>
        <v>0</v>
      </c>
      <c r="AO221" s="1">
        <v>9.4879999999999995</v>
      </c>
    </row>
    <row r="222" spans="1:41">
      <c r="A222" s="7">
        <v>219</v>
      </c>
      <c r="B222" s="7" t="s">
        <v>64</v>
      </c>
      <c r="C222" s="7" t="s">
        <v>2</v>
      </c>
      <c r="D222" s="7" t="s">
        <v>65</v>
      </c>
      <c r="E222" s="7" t="s">
        <v>2</v>
      </c>
      <c r="F222" s="2" t="b">
        <f t="shared" si="59"/>
        <v>0</v>
      </c>
      <c r="G222" s="2" t="b">
        <f t="shared" si="57"/>
        <v>1</v>
      </c>
      <c r="H222" s="1" t="s">
        <v>275</v>
      </c>
      <c r="M222" s="1">
        <f>PRODUCT(SUM(PRODUCT(R222,overview!$J$8),PRODUCT(W222,overview!$K$8),PRODUCT(AB222,overview!$L$8)),1/SUM(overview!$J$8:$L$8))</f>
        <v>0.37335714285714283</v>
      </c>
      <c r="N222" s="1">
        <f>PRODUCT(SUM(PRODUCT(S222,overview!$J$8),PRODUCT(X222,overview!$K$8),PRODUCT(AC222,overview!$L$8)),1/SUM(overview!$J$8:$L$8))</f>
        <v>2.6266428571428571</v>
      </c>
      <c r="O222" s="1">
        <f t="shared" si="53"/>
        <v>9</v>
      </c>
      <c r="P222" s="1">
        <f t="shared" si="54"/>
        <v>10</v>
      </c>
      <c r="Q222" s="1">
        <f t="shared" si="52"/>
        <v>0.157935925210828</v>
      </c>
      <c r="R222" s="1">
        <v>0.375</v>
      </c>
      <c r="S222" s="1">
        <v>2.625</v>
      </c>
      <c r="T222" s="1">
        <v>4</v>
      </c>
      <c r="U222" s="1">
        <v>5</v>
      </c>
      <c r="V222" s="1">
        <f t="shared" si="55"/>
        <v>0.17857142857142855</v>
      </c>
      <c r="W222" s="4">
        <v>0.374</v>
      </c>
      <c r="X222" s="4">
        <v>2.6259999999999999</v>
      </c>
      <c r="Y222" s="1">
        <v>4</v>
      </c>
      <c r="Z222" s="1">
        <v>5</v>
      </c>
      <c r="AA222" s="1">
        <f t="shared" si="56"/>
        <v>0.17802741812642806</v>
      </c>
      <c r="AB222" s="1">
        <v>0.33300000000000002</v>
      </c>
      <c r="AC222" s="1">
        <v>2.6669999999999998</v>
      </c>
      <c r="AD222" s="1">
        <v>1</v>
      </c>
      <c r="AE222" s="1">
        <v>0</v>
      </c>
      <c r="AF222" s="1">
        <f t="shared" si="58"/>
        <v>0</v>
      </c>
      <c r="AH222" s="1">
        <f t="shared" si="60"/>
        <v>0.37031738703791423</v>
      </c>
      <c r="AI222" s="1">
        <f t="shared" si="61"/>
        <v>0.12962105102574262</v>
      </c>
      <c r="AJ222" s="1">
        <f t="shared" si="67"/>
        <v>0.50287299646299299</v>
      </c>
      <c r="AK222" s="1">
        <f t="shared" si="63"/>
        <v>33.882386499852956</v>
      </c>
      <c r="AL222" s="1" t="b">
        <f t="shared" si="64"/>
        <v>1</v>
      </c>
      <c r="AM222" s="1">
        <f t="shared" si="65"/>
        <v>10.13970691073051</v>
      </c>
      <c r="AN222" s="1" t="b">
        <f t="shared" si="66"/>
        <v>1</v>
      </c>
      <c r="AO222" s="1">
        <v>9.4879999999999995</v>
      </c>
    </row>
    <row r="223" spans="1:41">
      <c r="A223" s="7">
        <v>220</v>
      </c>
      <c r="B223" s="7" t="s">
        <v>82</v>
      </c>
      <c r="C223" s="7" t="s">
        <v>59</v>
      </c>
      <c r="D223" s="7" t="s">
        <v>82</v>
      </c>
      <c r="E223" s="7" t="s">
        <v>59</v>
      </c>
      <c r="F223" s="2" t="b">
        <f t="shared" si="59"/>
        <v>0</v>
      </c>
      <c r="G223" s="2" t="b">
        <f t="shared" si="57"/>
        <v>0</v>
      </c>
      <c r="H223" s="1" t="s">
        <v>275</v>
      </c>
      <c r="I223" s="1" t="s">
        <v>205</v>
      </c>
      <c r="J223" s="1" t="s">
        <v>192</v>
      </c>
      <c r="M223" s="1">
        <f>PRODUCT(SUM(PRODUCT(R223,overview!$J$8),PRODUCT(W223,overview!$K$8),PRODUCT(AB223,overview!$L$8)),1/SUM(overview!$J$8:$L$8))</f>
        <v>0.64178571428571429</v>
      </c>
      <c r="N223" s="1">
        <f>PRODUCT(SUM(PRODUCT(S223,overview!$J$8),PRODUCT(X223,overview!$K$8),PRODUCT(AC223,overview!$L$8)),1/SUM(overview!$J$8:$L$8))</f>
        <v>2.3582142857142858</v>
      </c>
      <c r="O223" s="1">
        <f t="shared" si="53"/>
        <v>12.5</v>
      </c>
      <c r="P223" s="1">
        <f t="shared" si="54"/>
        <v>14.5</v>
      </c>
      <c r="Q223" s="1">
        <f t="shared" si="52"/>
        <v>0.31569286687869147</v>
      </c>
      <c r="R223" s="1">
        <v>0.375</v>
      </c>
      <c r="S223" s="1">
        <v>2.625</v>
      </c>
      <c r="T223" s="1">
        <v>5</v>
      </c>
      <c r="U223" s="1">
        <v>0</v>
      </c>
      <c r="V223" s="1">
        <f t="shared" si="55"/>
        <v>0</v>
      </c>
      <c r="W223" s="4">
        <v>0.79</v>
      </c>
      <c r="X223" s="4">
        <v>2.21</v>
      </c>
      <c r="Y223" s="1">
        <v>7.5</v>
      </c>
      <c r="Z223" s="1">
        <v>14.5</v>
      </c>
      <c r="AA223" s="1">
        <f t="shared" si="56"/>
        <v>0.69110105580693815</v>
      </c>
      <c r="AB223" s="1">
        <v>0.375</v>
      </c>
      <c r="AC223" s="1">
        <v>2.625</v>
      </c>
      <c r="AD223" s="1">
        <v>0</v>
      </c>
      <c r="AE223" s="1">
        <v>0</v>
      </c>
      <c r="AF223" s="1" t="e">
        <f t="shared" si="58"/>
        <v>#DIV/0!</v>
      </c>
      <c r="AH223" s="1">
        <f t="shared" si="60"/>
        <v>0.35964282971546235</v>
      </c>
      <c r="AI223" s="1">
        <f t="shared" si="61"/>
        <v>0.13745730779180163</v>
      </c>
      <c r="AJ223" s="1">
        <f t="shared" si="67"/>
        <v>0.50750418363178773</v>
      </c>
      <c r="AK223" s="1">
        <f t="shared" si="63"/>
        <v>24.359277917875861</v>
      </c>
      <c r="AL223" s="1" t="b">
        <f t="shared" si="64"/>
        <v>1</v>
      </c>
      <c r="AM223" s="1">
        <f t="shared" si="65"/>
        <v>9.8821740297167135</v>
      </c>
      <c r="AN223" s="1" t="b">
        <f t="shared" si="66"/>
        <v>1</v>
      </c>
      <c r="AO223" s="1">
        <v>9.4879999999999995</v>
      </c>
    </row>
    <row r="224" spans="1:41">
      <c r="A224" s="7">
        <v>221</v>
      </c>
      <c r="B224" s="7" t="s">
        <v>75</v>
      </c>
      <c r="C224" s="7" t="s">
        <v>1</v>
      </c>
      <c r="D224" s="7" t="s">
        <v>74</v>
      </c>
      <c r="E224" s="7" t="s">
        <v>1</v>
      </c>
      <c r="F224" s="2" t="b">
        <f t="shared" si="59"/>
        <v>1</v>
      </c>
      <c r="G224" s="2" t="b">
        <f t="shared" si="57"/>
        <v>1</v>
      </c>
      <c r="H224" s="1" t="s">
        <v>275</v>
      </c>
      <c r="M224" s="1">
        <f>PRODUCT(SUM(PRODUCT(R224,overview!$J$8),PRODUCT(W224,overview!$K$8),PRODUCT(AB224,overview!$L$8)),1/SUM(overview!$J$8:$L$8))</f>
        <v>1.1370476190476191</v>
      </c>
      <c r="N224" s="1">
        <f>PRODUCT(SUM(PRODUCT(S224,overview!$J$8),PRODUCT(X224,overview!$K$8),PRODUCT(AC224,overview!$L$8)),1/SUM(overview!$J$8:$L$8))</f>
        <v>1.8629523809523809</v>
      </c>
      <c r="O224" s="1">
        <f t="shared" si="53"/>
        <v>10.5</v>
      </c>
      <c r="P224" s="1">
        <f t="shared" si="54"/>
        <v>5.5</v>
      </c>
      <c r="Q224" s="1">
        <f t="shared" si="52"/>
        <v>0.31970563390224965</v>
      </c>
      <c r="R224" s="1">
        <v>1.0249999999999999</v>
      </c>
      <c r="S224" s="1">
        <v>1.9750000000000001</v>
      </c>
      <c r="T224" s="1">
        <v>4</v>
      </c>
      <c r="U224" s="1">
        <v>0</v>
      </c>
      <c r="V224" s="1">
        <f t="shared" si="55"/>
        <v>0</v>
      </c>
      <c r="W224" s="4">
        <v>1.198</v>
      </c>
      <c r="X224" s="4">
        <v>1.802</v>
      </c>
      <c r="Y224" s="1">
        <v>5.5</v>
      </c>
      <c r="Z224" s="1">
        <v>5.5</v>
      </c>
      <c r="AA224" s="1">
        <f t="shared" si="56"/>
        <v>0.66481687014428403</v>
      </c>
      <c r="AB224" s="1">
        <v>1.06</v>
      </c>
      <c r="AC224" s="1">
        <v>1.94</v>
      </c>
      <c r="AD224" s="1">
        <v>1</v>
      </c>
      <c r="AE224" s="1">
        <v>0</v>
      </c>
      <c r="AF224" s="1">
        <f t="shared" si="58"/>
        <v>0</v>
      </c>
      <c r="AH224" s="1">
        <f t="shared" si="60"/>
        <v>0.42510394426340037</v>
      </c>
      <c r="AI224" s="1">
        <f t="shared" si="61"/>
        <v>0.14445963407554449</v>
      </c>
      <c r="AJ224" s="1">
        <f t="shared" si="67"/>
        <v>0.45508319831288746</v>
      </c>
      <c r="AK224" s="1">
        <f t="shared" si="63"/>
        <v>13.462274054879986</v>
      </c>
      <c r="AL224" s="1" t="b">
        <f t="shared" si="64"/>
        <v>1</v>
      </c>
      <c r="AM224" s="1">
        <f t="shared" si="65"/>
        <v>9.3878648181695894</v>
      </c>
      <c r="AN224" s="1" t="b">
        <f t="shared" si="66"/>
        <v>0</v>
      </c>
      <c r="AO224" s="1">
        <v>9.4879999999999995</v>
      </c>
    </row>
    <row r="225" spans="1:41">
      <c r="A225" s="7">
        <v>222</v>
      </c>
      <c r="B225" s="7" t="s">
        <v>83</v>
      </c>
      <c r="C225" s="7" t="s">
        <v>61</v>
      </c>
      <c r="D225" s="7" t="s">
        <v>62</v>
      </c>
      <c r="E225" s="7" t="s">
        <v>48</v>
      </c>
      <c r="F225" s="2" t="b">
        <f t="shared" si="59"/>
        <v>1</v>
      </c>
      <c r="G225" s="2" t="b">
        <f t="shared" si="57"/>
        <v>0</v>
      </c>
      <c r="H225" s="1" t="s">
        <v>275</v>
      </c>
      <c r="M225" s="1">
        <f>PRODUCT(SUM(PRODUCT(R225,overview!$J$8),PRODUCT(W225,overview!$K$8),PRODUCT(AB225,overview!$L$8)),1/SUM(overview!$J$8:$L$8))</f>
        <v>1.0197380952380952</v>
      </c>
      <c r="N225" s="1">
        <f>PRODUCT(SUM(PRODUCT(S225,overview!$J$8),PRODUCT(X225,overview!$K$8),PRODUCT(AC225,overview!$L$8)),1/SUM(overview!$J$8:$L$8))</f>
        <v>1.9802619047619046</v>
      </c>
      <c r="O225" s="1">
        <f t="shared" si="53"/>
        <v>10.7</v>
      </c>
      <c r="P225" s="1">
        <f t="shared" si="54"/>
        <v>9.3000000000000007</v>
      </c>
      <c r="Q225" s="1">
        <f t="shared" si="52"/>
        <v>0.44757434210814645</v>
      </c>
      <c r="R225" s="1">
        <v>0.99399999999999999</v>
      </c>
      <c r="S225" s="1">
        <v>2.0059999999999998</v>
      </c>
      <c r="T225" s="1">
        <v>2.7</v>
      </c>
      <c r="U225" s="1">
        <v>5.3</v>
      </c>
      <c r="V225" s="1">
        <f t="shared" si="55"/>
        <v>0.97267456888593484</v>
      </c>
      <c r="W225" s="4">
        <v>1.04</v>
      </c>
      <c r="X225" s="4">
        <v>1.96</v>
      </c>
      <c r="Y225" s="1">
        <v>8</v>
      </c>
      <c r="Z225" s="1">
        <v>2</v>
      </c>
      <c r="AA225" s="1">
        <f t="shared" si="56"/>
        <v>0.1326530612244898</v>
      </c>
      <c r="AB225" s="1">
        <v>0.83299999999999996</v>
      </c>
      <c r="AC225" s="1">
        <v>2.1669999999999998</v>
      </c>
      <c r="AD225" s="1">
        <v>0</v>
      </c>
      <c r="AE225" s="1">
        <v>2</v>
      </c>
      <c r="AF225" s="1" t="e">
        <f t="shared" si="58"/>
        <v>#DIV/0!</v>
      </c>
      <c r="AH225" s="1">
        <f t="shared" si="60"/>
        <v>0.32142714131261763</v>
      </c>
      <c r="AI225" s="1">
        <f t="shared" si="61"/>
        <v>0.12555449354214146</v>
      </c>
      <c r="AJ225" s="1">
        <f t="shared" si="67"/>
        <v>0.32148632893301748</v>
      </c>
      <c r="AK225" s="1">
        <f t="shared" si="63"/>
        <v>11.211043852744597</v>
      </c>
      <c r="AL225" s="1" t="b">
        <f t="shared" si="64"/>
        <v>1</v>
      </c>
      <c r="AM225" s="1">
        <f t="shared" si="65"/>
        <v>8.6869536327248049</v>
      </c>
      <c r="AN225" s="1" t="b">
        <f t="shared" si="66"/>
        <v>0</v>
      </c>
      <c r="AO225" s="1">
        <v>9.4879999999999995</v>
      </c>
    </row>
    <row r="226" spans="1:41">
      <c r="A226" s="7">
        <v>223</v>
      </c>
      <c r="B226" s="7" t="s">
        <v>64</v>
      </c>
      <c r="C226" s="7" t="s">
        <v>2</v>
      </c>
      <c r="D226" s="7" t="s">
        <v>64</v>
      </c>
      <c r="E226" s="7" t="s">
        <v>2</v>
      </c>
      <c r="F226" s="2" t="b">
        <f t="shared" si="59"/>
        <v>0</v>
      </c>
      <c r="G226" s="2" t="b">
        <f t="shared" si="57"/>
        <v>0</v>
      </c>
      <c r="H226" s="1" t="s">
        <v>275</v>
      </c>
      <c r="M226" s="1">
        <f>PRODUCT(SUM(PRODUCT(R226,overview!$J$8),PRODUCT(W226,overview!$K$8),PRODUCT(AB226,overview!$L$8)),1/SUM(overview!$J$8:$L$8))</f>
        <v>0.33299999999999996</v>
      </c>
      <c r="N226" s="1">
        <f>PRODUCT(SUM(PRODUCT(S226,overview!$J$8),PRODUCT(X226,overview!$K$8),PRODUCT(AC226,overview!$L$8)),1/SUM(overview!$J$8:$L$8))</f>
        <v>2.6669999999999998</v>
      </c>
      <c r="O226" s="1">
        <f t="shared" si="53"/>
        <v>4</v>
      </c>
      <c r="P226" s="1">
        <f t="shared" si="54"/>
        <v>0</v>
      </c>
      <c r="Q226" s="1">
        <f t="shared" si="52"/>
        <v>0</v>
      </c>
      <c r="R226" s="1">
        <v>0.33300000000000002</v>
      </c>
      <c r="S226" s="1">
        <v>2.6669999999999998</v>
      </c>
      <c r="T226" s="1">
        <v>0</v>
      </c>
      <c r="U226" s="1">
        <v>0</v>
      </c>
      <c r="V226" s="1" t="e">
        <f t="shared" si="55"/>
        <v>#DIV/0!</v>
      </c>
      <c r="W226" s="4">
        <v>0.33300000000000002</v>
      </c>
      <c r="X226" s="4">
        <v>2.6669999999999998</v>
      </c>
      <c r="Y226" s="1">
        <v>4</v>
      </c>
      <c r="Z226" s="1">
        <v>0</v>
      </c>
      <c r="AA226" s="1">
        <f t="shared" si="56"/>
        <v>0</v>
      </c>
      <c r="AB226" s="1">
        <v>0.33300000000000002</v>
      </c>
      <c r="AC226" s="1">
        <v>2.6669999999999998</v>
      </c>
      <c r="AD226" s="1">
        <v>0</v>
      </c>
      <c r="AE226" s="1">
        <v>0</v>
      </c>
      <c r="AF226" s="1" t="e">
        <f t="shared" si="58"/>
        <v>#DIV/0!</v>
      </c>
      <c r="AH226" s="1">
        <f t="shared" si="60"/>
        <v>0.33139770435971039</v>
      </c>
      <c r="AI226" s="1">
        <f t="shared" si="61"/>
        <v>0.1417910447761194</v>
      </c>
      <c r="AJ226" s="1">
        <f t="shared" si="67"/>
        <v>0.24392174601379626</v>
      </c>
      <c r="AK226" s="1">
        <f t="shared" si="63"/>
        <v>8.8494755753238508</v>
      </c>
      <c r="AL226" s="1" t="b">
        <f t="shared" si="64"/>
        <v>0</v>
      </c>
      <c r="AM226" s="1">
        <f t="shared" si="65"/>
        <v>6.8156570410999837</v>
      </c>
      <c r="AN226" s="1" t="b">
        <f t="shared" si="66"/>
        <v>0</v>
      </c>
      <c r="AO226" s="1">
        <v>9.4879999999999995</v>
      </c>
    </row>
    <row r="227" spans="1:41">
      <c r="A227" s="7">
        <v>224</v>
      </c>
      <c r="B227" s="7" t="s">
        <v>97</v>
      </c>
      <c r="C227" s="7" t="s">
        <v>42</v>
      </c>
      <c r="D227" s="7" t="s">
        <v>93</v>
      </c>
      <c r="E227" s="7" t="s">
        <v>52</v>
      </c>
      <c r="F227" s="2" t="b">
        <f t="shared" si="59"/>
        <v>0</v>
      </c>
      <c r="G227" s="2" t="b">
        <f t="shared" si="57"/>
        <v>0</v>
      </c>
      <c r="H227" s="1" t="s">
        <v>275</v>
      </c>
      <c r="M227" s="1">
        <f>PRODUCT(SUM(PRODUCT(R227,overview!$J$8),PRODUCT(W227,overview!$K$8),PRODUCT(AB227,overview!$L$8)),1/SUM(overview!$J$8:$L$8))</f>
        <v>0.78454761904761905</v>
      </c>
      <c r="N227" s="1">
        <f>PRODUCT(SUM(PRODUCT(S227,overview!$J$8),PRODUCT(X227,overview!$K$8),PRODUCT(AC227,overview!$L$8)),1/SUM(overview!$J$8:$L$8))</f>
        <v>2.2154523809523812</v>
      </c>
      <c r="O227" s="1">
        <f t="shared" si="53"/>
        <v>7.5</v>
      </c>
      <c r="P227" s="1">
        <f t="shared" si="54"/>
        <v>17.5</v>
      </c>
      <c r="Q227" s="1">
        <f t="shared" si="52"/>
        <v>0.8262922402891667</v>
      </c>
      <c r="R227" s="1">
        <v>0.46400000000000002</v>
      </c>
      <c r="S227" s="1">
        <v>2.536</v>
      </c>
      <c r="T227" s="1">
        <v>4</v>
      </c>
      <c r="U227" s="1">
        <v>7</v>
      </c>
      <c r="V227" s="1">
        <f t="shared" si="55"/>
        <v>0.32018927444794953</v>
      </c>
      <c r="W227" s="4">
        <v>0.96499999999999997</v>
      </c>
      <c r="X227" s="4">
        <v>2.0350000000000001</v>
      </c>
      <c r="Y227" s="1">
        <v>3.5</v>
      </c>
      <c r="Z227" s="1">
        <v>9.5</v>
      </c>
      <c r="AA227" s="1">
        <f t="shared" si="56"/>
        <v>1.2871182871182867</v>
      </c>
      <c r="AB227" s="1">
        <v>0.4</v>
      </c>
      <c r="AC227" s="1">
        <v>2.6</v>
      </c>
      <c r="AD227" s="1">
        <v>0</v>
      </c>
      <c r="AE227" s="1">
        <v>1</v>
      </c>
      <c r="AF227" s="1" t="e">
        <f t="shared" si="58"/>
        <v>#DIV/0!</v>
      </c>
      <c r="AH227" s="1">
        <f t="shared" si="60"/>
        <v>0.31243576567317582</v>
      </c>
      <c r="AI227" s="1">
        <f t="shared" si="61"/>
        <v>0.12134421410106949</v>
      </c>
      <c r="AJ227" s="1">
        <f t="shared" si="67"/>
        <v>0.36884131838260281</v>
      </c>
      <c r="AK227" s="1">
        <f t="shared" si="63"/>
        <v>16.891968473391657</v>
      </c>
      <c r="AL227" s="1" t="b">
        <f t="shared" si="64"/>
        <v>1</v>
      </c>
      <c r="AM227" s="1">
        <f t="shared" si="65"/>
        <v>4.2996924236241369</v>
      </c>
      <c r="AN227" s="1" t="b">
        <f t="shared" si="66"/>
        <v>0</v>
      </c>
      <c r="AO227" s="1">
        <v>9.4879999999999995</v>
      </c>
    </row>
    <row r="228" spans="1:41">
      <c r="A228" s="7">
        <v>225</v>
      </c>
      <c r="B228" s="7" t="s">
        <v>45</v>
      </c>
      <c r="C228" s="7" t="s">
        <v>46</v>
      </c>
      <c r="D228" s="7" t="s">
        <v>45</v>
      </c>
      <c r="E228" s="7" t="s">
        <v>46</v>
      </c>
      <c r="F228" s="2" t="b">
        <f t="shared" si="59"/>
        <v>0</v>
      </c>
      <c r="G228" s="2" t="b">
        <f t="shared" si="57"/>
        <v>0</v>
      </c>
      <c r="H228" s="1" t="s">
        <v>275</v>
      </c>
      <c r="I228" s="1" t="s">
        <v>183</v>
      </c>
      <c r="M228" s="1">
        <f>PRODUCT(SUM(PRODUCT(R228,overview!$J$8),PRODUCT(W228,overview!$K$8),PRODUCT(AB228,overview!$L$8)),1/SUM(overview!$J$8:$L$8))</f>
        <v>1.0140476190476191</v>
      </c>
      <c r="N228" s="1">
        <f>PRODUCT(SUM(PRODUCT(S228,overview!$J$8),PRODUCT(X228,overview!$K$8),PRODUCT(AC228,overview!$L$8)),1/SUM(overview!$J$8:$L$8))</f>
        <v>1.9859523809523807</v>
      </c>
      <c r="O228" s="1">
        <f t="shared" si="53"/>
        <v>9</v>
      </c>
      <c r="P228" s="1">
        <f t="shared" si="54"/>
        <v>1</v>
      </c>
      <c r="Q228" s="1">
        <f t="shared" si="52"/>
        <v>5.6734470953389564E-2</v>
      </c>
      <c r="R228" s="1">
        <v>1.0189999999999999</v>
      </c>
      <c r="S228" s="1">
        <v>1.9810000000000001</v>
      </c>
      <c r="T228" s="1">
        <v>4</v>
      </c>
      <c r="U228" s="1">
        <v>0</v>
      </c>
      <c r="V228" s="1">
        <f t="shared" si="55"/>
        <v>0</v>
      </c>
      <c r="W228" s="4">
        <v>1.012</v>
      </c>
      <c r="X228" s="4">
        <v>1.988</v>
      </c>
      <c r="Y228" s="1">
        <v>5</v>
      </c>
      <c r="Z228" s="1">
        <v>1</v>
      </c>
      <c r="AA228" s="1">
        <f t="shared" si="56"/>
        <v>0.10181086519114688</v>
      </c>
      <c r="AB228" s="1">
        <v>1</v>
      </c>
      <c r="AC228" s="1">
        <v>2</v>
      </c>
      <c r="AD228" s="1">
        <v>0</v>
      </c>
      <c r="AE228" s="1">
        <v>0</v>
      </c>
      <c r="AF228" s="1" t="e">
        <f t="shared" si="58"/>
        <v>#DIV/0!</v>
      </c>
      <c r="AH228" s="1">
        <f t="shared" si="60"/>
        <v>0.23456058120060044</v>
      </c>
      <c r="AI228" s="1">
        <f t="shared" si="61"/>
        <v>0.13641802951735141</v>
      </c>
      <c r="AJ228" s="1">
        <f t="shared" si="67"/>
        <v>0.36884131838260281</v>
      </c>
      <c r="AK228" s="1">
        <f t="shared" si="63"/>
        <v>20.998797638129709</v>
      </c>
      <c r="AL228" s="1" t="b">
        <f t="shared" si="64"/>
        <v>1</v>
      </c>
      <c r="AM228" s="1">
        <f t="shared" si="65"/>
        <v>3.8049967152720101</v>
      </c>
      <c r="AN228" s="1" t="b">
        <f t="shared" si="66"/>
        <v>0</v>
      </c>
      <c r="AO228" s="1">
        <v>9.4879999999999995</v>
      </c>
    </row>
    <row r="229" spans="1:41">
      <c r="A229" s="7">
        <v>226</v>
      </c>
      <c r="B229" s="7" t="s">
        <v>97</v>
      </c>
      <c r="C229" s="7" t="s">
        <v>42</v>
      </c>
      <c r="D229" s="7" t="s">
        <v>97</v>
      </c>
      <c r="E229" s="7" t="s">
        <v>42</v>
      </c>
      <c r="F229" s="2" t="b">
        <f t="shared" si="59"/>
        <v>0</v>
      </c>
      <c r="G229" s="2" t="b">
        <f t="shared" si="57"/>
        <v>0</v>
      </c>
      <c r="H229" s="1" t="s">
        <v>275</v>
      </c>
      <c r="I229" s="1" t="s">
        <v>183</v>
      </c>
      <c r="M229" s="1">
        <f>PRODUCT(SUM(PRODUCT(R229,overview!$J$8),PRODUCT(W229,overview!$K$8),PRODUCT(AB229,overview!$L$8)),1/SUM(overview!$J$8:$L$8))</f>
        <v>0.42899999999999988</v>
      </c>
      <c r="N229" s="1">
        <f>PRODUCT(SUM(PRODUCT(S229,overview!$J$8),PRODUCT(X229,overview!$K$8),PRODUCT(AC229,overview!$L$8)),1/SUM(overview!$J$8:$L$8))</f>
        <v>2.5709999999999997</v>
      </c>
      <c r="O229" s="1">
        <f t="shared" si="53"/>
        <v>5</v>
      </c>
      <c r="P229" s="1">
        <f t="shared" si="54"/>
        <v>0</v>
      </c>
      <c r="Q229" s="1">
        <f t="shared" si="52"/>
        <v>0</v>
      </c>
      <c r="R229" s="1">
        <v>0.42899999999999999</v>
      </c>
      <c r="S229" s="1">
        <v>2.5710000000000002</v>
      </c>
      <c r="T229" s="1">
        <v>1</v>
      </c>
      <c r="U229" s="1">
        <v>0</v>
      </c>
      <c r="V229" s="1">
        <f t="shared" si="55"/>
        <v>0</v>
      </c>
      <c r="W229" s="4">
        <v>0.42899999999999999</v>
      </c>
      <c r="X229" s="4">
        <v>2.5710000000000002</v>
      </c>
      <c r="Y229" s="1">
        <v>4</v>
      </c>
      <c r="Z229" s="1">
        <v>0</v>
      </c>
      <c r="AA229" s="1">
        <f t="shared" si="56"/>
        <v>0</v>
      </c>
      <c r="AB229" s="1">
        <v>0.42899999999999999</v>
      </c>
      <c r="AC229" s="1">
        <v>2.5710000000000002</v>
      </c>
      <c r="AD229" s="1">
        <v>0</v>
      </c>
      <c r="AE229" s="1">
        <v>0</v>
      </c>
      <c r="AF229" s="1" t="e">
        <f t="shared" si="58"/>
        <v>#DIV/0!</v>
      </c>
      <c r="AH229" s="1">
        <f t="shared" si="60"/>
        <v>0.21771405343110373</v>
      </c>
      <c r="AI229" s="1">
        <f t="shared" si="61"/>
        <v>0.13754791400477751</v>
      </c>
      <c r="AJ229" s="1">
        <f t="shared" si="67"/>
        <v>0.8557975279576221</v>
      </c>
      <c r="AK229" s="1">
        <f t="shared" si="63"/>
        <v>30.940619384776738</v>
      </c>
      <c r="AL229" s="1" t="b">
        <f t="shared" si="64"/>
        <v>1</v>
      </c>
      <c r="AM229" s="1">
        <f t="shared" si="65"/>
        <v>3.7082599889003909</v>
      </c>
      <c r="AN229" s="1" t="b">
        <f t="shared" si="66"/>
        <v>0</v>
      </c>
      <c r="AO229" s="1">
        <v>9.4879999999999995</v>
      </c>
    </row>
    <row r="230" spans="1:41">
      <c r="A230" s="7">
        <v>227</v>
      </c>
      <c r="B230" s="7" t="s">
        <v>94</v>
      </c>
      <c r="C230" s="7" t="s">
        <v>55</v>
      </c>
      <c r="D230" s="7" t="s">
        <v>54</v>
      </c>
      <c r="E230" s="7" t="s">
        <v>55</v>
      </c>
      <c r="F230" s="2" t="b">
        <f t="shared" si="59"/>
        <v>1</v>
      </c>
      <c r="G230" s="2" t="b">
        <f t="shared" si="57"/>
        <v>1</v>
      </c>
      <c r="H230" s="1" t="s">
        <v>275</v>
      </c>
      <c r="J230" s="1" t="s">
        <v>188</v>
      </c>
      <c r="M230" s="1">
        <f>PRODUCT(SUM(PRODUCT(R230,overview!$J$8),PRODUCT(W230,overview!$K$8),PRODUCT(AB230,overview!$L$8)),1/SUM(overview!$J$8:$L$8))</f>
        <v>0.47073809523809523</v>
      </c>
      <c r="N230" s="1">
        <f>PRODUCT(SUM(PRODUCT(S230,overview!$J$8),PRODUCT(X230,overview!$K$8),PRODUCT(AC230,overview!$L$8)),1/SUM(overview!$J$8:$L$8))</f>
        <v>2.529261904761904</v>
      </c>
      <c r="O230" s="1">
        <f t="shared" si="53"/>
        <v>10</v>
      </c>
      <c r="P230" s="1">
        <f t="shared" si="54"/>
        <v>19</v>
      </c>
      <c r="Q230" s="1">
        <f t="shared" si="52"/>
        <v>0.35362189232695418</v>
      </c>
      <c r="R230" s="1">
        <v>0.42499999999999999</v>
      </c>
      <c r="S230" s="1">
        <v>2.5750000000000002</v>
      </c>
      <c r="T230" s="1">
        <v>6.5</v>
      </c>
      <c r="U230" s="1">
        <v>3.5</v>
      </c>
      <c r="V230" s="1">
        <f t="shared" si="55"/>
        <v>8.887229275578791E-2</v>
      </c>
      <c r="W230" s="4">
        <v>0.498</v>
      </c>
      <c r="X230" s="4">
        <v>2.5019999999999998</v>
      </c>
      <c r="Y230" s="1">
        <v>2.5</v>
      </c>
      <c r="Z230" s="1">
        <v>15.5</v>
      </c>
      <c r="AA230" s="1">
        <f t="shared" si="56"/>
        <v>1.2340527577937652</v>
      </c>
      <c r="AB230" s="1">
        <v>0.375</v>
      </c>
      <c r="AC230" s="1">
        <v>2.625</v>
      </c>
      <c r="AD230" s="1">
        <v>1</v>
      </c>
      <c r="AE230" s="1">
        <v>0</v>
      </c>
      <c r="AF230" s="1">
        <f t="shared" si="58"/>
        <v>0</v>
      </c>
      <c r="AH230" s="1">
        <f t="shared" si="60"/>
        <v>0.20499656767937532</v>
      </c>
      <c r="AI230" s="1">
        <f t="shared" si="61"/>
        <v>7.9176993791675393E-2</v>
      </c>
      <c r="AJ230" s="1">
        <f t="shared" si="67"/>
        <v>0.38767093553288479</v>
      </c>
      <c r="AK230" s="1">
        <f t="shared" si="63"/>
        <v>30.482457214490974</v>
      </c>
      <c r="AL230" s="1" t="b">
        <f t="shared" si="64"/>
        <v>1</v>
      </c>
      <c r="AM230" s="1">
        <f t="shared" si="65"/>
        <v>3.5188148837312263</v>
      </c>
      <c r="AN230" s="1" t="b">
        <f t="shared" si="66"/>
        <v>0</v>
      </c>
      <c r="AO230" s="1">
        <v>9.4879999999999995</v>
      </c>
    </row>
    <row r="231" spans="1:41">
      <c r="A231" s="7">
        <v>228</v>
      </c>
      <c r="B231" s="7" t="s">
        <v>98</v>
      </c>
      <c r="C231" s="7" t="s">
        <v>50</v>
      </c>
      <c r="D231" s="7" t="s">
        <v>98</v>
      </c>
      <c r="E231" s="7" t="s">
        <v>50</v>
      </c>
      <c r="F231" s="2" t="b">
        <f t="shared" si="59"/>
        <v>0</v>
      </c>
      <c r="G231" s="2" t="b">
        <f t="shared" si="57"/>
        <v>0</v>
      </c>
      <c r="H231" s="1" t="s">
        <v>275</v>
      </c>
      <c r="I231" s="1" t="s">
        <v>295</v>
      </c>
      <c r="J231" s="1" t="s">
        <v>188</v>
      </c>
      <c r="M231" s="1">
        <f>PRODUCT(SUM(PRODUCT(R231,overview!$J$8),PRODUCT(W231,overview!$K$8),PRODUCT(AB231,overview!$L$8)),1/SUM(overview!$J$8:$L$8))</f>
        <v>0.35199999999999998</v>
      </c>
      <c r="N231" s="1">
        <f>PRODUCT(SUM(PRODUCT(S231,overview!$J$8),PRODUCT(X231,overview!$K$8),PRODUCT(AC231,overview!$L$8)),1/SUM(overview!$J$8:$L$8))</f>
        <v>2.6480000000000001</v>
      </c>
      <c r="O231" s="1">
        <f t="shared" si="53"/>
        <v>9</v>
      </c>
      <c r="P231" s="1">
        <f t="shared" si="54"/>
        <v>1</v>
      </c>
      <c r="Q231" s="1">
        <f t="shared" si="52"/>
        <v>1.477005706612957E-2</v>
      </c>
      <c r="R231" s="1">
        <v>0.39</v>
      </c>
      <c r="S231" s="1">
        <v>2.61</v>
      </c>
      <c r="T231" s="1">
        <v>5</v>
      </c>
      <c r="U231" s="1">
        <v>1</v>
      </c>
      <c r="V231" s="1">
        <f t="shared" si="55"/>
        <v>2.9885057471264371E-2</v>
      </c>
      <c r="W231" s="4">
        <v>0.33300000000000002</v>
      </c>
      <c r="X231" s="4">
        <v>2.6669999999999998</v>
      </c>
      <c r="Y231" s="1">
        <v>4</v>
      </c>
      <c r="Z231" s="1">
        <v>0</v>
      </c>
      <c r="AA231" s="1">
        <f t="shared" si="56"/>
        <v>0</v>
      </c>
      <c r="AB231" s="1">
        <v>0.33300000000000002</v>
      </c>
      <c r="AC231" s="1">
        <v>2.6669999999999998</v>
      </c>
      <c r="AD231" s="1">
        <v>0</v>
      </c>
      <c r="AE231" s="1">
        <v>0</v>
      </c>
      <c r="AF231" s="1" t="e">
        <f t="shared" si="58"/>
        <v>#DIV/0!</v>
      </c>
      <c r="AH231" s="1">
        <f t="shared" si="60"/>
        <v>0.23848912540490516</v>
      </c>
      <c r="AI231" s="1">
        <f t="shared" si="61"/>
        <v>8.7887033363920702E-2</v>
      </c>
      <c r="AJ231" s="1">
        <f t="shared" si="67"/>
        <v>0.44670991658943465</v>
      </c>
      <c r="AK231" s="1">
        <f t="shared" si="63"/>
        <v>36.183610338017253</v>
      </c>
      <c r="AL231" s="1" t="b">
        <f t="shared" si="64"/>
        <v>1</v>
      </c>
      <c r="AM231" s="1">
        <f t="shared" si="65"/>
        <v>5.5064748428813814</v>
      </c>
      <c r="AN231" s="1" t="b">
        <f t="shared" si="66"/>
        <v>0</v>
      </c>
      <c r="AO231" s="1">
        <v>9.4879999999999995</v>
      </c>
    </row>
    <row r="232" spans="1:41">
      <c r="A232" s="7">
        <v>229</v>
      </c>
      <c r="B232" s="7" t="s">
        <v>45</v>
      </c>
      <c r="C232" s="7" t="s">
        <v>46</v>
      </c>
      <c r="D232" s="7" t="s">
        <v>45</v>
      </c>
      <c r="E232" s="7" t="s">
        <v>46</v>
      </c>
      <c r="F232" s="2" t="b">
        <f t="shared" si="59"/>
        <v>0</v>
      </c>
      <c r="G232" s="2" t="b">
        <f t="shared" si="57"/>
        <v>0</v>
      </c>
      <c r="H232" s="1" t="s">
        <v>275</v>
      </c>
      <c r="I232" s="1" t="s">
        <v>295</v>
      </c>
      <c r="J232" s="1" t="s">
        <v>188</v>
      </c>
      <c r="M232" s="1">
        <f>PRODUCT(SUM(PRODUCT(R232,overview!$J$8),PRODUCT(W232,overview!$K$8),PRODUCT(AB232,overview!$L$8)),1/SUM(overview!$J$8:$L$8))</f>
        <v>1.0081666666666664</v>
      </c>
      <c r="N232" s="1">
        <f>PRODUCT(SUM(PRODUCT(S232,overview!$J$8),PRODUCT(X232,overview!$K$8),PRODUCT(AC232,overview!$L$8)),1/SUM(overview!$J$8:$L$8))</f>
        <v>1.9918333333333331</v>
      </c>
      <c r="O232" s="1">
        <f t="shared" si="53"/>
        <v>7</v>
      </c>
      <c r="P232" s="1">
        <f t="shared" si="54"/>
        <v>0</v>
      </c>
      <c r="Q232" s="1">
        <f t="shared" si="52"/>
        <v>0</v>
      </c>
      <c r="R232" s="1">
        <v>1.0109999999999999</v>
      </c>
      <c r="S232" s="1">
        <v>1.9890000000000001</v>
      </c>
      <c r="T232" s="1">
        <v>4</v>
      </c>
      <c r="U232" s="1">
        <v>0</v>
      </c>
      <c r="V232" s="1">
        <f t="shared" si="55"/>
        <v>0</v>
      </c>
      <c r="W232" s="4">
        <v>1.0069999999999999</v>
      </c>
      <c r="X232" s="4">
        <v>1.9930000000000001</v>
      </c>
      <c r="Y232" s="1">
        <v>3</v>
      </c>
      <c r="Z232" s="1">
        <v>0</v>
      </c>
      <c r="AA232" s="1">
        <f t="shared" si="56"/>
        <v>0</v>
      </c>
      <c r="AB232" s="1">
        <v>1</v>
      </c>
      <c r="AC232" s="1">
        <v>2</v>
      </c>
      <c r="AD232" s="1">
        <v>0</v>
      </c>
      <c r="AE232" s="1">
        <v>0</v>
      </c>
      <c r="AF232" s="1" t="e">
        <f t="shared" si="58"/>
        <v>#DIV/0!</v>
      </c>
      <c r="AH232" s="1">
        <f t="shared" si="60"/>
        <v>0.15432784159342472</v>
      </c>
      <c r="AI232" s="1">
        <f t="shared" si="61"/>
        <v>3.205123420819208E-2</v>
      </c>
      <c r="AJ232" s="1">
        <f t="shared" si="67"/>
        <v>0.11233578267646403</v>
      </c>
      <c r="AK232" s="1">
        <f t="shared" si="63"/>
        <v>22.866223348272218</v>
      </c>
      <c r="AL232" s="1" t="b">
        <f t="shared" si="64"/>
        <v>1</v>
      </c>
      <c r="AM232" s="1">
        <f t="shared" si="65"/>
        <v>9.8254275335114976</v>
      </c>
      <c r="AN232" s="1" t="b">
        <f t="shared" si="66"/>
        <v>1</v>
      </c>
      <c r="AO232" s="1">
        <v>9.4879999999999995</v>
      </c>
    </row>
    <row r="233" spans="1:41">
      <c r="A233" s="7">
        <v>230</v>
      </c>
      <c r="B233" s="7" t="s">
        <v>43</v>
      </c>
      <c r="C233" s="7" t="s">
        <v>44</v>
      </c>
      <c r="D233" s="7" t="s">
        <v>43</v>
      </c>
      <c r="E233" s="7" t="s">
        <v>44</v>
      </c>
      <c r="F233" s="2" t="b">
        <f t="shared" si="59"/>
        <v>0</v>
      </c>
      <c r="G233" s="2" t="b">
        <f t="shared" si="57"/>
        <v>0</v>
      </c>
      <c r="H233" s="1" t="s">
        <v>275</v>
      </c>
      <c r="M233" s="1">
        <f>PRODUCT(SUM(PRODUCT(R233,overview!$J$8),PRODUCT(W233,overview!$K$8),PRODUCT(AB233,overview!$L$8)),1/SUM(overview!$J$8:$L$8))</f>
        <v>0.375</v>
      </c>
      <c r="N233" s="1">
        <f>PRODUCT(SUM(PRODUCT(S233,overview!$J$8),PRODUCT(X233,overview!$K$8),PRODUCT(AC233,overview!$L$8)),1/SUM(overview!$J$8:$L$8))</f>
        <v>2.625</v>
      </c>
      <c r="O233" s="1">
        <f t="shared" si="53"/>
        <v>2</v>
      </c>
      <c r="P233" s="1">
        <f t="shared" si="54"/>
        <v>0</v>
      </c>
      <c r="Q233" s="1">
        <f t="shared" si="52"/>
        <v>0</v>
      </c>
      <c r="R233" s="1">
        <v>0.375</v>
      </c>
      <c r="S233" s="1">
        <v>2.625</v>
      </c>
      <c r="T233" s="1">
        <v>0</v>
      </c>
      <c r="U233" s="1">
        <v>0</v>
      </c>
      <c r="V233" s="1" t="e">
        <f t="shared" si="55"/>
        <v>#DIV/0!</v>
      </c>
      <c r="W233" s="4">
        <v>0.375</v>
      </c>
      <c r="X233" s="4">
        <v>2.625</v>
      </c>
      <c r="Y233" s="1">
        <v>2</v>
      </c>
      <c r="Z233" s="1">
        <v>0</v>
      </c>
      <c r="AA233" s="1">
        <f t="shared" si="56"/>
        <v>0</v>
      </c>
      <c r="AB233" s="1">
        <v>0.375</v>
      </c>
      <c r="AC233" s="1">
        <v>2.625</v>
      </c>
      <c r="AD233" s="1">
        <v>0</v>
      </c>
      <c r="AE233" s="1">
        <v>0</v>
      </c>
      <c r="AF233" s="1" t="e">
        <f t="shared" si="58"/>
        <v>#DIV/0!</v>
      </c>
      <c r="AH233" s="1">
        <f t="shared" si="60"/>
        <v>0.18775177863287104</v>
      </c>
      <c r="AI233" s="1">
        <f t="shared" si="61"/>
        <v>3.0621703277896904E-2</v>
      </c>
      <c r="AJ233" s="1">
        <f t="shared" si="67"/>
        <v>0.19508926954695255</v>
      </c>
      <c r="AK233" s="1">
        <f t="shared" si="63"/>
        <v>81.488169040014171</v>
      </c>
      <c r="AL233" s="1" t="b">
        <f t="shared" si="64"/>
        <v>1</v>
      </c>
      <c r="AM233" s="1">
        <f t="shared" si="65"/>
        <v>12.196537755356468</v>
      </c>
      <c r="AN233" s="1" t="b">
        <f t="shared" si="66"/>
        <v>1</v>
      </c>
      <c r="AO233" s="1">
        <v>9.4879999999999995</v>
      </c>
    </row>
    <row r="234" spans="1:41">
      <c r="A234" s="7">
        <v>231</v>
      </c>
      <c r="B234" s="7" t="s">
        <v>58</v>
      </c>
      <c r="C234" s="7" t="s">
        <v>59</v>
      </c>
      <c r="D234" s="7" t="s">
        <v>58</v>
      </c>
      <c r="E234" s="7" t="s">
        <v>59</v>
      </c>
      <c r="F234" s="2" t="b">
        <f t="shared" si="59"/>
        <v>0</v>
      </c>
      <c r="G234" s="2" t="b">
        <f t="shared" si="57"/>
        <v>0</v>
      </c>
      <c r="H234" s="1" t="s">
        <v>275</v>
      </c>
      <c r="I234" s="1" t="s">
        <v>193</v>
      </c>
      <c r="M234" s="1">
        <f>PRODUCT(SUM(PRODUCT(R234,overview!$J$8),PRODUCT(W234,overview!$K$8),PRODUCT(AB234,overview!$L$8)),1/SUM(overview!$J$8:$L$8))</f>
        <v>0.49778571428571416</v>
      </c>
      <c r="N234" s="1">
        <f>PRODUCT(SUM(PRODUCT(S234,overview!$J$8),PRODUCT(X234,overview!$K$8),PRODUCT(AC234,overview!$L$8)),1/SUM(overview!$J$8:$L$8))</f>
        <v>2.5022142857142855</v>
      </c>
      <c r="O234" s="1">
        <f t="shared" si="53"/>
        <v>6</v>
      </c>
      <c r="P234" s="1">
        <f t="shared" si="54"/>
        <v>2</v>
      </c>
      <c r="Q234" s="1">
        <f t="shared" si="52"/>
        <v>6.6312694470611722E-2</v>
      </c>
      <c r="R234" s="1">
        <v>0.375</v>
      </c>
      <c r="S234" s="1">
        <v>2.625</v>
      </c>
      <c r="T234" s="1">
        <v>1</v>
      </c>
      <c r="U234" s="1">
        <v>0</v>
      </c>
      <c r="V234" s="1">
        <f t="shared" si="55"/>
        <v>0</v>
      </c>
      <c r="W234" s="4">
        <v>0.56599999999999995</v>
      </c>
      <c r="X234" s="4">
        <v>2.4340000000000002</v>
      </c>
      <c r="Y234" s="1">
        <v>5</v>
      </c>
      <c r="Z234" s="1">
        <v>2</v>
      </c>
      <c r="AA234" s="1">
        <f t="shared" si="56"/>
        <v>9.3015612161051753E-2</v>
      </c>
      <c r="AB234" s="1">
        <v>0.375</v>
      </c>
      <c r="AC234" s="1">
        <v>2.625</v>
      </c>
      <c r="AD234" s="1">
        <v>0</v>
      </c>
      <c r="AE234" s="1">
        <v>0</v>
      </c>
      <c r="AF234" s="1" t="e">
        <f t="shared" si="58"/>
        <v>#DIV/0!</v>
      </c>
      <c r="AH234" s="1">
        <f t="shared" si="60"/>
        <v>0.18680990749030138</v>
      </c>
      <c r="AI234" s="1">
        <f t="shared" si="61"/>
        <v>2.9247427192004183E-2</v>
      </c>
      <c r="AJ234" s="1">
        <f t="shared" si="67"/>
        <v>0.20547945205479451</v>
      </c>
      <c r="AK234" s="1">
        <f t="shared" si="63"/>
        <v>312.44612893478728</v>
      </c>
      <c r="AL234" s="1" t="b">
        <f t="shared" si="64"/>
        <v>1</v>
      </c>
      <c r="AM234" s="1">
        <f t="shared" si="65"/>
        <v>19.679745677103597</v>
      </c>
      <c r="AN234" s="1" t="b">
        <f t="shared" si="66"/>
        <v>1</v>
      </c>
      <c r="AO234" s="1">
        <v>9.4879999999999995</v>
      </c>
    </row>
    <row r="235" spans="1:41">
      <c r="A235" s="7">
        <v>232</v>
      </c>
      <c r="B235" s="7" t="s">
        <v>58</v>
      </c>
      <c r="C235" s="7" t="s">
        <v>59</v>
      </c>
      <c r="D235" s="7" t="s">
        <v>51</v>
      </c>
      <c r="E235" s="7" t="s">
        <v>52</v>
      </c>
      <c r="F235" s="2" t="b">
        <f t="shared" si="59"/>
        <v>1</v>
      </c>
      <c r="G235" s="2" t="b">
        <f t="shared" si="57"/>
        <v>1</v>
      </c>
      <c r="H235" s="1" t="s">
        <v>275</v>
      </c>
      <c r="I235" s="1" t="s">
        <v>183</v>
      </c>
      <c r="M235" s="1">
        <f>PRODUCT(SUM(PRODUCT(R235,overview!$J$8),PRODUCT(W235,overview!$K$8),PRODUCT(AB235,overview!$L$8)),1/SUM(overview!$J$8:$L$8))</f>
        <v>0.46021428571428569</v>
      </c>
      <c r="N235" s="1">
        <f>PRODUCT(SUM(PRODUCT(S235,overview!$J$8),PRODUCT(X235,overview!$K$8),PRODUCT(AC235,overview!$L$8)),1/SUM(overview!$J$8:$L$8))</f>
        <v>2.5397857142857143</v>
      </c>
      <c r="O235" s="1">
        <f t="shared" si="53"/>
        <v>1.8</v>
      </c>
      <c r="P235" s="1">
        <f t="shared" si="54"/>
        <v>5.2</v>
      </c>
      <c r="Q235" s="1">
        <f t="shared" si="52"/>
        <v>0.52347248393034029</v>
      </c>
      <c r="R235" s="1">
        <v>0.375</v>
      </c>
      <c r="S235" s="1">
        <v>2.625</v>
      </c>
      <c r="T235" s="1">
        <v>0</v>
      </c>
      <c r="U235" s="1">
        <v>0</v>
      </c>
      <c r="V235" s="1" t="e">
        <f t="shared" si="55"/>
        <v>#DIV/0!</v>
      </c>
      <c r="W235" s="4">
        <v>0.50800000000000001</v>
      </c>
      <c r="X235" s="4">
        <v>2.492</v>
      </c>
      <c r="Y235" s="1">
        <v>1.8</v>
      </c>
      <c r="Z235" s="1">
        <v>4.2</v>
      </c>
      <c r="AA235" s="1">
        <f t="shared" si="56"/>
        <v>0.47565543071161054</v>
      </c>
      <c r="AB235" s="1">
        <v>0.36299999999999999</v>
      </c>
      <c r="AC235" s="1">
        <v>2.637</v>
      </c>
      <c r="AD235" s="1">
        <v>0</v>
      </c>
      <c r="AE235" s="1">
        <v>1</v>
      </c>
      <c r="AF235" s="1" t="e">
        <f t="shared" si="58"/>
        <v>#DIV/0!</v>
      </c>
      <c r="AH235" s="1">
        <f t="shared" si="60"/>
        <v>9.4415955057932571E-2</v>
      </c>
      <c r="AI235" s="1">
        <f t="shared" si="61"/>
        <v>6.9807450539270824E-3</v>
      </c>
      <c r="AJ235" s="1">
        <f t="shared" si="67"/>
        <v>0.97193867942295387</v>
      </c>
      <c r="AK235" s="1">
        <f t="shared" si="63"/>
        <v>919.26947003436692</v>
      </c>
      <c r="AL235" s="1" t="b">
        <f t="shared" si="64"/>
        <v>1</v>
      </c>
      <c r="AM235" s="1">
        <f t="shared" si="65"/>
        <v>26.324847978011253</v>
      </c>
      <c r="AN235" s="1" t="b">
        <f t="shared" si="66"/>
        <v>1</v>
      </c>
      <c r="AO235" s="1">
        <v>9.4879999999999995</v>
      </c>
    </row>
    <row r="236" spans="1:41">
      <c r="A236" s="7">
        <v>233</v>
      </c>
      <c r="B236" s="7" t="s">
        <v>58</v>
      </c>
      <c r="C236" s="7" t="s">
        <v>59</v>
      </c>
      <c r="D236" s="7" t="s">
        <v>58</v>
      </c>
      <c r="E236" s="7" t="s">
        <v>59</v>
      </c>
      <c r="F236" s="2" t="b">
        <f t="shared" si="59"/>
        <v>0</v>
      </c>
      <c r="G236" s="2" t="b">
        <f t="shared" si="57"/>
        <v>0</v>
      </c>
      <c r="H236" s="1" t="s">
        <v>275</v>
      </c>
      <c r="I236" s="1" t="s">
        <v>183</v>
      </c>
      <c r="M236" s="1">
        <f>PRODUCT(SUM(PRODUCT(R236,overview!$J$8),PRODUCT(W236,overview!$K$8),PRODUCT(AB236,overview!$L$8)),1/SUM(overview!$J$8:$L$8))</f>
        <v>0.375</v>
      </c>
      <c r="N236" s="1">
        <f>PRODUCT(SUM(PRODUCT(S236,overview!$J$8),PRODUCT(X236,overview!$K$8),PRODUCT(AC236,overview!$L$8)),1/SUM(overview!$J$8:$L$8))</f>
        <v>2.625</v>
      </c>
      <c r="O236" s="1">
        <f t="shared" si="53"/>
        <v>7</v>
      </c>
      <c r="P236" s="1">
        <f t="shared" si="54"/>
        <v>0</v>
      </c>
      <c r="Q236" s="1">
        <f t="shared" si="52"/>
        <v>0</v>
      </c>
      <c r="R236" s="1">
        <v>0.375</v>
      </c>
      <c r="S236" s="1">
        <v>2.625</v>
      </c>
      <c r="T236" s="1">
        <v>4</v>
      </c>
      <c r="U236" s="1">
        <v>0</v>
      </c>
      <c r="V236" s="1">
        <f t="shared" si="55"/>
        <v>0</v>
      </c>
      <c r="W236" s="4">
        <v>0.375</v>
      </c>
      <c r="X236" s="4">
        <v>2.625</v>
      </c>
      <c r="Y236" s="1">
        <v>3</v>
      </c>
      <c r="Z236" s="1">
        <v>0</v>
      </c>
      <c r="AA236" s="1">
        <f t="shared" si="56"/>
        <v>0</v>
      </c>
      <c r="AB236" s="1">
        <v>0.375</v>
      </c>
      <c r="AC236" s="1">
        <v>2.625</v>
      </c>
      <c r="AD236" s="1">
        <v>0</v>
      </c>
      <c r="AE236" s="1">
        <v>0</v>
      </c>
      <c r="AF236" s="1" t="e">
        <f t="shared" si="58"/>
        <v>#DIV/0!</v>
      </c>
      <c r="AH236" s="1">
        <f t="shared" si="60"/>
        <v>9.9510474786819653E-2</v>
      </c>
      <c r="AI236" s="1">
        <f t="shared" si="61"/>
        <v>0</v>
      </c>
      <c r="AJ236" s="1">
        <f t="shared" si="67"/>
        <v>1.1000695464029056</v>
      </c>
      <c r="AK236" s="1">
        <f t="shared" si="63"/>
        <v>2712.3495943932703</v>
      </c>
      <c r="AL236" s="1" t="b">
        <f t="shared" si="64"/>
        <v>1</v>
      </c>
      <c r="AM236" s="1">
        <f t="shared" si="65"/>
        <v>38.092067836890322</v>
      </c>
      <c r="AN236" s="1" t="b">
        <f t="shared" si="66"/>
        <v>1</v>
      </c>
      <c r="AO236" s="1">
        <v>9.4879999999999995</v>
      </c>
    </row>
    <row r="237" spans="1:41">
      <c r="A237" s="7">
        <v>234</v>
      </c>
      <c r="B237" s="7" t="s">
        <v>83</v>
      </c>
      <c r="C237" s="7" t="s">
        <v>61</v>
      </c>
      <c r="D237" s="7" t="s">
        <v>83</v>
      </c>
      <c r="E237" s="7" t="s">
        <v>61</v>
      </c>
      <c r="F237" s="2" t="b">
        <f t="shared" si="59"/>
        <v>0</v>
      </c>
      <c r="G237" s="2" t="b">
        <f t="shared" si="57"/>
        <v>0</v>
      </c>
      <c r="H237" s="1" t="s">
        <v>275</v>
      </c>
      <c r="I237" s="1" t="s">
        <v>183</v>
      </c>
      <c r="M237" s="1">
        <f>PRODUCT(SUM(PRODUCT(R237,overview!$J$8),PRODUCT(W237,overview!$K$8),PRODUCT(AB237,overview!$L$8)),1/SUM(overview!$J$8:$L$8))</f>
        <v>1</v>
      </c>
      <c r="N237" s="1">
        <f>PRODUCT(SUM(PRODUCT(S237,overview!$J$8),PRODUCT(X237,overview!$K$8),PRODUCT(AC237,overview!$L$8)),1/SUM(overview!$J$8:$L$8))</f>
        <v>2</v>
      </c>
      <c r="O237" s="1">
        <f t="shared" si="53"/>
        <v>4</v>
      </c>
      <c r="P237" s="1">
        <f t="shared" si="54"/>
        <v>0</v>
      </c>
      <c r="Q237" s="1">
        <f t="shared" si="52"/>
        <v>0</v>
      </c>
      <c r="R237" s="1">
        <v>1</v>
      </c>
      <c r="S237" s="1">
        <v>2</v>
      </c>
      <c r="T237" s="1">
        <v>1</v>
      </c>
      <c r="U237" s="1">
        <v>0</v>
      </c>
      <c r="V237" s="1">
        <f t="shared" si="55"/>
        <v>0</v>
      </c>
      <c r="W237" s="4">
        <v>1</v>
      </c>
      <c r="X237" s="4">
        <v>2</v>
      </c>
      <c r="Y237" s="1">
        <v>3</v>
      </c>
      <c r="Z237" s="1">
        <v>0</v>
      </c>
      <c r="AA237" s="1">
        <f t="shared" si="56"/>
        <v>0</v>
      </c>
      <c r="AB237" s="1">
        <v>1</v>
      </c>
      <c r="AC237" s="1">
        <v>2</v>
      </c>
      <c r="AD237" s="1">
        <v>0</v>
      </c>
      <c r="AE237" s="1">
        <v>0</v>
      </c>
      <c r="AF237" s="1" t="e">
        <f t="shared" si="58"/>
        <v>#DIV/0!</v>
      </c>
      <c r="AH237" s="1">
        <f t="shared" si="60"/>
        <v>9.1626086903124376E-2</v>
      </c>
      <c r="AI237" s="1">
        <f t="shared" si="61"/>
        <v>0</v>
      </c>
      <c r="AJ237" s="1">
        <f t="shared" si="67"/>
        <v>1.1000695464029056</v>
      </c>
      <c r="AK237" s="1">
        <f t="shared" si="63"/>
        <v>21466.308491981115</v>
      </c>
      <c r="AL237" s="1" t="b">
        <f t="shared" si="64"/>
        <v>1</v>
      </c>
      <c r="AM237" s="1">
        <f t="shared" si="65"/>
        <v>151.2929260701091</v>
      </c>
      <c r="AN237" s="1" t="b">
        <f t="shared" si="66"/>
        <v>1</v>
      </c>
      <c r="AO237" s="1">
        <v>9.4879999999999995</v>
      </c>
    </row>
    <row r="238" spans="1:41">
      <c r="A238" s="7">
        <v>235</v>
      </c>
      <c r="B238" s="7" t="s">
        <v>97</v>
      </c>
      <c r="C238" s="7" t="s">
        <v>42</v>
      </c>
      <c r="D238" s="7" t="s">
        <v>41</v>
      </c>
      <c r="E238" s="7" t="s">
        <v>42</v>
      </c>
      <c r="F238" s="2" t="b">
        <f t="shared" si="59"/>
        <v>0</v>
      </c>
      <c r="G238" s="2" t="b">
        <f t="shared" si="57"/>
        <v>1</v>
      </c>
      <c r="H238" s="1" t="s">
        <v>275</v>
      </c>
      <c r="I238" s="1" t="s">
        <v>183</v>
      </c>
      <c r="M238" s="1">
        <f>PRODUCT(SUM(PRODUCT(R238,overview!$J$8),PRODUCT(W238,overview!$K$8),PRODUCT(AB238,overview!$L$8)),1/SUM(overview!$J$8:$L$8))</f>
        <v>0.42899999999999988</v>
      </c>
      <c r="N238" s="1">
        <f>PRODUCT(SUM(PRODUCT(S238,overview!$J$8),PRODUCT(X238,overview!$K$8),PRODUCT(AC238,overview!$L$8)),1/SUM(overview!$J$8:$L$8))</f>
        <v>2.5709999999999997</v>
      </c>
      <c r="O238" s="1">
        <f t="shared" si="53"/>
        <v>10</v>
      </c>
      <c r="P238" s="1">
        <f t="shared" si="54"/>
        <v>0</v>
      </c>
      <c r="Q238" s="1">
        <f t="shared" si="52"/>
        <v>0</v>
      </c>
      <c r="R238" s="1">
        <v>0.42899999999999999</v>
      </c>
      <c r="S238" s="1">
        <v>2.5710000000000002</v>
      </c>
      <c r="T238" s="1">
        <v>6</v>
      </c>
      <c r="U238" s="1">
        <v>0</v>
      </c>
      <c r="V238" s="1">
        <f t="shared" si="55"/>
        <v>0</v>
      </c>
      <c r="W238" s="4">
        <v>0.42899999999999999</v>
      </c>
      <c r="X238" s="4">
        <v>2.5710000000000002</v>
      </c>
      <c r="Y238" s="1">
        <v>3</v>
      </c>
      <c r="Z238" s="1">
        <v>0</v>
      </c>
      <c r="AA238" s="1">
        <f t="shared" si="56"/>
        <v>0</v>
      </c>
      <c r="AB238" s="1">
        <v>0.42899999999999999</v>
      </c>
      <c r="AC238" s="1">
        <v>2.5710000000000002</v>
      </c>
      <c r="AD238" s="1">
        <v>1</v>
      </c>
      <c r="AE238" s="1">
        <v>0</v>
      </c>
      <c r="AF238" s="1">
        <f t="shared" si="58"/>
        <v>0</v>
      </c>
      <c r="AH238" s="1">
        <f t="shared" si="60"/>
        <v>8.9223910559466338E-2</v>
      </c>
      <c r="AI238" s="1">
        <f t="shared" si="61"/>
        <v>0</v>
      </c>
      <c r="AJ238" s="1">
        <f t="shared" si="67"/>
        <v>1.0918068199351953</v>
      </c>
      <c r="AK238" s="1">
        <f t="shared" ref="AK238:AK240" si="68">(((SUM(AJ$235:AJ$244))-(SUM(AI$235:AI$244)))^2)/(AVERAGE(AI$235:AI$244))</f>
        <v>45967.406418042316</v>
      </c>
      <c r="AL238" s="1" t="b">
        <f t="shared" si="64"/>
        <v>1</v>
      </c>
      <c r="AM238" s="1" t="e">
        <f t="shared" si="65"/>
        <v>#DIV/0!</v>
      </c>
      <c r="AN238" s="1" t="e">
        <f t="shared" si="66"/>
        <v>#DIV/0!</v>
      </c>
      <c r="AO238" s="1">
        <v>9.4879999999999995</v>
      </c>
    </row>
    <row r="239" spans="1:41">
      <c r="A239" s="7">
        <v>236</v>
      </c>
      <c r="B239" s="7" t="s">
        <v>64</v>
      </c>
      <c r="C239" s="7" t="s">
        <v>2</v>
      </c>
      <c r="D239" s="7" t="s">
        <v>144</v>
      </c>
      <c r="E239" s="7" t="s">
        <v>1</v>
      </c>
      <c r="F239" s="2" t="b">
        <f t="shared" si="59"/>
        <v>1</v>
      </c>
      <c r="G239" s="2" t="b">
        <f t="shared" si="57"/>
        <v>1</v>
      </c>
      <c r="H239" s="1" t="s">
        <v>275</v>
      </c>
      <c r="I239" s="1" t="s">
        <v>183</v>
      </c>
      <c r="M239" s="1">
        <f>PRODUCT(SUM(PRODUCT(R239,overview!$J$8),PRODUCT(W239,overview!$K$8),PRODUCT(AB239,overview!$L$8)),1/SUM(overview!$J$8:$L$8))</f>
        <v>0.39792857142857135</v>
      </c>
      <c r="N239" s="1">
        <f>PRODUCT(SUM(PRODUCT(S239,overview!$J$8),PRODUCT(X239,overview!$K$8),PRODUCT(AC239,overview!$L$8)),1/SUM(overview!$J$8:$L$8))</f>
        <v>2.6020714285714281</v>
      </c>
      <c r="O239" s="1">
        <f t="shared" si="53"/>
        <v>6.4</v>
      </c>
      <c r="P239" s="1">
        <f t="shared" si="54"/>
        <v>10.6</v>
      </c>
      <c r="Q239" s="1">
        <f t="shared" si="52"/>
        <v>0.25328635839578356</v>
      </c>
      <c r="R239" s="1">
        <v>0.33300000000000002</v>
      </c>
      <c r="S239" s="1">
        <v>2.6669999999999998</v>
      </c>
      <c r="T239" s="1">
        <v>1</v>
      </c>
      <c r="U239" s="1">
        <v>0</v>
      </c>
      <c r="V239" s="1">
        <f t="shared" si="55"/>
        <v>0</v>
      </c>
      <c r="W239" s="4">
        <v>0.434</v>
      </c>
      <c r="X239" s="4">
        <v>2.5659999999999998</v>
      </c>
      <c r="Y239" s="1">
        <v>5.4</v>
      </c>
      <c r="Z239" s="1">
        <v>9.6</v>
      </c>
      <c r="AA239" s="1">
        <f t="shared" si="56"/>
        <v>0.30068416038797952</v>
      </c>
      <c r="AB239" s="1">
        <v>0.33300000000000002</v>
      </c>
      <c r="AC239" s="1">
        <v>2.6669999999999998</v>
      </c>
      <c r="AD239" s="1">
        <v>0</v>
      </c>
      <c r="AE239" s="1">
        <v>1</v>
      </c>
      <c r="AF239" s="1" t="e">
        <f t="shared" si="58"/>
        <v>#DIV/0!</v>
      </c>
      <c r="AH239" s="1">
        <f t="shared" si="60"/>
        <v>9.1799214445420427E-2</v>
      </c>
      <c r="AI239" s="1">
        <f t="shared" si="61"/>
        <v>0</v>
      </c>
      <c r="AJ239" s="1">
        <f t="shared" si="67"/>
        <v>1.2175975334993479</v>
      </c>
      <c r="AK239" s="1">
        <f t="shared" si="68"/>
        <v>45967.406418042316</v>
      </c>
      <c r="AL239" s="1" t="b">
        <f t="shared" si="64"/>
        <v>1</v>
      </c>
      <c r="AM239" s="1" t="e">
        <f t="shared" si="65"/>
        <v>#DIV/0!</v>
      </c>
      <c r="AN239" s="1" t="e">
        <f t="shared" si="66"/>
        <v>#DIV/0!</v>
      </c>
      <c r="AO239" s="1">
        <v>9.4879999999999995</v>
      </c>
    </row>
    <row r="240" spans="1:41">
      <c r="A240" s="7">
        <v>237</v>
      </c>
      <c r="B240" s="7" t="s">
        <v>101</v>
      </c>
      <c r="C240" s="7" t="s">
        <v>29</v>
      </c>
      <c r="D240" s="7" t="s">
        <v>101</v>
      </c>
      <c r="E240" s="7" t="s">
        <v>29</v>
      </c>
      <c r="F240" s="2" t="b">
        <f t="shared" si="59"/>
        <v>0</v>
      </c>
      <c r="G240" s="2" t="b">
        <f t="shared" si="57"/>
        <v>0</v>
      </c>
      <c r="H240" s="1" t="s">
        <v>275</v>
      </c>
      <c r="I240" s="1" t="s">
        <v>183</v>
      </c>
      <c r="M240" s="1">
        <f>PRODUCT(SUM(PRODUCT(R240,overview!$J$8),PRODUCT(W240,overview!$K$8),PRODUCT(AB240,overview!$L$8)),1/SUM(overview!$J$8:$L$8))</f>
        <v>0.66700000000000004</v>
      </c>
      <c r="N240" s="1">
        <f>PRODUCT(SUM(PRODUCT(S240,overview!$J$8),PRODUCT(X240,overview!$K$8),PRODUCT(AC240,overview!$L$8)),1/SUM(overview!$J$8:$L$8))</f>
        <v>2.3330000000000002</v>
      </c>
      <c r="O240" s="1">
        <f t="shared" si="53"/>
        <v>10</v>
      </c>
      <c r="P240" s="1">
        <f t="shared" si="54"/>
        <v>0</v>
      </c>
      <c r="Q240" s="1">
        <f t="shared" si="52"/>
        <v>0</v>
      </c>
      <c r="R240" s="1">
        <v>0.66700000000000004</v>
      </c>
      <c r="S240" s="1">
        <v>2.3330000000000002</v>
      </c>
      <c r="T240" s="1">
        <v>4</v>
      </c>
      <c r="U240" s="1">
        <v>0</v>
      </c>
      <c r="V240" s="1">
        <f t="shared" si="55"/>
        <v>0</v>
      </c>
      <c r="W240" s="4">
        <v>0.66700000000000004</v>
      </c>
      <c r="X240" s="4">
        <v>2.3330000000000002</v>
      </c>
      <c r="Y240" s="1">
        <v>6</v>
      </c>
      <c r="Z240" s="1">
        <v>0</v>
      </c>
      <c r="AA240" s="1">
        <f t="shared" si="56"/>
        <v>0</v>
      </c>
      <c r="AB240" s="1">
        <v>0.66700000000000004</v>
      </c>
      <c r="AC240" s="1">
        <v>2.3330000000000002</v>
      </c>
      <c r="AD240" s="1">
        <v>0</v>
      </c>
      <c r="AE240" s="1">
        <v>0</v>
      </c>
      <c r="AF240" s="1" t="e">
        <f t="shared" si="58"/>
        <v>#DIV/0!</v>
      </c>
      <c r="AH240" s="1">
        <f t="shared" si="60"/>
        <v>6.8041117571160534E-2</v>
      </c>
      <c r="AI240" s="1">
        <f t="shared" si="61"/>
        <v>0</v>
      </c>
      <c r="AJ240" s="1">
        <f t="shared" si="67"/>
        <v>0.46171679942931876</v>
      </c>
      <c r="AK240" s="1">
        <f t="shared" si="68"/>
        <v>45967.406418042316</v>
      </c>
      <c r="AL240" s="1" t="b">
        <f t="shared" si="64"/>
        <v>1</v>
      </c>
      <c r="AM240" s="1" t="e">
        <f t="shared" si="65"/>
        <v>#DIV/0!</v>
      </c>
      <c r="AN240" s="1" t="e">
        <f t="shared" si="66"/>
        <v>#DIV/0!</v>
      </c>
      <c r="AO240" s="1">
        <v>9.4879999999999995</v>
      </c>
    </row>
    <row r="241" spans="1:41">
      <c r="A241" s="7">
        <v>238</v>
      </c>
      <c r="B241" s="7" t="s">
        <v>53</v>
      </c>
      <c r="C241" s="7" t="s">
        <v>33</v>
      </c>
      <c r="D241" s="7" t="s">
        <v>74</v>
      </c>
      <c r="E241" s="7" t="s">
        <v>1</v>
      </c>
      <c r="F241" s="2" t="b">
        <f t="shared" si="59"/>
        <v>1</v>
      </c>
      <c r="G241" s="2" t="b">
        <f t="shared" si="57"/>
        <v>0</v>
      </c>
      <c r="H241" s="1" t="s">
        <v>275</v>
      </c>
      <c r="I241" s="1" t="s">
        <v>183</v>
      </c>
      <c r="K241" s="1" t="s">
        <v>34</v>
      </c>
      <c r="L241" s="1" t="s">
        <v>34</v>
      </c>
      <c r="M241" s="1">
        <f>PRODUCT(SUM(PRODUCT(R241,overview!$J$8),PRODUCT(W241,overview!$K$8),PRODUCT(AB241,overview!$L$8)),1/SUM(overview!$J$8:$L$8))</f>
        <v>1.1339999999999999</v>
      </c>
      <c r="N241" s="1">
        <f>PRODUCT(SUM(PRODUCT(S241,overview!$J$8),PRODUCT(X241,overview!$K$8),PRODUCT(AC241,overview!$L$8)),1/SUM(overview!$J$8:$L$8))</f>
        <v>1.8660000000000003</v>
      </c>
      <c r="O241" s="1">
        <f t="shared" si="53"/>
        <v>16</v>
      </c>
      <c r="P241" s="1">
        <f t="shared" si="54"/>
        <v>2</v>
      </c>
      <c r="Q241" s="1">
        <f t="shared" si="52"/>
        <v>7.5964630225080362E-2</v>
      </c>
      <c r="R241" s="1">
        <v>1</v>
      </c>
      <c r="S241" s="1">
        <v>2</v>
      </c>
      <c r="T241" s="1">
        <v>8</v>
      </c>
      <c r="U241" s="1">
        <v>0</v>
      </c>
      <c r="V241" s="1">
        <f t="shared" si="55"/>
        <v>0</v>
      </c>
      <c r="W241" s="4">
        <v>1.2010000000000001</v>
      </c>
      <c r="X241" s="4">
        <v>1.7989999999999999</v>
      </c>
      <c r="Y241" s="1">
        <v>8</v>
      </c>
      <c r="Z241" s="1">
        <v>0</v>
      </c>
      <c r="AA241" s="1">
        <f t="shared" si="56"/>
        <v>0</v>
      </c>
      <c r="AB241" s="1">
        <v>1.2010000000000001</v>
      </c>
      <c r="AC241" s="1">
        <v>1.7989999999999999</v>
      </c>
      <c r="AD241" s="1">
        <v>0</v>
      </c>
      <c r="AE241" s="1">
        <v>2</v>
      </c>
      <c r="AF241" s="1" t="e">
        <f t="shared" si="58"/>
        <v>#DIV/0!</v>
      </c>
      <c r="AH241" s="1">
        <f t="shared" si="60"/>
        <v>6.5125946468394452E-2</v>
      </c>
      <c r="AI241" s="1">
        <f t="shared" si="61"/>
        <v>0</v>
      </c>
      <c r="AJ241" s="1">
        <f t="shared" ref="AJ241:AJ272" si="69">(SUM(AE237:AE247)*SUM(AB237:AB247))/(SUM(AD237:AD247)*SUM(AC237:AC247))</f>
        <v>0.45845697329376867</v>
      </c>
      <c r="AK241" s="1">
        <f>(((SUM(AJ$235:AJ$244))-(SUM(AI$235:AI$244)))^2)/(AVERAGE(AI$235:AI$244))</f>
        <v>45967.406418042316</v>
      </c>
      <c r="AL241" s="1" t="b">
        <f t="shared" si="64"/>
        <v>1</v>
      </c>
      <c r="AM241" s="1" t="e">
        <f t="shared" si="65"/>
        <v>#DIV/0!</v>
      </c>
      <c r="AN241" s="1" t="e">
        <f t="shared" si="66"/>
        <v>#DIV/0!</v>
      </c>
      <c r="AO241" s="1">
        <v>9.4879999999999995</v>
      </c>
    </row>
    <row r="242" spans="1:41">
      <c r="A242" s="7">
        <v>239</v>
      </c>
      <c r="B242" s="7" t="s">
        <v>30</v>
      </c>
      <c r="C242" s="7" t="s">
        <v>31</v>
      </c>
      <c r="D242" s="7" t="s">
        <v>30</v>
      </c>
      <c r="E242" s="7" t="s">
        <v>31</v>
      </c>
      <c r="F242" s="2" t="b">
        <f t="shared" si="59"/>
        <v>0</v>
      </c>
      <c r="G242" s="2" t="b">
        <f t="shared" si="57"/>
        <v>0</v>
      </c>
      <c r="H242" s="1" t="s">
        <v>275</v>
      </c>
      <c r="M242" s="1">
        <f>PRODUCT(SUM(PRODUCT(R242,overview!$J$8),PRODUCT(W242,overview!$K$8),PRODUCT(AB242,overview!$L$8)),1/SUM(overview!$J$8:$L$8))</f>
        <v>1</v>
      </c>
      <c r="N242" s="1">
        <f>PRODUCT(SUM(PRODUCT(S242,overview!$J$8),PRODUCT(X242,overview!$K$8),PRODUCT(AC242,overview!$L$8)),1/SUM(overview!$J$8:$L$8))</f>
        <v>2</v>
      </c>
      <c r="O242" s="1">
        <f t="shared" si="53"/>
        <v>13</v>
      </c>
      <c r="P242" s="1">
        <f t="shared" si="54"/>
        <v>0</v>
      </c>
      <c r="Q242" s="1">
        <f t="shared" si="52"/>
        <v>0</v>
      </c>
      <c r="R242" s="1">
        <v>1</v>
      </c>
      <c r="S242" s="1">
        <v>2</v>
      </c>
      <c r="T242" s="1">
        <v>6</v>
      </c>
      <c r="U242" s="1">
        <v>0</v>
      </c>
      <c r="V242" s="1">
        <f t="shared" si="55"/>
        <v>0</v>
      </c>
      <c r="W242" s="4">
        <v>1</v>
      </c>
      <c r="X242" s="4">
        <v>2</v>
      </c>
      <c r="Y242" s="1">
        <v>7</v>
      </c>
      <c r="Z242" s="1">
        <v>0</v>
      </c>
      <c r="AA242" s="1">
        <f t="shared" si="56"/>
        <v>0</v>
      </c>
      <c r="AB242" s="1">
        <v>1</v>
      </c>
      <c r="AC242" s="1">
        <v>2</v>
      </c>
      <c r="AD242" s="1">
        <v>0</v>
      </c>
      <c r="AE242" s="1">
        <v>0</v>
      </c>
      <c r="AF242" s="1" t="e">
        <f t="shared" si="58"/>
        <v>#DIV/0!</v>
      </c>
      <c r="AH242" s="1">
        <f t="shared" si="60"/>
        <v>6.1873579751157703E-2</v>
      </c>
      <c r="AI242" s="1">
        <f t="shared" si="61"/>
        <v>0</v>
      </c>
      <c r="AJ242" s="1">
        <f t="shared" si="69"/>
        <v>0.45845697329376861</v>
      </c>
      <c r="AK242" s="1">
        <f t="shared" si="63"/>
        <v>4890.5042771690078</v>
      </c>
      <c r="AL242" s="1" t="b">
        <f t="shared" si="64"/>
        <v>1</v>
      </c>
      <c r="AM242" s="1">
        <f t="shared" si="65"/>
        <v>47.69473096655598</v>
      </c>
      <c r="AN242" s="1" t="b">
        <f t="shared" si="66"/>
        <v>1</v>
      </c>
      <c r="AO242" s="1">
        <v>9.4879999999999995</v>
      </c>
    </row>
    <row r="243" spans="1:41">
      <c r="A243" s="7">
        <v>240</v>
      </c>
      <c r="B243" s="7" t="s">
        <v>56</v>
      </c>
      <c r="C243" s="7" t="s">
        <v>31</v>
      </c>
      <c r="D243" s="7" t="s">
        <v>56</v>
      </c>
      <c r="E243" s="7" t="s">
        <v>31</v>
      </c>
      <c r="F243" s="2" t="b">
        <f t="shared" si="59"/>
        <v>0</v>
      </c>
      <c r="G243" s="2" t="b">
        <f t="shared" si="57"/>
        <v>0</v>
      </c>
      <c r="H243" s="1" t="s">
        <v>275</v>
      </c>
      <c r="J243" s="1" t="s">
        <v>204</v>
      </c>
      <c r="M243" s="1">
        <f>PRODUCT(SUM(PRODUCT(R243,overview!$J$8),PRODUCT(W243,overview!$K$8),PRODUCT(AB243,overview!$L$8)),1/SUM(overview!$J$8:$L$8))</f>
        <v>1</v>
      </c>
      <c r="N243" s="1">
        <f>PRODUCT(SUM(PRODUCT(S243,overview!$J$8),PRODUCT(X243,overview!$K$8),PRODUCT(AC243,overview!$L$8)),1/SUM(overview!$J$8:$L$8))</f>
        <v>2</v>
      </c>
      <c r="O243" s="1">
        <f t="shared" si="53"/>
        <v>12</v>
      </c>
      <c r="P243" s="1">
        <f t="shared" si="54"/>
        <v>0</v>
      </c>
      <c r="Q243" s="1">
        <f t="shared" si="52"/>
        <v>0</v>
      </c>
      <c r="R243" s="1">
        <v>1</v>
      </c>
      <c r="S243" s="1">
        <v>2</v>
      </c>
      <c r="T243" s="1">
        <v>5</v>
      </c>
      <c r="U243" s="1">
        <v>0</v>
      </c>
      <c r="V243" s="1">
        <f t="shared" si="55"/>
        <v>0</v>
      </c>
      <c r="W243" s="4">
        <v>1</v>
      </c>
      <c r="X243" s="4">
        <v>2</v>
      </c>
      <c r="Y243" s="1">
        <v>7</v>
      </c>
      <c r="Z243" s="1">
        <v>0</v>
      </c>
      <c r="AA243" s="1">
        <f t="shared" si="56"/>
        <v>0</v>
      </c>
      <c r="AB243" s="1">
        <v>1</v>
      </c>
      <c r="AC243" s="1">
        <v>2</v>
      </c>
      <c r="AD243" s="1">
        <v>0</v>
      </c>
      <c r="AE243" s="1">
        <v>0</v>
      </c>
      <c r="AF243" s="1" t="e">
        <f t="shared" si="58"/>
        <v>#DIV/0!</v>
      </c>
      <c r="AH243" s="1">
        <f t="shared" si="60"/>
        <v>6.8652370287770451E-2</v>
      </c>
      <c r="AI243" s="1">
        <f t="shared" si="61"/>
        <v>0</v>
      </c>
      <c r="AJ243" s="1">
        <f t="shared" si="69"/>
        <v>1.0074481865284977</v>
      </c>
      <c r="AK243" s="1">
        <f t="shared" si="63"/>
        <v>2324.7892215109864</v>
      </c>
      <c r="AL243" s="1" t="b">
        <f t="shared" si="64"/>
        <v>1</v>
      </c>
      <c r="AM243" s="1">
        <f t="shared" si="65"/>
        <v>14.78998130220911</v>
      </c>
      <c r="AN243" s="1" t="b">
        <f t="shared" si="66"/>
        <v>1</v>
      </c>
      <c r="AO243" s="1">
        <v>9.4879999999999995</v>
      </c>
    </row>
    <row r="244" spans="1:41">
      <c r="A244" s="7">
        <v>241</v>
      </c>
      <c r="B244" s="7" t="s">
        <v>100</v>
      </c>
      <c r="C244" s="7" t="s">
        <v>73</v>
      </c>
      <c r="D244" s="7" t="s">
        <v>100</v>
      </c>
      <c r="E244" s="7" t="s">
        <v>73</v>
      </c>
      <c r="F244" s="2" t="b">
        <f t="shared" si="59"/>
        <v>0</v>
      </c>
      <c r="G244" s="2" t="b">
        <f t="shared" si="57"/>
        <v>0</v>
      </c>
      <c r="H244" s="1" t="s">
        <v>275</v>
      </c>
      <c r="J244" s="1" t="s">
        <v>204</v>
      </c>
      <c r="M244" s="1">
        <f>PRODUCT(SUM(PRODUCT(R244,overview!$J$8),PRODUCT(W244,overview!$K$8),PRODUCT(AB244,overview!$L$8)),1/SUM(overview!$J$8:$L$8))</f>
        <v>0.33299999999999996</v>
      </c>
      <c r="N244" s="1">
        <f>PRODUCT(SUM(PRODUCT(S244,overview!$J$8),PRODUCT(X244,overview!$K$8),PRODUCT(AC244,overview!$L$8)),1/SUM(overview!$J$8:$L$8))</f>
        <v>2.6669999999999998</v>
      </c>
      <c r="O244" s="1">
        <f t="shared" si="53"/>
        <v>7</v>
      </c>
      <c r="P244" s="1">
        <f t="shared" si="54"/>
        <v>0</v>
      </c>
      <c r="Q244" s="1">
        <f t="shared" si="52"/>
        <v>0</v>
      </c>
      <c r="R244" s="1">
        <v>0.33300000000000002</v>
      </c>
      <c r="S244" s="1">
        <v>2.6669999999999998</v>
      </c>
      <c r="T244" s="1">
        <v>4</v>
      </c>
      <c r="U244" s="1">
        <v>0</v>
      </c>
      <c r="V244" s="1">
        <f t="shared" si="55"/>
        <v>0</v>
      </c>
      <c r="W244" s="4">
        <v>0.33300000000000002</v>
      </c>
      <c r="X244" s="4">
        <v>2.6669999999999998</v>
      </c>
      <c r="Y244" s="1">
        <v>3</v>
      </c>
      <c r="Z244" s="1">
        <v>0</v>
      </c>
      <c r="AA244" s="1">
        <f t="shared" si="56"/>
        <v>0</v>
      </c>
      <c r="AB244" s="1">
        <v>0.33300000000000002</v>
      </c>
      <c r="AC244" s="1">
        <v>2.6669999999999998</v>
      </c>
      <c r="AD244" s="1">
        <v>0</v>
      </c>
      <c r="AE244" s="1">
        <v>0</v>
      </c>
      <c r="AF244" s="1" t="e">
        <f t="shared" si="58"/>
        <v>#DIV/0!</v>
      </c>
      <c r="AH244" s="1">
        <f t="shared" si="60"/>
        <v>1.5754196943122023E-2</v>
      </c>
      <c r="AI244" s="1">
        <f t="shared" si="61"/>
        <v>7.7393419185337979E-3</v>
      </c>
      <c r="AJ244" s="1">
        <f t="shared" si="69"/>
        <v>0.37299771167048063</v>
      </c>
      <c r="AK244" s="1">
        <f t="shared" si="63"/>
        <v>1043.7858396301865</v>
      </c>
      <c r="AL244" s="1" t="b">
        <f t="shared" si="64"/>
        <v>1</v>
      </c>
      <c r="AM244" s="1">
        <f t="shared" si="65"/>
        <v>6.3366039996205403</v>
      </c>
      <c r="AN244" s="1" t="b">
        <f t="shared" si="66"/>
        <v>0</v>
      </c>
      <c r="AO244" s="1">
        <v>9.4879999999999995</v>
      </c>
    </row>
    <row r="245" spans="1:41">
      <c r="A245" s="7">
        <v>242</v>
      </c>
      <c r="B245" s="7" t="s">
        <v>45</v>
      </c>
      <c r="C245" s="7" t="s">
        <v>46</v>
      </c>
      <c r="D245" s="7" t="s">
        <v>45</v>
      </c>
      <c r="E245" s="7" t="s">
        <v>46</v>
      </c>
      <c r="F245" s="2" t="b">
        <f t="shared" si="59"/>
        <v>0</v>
      </c>
      <c r="G245" s="2" t="b">
        <f t="shared" si="57"/>
        <v>0</v>
      </c>
      <c r="H245" s="1" t="s">
        <v>275</v>
      </c>
      <c r="I245" s="1" t="s">
        <v>183</v>
      </c>
      <c r="M245" s="1">
        <f>PRODUCT(SUM(PRODUCT(R245,overview!$J$8),PRODUCT(W245,overview!$K$8),PRODUCT(AB245,overview!$L$8)),1/SUM(overview!$J$8:$L$8))</f>
        <v>1.0065</v>
      </c>
      <c r="N245" s="1">
        <f>PRODUCT(SUM(PRODUCT(S245,overview!$J$8),PRODUCT(X245,overview!$K$8),PRODUCT(AC245,overview!$L$8)),1/SUM(overview!$J$8:$L$8))</f>
        <v>1.9935</v>
      </c>
      <c r="O245" s="1">
        <f t="shared" si="53"/>
        <v>6</v>
      </c>
      <c r="P245" s="1">
        <f t="shared" si="54"/>
        <v>1</v>
      </c>
      <c r="Q245" s="1">
        <f t="shared" si="52"/>
        <v>8.414848256834713E-2</v>
      </c>
      <c r="R245" s="1">
        <v>1.006</v>
      </c>
      <c r="S245" s="1">
        <v>1.994</v>
      </c>
      <c r="T245" s="1">
        <v>2</v>
      </c>
      <c r="U245" s="1">
        <v>0</v>
      </c>
      <c r="V245" s="1">
        <f t="shared" si="55"/>
        <v>0</v>
      </c>
      <c r="W245" s="4">
        <v>1.0069999999999999</v>
      </c>
      <c r="X245" s="4">
        <v>1.9930000000000001</v>
      </c>
      <c r="Y245" s="1">
        <v>4</v>
      </c>
      <c r="Z245" s="1">
        <v>1</v>
      </c>
      <c r="AA245" s="1">
        <f t="shared" si="56"/>
        <v>0.12631710988459607</v>
      </c>
      <c r="AB245" s="1">
        <v>1</v>
      </c>
      <c r="AC245" s="1">
        <v>2</v>
      </c>
      <c r="AD245" s="1">
        <v>0</v>
      </c>
      <c r="AE245" s="1">
        <v>0</v>
      </c>
      <c r="AF245" s="1" t="e">
        <f t="shared" si="58"/>
        <v>#DIV/0!</v>
      </c>
      <c r="AH245" s="1">
        <f t="shared" si="60"/>
        <v>1.5538386026092952E-2</v>
      </c>
      <c r="AI245" s="1">
        <f t="shared" si="61"/>
        <v>7.4234504116548689E-3</v>
      </c>
      <c r="AJ245" s="1">
        <f t="shared" si="69"/>
        <v>0.37299771167048057</v>
      </c>
      <c r="AK245" s="1">
        <f t="shared" si="63"/>
        <v>479.87590500204288</v>
      </c>
      <c r="AL245" s="1" t="b">
        <f t="shared" si="64"/>
        <v>1</v>
      </c>
      <c r="AM245" s="1">
        <f t="shared" si="65"/>
        <v>2.7582189028351833</v>
      </c>
      <c r="AN245" s="1" t="b">
        <f t="shared" si="66"/>
        <v>0</v>
      </c>
      <c r="AO245" s="1">
        <v>9.4879999999999995</v>
      </c>
    </row>
    <row r="246" spans="1:41">
      <c r="A246" s="7">
        <v>243</v>
      </c>
      <c r="B246" s="7" t="s">
        <v>97</v>
      </c>
      <c r="C246" s="7" t="s">
        <v>42</v>
      </c>
      <c r="D246" s="7" t="s">
        <v>41</v>
      </c>
      <c r="E246" s="7" t="s">
        <v>42</v>
      </c>
      <c r="F246" s="2" t="b">
        <f t="shared" si="59"/>
        <v>0</v>
      </c>
      <c r="G246" s="2" t="b">
        <f t="shared" si="57"/>
        <v>1</v>
      </c>
      <c r="H246" s="1" t="s">
        <v>275</v>
      </c>
      <c r="I246" s="1" t="s">
        <v>183</v>
      </c>
      <c r="M246" s="1">
        <f>PRODUCT(SUM(PRODUCT(R246,overview!$J$8),PRODUCT(W246,overview!$K$8),PRODUCT(AB246,overview!$L$8)),1/SUM(overview!$J$8:$L$8))</f>
        <v>0.42642857142857143</v>
      </c>
      <c r="N246" s="1">
        <f>PRODUCT(SUM(PRODUCT(S246,overview!$J$8),PRODUCT(X246,overview!$K$8),PRODUCT(AC246,overview!$L$8)),1/SUM(overview!$J$8:$L$8))</f>
        <v>2.5735714285714284</v>
      </c>
      <c r="O246" s="1">
        <f t="shared" si="53"/>
        <v>6</v>
      </c>
      <c r="P246" s="1">
        <f t="shared" si="54"/>
        <v>1</v>
      </c>
      <c r="Q246" s="1">
        <f t="shared" si="52"/>
        <v>2.7615875659172909E-2</v>
      </c>
      <c r="R246" s="1">
        <v>0.42899999999999999</v>
      </c>
      <c r="S246" s="1">
        <v>2.5710000000000002</v>
      </c>
      <c r="T246" s="1">
        <v>1</v>
      </c>
      <c r="U246" s="1">
        <v>0</v>
      </c>
      <c r="V246" s="1">
        <f t="shared" si="55"/>
        <v>0</v>
      </c>
      <c r="W246" s="4">
        <v>0.42499999999999999</v>
      </c>
      <c r="X246" s="4">
        <v>2.5750000000000002</v>
      </c>
      <c r="Y246" s="1">
        <v>4</v>
      </c>
      <c r="Z246" s="1">
        <v>1</v>
      </c>
      <c r="AA246" s="1">
        <f t="shared" si="56"/>
        <v>4.1262135922330093E-2</v>
      </c>
      <c r="AB246" s="1">
        <v>0.42899999999999999</v>
      </c>
      <c r="AC246" s="1">
        <v>2.5710000000000002</v>
      </c>
      <c r="AD246" s="1">
        <v>1</v>
      </c>
      <c r="AE246" s="1">
        <v>0</v>
      </c>
      <c r="AF246" s="1">
        <f t="shared" si="58"/>
        <v>0</v>
      </c>
      <c r="AH246" s="1">
        <f t="shared" si="60"/>
        <v>3.1686426733049236E-2</v>
      </c>
      <c r="AI246" s="1">
        <f t="shared" si="61"/>
        <v>7.7896833376423147E-3</v>
      </c>
      <c r="AJ246" s="1">
        <f t="shared" si="69"/>
        <v>0</v>
      </c>
      <c r="AK246" s="1">
        <f t="shared" si="63"/>
        <v>65.361252077065245</v>
      </c>
      <c r="AL246" s="1" t="b">
        <f t="shared" si="64"/>
        <v>1</v>
      </c>
      <c r="AM246" s="1">
        <f t="shared" si="65"/>
        <v>0.96940429079073609</v>
      </c>
      <c r="AN246" s="1" t="b">
        <f t="shared" si="66"/>
        <v>0</v>
      </c>
      <c r="AO246" s="1">
        <v>9.4879999999999995</v>
      </c>
    </row>
    <row r="247" spans="1:41">
      <c r="A247" s="7">
        <v>244</v>
      </c>
      <c r="B247" s="7" t="s">
        <v>49</v>
      </c>
      <c r="C247" s="7" t="s">
        <v>50</v>
      </c>
      <c r="D247" s="7" t="s">
        <v>49</v>
      </c>
      <c r="E247" s="7" t="s">
        <v>50</v>
      </c>
      <c r="F247" s="2" t="b">
        <f t="shared" si="59"/>
        <v>0</v>
      </c>
      <c r="G247" s="2" t="b">
        <f t="shared" si="57"/>
        <v>0</v>
      </c>
      <c r="H247" s="1" t="s">
        <v>275</v>
      </c>
      <c r="J247" s="1" t="s">
        <v>203</v>
      </c>
      <c r="M247" s="1">
        <f>PRODUCT(SUM(PRODUCT(R247,overview!$J$8),PRODUCT(W247,overview!$K$8),PRODUCT(AB247,overview!$L$8)),1/SUM(overview!$J$8:$L$8))</f>
        <v>0.33299999999999996</v>
      </c>
      <c r="N247" s="1">
        <f>PRODUCT(SUM(PRODUCT(S247,overview!$J$8),PRODUCT(X247,overview!$K$8),PRODUCT(AC247,overview!$L$8)),1/SUM(overview!$J$8:$L$8))</f>
        <v>2.6669999999999998</v>
      </c>
      <c r="O247" s="1">
        <f t="shared" si="53"/>
        <v>8</v>
      </c>
      <c r="P247" s="1">
        <f t="shared" si="54"/>
        <v>0</v>
      </c>
      <c r="Q247" s="1">
        <f t="shared" si="52"/>
        <v>0</v>
      </c>
      <c r="R247" s="1">
        <v>0.33300000000000002</v>
      </c>
      <c r="S247" s="1">
        <v>2.6669999999999998</v>
      </c>
      <c r="T247" s="1">
        <v>3</v>
      </c>
      <c r="U247" s="1">
        <v>0</v>
      </c>
      <c r="V247" s="1">
        <f t="shared" si="55"/>
        <v>0</v>
      </c>
      <c r="W247" s="4">
        <v>0.33300000000000002</v>
      </c>
      <c r="X247" s="4">
        <v>2.6669999999999998</v>
      </c>
      <c r="Y247" s="1">
        <v>5</v>
      </c>
      <c r="Z247" s="1">
        <v>0</v>
      </c>
      <c r="AA247" s="1">
        <f t="shared" si="56"/>
        <v>0</v>
      </c>
      <c r="AB247" s="1">
        <v>0.33300000000000002</v>
      </c>
      <c r="AC247" s="1">
        <v>2.6669999999999998</v>
      </c>
      <c r="AD247" s="1">
        <v>0</v>
      </c>
      <c r="AE247" s="1">
        <v>0</v>
      </c>
      <c r="AF247" s="1" t="e">
        <f t="shared" si="58"/>
        <v>#DIV/0!</v>
      </c>
      <c r="AH247" s="1">
        <f t="shared" si="60"/>
        <v>2.9875847357136581E-2</v>
      </c>
      <c r="AI247" s="1">
        <f t="shared" si="61"/>
        <v>7.9628471154559802E-3</v>
      </c>
      <c r="AJ247" s="1">
        <f t="shared" si="69"/>
        <v>0</v>
      </c>
      <c r="AK247" s="1">
        <f t="shared" si="63"/>
        <v>14.243340170651349</v>
      </c>
      <c r="AL247" s="1" t="b">
        <f t="shared" si="64"/>
        <v>1</v>
      </c>
      <c r="AM247" s="1">
        <f t="shared" si="65"/>
        <v>1.4933705921814442</v>
      </c>
      <c r="AN247" s="1" t="b">
        <f t="shared" si="66"/>
        <v>0</v>
      </c>
      <c r="AO247" s="1">
        <v>9.4879999999999995</v>
      </c>
    </row>
    <row r="248" spans="1:41">
      <c r="A248" s="7">
        <v>245</v>
      </c>
      <c r="B248" s="7" t="s">
        <v>45</v>
      </c>
      <c r="C248" s="7" t="s">
        <v>46</v>
      </c>
      <c r="D248" s="7" t="s">
        <v>45</v>
      </c>
      <c r="E248" s="7" t="s">
        <v>46</v>
      </c>
      <c r="F248" s="2" t="b">
        <f t="shared" si="59"/>
        <v>0</v>
      </c>
      <c r="G248" s="2" t="b">
        <f t="shared" si="57"/>
        <v>0</v>
      </c>
      <c r="H248" s="1" t="s">
        <v>275</v>
      </c>
      <c r="M248" s="1">
        <f>PRODUCT(SUM(PRODUCT(R248,overview!$J$8),PRODUCT(W248,overview!$K$8),PRODUCT(AB248,overview!$L$8)),1/SUM(overview!$J$8:$L$8))</f>
        <v>1.0124523809523809</v>
      </c>
      <c r="N248" s="1">
        <f>PRODUCT(SUM(PRODUCT(S248,overview!$J$8),PRODUCT(X248,overview!$K$8),PRODUCT(AC248,overview!$L$8)),1/SUM(overview!$J$8:$L$8))</f>
        <v>1.9875476190476191</v>
      </c>
      <c r="O248" s="1">
        <f t="shared" si="53"/>
        <v>12</v>
      </c>
      <c r="P248" s="1">
        <f t="shared" si="54"/>
        <v>0</v>
      </c>
      <c r="Q248" s="1">
        <f t="shared" si="52"/>
        <v>0</v>
      </c>
      <c r="R248" s="1">
        <v>1.02</v>
      </c>
      <c r="S248" s="1">
        <v>1.98</v>
      </c>
      <c r="T248" s="1">
        <v>6</v>
      </c>
      <c r="U248" s="1">
        <v>0</v>
      </c>
      <c r="V248" s="1">
        <f t="shared" si="55"/>
        <v>0</v>
      </c>
      <c r="W248" s="4">
        <v>1.0089999999999999</v>
      </c>
      <c r="X248" s="4">
        <v>1.9910000000000001</v>
      </c>
      <c r="Y248" s="1">
        <v>6</v>
      </c>
      <c r="Z248" s="1">
        <v>0</v>
      </c>
      <c r="AA248" s="1">
        <f t="shared" si="56"/>
        <v>0</v>
      </c>
      <c r="AB248" s="1">
        <v>1</v>
      </c>
      <c r="AC248" s="1">
        <v>2</v>
      </c>
      <c r="AD248" s="1">
        <v>0</v>
      </c>
      <c r="AE248" s="1">
        <v>0</v>
      </c>
      <c r="AF248" s="1" t="e">
        <f t="shared" si="58"/>
        <v>#DIV/0!</v>
      </c>
      <c r="AH248" s="1">
        <f t="shared" si="60"/>
        <v>3.1641569464876923E-2</v>
      </c>
      <c r="AI248" s="1">
        <f t="shared" si="61"/>
        <v>7.3961091285829391E-3</v>
      </c>
      <c r="AJ248" s="1">
        <f t="shared" si="69"/>
        <v>0</v>
      </c>
      <c r="AK248" s="1">
        <f t="shared" si="63"/>
        <v>0.50888631805924645</v>
      </c>
      <c r="AL248" s="1" t="b">
        <f t="shared" si="64"/>
        <v>0</v>
      </c>
      <c r="AM248" s="1">
        <f t="shared" si="65"/>
        <v>0.44441574135330281</v>
      </c>
      <c r="AN248" s="1" t="b">
        <f t="shared" si="66"/>
        <v>0</v>
      </c>
      <c r="AO248" s="1">
        <v>9.4879999999999995</v>
      </c>
    </row>
    <row r="249" spans="1:41">
      <c r="A249" s="7">
        <v>246</v>
      </c>
      <c r="B249" s="7" t="s">
        <v>36</v>
      </c>
      <c r="C249" s="7" t="s">
        <v>37</v>
      </c>
      <c r="D249" s="7" t="s">
        <v>36</v>
      </c>
      <c r="E249" s="7" t="s">
        <v>37</v>
      </c>
      <c r="F249" s="2" t="b">
        <f t="shared" si="59"/>
        <v>0</v>
      </c>
      <c r="G249" s="2" t="b">
        <f t="shared" si="57"/>
        <v>0</v>
      </c>
      <c r="H249" s="1" t="s">
        <v>275</v>
      </c>
      <c r="I249" s="1" t="s">
        <v>294</v>
      </c>
      <c r="M249" s="1">
        <f>PRODUCT(SUM(PRODUCT(R249,overview!$J$8),PRODUCT(W249,overview!$K$8),PRODUCT(AB249,overview!$L$8)),1/SUM(overview!$J$8:$L$8))</f>
        <v>0.98785714285714266</v>
      </c>
      <c r="N249" s="1">
        <f>PRODUCT(SUM(PRODUCT(S249,overview!$J$8),PRODUCT(X249,overview!$K$8),PRODUCT(AC249,overview!$L$8)),1/SUM(overview!$J$8:$L$8))</f>
        <v>2.012142857142857</v>
      </c>
      <c r="O249" s="1">
        <f t="shared" si="53"/>
        <v>9</v>
      </c>
      <c r="P249" s="1">
        <f t="shared" si="54"/>
        <v>1</v>
      </c>
      <c r="Q249" s="1">
        <f t="shared" si="52"/>
        <v>5.4549757425156775E-2</v>
      </c>
      <c r="R249" s="1">
        <v>1.0329999999999999</v>
      </c>
      <c r="S249" s="1">
        <v>1.9670000000000001</v>
      </c>
      <c r="T249" s="1">
        <v>2</v>
      </c>
      <c r="U249" s="1">
        <v>0</v>
      </c>
      <c r="V249" s="1">
        <f t="shared" si="55"/>
        <v>0</v>
      </c>
      <c r="W249" s="4">
        <v>0.96399999999999997</v>
      </c>
      <c r="X249" s="4">
        <v>2.036</v>
      </c>
      <c r="Y249" s="1">
        <v>7</v>
      </c>
      <c r="Z249" s="1">
        <v>1</v>
      </c>
      <c r="AA249" s="1">
        <f t="shared" si="56"/>
        <v>6.7639629525680589E-2</v>
      </c>
      <c r="AB249" s="1">
        <v>1</v>
      </c>
      <c r="AC249" s="1">
        <v>2</v>
      </c>
      <c r="AD249" s="1">
        <v>0</v>
      </c>
      <c r="AE249" s="1">
        <v>0</v>
      </c>
      <c r="AF249" s="1" t="e">
        <f t="shared" si="58"/>
        <v>#DIV/0!</v>
      </c>
      <c r="AH249" s="1">
        <f t="shared" si="60"/>
        <v>3.8494251155484042E-2</v>
      </c>
      <c r="AI249" s="1">
        <f t="shared" si="61"/>
        <v>8.5577020443524335E-3</v>
      </c>
      <c r="AJ249" s="1">
        <f t="shared" si="69"/>
        <v>0</v>
      </c>
      <c r="AK249" s="1">
        <f t="shared" si="63"/>
        <v>0.78880053439898534</v>
      </c>
      <c r="AL249" s="1" t="b">
        <f t="shared" si="64"/>
        <v>0</v>
      </c>
      <c r="AM249" s="1">
        <f t="shared" si="65"/>
        <v>0.14416599441107159</v>
      </c>
      <c r="AN249" s="1" t="b">
        <f t="shared" si="66"/>
        <v>0</v>
      </c>
      <c r="AO249" s="1">
        <v>9.4879999999999995</v>
      </c>
    </row>
    <row r="250" spans="1:41">
      <c r="A250" s="7">
        <v>247</v>
      </c>
      <c r="B250" s="7" t="s">
        <v>47</v>
      </c>
      <c r="C250" s="7" t="s">
        <v>48</v>
      </c>
      <c r="D250" s="7" t="s">
        <v>79</v>
      </c>
      <c r="E250" s="7" t="s">
        <v>48</v>
      </c>
      <c r="F250" s="2" t="b">
        <f t="shared" si="59"/>
        <v>1</v>
      </c>
      <c r="G250" s="2" t="b">
        <f t="shared" si="57"/>
        <v>0</v>
      </c>
      <c r="H250" s="1" t="s">
        <v>275</v>
      </c>
      <c r="I250" s="1" t="s">
        <v>183</v>
      </c>
      <c r="J250" s="1" t="s">
        <v>186</v>
      </c>
      <c r="M250" s="1">
        <f>PRODUCT(SUM(PRODUCT(R250,overview!$J$8),PRODUCT(W250,overview!$K$8),PRODUCT(AB250,overview!$L$8)),1/SUM(overview!$J$8:$L$8))</f>
        <v>1.0676428571428571</v>
      </c>
      <c r="N250" s="1">
        <f>PRODUCT(SUM(PRODUCT(S250,overview!$J$8),PRODUCT(X250,overview!$K$8),PRODUCT(AC250,overview!$L$8)),1/SUM(overview!$J$8:$L$8))</f>
        <v>1.9323571428571429</v>
      </c>
      <c r="O250" s="1">
        <f t="shared" si="53"/>
        <v>22</v>
      </c>
      <c r="P250" s="1">
        <f t="shared" si="54"/>
        <v>1</v>
      </c>
      <c r="Q250" s="1">
        <f t="shared" si="52"/>
        <v>2.511400180789897E-2</v>
      </c>
      <c r="R250" s="1">
        <v>0.98099999999999998</v>
      </c>
      <c r="S250" s="1">
        <v>2.0190000000000001</v>
      </c>
      <c r="T250" s="1">
        <v>6</v>
      </c>
      <c r="U250" s="1">
        <v>1</v>
      </c>
      <c r="V250" s="1">
        <f t="shared" si="55"/>
        <v>8.0980683506686468E-2</v>
      </c>
      <c r="W250" s="4">
        <v>1.115</v>
      </c>
      <c r="X250" s="4">
        <v>1.885</v>
      </c>
      <c r="Y250" s="1">
        <v>15</v>
      </c>
      <c r="Z250" s="1">
        <v>0</v>
      </c>
      <c r="AA250" s="1">
        <f t="shared" si="56"/>
        <v>0</v>
      </c>
      <c r="AB250" s="1">
        <v>1.002</v>
      </c>
      <c r="AC250" s="1">
        <v>1.998</v>
      </c>
      <c r="AD250" s="1">
        <v>1</v>
      </c>
      <c r="AE250" s="1">
        <v>0</v>
      </c>
      <c r="AF250" s="1">
        <f t="shared" si="58"/>
        <v>0</v>
      </c>
      <c r="AH250" s="1">
        <f t="shared" si="60"/>
        <v>6.5191121947142661E-2</v>
      </c>
      <c r="AI250" s="1">
        <f t="shared" si="61"/>
        <v>7.0070921985815604E-2</v>
      </c>
      <c r="AJ250" s="1">
        <f t="shared" si="69"/>
        <v>0</v>
      </c>
      <c r="AK250" s="1">
        <f t="shared" si="63"/>
        <v>1.0844132244744851</v>
      </c>
      <c r="AL250" s="1" t="b">
        <f t="shared" si="64"/>
        <v>0</v>
      </c>
      <c r="AM250" s="1">
        <f t="shared" si="65"/>
        <v>3.5696763885595936E-2</v>
      </c>
      <c r="AN250" s="1" t="b">
        <f t="shared" si="66"/>
        <v>0</v>
      </c>
      <c r="AO250" s="1">
        <v>9.4879999999999995</v>
      </c>
    </row>
    <row r="251" spans="1:41">
      <c r="A251" s="7">
        <v>248</v>
      </c>
      <c r="B251" s="7" t="s">
        <v>101</v>
      </c>
      <c r="C251" s="7" t="s">
        <v>29</v>
      </c>
      <c r="D251" s="7" t="s">
        <v>101</v>
      </c>
      <c r="E251" s="7" t="s">
        <v>29</v>
      </c>
      <c r="F251" s="2" t="b">
        <f t="shared" si="59"/>
        <v>0</v>
      </c>
      <c r="G251" s="2" t="b">
        <f t="shared" si="57"/>
        <v>0</v>
      </c>
      <c r="H251" s="1" t="s">
        <v>275</v>
      </c>
      <c r="J251" s="1" t="s">
        <v>204</v>
      </c>
      <c r="M251" s="1">
        <f>PRODUCT(SUM(PRODUCT(R251,overview!$J$8),PRODUCT(W251,overview!$K$8),PRODUCT(AB251,overview!$L$8)),1/SUM(overview!$J$8:$L$8))</f>
        <v>0.66700000000000004</v>
      </c>
      <c r="N251" s="1">
        <f>PRODUCT(SUM(PRODUCT(S251,overview!$J$8),PRODUCT(X251,overview!$K$8),PRODUCT(AC251,overview!$L$8)),1/SUM(overview!$J$8:$L$8))</f>
        <v>2.3330000000000002</v>
      </c>
      <c r="O251" s="1">
        <f t="shared" si="53"/>
        <v>13</v>
      </c>
      <c r="P251" s="1">
        <f t="shared" si="54"/>
        <v>0</v>
      </c>
      <c r="Q251" s="1">
        <f t="shared" si="52"/>
        <v>0</v>
      </c>
      <c r="R251" s="1">
        <v>0.66700000000000004</v>
      </c>
      <c r="S251" s="1">
        <v>2.3330000000000002</v>
      </c>
      <c r="T251" s="1">
        <v>6</v>
      </c>
      <c r="U251" s="1">
        <v>0</v>
      </c>
      <c r="V251" s="1">
        <f t="shared" si="55"/>
        <v>0</v>
      </c>
      <c r="W251" s="4">
        <v>0.66700000000000004</v>
      </c>
      <c r="X251" s="4">
        <v>2.3330000000000002</v>
      </c>
      <c r="Y251" s="1">
        <v>7</v>
      </c>
      <c r="Z251" s="1">
        <v>0</v>
      </c>
      <c r="AA251" s="1">
        <f t="shared" si="56"/>
        <v>0</v>
      </c>
      <c r="AB251" s="1">
        <v>0.66700000000000004</v>
      </c>
      <c r="AC251" s="1">
        <v>2.3330000000000002</v>
      </c>
      <c r="AD251" s="1">
        <v>0</v>
      </c>
      <c r="AE251" s="1">
        <v>0</v>
      </c>
      <c r="AF251" s="1" t="e">
        <f t="shared" si="58"/>
        <v>#DIV/0!</v>
      </c>
      <c r="AH251" s="1">
        <f t="shared" si="60"/>
        <v>6.0001579404564499E-2</v>
      </c>
      <c r="AI251" s="1">
        <f t="shared" si="61"/>
        <v>6.3772526605590144E-2</v>
      </c>
      <c r="AJ251" s="1">
        <f t="shared" si="69"/>
        <v>0</v>
      </c>
      <c r="AK251" s="1">
        <f t="shared" si="63"/>
        <v>1.3968343753965606</v>
      </c>
      <c r="AL251" s="1" t="b">
        <f t="shared" si="64"/>
        <v>0</v>
      </c>
      <c r="AM251" s="1">
        <f t="shared" si="65"/>
        <v>8.0768182327804235E-6</v>
      </c>
      <c r="AN251" s="1" t="b">
        <f t="shared" si="66"/>
        <v>0</v>
      </c>
      <c r="AO251" s="1">
        <v>9.4879999999999995</v>
      </c>
    </row>
    <row r="252" spans="1:41">
      <c r="A252" s="7">
        <v>249</v>
      </c>
      <c r="B252" s="7" t="s">
        <v>98</v>
      </c>
      <c r="C252" s="7" t="s">
        <v>50</v>
      </c>
      <c r="D252" s="7" t="s">
        <v>98</v>
      </c>
      <c r="E252" s="7" t="s">
        <v>50</v>
      </c>
      <c r="F252" s="2" t="b">
        <f t="shared" si="59"/>
        <v>0</v>
      </c>
      <c r="G252" s="2" t="b">
        <f t="shared" si="57"/>
        <v>0</v>
      </c>
      <c r="H252" s="1" t="s">
        <v>275</v>
      </c>
      <c r="I252" s="1" t="s">
        <v>183</v>
      </c>
      <c r="M252" s="1">
        <f>PRODUCT(SUM(PRODUCT(R252,overview!$J$8),PRODUCT(W252,overview!$K$8),PRODUCT(AB252,overview!$L$8)),1/SUM(overview!$J$8:$L$8))</f>
        <v>0.38121428571428567</v>
      </c>
      <c r="N252" s="1">
        <f>PRODUCT(SUM(PRODUCT(S252,overview!$J$8),PRODUCT(X252,overview!$K$8),PRODUCT(AC252,overview!$L$8)),1/SUM(overview!$J$8:$L$8))</f>
        <v>2.6187857142857141</v>
      </c>
      <c r="O252" s="1">
        <f t="shared" si="53"/>
        <v>4.5</v>
      </c>
      <c r="P252" s="1">
        <f t="shared" si="54"/>
        <v>3.5</v>
      </c>
      <c r="Q252" s="1">
        <f t="shared" si="52"/>
        <v>0.11322041295038594</v>
      </c>
      <c r="R252" s="1">
        <v>0.33300000000000002</v>
      </c>
      <c r="S252" s="1">
        <v>2.6669999999999998</v>
      </c>
      <c r="T252" s="1">
        <v>1</v>
      </c>
      <c r="U252" s="1">
        <v>0</v>
      </c>
      <c r="V252" s="1">
        <f t="shared" si="55"/>
        <v>0</v>
      </c>
      <c r="W252" s="4">
        <v>0.40799999999999997</v>
      </c>
      <c r="X252" s="4">
        <v>2.5920000000000001</v>
      </c>
      <c r="Y252" s="1">
        <v>3.5</v>
      </c>
      <c r="Z252" s="1">
        <v>3.5</v>
      </c>
      <c r="AA252" s="1">
        <f t="shared" si="56"/>
        <v>0.15740740740740738</v>
      </c>
      <c r="AB252" s="1">
        <v>0.33300000000000002</v>
      </c>
      <c r="AC252" s="1">
        <v>2.6669999999999998</v>
      </c>
      <c r="AD252" s="1">
        <v>0</v>
      </c>
      <c r="AE252" s="1">
        <v>0</v>
      </c>
      <c r="AF252" s="1" t="e">
        <f t="shared" si="58"/>
        <v>#DIV/0!</v>
      </c>
      <c r="AH252" s="1">
        <f t="shared" si="60"/>
        <v>6.0903858794106806E-2</v>
      </c>
      <c r="AI252" s="1">
        <f t="shared" si="61"/>
        <v>6.7085385130555883E-2</v>
      </c>
      <c r="AJ252" s="1">
        <f t="shared" si="69"/>
        <v>0</v>
      </c>
      <c r="AK252" s="1">
        <f t="shared" si="63"/>
        <v>1.7020886601841634</v>
      </c>
      <c r="AL252" s="1" t="b">
        <f t="shared" si="64"/>
        <v>0</v>
      </c>
      <c r="AM252" s="1">
        <f t="shared" si="65"/>
        <v>2.6047216657391466E-2</v>
      </c>
      <c r="AN252" s="1" t="b">
        <f t="shared" si="66"/>
        <v>0</v>
      </c>
      <c r="AO252" s="1">
        <v>9.4879999999999995</v>
      </c>
    </row>
    <row r="253" spans="1:41">
      <c r="A253" s="7">
        <v>250</v>
      </c>
      <c r="B253" s="7" t="s">
        <v>43</v>
      </c>
      <c r="C253" s="7" t="s">
        <v>44</v>
      </c>
      <c r="D253" s="7" t="s">
        <v>43</v>
      </c>
      <c r="E253" s="7" t="s">
        <v>44</v>
      </c>
      <c r="F253" s="2" t="b">
        <f t="shared" si="59"/>
        <v>0</v>
      </c>
      <c r="G253" s="2" t="b">
        <f t="shared" si="57"/>
        <v>0</v>
      </c>
      <c r="H253" s="1" t="s">
        <v>275</v>
      </c>
      <c r="I253" s="1" t="s">
        <v>183</v>
      </c>
      <c r="M253" s="1">
        <f>PRODUCT(SUM(PRODUCT(R253,overview!$J$8),PRODUCT(W253,overview!$K$8),PRODUCT(AB253,overview!$L$8)),1/SUM(overview!$J$8:$L$8))</f>
        <v>0.375</v>
      </c>
      <c r="N253" s="1">
        <f>PRODUCT(SUM(PRODUCT(S253,overview!$J$8),PRODUCT(X253,overview!$K$8),PRODUCT(AC253,overview!$L$8)),1/SUM(overview!$J$8:$L$8))</f>
        <v>2.625</v>
      </c>
      <c r="O253" s="1">
        <f t="shared" si="53"/>
        <v>5</v>
      </c>
      <c r="P253" s="1">
        <f t="shared" si="54"/>
        <v>0</v>
      </c>
      <c r="Q253" s="1">
        <f t="shared" si="52"/>
        <v>0</v>
      </c>
      <c r="R253" s="1">
        <v>0.375</v>
      </c>
      <c r="S253" s="1">
        <v>2.625</v>
      </c>
      <c r="T253" s="1">
        <v>1</v>
      </c>
      <c r="U253" s="1">
        <v>0</v>
      </c>
      <c r="V253" s="1">
        <f t="shared" si="55"/>
        <v>0</v>
      </c>
      <c r="W253" s="4">
        <v>0.375</v>
      </c>
      <c r="X253" s="4">
        <v>2.625</v>
      </c>
      <c r="Y253" s="1">
        <v>4</v>
      </c>
      <c r="Z253" s="1">
        <v>0</v>
      </c>
      <c r="AA253" s="1">
        <f t="shared" si="56"/>
        <v>0</v>
      </c>
      <c r="AB253" s="1">
        <v>0.375</v>
      </c>
      <c r="AC253" s="1">
        <v>2.625</v>
      </c>
      <c r="AD253" s="1">
        <v>0</v>
      </c>
      <c r="AE253" s="1">
        <v>0</v>
      </c>
      <c r="AF253" s="1" t="e">
        <f t="shared" si="58"/>
        <v>#DIV/0!</v>
      </c>
      <c r="AH253" s="1">
        <f t="shared" si="60"/>
        <v>5.5447836875164545E-2</v>
      </c>
      <c r="AI253" s="1">
        <f t="shared" si="61"/>
        <v>6.988033931299803E-2</v>
      </c>
      <c r="AJ253" s="1">
        <f t="shared" si="69"/>
        <v>0</v>
      </c>
      <c r="AK253" s="1">
        <f t="shared" si="63"/>
        <v>1.7224921668332285</v>
      </c>
      <c r="AL253" s="1" t="b">
        <f t="shared" si="64"/>
        <v>0</v>
      </c>
      <c r="AM253" s="1">
        <f t="shared" si="65"/>
        <v>3.0543653506258966E-2</v>
      </c>
      <c r="AN253" s="1" t="b">
        <f t="shared" si="66"/>
        <v>0</v>
      </c>
      <c r="AO253" s="1">
        <v>9.4879999999999995</v>
      </c>
    </row>
    <row r="254" spans="1:41">
      <c r="A254" s="7">
        <v>251</v>
      </c>
      <c r="B254" s="7" t="s">
        <v>97</v>
      </c>
      <c r="C254" s="7" t="s">
        <v>42</v>
      </c>
      <c r="D254" s="7" t="s">
        <v>41</v>
      </c>
      <c r="E254" s="7" t="s">
        <v>42</v>
      </c>
      <c r="F254" s="2" t="b">
        <f t="shared" si="59"/>
        <v>0</v>
      </c>
      <c r="G254" s="2" t="b">
        <f t="shared" si="57"/>
        <v>1</v>
      </c>
      <c r="H254" s="1" t="s">
        <v>275</v>
      </c>
      <c r="I254" s="1" t="s">
        <v>207</v>
      </c>
      <c r="M254" s="1">
        <f>PRODUCT(SUM(PRODUCT(R254,overview!$J$8),PRODUCT(W254,overview!$K$8),PRODUCT(AB254,overview!$L$8)),1/SUM(overview!$J$8:$L$8))</f>
        <v>0.4251428571428571</v>
      </c>
      <c r="N254" s="1">
        <f>PRODUCT(SUM(PRODUCT(S254,overview!$J$8),PRODUCT(X254,overview!$K$8),PRODUCT(AC254,overview!$L$8)),1/SUM(overview!$J$8:$L$8))</f>
        <v>2.5748571428571423</v>
      </c>
      <c r="O254" s="1">
        <f t="shared" si="53"/>
        <v>11</v>
      </c>
      <c r="P254" s="1">
        <f t="shared" si="54"/>
        <v>1</v>
      </c>
      <c r="Q254" s="1">
        <f t="shared" si="52"/>
        <v>1.5010289311221406E-2</v>
      </c>
      <c r="R254" s="1">
        <v>0.42899999999999999</v>
      </c>
      <c r="S254" s="1">
        <v>2.5710000000000002</v>
      </c>
      <c r="T254" s="1">
        <v>4</v>
      </c>
      <c r="U254" s="1">
        <v>0</v>
      </c>
      <c r="V254" s="1">
        <f t="shared" si="55"/>
        <v>0</v>
      </c>
      <c r="W254" s="4">
        <v>0.42299999999999999</v>
      </c>
      <c r="X254" s="4">
        <v>2.577</v>
      </c>
      <c r="Y254" s="1">
        <v>6</v>
      </c>
      <c r="Z254" s="1">
        <v>1</v>
      </c>
      <c r="AA254" s="1">
        <f t="shared" si="56"/>
        <v>2.7357392316647262E-2</v>
      </c>
      <c r="AB254" s="1">
        <v>0.42899999999999999</v>
      </c>
      <c r="AC254" s="1">
        <v>2.5710000000000002</v>
      </c>
      <c r="AD254" s="1">
        <v>1</v>
      </c>
      <c r="AE254" s="1">
        <v>0</v>
      </c>
      <c r="AF254" s="1">
        <f t="shared" si="58"/>
        <v>0</v>
      </c>
      <c r="AH254" s="1">
        <f t="shared" si="60"/>
        <v>5.6761734665401568E-2</v>
      </c>
      <c r="AI254" s="1">
        <f t="shared" si="61"/>
        <v>6.9608559001873058E-2</v>
      </c>
      <c r="AJ254" s="1">
        <f t="shared" si="69"/>
        <v>0</v>
      </c>
      <c r="AK254" s="1">
        <f t="shared" si="63"/>
        <v>1.1808686115919711</v>
      </c>
      <c r="AL254" s="1" t="b">
        <f t="shared" si="64"/>
        <v>0</v>
      </c>
      <c r="AM254" s="1">
        <f t="shared" si="65"/>
        <v>3.8878498292959911E-2</v>
      </c>
      <c r="AN254" s="1" t="b">
        <f t="shared" si="66"/>
        <v>0</v>
      </c>
      <c r="AO254" s="1">
        <v>9.4879999999999995</v>
      </c>
    </row>
    <row r="255" spans="1:41">
      <c r="A255" s="7">
        <v>252</v>
      </c>
      <c r="B255" s="7" t="s">
        <v>30</v>
      </c>
      <c r="C255" s="7" t="s">
        <v>31</v>
      </c>
      <c r="D255" s="7" t="s">
        <v>30</v>
      </c>
      <c r="E255" s="7" t="s">
        <v>31</v>
      </c>
      <c r="F255" s="2" t="b">
        <f t="shared" si="59"/>
        <v>0</v>
      </c>
      <c r="G255" s="2" t="b">
        <f t="shared" si="57"/>
        <v>0</v>
      </c>
      <c r="H255" s="1" t="s">
        <v>275</v>
      </c>
      <c r="J255" s="1" t="s">
        <v>204</v>
      </c>
      <c r="M255" s="1">
        <f>PRODUCT(SUM(PRODUCT(R255,overview!$J$8),PRODUCT(W255,overview!$K$8),PRODUCT(AB255,overview!$L$8)),1/SUM(overview!$J$8:$L$8))</f>
        <v>1</v>
      </c>
      <c r="N255" s="1">
        <f>PRODUCT(SUM(PRODUCT(S255,overview!$J$8),PRODUCT(X255,overview!$K$8),PRODUCT(AC255,overview!$L$8)),1/SUM(overview!$J$8:$L$8))</f>
        <v>2</v>
      </c>
      <c r="O255" s="1">
        <f t="shared" si="53"/>
        <v>9</v>
      </c>
      <c r="P255" s="1">
        <f t="shared" si="54"/>
        <v>1</v>
      </c>
      <c r="Q255" s="1">
        <f t="shared" si="52"/>
        <v>5.5555555555555552E-2</v>
      </c>
      <c r="R255" s="1">
        <v>1</v>
      </c>
      <c r="S255" s="1">
        <v>2</v>
      </c>
      <c r="T255" s="1">
        <v>3</v>
      </c>
      <c r="U255" s="1">
        <v>0</v>
      </c>
      <c r="V255" s="1">
        <f t="shared" si="55"/>
        <v>0</v>
      </c>
      <c r="W255" s="4">
        <v>1</v>
      </c>
      <c r="X255" s="4">
        <v>2</v>
      </c>
      <c r="Y255" s="1">
        <v>6</v>
      </c>
      <c r="Z255" s="1">
        <v>1</v>
      </c>
      <c r="AA255" s="1">
        <f t="shared" si="56"/>
        <v>8.3333333333333329E-2</v>
      </c>
      <c r="AB255" s="1">
        <v>1</v>
      </c>
      <c r="AC255" s="1">
        <v>2</v>
      </c>
      <c r="AD255" s="1">
        <v>0</v>
      </c>
      <c r="AE255" s="1">
        <v>0</v>
      </c>
      <c r="AF255" s="1" t="e">
        <f t="shared" si="58"/>
        <v>#DIV/0!</v>
      </c>
      <c r="AH255" s="1">
        <f t="shared" si="60"/>
        <v>6.5509158985454896E-2</v>
      </c>
      <c r="AI255" s="1">
        <f t="shared" si="61"/>
        <v>7.4151623315628565E-2</v>
      </c>
      <c r="AJ255" s="1">
        <f t="shared" si="69"/>
        <v>0</v>
      </c>
      <c r="AK255" s="1">
        <f t="shared" si="63"/>
        <v>0.77456351531581924</v>
      </c>
      <c r="AL255" s="1" t="b">
        <f t="shared" si="64"/>
        <v>0</v>
      </c>
      <c r="AM255" s="1">
        <f t="shared" si="65"/>
        <v>9.5620592810009369E-2</v>
      </c>
      <c r="AN255" s="1" t="b">
        <f t="shared" si="66"/>
        <v>0</v>
      </c>
      <c r="AO255" s="1">
        <v>9.4879999999999995</v>
      </c>
    </row>
    <row r="256" spans="1:41">
      <c r="A256" s="7">
        <v>253</v>
      </c>
      <c r="B256" s="7" t="s">
        <v>38</v>
      </c>
      <c r="C256" s="7" t="s">
        <v>1</v>
      </c>
      <c r="D256" s="7" t="s">
        <v>144</v>
      </c>
      <c r="E256" s="7" t="s">
        <v>1</v>
      </c>
      <c r="F256" s="2" t="b">
        <f t="shared" si="59"/>
        <v>1</v>
      </c>
      <c r="G256" s="2" t="b">
        <f t="shared" si="57"/>
        <v>1</v>
      </c>
      <c r="H256" s="1" t="s">
        <v>275</v>
      </c>
      <c r="J256" s="1" t="s">
        <v>204</v>
      </c>
      <c r="M256" s="1">
        <f>PRODUCT(SUM(PRODUCT(R256,overview!$J$8),PRODUCT(W256,overview!$K$8),PRODUCT(AB256,overview!$L$8)),1/SUM(overview!$J$8:$L$8))</f>
        <v>0.56283333333333319</v>
      </c>
      <c r="N256" s="1">
        <f>PRODUCT(SUM(PRODUCT(S256,overview!$J$8),PRODUCT(X256,overview!$K$8),PRODUCT(AC256,overview!$L$8)),1/SUM(overview!$J$8:$L$8))</f>
        <v>2.4371666666666671</v>
      </c>
      <c r="O256" s="1">
        <f t="shared" si="53"/>
        <v>9.5</v>
      </c>
      <c r="P256" s="1">
        <f t="shared" si="54"/>
        <v>16.5</v>
      </c>
      <c r="Q256" s="1">
        <f t="shared" si="52"/>
        <v>0.40110208503547023</v>
      </c>
      <c r="R256" s="1">
        <v>0.55000000000000004</v>
      </c>
      <c r="S256" s="1">
        <v>2.4500000000000002</v>
      </c>
      <c r="T256" s="1">
        <v>4.5</v>
      </c>
      <c r="U256" s="1">
        <v>8.5</v>
      </c>
      <c r="V256" s="1">
        <f t="shared" si="55"/>
        <v>0.42403628117913827</v>
      </c>
      <c r="W256" s="4">
        <v>0.57799999999999996</v>
      </c>
      <c r="X256" s="4">
        <v>2.4220000000000002</v>
      </c>
      <c r="Y256" s="1">
        <v>4</v>
      </c>
      <c r="Z256" s="1">
        <v>8</v>
      </c>
      <c r="AA256" s="1">
        <f t="shared" si="56"/>
        <v>0.47729149463253501</v>
      </c>
      <c r="AB256" s="1">
        <v>0.33300000000000002</v>
      </c>
      <c r="AC256" s="1">
        <v>2.6669999999999998</v>
      </c>
      <c r="AD256" s="1">
        <v>1</v>
      </c>
      <c r="AE256" s="1">
        <v>0</v>
      </c>
      <c r="AF256" s="1">
        <f t="shared" si="58"/>
        <v>0</v>
      </c>
      <c r="AH256" s="1">
        <f t="shared" si="60"/>
        <v>8.9763243059104075E-2</v>
      </c>
      <c r="AI256" s="1">
        <f t="shared" si="61"/>
        <v>0.10222859017072625</v>
      </c>
      <c r="AJ256" s="1">
        <f t="shared" si="69"/>
        <v>8.2215758125243996E-2</v>
      </c>
      <c r="AK256" s="1">
        <f t="shared" si="63"/>
        <v>0.44684820282949689</v>
      </c>
      <c r="AL256" s="1" t="b">
        <f t="shared" si="64"/>
        <v>0</v>
      </c>
      <c r="AM256" s="1">
        <f t="shared" si="65"/>
        <v>0.1294591115279041</v>
      </c>
      <c r="AN256" s="1" t="b">
        <f t="shared" si="66"/>
        <v>0</v>
      </c>
      <c r="AO256" s="1">
        <v>9.4879999999999995</v>
      </c>
    </row>
    <row r="257" spans="1:41">
      <c r="A257" s="7">
        <v>254</v>
      </c>
      <c r="B257" s="7" t="s">
        <v>98</v>
      </c>
      <c r="C257" s="7" t="s">
        <v>50</v>
      </c>
      <c r="D257" s="7" t="s">
        <v>98</v>
      </c>
      <c r="E257" s="7" t="s">
        <v>50</v>
      </c>
      <c r="F257" s="2" t="b">
        <f t="shared" si="59"/>
        <v>0</v>
      </c>
      <c r="G257" s="2" t="b">
        <f t="shared" si="57"/>
        <v>0</v>
      </c>
      <c r="H257" s="1" t="s">
        <v>275</v>
      </c>
      <c r="M257" s="1">
        <f>PRODUCT(SUM(PRODUCT(R257,overview!$J$8),PRODUCT(W257,overview!$K$8),PRODUCT(AB257,overview!$L$8)),1/SUM(overview!$J$8:$L$8))</f>
        <v>0.33299999999999996</v>
      </c>
      <c r="N257" s="1">
        <f>PRODUCT(SUM(PRODUCT(S257,overview!$J$8),PRODUCT(X257,overview!$K$8),PRODUCT(AC257,overview!$L$8)),1/SUM(overview!$J$8:$L$8))</f>
        <v>2.6669999999999998</v>
      </c>
      <c r="O257" s="1">
        <f t="shared" si="53"/>
        <v>8</v>
      </c>
      <c r="P257" s="1">
        <f t="shared" si="54"/>
        <v>0</v>
      </c>
      <c r="Q257" s="1">
        <f t="shared" si="52"/>
        <v>0</v>
      </c>
      <c r="R257" s="1">
        <v>0.33300000000000002</v>
      </c>
      <c r="S257" s="1">
        <v>2.6669999999999998</v>
      </c>
      <c r="T257" s="1">
        <v>4</v>
      </c>
      <c r="U257" s="1">
        <v>0</v>
      </c>
      <c r="V257" s="1">
        <f t="shared" si="55"/>
        <v>0</v>
      </c>
      <c r="W257" s="4">
        <v>0.33300000000000002</v>
      </c>
      <c r="X257" s="4">
        <v>2.6669999999999998</v>
      </c>
      <c r="Y257" s="1">
        <v>4</v>
      </c>
      <c r="Z257" s="1">
        <v>0</v>
      </c>
      <c r="AA257" s="1">
        <f t="shared" si="56"/>
        <v>0</v>
      </c>
      <c r="AB257" s="1">
        <v>0.33300000000000002</v>
      </c>
      <c r="AC257" s="1">
        <v>2.6669999999999998</v>
      </c>
      <c r="AD257" s="1">
        <v>0</v>
      </c>
      <c r="AE257" s="1">
        <v>0</v>
      </c>
      <c r="AF257" s="1" t="e">
        <f t="shared" si="58"/>
        <v>#DIV/0!</v>
      </c>
      <c r="AH257" s="1">
        <f t="shared" si="60"/>
        <v>8.3108684357569282E-2</v>
      </c>
      <c r="AI257" s="1">
        <f t="shared" si="61"/>
        <v>0.12672249361802737</v>
      </c>
      <c r="AJ257" s="1">
        <f t="shared" si="69"/>
        <v>9.8530354782563195E-2</v>
      </c>
      <c r="AK257" s="1">
        <f t="shared" si="63"/>
        <v>0.13783422450524843</v>
      </c>
      <c r="AL257" s="1" t="b">
        <f t="shared" si="64"/>
        <v>0</v>
      </c>
      <c r="AM257" s="1">
        <f t="shared" si="65"/>
        <v>0.19306514509813158</v>
      </c>
      <c r="AN257" s="1" t="b">
        <f t="shared" si="66"/>
        <v>0</v>
      </c>
      <c r="AO257" s="1">
        <v>9.4879999999999995</v>
      </c>
    </row>
    <row r="258" spans="1:41">
      <c r="A258" s="7">
        <v>255</v>
      </c>
      <c r="B258" s="7" t="s">
        <v>64</v>
      </c>
      <c r="C258" s="7" t="s">
        <v>2</v>
      </c>
      <c r="D258" s="7" t="s">
        <v>64</v>
      </c>
      <c r="E258" s="7" t="s">
        <v>2</v>
      </c>
      <c r="F258" s="2" t="b">
        <f t="shared" si="59"/>
        <v>0</v>
      </c>
      <c r="G258" s="2" t="b">
        <f t="shared" si="57"/>
        <v>0</v>
      </c>
      <c r="H258" s="1" t="s">
        <v>275</v>
      </c>
      <c r="M258" s="1">
        <f>PRODUCT(SUM(PRODUCT(R258,overview!$J$8),PRODUCT(W258,overview!$K$8),PRODUCT(AB258,overview!$L$8)),1/SUM(overview!$J$8:$L$8))</f>
        <v>0.33299999999999996</v>
      </c>
      <c r="N258" s="1">
        <f>PRODUCT(SUM(PRODUCT(S258,overview!$J$8),PRODUCT(X258,overview!$K$8),PRODUCT(AC258,overview!$L$8)),1/SUM(overview!$J$8:$L$8))</f>
        <v>2.6669999999999998</v>
      </c>
      <c r="O258" s="1">
        <f t="shared" si="53"/>
        <v>5</v>
      </c>
      <c r="P258" s="1">
        <f t="shared" si="54"/>
        <v>0</v>
      </c>
      <c r="Q258" s="1">
        <f t="shared" si="52"/>
        <v>0</v>
      </c>
      <c r="R258" s="1">
        <v>0.33300000000000002</v>
      </c>
      <c r="S258" s="1">
        <v>2.6669999999999998</v>
      </c>
      <c r="T258" s="1">
        <v>1</v>
      </c>
      <c r="U258" s="1">
        <v>0</v>
      </c>
      <c r="V258" s="1">
        <f t="shared" si="55"/>
        <v>0</v>
      </c>
      <c r="W258" s="4">
        <v>0.33300000000000002</v>
      </c>
      <c r="X258" s="4">
        <v>2.6669999999999998</v>
      </c>
      <c r="Y258" s="1">
        <v>4</v>
      </c>
      <c r="Z258" s="1">
        <v>0</v>
      </c>
      <c r="AA258" s="1">
        <f t="shared" si="56"/>
        <v>0</v>
      </c>
      <c r="AB258" s="1">
        <v>0.33300000000000002</v>
      </c>
      <c r="AC258" s="1">
        <v>2.6669999999999998</v>
      </c>
      <c r="AD258" s="1">
        <v>0</v>
      </c>
      <c r="AE258" s="1">
        <v>0</v>
      </c>
      <c r="AF258" s="1" t="e">
        <f t="shared" si="58"/>
        <v>#DIV/0!</v>
      </c>
      <c r="AH258" s="1">
        <f t="shared" si="60"/>
        <v>7.9776750807934158E-2</v>
      </c>
      <c r="AI258" s="1">
        <f t="shared" si="61"/>
        <v>0.11452698758609954</v>
      </c>
      <c r="AJ258" s="1">
        <f t="shared" si="69"/>
        <v>9.7819412325742455E-2</v>
      </c>
      <c r="AK258" s="1">
        <f t="shared" si="63"/>
        <v>1.8055945847379417E-2</v>
      </c>
      <c r="AL258" s="1" t="b">
        <f t="shared" si="64"/>
        <v>0</v>
      </c>
      <c r="AM258" s="1">
        <f t="shared" si="65"/>
        <v>0.31578654064991696</v>
      </c>
      <c r="AN258" s="1" t="b">
        <f t="shared" si="66"/>
        <v>0</v>
      </c>
      <c r="AO258" s="1">
        <v>9.4879999999999995</v>
      </c>
    </row>
    <row r="259" spans="1:41">
      <c r="A259" s="7">
        <v>256</v>
      </c>
      <c r="B259" s="7" t="s">
        <v>64</v>
      </c>
      <c r="C259" s="7" t="s">
        <v>2</v>
      </c>
      <c r="D259" s="7" t="s">
        <v>64</v>
      </c>
      <c r="E259" s="7" t="s">
        <v>2</v>
      </c>
      <c r="F259" s="2" t="b">
        <f t="shared" si="59"/>
        <v>0</v>
      </c>
      <c r="G259" s="2" t="b">
        <f t="shared" si="57"/>
        <v>0</v>
      </c>
      <c r="H259" s="1" t="s">
        <v>275</v>
      </c>
      <c r="I259" s="1" t="s">
        <v>183</v>
      </c>
      <c r="M259" s="1">
        <f>PRODUCT(SUM(PRODUCT(R259,overview!$J$8),PRODUCT(W259,overview!$K$8),PRODUCT(AB259,overview!$L$8)),1/SUM(overview!$J$8:$L$8))</f>
        <v>0.33299999999999996</v>
      </c>
      <c r="N259" s="1">
        <f>PRODUCT(SUM(PRODUCT(S259,overview!$J$8),PRODUCT(X259,overview!$K$8),PRODUCT(AC259,overview!$L$8)),1/SUM(overview!$J$8:$L$8))</f>
        <v>2.6669999999999998</v>
      </c>
      <c r="O259" s="1">
        <f t="shared" si="53"/>
        <v>4</v>
      </c>
      <c r="P259" s="1">
        <f t="shared" si="54"/>
        <v>0</v>
      </c>
      <c r="Q259" s="1">
        <f t="shared" ref="Q259:Q322" si="70">PRODUCT(P259,1/O259,1/$N259,$M259)</f>
        <v>0</v>
      </c>
      <c r="R259" s="1">
        <v>0.33300000000000002</v>
      </c>
      <c r="S259" s="1">
        <v>2.6669999999999998</v>
      </c>
      <c r="T259" s="1">
        <v>0</v>
      </c>
      <c r="U259" s="1">
        <v>0</v>
      </c>
      <c r="V259" s="1" t="e">
        <f t="shared" si="55"/>
        <v>#DIV/0!</v>
      </c>
      <c r="W259" s="4">
        <v>0.33300000000000002</v>
      </c>
      <c r="X259" s="4">
        <v>2.6669999999999998</v>
      </c>
      <c r="Y259" s="1">
        <v>4</v>
      </c>
      <c r="Z259" s="1">
        <v>0</v>
      </c>
      <c r="AA259" s="1">
        <f t="shared" si="56"/>
        <v>0</v>
      </c>
      <c r="AB259" s="1">
        <v>0.33300000000000002</v>
      </c>
      <c r="AC259" s="1">
        <v>2.6669999999999998</v>
      </c>
      <c r="AD259" s="1">
        <v>0</v>
      </c>
      <c r="AE259" s="1">
        <v>0</v>
      </c>
      <c r="AF259" s="1" t="e">
        <f t="shared" si="58"/>
        <v>#DIV/0!</v>
      </c>
      <c r="AH259" s="1">
        <f t="shared" si="60"/>
        <v>8.2208434907249495E-2</v>
      </c>
      <c r="AI259" s="1">
        <f t="shared" si="61"/>
        <v>0.12786874904306583</v>
      </c>
      <c r="AJ259" s="1">
        <f t="shared" si="69"/>
        <v>0.14430473661603341</v>
      </c>
      <c r="AK259" s="1">
        <f t="shared" si="63"/>
        <v>1.3805267676094635E-2</v>
      </c>
      <c r="AL259" s="1" t="b">
        <f t="shared" si="64"/>
        <v>0</v>
      </c>
      <c r="AM259" s="1">
        <f t="shared" si="65"/>
        <v>0.43782033910108548</v>
      </c>
      <c r="AN259" s="1" t="b">
        <f t="shared" si="66"/>
        <v>0</v>
      </c>
      <c r="AO259" s="1">
        <v>9.4879999999999995</v>
      </c>
    </row>
    <row r="260" spans="1:41">
      <c r="A260" s="7">
        <v>257</v>
      </c>
      <c r="B260" s="7" t="s">
        <v>75</v>
      </c>
      <c r="C260" s="7" t="s">
        <v>1</v>
      </c>
      <c r="D260" s="7" t="s">
        <v>74</v>
      </c>
      <c r="E260" s="7" t="s">
        <v>1</v>
      </c>
      <c r="F260" s="2" t="b">
        <f t="shared" si="59"/>
        <v>1</v>
      </c>
      <c r="G260" s="2" t="b">
        <f t="shared" si="57"/>
        <v>1</v>
      </c>
      <c r="H260" s="1" t="s">
        <v>275</v>
      </c>
      <c r="I260" s="1" t="s">
        <v>183</v>
      </c>
      <c r="M260" s="1">
        <f>PRODUCT(SUM(PRODUCT(R260,overview!$J$8),PRODUCT(W260,overview!$K$8),PRODUCT(AB260,overview!$L$8)),1/SUM(overview!$J$8:$L$8))</f>
        <v>1.1439761904761903</v>
      </c>
      <c r="N260" s="1">
        <f>PRODUCT(SUM(PRODUCT(S260,overview!$J$8),PRODUCT(X260,overview!$K$8),PRODUCT(AC260,overview!$L$8)),1/SUM(overview!$J$8:$L$8))</f>
        <v>1.8560238095238095</v>
      </c>
      <c r="O260" s="1">
        <f t="shared" ref="O260:O323" si="71">SUM(T260,Y260,AD260)</f>
        <v>7</v>
      </c>
      <c r="P260" s="1">
        <f t="shared" ref="P260:P323" si="72">SUM(U260,Z260,AE260)</f>
        <v>0</v>
      </c>
      <c r="Q260" s="1">
        <f t="shared" si="70"/>
        <v>0</v>
      </c>
      <c r="R260" s="1">
        <v>1.0129999999999999</v>
      </c>
      <c r="S260" s="1">
        <v>1.9870000000000001</v>
      </c>
      <c r="T260" s="1">
        <v>2</v>
      </c>
      <c r="U260" s="1">
        <v>0</v>
      </c>
      <c r="V260" s="1">
        <f t="shared" ref="V260:V323" si="73">PRODUCT(U260,1/T260,1/S260,R260)</f>
        <v>0</v>
      </c>
      <c r="W260" s="4">
        <v>1.2150000000000001</v>
      </c>
      <c r="X260" s="4">
        <v>1.7849999999999999</v>
      </c>
      <c r="Y260" s="1">
        <v>4</v>
      </c>
      <c r="Z260" s="1">
        <v>0</v>
      </c>
      <c r="AA260" s="1">
        <f t="shared" ref="AA260:AA323" si="74">PRODUCT(Z260,1/Y260,1/X260,W260)</f>
        <v>0</v>
      </c>
      <c r="AB260" s="1">
        <v>1.06</v>
      </c>
      <c r="AC260" s="1">
        <v>1.94</v>
      </c>
      <c r="AD260" s="1">
        <v>1</v>
      </c>
      <c r="AE260" s="1">
        <v>0</v>
      </c>
      <c r="AF260" s="1">
        <f t="shared" si="58"/>
        <v>0</v>
      </c>
      <c r="AH260" s="1">
        <f t="shared" si="60"/>
        <v>6.8184198535062593E-2</v>
      </c>
      <c r="AI260" s="1">
        <f t="shared" si="61"/>
        <v>0.12591451675009627</v>
      </c>
      <c r="AJ260" s="1">
        <f t="shared" si="69"/>
        <v>0.12794945958288934</v>
      </c>
      <c r="AK260" s="1">
        <f t="shared" si="63"/>
        <v>2.8694975129092616E-2</v>
      </c>
      <c r="AL260" s="1" t="b">
        <f t="shared" si="64"/>
        <v>0</v>
      </c>
      <c r="AM260" s="1">
        <f t="shared" si="65"/>
        <v>0.50651563996954774</v>
      </c>
      <c r="AN260" s="1" t="b">
        <f t="shared" si="66"/>
        <v>0</v>
      </c>
      <c r="AO260" s="1">
        <v>9.4879999999999995</v>
      </c>
    </row>
    <row r="261" spans="1:41">
      <c r="A261" s="7">
        <v>258</v>
      </c>
      <c r="B261" s="7" t="s">
        <v>36</v>
      </c>
      <c r="C261" s="7" t="s">
        <v>37</v>
      </c>
      <c r="D261" s="7" t="s">
        <v>36</v>
      </c>
      <c r="E261" s="7" t="s">
        <v>37</v>
      </c>
      <c r="F261" s="2" t="b">
        <f t="shared" si="59"/>
        <v>0</v>
      </c>
      <c r="G261" s="2" t="b">
        <f t="shared" ref="G261:G324" si="75">AND(NOT(D261=B261),OR(D261="CAT",D261="CAC",D261="ATA",D261="ATT",D261="TTA",D261="ATG",D261="CCG",D261="AGA",D261="CGG",D261="AGG",D261="CGA",D261="CGC",D261="TCC",D261="ACG",D261="ACC",D261="GTA",D261="TGG",D261="TAT",B261="GAA",B261="GAT",B261="GAG",B261="AAG",B261="AAA",B261="CTA",B261="CTT",B261="CTC",B261="AAC",B261="CCA",B261="CCT",B261="CAG",B261="CAA",B261="CGT",B261="AGT",B261="AGC",B261="TCA",B261="TCT",B261="GTC"))</f>
        <v>0</v>
      </c>
      <c r="H261" s="1" t="s">
        <v>275</v>
      </c>
      <c r="I261" s="1" t="s">
        <v>183</v>
      </c>
      <c r="M261" s="1">
        <f>PRODUCT(SUM(PRODUCT(R261,overview!$J$8),PRODUCT(W261,overview!$K$8),PRODUCT(AB261,overview!$L$8)),1/SUM(overview!$J$8:$L$8))</f>
        <v>0.96326190476190476</v>
      </c>
      <c r="N261" s="1">
        <f>PRODUCT(SUM(PRODUCT(S261,overview!$J$8),PRODUCT(X261,overview!$K$8),PRODUCT(AC261,overview!$L$8)),1/SUM(overview!$J$8:$L$8))</f>
        <v>2.0367380952380953</v>
      </c>
      <c r="O261" s="1">
        <f t="shared" si="71"/>
        <v>6</v>
      </c>
      <c r="P261" s="1">
        <f t="shared" si="72"/>
        <v>0</v>
      </c>
      <c r="Q261" s="1">
        <f t="shared" si="70"/>
        <v>0</v>
      </c>
      <c r="R261" s="1">
        <v>1.0189999999999999</v>
      </c>
      <c r="S261" s="1">
        <v>1.9810000000000001</v>
      </c>
      <c r="T261" s="1">
        <v>1</v>
      </c>
      <c r="U261" s="1">
        <v>0</v>
      </c>
      <c r="V261" s="1">
        <f t="shared" si="73"/>
        <v>0</v>
      </c>
      <c r="W261" s="4">
        <v>0.93300000000000005</v>
      </c>
      <c r="X261" s="4">
        <v>2.0670000000000002</v>
      </c>
      <c r="Y261" s="1">
        <v>5</v>
      </c>
      <c r="Z261" s="1">
        <v>0</v>
      </c>
      <c r="AA261" s="1">
        <f t="shared" si="74"/>
        <v>0</v>
      </c>
      <c r="AB261" s="1">
        <v>1</v>
      </c>
      <c r="AC261" s="1">
        <v>2</v>
      </c>
      <c r="AD261" s="1">
        <v>0</v>
      </c>
      <c r="AE261" s="1">
        <v>0</v>
      </c>
      <c r="AF261" s="1" t="e">
        <f t="shared" ref="AF261:AF324" si="76">PRODUCT(AE261,1/AD261,1/$N261,$M261)</f>
        <v>#DIV/0!</v>
      </c>
      <c r="AH261" s="1">
        <f t="shared" si="60"/>
        <v>3.5868692390718833E-2</v>
      </c>
      <c r="AI261" s="1">
        <f t="shared" si="61"/>
        <v>7.8144701588963056E-2</v>
      </c>
      <c r="AJ261" s="1">
        <f t="shared" si="69"/>
        <v>0.14435505916350996</v>
      </c>
      <c r="AK261" s="1">
        <f t="shared" si="63"/>
        <v>7.8646297285179037E-3</v>
      </c>
      <c r="AL261" s="1" t="b">
        <f t="shared" si="64"/>
        <v>0</v>
      </c>
      <c r="AM261" s="1">
        <f t="shared" si="65"/>
        <v>1.1971684625819567</v>
      </c>
      <c r="AN261" s="1" t="b">
        <f t="shared" si="66"/>
        <v>0</v>
      </c>
      <c r="AO261" s="1">
        <v>9.4879999999999995</v>
      </c>
    </row>
    <row r="262" spans="1:41">
      <c r="A262" s="7">
        <v>259</v>
      </c>
      <c r="B262" s="7" t="s">
        <v>30</v>
      </c>
      <c r="C262" s="7" t="s">
        <v>31</v>
      </c>
      <c r="D262" s="7" t="s">
        <v>83</v>
      </c>
      <c r="E262" s="7" t="s">
        <v>61</v>
      </c>
      <c r="F262" s="2" t="b">
        <f t="shared" si="59"/>
        <v>0</v>
      </c>
      <c r="G262" s="2" t="b">
        <f t="shared" si="75"/>
        <v>0</v>
      </c>
      <c r="H262" s="1" t="s">
        <v>275</v>
      </c>
      <c r="M262" s="1">
        <f>PRODUCT(SUM(PRODUCT(R262,overview!$J$8),PRODUCT(W262,overview!$K$8),PRODUCT(AB262,overview!$L$8)),1/SUM(overview!$J$8:$L$8))</f>
        <v>0.62645238095238087</v>
      </c>
      <c r="N262" s="1">
        <f>PRODUCT(SUM(PRODUCT(S262,overview!$J$8),PRODUCT(X262,overview!$K$8),PRODUCT(AC262,overview!$L$8)),1/SUM(overview!$J$8:$L$8))</f>
        <v>2.3735476190476192</v>
      </c>
      <c r="O262" s="1">
        <f t="shared" si="71"/>
        <v>12</v>
      </c>
      <c r="P262" s="1">
        <f t="shared" si="72"/>
        <v>9</v>
      </c>
      <c r="Q262" s="1">
        <f t="shared" si="70"/>
        <v>0.19794811864899836</v>
      </c>
      <c r="R262" s="1">
        <v>1.05</v>
      </c>
      <c r="S262" s="1">
        <v>1.95</v>
      </c>
      <c r="T262" s="1">
        <v>5</v>
      </c>
      <c r="U262" s="1">
        <v>2</v>
      </c>
      <c r="V262" s="1">
        <f t="shared" si="73"/>
        <v>0.21538461538461545</v>
      </c>
      <c r="W262" s="4">
        <v>0.39300000000000002</v>
      </c>
      <c r="X262" s="4">
        <v>2.6070000000000002</v>
      </c>
      <c r="Y262" s="1">
        <v>7</v>
      </c>
      <c r="Z262" s="1">
        <v>6</v>
      </c>
      <c r="AA262" s="1">
        <f t="shared" si="74"/>
        <v>0.12921255959230643</v>
      </c>
      <c r="AB262" s="1">
        <v>1</v>
      </c>
      <c r="AC262" s="1">
        <v>2</v>
      </c>
      <c r="AD262" s="1">
        <v>0</v>
      </c>
      <c r="AE262" s="1">
        <v>1</v>
      </c>
      <c r="AF262" s="1" t="e">
        <f t="shared" si="76"/>
        <v>#DIV/0!</v>
      </c>
      <c r="AH262" s="1">
        <f t="shared" si="60"/>
        <v>5.9878980917465296E-2</v>
      </c>
      <c r="AI262" s="1">
        <f t="shared" si="61"/>
        <v>0.11874557887290732</v>
      </c>
      <c r="AJ262" s="1">
        <f t="shared" si="69"/>
        <v>0.10772520716385993</v>
      </c>
      <c r="AK262" s="1">
        <f t="shared" si="63"/>
        <v>2.2272205890442672E-3</v>
      </c>
      <c r="AL262" s="1" t="b">
        <f t="shared" si="64"/>
        <v>0</v>
      </c>
      <c r="AM262" s="1">
        <f t="shared" si="65"/>
        <v>1.8749045591683688</v>
      </c>
      <c r="AN262" s="1" t="b">
        <f t="shared" si="66"/>
        <v>0</v>
      </c>
      <c r="AO262" s="1">
        <v>9.4879999999999995</v>
      </c>
    </row>
    <row r="263" spans="1:41">
      <c r="A263" s="7">
        <v>260</v>
      </c>
      <c r="B263" s="7" t="s">
        <v>79</v>
      </c>
      <c r="C263" s="7" t="s">
        <v>48</v>
      </c>
      <c r="D263" s="7" t="s">
        <v>79</v>
      </c>
      <c r="E263" s="7" t="s">
        <v>48</v>
      </c>
      <c r="F263" s="2" t="b">
        <f t="shared" ref="F263:F326" si="77">AND(NOT(B263=D263),OR(B263="CAT",B263="CAC",B263="ATA",B263="ATT",B263="TTA",B263="ATG",B263="CCG",B263="AGA",B263="CGG",B263="AGG",B263="CGA",B263="CGC",B263="TCC",B263="ACG",B263="ACC",B263="GTA",B263="TGG",B263="TAT",D263="GAA",D263="GAT",D263="GAG",D263="AAG",D263="AAA",D263="CTA",D263="CTT",D263="CTC",D263="AAC",D263="CCA",D263="CCT",D263="CAG",D263="CAA",D263="CGT",D263="AGT",D263="AGC",D263="TCA",D263="TCT",D263="GTC"))</f>
        <v>0</v>
      </c>
      <c r="G263" s="2" t="b">
        <f t="shared" si="75"/>
        <v>0</v>
      </c>
      <c r="H263" s="1" t="s">
        <v>275</v>
      </c>
      <c r="J263" s="1" t="s">
        <v>204</v>
      </c>
      <c r="M263" s="1">
        <f>PRODUCT(SUM(PRODUCT(R263,overview!$J$8),PRODUCT(W263,overview!$K$8),PRODUCT(AB263,overview!$L$8)),1/SUM(overview!$J$8:$L$8))</f>
        <v>1.0737142857142856</v>
      </c>
      <c r="N263" s="1">
        <f>PRODUCT(SUM(PRODUCT(S263,overview!$J$8),PRODUCT(X263,overview!$K$8),PRODUCT(AC263,overview!$L$8)),1/SUM(overview!$J$8:$L$8))</f>
        <v>1.9262857142857142</v>
      </c>
      <c r="O263" s="1">
        <f t="shared" si="71"/>
        <v>16</v>
      </c>
      <c r="P263" s="1">
        <f t="shared" si="72"/>
        <v>5</v>
      </c>
      <c r="Q263" s="1">
        <f t="shared" si="70"/>
        <v>0.17418792643132602</v>
      </c>
      <c r="R263" s="1">
        <v>0.91</v>
      </c>
      <c r="S263" s="1">
        <v>2.09</v>
      </c>
      <c r="T263" s="1">
        <v>5</v>
      </c>
      <c r="U263" s="1">
        <v>3</v>
      </c>
      <c r="V263" s="1">
        <f t="shared" si="73"/>
        <v>0.26124401913875606</v>
      </c>
      <c r="W263" s="4">
        <v>1.149</v>
      </c>
      <c r="X263" s="4">
        <v>1.851</v>
      </c>
      <c r="Y263" s="1">
        <v>11</v>
      </c>
      <c r="Z263" s="1">
        <v>2</v>
      </c>
      <c r="AA263" s="1">
        <f t="shared" si="74"/>
        <v>0.11286282599086488</v>
      </c>
      <c r="AB263" s="1">
        <v>1.333</v>
      </c>
      <c r="AC263" s="1">
        <v>1.667</v>
      </c>
      <c r="AD263" s="1">
        <v>0</v>
      </c>
      <c r="AE263" s="1">
        <v>0</v>
      </c>
      <c r="AF263" s="1" t="e">
        <f t="shared" si="76"/>
        <v>#DIV/0!</v>
      </c>
      <c r="AH263" s="1">
        <f t="shared" si="60"/>
        <v>6.5881789758702708E-2</v>
      </c>
      <c r="AI263" s="1">
        <f t="shared" si="61"/>
        <v>0.27946232342668498</v>
      </c>
      <c r="AJ263" s="1">
        <f t="shared" si="69"/>
        <v>0.23969019074692044</v>
      </c>
      <c r="AK263" s="1">
        <f t="shared" si="63"/>
        <v>1.9210087147097526E-2</v>
      </c>
      <c r="AL263" s="1" t="b">
        <f t="shared" si="64"/>
        <v>0</v>
      </c>
      <c r="AM263" s="1">
        <f t="shared" si="65"/>
        <v>2.4693735883892933</v>
      </c>
      <c r="AN263" s="1" t="b">
        <f t="shared" si="66"/>
        <v>0</v>
      </c>
      <c r="AO263" s="1">
        <v>9.4879999999999995</v>
      </c>
    </row>
    <row r="264" spans="1:41">
      <c r="A264" s="7">
        <v>261</v>
      </c>
      <c r="B264" s="7" t="s">
        <v>100</v>
      </c>
      <c r="C264" s="7" t="s">
        <v>73</v>
      </c>
      <c r="D264" s="7" t="s">
        <v>100</v>
      </c>
      <c r="E264" s="7" t="s">
        <v>73</v>
      </c>
      <c r="F264" s="2" t="b">
        <f t="shared" si="77"/>
        <v>0</v>
      </c>
      <c r="G264" s="2" t="b">
        <f t="shared" si="75"/>
        <v>0</v>
      </c>
      <c r="H264" s="1" t="s">
        <v>275</v>
      </c>
      <c r="I264" s="1" t="s">
        <v>183</v>
      </c>
      <c r="J264" s="1" t="s">
        <v>262</v>
      </c>
      <c r="M264" s="1">
        <f>PRODUCT(SUM(PRODUCT(R264,overview!$J$8),PRODUCT(W264,overview!$K$8),PRODUCT(AB264,overview!$L$8)),1/SUM(overview!$J$8:$L$8))</f>
        <v>0.33299999999999996</v>
      </c>
      <c r="N264" s="1">
        <f>PRODUCT(SUM(PRODUCT(S264,overview!$J$8),PRODUCT(X264,overview!$K$8),PRODUCT(AC264,overview!$L$8)),1/SUM(overview!$J$8:$L$8))</f>
        <v>2.6669999999999998</v>
      </c>
      <c r="O264" s="1">
        <f t="shared" si="71"/>
        <v>10</v>
      </c>
      <c r="P264" s="1">
        <f t="shared" si="72"/>
        <v>0</v>
      </c>
      <c r="Q264" s="1">
        <f t="shared" si="70"/>
        <v>0</v>
      </c>
      <c r="R264" s="1">
        <v>0.33300000000000002</v>
      </c>
      <c r="S264" s="1">
        <v>2.6669999999999998</v>
      </c>
      <c r="T264" s="1">
        <v>4</v>
      </c>
      <c r="U264" s="1">
        <v>0</v>
      </c>
      <c r="V264" s="1">
        <f t="shared" si="73"/>
        <v>0</v>
      </c>
      <c r="W264" s="4">
        <v>0.33300000000000002</v>
      </c>
      <c r="X264" s="4">
        <v>2.6669999999999998</v>
      </c>
      <c r="Y264" s="1">
        <v>6</v>
      </c>
      <c r="Z264" s="1">
        <v>0</v>
      </c>
      <c r="AA264" s="1">
        <f t="shared" si="74"/>
        <v>0</v>
      </c>
      <c r="AB264" s="1">
        <v>0.33300000000000002</v>
      </c>
      <c r="AC264" s="1">
        <v>2.6669999999999998</v>
      </c>
      <c r="AD264" s="1">
        <v>0</v>
      </c>
      <c r="AE264" s="1">
        <v>0</v>
      </c>
      <c r="AF264" s="1" t="e">
        <f t="shared" si="76"/>
        <v>#DIV/0!</v>
      </c>
      <c r="AH264" s="1">
        <f t="shared" ref="AH264:AH327" si="78">(SUM(Z260:Z270)*SUM(W260:W270))/(SUM(Y260:Y270)*SUM(X260:X270))</f>
        <v>6.6865095789439583E-2</v>
      </c>
      <c r="AI264" s="1">
        <f t="shared" ref="AI264:AI327" si="79">(SUM(U260:U270)*SUM(R260:R270))/(SUM(T260:T270)*SUM(S260:S270))</f>
        <v>0.26452663713608882</v>
      </c>
      <c r="AJ264" s="1">
        <f t="shared" si="69"/>
        <v>0.22742420547833864</v>
      </c>
      <c r="AK264" s="1">
        <f t="shared" si="63"/>
        <v>6.2529442568699842E-2</v>
      </c>
      <c r="AL264" s="1" t="b">
        <f t="shared" si="64"/>
        <v>0</v>
      </c>
      <c r="AM264" s="1">
        <f t="shared" si="65"/>
        <v>2.8939643398885906</v>
      </c>
      <c r="AN264" s="1" t="b">
        <f t="shared" si="66"/>
        <v>0</v>
      </c>
      <c r="AO264" s="1">
        <v>9.4879999999999995</v>
      </c>
    </row>
    <row r="265" spans="1:41">
      <c r="A265" s="7">
        <v>262</v>
      </c>
      <c r="B265" s="7" t="s">
        <v>98</v>
      </c>
      <c r="C265" s="7" t="s">
        <v>50</v>
      </c>
      <c r="D265" s="7" t="s">
        <v>98</v>
      </c>
      <c r="E265" s="7" t="s">
        <v>50</v>
      </c>
      <c r="F265" s="2" t="b">
        <f t="shared" si="77"/>
        <v>0</v>
      </c>
      <c r="G265" s="2" t="b">
        <f t="shared" si="75"/>
        <v>0</v>
      </c>
      <c r="H265" s="1" t="s">
        <v>275</v>
      </c>
      <c r="I265" s="1" t="s">
        <v>183</v>
      </c>
      <c r="M265" s="1">
        <f>PRODUCT(SUM(PRODUCT(R265,overview!$J$8),PRODUCT(W265,overview!$K$8),PRODUCT(AB265,overview!$L$8)),1/SUM(overview!$J$8:$L$8))</f>
        <v>0.33299999999999996</v>
      </c>
      <c r="N265" s="1">
        <f>PRODUCT(SUM(PRODUCT(S265,overview!$J$8),PRODUCT(X265,overview!$K$8),PRODUCT(AC265,overview!$L$8)),1/SUM(overview!$J$8:$L$8))</f>
        <v>2.6669999999999998</v>
      </c>
      <c r="O265" s="1">
        <f t="shared" si="71"/>
        <v>0</v>
      </c>
      <c r="P265" s="1">
        <f t="shared" si="72"/>
        <v>0</v>
      </c>
      <c r="Q265" s="1" t="e">
        <f t="shared" si="70"/>
        <v>#DIV/0!</v>
      </c>
      <c r="R265" s="1">
        <v>0.33300000000000002</v>
      </c>
      <c r="S265" s="1">
        <v>2.6669999999999998</v>
      </c>
      <c r="T265" s="1">
        <v>0</v>
      </c>
      <c r="U265" s="1">
        <v>0</v>
      </c>
      <c r="V265" s="1" t="e">
        <f t="shared" si="73"/>
        <v>#DIV/0!</v>
      </c>
      <c r="W265" s="4">
        <v>0.33300000000000002</v>
      </c>
      <c r="X265" s="4">
        <v>2.6669999999999998</v>
      </c>
      <c r="Y265" s="1">
        <v>0</v>
      </c>
      <c r="Z265" s="1">
        <v>0</v>
      </c>
      <c r="AA265" s="1" t="e">
        <f t="shared" si="74"/>
        <v>#DIV/0!</v>
      </c>
      <c r="AB265" s="1">
        <v>0.33300000000000002</v>
      </c>
      <c r="AC265" s="1">
        <v>2.6669999999999998</v>
      </c>
      <c r="AD265" s="1">
        <v>0</v>
      </c>
      <c r="AE265" s="1">
        <v>0</v>
      </c>
      <c r="AF265" s="1" t="e">
        <f t="shared" si="76"/>
        <v>#DIV/0!</v>
      </c>
      <c r="AH265" s="1">
        <f t="shared" si="78"/>
        <v>6.5652996955501475E-2</v>
      </c>
      <c r="AI265" s="1">
        <f t="shared" si="79"/>
        <v>0.25435333713716174</v>
      </c>
      <c r="AJ265" s="1">
        <f t="shared" si="69"/>
        <v>0.33787399659450257</v>
      </c>
      <c r="AK265" s="1">
        <f t="shared" si="63"/>
        <v>7.1757254004494009E-2</v>
      </c>
      <c r="AL265" s="1" t="b">
        <f t="shared" si="64"/>
        <v>0</v>
      </c>
      <c r="AM265" s="1">
        <f t="shared" si="65"/>
        <v>3.4898542377984305</v>
      </c>
      <c r="AN265" s="1" t="b">
        <f t="shared" si="66"/>
        <v>0</v>
      </c>
      <c r="AO265" s="1">
        <v>9.4879999999999995</v>
      </c>
    </row>
    <row r="266" spans="1:41">
      <c r="A266" s="7">
        <v>263</v>
      </c>
      <c r="B266" s="7" t="s">
        <v>98</v>
      </c>
      <c r="C266" s="7" t="s">
        <v>50</v>
      </c>
      <c r="D266" s="7" t="s">
        <v>98</v>
      </c>
      <c r="E266" s="7" t="s">
        <v>50</v>
      </c>
      <c r="F266" s="2" t="b">
        <f t="shared" si="77"/>
        <v>0</v>
      </c>
      <c r="G266" s="2" t="b">
        <f t="shared" si="75"/>
        <v>0</v>
      </c>
      <c r="H266" s="1" t="s">
        <v>285</v>
      </c>
      <c r="M266" s="1">
        <f>PRODUCT(SUM(PRODUCT(R266,overview!$J$8),PRODUCT(W266,overview!$K$8),PRODUCT(AB266,overview!$L$8)),1/SUM(overview!$J$8:$L$8))</f>
        <v>0.33299999999999996</v>
      </c>
      <c r="N266" s="1">
        <f>PRODUCT(SUM(PRODUCT(S266,overview!$J$8),PRODUCT(X266,overview!$K$8),PRODUCT(AC266,overview!$L$8)),1/SUM(overview!$J$8:$L$8))</f>
        <v>2.6669999999999998</v>
      </c>
      <c r="O266" s="1">
        <f t="shared" si="71"/>
        <v>6</v>
      </c>
      <c r="P266" s="1">
        <f t="shared" si="72"/>
        <v>0</v>
      </c>
      <c r="Q266" s="1">
        <f t="shared" si="70"/>
        <v>0</v>
      </c>
      <c r="R266" s="1">
        <v>0.33300000000000002</v>
      </c>
      <c r="S266" s="1">
        <v>2.6669999999999998</v>
      </c>
      <c r="T266" s="1">
        <v>0</v>
      </c>
      <c r="U266" s="1">
        <v>0</v>
      </c>
      <c r="V266" s="1" t="e">
        <f t="shared" si="73"/>
        <v>#DIV/0!</v>
      </c>
      <c r="W266" s="4">
        <v>0.33300000000000002</v>
      </c>
      <c r="X266" s="4">
        <v>2.6669999999999998</v>
      </c>
      <c r="Y266" s="1">
        <v>6</v>
      </c>
      <c r="Z266" s="1">
        <v>0</v>
      </c>
      <c r="AA266" s="1">
        <f t="shared" si="74"/>
        <v>0</v>
      </c>
      <c r="AB266" s="1">
        <v>0.33300000000000002</v>
      </c>
      <c r="AC266" s="1">
        <v>2.6669999999999998</v>
      </c>
      <c r="AD266" s="1">
        <v>0</v>
      </c>
      <c r="AE266" s="1">
        <v>0</v>
      </c>
      <c r="AF266" s="1" t="e">
        <f t="shared" si="76"/>
        <v>#DIV/0!</v>
      </c>
      <c r="AH266" s="1">
        <f t="shared" si="78"/>
        <v>6.4040281362279239E-2</v>
      </c>
      <c r="AI266" s="1">
        <f t="shared" si="79"/>
        <v>0.2145376157601776</v>
      </c>
      <c r="AJ266" s="1">
        <f t="shared" si="69"/>
        <v>0.33787399659450257</v>
      </c>
      <c r="AK266" s="1">
        <f t="shared" si="63"/>
        <v>0.13403365388135768</v>
      </c>
      <c r="AL266" s="1" t="b">
        <f t="shared" si="64"/>
        <v>0</v>
      </c>
      <c r="AM266" s="1">
        <f t="shared" si="65"/>
        <v>3.3941774150511907</v>
      </c>
      <c r="AN266" s="1" t="b">
        <f t="shared" si="66"/>
        <v>0</v>
      </c>
      <c r="AO266" s="1">
        <v>9.4879999999999995</v>
      </c>
    </row>
    <row r="267" spans="1:41">
      <c r="A267" s="7">
        <v>264</v>
      </c>
      <c r="B267" s="7" t="s">
        <v>47</v>
      </c>
      <c r="C267" s="7" t="s">
        <v>48</v>
      </c>
      <c r="D267" s="7" t="s">
        <v>79</v>
      </c>
      <c r="E267" s="7" t="s">
        <v>48</v>
      </c>
      <c r="F267" s="2" t="b">
        <f t="shared" si="77"/>
        <v>1</v>
      </c>
      <c r="G267" s="2" t="b">
        <f t="shared" si="75"/>
        <v>0</v>
      </c>
      <c r="H267" s="1" t="s">
        <v>285</v>
      </c>
      <c r="I267" s="1" t="s">
        <v>183</v>
      </c>
      <c r="M267" s="1">
        <f>PRODUCT(SUM(PRODUCT(R267,overview!$J$8),PRODUCT(W267,overview!$K$8),PRODUCT(AB267,overview!$L$8)),1/SUM(overview!$J$8:$L$8))</f>
        <v>0.98435714285714271</v>
      </c>
      <c r="N267" s="1">
        <f>PRODUCT(SUM(PRODUCT(S267,overview!$J$8),PRODUCT(X267,overview!$K$8),PRODUCT(AC267,overview!$L$8)),1/SUM(overview!$J$8:$L$8))</f>
        <v>2.0156428571428573</v>
      </c>
      <c r="O267" s="1">
        <f t="shared" si="71"/>
        <v>12</v>
      </c>
      <c r="P267" s="1">
        <f t="shared" si="72"/>
        <v>3</v>
      </c>
      <c r="Q267" s="1">
        <f t="shared" si="70"/>
        <v>0.12208972677982917</v>
      </c>
      <c r="R267" s="1">
        <v>0.89700000000000002</v>
      </c>
      <c r="S267" s="1">
        <v>2.1030000000000002</v>
      </c>
      <c r="T267" s="1">
        <v>5</v>
      </c>
      <c r="U267" s="1">
        <v>3</v>
      </c>
      <c r="V267" s="1">
        <f t="shared" si="73"/>
        <v>0.2559201141226819</v>
      </c>
      <c r="W267" s="4">
        <v>1.0289999999999999</v>
      </c>
      <c r="X267" s="4">
        <v>1.9710000000000001</v>
      </c>
      <c r="Y267" s="1">
        <v>6</v>
      </c>
      <c r="Z267" s="1">
        <v>0</v>
      </c>
      <c r="AA267" s="1">
        <f t="shared" si="74"/>
        <v>0</v>
      </c>
      <c r="AB267" s="1">
        <v>1.002</v>
      </c>
      <c r="AC267" s="1">
        <v>1.998</v>
      </c>
      <c r="AD267" s="1">
        <v>1</v>
      </c>
      <c r="AE267" s="1">
        <v>0</v>
      </c>
      <c r="AF267" s="1">
        <f t="shared" si="76"/>
        <v>0</v>
      </c>
      <c r="AH267" s="1">
        <f t="shared" si="78"/>
        <v>4.2298501975921332E-2</v>
      </c>
      <c r="AI267" s="1">
        <f t="shared" si="79"/>
        <v>0.21919487503954449</v>
      </c>
      <c r="AJ267" s="1">
        <f t="shared" si="69"/>
        <v>0.22218630897068134</v>
      </c>
      <c r="AK267" s="1">
        <f t="shared" ref="AK267:AK326" si="80">(((SUM(AJ265:AJ269))-(SUM(AI265:AI269)))^2)/(AVERAGE(AI265:AI269))</f>
        <v>0.24197711072791778</v>
      </c>
      <c r="AL267" s="1" t="b">
        <f t="shared" ref="AL267:AL326" si="81">IF(AK267&gt;AO267, TRUE, FALSE)</f>
        <v>0</v>
      </c>
      <c r="AM267" s="1">
        <f t="shared" ref="AM267:AM326" si="82">(((SUM(AH265:AH269))-(SUM(AI265:AI269)))^2)/(AVERAGE(AI265:AI269))</f>
        <v>3.3667939135576272</v>
      </c>
      <c r="AN267" s="1" t="b">
        <f t="shared" ref="AN267:AN326" si="83">IF(AM267&gt;AO267, TRUE, FALSE)</f>
        <v>0</v>
      </c>
      <c r="AO267" s="1">
        <v>9.4879999999999995</v>
      </c>
    </row>
    <row r="268" spans="1:41">
      <c r="A268" s="7">
        <v>265</v>
      </c>
      <c r="B268" s="7" t="s">
        <v>30</v>
      </c>
      <c r="C268" s="7" t="s">
        <v>31</v>
      </c>
      <c r="D268" s="7" t="s">
        <v>56</v>
      </c>
      <c r="E268" s="7" t="s">
        <v>31</v>
      </c>
      <c r="F268" s="2" t="b">
        <f t="shared" si="77"/>
        <v>0</v>
      </c>
      <c r="G268" s="2" t="b">
        <f t="shared" si="75"/>
        <v>0</v>
      </c>
      <c r="H268" s="1" t="s">
        <v>285</v>
      </c>
      <c r="I268" s="1" t="s">
        <v>183</v>
      </c>
      <c r="M268" s="1">
        <f>PRODUCT(SUM(PRODUCT(R268,overview!$J$8),PRODUCT(W268,overview!$K$8),PRODUCT(AB268,overview!$L$8)),1/SUM(overview!$J$8:$L$8))</f>
        <v>1.0147857142857142</v>
      </c>
      <c r="N268" s="1">
        <f>PRODUCT(SUM(PRODUCT(S268,overview!$J$8),PRODUCT(X268,overview!$K$8),PRODUCT(AC268,overview!$L$8)),1/SUM(overview!$J$8:$L$8))</f>
        <v>1.9852142857142858</v>
      </c>
      <c r="O268" s="1">
        <f t="shared" si="71"/>
        <v>8</v>
      </c>
      <c r="P268" s="1">
        <f t="shared" si="72"/>
        <v>6</v>
      </c>
      <c r="Q268" s="1">
        <f t="shared" si="70"/>
        <v>0.38337890835821964</v>
      </c>
      <c r="R268" s="1">
        <v>1</v>
      </c>
      <c r="S268" s="1">
        <v>2</v>
      </c>
      <c r="T268" s="1">
        <v>2</v>
      </c>
      <c r="U268" s="1">
        <v>2</v>
      </c>
      <c r="V268" s="1">
        <f t="shared" si="73"/>
        <v>0.5</v>
      </c>
      <c r="W268" s="4">
        <v>1.0229999999999999</v>
      </c>
      <c r="X268" s="4">
        <v>1.9770000000000001</v>
      </c>
      <c r="Y268" s="1">
        <v>5</v>
      </c>
      <c r="Z268" s="1">
        <v>4</v>
      </c>
      <c r="AA268" s="1">
        <f t="shared" si="74"/>
        <v>0.41396054628224588</v>
      </c>
      <c r="AB268" s="1">
        <v>1</v>
      </c>
      <c r="AC268" s="1">
        <v>2</v>
      </c>
      <c r="AD268" s="1">
        <v>1</v>
      </c>
      <c r="AE268" s="1">
        <v>0</v>
      </c>
      <c r="AF268" s="1">
        <f t="shared" si="76"/>
        <v>0</v>
      </c>
      <c r="AH268" s="1">
        <f t="shared" si="78"/>
        <v>3.3418314614483566E-2</v>
      </c>
      <c r="AI268" s="1">
        <f t="shared" si="79"/>
        <v>0.2068344847666693</v>
      </c>
      <c r="AJ268" s="1">
        <f t="shared" si="69"/>
        <v>0.21038643491202894</v>
      </c>
      <c r="AK268" s="1">
        <f t="shared" si="80"/>
        <v>0.12886042728841826</v>
      </c>
      <c r="AL268" s="1" t="b">
        <f t="shared" si="81"/>
        <v>0</v>
      </c>
      <c r="AM268" s="1">
        <f t="shared" si="82"/>
        <v>3.3441144497728064</v>
      </c>
      <c r="AN268" s="1" t="b">
        <f t="shared" si="83"/>
        <v>0</v>
      </c>
      <c r="AO268" s="1">
        <v>9.4879999999999995</v>
      </c>
    </row>
    <row r="269" spans="1:41">
      <c r="A269" s="7">
        <v>266</v>
      </c>
      <c r="B269" s="7" t="s">
        <v>53</v>
      </c>
      <c r="C269" s="7" t="s">
        <v>33</v>
      </c>
      <c r="D269" s="7" t="s">
        <v>56</v>
      </c>
      <c r="E269" s="7" t="s">
        <v>31</v>
      </c>
      <c r="F269" s="2" t="b">
        <f t="shared" si="77"/>
        <v>1</v>
      </c>
      <c r="G269" s="2" t="b">
        <f t="shared" si="75"/>
        <v>0</v>
      </c>
      <c r="H269" s="1" t="s">
        <v>285</v>
      </c>
      <c r="M269" s="1">
        <f>PRODUCT(SUM(PRODUCT(R269,overview!$J$8),PRODUCT(W269,overview!$K$8),PRODUCT(AB269,overview!$L$8)),1/SUM(overview!$J$8:$L$8))</f>
        <v>0.98366666666666658</v>
      </c>
      <c r="N269" s="1">
        <f>PRODUCT(SUM(PRODUCT(S269,overview!$J$8),PRODUCT(X269,overview!$K$8),PRODUCT(AC269,overview!$L$8)),1/SUM(overview!$J$8:$L$8))</f>
        <v>2.0163333333333333</v>
      </c>
      <c r="O269" s="1">
        <f t="shared" si="71"/>
        <v>7.5</v>
      </c>
      <c r="P269" s="1">
        <f t="shared" si="72"/>
        <v>13.5</v>
      </c>
      <c r="Q269" s="1">
        <f t="shared" si="70"/>
        <v>0.87812861630021488</v>
      </c>
      <c r="R269" s="1">
        <v>0.95099999999999996</v>
      </c>
      <c r="S269" s="1">
        <v>2.0489999999999999</v>
      </c>
      <c r="T269" s="1">
        <v>2.5</v>
      </c>
      <c r="U269" s="1">
        <v>12.5</v>
      </c>
      <c r="V269" s="1">
        <f t="shared" si="73"/>
        <v>2.3206442166910684</v>
      </c>
      <c r="W269" s="4">
        <v>1</v>
      </c>
      <c r="X269" s="4">
        <v>2</v>
      </c>
      <c r="Y269" s="1">
        <v>5</v>
      </c>
      <c r="Z269" s="1">
        <v>0</v>
      </c>
      <c r="AA269" s="1">
        <f t="shared" si="74"/>
        <v>0</v>
      </c>
      <c r="AB269" s="1">
        <v>1</v>
      </c>
      <c r="AC269" s="1">
        <v>2</v>
      </c>
      <c r="AD269" s="1">
        <v>0</v>
      </c>
      <c r="AE269" s="1">
        <v>1</v>
      </c>
      <c r="AF269" s="1" t="e">
        <f t="shared" si="76"/>
        <v>#DIV/0!</v>
      </c>
      <c r="AH269" s="1">
        <f t="shared" si="78"/>
        <v>3.3852284590058623E-2</v>
      </c>
      <c r="AI269" s="1">
        <f t="shared" si="79"/>
        <v>0.20491308546595849</v>
      </c>
      <c r="AJ269" s="1">
        <f t="shared" si="69"/>
        <v>0.22222222222222221</v>
      </c>
      <c r="AK269" s="1">
        <f t="shared" si="80"/>
        <v>0.12387987437516201</v>
      </c>
      <c r="AL269" s="1" t="b">
        <f t="shared" si="81"/>
        <v>0</v>
      </c>
      <c r="AM269" s="1">
        <f t="shared" si="82"/>
        <v>3.5388719695246684</v>
      </c>
      <c r="AN269" s="1" t="b">
        <f t="shared" si="83"/>
        <v>0</v>
      </c>
      <c r="AO269" s="1">
        <v>9.4879999999999995</v>
      </c>
    </row>
    <row r="270" spans="1:41">
      <c r="A270" s="7">
        <v>267</v>
      </c>
      <c r="B270" s="7" t="s">
        <v>85</v>
      </c>
      <c r="C270" s="7" t="s">
        <v>86</v>
      </c>
      <c r="D270" s="7" t="s">
        <v>85</v>
      </c>
      <c r="E270" s="7" t="s">
        <v>86</v>
      </c>
      <c r="F270" s="2" t="b">
        <f t="shared" si="77"/>
        <v>0</v>
      </c>
      <c r="G270" s="2" t="b">
        <f t="shared" si="75"/>
        <v>0</v>
      </c>
      <c r="H270" s="1" t="s">
        <v>285</v>
      </c>
      <c r="M270" s="1">
        <f>PRODUCT(SUM(PRODUCT(R270,overview!$J$8),PRODUCT(W270,overview!$K$8),PRODUCT(AB270,overview!$L$8)),1/SUM(overview!$J$8:$L$8))</f>
        <v>0</v>
      </c>
      <c r="N270" s="1">
        <f>PRODUCT(SUM(PRODUCT(S270,overview!$J$8),PRODUCT(X270,overview!$K$8),PRODUCT(AC270,overview!$L$8)),1/SUM(overview!$J$8:$L$8))</f>
        <v>3</v>
      </c>
      <c r="O270" s="1">
        <f t="shared" si="71"/>
        <v>0</v>
      </c>
      <c r="P270" s="1">
        <f t="shared" si="72"/>
        <v>0</v>
      </c>
      <c r="Q270" s="1" t="e">
        <f t="shared" si="70"/>
        <v>#DIV/0!</v>
      </c>
      <c r="R270" s="1">
        <v>0</v>
      </c>
      <c r="S270" s="1">
        <v>3</v>
      </c>
      <c r="T270" s="1">
        <v>0</v>
      </c>
      <c r="U270" s="1">
        <v>0</v>
      </c>
      <c r="V270" s="1" t="e">
        <f t="shared" si="73"/>
        <v>#DIV/0!</v>
      </c>
      <c r="W270" s="4">
        <v>0</v>
      </c>
      <c r="X270" s="4">
        <v>3</v>
      </c>
      <c r="Y270" s="1">
        <v>0</v>
      </c>
      <c r="Z270" s="1">
        <v>0</v>
      </c>
      <c r="AA270" s="1" t="e">
        <f t="shared" si="74"/>
        <v>#DIV/0!</v>
      </c>
      <c r="AB270" s="1">
        <v>0</v>
      </c>
      <c r="AC270" s="1">
        <v>3</v>
      </c>
      <c r="AD270" s="1">
        <v>0</v>
      </c>
      <c r="AE270" s="1">
        <v>0</v>
      </c>
      <c r="AF270" s="1" t="e">
        <f t="shared" si="76"/>
        <v>#DIV/0!</v>
      </c>
      <c r="AH270" s="1">
        <f t="shared" si="78"/>
        <v>3.2031280954078992E-2</v>
      </c>
      <c r="AI270" s="1">
        <f t="shared" si="79"/>
        <v>0.19393984514592022</v>
      </c>
      <c r="AJ270" s="1">
        <f t="shared" si="69"/>
        <v>0.21042140094884984</v>
      </c>
      <c r="AK270" s="1">
        <f t="shared" si="80"/>
        <v>0.47097676376588909</v>
      </c>
      <c r="AL270" s="1" t="b">
        <f t="shared" si="81"/>
        <v>0</v>
      </c>
      <c r="AM270" s="1">
        <f t="shared" si="82"/>
        <v>3.3826213875737374</v>
      </c>
      <c r="AN270" s="1" t="b">
        <f t="shared" si="83"/>
        <v>0</v>
      </c>
      <c r="AO270" s="1">
        <v>9.4879999999999995</v>
      </c>
    </row>
    <row r="271" spans="1:41">
      <c r="A271" s="7">
        <v>268</v>
      </c>
      <c r="B271" s="7" t="s">
        <v>89</v>
      </c>
      <c r="C271" s="7" t="s">
        <v>70</v>
      </c>
      <c r="D271" s="7" t="s">
        <v>89</v>
      </c>
      <c r="E271" s="7" t="s">
        <v>70</v>
      </c>
      <c r="F271" s="2" t="b">
        <f t="shared" si="77"/>
        <v>0</v>
      </c>
      <c r="G271" s="2" t="b">
        <f t="shared" si="75"/>
        <v>0</v>
      </c>
      <c r="H271" s="1" t="s">
        <v>285</v>
      </c>
      <c r="I271" s="1" t="s">
        <v>183</v>
      </c>
      <c r="M271" s="1">
        <f>PRODUCT(SUM(PRODUCT(R271,overview!$J$8),PRODUCT(W271,overview!$K$8),PRODUCT(AB271,overview!$L$8)),1/SUM(overview!$J$8:$L$8))</f>
        <v>1</v>
      </c>
      <c r="N271" s="1">
        <f>PRODUCT(SUM(PRODUCT(S271,overview!$J$8),PRODUCT(X271,overview!$K$8),PRODUCT(AC271,overview!$L$8)),1/SUM(overview!$J$8:$L$8))</f>
        <v>2</v>
      </c>
      <c r="O271" s="1">
        <f t="shared" si="71"/>
        <v>6</v>
      </c>
      <c r="P271" s="1">
        <f t="shared" si="72"/>
        <v>0</v>
      </c>
      <c r="Q271" s="1">
        <f t="shared" si="70"/>
        <v>0</v>
      </c>
      <c r="R271" s="1">
        <v>1</v>
      </c>
      <c r="S271" s="1">
        <v>2</v>
      </c>
      <c r="T271" s="1">
        <v>3</v>
      </c>
      <c r="U271" s="1">
        <v>0</v>
      </c>
      <c r="V271" s="1">
        <f t="shared" si="73"/>
        <v>0</v>
      </c>
      <c r="W271" s="4">
        <v>1</v>
      </c>
      <c r="X271" s="4">
        <v>2</v>
      </c>
      <c r="Y271" s="1">
        <v>3</v>
      </c>
      <c r="Z271" s="1">
        <v>0</v>
      </c>
      <c r="AA271" s="1">
        <f t="shared" si="74"/>
        <v>0</v>
      </c>
      <c r="AB271" s="1">
        <v>1</v>
      </c>
      <c r="AC271" s="1">
        <v>2</v>
      </c>
      <c r="AD271" s="1">
        <v>0</v>
      </c>
      <c r="AE271" s="1">
        <v>0</v>
      </c>
      <c r="AF271" s="1" t="e">
        <f t="shared" si="76"/>
        <v>#DIV/0!</v>
      </c>
      <c r="AH271" s="1">
        <f t="shared" si="78"/>
        <v>4.0311689924405876E-2</v>
      </c>
      <c r="AI271" s="1">
        <f t="shared" si="79"/>
        <v>0.21489004802500056</v>
      </c>
      <c r="AJ271" s="1">
        <f t="shared" si="69"/>
        <v>0.33505947083097332</v>
      </c>
      <c r="AK271" s="1">
        <f t="shared" si="80"/>
        <v>1.890841202956522</v>
      </c>
      <c r="AL271" s="1" t="b">
        <f t="shared" si="81"/>
        <v>0</v>
      </c>
      <c r="AM271" s="1">
        <f t="shared" si="82"/>
        <v>3.3213848663559253</v>
      </c>
      <c r="AN271" s="1" t="b">
        <f t="shared" si="83"/>
        <v>0</v>
      </c>
      <c r="AO271" s="1">
        <v>9.4879999999999995</v>
      </c>
    </row>
    <row r="272" spans="1:41">
      <c r="A272" s="7">
        <v>269</v>
      </c>
      <c r="B272" s="7" t="s">
        <v>32</v>
      </c>
      <c r="C272" s="7" t="s">
        <v>33</v>
      </c>
      <c r="D272" s="7" t="s">
        <v>32</v>
      </c>
      <c r="E272" s="7" t="s">
        <v>33</v>
      </c>
      <c r="F272" s="2" t="b">
        <f t="shared" si="77"/>
        <v>0</v>
      </c>
      <c r="G272" s="2" t="b">
        <f t="shared" si="75"/>
        <v>0</v>
      </c>
      <c r="H272" s="1" t="s">
        <v>285</v>
      </c>
      <c r="J272" s="1" t="s">
        <v>186</v>
      </c>
      <c r="M272" s="1">
        <f>PRODUCT(SUM(PRODUCT(R272,overview!$J$8),PRODUCT(W272,overview!$K$8),PRODUCT(AB272,overview!$L$8)),1/SUM(overview!$J$8:$L$8))</f>
        <v>1</v>
      </c>
      <c r="N272" s="1">
        <f>PRODUCT(SUM(PRODUCT(S272,overview!$J$8),PRODUCT(X272,overview!$K$8),PRODUCT(AC272,overview!$L$8)),1/SUM(overview!$J$8:$L$8))</f>
        <v>2</v>
      </c>
      <c r="O272" s="1">
        <f t="shared" si="71"/>
        <v>13</v>
      </c>
      <c r="P272" s="1">
        <f t="shared" si="72"/>
        <v>0</v>
      </c>
      <c r="Q272" s="1">
        <f t="shared" si="70"/>
        <v>0</v>
      </c>
      <c r="R272" s="1">
        <v>1</v>
      </c>
      <c r="S272" s="1">
        <v>2</v>
      </c>
      <c r="T272" s="1">
        <v>6</v>
      </c>
      <c r="U272" s="1">
        <v>0</v>
      </c>
      <c r="V272" s="1">
        <f t="shared" si="73"/>
        <v>0</v>
      </c>
      <c r="W272" s="4">
        <v>1</v>
      </c>
      <c r="X272" s="4">
        <v>2</v>
      </c>
      <c r="Y272" s="1">
        <v>7</v>
      </c>
      <c r="Z272" s="1">
        <v>0</v>
      </c>
      <c r="AA272" s="1">
        <f t="shared" si="74"/>
        <v>0</v>
      </c>
      <c r="AB272" s="1">
        <v>1</v>
      </c>
      <c r="AC272" s="1">
        <v>2</v>
      </c>
      <c r="AD272" s="1">
        <v>0</v>
      </c>
      <c r="AE272" s="1">
        <v>0</v>
      </c>
      <c r="AF272" s="1" t="e">
        <f t="shared" si="76"/>
        <v>#DIV/0!</v>
      </c>
      <c r="AH272" s="1">
        <f t="shared" si="78"/>
        <v>4.1006947196027141E-2</v>
      </c>
      <c r="AI272" s="1">
        <f t="shared" si="79"/>
        <v>0.18473652331920049</v>
      </c>
      <c r="AJ272" s="1">
        <f t="shared" si="69"/>
        <v>0.33495145631067957</v>
      </c>
      <c r="AK272" s="1">
        <f t="shared" si="80"/>
        <v>3.0812413777304029</v>
      </c>
      <c r="AL272" s="1" t="b">
        <f t="shared" si="81"/>
        <v>0</v>
      </c>
      <c r="AM272" s="1">
        <f t="shared" si="82"/>
        <v>3.0886534003617441</v>
      </c>
      <c r="AN272" s="1" t="b">
        <f t="shared" si="83"/>
        <v>0</v>
      </c>
      <c r="AO272" s="1">
        <v>9.4879999999999995</v>
      </c>
    </row>
    <row r="273" spans="1:41">
      <c r="A273" s="7">
        <v>270</v>
      </c>
      <c r="B273" s="7" t="s">
        <v>53</v>
      </c>
      <c r="C273" s="7" t="s">
        <v>33</v>
      </c>
      <c r="D273" s="7" t="s">
        <v>28</v>
      </c>
      <c r="E273" s="7" t="s">
        <v>29</v>
      </c>
      <c r="F273" s="2" t="b">
        <f t="shared" si="77"/>
        <v>1</v>
      </c>
      <c r="G273" s="2" t="b">
        <f t="shared" si="75"/>
        <v>1</v>
      </c>
      <c r="H273" s="1" t="s">
        <v>285</v>
      </c>
      <c r="J273" s="1" t="s">
        <v>195</v>
      </c>
      <c r="M273" s="1">
        <f>PRODUCT(SUM(PRODUCT(R273,overview!$J$8),PRODUCT(W273,overview!$K$8),PRODUCT(AB273,overview!$L$8)),1/SUM(overview!$J$8:$L$8))</f>
        <v>0.78369047619047616</v>
      </c>
      <c r="N273" s="1">
        <f>PRODUCT(SUM(PRODUCT(S273,overview!$J$8),PRODUCT(X273,overview!$K$8),PRODUCT(AC273,overview!$L$8)),1/SUM(overview!$J$8:$L$8))</f>
        <v>2.2163095238095236</v>
      </c>
      <c r="O273" s="1">
        <f t="shared" si="71"/>
        <v>8.5</v>
      </c>
      <c r="P273" s="1">
        <f t="shared" si="72"/>
        <v>4.5</v>
      </c>
      <c r="Q273" s="1">
        <f t="shared" si="70"/>
        <v>0.18720081898580995</v>
      </c>
      <c r="R273" s="1">
        <v>0.95499999999999996</v>
      </c>
      <c r="S273" s="1">
        <v>2.0449999999999999</v>
      </c>
      <c r="T273" s="1">
        <v>4.5</v>
      </c>
      <c r="U273" s="1">
        <v>2.5</v>
      </c>
      <c r="V273" s="1">
        <f t="shared" si="73"/>
        <v>0.25944036946481935</v>
      </c>
      <c r="W273" s="4">
        <v>0.69</v>
      </c>
      <c r="X273" s="4">
        <v>2.31</v>
      </c>
      <c r="Y273" s="1">
        <v>3</v>
      </c>
      <c r="Z273" s="1">
        <v>1</v>
      </c>
      <c r="AA273" s="1">
        <f t="shared" si="74"/>
        <v>9.9567099567099554E-2</v>
      </c>
      <c r="AB273" s="1">
        <v>0.91500000000000004</v>
      </c>
      <c r="AC273" s="1">
        <v>2.085</v>
      </c>
      <c r="AD273" s="1">
        <v>1</v>
      </c>
      <c r="AE273" s="1">
        <v>1</v>
      </c>
      <c r="AF273" s="1">
        <f t="shared" si="76"/>
        <v>0.35360154697319657</v>
      </c>
      <c r="AH273" s="1">
        <f t="shared" si="78"/>
        <v>3.3300172288267003E-2</v>
      </c>
      <c r="AI273" s="1">
        <f t="shared" si="79"/>
        <v>0.19397334948516051</v>
      </c>
      <c r="AJ273" s="1">
        <f t="shared" ref="AJ273:AJ286" si="84">(SUM(AE269:AE279)*SUM(AB269:AB279))/(SUM(AD269:AD279)*SUM(AC269:AC279))</f>
        <v>0.50242718446601942</v>
      </c>
      <c r="AK273" s="1">
        <f t="shared" si="80"/>
        <v>4.5301611605139964</v>
      </c>
      <c r="AL273" s="1" t="b">
        <f t="shared" si="81"/>
        <v>0</v>
      </c>
      <c r="AM273" s="1">
        <f t="shared" si="82"/>
        <v>3.0612787053772159</v>
      </c>
      <c r="AN273" s="1" t="b">
        <f t="shared" si="83"/>
        <v>0</v>
      </c>
      <c r="AO273" s="1">
        <v>9.4879999999999995</v>
      </c>
    </row>
    <row r="274" spans="1:41">
      <c r="A274" s="7">
        <v>271</v>
      </c>
      <c r="B274" s="7" t="s">
        <v>45</v>
      </c>
      <c r="C274" s="7" t="s">
        <v>46</v>
      </c>
      <c r="D274" s="7" t="s">
        <v>45</v>
      </c>
      <c r="E274" s="7" t="s">
        <v>46</v>
      </c>
      <c r="F274" s="2" t="b">
        <f t="shared" si="77"/>
        <v>0</v>
      </c>
      <c r="G274" s="2" t="b">
        <f t="shared" si="75"/>
        <v>0</v>
      </c>
      <c r="H274" s="1" t="s">
        <v>285</v>
      </c>
      <c r="M274" s="1">
        <f>PRODUCT(SUM(PRODUCT(R274,overview!$J$8),PRODUCT(W274,overview!$K$8),PRODUCT(AB274,overview!$L$8)),1/SUM(overview!$J$8:$L$8))</f>
        <v>1.0162142857142855</v>
      </c>
      <c r="N274" s="1">
        <f>PRODUCT(SUM(PRODUCT(S274,overview!$J$8),PRODUCT(X274,overview!$K$8),PRODUCT(AC274,overview!$L$8)),1/SUM(overview!$J$8:$L$8))</f>
        <v>1.9837857142857143</v>
      </c>
      <c r="O274" s="1">
        <f t="shared" si="71"/>
        <v>8</v>
      </c>
      <c r="P274" s="1">
        <f t="shared" si="72"/>
        <v>0</v>
      </c>
      <c r="Q274" s="1">
        <f t="shared" si="70"/>
        <v>0</v>
      </c>
      <c r="R274" s="1">
        <v>1.012</v>
      </c>
      <c r="S274" s="1">
        <v>1.988</v>
      </c>
      <c r="T274" s="1">
        <v>3</v>
      </c>
      <c r="U274" s="1">
        <v>0</v>
      </c>
      <c r="V274" s="1">
        <f t="shared" si="73"/>
        <v>0</v>
      </c>
      <c r="W274" s="4">
        <v>1.0189999999999999</v>
      </c>
      <c r="X274" s="4">
        <v>1.9810000000000001</v>
      </c>
      <c r="Y274" s="1">
        <v>5</v>
      </c>
      <c r="Z274" s="1">
        <v>0</v>
      </c>
      <c r="AA274" s="1">
        <f t="shared" si="74"/>
        <v>0</v>
      </c>
      <c r="AB274" s="1">
        <v>1</v>
      </c>
      <c r="AC274" s="1">
        <v>2</v>
      </c>
      <c r="AD274" s="1">
        <v>0</v>
      </c>
      <c r="AE274" s="1">
        <v>0</v>
      </c>
      <c r="AF274" s="1" t="e">
        <f t="shared" si="76"/>
        <v>#DIV/0!</v>
      </c>
      <c r="AH274" s="1">
        <f t="shared" si="78"/>
        <v>3.4304977196113418E-2</v>
      </c>
      <c r="AI274" s="1">
        <f t="shared" si="79"/>
        <v>0.15745016522758767</v>
      </c>
      <c r="AJ274" s="1">
        <f t="shared" si="84"/>
        <v>0.32524798200875465</v>
      </c>
      <c r="AK274" s="1">
        <f t="shared" si="80"/>
        <v>4.1373220004744429</v>
      </c>
      <c r="AL274" s="1" t="b">
        <f t="shared" si="81"/>
        <v>0</v>
      </c>
      <c r="AM274" s="1">
        <f t="shared" si="82"/>
        <v>3.0002274263211119</v>
      </c>
      <c r="AN274" s="1" t="b">
        <f t="shared" si="83"/>
        <v>0</v>
      </c>
      <c r="AO274" s="1">
        <v>9.4879999999999995</v>
      </c>
    </row>
    <row r="275" spans="1:41">
      <c r="A275" s="7">
        <v>272</v>
      </c>
      <c r="B275" s="7" t="s">
        <v>101</v>
      </c>
      <c r="C275" s="7" t="s">
        <v>29</v>
      </c>
      <c r="D275" s="7" t="s">
        <v>101</v>
      </c>
      <c r="E275" s="7" t="s">
        <v>29</v>
      </c>
      <c r="F275" s="2" t="b">
        <f t="shared" si="77"/>
        <v>0</v>
      </c>
      <c r="G275" s="2" t="b">
        <f t="shared" si="75"/>
        <v>0</v>
      </c>
      <c r="H275" s="1" t="s">
        <v>285</v>
      </c>
      <c r="M275" s="1">
        <f>PRODUCT(SUM(PRODUCT(R275,overview!$J$8),PRODUCT(W275,overview!$K$8),PRODUCT(AB275,overview!$L$8)),1/SUM(overview!$J$8:$L$8))</f>
        <v>0.66700000000000004</v>
      </c>
      <c r="N275" s="1">
        <f>PRODUCT(SUM(PRODUCT(S275,overview!$J$8),PRODUCT(X275,overview!$K$8),PRODUCT(AC275,overview!$L$8)),1/SUM(overview!$J$8:$L$8))</f>
        <v>2.3330000000000002</v>
      </c>
      <c r="O275" s="1">
        <f t="shared" si="71"/>
        <v>14</v>
      </c>
      <c r="P275" s="1">
        <f t="shared" si="72"/>
        <v>0</v>
      </c>
      <c r="Q275" s="1">
        <f t="shared" si="70"/>
        <v>0</v>
      </c>
      <c r="R275" s="1">
        <v>0.66700000000000004</v>
      </c>
      <c r="S275" s="1">
        <v>2.3330000000000002</v>
      </c>
      <c r="T275" s="1">
        <v>6</v>
      </c>
      <c r="U275" s="1">
        <v>0</v>
      </c>
      <c r="V275" s="1">
        <f t="shared" si="73"/>
        <v>0</v>
      </c>
      <c r="W275" s="4">
        <v>0.66700000000000004</v>
      </c>
      <c r="X275" s="4">
        <v>2.3330000000000002</v>
      </c>
      <c r="Y275" s="1">
        <v>8</v>
      </c>
      <c r="Z275" s="1">
        <v>0</v>
      </c>
      <c r="AA275" s="1">
        <f t="shared" si="74"/>
        <v>0</v>
      </c>
      <c r="AB275" s="1">
        <v>0.66700000000000004</v>
      </c>
      <c r="AC275" s="1">
        <v>2.3330000000000002</v>
      </c>
      <c r="AD275" s="1">
        <v>0</v>
      </c>
      <c r="AE275" s="1">
        <v>0</v>
      </c>
      <c r="AF275" s="1" t="e">
        <f t="shared" si="76"/>
        <v>#DIV/0!</v>
      </c>
      <c r="AH275" s="1">
        <f t="shared" si="78"/>
        <v>3.8672731460561549E-2</v>
      </c>
      <c r="AI275" s="1">
        <f t="shared" si="79"/>
        <v>0.19937039220671041</v>
      </c>
      <c r="AJ275" s="1">
        <f t="shared" si="84"/>
        <v>0.38069536839462781</v>
      </c>
      <c r="AK275" s="1">
        <f t="shared" si="80"/>
        <v>2.4541769667859024</v>
      </c>
      <c r="AL275" s="1" t="b">
        <f t="shared" si="81"/>
        <v>0</v>
      </c>
      <c r="AM275" s="1">
        <f t="shared" si="82"/>
        <v>3.0305157349003067</v>
      </c>
      <c r="AN275" s="1" t="b">
        <f t="shared" si="83"/>
        <v>0</v>
      </c>
      <c r="AO275" s="1">
        <v>9.4879999999999995</v>
      </c>
    </row>
    <row r="276" spans="1:41">
      <c r="A276" s="7">
        <v>273</v>
      </c>
      <c r="B276" s="7" t="s">
        <v>85</v>
      </c>
      <c r="C276" s="7" t="s">
        <v>86</v>
      </c>
      <c r="D276" s="7" t="s">
        <v>85</v>
      </c>
      <c r="E276" s="7" t="s">
        <v>86</v>
      </c>
      <c r="F276" s="2" t="b">
        <f t="shared" si="77"/>
        <v>0</v>
      </c>
      <c r="G276" s="2" t="b">
        <f t="shared" si="75"/>
        <v>0</v>
      </c>
      <c r="H276" s="1" t="s">
        <v>285</v>
      </c>
      <c r="I276" s="1" t="s">
        <v>193</v>
      </c>
      <c r="M276" s="1">
        <f>PRODUCT(SUM(PRODUCT(R276,overview!$J$8),PRODUCT(W276,overview!$K$8),PRODUCT(AB276,overview!$L$8)),1/SUM(overview!$J$8:$L$8))</f>
        <v>0</v>
      </c>
      <c r="N276" s="1">
        <f>PRODUCT(SUM(PRODUCT(S276,overview!$J$8),PRODUCT(X276,overview!$K$8),PRODUCT(AC276,overview!$L$8)),1/SUM(overview!$J$8:$L$8))</f>
        <v>3</v>
      </c>
      <c r="O276" s="1">
        <f t="shared" si="71"/>
        <v>0</v>
      </c>
      <c r="P276" s="1">
        <f t="shared" si="72"/>
        <v>0</v>
      </c>
      <c r="Q276" s="1" t="e">
        <f t="shared" si="70"/>
        <v>#DIV/0!</v>
      </c>
      <c r="R276" s="1">
        <v>0</v>
      </c>
      <c r="S276" s="1">
        <v>3</v>
      </c>
      <c r="T276" s="1">
        <v>0</v>
      </c>
      <c r="U276" s="1">
        <v>0</v>
      </c>
      <c r="V276" s="1" t="e">
        <f t="shared" si="73"/>
        <v>#DIV/0!</v>
      </c>
      <c r="W276" s="4">
        <v>0</v>
      </c>
      <c r="X276" s="4">
        <v>3</v>
      </c>
      <c r="Y276" s="1">
        <v>0</v>
      </c>
      <c r="Z276" s="1">
        <v>0</v>
      </c>
      <c r="AA276" s="1" t="e">
        <f t="shared" si="74"/>
        <v>#DIV/0!</v>
      </c>
      <c r="AB276" s="1">
        <v>0</v>
      </c>
      <c r="AC276" s="1">
        <v>3</v>
      </c>
      <c r="AD276" s="1">
        <v>0</v>
      </c>
      <c r="AE276" s="1">
        <v>0</v>
      </c>
      <c r="AF276" s="1" t="e">
        <f t="shared" si="76"/>
        <v>#DIV/0!</v>
      </c>
      <c r="AH276" s="1">
        <f t="shared" si="78"/>
        <v>4.4513103150523883E-2</v>
      </c>
      <c r="AI276" s="1">
        <f t="shared" si="79"/>
        <v>0.20917116495561636</v>
      </c>
      <c r="AJ276" s="1">
        <f t="shared" si="84"/>
        <v>0.28552152629597088</v>
      </c>
      <c r="AK276" s="1">
        <f t="shared" si="80"/>
        <v>0.58252785944386054</v>
      </c>
      <c r="AL276" s="1" t="b">
        <f t="shared" si="81"/>
        <v>0</v>
      </c>
      <c r="AM276" s="1">
        <f t="shared" si="82"/>
        <v>3.0018935286901951</v>
      </c>
      <c r="AN276" s="1" t="b">
        <f t="shared" si="83"/>
        <v>0</v>
      </c>
      <c r="AO276" s="1">
        <v>9.4879999999999995</v>
      </c>
    </row>
    <row r="277" spans="1:41">
      <c r="A277" s="7">
        <v>274</v>
      </c>
      <c r="B277" s="7" t="s">
        <v>47</v>
      </c>
      <c r="C277" s="7" t="s">
        <v>48</v>
      </c>
      <c r="D277" s="7" t="s">
        <v>98</v>
      </c>
      <c r="E277" s="7" t="s">
        <v>50</v>
      </c>
      <c r="F277" s="2" t="b">
        <f t="shared" si="77"/>
        <v>1</v>
      </c>
      <c r="G277" s="2" t="b">
        <f t="shared" si="75"/>
        <v>0</v>
      </c>
      <c r="H277" s="1" t="s">
        <v>285</v>
      </c>
      <c r="J277" s="1" t="s">
        <v>195</v>
      </c>
      <c r="M277" s="1">
        <f>PRODUCT(SUM(PRODUCT(R277,overview!$J$8),PRODUCT(W277,overview!$K$8),PRODUCT(AB277,overview!$L$8)),1/SUM(overview!$J$8:$L$8))</f>
        <v>0.46664285714285714</v>
      </c>
      <c r="N277" s="1">
        <f>PRODUCT(SUM(PRODUCT(S277,overview!$J$8),PRODUCT(X277,overview!$K$8),PRODUCT(AC277,overview!$L$8)),1/SUM(overview!$J$8:$L$8))</f>
        <v>2.5333571428571426</v>
      </c>
      <c r="O277" s="1">
        <f t="shared" si="71"/>
        <v>7</v>
      </c>
      <c r="P277" s="1">
        <f t="shared" si="72"/>
        <v>5</v>
      </c>
      <c r="Q277" s="1">
        <f t="shared" si="70"/>
        <v>0.1315709975872944</v>
      </c>
      <c r="R277" s="1">
        <v>0.65</v>
      </c>
      <c r="S277" s="1">
        <v>2.35</v>
      </c>
      <c r="T277" s="1">
        <v>3</v>
      </c>
      <c r="U277" s="1">
        <v>3</v>
      </c>
      <c r="V277" s="1">
        <f t="shared" si="73"/>
        <v>0.27659574468085107</v>
      </c>
      <c r="W277" s="4">
        <v>0.36299999999999999</v>
      </c>
      <c r="X277" s="4">
        <v>2.637</v>
      </c>
      <c r="Y277" s="1">
        <v>4</v>
      </c>
      <c r="Z277" s="1">
        <v>1</v>
      </c>
      <c r="AA277" s="1">
        <f t="shared" si="74"/>
        <v>3.441410693970421E-2</v>
      </c>
      <c r="AB277" s="1">
        <v>0.69799999999999995</v>
      </c>
      <c r="AC277" s="1">
        <v>2.302</v>
      </c>
      <c r="AD277" s="1">
        <v>0</v>
      </c>
      <c r="AE277" s="1">
        <v>1</v>
      </c>
      <c r="AF277" s="1" t="e">
        <f t="shared" si="76"/>
        <v>#DIV/0!</v>
      </c>
      <c r="AH277" s="1">
        <f t="shared" si="78"/>
        <v>9.3806308044218689E-2</v>
      </c>
      <c r="AI277" s="1">
        <f t="shared" si="79"/>
        <v>0.27767506378243145</v>
      </c>
      <c r="AJ277" s="1">
        <f t="shared" si="84"/>
        <v>0.25740801042005862</v>
      </c>
      <c r="AK277" s="1">
        <f t="shared" si="80"/>
        <v>7.7816530501388606E-2</v>
      </c>
      <c r="AL277" s="1" t="b">
        <f t="shared" si="81"/>
        <v>0</v>
      </c>
      <c r="AM277" s="1">
        <f t="shared" si="82"/>
        <v>3.0792771916654731</v>
      </c>
      <c r="AN277" s="1" t="b">
        <f t="shared" si="83"/>
        <v>0</v>
      </c>
      <c r="AO277" s="1">
        <v>9.4879999999999995</v>
      </c>
    </row>
    <row r="278" spans="1:41">
      <c r="A278" s="7">
        <v>275</v>
      </c>
      <c r="B278" s="7" t="s">
        <v>60</v>
      </c>
      <c r="C278" s="7" t="s">
        <v>61</v>
      </c>
      <c r="D278" s="7" t="s">
        <v>123</v>
      </c>
      <c r="E278" s="7" t="s">
        <v>61</v>
      </c>
      <c r="F278" s="2" t="b">
        <f t="shared" si="77"/>
        <v>0</v>
      </c>
      <c r="G278" s="2" t="b">
        <f t="shared" si="75"/>
        <v>1</v>
      </c>
      <c r="H278" s="1" t="s">
        <v>285</v>
      </c>
      <c r="J278" s="1" t="s">
        <v>195</v>
      </c>
      <c r="M278" s="1">
        <f>PRODUCT(SUM(PRODUCT(R278,overview!$J$8),PRODUCT(W278,overview!$K$8),PRODUCT(AB278,overview!$L$8)),1/SUM(overview!$J$8:$L$8))</f>
        <v>1</v>
      </c>
      <c r="N278" s="1">
        <f>PRODUCT(SUM(PRODUCT(S278,overview!$J$8),PRODUCT(X278,overview!$K$8),PRODUCT(AC278,overview!$L$8)),1/SUM(overview!$J$8:$L$8))</f>
        <v>2</v>
      </c>
      <c r="O278" s="1">
        <f t="shared" si="71"/>
        <v>12</v>
      </c>
      <c r="P278" s="1">
        <f t="shared" si="72"/>
        <v>0</v>
      </c>
      <c r="Q278" s="1">
        <f t="shared" si="70"/>
        <v>0</v>
      </c>
      <c r="R278" s="1">
        <v>1</v>
      </c>
      <c r="S278" s="1">
        <v>2</v>
      </c>
      <c r="T278" s="1">
        <v>6</v>
      </c>
      <c r="U278" s="1">
        <v>0</v>
      </c>
      <c r="V278" s="1">
        <f t="shared" si="73"/>
        <v>0</v>
      </c>
      <c r="W278" s="4">
        <v>1</v>
      </c>
      <c r="X278" s="4">
        <v>2</v>
      </c>
      <c r="Y278" s="1">
        <v>5</v>
      </c>
      <c r="Z278" s="1">
        <v>0</v>
      </c>
      <c r="AA278" s="1">
        <f t="shared" si="74"/>
        <v>0</v>
      </c>
      <c r="AB278" s="1">
        <v>1</v>
      </c>
      <c r="AC278" s="1">
        <v>2</v>
      </c>
      <c r="AD278" s="1">
        <v>1</v>
      </c>
      <c r="AE278" s="1">
        <v>0</v>
      </c>
      <c r="AF278" s="1">
        <f t="shared" si="76"/>
        <v>0</v>
      </c>
      <c r="AH278" s="1">
        <f t="shared" si="78"/>
        <v>8.8448041692017421E-2</v>
      </c>
      <c r="AI278" s="1">
        <f t="shared" si="79"/>
        <v>0.27595442204187193</v>
      </c>
      <c r="AJ278" s="1">
        <f t="shared" si="84"/>
        <v>0.23191602336314998</v>
      </c>
      <c r="AK278" s="1">
        <f t="shared" si="80"/>
        <v>5.4712608883936004E-2</v>
      </c>
      <c r="AL278" s="1" t="b">
        <f t="shared" si="81"/>
        <v>0</v>
      </c>
      <c r="AM278" s="1">
        <f t="shared" si="82"/>
        <v>3.0557624802997885</v>
      </c>
      <c r="AN278" s="1" t="b">
        <f t="shared" si="83"/>
        <v>0</v>
      </c>
      <c r="AO278" s="1">
        <v>9.4879999999999995</v>
      </c>
    </row>
    <row r="279" spans="1:41">
      <c r="A279" s="7">
        <v>276</v>
      </c>
      <c r="B279" s="7" t="s">
        <v>30</v>
      </c>
      <c r="C279" s="7" t="s">
        <v>31</v>
      </c>
      <c r="D279" s="7" t="s">
        <v>30</v>
      </c>
      <c r="E279" s="7" t="s">
        <v>31</v>
      </c>
      <c r="F279" s="2" t="b">
        <f t="shared" si="77"/>
        <v>0</v>
      </c>
      <c r="G279" s="2" t="b">
        <f t="shared" si="75"/>
        <v>0</v>
      </c>
      <c r="H279" s="1" t="s">
        <v>285</v>
      </c>
      <c r="J279" s="1" t="s">
        <v>195</v>
      </c>
      <c r="M279" s="1">
        <f>PRODUCT(SUM(PRODUCT(R279,overview!$J$8),PRODUCT(W279,overview!$K$8),PRODUCT(AB279,overview!$L$8)),1/SUM(overview!$J$8:$L$8))</f>
        <v>1</v>
      </c>
      <c r="N279" s="1">
        <f>PRODUCT(SUM(PRODUCT(S279,overview!$J$8),PRODUCT(X279,overview!$K$8),PRODUCT(AC279,overview!$L$8)),1/SUM(overview!$J$8:$L$8))</f>
        <v>2</v>
      </c>
      <c r="O279" s="1">
        <f t="shared" si="71"/>
        <v>8</v>
      </c>
      <c r="P279" s="1">
        <f t="shared" si="72"/>
        <v>6</v>
      </c>
      <c r="Q279" s="1">
        <f t="shared" si="70"/>
        <v>0.375</v>
      </c>
      <c r="R279" s="1">
        <v>1</v>
      </c>
      <c r="S279" s="1">
        <v>2</v>
      </c>
      <c r="T279" s="1">
        <v>2</v>
      </c>
      <c r="U279" s="1">
        <v>3</v>
      </c>
      <c r="V279" s="1">
        <f t="shared" si="73"/>
        <v>0.75</v>
      </c>
      <c r="W279" s="4">
        <v>1</v>
      </c>
      <c r="X279" s="4">
        <v>2</v>
      </c>
      <c r="Y279" s="1">
        <v>6</v>
      </c>
      <c r="Z279" s="1">
        <v>3</v>
      </c>
      <c r="AA279" s="1">
        <f t="shared" si="74"/>
        <v>0.25</v>
      </c>
      <c r="AB279" s="1">
        <v>1</v>
      </c>
      <c r="AC279" s="1">
        <v>2</v>
      </c>
      <c r="AD279" s="1">
        <v>0</v>
      </c>
      <c r="AE279" s="1">
        <v>0</v>
      </c>
      <c r="AF279" s="1" t="e">
        <f t="shared" si="76"/>
        <v>#DIV/0!</v>
      </c>
      <c r="AH279" s="1">
        <f t="shared" si="78"/>
        <v>8.434409043164301E-2</v>
      </c>
      <c r="AI279" s="1">
        <f t="shared" si="79"/>
        <v>0.25252930640011978</v>
      </c>
      <c r="AJ279" s="1">
        <f t="shared" si="84"/>
        <v>0.19665397846930638</v>
      </c>
      <c r="AK279" s="1">
        <f t="shared" si="80"/>
        <v>0.25779389426204785</v>
      </c>
      <c r="AL279" s="1" t="b">
        <f t="shared" si="81"/>
        <v>0</v>
      </c>
      <c r="AM279" s="1">
        <f t="shared" si="82"/>
        <v>3.0852180262863613</v>
      </c>
      <c r="AN279" s="1" t="b">
        <f t="shared" si="83"/>
        <v>0</v>
      </c>
      <c r="AO279" s="1">
        <v>9.4879999999999995</v>
      </c>
    </row>
    <row r="280" spans="1:41">
      <c r="A280" s="7">
        <v>277</v>
      </c>
      <c r="B280" s="7" t="s">
        <v>102</v>
      </c>
      <c r="C280" s="7" t="s">
        <v>48</v>
      </c>
      <c r="D280" s="7" t="s">
        <v>62</v>
      </c>
      <c r="E280" s="7" t="s">
        <v>48</v>
      </c>
      <c r="F280" s="2" t="b">
        <f t="shared" si="77"/>
        <v>1</v>
      </c>
      <c r="G280" s="2" t="b">
        <f t="shared" si="75"/>
        <v>0</v>
      </c>
      <c r="H280" s="1" t="s">
        <v>285</v>
      </c>
      <c r="I280" s="1" t="s">
        <v>193</v>
      </c>
      <c r="M280" s="1">
        <f>PRODUCT(SUM(PRODUCT(R280,overview!$J$8),PRODUCT(W280,overview!$K$8),PRODUCT(AB280,overview!$L$8)),1/SUM(overview!$J$8:$L$8))</f>
        <v>0.92526190476190484</v>
      </c>
      <c r="N280" s="1">
        <f>PRODUCT(SUM(PRODUCT(S280,overview!$J$8),PRODUCT(X280,overview!$K$8),PRODUCT(AC280,overview!$L$8)),1/SUM(overview!$J$8:$L$8))</f>
        <v>2.0747380952380952</v>
      </c>
      <c r="O280" s="1">
        <f t="shared" si="71"/>
        <v>9</v>
      </c>
      <c r="P280" s="1">
        <f t="shared" si="72"/>
        <v>11</v>
      </c>
      <c r="Q280" s="1">
        <f t="shared" si="70"/>
        <v>0.54506911690262427</v>
      </c>
      <c r="R280" s="1">
        <v>0.7</v>
      </c>
      <c r="S280" s="1">
        <v>2.2999999999999998</v>
      </c>
      <c r="T280" s="1">
        <v>4</v>
      </c>
      <c r="U280" s="1">
        <v>10</v>
      </c>
      <c r="V280" s="1">
        <f t="shared" si="73"/>
        <v>0.76086956521739135</v>
      </c>
      <c r="W280" s="4">
        <v>1.046</v>
      </c>
      <c r="X280" s="4">
        <v>1.954</v>
      </c>
      <c r="Y280" s="1">
        <v>4</v>
      </c>
      <c r="Z280" s="1">
        <v>0</v>
      </c>
      <c r="AA280" s="1">
        <f t="shared" si="74"/>
        <v>0</v>
      </c>
      <c r="AB280" s="1">
        <v>0.81899999999999995</v>
      </c>
      <c r="AC280" s="1">
        <v>2.181</v>
      </c>
      <c r="AD280" s="1">
        <v>1</v>
      </c>
      <c r="AE280" s="1">
        <v>1</v>
      </c>
      <c r="AF280" s="1">
        <f t="shared" si="76"/>
        <v>0.4459656411021472</v>
      </c>
      <c r="AH280" s="1">
        <f t="shared" si="78"/>
        <v>9.6752994162947623E-2</v>
      </c>
      <c r="AI280" s="1">
        <f t="shared" si="79"/>
        <v>0.28346907205571764</v>
      </c>
      <c r="AJ280" s="1">
        <f t="shared" si="84"/>
        <v>0.20808482438701129</v>
      </c>
      <c r="AK280" s="1">
        <f t="shared" si="80"/>
        <v>0.63027730612536059</v>
      </c>
      <c r="AL280" s="1" t="b">
        <f t="shared" si="81"/>
        <v>0</v>
      </c>
      <c r="AM280" s="1">
        <f t="shared" si="82"/>
        <v>3.1368930335864578</v>
      </c>
      <c r="AN280" s="1" t="b">
        <f t="shared" si="83"/>
        <v>0</v>
      </c>
      <c r="AO280" s="1">
        <v>9.4879999999999995</v>
      </c>
    </row>
    <row r="281" spans="1:41">
      <c r="A281" s="7">
        <v>278</v>
      </c>
      <c r="B281" s="7" t="s">
        <v>45</v>
      </c>
      <c r="C281" s="7" t="s">
        <v>46</v>
      </c>
      <c r="D281" s="7" t="s">
        <v>45</v>
      </c>
      <c r="E281" s="7" t="s">
        <v>46</v>
      </c>
      <c r="F281" s="2" t="b">
        <f t="shared" si="77"/>
        <v>0</v>
      </c>
      <c r="G281" s="2" t="b">
        <f t="shared" si="75"/>
        <v>0</v>
      </c>
      <c r="H281" s="1" t="s">
        <v>298</v>
      </c>
      <c r="M281" s="1">
        <f>PRODUCT(SUM(PRODUCT(R281,overview!$J$8),PRODUCT(W281,overview!$K$8),PRODUCT(AB281,overview!$L$8)),1/SUM(overview!$J$8:$L$8))</f>
        <v>1.010357142857143</v>
      </c>
      <c r="N281" s="1">
        <f>PRODUCT(SUM(PRODUCT(S281,overview!$J$8),PRODUCT(X281,overview!$K$8),PRODUCT(AC281,overview!$L$8)),1/SUM(overview!$J$8:$L$8))</f>
        <v>1.989642857142857</v>
      </c>
      <c r="O281" s="1">
        <f t="shared" si="71"/>
        <v>3</v>
      </c>
      <c r="P281" s="1">
        <f t="shared" si="72"/>
        <v>2</v>
      </c>
      <c r="Q281" s="1">
        <f t="shared" si="70"/>
        <v>0.33853886196374083</v>
      </c>
      <c r="R281" s="1">
        <v>1.006</v>
      </c>
      <c r="S281" s="1">
        <v>1.994</v>
      </c>
      <c r="T281" s="1">
        <v>1</v>
      </c>
      <c r="U281" s="1">
        <v>2</v>
      </c>
      <c r="V281" s="1">
        <f t="shared" si="73"/>
        <v>1.0090270812437312</v>
      </c>
      <c r="W281" s="4">
        <v>1.0129999999999999</v>
      </c>
      <c r="X281" s="4">
        <v>1.9870000000000001</v>
      </c>
      <c r="Y281" s="1">
        <v>2</v>
      </c>
      <c r="Z281" s="1">
        <v>0</v>
      </c>
      <c r="AA281" s="1">
        <f t="shared" si="74"/>
        <v>0</v>
      </c>
      <c r="AB281" s="1">
        <v>1</v>
      </c>
      <c r="AC281" s="1">
        <v>2</v>
      </c>
      <c r="AD281" s="1">
        <v>0</v>
      </c>
      <c r="AE281" s="1">
        <v>0</v>
      </c>
      <c r="AF281" s="1" t="e">
        <f t="shared" si="76"/>
        <v>#DIV/0!</v>
      </c>
      <c r="AH281" s="1">
        <f t="shared" si="78"/>
        <v>9.433205227258408E-2</v>
      </c>
      <c r="AI281" s="1">
        <f t="shared" si="79"/>
        <v>0.29106613220185262</v>
      </c>
      <c r="AJ281" s="1">
        <f t="shared" si="84"/>
        <v>0.21982243354689662</v>
      </c>
      <c r="AK281" s="1">
        <f t="shared" si="80"/>
        <v>0.93943500664561119</v>
      </c>
      <c r="AL281" s="1" t="b">
        <f t="shared" si="81"/>
        <v>0</v>
      </c>
      <c r="AM281" s="1">
        <f t="shared" si="82"/>
        <v>3.1821139193627181</v>
      </c>
      <c r="AN281" s="1" t="b">
        <f t="shared" si="83"/>
        <v>0</v>
      </c>
      <c r="AO281" s="1">
        <v>9.4879999999999995</v>
      </c>
    </row>
    <row r="282" spans="1:41">
      <c r="A282" s="7">
        <v>279</v>
      </c>
      <c r="B282" s="7" t="s">
        <v>53</v>
      </c>
      <c r="C282" s="7" t="s">
        <v>33</v>
      </c>
      <c r="D282" s="7" t="s">
        <v>32</v>
      </c>
      <c r="E282" s="7" t="s">
        <v>33</v>
      </c>
      <c r="F282" s="2" t="b">
        <f t="shared" si="77"/>
        <v>1</v>
      </c>
      <c r="G282" s="2" t="b">
        <f t="shared" si="75"/>
        <v>0</v>
      </c>
      <c r="H282" s="1" t="s">
        <v>298</v>
      </c>
      <c r="J282" s="1" t="s">
        <v>195</v>
      </c>
      <c r="M282" s="1">
        <f>PRODUCT(SUM(PRODUCT(R282,overview!$J$8),PRODUCT(W282,overview!$K$8),PRODUCT(AB282,overview!$L$8)),1/SUM(overview!$J$8:$L$8))</f>
        <v>0.93199999999999994</v>
      </c>
      <c r="N282" s="1">
        <f>PRODUCT(SUM(PRODUCT(S282,overview!$J$8),PRODUCT(X282,overview!$K$8),PRODUCT(AC282,overview!$L$8)),1/SUM(overview!$J$8:$L$8))</f>
        <v>2.0679999999999996</v>
      </c>
      <c r="O282" s="1">
        <f t="shared" si="71"/>
        <v>13</v>
      </c>
      <c r="P282" s="1">
        <f t="shared" si="72"/>
        <v>5</v>
      </c>
      <c r="Q282" s="1">
        <f t="shared" si="70"/>
        <v>0.17333730099687547</v>
      </c>
      <c r="R282" s="1">
        <v>0.79600000000000004</v>
      </c>
      <c r="S282" s="1">
        <v>2.2040000000000002</v>
      </c>
      <c r="T282" s="1">
        <v>7</v>
      </c>
      <c r="U282" s="1">
        <v>4</v>
      </c>
      <c r="V282" s="1">
        <f t="shared" si="73"/>
        <v>0.2063780140005185</v>
      </c>
      <c r="W282" s="4">
        <v>1</v>
      </c>
      <c r="X282" s="4">
        <v>2</v>
      </c>
      <c r="Y282" s="1">
        <v>5</v>
      </c>
      <c r="Z282" s="1">
        <v>1</v>
      </c>
      <c r="AA282" s="1">
        <f t="shared" si="74"/>
        <v>0.1</v>
      </c>
      <c r="AB282" s="1">
        <v>1</v>
      </c>
      <c r="AC282" s="1">
        <v>2</v>
      </c>
      <c r="AD282" s="1">
        <v>1</v>
      </c>
      <c r="AE282" s="1">
        <v>0</v>
      </c>
      <c r="AF282" s="1">
        <f t="shared" si="76"/>
        <v>0</v>
      </c>
      <c r="AH282" s="1">
        <f t="shared" si="78"/>
        <v>8.3341371543283832E-2</v>
      </c>
      <c r="AI282" s="1">
        <f t="shared" si="79"/>
        <v>0.273499455030631</v>
      </c>
      <c r="AJ282" s="1">
        <f t="shared" si="84"/>
        <v>0.10348661742514494</v>
      </c>
      <c r="AK282" s="1">
        <f t="shared" si="80"/>
        <v>1.0468686736590576</v>
      </c>
      <c r="AL282" s="1" t="b">
        <f t="shared" si="81"/>
        <v>0</v>
      </c>
      <c r="AM282" s="1">
        <f t="shared" si="82"/>
        <v>3.1313147247346924</v>
      </c>
      <c r="AN282" s="1" t="b">
        <f t="shared" si="83"/>
        <v>0</v>
      </c>
      <c r="AO282" s="1">
        <v>9.4879999999999995</v>
      </c>
    </row>
    <row r="283" spans="1:41">
      <c r="A283" s="7">
        <v>280</v>
      </c>
      <c r="B283" s="7" t="s">
        <v>38</v>
      </c>
      <c r="C283" s="7" t="s">
        <v>1</v>
      </c>
      <c r="D283" s="7" t="s">
        <v>38</v>
      </c>
      <c r="E283" s="7" t="s">
        <v>1</v>
      </c>
      <c r="F283" s="2" t="b">
        <f t="shared" si="77"/>
        <v>0</v>
      </c>
      <c r="G283" s="2" t="b">
        <f t="shared" si="75"/>
        <v>0</v>
      </c>
      <c r="H283" s="1" t="s">
        <v>298</v>
      </c>
      <c r="I283" s="1" t="s">
        <v>193</v>
      </c>
      <c r="M283" s="1">
        <f>PRODUCT(SUM(PRODUCT(R283,overview!$J$8),PRODUCT(W283,overview!$K$8),PRODUCT(AB283,overview!$L$8)),1/SUM(overview!$J$8:$L$8))</f>
        <v>0.41171428571428564</v>
      </c>
      <c r="N283" s="1">
        <f>PRODUCT(SUM(PRODUCT(S283,overview!$J$8),PRODUCT(X283,overview!$K$8),PRODUCT(AC283,overview!$L$8)),1/SUM(overview!$J$8:$L$8))</f>
        <v>2.5882857142857141</v>
      </c>
      <c r="O283" s="1">
        <f t="shared" si="71"/>
        <v>5.3</v>
      </c>
      <c r="P283" s="1">
        <f t="shared" si="72"/>
        <v>15.7</v>
      </c>
      <c r="Q283" s="1">
        <f t="shared" si="70"/>
        <v>0.47120241102874855</v>
      </c>
      <c r="R283" s="1">
        <v>0.49199999999999999</v>
      </c>
      <c r="S283" s="1">
        <v>2.508</v>
      </c>
      <c r="T283" s="1">
        <v>4.5</v>
      </c>
      <c r="U283" s="1">
        <v>9.5</v>
      </c>
      <c r="V283" s="1">
        <f t="shared" si="73"/>
        <v>0.41414141414141414</v>
      </c>
      <c r="W283" s="4">
        <v>0.373</v>
      </c>
      <c r="X283" s="4">
        <v>2.6269999999999998</v>
      </c>
      <c r="Y283" s="1">
        <v>0.8</v>
      </c>
      <c r="Z283" s="1">
        <v>6.2</v>
      </c>
      <c r="AA283" s="1">
        <f t="shared" si="74"/>
        <v>1.1003996954701181</v>
      </c>
      <c r="AB283" s="1">
        <v>0.33300000000000002</v>
      </c>
      <c r="AC283" s="1">
        <v>2.6669999999999998</v>
      </c>
      <c r="AD283" s="1">
        <v>0</v>
      </c>
      <c r="AE283" s="1">
        <v>0</v>
      </c>
      <c r="AF283" s="1" t="e">
        <f t="shared" si="76"/>
        <v>#DIV/0!</v>
      </c>
      <c r="AH283" s="1">
        <f t="shared" si="78"/>
        <v>9.1184854744330732E-2</v>
      </c>
      <c r="AI283" s="1">
        <f t="shared" si="79"/>
        <v>0.29019441703306065</v>
      </c>
      <c r="AJ283" s="1">
        <f t="shared" si="84"/>
        <v>0.15153010858835142</v>
      </c>
      <c r="AK283" s="1">
        <f t="shared" si="80"/>
        <v>1.5021520793469798</v>
      </c>
      <c r="AL283" s="1" t="b">
        <f t="shared" si="81"/>
        <v>0</v>
      </c>
      <c r="AM283" s="1">
        <f t="shared" si="82"/>
        <v>2.7919562109145977</v>
      </c>
      <c r="AN283" s="1" t="b">
        <f t="shared" si="83"/>
        <v>0</v>
      </c>
      <c r="AO283" s="1">
        <v>9.4879999999999995</v>
      </c>
    </row>
    <row r="284" spans="1:41">
      <c r="A284" s="7">
        <v>281</v>
      </c>
      <c r="B284" s="7" t="s">
        <v>83</v>
      </c>
      <c r="C284" s="7" t="s">
        <v>61</v>
      </c>
      <c r="D284" s="7" t="s">
        <v>83</v>
      </c>
      <c r="E284" s="7" t="s">
        <v>61</v>
      </c>
      <c r="F284" s="2" t="b">
        <f t="shared" si="77"/>
        <v>0</v>
      </c>
      <c r="G284" s="2" t="b">
        <f t="shared" si="75"/>
        <v>0</v>
      </c>
      <c r="H284" s="1" t="s">
        <v>298</v>
      </c>
      <c r="I284" s="1" t="s">
        <v>193</v>
      </c>
      <c r="M284" s="1">
        <f>PRODUCT(SUM(PRODUCT(R284,overview!$J$8),PRODUCT(W284,overview!$K$8),PRODUCT(AB284,overview!$L$8)),1/SUM(overview!$J$8:$L$8))</f>
        <v>1</v>
      </c>
      <c r="N284" s="1">
        <f>PRODUCT(SUM(PRODUCT(S284,overview!$J$8),PRODUCT(X284,overview!$K$8),PRODUCT(AC284,overview!$L$8)),1/SUM(overview!$J$8:$L$8))</f>
        <v>2</v>
      </c>
      <c r="O284" s="1">
        <f t="shared" si="71"/>
        <v>6</v>
      </c>
      <c r="P284" s="1">
        <f t="shared" si="72"/>
        <v>0</v>
      </c>
      <c r="Q284" s="1">
        <f t="shared" si="70"/>
        <v>0</v>
      </c>
      <c r="R284" s="1">
        <v>1</v>
      </c>
      <c r="S284" s="1">
        <v>2</v>
      </c>
      <c r="T284" s="1">
        <v>2</v>
      </c>
      <c r="U284" s="1">
        <v>0</v>
      </c>
      <c r="V284" s="1">
        <f t="shared" si="73"/>
        <v>0</v>
      </c>
      <c r="W284" s="4">
        <v>1</v>
      </c>
      <c r="X284" s="4">
        <v>2</v>
      </c>
      <c r="Y284" s="1">
        <v>4</v>
      </c>
      <c r="Z284" s="1">
        <v>0</v>
      </c>
      <c r="AA284" s="1">
        <f t="shared" si="74"/>
        <v>0</v>
      </c>
      <c r="AB284" s="1">
        <v>1</v>
      </c>
      <c r="AC284" s="1">
        <v>2</v>
      </c>
      <c r="AD284" s="1">
        <v>0</v>
      </c>
      <c r="AE284" s="1">
        <v>0</v>
      </c>
      <c r="AF284" s="1" t="e">
        <f t="shared" si="76"/>
        <v>#DIV/0!</v>
      </c>
      <c r="AH284" s="1">
        <f t="shared" si="78"/>
        <v>6.4399416706960935E-2</v>
      </c>
      <c r="AI284" s="1">
        <f t="shared" si="79"/>
        <v>0.21100802845394537</v>
      </c>
      <c r="AJ284" s="1">
        <f t="shared" si="84"/>
        <v>0.1348107109879963</v>
      </c>
      <c r="AK284" s="1">
        <f t="shared" si="80"/>
        <v>2.0551706509260272</v>
      </c>
      <c r="AL284" s="1" t="b">
        <f t="shared" si="81"/>
        <v>0</v>
      </c>
      <c r="AM284" s="1">
        <f t="shared" si="82"/>
        <v>2.2244448935365706</v>
      </c>
      <c r="AN284" s="1" t="b">
        <f t="shared" si="83"/>
        <v>0</v>
      </c>
      <c r="AO284" s="1">
        <v>9.4879999999999995</v>
      </c>
    </row>
    <row r="285" spans="1:41">
      <c r="A285" s="7">
        <v>282</v>
      </c>
      <c r="B285" s="7" t="s">
        <v>90</v>
      </c>
      <c r="C285" s="7" t="s">
        <v>91</v>
      </c>
      <c r="D285" s="7" t="s">
        <v>90</v>
      </c>
      <c r="E285" s="7" t="s">
        <v>91</v>
      </c>
      <c r="F285" s="2" t="b">
        <f t="shared" si="77"/>
        <v>0</v>
      </c>
      <c r="G285" s="2" t="b">
        <f t="shared" si="75"/>
        <v>0</v>
      </c>
      <c r="H285" s="1" t="s">
        <v>298</v>
      </c>
      <c r="M285" s="1">
        <f>PRODUCT(SUM(PRODUCT(R285,overview!$J$8),PRODUCT(W285,overview!$K$8),PRODUCT(AB285,overview!$L$8)),1/SUM(overview!$J$8:$L$8))</f>
        <v>0</v>
      </c>
      <c r="N285" s="1">
        <f>PRODUCT(SUM(PRODUCT(S285,overview!$J$8),PRODUCT(X285,overview!$K$8),PRODUCT(AC285,overview!$L$8)),1/SUM(overview!$J$8:$L$8))</f>
        <v>3</v>
      </c>
      <c r="O285" s="1">
        <f t="shared" si="71"/>
        <v>0</v>
      </c>
      <c r="P285" s="1">
        <f t="shared" si="72"/>
        <v>0</v>
      </c>
      <c r="Q285" s="1" t="e">
        <f t="shared" si="70"/>
        <v>#DIV/0!</v>
      </c>
      <c r="R285" s="1">
        <v>0</v>
      </c>
      <c r="S285" s="1">
        <v>3</v>
      </c>
      <c r="T285" s="1">
        <v>0</v>
      </c>
      <c r="U285" s="1">
        <v>0</v>
      </c>
      <c r="V285" s="1" t="e">
        <f t="shared" si="73"/>
        <v>#DIV/0!</v>
      </c>
      <c r="W285" s="4">
        <v>0</v>
      </c>
      <c r="X285" s="4">
        <v>3</v>
      </c>
      <c r="Y285" s="1">
        <v>0</v>
      </c>
      <c r="Z285" s="1">
        <v>0</v>
      </c>
      <c r="AA285" s="1" t="e">
        <f t="shared" si="74"/>
        <v>#DIV/0!</v>
      </c>
      <c r="AB285" s="1">
        <v>0</v>
      </c>
      <c r="AC285" s="1">
        <v>3</v>
      </c>
      <c r="AD285" s="1">
        <v>0</v>
      </c>
      <c r="AE285" s="1">
        <v>0</v>
      </c>
      <c r="AF285" s="1" t="e">
        <f t="shared" si="76"/>
        <v>#DIV/0!</v>
      </c>
      <c r="AH285" s="1">
        <f t="shared" si="78"/>
        <v>5.7027309098711912E-2</v>
      </c>
      <c r="AI285" s="1">
        <f t="shared" si="79"/>
        <v>0.14766288755334323</v>
      </c>
      <c r="AJ285" s="1">
        <f t="shared" si="84"/>
        <v>0</v>
      </c>
      <c r="AK285" s="1">
        <f t="shared" si="80"/>
        <v>8.7484729593918453E-2</v>
      </c>
      <c r="AL285" s="1" t="b">
        <f t="shared" si="81"/>
        <v>0</v>
      </c>
      <c r="AM285" s="1">
        <f t="shared" si="82"/>
        <v>1.6051094815622156</v>
      </c>
      <c r="AN285" s="1" t="b">
        <f t="shared" si="83"/>
        <v>0</v>
      </c>
      <c r="AO285" s="1">
        <v>9.4879999999999995</v>
      </c>
    </row>
    <row r="286" spans="1:41">
      <c r="A286" s="7">
        <v>283</v>
      </c>
      <c r="B286" s="7" t="s">
        <v>56</v>
      </c>
      <c r="C286" s="7" t="s">
        <v>31</v>
      </c>
      <c r="D286" s="7" t="s">
        <v>56</v>
      </c>
      <c r="E286" s="7" t="s">
        <v>31</v>
      </c>
      <c r="F286" s="2" t="b">
        <f t="shared" si="77"/>
        <v>0</v>
      </c>
      <c r="G286" s="2" t="b">
        <f t="shared" si="75"/>
        <v>0</v>
      </c>
      <c r="H286" s="1" t="s">
        <v>298</v>
      </c>
      <c r="M286" s="1">
        <f>PRODUCT(SUM(PRODUCT(R286,overview!$J$8),PRODUCT(W286,overview!$K$8),PRODUCT(AB286,overview!$L$8)),1/SUM(overview!$J$8:$L$8))</f>
        <v>1</v>
      </c>
      <c r="N286" s="1">
        <f>PRODUCT(SUM(PRODUCT(S286,overview!$J$8),PRODUCT(X286,overview!$K$8),PRODUCT(AC286,overview!$L$8)),1/SUM(overview!$J$8:$L$8))</f>
        <v>2</v>
      </c>
      <c r="O286" s="1">
        <f t="shared" si="71"/>
        <v>9</v>
      </c>
      <c r="P286" s="1">
        <f t="shared" si="72"/>
        <v>0</v>
      </c>
      <c r="Q286" s="1">
        <f t="shared" si="70"/>
        <v>0</v>
      </c>
      <c r="R286" s="1">
        <v>1</v>
      </c>
      <c r="S286" s="1">
        <v>2</v>
      </c>
      <c r="T286" s="1">
        <v>4</v>
      </c>
      <c r="U286" s="1">
        <v>0</v>
      </c>
      <c r="V286" s="1">
        <f t="shared" si="73"/>
        <v>0</v>
      </c>
      <c r="W286" s="4">
        <v>1</v>
      </c>
      <c r="X286" s="4">
        <v>2</v>
      </c>
      <c r="Y286" s="1">
        <v>5</v>
      </c>
      <c r="Z286" s="1">
        <v>0</v>
      </c>
      <c r="AA286" s="1">
        <f t="shared" si="74"/>
        <v>0</v>
      </c>
      <c r="AB286" s="1">
        <v>1</v>
      </c>
      <c r="AC286" s="1">
        <v>2</v>
      </c>
      <c r="AD286" s="1">
        <v>0</v>
      </c>
      <c r="AE286" s="1">
        <v>0</v>
      </c>
      <c r="AF286" s="1" t="e">
        <f t="shared" si="76"/>
        <v>#DIV/0!</v>
      </c>
      <c r="AH286" s="1">
        <f t="shared" si="78"/>
        <v>6.7414097687666791E-2</v>
      </c>
      <c r="AI286" s="1">
        <f t="shared" si="79"/>
        <v>0.12294598557523226</v>
      </c>
      <c r="AJ286" s="1">
        <f t="shared" si="84"/>
        <v>0</v>
      </c>
      <c r="AK286" s="1">
        <f t="shared" si="80"/>
        <v>1.7718396445081654</v>
      </c>
      <c r="AL286" s="1" t="b">
        <f t="shared" si="81"/>
        <v>0</v>
      </c>
      <c r="AM286" s="1">
        <f t="shared" si="82"/>
        <v>0.83167399145541454</v>
      </c>
      <c r="AN286" s="1" t="b">
        <f t="shared" si="83"/>
        <v>0</v>
      </c>
      <c r="AO286" s="1">
        <v>9.4879999999999995</v>
      </c>
    </row>
    <row r="287" spans="1:41">
      <c r="A287" s="7">
        <v>284</v>
      </c>
      <c r="B287" s="7" t="s">
        <v>98</v>
      </c>
      <c r="C287" s="7" t="s">
        <v>50</v>
      </c>
      <c r="D287" s="7" t="s">
        <v>98</v>
      </c>
      <c r="E287" s="7" t="s">
        <v>50</v>
      </c>
      <c r="F287" s="2" t="b">
        <f t="shared" si="77"/>
        <v>0</v>
      </c>
      <c r="G287" s="2" t="b">
        <f t="shared" si="75"/>
        <v>0</v>
      </c>
      <c r="H287" s="1" t="s">
        <v>298</v>
      </c>
      <c r="I287" s="1" t="s">
        <v>193</v>
      </c>
      <c r="M287" s="1">
        <f>PRODUCT(SUM(PRODUCT(R287,overview!$J$8),PRODUCT(W287,overview!$K$8),PRODUCT(AB287,overview!$L$8)),1/SUM(overview!$J$8:$L$8))</f>
        <v>0.33299999999999996</v>
      </c>
      <c r="N287" s="1">
        <f>PRODUCT(SUM(PRODUCT(S287,overview!$J$8),PRODUCT(X287,overview!$K$8),PRODUCT(AC287,overview!$L$8)),1/SUM(overview!$J$8:$L$8))</f>
        <v>2.6669999999999998</v>
      </c>
      <c r="O287" s="1">
        <f t="shared" si="71"/>
        <v>4</v>
      </c>
      <c r="P287" s="1">
        <f t="shared" si="72"/>
        <v>0</v>
      </c>
      <c r="Q287" s="1">
        <f t="shared" si="70"/>
        <v>0</v>
      </c>
      <c r="R287" s="1">
        <v>0.33300000000000002</v>
      </c>
      <c r="S287" s="1">
        <v>2.6669999999999998</v>
      </c>
      <c r="T287" s="1">
        <v>1</v>
      </c>
      <c r="U287" s="1">
        <v>0</v>
      </c>
      <c r="V287" s="1">
        <f t="shared" si="73"/>
        <v>0</v>
      </c>
      <c r="W287" s="4">
        <v>0.33300000000000002</v>
      </c>
      <c r="X287" s="4">
        <v>2.6669999999999998</v>
      </c>
      <c r="Y287" s="1">
        <v>3</v>
      </c>
      <c r="Z287" s="1">
        <v>0</v>
      </c>
      <c r="AA287" s="1">
        <f t="shared" si="74"/>
        <v>0</v>
      </c>
      <c r="AB287" s="1">
        <v>0.33300000000000002</v>
      </c>
      <c r="AC287" s="1">
        <v>2.6669999999999998</v>
      </c>
      <c r="AD287" s="1">
        <v>0</v>
      </c>
      <c r="AE287" s="1">
        <v>0</v>
      </c>
      <c r="AF287" s="1" t="e">
        <f t="shared" si="76"/>
        <v>#DIV/0!</v>
      </c>
      <c r="AH287" s="1">
        <f t="shared" si="78"/>
        <v>6.4825351641540435E-2</v>
      </c>
      <c r="AI287" s="1">
        <f t="shared" si="79"/>
        <v>0.10296708573997605</v>
      </c>
      <c r="AJ287" s="1">
        <f>(SUM(AE$282:AE$301)*SUM(AB$282:AB$301))/(SUM(AD$282:AD$301)*SUM(AC$282:AC$301))</f>
        <v>0.46472036515344761</v>
      </c>
      <c r="AK287" s="1">
        <f t="shared" si="80"/>
        <v>11.921738607866226</v>
      </c>
      <c r="AL287" s="1" t="b">
        <f t="shared" si="81"/>
        <v>1</v>
      </c>
      <c r="AM287" s="1">
        <f t="shared" si="82"/>
        <v>0.28818541379887014</v>
      </c>
      <c r="AN287" s="1" t="b">
        <f t="shared" si="83"/>
        <v>0</v>
      </c>
      <c r="AO287" s="1">
        <v>9.4879999999999995</v>
      </c>
    </row>
    <row r="288" spans="1:41">
      <c r="A288" s="7">
        <v>285</v>
      </c>
      <c r="B288" s="7" t="s">
        <v>64</v>
      </c>
      <c r="C288" s="7" t="s">
        <v>2</v>
      </c>
      <c r="D288" s="7" t="s">
        <v>64</v>
      </c>
      <c r="E288" s="7" t="s">
        <v>2</v>
      </c>
      <c r="F288" s="2" t="b">
        <f t="shared" si="77"/>
        <v>0</v>
      </c>
      <c r="G288" s="2" t="b">
        <f t="shared" si="75"/>
        <v>0</v>
      </c>
      <c r="H288" s="1" t="s">
        <v>298</v>
      </c>
      <c r="I288" s="1" t="s">
        <v>193</v>
      </c>
      <c r="M288" s="1">
        <f>PRODUCT(SUM(PRODUCT(R288,overview!$J$8),PRODUCT(W288,overview!$K$8),PRODUCT(AB288,overview!$L$8)),1/SUM(overview!$J$8:$L$8))</f>
        <v>0.33299999999999996</v>
      </c>
      <c r="N288" s="1">
        <f>PRODUCT(SUM(PRODUCT(S288,overview!$J$8),PRODUCT(X288,overview!$K$8),PRODUCT(AC288,overview!$L$8)),1/SUM(overview!$J$8:$L$8))</f>
        <v>2.6669999999999998</v>
      </c>
      <c r="O288" s="1">
        <f t="shared" si="71"/>
        <v>5</v>
      </c>
      <c r="P288" s="1">
        <f t="shared" si="72"/>
        <v>0</v>
      </c>
      <c r="Q288" s="1">
        <f t="shared" si="70"/>
        <v>0</v>
      </c>
      <c r="R288" s="1">
        <v>0.33300000000000002</v>
      </c>
      <c r="S288" s="1">
        <v>2.6669999999999998</v>
      </c>
      <c r="T288" s="1">
        <v>0</v>
      </c>
      <c r="U288" s="1">
        <v>0</v>
      </c>
      <c r="V288" s="1" t="e">
        <f t="shared" si="73"/>
        <v>#DIV/0!</v>
      </c>
      <c r="W288" s="4">
        <v>0.33300000000000002</v>
      </c>
      <c r="X288" s="4">
        <v>2.6669999999999998</v>
      </c>
      <c r="Y288" s="1">
        <v>5</v>
      </c>
      <c r="Z288" s="1">
        <v>0</v>
      </c>
      <c r="AA288" s="1">
        <f t="shared" si="74"/>
        <v>0</v>
      </c>
      <c r="AB288" s="1">
        <v>0.33300000000000002</v>
      </c>
      <c r="AC288" s="1">
        <v>2.6669999999999998</v>
      </c>
      <c r="AD288" s="1">
        <v>0</v>
      </c>
      <c r="AE288" s="1">
        <v>0</v>
      </c>
      <c r="AF288" s="1" t="e">
        <f t="shared" si="76"/>
        <v>#DIV/0!</v>
      </c>
      <c r="AH288" s="1">
        <f t="shared" si="78"/>
        <v>3.2094984856695194E-2</v>
      </c>
      <c r="AI288" s="1">
        <f t="shared" si="79"/>
        <v>1.7687326549491213E-2</v>
      </c>
      <c r="AJ288" s="1">
        <f t="shared" ref="AJ288:AJ294" si="85">(SUM(AE$282:AE$301)*SUM(AB$282:AB$301))/(SUM(AD$282:AD$301)*SUM(AC$282:AC$301))</f>
        <v>0.46472036515344761</v>
      </c>
      <c r="AK288" s="1">
        <f t="shared" si="80"/>
        <v>45.188282305236534</v>
      </c>
      <c r="AL288" s="1" t="b">
        <f t="shared" si="81"/>
        <v>1</v>
      </c>
      <c r="AM288" s="1">
        <f t="shared" si="82"/>
        <v>3.1809959726305827E-2</v>
      </c>
      <c r="AN288" s="1" t="b">
        <f t="shared" si="83"/>
        <v>0</v>
      </c>
      <c r="AO288" s="1">
        <v>9.4879999999999995</v>
      </c>
    </row>
    <row r="289" spans="1:41">
      <c r="A289" s="7">
        <v>286</v>
      </c>
      <c r="B289" s="7" t="s">
        <v>47</v>
      </c>
      <c r="C289" s="7" t="s">
        <v>48</v>
      </c>
      <c r="D289" s="7" t="s">
        <v>47</v>
      </c>
      <c r="E289" s="7" t="s">
        <v>48</v>
      </c>
      <c r="F289" s="2" t="b">
        <f t="shared" si="77"/>
        <v>0</v>
      </c>
      <c r="G289" s="2" t="b">
        <f t="shared" si="75"/>
        <v>0</v>
      </c>
      <c r="H289" s="1" t="s">
        <v>298</v>
      </c>
      <c r="I289" s="1" t="s">
        <v>193</v>
      </c>
      <c r="M289" s="1">
        <f>PRODUCT(SUM(PRODUCT(R289,overview!$J$8),PRODUCT(W289,overview!$K$8),PRODUCT(AB289,overview!$L$8)),1/SUM(overview!$J$8:$L$8))</f>
        <v>0.91764285714285698</v>
      </c>
      <c r="N289" s="1">
        <f>PRODUCT(SUM(PRODUCT(S289,overview!$J$8),PRODUCT(X289,overview!$K$8),PRODUCT(AC289,overview!$L$8)),1/SUM(overview!$J$8:$L$8))</f>
        <v>2.082357142857143</v>
      </c>
      <c r="O289" s="1">
        <f t="shared" si="71"/>
        <v>13</v>
      </c>
      <c r="P289" s="1">
        <f t="shared" si="72"/>
        <v>3</v>
      </c>
      <c r="Q289" s="1">
        <f t="shared" si="70"/>
        <v>0.10169424442398063</v>
      </c>
      <c r="R289" s="1">
        <v>0.95599999999999996</v>
      </c>
      <c r="S289" s="1">
        <v>2.044</v>
      </c>
      <c r="T289" s="1">
        <v>5</v>
      </c>
      <c r="U289" s="1">
        <v>1</v>
      </c>
      <c r="V289" s="1">
        <f t="shared" si="73"/>
        <v>9.3542074363992159E-2</v>
      </c>
      <c r="W289" s="4">
        <v>0.9</v>
      </c>
      <c r="X289" s="4">
        <v>2.1</v>
      </c>
      <c r="Y289" s="1">
        <v>8</v>
      </c>
      <c r="Z289" s="1">
        <v>2</v>
      </c>
      <c r="AA289" s="1">
        <f t="shared" si="74"/>
        <v>0.10714285714285714</v>
      </c>
      <c r="AB289" s="1">
        <v>0.85699999999999998</v>
      </c>
      <c r="AC289" s="1">
        <v>2.1429999999999998</v>
      </c>
      <c r="AD289" s="1">
        <v>0</v>
      </c>
      <c r="AE289" s="1">
        <v>0</v>
      </c>
      <c r="AF289" s="1" t="e">
        <f t="shared" si="76"/>
        <v>#DIV/0!</v>
      </c>
      <c r="AH289" s="1">
        <f t="shared" si="78"/>
        <v>3.3233262765642174E-2</v>
      </c>
      <c r="AI289" s="1">
        <f t="shared" si="79"/>
        <v>1.666781804821986E-2</v>
      </c>
      <c r="AJ289" s="1">
        <f t="shared" si="85"/>
        <v>0.46472036515344761</v>
      </c>
      <c r="AK289" s="1">
        <f t="shared" si="80"/>
        <v>135.31517168276164</v>
      </c>
      <c r="AL289" s="1" t="b">
        <f t="shared" si="81"/>
        <v>1</v>
      </c>
      <c r="AM289" s="1">
        <f t="shared" si="82"/>
        <v>3.1208163796651863E-2</v>
      </c>
      <c r="AN289" s="1" t="b">
        <f t="shared" si="83"/>
        <v>0</v>
      </c>
      <c r="AO289" s="1">
        <v>9.4879999999999995</v>
      </c>
    </row>
    <row r="290" spans="1:41">
      <c r="A290" s="7">
        <v>287</v>
      </c>
      <c r="B290" s="7" t="s">
        <v>64</v>
      </c>
      <c r="C290" s="7" t="s">
        <v>2</v>
      </c>
      <c r="D290" s="7" t="s">
        <v>64</v>
      </c>
      <c r="E290" s="7" t="s">
        <v>2</v>
      </c>
      <c r="F290" s="2" t="b">
        <f t="shared" si="77"/>
        <v>0</v>
      </c>
      <c r="G290" s="2" t="b">
        <f t="shared" si="75"/>
        <v>0</v>
      </c>
      <c r="H290" s="1" t="s">
        <v>298</v>
      </c>
      <c r="I290" s="1" t="s">
        <v>193</v>
      </c>
      <c r="M290" s="1">
        <f>PRODUCT(SUM(PRODUCT(R290,overview!$J$8),PRODUCT(W290,overview!$K$8),PRODUCT(AB290,overview!$L$8)),1/SUM(overview!$J$8:$L$8))</f>
        <v>0.33299999999999996</v>
      </c>
      <c r="N290" s="1">
        <f>PRODUCT(SUM(PRODUCT(S290,overview!$J$8),PRODUCT(X290,overview!$K$8),PRODUCT(AC290,overview!$L$8)),1/SUM(overview!$J$8:$L$8))</f>
        <v>2.6669999999999998</v>
      </c>
      <c r="O290" s="1">
        <f t="shared" si="71"/>
        <v>9</v>
      </c>
      <c r="P290" s="1">
        <f t="shared" si="72"/>
        <v>0</v>
      </c>
      <c r="Q290" s="1">
        <f t="shared" si="70"/>
        <v>0</v>
      </c>
      <c r="R290" s="1">
        <v>0.33300000000000002</v>
      </c>
      <c r="S290" s="1">
        <v>2.6669999999999998</v>
      </c>
      <c r="T290" s="1">
        <v>5</v>
      </c>
      <c r="U290" s="1">
        <v>0</v>
      </c>
      <c r="V290" s="1">
        <f t="shared" si="73"/>
        <v>0</v>
      </c>
      <c r="W290" s="4">
        <v>0.33300000000000002</v>
      </c>
      <c r="X290" s="4">
        <v>2.6669999999999998</v>
      </c>
      <c r="Y290" s="1">
        <v>4</v>
      </c>
      <c r="Z290" s="1">
        <v>0</v>
      </c>
      <c r="AA290" s="1">
        <f t="shared" si="74"/>
        <v>0</v>
      </c>
      <c r="AB290" s="1">
        <v>0.33300000000000002</v>
      </c>
      <c r="AC290" s="1">
        <v>2.6669999999999998</v>
      </c>
      <c r="AD290" s="1">
        <v>0</v>
      </c>
      <c r="AE290" s="1">
        <v>0</v>
      </c>
      <c r="AF290" s="1" t="e">
        <f t="shared" si="76"/>
        <v>#DIV/0!</v>
      </c>
      <c r="AH290" s="1">
        <f t="shared" si="78"/>
        <v>3.7370933564705194E-2</v>
      </c>
      <c r="AI290" s="1">
        <f t="shared" si="79"/>
        <v>1.6643116008346455E-2</v>
      </c>
      <c r="AJ290" s="1">
        <f t="shared" si="85"/>
        <v>0.46472036515344761</v>
      </c>
      <c r="AK290" s="1">
        <f t="shared" si="80"/>
        <v>294.11537507311311</v>
      </c>
      <c r="AL290" s="1" t="b">
        <f t="shared" si="81"/>
        <v>1</v>
      </c>
      <c r="AM290" s="1">
        <f t="shared" si="82"/>
        <v>0.60261729700380084</v>
      </c>
      <c r="AN290" s="1" t="b">
        <f t="shared" si="83"/>
        <v>0</v>
      </c>
      <c r="AO290" s="1">
        <v>9.4879999999999995</v>
      </c>
    </row>
    <row r="291" spans="1:41">
      <c r="A291" s="7">
        <v>288</v>
      </c>
      <c r="B291" s="7" t="s">
        <v>45</v>
      </c>
      <c r="C291" s="7" t="s">
        <v>46</v>
      </c>
      <c r="D291" s="7" t="s">
        <v>45</v>
      </c>
      <c r="E291" s="7" t="s">
        <v>46</v>
      </c>
      <c r="F291" s="2" t="b">
        <f t="shared" si="77"/>
        <v>0</v>
      </c>
      <c r="G291" s="2" t="b">
        <f t="shared" si="75"/>
        <v>0</v>
      </c>
      <c r="H291" s="1" t="s">
        <v>298</v>
      </c>
      <c r="I291" s="1" t="s">
        <v>193</v>
      </c>
      <c r="M291" s="1">
        <f>PRODUCT(SUM(PRODUCT(R291,overview!$J$8),PRODUCT(W291,overview!$K$8),PRODUCT(AB291,overview!$L$8)),1/SUM(overview!$J$8:$L$8))</f>
        <v>1.0103809523809524</v>
      </c>
      <c r="N291" s="1">
        <f>PRODUCT(SUM(PRODUCT(S291,overview!$J$8),PRODUCT(X291,overview!$K$8),PRODUCT(AC291,overview!$L$8)),1/SUM(overview!$J$8:$L$8))</f>
        <v>1.9896190476190474</v>
      </c>
      <c r="O291" s="1">
        <f t="shared" si="71"/>
        <v>11</v>
      </c>
      <c r="P291" s="1">
        <f t="shared" si="72"/>
        <v>0</v>
      </c>
      <c r="Q291" s="1">
        <f t="shared" si="70"/>
        <v>0</v>
      </c>
      <c r="R291" s="1">
        <v>1.008</v>
      </c>
      <c r="S291" s="1">
        <v>1.992</v>
      </c>
      <c r="T291" s="1">
        <v>2</v>
      </c>
      <c r="U291" s="1">
        <v>0</v>
      </c>
      <c r="V291" s="1">
        <f t="shared" si="73"/>
        <v>0</v>
      </c>
      <c r="W291" s="4">
        <v>1.012</v>
      </c>
      <c r="X291" s="4">
        <v>1.988</v>
      </c>
      <c r="Y291" s="1">
        <v>9</v>
      </c>
      <c r="Z291" s="1">
        <v>0</v>
      </c>
      <c r="AA291" s="1">
        <f t="shared" si="74"/>
        <v>0</v>
      </c>
      <c r="AB291" s="1">
        <v>1</v>
      </c>
      <c r="AC291" s="1">
        <v>2</v>
      </c>
      <c r="AD291" s="1">
        <v>0</v>
      </c>
      <c r="AE291" s="1">
        <v>0</v>
      </c>
      <c r="AF291" s="1" t="e">
        <f t="shared" si="76"/>
        <v>#DIV/0!</v>
      </c>
      <c r="AH291" s="1">
        <f t="shared" si="78"/>
        <v>3.6351920693928133E-2</v>
      </c>
      <c r="AI291" s="1">
        <f t="shared" si="79"/>
        <v>1.7223245194078224E-2</v>
      </c>
      <c r="AJ291" s="1">
        <f t="shared" si="85"/>
        <v>0.46472036515344761</v>
      </c>
      <c r="AK291" s="1">
        <f t="shared" si="80"/>
        <v>297.24512672483019</v>
      </c>
      <c r="AL291" s="1" t="b">
        <f t="shared" si="81"/>
        <v>1</v>
      </c>
      <c r="AM291" s="1">
        <f t="shared" si="82"/>
        <v>1.3359100276098044</v>
      </c>
      <c r="AN291" s="1" t="b">
        <f t="shared" si="83"/>
        <v>0</v>
      </c>
      <c r="AO291" s="1">
        <v>9.4879999999999995</v>
      </c>
    </row>
    <row r="292" spans="1:41">
      <c r="A292" s="7">
        <v>289</v>
      </c>
      <c r="B292" s="7" t="s">
        <v>98</v>
      </c>
      <c r="C292" s="7" t="s">
        <v>50</v>
      </c>
      <c r="D292" s="7" t="s">
        <v>98</v>
      </c>
      <c r="E292" s="7" t="s">
        <v>50</v>
      </c>
      <c r="F292" s="2" t="b">
        <f t="shared" si="77"/>
        <v>0</v>
      </c>
      <c r="G292" s="2" t="b">
        <f t="shared" si="75"/>
        <v>0</v>
      </c>
      <c r="H292" s="1" t="s">
        <v>298</v>
      </c>
      <c r="I292" s="1" t="s">
        <v>202</v>
      </c>
      <c r="M292" s="1">
        <f>PRODUCT(SUM(PRODUCT(R292,overview!$J$8),PRODUCT(W292,overview!$K$8),PRODUCT(AB292,overview!$L$8)),1/SUM(overview!$J$8:$L$8))</f>
        <v>0.73333333333333317</v>
      </c>
      <c r="N292" s="1">
        <f>PRODUCT(SUM(PRODUCT(S292,overview!$J$8),PRODUCT(X292,overview!$K$8),PRODUCT(AC292,overview!$L$8)),1/SUM(overview!$J$8:$L$8))</f>
        <v>2.2666666666666666</v>
      </c>
      <c r="O292" s="1">
        <f t="shared" si="71"/>
        <v>8</v>
      </c>
      <c r="P292" s="1">
        <f t="shared" si="72"/>
        <v>4</v>
      </c>
      <c r="Q292" s="1">
        <f t="shared" si="70"/>
        <v>0.16176470588235289</v>
      </c>
      <c r="R292" s="1">
        <v>0.34599999999999997</v>
      </c>
      <c r="S292" s="1">
        <v>2.6539999999999999</v>
      </c>
      <c r="T292" s="1">
        <v>1</v>
      </c>
      <c r="U292" s="1">
        <v>1</v>
      </c>
      <c r="V292" s="1">
        <f t="shared" si="73"/>
        <v>0.13036925395629237</v>
      </c>
      <c r="W292" s="4">
        <v>0.94899999999999995</v>
      </c>
      <c r="X292" s="4">
        <v>2.0510000000000002</v>
      </c>
      <c r="Y292" s="1">
        <v>7</v>
      </c>
      <c r="Z292" s="1">
        <v>3</v>
      </c>
      <c r="AA292" s="1">
        <f t="shared" si="74"/>
        <v>0.198300480601797</v>
      </c>
      <c r="AB292" s="1">
        <v>0.33300000000000002</v>
      </c>
      <c r="AC292" s="1">
        <v>2.6669999999999998</v>
      </c>
      <c r="AD292" s="1">
        <v>0</v>
      </c>
      <c r="AE292" s="1">
        <v>0</v>
      </c>
      <c r="AF292" s="1" t="e">
        <f t="shared" si="76"/>
        <v>#DIV/0!</v>
      </c>
      <c r="AH292" s="1">
        <f t="shared" si="78"/>
        <v>4.7450663576134672E-2</v>
      </c>
      <c r="AI292" s="1">
        <f t="shared" si="79"/>
        <v>1.6958221534832316E-2</v>
      </c>
      <c r="AJ292" s="1">
        <f t="shared" si="85"/>
        <v>0.46472036515344761</v>
      </c>
      <c r="AK292" s="1">
        <f t="shared" si="80"/>
        <v>336.16245733829049</v>
      </c>
      <c r="AL292" s="1" t="b">
        <f t="shared" si="81"/>
        <v>1</v>
      </c>
      <c r="AM292" s="1">
        <f t="shared" si="82"/>
        <v>2.5796896305882964</v>
      </c>
      <c r="AN292" s="1" t="b">
        <f t="shared" si="83"/>
        <v>0</v>
      </c>
      <c r="AO292" s="1">
        <v>9.4879999999999995</v>
      </c>
    </row>
    <row r="293" spans="1:41">
      <c r="A293" s="7">
        <v>290</v>
      </c>
      <c r="B293" s="7" t="s">
        <v>64</v>
      </c>
      <c r="C293" s="7" t="s">
        <v>2</v>
      </c>
      <c r="D293" s="7" t="s">
        <v>64</v>
      </c>
      <c r="E293" s="7" t="s">
        <v>2</v>
      </c>
      <c r="F293" s="2" t="b">
        <f t="shared" si="77"/>
        <v>0</v>
      </c>
      <c r="G293" s="2" t="b">
        <f t="shared" si="75"/>
        <v>0</v>
      </c>
      <c r="H293" s="1" t="s">
        <v>298</v>
      </c>
      <c r="I293" s="1" t="s">
        <v>193</v>
      </c>
      <c r="M293" s="1">
        <f>PRODUCT(SUM(PRODUCT(R293,overview!$J$8),PRODUCT(W293,overview!$K$8),PRODUCT(AB293,overview!$L$8)),1/SUM(overview!$J$8:$L$8))</f>
        <v>0.34778571428571431</v>
      </c>
      <c r="N293" s="1">
        <f>PRODUCT(SUM(PRODUCT(S293,overview!$J$8),PRODUCT(X293,overview!$K$8),PRODUCT(AC293,overview!$L$8)),1/SUM(overview!$J$8:$L$8))</f>
        <v>2.6522142857142854</v>
      </c>
      <c r="O293" s="1">
        <f t="shared" si="71"/>
        <v>6</v>
      </c>
      <c r="P293" s="1">
        <f t="shared" si="72"/>
        <v>2</v>
      </c>
      <c r="Q293" s="1">
        <f t="shared" si="70"/>
        <v>4.3710107457380631E-2</v>
      </c>
      <c r="R293" s="1">
        <v>0.33300000000000002</v>
      </c>
      <c r="S293" s="1">
        <v>2.6669999999999998</v>
      </c>
      <c r="T293" s="1">
        <v>1</v>
      </c>
      <c r="U293" s="1">
        <v>0</v>
      </c>
      <c r="V293" s="1">
        <f t="shared" si="73"/>
        <v>0</v>
      </c>
      <c r="W293" s="4">
        <v>0.35599999999999998</v>
      </c>
      <c r="X293" s="4">
        <v>2.6440000000000001</v>
      </c>
      <c r="Y293" s="1">
        <v>5</v>
      </c>
      <c r="Z293" s="1">
        <v>2</v>
      </c>
      <c r="AA293" s="1">
        <f t="shared" si="74"/>
        <v>5.3857791225416035E-2</v>
      </c>
      <c r="AB293" s="1">
        <v>0.33300000000000002</v>
      </c>
      <c r="AC293" s="1">
        <v>2.6669999999999998</v>
      </c>
      <c r="AD293" s="1">
        <v>0</v>
      </c>
      <c r="AE293" s="1">
        <v>0</v>
      </c>
      <c r="AF293" s="1" t="e">
        <f t="shared" si="76"/>
        <v>#DIV/0!</v>
      </c>
      <c r="AH293" s="1">
        <f t="shared" si="78"/>
        <v>8.0057667551789169E-2</v>
      </c>
      <c r="AI293" s="1">
        <f t="shared" si="79"/>
        <v>1.6853273243668289E-2</v>
      </c>
      <c r="AJ293" s="1">
        <f t="shared" si="85"/>
        <v>0.46472036515344761</v>
      </c>
      <c r="AK293" s="1">
        <f t="shared" si="80"/>
        <v>359.46340279901324</v>
      </c>
      <c r="AL293" s="1" t="b">
        <f t="shared" si="81"/>
        <v>1</v>
      </c>
      <c r="AM293" s="1">
        <f t="shared" si="82"/>
        <v>1.9698306133343713</v>
      </c>
      <c r="AN293" s="1" t="b">
        <f t="shared" si="83"/>
        <v>0</v>
      </c>
      <c r="AO293" s="1">
        <v>9.4879999999999995</v>
      </c>
    </row>
    <row r="294" spans="1:41">
      <c r="A294" s="7">
        <v>291</v>
      </c>
      <c r="B294" s="7" t="s">
        <v>98</v>
      </c>
      <c r="C294" s="7" t="s">
        <v>50</v>
      </c>
      <c r="D294" s="7" t="s">
        <v>98</v>
      </c>
      <c r="E294" s="7" t="s">
        <v>50</v>
      </c>
      <c r="F294" s="2" t="b">
        <f t="shared" si="77"/>
        <v>0</v>
      </c>
      <c r="G294" s="2" t="b">
        <f t="shared" si="75"/>
        <v>0</v>
      </c>
      <c r="H294" s="1" t="s">
        <v>298</v>
      </c>
      <c r="I294" s="1" t="s">
        <v>202</v>
      </c>
      <c r="M294" s="1">
        <f>PRODUCT(SUM(PRODUCT(R294,overview!$J$8),PRODUCT(W294,overview!$K$8),PRODUCT(AB294,overview!$L$8)),1/SUM(overview!$J$8:$L$8))</f>
        <v>0.33299999999999996</v>
      </c>
      <c r="N294" s="1">
        <f>PRODUCT(SUM(PRODUCT(S294,overview!$J$8),PRODUCT(X294,overview!$K$8),PRODUCT(AC294,overview!$L$8)),1/SUM(overview!$J$8:$L$8))</f>
        <v>2.6669999999999998</v>
      </c>
      <c r="O294" s="1">
        <f t="shared" si="71"/>
        <v>8</v>
      </c>
      <c r="P294" s="1">
        <f t="shared" si="72"/>
        <v>0</v>
      </c>
      <c r="Q294" s="1">
        <f t="shared" si="70"/>
        <v>0</v>
      </c>
      <c r="R294" s="1">
        <v>0.33300000000000002</v>
      </c>
      <c r="S294" s="1">
        <v>2.6669999999999998</v>
      </c>
      <c r="T294" s="1">
        <v>4</v>
      </c>
      <c r="U294" s="1">
        <v>0</v>
      </c>
      <c r="V294" s="1">
        <f t="shared" si="73"/>
        <v>0</v>
      </c>
      <c r="W294" s="4">
        <v>0.33300000000000002</v>
      </c>
      <c r="X294" s="4">
        <v>2.6669999999999998</v>
      </c>
      <c r="Y294" s="1">
        <v>4</v>
      </c>
      <c r="Z294" s="1">
        <v>0</v>
      </c>
      <c r="AA294" s="1">
        <f t="shared" si="74"/>
        <v>0</v>
      </c>
      <c r="AB294" s="1">
        <v>0.33300000000000002</v>
      </c>
      <c r="AC294" s="1">
        <v>2.6669999999999998</v>
      </c>
      <c r="AD294" s="1">
        <v>0</v>
      </c>
      <c r="AE294" s="1">
        <v>0</v>
      </c>
      <c r="AF294" s="1" t="e">
        <f t="shared" si="76"/>
        <v>#DIV/0!</v>
      </c>
      <c r="AH294" s="1">
        <f t="shared" si="78"/>
        <v>7.0923806944293011E-2</v>
      </c>
      <c r="AI294" s="1">
        <f t="shared" si="79"/>
        <v>7.5141613923144016E-3</v>
      </c>
      <c r="AJ294" s="1">
        <f t="shared" si="85"/>
        <v>0.46472036515344761</v>
      </c>
      <c r="AK294" s="1">
        <f t="shared" si="80"/>
        <v>429.39373284417832</v>
      </c>
      <c r="AL294" s="1" t="b">
        <f t="shared" si="81"/>
        <v>1</v>
      </c>
      <c r="AM294" s="1">
        <f t="shared" si="82"/>
        <v>2.298325558404251</v>
      </c>
      <c r="AN294" s="1" t="b">
        <f t="shared" si="83"/>
        <v>0</v>
      </c>
      <c r="AO294" s="1">
        <v>9.4879999999999995</v>
      </c>
    </row>
    <row r="295" spans="1:41">
      <c r="A295" s="7">
        <v>292</v>
      </c>
      <c r="B295" s="7" t="s">
        <v>64</v>
      </c>
      <c r="C295" s="7" t="s">
        <v>2</v>
      </c>
      <c r="D295" s="7" t="s">
        <v>64</v>
      </c>
      <c r="E295" s="7" t="s">
        <v>2</v>
      </c>
      <c r="F295" s="2" t="b">
        <f t="shared" si="77"/>
        <v>0</v>
      </c>
      <c r="G295" s="2" t="b">
        <f t="shared" si="75"/>
        <v>0</v>
      </c>
      <c r="H295" s="1" t="s">
        <v>298</v>
      </c>
      <c r="I295" s="1" t="s">
        <v>193</v>
      </c>
      <c r="M295" s="1">
        <f>PRODUCT(SUM(PRODUCT(R295,overview!$J$8),PRODUCT(W295,overview!$K$8),PRODUCT(AB295,overview!$L$8)),1/SUM(overview!$J$8:$L$8))</f>
        <v>0.3342857142857143</v>
      </c>
      <c r="N295" s="1">
        <f>PRODUCT(SUM(PRODUCT(S295,overview!$J$8),PRODUCT(X295,overview!$K$8),PRODUCT(AC295,overview!$L$8)),1/SUM(overview!$J$8:$L$8))</f>
        <v>2.6657142857142855</v>
      </c>
      <c r="O295" s="1">
        <f t="shared" si="71"/>
        <v>5.5</v>
      </c>
      <c r="P295" s="1">
        <f t="shared" si="72"/>
        <v>1.5</v>
      </c>
      <c r="Q295" s="1">
        <f t="shared" si="70"/>
        <v>3.4200526161940949E-2</v>
      </c>
      <c r="R295" s="1">
        <v>0.33300000000000002</v>
      </c>
      <c r="S295" s="1">
        <v>2.6669999999999998</v>
      </c>
      <c r="T295" s="1">
        <v>0</v>
      </c>
      <c r="U295" s="1">
        <v>0</v>
      </c>
      <c r="V295" s="1" t="e">
        <f t="shared" si="73"/>
        <v>#DIV/0!</v>
      </c>
      <c r="W295" s="4">
        <v>0.33500000000000002</v>
      </c>
      <c r="X295" s="4">
        <v>2.665</v>
      </c>
      <c r="Y295" s="1">
        <v>5.5</v>
      </c>
      <c r="Z295" s="1">
        <v>1.5</v>
      </c>
      <c r="AA295" s="1">
        <f t="shared" si="74"/>
        <v>3.4282790380351355E-2</v>
      </c>
      <c r="AB295" s="1">
        <v>0.33300000000000002</v>
      </c>
      <c r="AC295" s="1">
        <v>2.6669999999999998</v>
      </c>
      <c r="AD295" s="1">
        <v>0</v>
      </c>
      <c r="AE295" s="1">
        <v>0</v>
      </c>
      <c r="AF295" s="1" t="e">
        <f t="shared" si="76"/>
        <v>#DIV/0!</v>
      </c>
      <c r="AH295" s="1">
        <f t="shared" si="78"/>
        <v>9.2176807725524057E-2</v>
      </c>
      <c r="AI295" s="1">
        <f t="shared" si="79"/>
        <v>5.5988344433872503E-2</v>
      </c>
      <c r="AJ295" s="1">
        <f t="shared" ref="AJ295:AJ321" si="86">(SUM(AE291:AE301)*SUM(AB291:AB301))/(SUM(AD291:AD301)*SUM(AC291:AC301))</f>
        <v>1.1252184041933604</v>
      </c>
      <c r="AK295" s="1">
        <f t="shared" si="80"/>
        <v>564.1320937259369</v>
      </c>
      <c r="AL295" s="1" t="b">
        <f t="shared" si="81"/>
        <v>1</v>
      </c>
      <c r="AM295" s="1">
        <f t="shared" si="82"/>
        <v>2.7279114525925339</v>
      </c>
      <c r="AN295" s="1" t="b">
        <f t="shared" si="83"/>
        <v>0</v>
      </c>
      <c r="AO295" s="1">
        <v>9.4879999999999995</v>
      </c>
    </row>
    <row r="296" spans="1:41">
      <c r="A296" s="7">
        <v>293</v>
      </c>
      <c r="B296" s="7" t="s">
        <v>43</v>
      </c>
      <c r="C296" s="7" t="s">
        <v>44</v>
      </c>
      <c r="D296" s="7" t="s">
        <v>43</v>
      </c>
      <c r="E296" s="7" t="s">
        <v>44</v>
      </c>
      <c r="F296" s="2" t="b">
        <f t="shared" si="77"/>
        <v>0</v>
      </c>
      <c r="G296" s="2" t="b">
        <f t="shared" si="75"/>
        <v>0</v>
      </c>
      <c r="H296" s="1" t="s">
        <v>298</v>
      </c>
      <c r="I296" s="1" t="s">
        <v>193</v>
      </c>
      <c r="J296" s="1" t="s">
        <v>209</v>
      </c>
      <c r="M296" s="1">
        <f>PRODUCT(SUM(PRODUCT(R296,overview!$J$8),PRODUCT(W296,overview!$K$8),PRODUCT(AB296,overview!$L$8)),1/SUM(overview!$J$8:$L$8))</f>
        <v>0.375</v>
      </c>
      <c r="N296" s="1">
        <f>PRODUCT(SUM(PRODUCT(S296,overview!$J$8),PRODUCT(X296,overview!$K$8),PRODUCT(AC296,overview!$L$8)),1/SUM(overview!$J$8:$L$8))</f>
        <v>2.625</v>
      </c>
      <c r="O296" s="1">
        <f t="shared" si="71"/>
        <v>6</v>
      </c>
      <c r="P296" s="1">
        <f t="shared" si="72"/>
        <v>1</v>
      </c>
      <c r="Q296" s="1">
        <f t="shared" si="70"/>
        <v>2.3809523809523808E-2</v>
      </c>
      <c r="R296" s="1">
        <v>0.375</v>
      </c>
      <c r="S296" s="1">
        <v>2.625</v>
      </c>
      <c r="T296" s="1">
        <v>2</v>
      </c>
      <c r="U296" s="1">
        <v>0</v>
      </c>
      <c r="V296" s="1">
        <f t="shared" si="73"/>
        <v>0</v>
      </c>
      <c r="W296" s="4">
        <v>0.375</v>
      </c>
      <c r="X296" s="4">
        <v>2.625</v>
      </c>
      <c r="Y296" s="1">
        <v>4</v>
      </c>
      <c r="Z296" s="1">
        <v>1</v>
      </c>
      <c r="AA296" s="1">
        <f t="shared" si="74"/>
        <v>3.5714285714285712E-2</v>
      </c>
      <c r="AB296" s="1">
        <v>0.375</v>
      </c>
      <c r="AC296" s="1">
        <v>2.625</v>
      </c>
      <c r="AD296" s="1">
        <v>0</v>
      </c>
      <c r="AE296" s="1">
        <v>0</v>
      </c>
      <c r="AF296" s="1" t="e">
        <f t="shared" si="76"/>
        <v>#DIV/0!</v>
      </c>
      <c r="AH296" s="1">
        <f t="shared" si="78"/>
        <v>0.19107007106020893</v>
      </c>
      <c r="AI296" s="1">
        <f t="shared" si="79"/>
        <v>9.0523968784838371E-2</v>
      </c>
      <c r="AJ296" s="1">
        <f t="shared" si="86"/>
        <v>1.6848361124890299</v>
      </c>
      <c r="AK296" s="1">
        <f t="shared" si="80"/>
        <v>791.65030308372445</v>
      </c>
      <c r="AL296" s="1" t="b">
        <f t="shared" si="81"/>
        <v>1</v>
      </c>
      <c r="AM296" s="1">
        <f t="shared" si="82"/>
        <v>2.504601739567605</v>
      </c>
      <c r="AN296" s="1" t="b">
        <f t="shared" si="83"/>
        <v>0</v>
      </c>
      <c r="AO296" s="1">
        <v>9.4879999999999995</v>
      </c>
    </row>
    <row r="297" spans="1:41">
      <c r="A297" s="7">
        <v>294</v>
      </c>
      <c r="B297" s="7" t="s">
        <v>74</v>
      </c>
      <c r="C297" s="7" t="s">
        <v>1</v>
      </c>
      <c r="D297" s="7" t="s">
        <v>74</v>
      </c>
      <c r="E297" s="7" t="s">
        <v>1</v>
      </c>
      <c r="F297" s="2" t="b">
        <f t="shared" si="77"/>
        <v>0</v>
      </c>
      <c r="G297" s="2" t="b">
        <f t="shared" si="75"/>
        <v>0</v>
      </c>
      <c r="H297" s="1" t="s">
        <v>298</v>
      </c>
      <c r="I297" s="1" t="s">
        <v>193</v>
      </c>
      <c r="J297" s="1" t="s">
        <v>208</v>
      </c>
      <c r="M297" s="1">
        <f>PRODUCT(SUM(PRODUCT(R297,overview!$J$8),PRODUCT(W297,overview!$K$8),PRODUCT(AB297,overview!$L$8)),1/SUM(overview!$J$8:$L$8))</f>
        <v>1.1318571428571429</v>
      </c>
      <c r="N297" s="1">
        <f>PRODUCT(SUM(PRODUCT(S297,overview!$J$8),PRODUCT(X297,overview!$K$8),PRODUCT(AC297,overview!$L$8)),1/SUM(overview!$J$8:$L$8))</f>
        <v>1.8681428571428569</v>
      </c>
      <c r="O297" s="1">
        <f t="shared" si="71"/>
        <v>12</v>
      </c>
      <c r="P297" s="1">
        <f t="shared" si="72"/>
        <v>0</v>
      </c>
      <c r="Q297" s="1">
        <f t="shared" si="70"/>
        <v>0</v>
      </c>
      <c r="R297" s="1">
        <v>1.163</v>
      </c>
      <c r="S297" s="1">
        <v>1.837</v>
      </c>
      <c r="T297" s="1">
        <v>4</v>
      </c>
      <c r="U297" s="1">
        <v>0</v>
      </c>
      <c r="V297" s="1">
        <f t="shared" si="73"/>
        <v>0</v>
      </c>
      <c r="W297" s="4">
        <v>1.1100000000000001</v>
      </c>
      <c r="X297" s="4">
        <v>1.89</v>
      </c>
      <c r="Y297" s="1">
        <v>8</v>
      </c>
      <c r="Z297" s="1">
        <v>0</v>
      </c>
      <c r="AA297" s="1">
        <f t="shared" si="74"/>
        <v>0</v>
      </c>
      <c r="AB297" s="1">
        <v>1.286</v>
      </c>
      <c r="AC297" s="1">
        <v>1.714</v>
      </c>
      <c r="AD297" s="1">
        <v>0</v>
      </c>
      <c r="AE297" s="1">
        <v>0</v>
      </c>
      <c r="AF297" s="1" t="e">
        <f t="shared" si="76"/>
        <v>#DIV/0!</v>
      </c>
      <c r="AH297" s="1">
        <f t="shared" si="78"/>
        <v>0.19666031400308556</v>
      </c>
      <c r="AI297" s="1">
        <f t="shared" si="79"/>
        <v>8.5794119514828224E-2</v>
      </c>
      <c r="AJ297" s="1">
        <f t="shared" si="86"/>
        <v>1.8985904463586534</v>
      </c>
      <c r="AK297" s="1">
        <f t="shared" si="80"/>
        <v>1130.9921803023931</v>
      </c>
      <c r="AL297" s="1" t="b">
        <f t="shared" si="81"/>
        <v>1</v>
      </c>
      <c r="AM297" s="1">
        <f t="shared" si="82"/>
        <v>2.4567789362209163</v>
      </c>
      <c r="AN297" s="1" t="b">
        <f t="shared" si="83"/>
        <v>0</v>
      </c>
      <c r="AO297" s="1">
        <v>9.4879999999999995</v>
      </c>
    </row>
    <row r="298" spans="1:41">
      <c r="A298" s="7">
        <v>295</v>
      </c>
      <c r="B298" s="7" t="s">
        <v>32</v>
      </c>
      <c r="C298" s="7" t="s">
        <v>33</v>
      </c>
      <c r="D298" s="7" t="s">
        <v>28</v>
      </c>
      <c r="E298" s="7" t="s">
        <v>29</v>
      </c>
      <c r="F298" s="2" t="b">
        <f t="shared" si="77"/>
        <v>0</v>
      </c>
      <c r="G298" s="2" t="b">
        <f t="shared" si="75"/>
        <v>1</v>
      </c>
      <c r="H298" s="1" t="s">
        <v>298</v>
      </c>
      <c r="J298" s="1" t="s">
        <v>208</v>
      </c>
      <c r="M298" s="1">
        <f>PRODUCT(SUM(PRODUCT(R298,overview!$J$8),PRODUCT(W298,overview!$K$8),PRODUCT(AB298,overview!$L$8)),1/SUM(overview!$J$8:$L$8))</f>
        <v>0.8019047619047619</v>
      </c>
      <c r="N298" s="1">
        <f>PRODUCT(SUM(PRODUCT(S298,overview!$J$8),PRODUCT(X298,overview!$K$8),PRODUCT(AC298,overview!$L$8)),1/SUM(overview!$J$8:$L$8))</f>
        <v>2.1980952380952381</v>
      </c>
      <c r="O298" s="1">
        <f t="shared" si="71"/>
        <v>13</v>
      </c>
      <c r="P298" s="1">
        <f t="shared" si="72"/>
        <v>4</v>
      </c>
      <c r="Q298" s="1">
        <f t="shared" si="70"/>
        <v>0.11225169977336356</v>
      </c>
      <c r="R298" s="1">
        <v>1</v>
      </c>
      <c r="S298" s="1">
        <v>2</v>
      </c>
      <c r="T298" s="1">
        <v>5</v>
      </c>
      <c r="U298" s="1">
        <v>0</v>
      </c>
      <c r="V298" s="1">
        <f t="shared" si="73"/>
        <v>0</v>
      </c>
      <c r="W298" s="4">
        <v>0.69499999999999995</v>
      </c>
      <c r="X298" s="4">
        <v>2.3050000000000002</v>
      </c>
      <c r="Y298" s="1">
        <v>8</v>
      </c>
      <c r="Z298" s="1">
        <v>3</v>
      </c>
      <c r="AA298" s="1">
        <f t="shared" si="74"/>
        <v>0.11306941431670281</v>
      </c>
      <c r="AB298" s="1">
        <v>0.91500000000000004</v>
      </c>
      <c r="AC298" s="1">
        <v>2.085</v>
      </c>
      <c r="AD298" s="1">
        <v>0</v>
      </c>
      <c r="AE298" s="1">
        <v>1</v>
      </c>
      <c r="AF298" s="1" t="e">
        <f t="shared" si="76"/>
        <v>#DIV/0!</v>
      </c>
      <c r="AH298" s="1">
        <f t="shared" si="78"/>
        <v>0.19630061397373136</v>
      </c>
      <c r="AI298" s="1">
        <f t="shared" si="79"/>
        <v>9.6723746970052413E-2</v>
      </c>
      <c r="AJ298" s="1">
        <f t="shared" si="86"/>
        <v>2.46284242472646</v>
      </c>
      <c r="AK298" s="1">
        <f t="shared" si="80"/>
        <v>1103.779246439811</v>
      </c>
      <c r="AL298" s="1" t="b">
        <f t="shared" si="81"/>
        <v>1</v>
      </c>
      <c r="AM298" s="1">
        <f t="shared" si="82"/>
        <v>3.0167547319286263</v>
      </c>
      <c r="AN298" s="1" t="b">
        <f t="shared" si="83"/>
        <v>0</v>
      </c>
      <c r="AO298" s="1">
        <v>9.4879999999999995</v>
      </c>
    </row>
    <row r="299" spans="1:41">
      <c r="A299" s="7">
        <v>296</v>
      </c>
      <c r="B299" s="7" t="s">
        <v>32</v>
      </c>
      <c r="C299" s="7" t="s">
        <v>33</v>
      </c>
      <c r="D299" s="7" t="s">
        <v>32</v>
      </c>
      <c r="E299" s="7" t="s">
        <v>33</v>
      </c>
      <c r="F299" s="2" t="b">
        <f t="shared" si="77"/>
        <v>0</v>
      </c>
      <c r="G299" s="2" t="b">
        <f t="shared" si="75"/>
        <v>0</v>
      </c>
      <c r="H299" s="1" t="s">
        <v>298</v>
      </c>
      <c r="I299" s="1" t="s">
        <v>295</v>
      </c>
      <c r="J299" s="1" t="s">
        <v>208</v>
      </c>
      <c r="M299" s="1">
        <f>PRODUCT(SUM(PRODUCT(R299,overview!$J$8),PRODUCT(W299,overview!$K$8),PRODUCT(AB299,overview!$L$8)),1/SUM(overview!$J$8:$L$8))</f>
        <v>0.92928571428571427</v>
      </c>
      <c r="N299" s="1">
        <f>PRODUCT(SUM(PRODUCT(S299,overview!$J$8),PRODUCT(X299,overview!$K$8),PRODUCT(AC299,overview!$L$8)),1/SUM(overview!$J$8:$L$8))</f>
        <v>2.0707142857142857</v>
      </c>
      <c r="O299" s="1">
        <f t="shared" si="71"/>
        <v>7</v>
      </c>
      <c r="P299" s="1">
        <f t="shared" si="72"/>
        <v>6</v>
      </c>
      <c r="Q299" s="1">
        <f t="shared" si="70"/>
        <v>0.38466466269156852</v>
      </c>
      <c r="R299" s="1">
        <v>1</v>
      </c>
      <c r="S299" s="1">
        <v>2</v>
      </c>
      <c r="T299" s="1">
        <v>4</v>
      </c>
      <c r="U299" s="1">
        <v>0</v>
      </c>
      <c r="V299" s="1">
        <f t="shared" si="73"/>
        <v>0</v>
      </c>
      <c r="W299" s="4">
        <v>0.89</v>
      </c>
      <c r="X299" s="4">
        <v>2.11</v>
      </c>
      <c r="Y299" s="1">
        <v>3</v>
      </c>
      <c r="Z299" s="1">
        <v>6</v>
      </c>
      <c r="AA299" s="1">
        <f t="shared" si="74"/>
        <v>0.84360189573459721</v>
      </c>
      <c r="AB299" s="1">
        <v>1</v>
      </c>
      <c r="AC299" s="1">
        <v>2</v>
      </c>
      <c r="AD299" s="1">
        <v>0</v>
      </c>
      <c r="AE299" s="1">
        <v>0</v>
      </c>
      <c r="AF299" s="1" t="e">
        <f t="shared" si="76"/>
        <v>#DIV/0!</v>
      </c>
      <c r="AH299" s="1">
        <f t="shared" si="78"/>
        <v>0.21511015792552157</v>
      </c>
      <c r="AI299" s="1">
        <f t="shared" si="79"/>
        <v>0.10205359651788941</v>
      </c>
      <c r="AJ299" s="1">
        <f t="shared" si="86"/>
        <v>3.1343356757640133</v>
      </c>
      <c r="AK299" s="1">
        <f t="shared" si="80"/>
        <v>1027.3055598831847</v>
      </c>
      <c r="AL299" s="1" t="b">
        <f t="shared" si="81"/>
        <v>1</v>
      </c>
      <c r="AM299" s="1">
        <f t="shared" si="82"/>
        <v>3.1745855064441812</v>
      </c>
      <c r="AN299" s="1" t="b">
        <f t="shared" si="83"/>
        <v>0</v>
      </c>
      <c r="AO299" s="1">
        <v>9.4879999999999995</v>
      </c>
    </row>
    <row r="300" spans="1:41">
      <c r="A300" s="7">
        <v>297</v>
      </c>
      <c r="B300" s="7" t="s">
        <v>51</v>
      </c>
      <c r="C300" s="7" t="s">
        <v>52</v>
      </c>
      <c r="D300" s="7" t="s">
        <v>51</v>
      </c>
      <c r="E300" s="7" t="s">
        <v>52</v>
      </c>
      <c r="F300" s="2" t="b">
        <f t="shared" si="77"/>
        <v>0</v>
      </c>
      <c r="G300" s="2" t="b">
        <f t="shared" si="75"/>
        <v>0</v>
      </c>
      <c r="H300" s="1" t="s">
        <v>298</v>
      </c>
      <c r="I300" s="1" t="s">
        <v>243</v>
      </c>
      <c r="J300" s="1" t="s">
        <v>209</v>
      </c>
      <c r="M300" s="1">
        <f>PRODUCT(SUM(PRODUCT(R300,overview!$J$8),PRODUCT(W300,overview!$K$8),PRODUCT(AB300,overview!$L$8)),1/SUM(overview!$J$8:$L$8))</f>
        <v>0.33299999999999996</v>
      </c>
      <c r="N300" s="1">
        <f>PRODUCT(SUM(PRODUCT(S300,overview!$J$8),PRODUCT(X300,overview!$K$8),PRODUCT(AC300,overview!$L$8)),1/SUM(overview!$J$8:$L$8))</f>
        <v>2.6669999999999998</v>
      </c>
      <c r="O300" s="1">
        <f t="shared" si="71"/>
        <v>7</v>
      </c>
      <c r="P300" s="1">
        <f t="shared" si="72"/>
        <v>0</v>
      </c>
      <c r="Q300" s="1">
        <f t="shared" si="70"/>
        <v>0</v>
      </c>
      <c r="R300" s="1">
        <v>0.33300000000000002</v>
      </c>
      <c r="S300" s="1">
        <v>2.6669999999999998</v>
      </c>
      <c r="T300" s="1">
        <v>5</v>
      </c>
      <c r="U300" s="1">
        <v>0</v>
      </c>
      <c r="V300" s="1">
        <f t="shared" si="73"/>
        <v>0</v>
      </c>
      <c r="W300" s="4">
        <v>0.33300000000000002</v>
      </c>
      <c r="X300" s="4">
        <v>2.6669999999999998</v>
      </c>
      <c r="Y300" s="1">
        <v>2</v>
      </c>
      <c r="Z300" s="1">
        <v>0</v>
      </c>
      <c r="AA300" s="1">
        <f t="shared" si="74"/>
        <v>0</v>
      </c>
      <c r="AB300" s="1">
        <v>0.33300000000000002</v>
      </c>
      <c r="AC300" s="1">
        <v>2.6669999999999998</v>
      </c>
      <c r="AD300" s="1">
        <v>0</v>
      </c>
      <c r="AE300" s="1">
        <v>0</v>
      </c>
      <c r="AF300" s="1" t="e">
        <f t="shared" si="76"/>
        <v>#DIV/0!</v>
      </c>
      <c r="AH300" s="1">
        <f t="shared" si="78"/>
        <v>0.2023472310213571</v>
      </c>
      <c r="AI300" s="1">
        <f t="shared" si="79"/>
        <v>9.4247670586320567E-2</v>
      </c>
      <c r="AJ300" s="1">
        <f t="shared" si="86"/>
        <v>1.4676497390439893</v>
      </c>
      <c r="AK300" s="1">
        <f t="shared" si="80"/>
        <v>897.50047074671579</v>
      </c>
      <c r="AL300" s="1" t="b">
        <f t="shared" si="81"/>
        <v>1</v>
      </c>
      <c r="AM300" s="1">
        <f t="shared" si="82"/>
        <v>3.3309328424257285</v>
      </c>
      <c r="AN300" s="1" t="b">
        <f t="shared" si="83"/>
        <v>0</v>
      </c>
      <c r="AO300" s="1">
        <v>9.4879999999999995</v>
      </c>
    </row>
    <row r="301" spans="1:41">
      <c r="A301" s="7">
        <v>298</v>
      </c>
      <c r="B301" s="7" t="s">
        <v>38</v>
      </c>
      <c r="C301" s="7" t="s">
        <v>1</v>
      </c>
      <c r="D301" s="7" t="s">
        <v>74</v>
      </c>
      <c r="E301" s="7" t="s">
        <v>1</v>
      </c>
      <c r="F301" s="2" t="b">
        <f t="shared" si="77"/>
        <v>1</v>
      </c>
      <c r="G301" s="2" t="b">
        <f t="shared" si="75"/>
        <v>1</v>
      </c>
      <c r="H301" s="1" t="s">
        <v>298</v>
      </c>
      <c r="I301" s="1" t="s">
        <v>243</v>
      </c>
      <c r="J301" s="1" t="s">
        <v>209</v>
      </c>
      <c r="M301" s="1">
        <f>PRODUCT(SUM(PRODUCT(R301,overview!$J$8),PRODUCT(W301,overview!$K$8),PRODUCT(AB301,overview!$L$8)),1/SUM(overview!$J$8:$L$8))</f>
        <v>0.92247619047619045</v>
      </c>
      <c r="N301" s="1">
        <f>PRODUCT(SUM(PRODUCT(S301,overview!$J$8),PRODUCT(X301,overview!$K$8),PRODUCT(AC301,overview!$L$8)),1/SUM(overview!$J$8:$L$8))</f>
        <v>2.0775238095238096</v>
      </c>
      <c r="O301" s="1">
        <f t="shared" si="71"/>
        <v>11.8</v>
      </c>
      <c r="P301" s="1">
        <f t="shared" si="72"/>
        <v>11.2</v>
      </c>
      <c r="Q301" s="1">
        <f t="shared" si="70"/>
        <v>0.42144913933362643</v>
      </c>
      <c r="R301" s="1">
        <v>0.501</v>
      </c>
      <c r="S301" s="1">
        <v>2.4990000000000001</v>
      </c>
      <c r="T301" s="1">
        <v>4</v>
      </c>
      <c r="U301" s="1">
        <v>6</v>
      </c>
      <c r="V301" s="1">
        <f t="shared" si="73"/>
        <v>0.30072028811524609</v>
      </c>
      <c r="W301" s="4">
        <v>1.1379999999999999</v>
      </c>
      <c r="X301" s="4">
        <v>1.8620000000000001</v>
      </c>
      <c r="Y301" s="1">
        <v>7</v>
      </c>
      <c r="Z301" s="1">
        <v>3</v>
      </c>
      <c r="AA301" s="1">
        <f t="shared" si="74"/>
        <v>0.26193033604419208</v>
      </c>
      <c r="AB301" s="1">
        <v>1.004</v>
      </c>
      <c r="AC301" s="1">
        <v>1.996</v>
      </c>
      <c r="AD301" s="1">
        <v>0.8</v>
      </c>
      <c r="AE301" s="1">
        <v>2.2000000000000002</v>
      </c>
      <c r="AF301" s="1">
        <f t="shared" si="76"/>
        <v>1.2210736224443017</v>
      </c>
      <c r="AH301" s="1">
        <f t="shared" si="78"/>
        <v>0.22312480021060155</v>
      </c>
      <c r="AI301" s="1">
        <f t="shared" si="79"/>
        <v>0.10212843738575897</v>
      </c>
      <c r="AJ301" s="1">
        <f t="shared" si="86"/>
        <v>1.4581541515051275</v>
      </c>
      <c r="AK301" s="1">
        <f t="shared" si="80"/>
        <v>646.91053314470093</v>
      </c>
      <c r="AL301" s="1" t="b">
        <f t="shared" si="81"/>
        <v>1</v>
      </c>
      <c r="AM301" s="1">
        <f t="shared" si="82"/>
        <v>3.6386647078706558</v>
      </c>
      <c r="AN301" s="1" t="b">
        <f t="shared" si="83"/>
        <v>0</v>
      </c>
      <c r="AO301" s="1">
        <v>9.4879999999999995</v>
      </c>
    </row>
    <row r="302" spans="1:41">
      <c r="A302" s="7">
        <v>299</v>
      </c>
      <c r="B302" s="7" t="s">
        <v>43</v>
      </c>
      <c r="C302" s="7" t="s">
        <v>44</v>
      </c>
      <c r="D302" s="7" t="s">
        <v>60</v>
      </c>
      <c r="E302" s="7" t="s">
        <v>61</v>
      </c>
      <c r="F302" s="2" t="b">
        <f t="shared" si="77"/>
        <v>0</v>
      </c>
      <c r="G302" s="2" t="b">
        <f t="shared" si="75"/>
        <v>1</v>
      </c>
      <c r="H302" s="1" t="s">
        <v>298</v>
      </c>
      <c r="J302" s="1" t="s">
        <v>209</v>
      </c>
      <c r="M302" s="1">
        <f>PRODUCT(SUM(PRODUCT(R302,overview!$J$8),PRODUCT(W302,overview!$K$8),PRODUCT(AB302,overview!$L$8)),1/SUM(overview!$J$8:$L$8))</f>
        <v>0.59959523809523807</v>
      </c>
      <c r="N302" s="1">
        <f>PRODUCT(SUM(PRODUCT(S302,overview!$J$8),PRODUCT(X302,overview!$K$8),PRODUCT(AC302,overview!$L$8)),1/SUM(overview!$J$8:$L$8))</f>
        <v>2.4004047619047619</v>
      </c>
      <c r="O302" s="1">
        <f t="shared" si="71"/>
        <v>6</v>
      </c>
      <c r="P302" s="1">
        <f t="shared" si="72"/>
        <v>28</v>
      </c>
      <c r="Q302" s="1">
        <f t="shared" si="70"/>
        <v>1.1656830362604189</v>
      </c>
      <c r="R302" s="1">
        <v>0.373</v>
      </c>
      <c r="S302" s="1">
        <v>2.6269999999999998</v>
      </c>
      <c r="T302" s="1">
        <v>0</v>
      </c>
      <c r="U302" s="1">
        <v>5</v>
      </c>
      <c r="V302" s="1" t="e">
        <f t="shared" si="73"/>
        <v>#DIV/0!</v>
      </c>
      <c r="W302" s="4">
        <v>0.71899999999999997</v>
      </c>
      <c r="X302" s="4">
        <v>2.2810000000000001</v>
      </c>
      <c r="Y302" s="1">
        <v>6</v>
      </c>
      <c r="Z302" s="1">
        <v>21</v>
      </c>
      <c r="AA302" s="1">
        <f t="shared" si="74"/>
        <v>1.1032441911442348</v>
      </c>
      <c r="AB302" s="1">
        <v>0.54800000000000004</v>
      </c>
      <c r="AC302" s="1">
        <v>2.452</v>
      </c>
      <c r="AD302" s="1">
        <v>0</v>
      </c>
      <c r="AE302" s="1">
        <v>2</v>
      </c>
      <c r="AF302" s="1" t="e">
        <f t="shared" si="76"/>
        <v>#DIV/0!</v>
      </c>
      <c r="AH302" s="1">
        <f t="shared" si="78"/>
        <v>0.2317928980990997</v>
      </c>
      <c r="AI302" s="1">
        <f t="shared" si="79"/>
        <v>9.9483496085868761E-2</v>
      </c>
      <c r="AJ302" s="1">
        <f t="shared" si="86"/>
        <v>1.3943604413567636</v>
      </c>
      <c r="AK302" s="1">
        <f t="shared" si="80"/>
        <v>354.25204516121806</v>
      </c>
      <c r="AL302" s="1" t="b">
        <f t="shared" si="81"/>
        <v>1</v>
      </c>
      <c r="AM302" s="1">
        <f t="shared" si="82"/>
        <v>3.3274755806510621</v>
      </c>
      <c r="AN302" s="1" t="b">
        <f t="shared" si="83"/>
        <v>0</v>
      </c>
      <c r="AO302" s="1">
        <v>9.4879999999999995</v>
      </c>
    </row>
    <row r="303" spans="1:41">
      <c r="A303" s="7">
        <v>300</v>
      </c>
      <c r="B303" s="7" t="s">
        <v>45</v>
      </c>
      <c r="C303" s="7" t="s">
        <v>46</v>
      </c>
      <c r="D303" s="7" t="s">
        <v>45</v>
      </c>
      <c r="E303" s="7" t="s">
        <v>46</v>
      </c>
      <c r="F303" s="2" t="b">
        <f t="shared" si="77"/>
        <v>0</v>
      </c>
      <c r="G303" s="2" t="b">
        <f t="shared" si="75"/>
        <v>0</v>
      </c>
      <c r="H303" s="1" t="s">
        <v>298</v>
      </c>
      <c r="I303" s="1" t="s">
        <v>243</v>
      </c>
      <c r="J303" s="1" t="s">
        <v>209</v>
      </c>
      <c r="M303" s="1">
        <f>PRODUCT(SUM(PRODUCT(R303,overview!$J$8),PRODUCT(W303,overview!$K$8),PRODUCT(AB303,overview!$L$8)),1/SUM(overview!$J$8:$L$8))</f>
        <v>1.0068809523809521</v>
      </c>
      <c r="N303" s="1">
        <f>PRODUCT(SUM(PRODUCT(S303,overview!$J$8),PRODUCT(X303,overview!$K$8),PRODUCT(AC303,overview!$L$8)),1/SUM(overview!$J$8:$L$8))</f>
        <v>1.9931190476190475</v>
      </c>
      <c r="O303" s="1">
        <f t="shared" si="71"/>
        <v>7</v>
      </c>
      <c r="P303" s="1">
        <f t="shared" si="72"/>
        <v>1</v>
      </c>
      <c r="Q303" s="1">
        <f t="shared" si="70"/>
        <v>7.2168361556852897E-2</v>
      </c>
      <c r="R303" s="1">
        <v>1.0109999999999999</v>
      </c>
      <c r="S303" s="1">
        <v>1.9890000000000001</v>
      </c>
      <c r="T303" s="1">
        <v>4</v>
      </c>
      <c r="U303" s="1">
        <v>0</v>
      </c>
      <c r="V303" s="1">
        <f t="shared" si="73"/>
        <v>0</v>
      </c>
      <c r="W303" s="4">
        <v>1.0049999999999999</v>
      </c>
      <c r="X303" s="4">
        <v>1.9950000000000001</v>
      </c>
      <c r="Y303" s="1">
        <v>3</v>
      </c>
      <c r="Z303" s="1">
        <v>1</v>
      </c>
      <c r="AA303" s="1">
        <f t="shared" si="74"/>
        <v>0.16791979949874683</v>
      </c>
      <c r="AB303" s="1">
        <v>1</v>
      </c>
      <c r="AC303" s="1">
        <v>2</v>
      </c>
      <c r="AD303" s="1">
        <v>0</v>
      </c>
      <c r="AE303" s="1">
        <v>0</v>
      </c>
      <c r="AF303" s="1" t="e">
        <f t="shared" si="76"/>
        <v>#DIV/0!</v>
      </c>
      <c r="AH303" s="1">
        <f t="shared" si="78"/>
        <v>0.22104817037343838</v>
      </c>
      <c r="AI303" s="1">
        <f t="shared" si="79"/>
        <v>9.5987233618138892E-2</v>
      </c>
      <c r="AJ303" s="1">
        <f t="shared" si="86"/>
        <v>1.0332654892434285</v>
      </c>
      <c r="AK303" s="1">
        <f t="shared" si="80"/>
        <v>304.65519393159826</v>
      </c>
      <c r="AL303" s="1" t="b">
        <f t="shared" si="81"/>
        <v>1</v>
      </c>
      <c r="AM303" s="1">
        <f t="shared" si="82"/>
        <v>3.094484842207208</v>
      </c>
      <c r="AN303" s="1" t="b">
        <f t="shared" si="83"/>
        <v>0</v>
      </c>
      <c r="AO303" s="1">
        <v>9.4879999999999995</v>
      </c>
    </row>
    <row r="304" spans="1:41">
      <c r="A304" s="7">
        <v>301</v>
      </c>
      <c r="B304" s="7" t="s">
        <v>36</v>
      </c>
      <c r="C304" s="7" t="s">
        <v>37</v>
      </c>
      <c r="D304" s="7" t="s">
        <v>72</v>
      </c>
      <c r="E304" s="7" t="s">
        <v>73</v>
      </c>
      <c r="F304" s="2" t="b">
        <f t="shared" si="77"/>
        <v>0</v>
      </c>
      <c r="G304" s="2" t="b">
        <f t="shared" si="75"/>
        <v>1</v>
      </c>
      <c r="H304" s="1" t="s">
        <v>298</v>
      </c>
      <c r="I304" s="1" t="s">
        <v>243</v>
      </c>
      <c r="J304" s="1" t="s">
        <v>209</v>
      </c>
      <c r="K304" s="1" t="s">
        <v>34</v>
      </c>
      <c r="L304" s="1" t="s">
        <v>34</v>
      </c>
      <c r="M304" s="1">
        <f>PRODUCT(SUM(PRODUCT(R304,overview!$J$8),PRODUCT(W304,overview!$K$8),PRODUCT(AB304,overview!$L$8)),1/SUM(overview!$J$8:$L$8))</f>
        <v>0.56719047619047613</v>
      </c>
      <c r="N304" s="1">
        <f>PRODUCT(SUM(PRODUCT(S304,overview!$J$8),PRODUCT(X304,overview!$K$8),PRODUCT(AC304,overview!$L$8)),1/SUM(overview!$J$8:$L$8))</f>
        <v>2.4328095238095235</v>
      </c>
      <c r="O304" s="1">
        <f t="shared" si="71"/>
        <v>3</v>
      </c>
      <c r="P304" s="1">
        <f t="shared" si="72"/>
        <v>1</v>
      </c>
      <c r="Q304" s="1">
        <f t="shared" si="70"/>
        <v>7.7714054558385023E-2</v>
      </c>
      <c r="R304" s="1">
        <v>1</v>
      </c>
      <c r="S304" s="1">
        <v>2</v>
      </c>
      <c r="T304" s="1">
        <v>1</v>
      </c>
      <c r="U304" s="1">
        <v>0</v>
      </c>
      <c r="V304" s="1">
        <f t="shared" si="73"/>
        <v>0</v>
      </c>
      <c r="W304" s="4">
        <v>0.33300000000000002</v>
      </c>
      <c r="X304" s="4">
        <v>2.6669999999999998</v>
      </c>
      <c r="Y304" s="1">
        <v>2</v>
      </c>
      <c r="Z304" s="1">
        <v>0</v>
      </c>
      <c r="AA304" s="1">
        <f t="shared" si="74"/>
        <v>0</v>
      </c>
      <c r="AB304" s="1">
        <v>0.83099999999999996</v>
      </c>
      <c r="AC304" s="1">
        <v>2.169</v>
      </c>
      <c r="AD304" s="1">
        <v>0</v>
      </c>
      <c r="AE304" s="1">
        <v>1</v>
      </c>
      <c r="AF304" s="1" t="e">
        <f t="shared" si="76"/>
        <v>#DIV/0!</v>
      </c>
      <c r="AH304" s="1">
        <f t="shared" si="78"/>
        <v>0.18377214992930022</v>
      </c>
      <c r="AI304" s="1">
        <f t="shared" si="79"/>
        <v>9.8810387548084147E-2</v>
      </c>
      <c r="AJ304" s="1">
        <f t="shared" si="86"/>
        <v>1.033265489243429</v>
      </c>
      <c r="AK304" s="1">
        <f t="shared" si="80"/>
        <v>303.74119269611708</v>
      </c>
      <c r="AL304" s="1" t="b">
        <f t="shared" si="81"/>
        <v>1</v>
      </c>
      <c r="AM304" s="1">
        <f t="shared" si="82"/>
        <v>3.1969047568167062</v>
      </c>
      <c r="AN304" s="1" t="b">
        <f t="shared" si="83"/>
        <v>0</v>
      </c>
      <c r="AO304" s="1">
        <v>9.4879999999999995</v>
      </c>
    </row>
    <row r="305" spans="1:41">
      <c r="A305" s="7">
        <v>302</v>
      </c>
      <c r="B305" s="7" t="s">
        <v>53</v>
      </c>
      <c r="C305" s="7" t="s">
        <v>33</v>
      </c>
      <c r="D305" s="7" t="s">
        <v>47</v>
      </c>
      <c r="E305" s="7" t="s">
        <v>48</v>
      </c>
      <c r="F305" s="2" t="b">
        <f t="shared" si="77"/>
        <v>1</v>
      </c>
      <c r="G305" s="2" t="b">
        <f t="shared" si="75"/>
        <v>1</v>
      </c>
      <c r="H305" s="1" t="s">
        <v>298</v>
      </c>
      <c r="I305" s="1" t="s">
        <v>243</v>
      </c>
      <c r="J305" s="1" t="s">
        <v>209</v>
      </c>
      <c r="K305" s="1" t="s">
        <v>34</v>
      </c>
      <c r="L305" s="1" t="s">
        <v>210</v>
      </c>
      <c r="M305" s="1">
        <f>PRODUCT(SUM(PRODUCT(R305,overview!$J$8),PRODUCT(W305,overview!$K$8),PRODUCT(AB305,overview!$L$8)),1/SUM(overview!$J$8:$L$8))</f>
        <v>1.056095238095238</v>
      </c>
      <c r="N305" s="1">
        <f>PRODUCT(SUM(PRODUCT(S305,overview!$J$8),PRODUCT(X305,overview!$K$8),PRODUCT(AC305,overview!$L$8)),1/SUM(overview!$J$8:$L$8))</f>
        <v>1.943904761904762</v>
      </c>
      <c r="O305" s="1">
        <f t="shared" si="71"/>
        <v>15</v>
      </c>
      <c r="P305" s="1">
        <f t="shared" si="72"/>
        <v>3</v>
      </c>
      <c r="Q305" s="1">
        <f t="shared" si="70"/>
        <v>0.10865709666356374</v>
      </c>
      <c r="R305" s="1">
        <v>1</v>
      </c>
      <c r="S305" s="1">
        <v>2</v>
      </c>
      <c r="T305" s="1">
        <v>6</v>
      </c>
      <c r="U305" s="1">
        <v>0</v>
      </c>
      <c r="V305" s="1">
        <f t="shared" si="73"/>
        <v>0</v>
      </c>
      <c r="W305" s="4">
        <v>1.091</v>
      </c>
      <c r="X305" s="4">
        <v>1.909</v>
      </c>
      <c r="Y305" s="1">
        <v>9</v>
      </c>
      <c r="Z305" s="1">
        <v>2</v>
      </c>
      <c r="AA305" s="1">
        <f t="shared" si="74"/>
        <v>0.12700075664978752</v>
      </c>
      <c r="AB305" s="1">
        <v>0.89900000000000002</v>
      </c>
      <c r="AC305" s="1">
        <v>2.101</v>
      </c>
      <c r="AD305" s="1">
        <v>0</v>
      </c>
      <c r="AE305" s="1">
        <v>1</v>
      </c>
      <c r="AF305" s="1" t="e">
        <f t="shared" si="76"/>
        <v>#DIV/0!</v>
      </c>
      <c r="AH305" s="1">
        <f t="shared" si="78"/>
        <v>0.18053101853724907</v>
      </c>
      <c r="AI305" s="1">
        <f t="shared" si="79"/>
        <v>9.3320921573190621E-2</v>
      </c>
      <c r="AJ305" s="1">
        <f t="shared" si="86"/>
        <v>1.033265489243429</v>
      </c>
      <c r="AK305" s="1">
        <f t="shared" si="80"/>
        <v>223.07951214927562</v>
      </c>
      <c r="AL305" s="1" t="b">
        <f t="shared" si="81"/>
        <v>1</v>
      </c>
      <c r="AM305" s="1">
        <f t="shared" si="82"/>
        <v>2.2157659462209676</v>
      </c>
      <c r="AN305" s="1" t="b">
        <f t="shared" si="83"/>
        <v>0</v>
      </c>
      <c r="AO305" s="1">
        <v>9.4879999999999995</v>
      </c>
    </row>
    <row r="306" spans="1:41">
      <c r="A306" s="7">
        <v>303</v>
      </c>
      <c r="B306" s="7" t="s">
        <v>101</v>
      </c>
      <c r="C306" s="7" t="s">
        <v>29</v>
      </c>
      <c r="D306" s="7" t="s">
        <v>28</v>
      </c>
      <c r="E306" s="7" t="s">
        <v>29</v>
      </c>
      <c r="F306" s="2" t="b">
        <f t="shared" si="77"/>
        <v>0</v>
      </c>
      <c r="G306" s="2" t="b">
        <f t="shared" si="75"/>
        <v>1</v>
      </c>
      <c r="H306" s="1" t="s">
        <v>298</v>
      </c>
      <c r="I306" s="1" t="s">
        <v>207</v>
      </c>
      <c r="M306" s="1">
        <f>PRODUCT(SUM(PRODUCT(R306,overview!$J$8),PRODUCT(W306,overview!$K$8),PRODUCT(AB306,overview!$L$8)),1/SUM(overview!$J$8:$L$8))</f>
        <v>0.66700000000000004</v>
      </c>
      <c r="N306" s="1">
        <f>PRODUCT(SUM(PRODUCT(S306,overview!$J$8),PRODUCT(X306,overview!$K$8),PRODUCT(AC306,overview!$L$8)),1/SUM(overview!$J$8:$L$8))</f>
        <v>2.3330000000000002</v>
      </c>
      <c r="O306" s="1">
        <f t="shared" si="71"/>
        <v>16</v>
      </c>
      <c r="P306" s="1">
        <f t="shared" si="72"/>
        <v>0</v>
      </c>
      <c r="Q306" s="1">
        <f t="shared" si="70"/>
        <v>0</v>
      </c>
      <c r="R306" s="1">
        <v>0.66700000000000004</v>
      </c>
      <c r="S306" s="1">
        <v>2.3330000000000002</v>
      </c>
      <c r="T306" s="1">
        <v>5</v>
      </c>
      <c r="U306" s="1">
        <v>0</v>
      </c>
      <c r="V306" s="1">
        <f t="shared" si="73"/>
        <v>0</v>
      </c>
      <c r="W306" s="4">
        <v>0.66700000000000004</v>
      </c>
      <c r="X306" s="4">
        <v>2.3330000000000002</v>
      </c>
      <c r="Y306" s="1">
        <v>10</v>
      </c>
      <c r="Z306" s="1">
        <v>0</v>
      </c>
      <c r="AA306" s="1">
        <f t="shared" si="74"/>
        <v>0</v>
      </c>
      <c r="AB306" s="1">
        <v>0.66700000000000004</v>
      </c>
      <c r="AC306" s="1">
        <v>2.3330000000000002</v>
      </c>
      <c r="AD306" s="1">
        <v>1</v>
      </c>
      <c r="AE306" s="1">
        <v>0</v>
      </c>
      <c r="AF306" s="1">
        <f t="shared" si="76"/>
        <v>0</v>
      </c>
      <c r="AH306" s="1">
        <f t="shared" si="78"/>
        <v>0.15697251307192489</v>
      </c>
      <c r="AI306" s="1">
        <f t="shared" si="79"/>
        <v>5.4716082649043547E-2</v>
      </c>
      <c r="AJ306" s="1">
        <f t="shared" si="86"/>
        <v>1.131793795194775</v>
      </c>
      <c r="AK306" s="1">
        <f t="shared" si="80"/>
        <v>178.23192557602979</v>
      </c>
      <c r="AL306" s="1" t="b">
        <f t="shared" si="81"/>
        <v>1</v>
      </c>
      <c r="AM306" s="1">
        <f t="shared" si="82"/>
        <v>1.3104800634733265</v>
      </c>
      <c r="AN306" s="1" t="b">
        <f t="shared" si="83"/>
        <v>0</v>
      </c>
      <c r="AO306" s="1">
        <v>9.4879999999999995</v>
      </c>
    </row>
    <row r="307" spans="1:41">
      <c r="A307" s="7">
        <v>304</v>
      </c>
      <c r="B307" s="7" t="s">
        <v>64</v>
      </c>
      <c r="C307" s="7" t="s">
        <v>2</v>
      </c>
      <c r="D307" s="7" t="s">
        <v>64</v>
      </c>
      <c r="E307" s="7" t="s">
        <v>2</v>
      </c>
      <c r="F307" s="2" t="b">
        <f t="shared" si="77"/>
        <v>0</v>
      </c>
      <c r="G307" s="2" t="b">
        <f t="shared" si="75"/>
        <v>0</v>
      </c>
      <c r="H307" s="1" t="s">
        <v>298</v>
      </c>
      <c r="I307" s="1" t="s">
        <v>183</v>
      </c>
      <c r="M307" s="1">
        <f>PRODUCT(SUM(PRODUCT(R307,overview!$J$8),PRODUCT(W307,overview!$K$8),PRODUCT(AB307,overview!$L$8)),1/SUM(overview!$J$8:$L$8))</f>
        <v>0.37285714285714289</v>
      </c>
      <c r="N307" s="1">
        <f>PRODUCT(SUM(PRODUCT(S307,overview!$J$8),PRODUCT(X307,overview!$K$8),PRODUCT(AC307,overview!$L$8)),1/SUM(overview!$J$8:$L$8))</f>
        <v>2.6271428571428568</v>
      </c>
      <c r="O307" s="1">
        <f t="shared" si="71"/>
        <v>6.2</v>
      </c>
      <c r="P307" s="1">
        <f t="shared" si="72"/>
        <v>5.8</v>
      </c>
      <c r="Q307" s="1">
        <f t="shared" si="70"/>
        <v>0.13276851023522604</v>
      </c>
      <c r="R307" s="1">
        <v>0.33300000000000002</v>
      </c>
      <c r="S307" s="1">
        <v>2.6669999999999998</v>
      </c>
      <c r="T307" s="1">
        <v>2</v>
      </c>
      <c r="U307" s="1">
        <v>1</v>
      </c>
      <c r="V307" s="1">
        <f t="shared" si="73"/>
        <v>6.2429696287964007E-2</v>
      </c>
      <c r="W307" s="4">
        <v>0.39500000000000002</v>
      </c>
      <c r="X307" s="4">
        <v>2.605</v>
      </c>
      <c r="Y307" s="1">
        <v>4.2</v>
      </c>
      <c r="Z307" s="1">
        <v>4.8</v>
      </c>
      <c r="AA307" s="1">
        <f t="shared" si="74"/>
        <v>0.17329311763092953</v>
      </c>
      <c r="AB307" s="1">
        <v>0.33300000000000002</v>
      </c>
      <c r="AC307" s="1">
        <v>2.6669999999999998</v>
      </c>
      <c r="AD307" s="1">
        <v>0</v>
      </c>
      <c r="AE307" s="1">
        <v>0</v>
      </c>
      <c r="AF307" s="1" t="e">
        <f t="shared" si="76"/>
        <v>#DIV/0!</v>
      </c>
      <c r="AH307" s="1">
        <f t="shared" si="78"/>
        <v>9.4776482107804677E-2</v>
      </c>
      <c r="AI307" s="1">
        <f t="shared" si="79"/>
        <v>6.7722044333345638E-2</v>
      </c>
      <c r="AJ307" s="1">
        <f t="shared" si="86"/>
        <v>0.45884447962010283</v>
      </c>
      <c r="AK307" s="1">
        <f t="shared" si="80"/>
        <v>125.36731813109412</v>
      </c>
      <c r="AL307" s="1" t="b">
        <f t="shared" si="81"/>
        <v>1</v>
      </c>
      <c r="AM307" s="1">
        <f t="shared" si="82"/>
        <v>0.99571369157096412</v>
      </c>
      <c r="AN307" s="1" t="b">
        <f t="shared" si="83"/>
        <v>0</v>
      </c>
      <c r="AO307" s="1">
        <v>9.4879999999999995</v>
      </c>
    </row>
    <row r="308" spans="1:41">
      <c r="A308" s="7">
        <v>305</v>
      </c>
      <c r="B308" s="7" t="s">
        <v>83</v>
      </c>
      <c r="C308" s="7" t="s">
        <v>61</v>
      </c>
      <c r="D308" s="7" t="s">
        <v>83</v>
      </c>
      <c r="E308" s="7" t="s">
        <v>61</v>
      </c>
      <c r="F308" s="2" t="b">
        <f t="shared" si="77"/>
        <v>0</v>
      </c>
      <c r="G308" s="2" t="b">
        <f t="shared" si="75"/>
        <v>0</v>
      </c>
      <c r="H308" s="1" t="s">
        <v>298</v>
      </c>
      <c r="I308" s="1" t="s">
        <v>183</v>
      </c>
      <c r="M308" s="1">
        <f>PRODUCT(SUM(PRODUCT(R308,overview!$J$8),PRODUCT(W308,overview!$K$8),PRODUCT(AB308,overview!$L$8)),1/SUM(overview!$J$8:$L$8))</f>
        <v>0.63035714285714284</v>
      </c>
      <c r="N308" s="1">
        <f>PRODUCT(SUM(PRODUCT(S308,overview!$J$8),PRODUCT(X308,overview!$K$8),PRODUCT(AC308,overview!$L$8)),1/SUM(overview!$J$8:$L$8))</f>
        <v>2.3696428571428569</v>
      </c>
      <c r="O308" s="1">
        <f t="shared" si="71"/>
        <v>10.5</v>
      </c>
      <c r="P308" s="1">
        <f t="shared" si="72"/>
        <v>5.5</v>
      </c>
      <c r="Q308" s="1">
        <f t="shared" si="70"/>
        <v>0.13934043851150105</v>
      </c>
      <c r="R308" s="1">
        <v>1</v>
      </c>
      <c r="S308" s="1">
        <v>2</v>
      </c>
      <c r="T308" s="1">
        <v>4</v>
      </c>
      <c r="U308" s="1">
        <v>0</v>
      </c>
      <c r="V308" s="1">
        <f t="shared" si="73"/>
        <v>0</v>
      </c>
      <c r="W308" s="4">
        <v>0.42499999999999999</v>
      </c>
      <c r="X308" s="4">
        <v>2.5750000000000002</v>
      </c>
      <c r="Y308" s="1">
        <v>6.5</v>
      </c>
      <c r="Z308" s="1">
        <v>5.5</v>
      </c>
      <c r="AA308" s="1">
        <f t="shared" si="74"/>
        <v>0.13965646004480958</v>
      </c>
      <c r="AB308" s="1">
        <v>1</v>
      </c>
      <c r="AC308" s="1">
        <v>2</v>
      </c>
      <c r="AD308" s="1">
        <v>0</v>
      </c>
      <c r="AE308" s="1">
        <v>0</v>
      </c>
      <c r="AF308" s="1" t="e">
        <f t="shared" si="76"/>
        <v>#DIV/0!</v>
      </c>
      <c r="AH308" s="1">
        <f t="shared" si="78"/>
        <v>8.0797262912755324E-2</v>
      </c>
      <c r="AI308" s="1">
        <f t="shared" si="79"/>
        <v>6.6321245044636781E-2</v>
      </c>
      <c r="AJ308" s="1">
        <f t="shared" si="86"/>
        <v>0.40847052473300693</v>
      </c>
      <c r="AK308" s="1">
        <f t="shared" si="80"/>
        <v>64.122859526384417</v>
      </c>
      <c r="AL308" s="1" t="b">
        <f t="shared" si="81"/>
        <v>1</v>
      </c>
      <c r="AM308" s="1">
        <f t="shared" si="82"/>
        <v>0.54328504298080393</v>
      </c>
      <c r="AN308" s="1" t="b">
        <f t="shared" si="83"/>
        <v>0</v>
      </c>
      <c r="AO308" s="1">
        <v>9.4879999999999995</v>
      </c>
    </row>
    <row r="309" spans="1:41">
      <c r="A309" s="7">
        <v>306</v>
      </c>
      <c r="B309" s="7" t="s">
        <v>85</v>
      </c>
      <c r="C309" s="7" t="s">
        <v>86</v>
      </c>
      <c r="D309" s="7" t="s">
        <v>85</v>
      </c>
      <c r="E309" s="7" t="s">
        <v>86</v>
      </c>
      <c r="F309" s="2" t="b">
        <f t="shared" si="77"/>
        <v>0</v>
      </c>
      <c r="G309" s="2" t="b">
        <f t="shared" si="75"/>
        <v>0</v>
      </c>
      <c r="H309" s="1" t="s">
        <v>298</v>
      </c>
      <c r="I309" s="1" t="s">
        <v>183</v>
      </c>
      <c r="M309" s="1">
        <f>PRODUCT(SUM(PRODUCT(R309,overview!$J$8),PRODUCT(W309,overview!$K$8),PRODUCT(AB309,overview!$L$8)),1/SUM(overview!$J$8:$L$8))</f>
        <v>0</v>
      </c>
      <c r="N309" s="1">
        <f>PRODUCT(SUM(PRODUCT(S309,overview!$J$8),PRODUCT(X309,overview!$K$8),PRODUCT(AC309,overview!$L$8)),1/SUM(overview!$J$8:$L$8))</f>
        <v>3</v>
      </c>
      <c r="O309" s="1">
        <f t="shared" si="71"/>
        <v>0</v>
      </c>
      <c r="P309" s="1">
        <f t="shared" si="72"/>
        <v>0</v>
      </c>
      <c r="Q309" s="1" t="e">
        <f t="shared" si="70"/>
        <v>#DIV/0!</v>
      </c>
      <c r="R309" s="1">
        <v>0</v>
      </c>
      <c r="S309" s="1">
        <v>3</v>
      </c>
      <c r="T309" s="1">
        <v>0</v>
      </c>
      <c r="U309" s="1">
        <v>0</v>
      </c>
      <c r="V309" s="1" t="e">
        <f t="shared" si="73"/>
        <v>#DIV/0!</v>
      </c>
      <c r="W309" s="4">
        <v>0</v>
      </c>
      <c r="X309" s="4">
        <v>3</v>
      </c>
      <c r="Y309" s="1">
        <v>0</v>
      </c>
      <c r="Z309" s="1">
        <v>0</v>
      </c>
      <c r="AA309" s="1" t="e">
        <f t="shared" si="74"/>
        <v>#DIV/0!</v>
      </c>
      <c r="AB309" s="1">
        <v>0</v>
      </c>
      <c r="AC309" s="1">
        <v>3</v>
      </c>
      <c r="AD309" s="1">
        <v>0</v>
      </c>
      <c r="AE309" s="1">
        <v>0</v>
      </c>
      <c r="AF309" s="1" t="e">
        <f t="shared" si="76"/>
        <v>#DIV/0!</v>
      </c>
      <c r="AH309" s="1">
        <f t="shared" si="78"/>
        <v>0.10110121503571125</v>
      </c>
      <c r="AI309" s="1">
        <f t="shared" si="79"/>
        <v>6.8043874786055933E-2</v>
      </c>
      <c r="AJ309" s="1">
        <f t="shared" si="86"/>
        <v>0.28065818068922693</v>
      </c>
      <c r="AK309" s="1">
        <f t="shared" si="80"/>
        <v>14.825067324424634</v>
      </c>
      <c r="AL309" s="1" t="b">
        <f t="shared" si="81"/>
        <v>1</v>
      </c>
      <c r="AM309" s="1">
        <f t="shared" si="82"/>
        <v>0.13853462833021216</v>
      </c>
      <c r="AN309" s="1" t="b">
        <f t="shared" si="83"/>
        <v>0</v>
      </c>
      <c r="AO309" s="1">
        <v>9.4879999999999995</v>
      </c>
    </row>
    <row r="310" spans="1:41">
      <c r="A310" s="7">
        <v>307</v>
      </c>
      <c r="B310" s="7" t="s">
        <v>30</v>
      </c>
      <c r="C310" s="7" t="s">
        <v>31</v>
      </c>
      <c r="D310" s="7" t="s">
        <v>30</v>
      </c>
      <c r="E310" s="7" t="s">
        <v>31</v>
      </c>
      <c r="F310" s="2" t="b">
        <f t="shared" si="77"/>
        <v>0</v>
      </c>
      <c r="G310" s="2" t="b">
        <f t="shared" si="75"/>
        <v>0</v>
      </c>
      <c r="H310" s="1" t="s">
        <v>298</v>
      </c>
      <c r="I310" s="1" t="s">
        <v>183</v>
      </c>
      <c r="M310" s="1">
        <f>PRODUCT(SUM(PRODUCT(R310,overview!$J$8),PRODUCT(W310,overview!$K$8),PRODUCT(AB310,overview!$L$8)),1/SUM(overview!$J$8:$L$8))</f>
        <v>1</v>
      </c>
      <c r="N310" s="1">
        <f>PRODUCT(SUM(PRODUCT(S310,overview!$J$8),PRODUCT(X310,overview!$K$8),PRODUCT(AC310,overview!$L$8)),1/SUM(overview!$J$8:$L$8))</f>
        <v>2</v>
      </c>
      <c r="O310" s="1">
        <f t="shared" si="71"/>
        <v>9</v>
      </c>
      <c r="P310" s="1">
        <f t="shared" si="72"/>
        <v>0</v>
      </c>
      <c r="Q310" s="1">
        <f t="shared" si="70"/>
        <v>0</v>
      </c>
      <c r="R310" s="1">
        <v>1</v>
      </c>
      <c r="S310" s="1">
        <v>2</v>
      </c>
      <c r="T310" s="1">
        <v>3</v>
      </c>
      <c r="U310" s="1">
        <v>0</v>
      </c>
      <c r="V310" s="1">
        <f t="shared" si="73"/>
        <v>0</v>
      </c>
      <c r="W310" s="4">
        <v>1</v>
      </c>
      <c r="X310" s="4">
        <v>2</v>
      </c>
      <c r="Y310" s="1">
        <v>6</v>
      </c>
      <c r="Z310" s="1">
        <v>0</v>
      </c>
      <c r="AA310" s="1">
        <f t="shared" si="74"/>
        <v>0</v>
      </c>
      <c r="AB310" s="1">
        <v>1</v>
      </c>
      <c r="AC310" s="1">
        <v>2</v>
      </c>
      <c r="AD310" s="1">
        <v>0</v>
      </c>
      <c r="AE310" s="1">
        <v>0</v>
      </c>
      <c r="AF310" s="1" t="e">
        <f t="shared" si="76"/>
        <v>#DIV/0!</v>
      </c>
      <c r="AH310" s="1">
        <f t="shared" si="78"/>
        <v>9.6817515231954643E-2</v>
      </c>
      <c r="AI310" s="1">
        <f t="shared" si="79"/>
        <v>8.18392247636235E-2</v>
      </c>
      <c r="AJ310" s="1">
        <f t="shared" si="86"/>
        <v>0.14284879417150426</v>
      </c>
      <c r="AK310" s="1">
        <f t="shared" si="80"/>
        <v>6.4947806425888732</v>
      </c>
      <c r="AL310" s="1" t="b">
        <f t="shared" si="81"/>
        <v>0</v>
      </c>
      <c r="AM310" s="1">
        <f t="shared" si="82"/>
        <v>3.9712255763402086E-2</v>
      </c>
      <c r="AN310" s="1" t="b">
        <f t="shared" si="83"/>
        <v>0</v>
      </c>
      <c r="AO310" s="1">
        <v>9.4879999999999995</v>
      </c>
    </row>
    <row r="311" spans="1:41">
      <c r="A311" s="7">
        <v>308</v>
      </c>
      <c r="B311" s="7" t="s">
        <v>51</v>
      </c>
      <c r="C311" s="7" t="s">
        <v>52</v>
      </c>
      <c r="D311" s="7" t="s">
        <v>51</v>
      </c>
      <c r="E311" s="7" t="s">
        <v>52</v>
      </c>
      <c r="F311" s="2" t="b">
        <f t="shared" si="77"/>
        <v>0</v>
      </c>
      <c r="G311" s="2" t="b">
        <f t="shared" si="75"/>
        <v>0</v>
      </c>
      <c r="H311" s="1" t="s">
        <v>298</v>
      </c>
      <c r="J311" s="1" t="s">
        <v>209</v>
      </c>
      <c r="M311" s="1">
        <f>PRODUCT(SUM(PRODUCT(R311,overview!$J$8),PRODUCT(W311,overview!$K$8),PRODUCT(AB311,overview!$L$8)),1/SUM(overview!$J$8:$L$8))</f>
        <v>0.33299999999999996</v>
      </c>
      <c r="N311" s="1">
        <f>PRODUCT(SUM(PRODUCT(S311,overview!$J$8),PRODUCT(X311,overview!$K$8),PRODUCT(AC311,overview!$L$8)),1/SUM(overview!$J$8:$L$8))</f>
        <v>2.6669999999999998</v>
      </c>
      <c r="O311" s="1">
        <f t="shared" si="71"/>
        <v>10</v>
      </c>
      <c r="P311" s="1">
        <f t="shared" si="72"/>
        <v>0</v>
      </c>
      <c r="Q311" s="1">
        <f t="shared" si="70"/>
        <v>0</v>
      </c>
      <c r="R311" s="1">
        <v>0.33300000000000002</v>
      </c>
      <c r="S311" s="1">
        <v>2.6669999999999998</v>
      </c>
      <c r="T311" s="1">
        <v>7</v>
      </c>
      <c r="U311" s="1">
        <v>0</v>
      </c>
      <c r="V311" s="1">
        <f t="shared" si="73"/>
        <v>0</v>
      </c>
      <c r="W311" s="4">
        <v>0.33300000000000002</v>
      </c>
      <c r="X311" s="4">
        <v>2.6669999999999998</v>
      </c>
      <c r="Y311" s="1">
        <v>3</v>
      </c>
      <c r="Z311" s="1">
        <v>0</v>
      </c>
      <c r="AA311" s="1">
        <f t="shared" si="74"/>
        <v>0</v>
      </c>
      <c r="AB311" s="1">
        <v>0.33300000000000002</v>
      </c>
      <c r="AC311" s="1">
        <v>2.6669999999999998</v>
      </c>
      <c r="AD311" s="1">
        <v>0</v>
      </c>
      <c r="AE311" s="1">
        <v>0</v>
      </c>
      <c r="AF311" s="1" t="e">
        <f t="shared" si="76"/>
        <v>#DIV/0!</v>
      </c>
      <c r="AH311" s="1">
        <f t="shared" si="78"/>
        <v>0.10153093786750066</v>
      </c>
      <c r="AI311" s="1">
        <f t="shared" si="79"/>
        <v>8.9393761465379543E-2</v>
      </c>
      <c r="AJ311" s="1">
        <f t="shared" si="86"/>
        <v>0.13459097727010499</v>
      </c>
      <c r="AK311" s="1">
        <f t="shared" si="80"/>
        <v>2.0964219028836548</v>
      </c>
      <c r="AL311" s="1" t="b">
        <f t="shared" si="81"/>
        <v>0</v>
      </c>
      <c r="AM311" s="1">
        <f t="shared" si="82"/>
        <v>5.6029630857300075E-7</v>
      </c>
      <c r="AN311" s="1" t="b">
        <f t="shared" si="83"/>
        <v>0</v>
      </c>
      <c r="AO311" s="1">
        <v>9.4879999999999995</v>
      </c>
    </row>
    <row r="312" spans="1:41">
      <c r="A312" s="7">
        <v>309</v>
      </c>
      <c r="B312" s="7" t="s">
        <v>101</v>
      </c>
      <c r="C312" s="7" t="s">
        <v>29</v>
      </c>
      <c r="D312" s="7" t="s">
        <v>101</v>
      </c>
      <c r="E312" s="7" t="s">
        <v>29</v>
      </c>
      <c r="F312" s="2" t="b">
        <f t="shared" si="77"/>
        <v>0</v>
      </c>
      <c r="G312" s="2" t="b">
        <f t="shared" si="75"/>
        <v>0</v>
      </c>
      <c r="H312" s="1" t="s">
        <v>298</v>
      </c>
      <c r="I312" s="1" t="s">
        <v>183</v>
      </c>
      <c r="M312" s="1">
        <f>PRODUCT(SUM(PRODUCT(R312,overview!$J$8),PRODUCT(W312,overview!$K$8),PRODUCT(AB312,overview!$L$8)),1/SUM(overview!$J$8:$L$8))</f>
        <v>0.67976190476190479</v>
      </c>
      <c r="N312" s="1">
        <f>PRODUCT(SUM(PRODUCT(S312,overview!$J$8),PRODUCT(X312,overview!$K$8),PRODUCT(AC312,overview!$L$8)),1/SUM(overview!$J$8:$L$8))</f>
        <v>2.320238095238095</v>
      </c>
      <c r="O312" s="1">
        <f t="shared" si="71"/>
        <v>12</v>
      </c>
      <c r="P312" s="1">
        <f t="shared" si="72"/>
        <v>2</v>
      </c>
      <c r="Q312" s="1">
        <f t="shared" si="70"/>
        <v>4.8828459038823324E-2</v>
      </c>
      <c r="R312" s="1">
        <v>0.68600000000000005</v>
      </c>
      <c r="S312" s="1">
        <v>2.3140000000000001</v>
      </c>
      <c r="T312" s="1">
        <v>5</v>
      </c>
      <c r="U312" s="1">
        <v>1</v>
      </c>
      <c r="V312" s="1">
        <f t="shared" si="73"/>
        <v>5.9291270527225597E-2</v>
      </c>
      <c r="W312" s="4">
        <v>0.67700000000000005</v>
      </c>
      <c r="X312" s="4">
        <v>2.323</v>
      </c>
      <c r="Y312" s="1">
        <v>7</v>
      </c>
      <c r="Z312" s="1">
        <v>1</v>
      </c>
      <c r="AA312" s="1">
        <f t="shared" si="74"/>
        <v>4.1633355882172068E-2</v>
      </c>
      <c r="AB312" s="1">
        <v>0.66700000000000004</v>
      </c>
      <c r="AC312" s="1">
        <v>2.3330000000000002</v>
      </c>
      <c r="AD312" s="1">
        <v>0</v>
      </c>
      <c r="AE312" s="1">
        <v>0</v>
      </c>
      <c r="AF312" s="1" t="e">
        <f t="shared" si="76"/>
        <v>#DIV/0!</v>
      </c>
      <c r="AH312" s="1">
        <f t="shared" si="78"/>
        <v>7.9341931100725099E-2</v>
      </c>
      <c r="AI312" s="1">
        <f t="shared" si="79"/>
        <v>9.7414209447729438E-2</v>
      </c>
      <c r="AJ312" s="1">
        <f t="shared" si="86"/>
        <v>0.15997360105595773</v>
      </c>
      <c r="AK312" s="1">
        <f t="shared" si="80"/>
        <v>0.62947075768355942</v>
      </c>
      <c r="AL312" s="1" t="b">
        <f t="shared" si="81"/>
        <v>0</v>
      </c>
      <c r="AM312" s="1">
        <f t="shared" si="82"/>
        <v>3.5990374099635014E-2</v>
      </c>
      <c r="AN312" s="1" t="b">
        <f t="shared" si="83"/>
        <v>0</v>
      </c>
      <c r="AO312" s="1">
        <v>9.4879999999999995</v>
      </c>
    </row>
    <row r="313" spans="1:41">
      <c r="A313" s="7">
        <v>310</v>
      </c>
      <c r="B313" s="7" t="s">
        <v>62</v>
      </c>
      <c r="C313" s="7" t="s">
        <v>48</v>
      </c>
      <c r="D313" s="7" t="s">
        <v>138</v>
      </c>
      <c r="E313" s="7" t="s">
        <v>33</v>
      </c>
      <c r="F313" s="2" t="b">
        <f t="shared" si="77"/>
        <v>0</v>
      </c>
      <c r="G313" s="2" t="b">
        <f t="shared" si="75"/>
        <v>1</v>
      </c>
      <c r="H313" s="1" t="s">
        <v>298</v>
      </c>
      <c r="I313" s="1" t="s">
        <v>183</v>
      </c>
      <c r="M313" s="1">
        <f>PRODUCT(SUM(PRODUCT(R313,overview!$J$8),PRODUCT(W313,overview!$K$8),PRODUCT(AB313,overview!$L$8)),1/SUM(overview!$J$8:$L$8))</f>
        <v>0.92121428571428576</v>
      </c>
      <c r="N313" s="1">
        <f>PRODUCT(SUM(PRODUCT(S313,overview!$J$8),PRODUCT(X313,overview!$K$8),PRODUCT(AC313,overview!$L$8)),1/SUM(overview!$J$8:$L$8))</f>
        <v>2.078785714285714</v>
      </c>
      <c r="O313" s="1">
        <f t="shared" si="71"/>
        <v>15</v>
      </c>
      <c r="P313" s="1">
        <f t="shared" si="72"/>
        <v>15</v>
      </c>
      <c r="Q313" s="1">
        <f t="shared" si="70"/>
        <v>0.44315019070198958</v>
      </c>
      <c r="R313" s="1">
        <v>0.78100000000000003</v>
      </c>
      <c r="S313" s="1">
        <v>2.2189999999999999</v>
      </c>
      <c r="T313" s="1">
        <v>6.5</v>
      </c>
      <c r="U313" s="1">
        <v>7.5</v>
      </c>
      <c r="V313" s="1">
        <f t="shared" si="73"/>
        <v>0.40610808749610017</v>
      </c>
      <c r="W313" s="4">
        <v>0.99099999999999999</v>
      </c>
      <c r="X313" s="4">
        <v>2.0089999999999999</v>
      </c>
      <c r="Y313" s="1">
        <v>7.5</v>
      </c>
      <c r="Z313" s="1">
        <v>6.5</v>
      </c>
      <c r="AA313" s="1">
        <f t="shared" si="74"/>
        <v>0.4275095404015265</v>
      </c>
      <c r="AB313" s="1">
        <v>1</v>
      </c>
      <c r="AC313" s="1">
        <v>2</v>
      </c>
      <c r="AD313" s="1">
        <v>1</v>
      </c>
      <c r="AE313" s="1">
        <v>1</v>
      </c>
      <c r="AF313" s="1">
        <f t="shared" si="76"/>
        <v>0.44315019070198958</v>
      </c>
      <c r="AH313" s="1">
        <f t="shared" si="78"/>
        <v>6.6721735476890739E-2</v>
      </c>
      <c r="AI313" s="1">
        <f t="shared" si="79"/>
        <v>0.10904575684447326</v>
      </c>
      <c r="AJ313" s="1">
        <f t="shared" si="86"/>
        <v>0.15997360105595773</v>
      </c>
      <c r="AK313" s="1">
        <f t="shared" si="80"/>
        <v>0.40100699294069475</v>
      </c>
      <c r="AL313" s="1" t="b">
        <f t="shared" si="81"/>
        <v>0</v>
      </c>
      <c r="AM313" s="1">
        <f t="shared" si="82"/>
        <v>8.9684157203685014E-2</v>
      </c>
      <c r="AN313" s="1" t="b">
        <f t="shared" si="83"/>
        <v>0</v>
      </c>
      <c r="AO313" s="1">
        <v>9.4879999999999995</v>
      </c>
    </row>
    <row r="314" spans="1:41">
      <c r="A314" s="7">
        <v>311</v>
      </c>
      <c r="B314" s="7" t="s">
        <v>64</v>
      </c>
      <c r="C314" s="7" t="s">
        <v>2</v>
      </c>
      <c r="D314" s="7" t="s">
        <v>64</v>
      </c>
      <c r="E314" s="7" t="s">
        <v>2</v>
      </c>
      <c r="F314" s="2" t="b">
        <f t="shared" si="77"/>
        <v>0</v>
      </c>
      <c r="G314" s="2" t="b">
        <f t="shared" si="75"/>
        <v>0</v>
      </c>
      <c r="H314" s="1" t="s">
        <v>298</v>
      </c>
      <c r="I314" s="1" t="s">
        <v>193</v>
      </c>
      <c r="M314" s="1">
        <f>PRODUCT(SUM(PRODUCT(R314,overview!$J$8),PRODUCT(W314,overview!$K$8),PRODUCT(AB314,overview!$L$8)),1/SUM(overview!$J$8:$L$8))</f>
        <v>0.33299999999999996</v>
      </c>
      <c r="N314" s="1">
        <f>PRODUCT(SUM(PRODUCT(S314,overview!$J$8),PRODUCT(X314,overview!$K$8),PRODUCT(AC314,overview!$L$8)),1/SUM(overview!$J$8:$L$8))</f>
        <v>2.6669999999999998</v>
      </c>
      <c r="O314" s="1">
        <f t="shared" si="71"/>
        <v>2</v>
      </c>
      <c r="P314" s="1">
        <f t="shared" si="72"/>
        <v>0</v>
      </c>
      <c r="Q314" s="1">
        <f t="shared" si="70"/>
        <v>0</v>
      </c>
      <c r="R314" s="1">
        <v>0.33300000000000002</v>
      </c>
      <c r="S314" s="1">
        <v>2.6669999999999998</v>
      </c>
      <c r="T314" s="1">
        <v>0</v>
      </c>
      <c r="U314" s="1">
        <v>0</v>
      </c>
      <c r="V314" s="1" t="e">
        <f t="shared" si="73"/>
        <v>#DIV/0!</v>
      </c>
      <c r="W314" s="4">
        <v>0.33300000000000002</v>
      </c>
      <c r="X314" s="4">
        <v>2.6669999999999998</v>
      </c>
      <c r="Y314" s="1">
        <v>2</v>
      </c>
      <c r="Z314" s="1">
        <v>0</v>
      </c>
      <c r="AA314" s="1">
        <f t="shared" si="74"/>
        <v>0</v>
      </c>
      <c r="AB314" s="1">
        <v>0.33300000000000002</v>
      </c>
      <c r="AC314" s="1">
        <v>2.6669999999999998</v>
      </c>
      <c r="AD314" s="1">
        <v>0</v>
      </c>
      <c r="AE314" s="1">
        <v>0</v>
      </c>
      <c r="AF314" s="1" t="e">
        <f t="shared" si="76"/>
        <v>#DIV/0!</v>
      </c>
      <c r="AH314" s="1">
        <f t="shared" si="78"/>
        <v>0.10045973037561</v>
      </c>
      <c r="AI314" s="1">
        <f t="shared" si="79"/>
        <v>0.12748043869777118</v>
      </c>
      <c r="AJ314" s="1">
        <f t="shared" si="86"/>
        <v>0.15997360105595776</v>
      </c>
      <c r="AK314" s="1">
        <f t="shared" si="80"/>
        <v>0.23258683416593051</v>
      </c>
      <c r="AL314" s="1" t="b">
        <f t="shared" si="81"/>
        <v>0</v>
      </c>
      <c r="AM314" s="1">
        <f t="shared" si="82"/>
        <v>0.18260611499005489</v>
      </c>
      <c r="AN314" s="1" t="b">
        <f t="shared" si="83"/>
        <v>0</v>
      </c>
      <c r="AO314" s="1">
        <v>9.4879999999999995</v>
      </c>
    </row>
    <row r="315" spans="1:41">
      <c r="A315" s="7">
        <v>312</v>
      </c>
      <c r="B315" s="7" t="s">
        <v>36</v>
      </c>
      <c r="C315" s="7" t="s">
        <v>37</v>
      </c>
      <c r="D315" s="7" t="s">
        <v>36</v>
      </c>
      <c r="E315" s="7" t="s">
        <v>37</v>
      </c>
      <c r="F315" s="2" t="b">
        <f t="shared" si="77"/>
        <v>0</v>
      </c>
      <c r="G315" s="2" t="b">
        <f t="shared" si="75"/>
        <v>0</v>
      </c>
      <c r="H315" s="1" t="s">
        <v>298</v>
      </c>
      <c r="I315" s="1" t="s">
        <v>295</v>
      </c>
      <c r="J315" s="1" t="s">
        <v>209</v>
      </c>
      <c r="M315" s="1">
        <f>PRODUCT(SUM(PRODUCT(R315,overview!$J$8),PRODUCT(W315,overview!$K$8),PRODUCT(AB315,overview!$L$8)),1/SUM(overview!$J$8:$L$8))</f>
        <v>0.99035714285714282</v>
      </c>
      <c r="N315" s="1">
        <f>PRODUCT(SUM(PRODUCT(S315,overview!$J$8),PRODUCT(X315,overview!$K$8),PRODUCT(AC315,overview!$L$8)),1/SUM(overview!$J$8:$L$8))</f>
        <v>2.0096428571428571</v>
      </c>
      <c r="O315" s="1">
        <f t="shared" si="71"/>
        <v>7</v>
      </c>
      <c r="P315" s="1">
        <f t="shared" si="72"/>
        <v>4</v>
      </c>
      <c r="Q315" s="1">
        <f t="shared" si="70"/>
        <v>0.28160146233720074</v>
      </c>
      <c r="R315" s="1">
        <v>1</v>
      </c>
      <c r="S315" s="1">
        <v>2</v>
      </c>
      <c r="T315" s="1">
        <v>0</v>
      </c>
      <c r="U315" s="1">
        <v>0</v>
      </c>
      <c r="V315" s="1" t="e">
        <f t="shared" si="73"/>
        <v>#DIV/0!</v>
      </c>
      <c r="W315" s="4">
        <v>0.98499999999999999</v>
      </c>
      <c r="X315" s="4">
        <v>2.0150000000000001</v>
      </c>
      <c r="Y315" s="1">
        <v>7</v>
      </c>
      <c r="Z315" s="1">
        <v>4</v>
      </c>
      <c r="AA315" s="1">
        <f t="shared" si="74"/>
        <v>0.27933356965615025</v>
      </c>
      <c r="AB315" s="1">
        <v>1</v>
      </c>
      <c r="AC315" s="1">
        <v>2</v>
      </c>
      <c r="AD315" s="1">
        <v>0</v>
      </c>
      <c r="AE315" s="1">
        <v>0</v>
      </c>
      <c r="AF315" s="1" t="e">
        <f t="shared" si="76"/>
        <v>#DIV/0!</v>
      </c>
      <c r="AH315" s="1">
        <f t="shared" si="78"/>
        <v>0.10137177400604511</v>
      </c>
      <c r="AI315" s="1">
        <f t="shared" si="79"/>
        <v>0.12529179850822622</v>
      </c>
      <c r="AJ315" s="1">
        <f t="shared" si="86"/>
        <v>0.14387731210489346</v>
      </c>
      <c r="AK315" s="1">
        <f t="shared" si="80"/>
        <v>6.3950185050349564E-2</v>
      </c>
      <c r="AL315" s="1" t="b">
        <f t="shared" si="81"/>
        <v>0</v>
      </c>
      <c r="AM315" s="1">
        <f t="shared" si="82"/>
        <v>0.19834269191992429</v>
      </c>
      <c r="AN315" s="1" t="b">
        <f t="shared" si="83"/>
        <v>0</v>
      </c>
      <c r="AO315" s="1">
        <v>9.4879999999999995</v>
      </c>
    </row>
    <row r="316" spans="1:41">
      <c r="A316" s="7">
        <v>313</v>
      </c>
      <c r="B316" s="7" t="s">
        <v>30</v>
      </c>
      <c r="C316" s="7" t="s">
        <v>31</v>
      </c>
      <c r="D316" s="7" t="s">
        <v>30</v>
      </c>
      <c r="E316" s="7" t="s">
        <v>31</v>
      </c>
      <c r="F316" s="2" t="b">
        <f t="shared" si="77"/>
        <v>0</v>
      </c>
      <c r="G316" s="2" t="b">
        <f t="shared" si="75"/>
        <v>0</v>
      </c>
      <c r="H316" s="1" t="s">
        <v>298</v>
      </c>
      <c r="I316" s="1" t="s">
        <v>183</v>
      </c>
      <c r="M316" s="1">
        <f>PRODUCT(SUM(PRODUCT(R316,overview!$J$8),PRODUCT(W316,overview!$K$8),PRODUCT(AB316,overview!$L$8)),1/SUM(overview!$J$8:$L$8))</f>
        <v>1.0069761904761902</v>
      </c>
      <c r="N316" s="1">
        <f>PRODUCT(SUM(PRODUCT(S316,overview!$J$8),PRODUCT(X316,overview!$K$8),PRODUCT(AC316,overview!$L$8)),1/SUM(overview!$J$8:$L$8))</f>
        <v>1.9930238095238095</v>
      </c>
      <c r="O316" s="1">
        <f t="shared" si="71"/>
        <v>11</v>
      </c>
      <c r="P316" s="1">
        <f t="shared" si="72"/>
        <v>2</v>
      </c>
      <c r="Q316" s="1">
        <f t="shared" si="70"/>
        <v>9.1863719445642075E-2</v>
      </c>
      <c r="R316" s="1">
        <v>1.0189999999999999</v>
      </c>
      <c r="S316" s="1">
        <v>1.9810000000000001</v>
      </c>
      <c r="T316" s="1">
        <v>3</v>
      </c>
      <c r="U316" s="1">
        <v>1</v>
      </c>
      <c r="V316" s="1">
        <f t="shared" si="73"/>
        <v>0.17146222446575801</v>
      </c>
      <c r="W316" s="4">
        <v>1.0009999999999999</v>
      </c>
      <c r="X316" s="4">
        <v>1.9990000000000001</v>
      </c>
      <c r="Y316" s="1">
        <v>8</v>
      </c>
      <c r="Z316" s="1">
        <v>1</v>
      </c>
      <c r="AA316" s="1">
        <f t="shared" si="74"/>
        <v>6.2593796898449211E-2</v>
      </c>
      <c r="AB316" s="1">
        <v>1</v>
      </c>
      <c r="AC316" s="1">
        <v>2</v>
      </c>
      <c r="AD316" s="1">
        <v>0</v>
      </c>
      <c r="AE316" s="1">
        <v>0</v>
      </c>
      <c r="AF316" s="1" t="e">
        <f t="shared" si="76"/>
        <v>#DIV/0!</v>
      </c>
      <c r="AH316" s="1">
        <f t="shared" si="78"/>
        <v>0.11780983016844798</v>
      </c>
      <c r="AI316" s="1">
        <f t="shared" si="79"/>
        <v>0.15642078942668336</v>
      </c>
      <c r="AJ316" s="1">
        <f t="shared" si="86"/>
        <v>0.16108417805200531</v>
      </c>
      <c r="AK316" s="1">
        <f t="shared" si="80"/>
        <v>7.210723390035762E-3</v>
      </c>
      <c r="AL316" s="1" t="b">
        <f t="shared" si="81"/>
        <v>0</v>
      </c>
      <c r="AM316" s="1">
        <f t="shared" si="82"/>
        <v>6.7672275370271207E-2</v>
      </c>
      <c r="AN316" s="1" t="b">
        <f t="shared" si="83"/>
        <v>0</v>
      </c>
      <c r="AO316" s="1">
        <v>9.4879999999999995</v>
      </c>
    </row>
    <row r="317" spans="1:41">
      <c r="A317" s="7">
        <v>314</v>
      </c>
      <c r="B317" s="7" t="s">
        <v>93</v>
      </c>
      <c r="C317" s="7" t="s">
        <v>52</v>
      </c>
      <c r="D317" s="7" t="s">
        <v>51</v>
      </c>
      <c r="E317" s="7" t="s">
        <v>52</v>
      </c>
      <c r="F317" s="2" t="b">
        <f t="shared" si="77"/>
        <v>1</v>
      </c>
      <c r="G317" s="2" t="b">
        <f t="shared" si="75"/>
        <v>0</v>
      </c>
      <c r="H317" s="1" t="s">
        <v>298</v>
      </c>
      <c r="I317" s="1" t="s">
        <v>202</v>
      </c>
      <c r="M317" s="1">
        <f>PRODUCT(SUM(PRODUCT(R317,overview!$J$8),PRODUCT(W317,overview!$K$8),PRODUCT(AB317,overview!$L$8)),1/SUM(overview!$J$8:$L$8))</f>
        <v>0.33299999999999996</v>
      </c>
      <c r="N317" s="1">
        <f>PRODUCT(SUM(PRODUCT(S317,overview!$J$8),PRODUCT(X317,overview!$K$8),PRODUCT(AC317,overview!$L$8)),1/SUM(overview!$J$8:$L$8))</f>
        <v>2.6669999999999998</v>
      </c>
      <c r="O317" s="1">
        <f t="shared" si="71"/>
        <v>10</v>
      </c>
      <c r="P317" s="1">
        <f t="shared" si="72"/>
        <v>2</v>
      </c>
      <c r="Q317" s="1">
        <f t="shared" si="70"/>
        <v>2.4971878515185602E-2</v>
      </c>
      <c r="R317" s="1">
        <v>0.33300000000000002</v>
      </c>
      <c r="S317" s="1">
        <v>2.6669999999999998</v>
      </c>
      <c r="T317" s="1">
        <v>3</v>
      </c>
      <c r="U317" s="1">
        <v>1</v>
      </c>
      <c r="V317" s="1">
        <f t="shared" si="73"/>
        <v>4.1619797525309338E-2</v>
      </c>
      <c r="W317" s="4">
        <v>0.33300000000000002</v>
      </c>
      <c r="X317" s="4">
        <v>2.6669999999999998</v>
      </c>
      <c r="Y317" s="1">
        <v>6</v>
      </c>
      <c r="Z317" s="1">
        <v>1</v>
      </c>
      <c r="AA317" s="1">
        <f t="shared" si="74"/>
        <v>2.0809898762654669E-2</v>
      </c>
      <c r="AB317" s="1">
        <v>0.33300000000000002</v>
      </c>
      <c r="AC317" s="1">
        <v>2.6669999999999998</v>
      </c>
      <c r="AD317" s="1">
        <v>1</v>
      </c>
      <c r="AE317" s="1">
        <v>0</v>
      </c>
      <c r="AF317" s="1">
        <f t="shared" si="76"/>
        <v>0</v>
      </c>
      <c r="AH317" s="1">
        <f t="shared" si="78"/>
        <v>0.12571822741848007</v>
      </c>
      <c r="AI317" s="1">
        <f t="shared" si="79"/>
        <v>0.15757575757575759</v>
      </c>
      <c r="AJ317" s="1">
        <f t="shared" si="86"/>
        <v>0.14387731210489349</v>
      </c>
      <c r="AK317" s="1">
        <f t="shared" si="80"/>
        <v>0.12469776639752791</v>
      </c>
      <c r="AL317" s="1" t="b">
        <f t="shared" si="81"/>
        <v>0</v>
      </c>
      <c r="AM317" s="1">
        <f t="shared" si="82"/>
        <v>2.1382662686392894E-3</v>
      </c>
      <c r="AN317" s="1" t="b">
        <f t="shared" si="83"/>
        <v>0</v>
      </c>
      <c r="AO317" s="1">
        <v>9.4879999999999995</v>
      </c>
    </row>
    <row r="318" spans="1:41">
      <c r="A318" s="7">
        <v>315</v>
      </c>
      <c r="B318" s="7" t="s">
        <v>79</v>
      </c>
      <c r="C318" s="7" t="s">
        <v>48</v>
      </c>
      <c r="D318" s="7" t="s">
        <v>79</v>
      </c>
      <c r="E318" s="7" t="s">
        <v>48</v>
      </c>
      <c r="F318" s="2" t="b">
        <f t="shared" si="77"/>
        <v>0</v>
      </c>
      <c r="G318" s="2" t="b">
        <f t="shared" si="75"/>
        <v>0</v>
      </c>
      <c r="H318" s="1" t="s">
        <v>298</v>
      </c>
      <c r="I318" s="1" t="s">
        <v>193</v>
      </c>
      <c r="M318" s="1">
        <f>PRODUCT(SUM(PRODUCT(R318,overview!$J$8),PRODUCT(W318,overview!$K$8),PRODUCT(AB318,overview!$L$8)),1/SUM(overview!$J$8:$L$8))</f>
        <v>1.0340238095238095</v>
      </c>
      <c r="N318" s="1">
        <f>PRODUCT(SUM(PRODUCT(S318,overview!$J$8),PRODUCT(X318,overview!$K$8),PRODUCT(AC318,overview!$L$8)),1/SUM(overview!$J$8:$L$8))</f>
        <v>1.9659761904761903</v>
      </c>
      <c r="O318" s="1">
        <f t="shared" si="71"/>
        <v>19</v>
      </c>
      <c r="P318" s="1">
        <f t="shared" si="72"/>
        <v>2</v>
      </c>
      <c r="Q318" s="1">
        <f t="shared" si="70"/>
        <v>5.5364155505086853E-2</v>
      </c>
      <c r="R318" s="1">
        <v>0.97799999999999998</v>
      </c>
      <c r="S318" s="1">
        <v>2.0219999999999998</v>
      </c>
      <c r="T318" s="1">
        <v>6</v>
      </c>
      <c r="U318" s="1">
        <v>2</v>
      </c>
      <c r="V318" s="1">
        <f t="shared" si="73"/>
        <v>0.16122650840751732</v>
      </c>
      <c r="W318" s="4">
        <v>1.052</v>
      </c>
      <c r="X318" s="4">
        <v>1.948</v>
      </c>
      <c r="Y318" s="1">
        <v>13</v>
      </c>
      <c r="Z318" s="1">
        <v>0</v>
      </c>
      <c r="AA318" s="1">
        <f t="shared" si="74"/>
        <v>0</v>
      </c>
      <c r="AB318" s="1">
        <v>1.333</v>
      </c>
      <c r="AC318" s="1">
        <v>1.667</v>
      </c>
      <c r="AD318" s="1">
        <v>0</v>
      </c>
      <c r="AE318" s="1">
        <v>0</v>
      </c>
      <c r="AF318" s="1" t="e">
        <f t="shared" si="76"/>
        <v>#DIV/0!</v>
      </c>
      <c r="AH318" s="1">
        <f t="shared" si="78"/>
        <v>0.1008036686579078</v>
      </c>
      <c r="AI318" s="1">
        <f t="shared" si="79"/>
        <v>7.2404453806801078E-2</v>
      </c>
      <c r="AJ318" s="1">
        <f t="shared" si="86"/>
        <v>0</v>
      </c>
      <c r="AK318" s="1">
        <f t="shared" si="80"/>
        <v>0.37632163843507455</v>
      </c>
      <c r="AL318" s="1" t="b">
        <f t="shared" si="81"/>
        <v>0</v>
      </c>
      <c r="AM318" s="1">
        <f t="shared" si="82"/>
        <v>2.7476942463094695E-2</v>
      </c>
      <c r="AN318" s="1" t="b">
        <f t="shared" si="83"/>
        <v>0</v>
      </c>
      <c r="AO318" s="1">
        <v>9.4879999999999995</v>
      </c>
    </row>
    <row r="319" spans="1:41">
      <c r="A319" s="7">
        <v>316</v>
      </c>
      <c r="B319" s="7" t="s">
        <v>45</v>
      </c>
      <c r="C319" s="7" t="s">
        <v>46</v>
      </c>
      <c r="D319" s="7" t="s">
        <v>45</v>
      </c>
      <c r="E319" s="7" t="s">
        <v>46</v>
      </c>
      <c r="F319" s="2" t="b">
        <f t="shared" si="77"/>
        <v>0</v>
      </c>
      <c r="G319" s="2" t="b">
        <f t="shared" si="75"/>
        <v>0</v>
      </c>
      <c r="H319" s="1" t="s">
        <v>298</v>
      </c>
      <c r="I319" s="1" t="s">
        <v>183</v>
      </c>
      <c r="M319" s="1">
        <f>PRODUCT(SUM(PRODUCT(R319,overview!$J$8),PRODUCT(W319,overview!$K$8),PRODUCT(AB319,overview!$L$8)),1/SUM(overview!$J$8:$L$8))</f>
        <v>1.0173571428571428</v>
      </c>
      <c r="N319" s="1">
        <f>PRODUCT(SUM(PRODUCT(S319,overview!$J$8),PRODUCT(X319,overview!$K$8),PRODUCT(AC319,overview!$L$8)),1/SUM(overview!$J$8:$L$8))</f>
        <v>1.9826428571428572</v>
      </c>
      <c r="O319" s="1">
        <f t="shared" si="71"/>
        <v>7</v>
      </c>
      <c r="P319" s="1">
        <f t="shared" si="72"/>
        <v>1</v>
      </c>
      <c r="Q319" s="1">
        <f t="shared" si="70"/>
        <v>7.330454608618675E-2</v>
      </c>
      <c r="R319" s="1">
        <v>1</v>
      </c>
      <c r="S319" s="1">
        <v>2</v>
      </c>
      <c r="T319" s="1">
        <v>0</v>
      </c>
      <c r="U319" s="1">
        <v>0</v>
      </c>
      <c r="V319" s="1" t="e">
        <f t="shared" si="73"/>
        <v>#DIV/0!</v>
      </c>
      <c r="W319" s="4">
        <v>1.0269999999999999</v>
      </c>
      <c r="X319" s="4">
        <v>1.9730000000000001</v>
      </c>
      <c r="Y319" s="1">
        <v>7</v>
      </c>
      <c r="Z319" s="1">
        <v>1</v>
      </c>
      <c r="AA319" s="1">
        <f t="shared" si="74"/>
        <v>7.4361016580986164E-2</v>
      </c>
      <c r="AB319" s="1">
        <v>1</v>
      </c>
      <c r="AC319" s="1">
        <v>2</v>
      </c>
      <c r="AD319" s="1">
        <v>0</v>
      </c>
      <c r="AE319" s="1">
        <v>0</v>
      </c>
      <c r="AF319" s="1" t="e">
        <f t="shared" si="76"/>
        <v>#DIV/0!</v>
      </c>
      <c r="AH319" s="1">
        <f t="shared" si="78"/>
        <v>0.10655502883737017</v>
      </c>
      <c r="AI319" s="1">
        <f t="shared" si="79"/>
        <v>5.614903520110362E-2</v>
      </c>
      <c r="AJ319" s="1">
        <f t="shared" si="86"/>
        <v>0</v>
      </c>
      <c r="AK319" s="1">
        <f t="shared" si="80"/>
        <v>0.74666460606916307</v>
      </c>
      <c r="AL319" s="1" t="b">
        <f t="shared" si="81"/>
        <v>0</v>
      </c>
      <c r="AM319" s="1">
        <f t="shared" si="82"/>
        <v>0.27971243290025788</v>
      </c>
      <c r="AN319" s="1" t="b">
        <f t="shared" si="83"/>
        <v>0</v>
      </c>
      <c r="AO319" s="1">
        <v>9.4879999999999995</v>
      </c>
    </row>
    <row r="320" spans="1:41">
      <c r="A320" s="7">
        <v>317</v>
      </c>
      <c r="B320" s="7" t="s">
        <v>90</v>
      </c>
      <c r="C320" s="7" t="s">
        <v>91</v>
      </c>
      <c r="D320" s="7" t="s">
        <v>90</v>
      </c>
      <c r="E320" s="7" t="s">
        <v>91</v>
      </c>
      <c r="F320" s="2" t="b">
        <f t="shared" si="77"/>
        <v>0</v>
      </c>
      <c r="G320" s="2" t="b">
        <f t="shared" si="75"/>
        <v>0</v>
      </c>
      <c r="H320" s="1" t="s">
        <v>298</v>
      </c>
      <c r="I320" s="1" t="s">
        <v>183</v>
      </c>
      <c r="M320" s="1">
        <f>PRODUCT(SUM(PRODUCT(R320,overview!$J$8),PRODUCT(W320,overview!$K$8),PRODUCT(AB320,overview!$L$8)),1/SUM(overview!$J$8:$L$8))</f>
        <v>7.092857142857141E-2</v>
      </c>
      <c r="N320" s="1">
        <f>PRODUCT(SUM(PRODUCT(S320,overview!$J$8),PRODUCT(X320,overview!$K$8),PRODUCT(AC320,overview!$L$8)),1/SUM(overview!$J$8:$L$8))</f>
        <v>2.9290714285714285</v>
      </c>
      <c r="O320" s="1">
        <f t="shared" si="71"/>
        <v>1.5</v>
      </c>
      <c r="P320" s="1">
        <f t="shared" si="72"/>
        <v>9.5</v>
      </c>
      <c r="Q320" s="1">
        <f t="shared" si="70"/>
        <v>0.15336405979466916</v>
      </c>
      <c r="R320" s="1">
        <v>4.4999999999999998E-2</v>
      </c>
      <c r="S320" s="1">
        <v>2.9550000000000001</v>
      </c>
      <c r="T320" s="1">
        <v>0</v>
      </c>
      <c r="U320" s="1">
        <v>2</v>
      </c>
      <c r="V320" s="1" t="e">
        <f t="shared" si="73"/>
        <v>#DIV/0!</v>
      </c>
      <c r="W320" s="4">
        <v>8.6999999999999994E-2</v>
      </c>
      <c r="X320" s="4">
        <v>2.9129999999999998</v>
      </c>
      <c r="Y320" s="1">
        <v>1.5</v>
      </c>
      <c r="Z320" s="1">
        <v>7.5</v>
      </c>
      <c r="AA320" s="1">
        <f t="shared" si="74"/>
        <v>0.14933058702368693</v>
      </c>
      <c r="AB320" s="1">
        <v>0</v>
      </c>
      <c r="AC320" s="1">
        <v>3</v>
      </c>
      <c r="AD320" s="1">
        <v>0</v>
      </c>
      <c r="AE320" s="1">
        <v>0</v>
      </c>
      <c r="AF320" s="1" t="e">
        <f t="shared" si="76"/>
        <v>#DIV/0!</v>
      </c>
      <c r="AH320" s="1">
        <f t="shared" si="78"/>
        <v>0.10016253233906558</v>
      </c>
      <c r="AI320" s="1">
        <f t="shared" si="79"/>
        <v>5.614903520110362E-2</v>
      </c>
      <c r="AJ320" s="1">
        <f t="shared" si="86"/>
        <v>0</v>
      </c>
      <c r="AK320" s="1">
        <f t="shared" si="80"/>
        <v>1.3138262181545524</v>
      </c>
      <c r="AL320" s="1" t="b">
        <f t="shared" si="81"/>
        <v>0</v>
      </c>
      <c r="AM320" s="1">
        <f t="shared" si="82"/>
        <v>1.2165062742916539</v>
      </c>
      <c r="AN320" s="1" t="b">
        <f t="shared" si="83"/>
        <v>0</v>
      </c>
      <c r="AO320" s="1">
        <v>9.4879999999999995</v>
      </c>
    </row>
    <row r="321" spans="1:41">
      <c r="A321" s="7">
        <v>318</v>
      </c>
      <c r="B321" s="7" t="s">
        <v>58</v>
      </c>
      <c r="C321" s="7" t="s">
        <v>59</v>
      </c>
      <c r="D321" s="7" t="s">
        <v>58</v>
      </c>
      <c r="E321" s="7" t="s">
        <v>59</v>
      </c>
      <c r="F321" s="2" t="b">
        <f t="shared" si="77"/>
        <v>0</v>
      </c>
      <c r="G321" s="2" t="b">
        <f t="shared" si="75"/>
        <v>0</v>
      </c>
      <c r="H321" s="1" t="s">
        <v>298</v>
      </c>
      <c r="I321" s="1" t="s">
        <v>193</v>
      </c>
      <c r="J321" s="1" t="s">
        <v>209</v>
      </c>
      <c r="M321" s="1">
        <f>PRODUCT(SUM(PRODUCT(R321,overview!$J$8),PRODUCT(W321,overview!$K$8),PRODUCT(AB321,overview!$L$8)),1/SUM(overview!$J$8:$L$8))</f>
        <v>0.375</v>
      </c>
      <c r="N321" s="1">
        <f>PRODUCT(SUM(PRODUCT(S321,overview!$J$8),PRODUCT(X321,overview!$K$8),PRODUCT(AC321,overview!$L$8)),1/SUM(overview!$J$8:$L$8))</f>
        <v>2.625</v>
      </c>
      <c r="O321" s="1">
        <f t="shared" si="71"/>
        <v>4</v>
      </c>
      <c r="P321" s="1">
        <f t="shared" si="72"/>
        <v>2</v>
      </c>
      <c r="Q321" s="1">
        <f t="shared" si="70"/>
        <v>7.1428571428571425E-2</v>
      </c>
      <c r="R321" s="1">
        <v>0.375</v>
      </c>
      <c r="S321" s="1">
        <v>2.625</v>
      </c>
      <c r="T321" s="1">
        <v>0</v>
      </c>
      <c r="U321" s="1">
        <v>0</v>
      </c>
      <c r="V321" s="1" t="e">
        <f t="shared" si="73"/>
        <v>#DIV/0!</v>
      </c>
      <c r="W321" s="4">
        <v>0.375</v>
      </c>
      <c r="X321" s="4">
        <v>2.625</v>
      </c>
      <c r="Y321" s="1">
        <v>4</v>
      </c>
      <c r="Z321" s="1">
        <v>2</v>
      </c>
      <c r="AA321" s="1">
        <f t="shared" si="74"/>
        <v>7.1428571428571425E-2</v>
      </c>
      <c r="AB321" s="1">
        <v>0.375</v>
      </c>
      <c r="AC321" s="1">
        <v>2.625</v>
      </c>
      <c r="AD321" s="1">
        <v>0</v>
      </c>
      <c r="AE321" s="1">
        <v>0</v>
      </c>
      <c r="AF321" s="1" t="e">
        <f t="shared" si="76"/>
        <v>#DIV/0!</v>
      </c>
      <c r="AH321" s="1">
        <f t="shared" si="78"/>
        <v>9.6190440852976566E-2</v>
      </c>
      <c r="AI321" s="1">
        <f t="shared" si="79"/>
        <v>4.0766857646540325E-2</v>
      </c>
      <c r="AJ321" s="1">
        <f t="shared" si="86"/>
        <v>0</v>
      </c>
      <c r="AK321" s="1">
        <f t="shared" si="80"/>
        <v>1.0443986133410352</v>
      </c>
      <c r="AL321" s="1" t="b">
        <f t="shared" si="81"/>
        <v>0</v>
      </c>
      <c r="AM321" s="1">
        <f t="shared" si="82"/>
        <v>2.5515909972122066</v>
      </c>
      <c r="AN321" s="1" t="b">
        <f t="shared" si="83"/>
        <v>0</v>
      </c>
      <c r="AO321" s="1">
        <v>9.4879999999999995</v>
      </c>
    </row>
    <row r="322" spans="1:41">
      <c r="A322" s="7">
        <v>319</v>
      </c>
      <c r="B322" s="7" t="s">
        <v>53</v>
      </c>
      <c r="C322" s="7" t="s">
        <v>33</v>
      </c>
      <c r="D322" s="7" t="s">
        <v>53</v>
      </c>
      <c r="E322" s="7" t="s">
        <v>33</v>
      </c>
      <c r="F322" s="2" t="b">
        <f t="shared" si="77"/>
        <v>0</v>
      </c>
      <c r="G322" s="2" t="b">
        <f t="shared" si="75"/>
        <v>0</v>
      </c>
      <c r="H322" s="1" t="s">
        <v>298</v>
      </c>
      <c r="I322" s="1" t="s">
        <v>183</v>
      </c>
      <c r="M322" s="1">
        <f>PRODUCT(SUM(PRODUCT(R322,overview!$J$8),PRODUCT(W322,overview!$K$8),PRODUCT(AB322,overview!$L$8)),1/SUM(overview!$J$8:$L$8))</f>
        <v>0.99935714285714283</v>
      </c>
      <c r="N322" s="1">
        <f>PRODUCT(SUM(PRODUCT(S322,overview!$J$8),PRODUCT(X322,overview!$K$8),PRODUCT(AC322,overview!$L$8)),1/SUM(overview!$J$8:$L$8))</f>
        <v>2.0006428571428567</v>
      </c>
      <c r="O322" s="1">
        <f t="shared" si="71"/>
        <v>10</v>
      </c>
      <c r="P322" s="1">
        <f t="shared" si="72"/>
        <v>2</v>
      </c>
      <c r="Q322" s="1">
        <f t="shared" si="70"/>
        <v>9.990360241350997E-2</v>
      </c>
      <c r="R322" s="1">
        <v>1</v>
      </c>
      <c r="S322" s="1">
        <v>2</v>
      </c>
      <c r="T322" s="1">
        <v>4</v>
      </c>
      <c r="U322" s="1">
        <v>0</v>
      </c>
      <c r="V322" s="1">
        <f t="shared" si="73"/>
        <v>0</v>
      </c>
      <c r="W322" s="4">
        <v>0.999</v>
      </c>
      <c r="X322" s="4">
        <v>2.0009999999999999</v>
      </c>
      <c r="Y322" s="1">
        <v>6</v>
      </c>
      <c r="Z322" s="1">
        <v>2</v>
      </c>
      <c r="AA322" s="1">
        <f t="shared" si="74"/>
        <v>0.16641679160419789</v>
      </c>
      <c r="AB322" s="1">
        <v>1</v>
      </c>
      <c r="AC322" s="1">
        <v>2</v>
      </c>
      <c r="AD322" s="1">
        <v>0</v>
      </c>
      <c r="AE322" s="1">
        <v>0</v>
      </c>
      <c r="AF322" s="1" t="e">
        <f t="shared" si="76"/>
        <v>#DIV/0!</v>
      </c>
      <c r="AH322" s="1">
        <f t="shared" si="78"/>
        <v>0.11189960021820571</v>
      </c>
      <c r="AI322" s="1">
        <f t="shared" si="79"/>
        <v>3.7295861775361795E-2</v>
      </c>
      <c r="AJ322" s="1">
        <f>(SUM(AE$317:AE328)*SUM(AB$317:AB328))/(SUM(AD$317:AD328)*SUM(AC$317:AC328))</f>
        <v>0</v>
      </c>
      <c r="AK322" s="1">
        <f t="shared" si="80"/>
        <v>0.84029570763293759</v>
      </c>
      <c r="AL322" s="1" t="b">
        <f t="shared" si="81"/>
        <v>0</v>
      </c>
      <c r="AM322" s="1">
        <f t="shared" si="82"/>
        <v>4.3877107338034129</v>
      </c>
      <c r="AN322" s="1" t="b">
        <f t="shared" si="83"/>
        <v>0</v>
      </c>
      <c r="AO322" s="1">
        <v>9.4879999999999995</v>
      </c>
    </row>
    <row r="323" spans="1:41">
      <c r="A323" s="7">
        <v>320</v>
      </c>
      <c r="B323" s="7" t="s">
        <v>90</v>
      </c>
      <c r="C323" s="7" t="s">
        <v>91</v>
      </c>
      <c r="D323" s="7" t="s">
        <v>90</v>
      </c>
      <c r="E323" s="7" t="s">
        <v>91</v>
      </c>
      <c r="F323" s="2" t="b">
        <f t="shared" si="77"/>
        <v>0</v>
      </c>
      <c r="G323" s="2" t="b">
        <f t="shared" si="75"/>
        <v>0</v>
      </c>
      <c r="H323" s="1" t="s">
        <v>298</v>
      </c>
      <c r="I323" s="1" t="s">
        <v>183</v>
      </c>
      <c r="M323" s="1">
        <f>PRODUCT(SUM(PRODUCT(R323,overview!$J$8),PRODUCT(W323,overview!$K$8),PRODUCT(AB323,overview!$L$8)),1/SUM(overview!$J$8:$L$8))</f>
        <v>1.9285714285714286E-3</v>
      </c>
      <c r="N323" s="1">
        <f>PRODUCT(SUM(PRODUCT(S323,overview!$J$8),PRODUCT(X323,overview!$K$8),PRODUCT(AC323,overview!$L$8)),1/SUM(overview!$J$8:$L$8))</f>
        <v>2.9980714285714285</v>
      </c>
      <c r="O323" s="1">
        <f t="shared" si="71"/>
        <v>0</v>
      </c>
      <c r="P323" s="1">
        <f t="shared" si="72"/>
        <v>3</v>
      </c>
      <c r="Q323" s="1" t="e">
        <f t="shared" ref="Q323:Q333" si="87">PRODUCT(P323,1/O323,1/$N323,$M323)</f>
        <v>#DIV/0!</v>
      </c>
      <c r="R323" s="1">
        <v>0</v>
      </c>
      <c r="S323" s="1">
        <v>3</v>
      </c>
      <c r="T323" s="1">
        <v>0</v>
      </c>
      <c r="U323" s="1">
        <v>0</v>
      </c>
      <c r="V323" s="1" t="e">
        <f t="shared" si="73"/>
        <v>#DIV/0!</v>
      </c>
      <c r="W323" s="4">
        <v>3.0000000000000001E-3</v>
      </c>
      <c r="X323" s="4">
        <v>2.9969999999999999</v>
      </c>
      <c r="Y323" s="1">
        <v>0</v>
      </c>
      <c r="Z323" s="1">
        <v>3</v>
      </c>
      <c r="AA323" s="1" t="e">
        <f t="shared" si="74"/>
        <v>#DIV/0!</v>
      </c>
      <c r="AB323" s="1">
        <v>0</v>
      </c>
      <c r="AC323" s="1">
        <v>3</v>
      </c>
      <c r="AD323" s="1">
        <v>0</v>
      </c>
      <c r="AE323" s="1">
        <v>0</v>
      </c>
      <c r="AF323" s="1" t="e">
        <f t="shared" si="76"/>
        <v>#DIV/0!</v>
      </c>
      <c r="AH323" s="1">
        <f t="shared" si="78"/>
        <v>0.1205612074848826</v>
      </c>
      <c r="AI323" s="1">
        <f t="shared" si="79"/>
        <v>1.8518932844097689E-2</v>
      </c>
      <c r="AJ323" s="1">
        <f>(SUM(AE$317:AE329)*SUM(AB$317:AB329))/(SUM(AD$317:AD329)*SUM(AC$317:AC329))</f>
        <v>0</v>
      </c>
      <c r="AK323" s="1">
        <f t="shared" si="80"/>
        <v>0.55955053162741952</v>
      </c>
      <c r="AL323" s="1" t="b">
        <f t="shared" si="81"/>
        <v>0</v>
      </c>
      <c r="AM323" s="1">
        <f t="shared" si="82"/>
        <v>9.0700714146282611</v>
      </c>
      <c r="AN323" s="1" t="b">
        <f t="shared" si="83"/>
        <v>0</v>
      </c>
      <c r="AO323" s="1">
        <v>9.4879999999999995</v>
      </c>
    </row>
    <row r="324" spans="1:41">
      <c r="A324" s="7">
        <v>321</v>
      </c>
      <c r="B324" s="7" t="s">
        <v>100</v>
      </c>
      <c r="C324" s="7" t="s">
        <v>73</v>
      </c>
      <c r="D324" s="7" t="s">
        <v>100</v>
      </c>
      <c r="E324" s="7" t="s">
        <v>73</v>
      </c>
      <c r="F324" s="2" t="b">
        <f t="shared" si="77"/>
        <v>0</v>
      </c>
      <c r="G324" s="2" t="b">
        <f t="shared" si="75"/>
        <v>0</v>
      </c>
      <c r="H324" s="1" t="s">
        <v>298</v>
      </c>
      <c r="J324" s="1" t="s">
        <v>211</v>
      </c>
      <c r="M324" s="1">
        <f>PRODUCT(SUM(PRODUCT(R324,overview!$J$8),PRODUCT(W324,overview!$K$8),PRODUCT(AB324,overview!$L$8)),1/SUM(overview!$J$8:$L$8))</f>
        <v>0.33364285714285713</v>
      </c>
      <c r="N324" s="1">
        <f>PRODUCT(SUM(PRODUCT(S324,overview!$J$8),PRODUCT(X324,overview!$K$8),PRODUCT(AC324,overview!$L$8)),1/SUM(overview!$J$8:$L$8))</f>
        <v>2.6663571428571426</v>
      </c>
      <c r="O324" s="1">
        <f t="shared" ref="O324:O333" si="88">SUM(T324,Y324,AD324)</f>
        <v>7</v>
      </c>
      <c r="P324" s="1">
        <f t="shared" ref="P324:P333" si="89">SUM(U324,Z324,AE324)</f>
        <v>2</v>
      </c>
      <c r="Q324" s="1">
        <f t="shared" si="87"/>
        <v>3.5751598718728836E-2</v>
      </c>
      <c r="R324" s="1">
        <v>0.33300000000000002</v>
      </c>
      <c r="S324" s="1">
        <v>2.6669999999999998</v>
      </c>
      <c r="T324" s="1">
        <v>4</v>
      </c>
      <c r="U324" s="1">
        <v>0</v>
      </c>
      <c r="V324" s="1">
        <f t="shared" ref="V324:V333" si="90">PRODUCT(U324,1/T324,1/S324,R324)</f>
        <v>0</v>
      </c>
      <c r="W324" s="4">
        <v>0.33400000000000002</v>
      </c>
      <c r="X324" s="4">
        <v>2.6659999999999999</v>
      </c>
      <c r="Y324" s="1">
        <v>3</v>
      </c>
      <c r="Z324" s="1">
        <v>2</v>
      </c>
      <c r="AA324" s="1">
        <f t="shared" ref="AA324:AA333" si="91">PRODUCT(Z324,1/Y324,1/X324,W324)</f>
        <v>8.3520880220055022E-2</v>
      </c>
      <c r="AB324" s="1">
        <v>0.33300000000000002</v>
      </c>
      <c r="AC324" s="1">
        <v>2.6669999999999998</v>
      </c>
      <c r="AD324" s="1">
        <v>0</v>
      </c>
      <c r="AE324" s="1">
        <v>0</v>
      </c>
      <c r="AF324" s="1" t="e">
        <f t="shared" si="76"/>
        <v>#DIV/0!</v>
      </c>
      <c r="AH324" s="1">
        <f t="shared" si="78"/>
        <v>0.12327528112984613</v>
      </c>
      <c r="AI324" s="1">
        <f t="shared" si="79"/>
        <v>1.5328454059484088E-2</v>
      </c>
      <c r="AJ324" s="1">
        <f>(SUM(AE$317:AE330)*SUM(AB$317:AB330))/(SUM(AD$317:AD330)*SUM(AC$317:AC330))</f>
        <v>0</v>
      </c>
      <c r="AK324" s="1">
        <f t="shared" si="80"/>
        <v>0.35571624339471786</v>
      </c>
      <c r="AL324" s="1" t="b">
        <f t="shared" si="81"/>
        <v>0</v>
      </c>
      <c r="AM324" s="1">
        <f t="shared" si="82"/>
        <v>18.453971435687237</v>
      </c>
      <c r="AN324" s="1" t="b">
        <f t="shared" si="83"/>
        <v>1</v>
      </c>
      <c r="AO324" s="1">
        <v>9.4879999999999995</v>
      </c>
    </row>
    <row r="325" spans="1:41">
      <c r="A325" s="7">
        <v>322</v>
      </c>
      <c r="B325" s="7" t="s">
        <v>82</v>
      </c>
      <c r="C325" s="7" t="s">
        <v>59</v>
      </c>
      <c r="D325" s="7" t="s">
        <v>82</v>
      </c>
      <c r="E325" s="7" t="s">
        <v>59</v>
      </c>
      <c r="F325" s="2" t="b">
        <f t="shared" si="77"/>
        <v>0</v>
      </c>
      <c r="G325" s="2" t="b">
        <f t="shared" ref="G325:G388" si="92">AND(NOT(D325=B325),OR(D325="CAT",D325="CAC",D325="ATA",D325="ATT",D325="TTA",D325="ATG",D325="CCG",D325="AGA",D325="CGG",D325="AGG",D325="CGA",D325="CGC",D325="TCC",D325="ACG",D325="ACC",D325="GTA",D325="TGG",D325="TAT",B325="GAA",B325="GAT",B325="GAG",B325="AAG",B325="AAA",B325="CTA",B325="CTT",B325="CTC",B325="AAC",B325="CCA",B325="CCT",B325="CAG",B325="CAA",B325="CGT",B325="AGT",B325="AGC",B325="TCA",B325="TCT",B325="GTC"))</f>
        <v>0</v>
      </c>
      <c r="H325" s="1" t="s">
        <v>298</v>
      </c>
      <c r="I325" s="1" t="s">
        <v>193</v>
      </c>
      <c r="J325" s="1" t="s">
        <v>211</v>
      </c>
      <c r="M325" s="1">
        <f>PRODUCT(SUM(PRODUCT(R325,overview!$J$8),PRODUCT(W325,overview!$K$8),PRODUCT(AB325,overview!$L$8)),1/SUM(overview!$J$8:$L$8))</f>
        <v>0.375</v>
      </c>
      <c r="N325" s="1">
        <f>PRODUCT(SUM(PRODUCT(S325,overview!$J$8),PRODUCT(X325,overview!$K$8),PRODUCT(AC325,overview!$L$8)),1/SUM(overview!$J$8:$L$8))</f>
        <v>2.625</v>
      </c>
      <c r="O325" s="1">
        <f t="shared" si="88"/>
        <v>10</v>
      </c>
      <c r="P325" s="1">
        <f t="shared" si="89"/>
        <v>2</v>
      </c>
      <c r="Q325" s="1">
        <f t="shared" si="87"/>
        <v>2.8571428571428574E-2</v>
      </c>
      <c r="R325" s="1">
        <v>0.375</v>
      </c>
      <c r="S325" s="1">
        <v>2.625</v>
      </c>
      <c r="T325" s="1">
        <v>6</v>
      </c>
      <c r="U325" s="1">
        <v>0</v>
      </c>
      <c r="V325" s="1">
        <f t="shared" si="90"/>
        <v>0</v>
      </c>
      <c r="W325" s="4">
        <v>0.375</v>
      </c>
      <c r="X325" s="4">
        <v>2.625</v>
      </c>
      <c r="Y325" s="1">
        <v>4</v>
      </c>
      <c r="Z325" s="1">
        <v>2</v>
      </c>
      <c r="AA325" s="1">
        <f t="shared" si="91"/>
        <v>7.1428571428571425E-2</v>
      </c>
      <c r="AB325" s="1">
        <v>0.375</v>
      </c>
      <c r="AC325" s="1">
        <v>2.625</v>
      </c>
      <c r="AD325" s="1">
        <v>0</v>
      </c>
      <c r="AE325" s="1">
        <v>0</v>
      </c>
      <c r="AF325" s="1" t="e">
        <f t="shared" ref="AF325:AF333" si="93">PRODUCT(AE325,1/AD325,1/$N325,$M325)</f>
        <v>#DIV/0!</v>
      </c>
      <c r="AH325" s="1">
        <f t="shared" si="78"/>
        <v>0.11054603765708397</v>
      </c>
      <c r="AI325" s="1">
        <f t="shared" si="79"/>
        <v>0</v>
      </c>
      <c r="AJ325" s="1">
        <f>(SUM(AE$317:AE331)*SUM(AB$317:AB331))/(SUM(AD$317:AD331)*SUM(AC$317:AC331))</f>
        <v>0</v>
      </c>
      <c r="AK325" s="1">
        <f t="shared" si="80"/>
        <v>0.16923693451790892</v>
      </c>
      <c r="AL325" s="1" t="b">
        <f t="shared" si="81"/>
        <v>0</v>
      </c>
      <c r="AM325" s="1">
        <f t="shared" si="82"/>
        <v>44.609493832929516</v>
      </c>
      <c r="AN325" s="1" t="b">
        <f t="shared" si="83"/>
        <v>1</v>
      </c>
      <c r="AO325" s="1">
        <v>9.4879999999999995</v>
      </c>
    </row>
    <row r="326" spans="1:41">
      <c r="A326" s="7">
        <v>323</v>
      </c>
      <c r="B326" s="7" t="s">
        <v>36</v>
      </c>
      <c r="C326" s="7" t="s">
        <v>37</v>
      </c>
      <c r="D326" s="7" t="s">
        <v>36</v>
      </c>
      <c r="E326" s="7" t="s">
        <v>37</v>
      </c>
      <c r="F326" s="2" t="b">
        <f t="shared" si="77"/>
        <v>0</v>
      </c>
      <c r="G326" s="2" t="b">
        <f t="shared" si="92"/>
        <v>0</v>
      </c>
      <c r="H326" s="1" t="s">
        <v>298</v>
      </c>
      <c r="I326" s="1" t="s">
        <v>183</v>
      </c>
      <c r="J326" s="1" t="s">
        <v>258</v>
      </c>
      <c r="M326" s="1">
        <f>PRODUCT(SUM(PRODUCT(R326,overview!$J$8),PRODUCT(W326,overview!$K$8),PRODUCT(AB326,overview!$L$8)),1/SUM(overview!$J$8:$L$8))</f>
        <v>1.0835714285714284</v>
      </c>
      <c r="N326" s="1">
        <f>PRODUCT(SUM(PRODUCT(S326,overview!$J$8),PRODUCT(X326,overview!$K$8),PRODUCT(AC326,overview!$L$8)),1/SUM(overview!$J$8:$L$8))</f>
        <v>1.9164285714285716</v>
      </c>
      <c r="O326" s="1">
        <f t="shared" si="88"/>
        <v>10</v>
      </c>
      <c r="P326" s="1">
        <f t="shared" si="89"/>
        <v>3</v>
      </c>
      <c r="Q326" s="1">
        <f t="shared" si="87"/>
        <v>0.1696235557212076</v>
      </c>
      <c r="R326" s="1">
        <v>1</v>
      </c>
      <c r="S326" s="1">
        <v>2</v>
      </c>
      <c r="T326" s="1">
        <v>0</v>
      </c>
      <c r="U326" s="1">
        <v>0</v>
      </c>
      <c r="V326" s="1" t="e">
        <f t="shared" si="90"/>
        <v>#DIV/0!</v>
      </c>
      <c r="W326" s="4">
        <v>1.1299999999999999</v>
      </c>
      <c r="X326" s="4">
        <v>1.87</v>
      </c>
      <c r="Y326" s="1">
        <v>10</v>
      </c>
      <c r="Z326" s="1">
        <v>3</v>
      </c>
      <c r="AA326" s="1">
        <f t="shared" si="91"/>
        <v>0.18128342245989304</v>
      </c>
      <c r="AB326" s="1">
        <v>1</v>
      </c>
      <c r="AC326" s="1">
        <v>2</v>
      </c>
      <c r="AD326" s="1">
        <v>0</v>
      </c>
      <c r="AE326" s="1">
        <v>0</v>
      </c>
      <c r="AF326" s="1" t="e">
        <f t="shared" si="93"/>
        <v>#DIV/0!</v>
      </c>
      <c r="AH326" s="1">
        <f t="shared" si="78"/>
        <v>0.1172819412357743</v>
      </c>
      <c r="AI326" s="1">
        <f t="shared" si="79"/>
        <v>0</v>
      </c>
      <c r="AJ326" s="1">
        <f>(SUM(AE$317:AE332)*SUM(AB$317:AB332))/(SUM(AD$317:AD332)*SUM(AC$317:AC332))</f>
        <v>0</v>
      </c>
      <c r="AK326" s="1">
        <f t="shared" si="80"/>
        <v>7.6642270297420448E-2</v>
      </c>
      <c r="AL326" s="1" t="b">
        <f t="shared" si="81"/>
        <v>0</v>
      </c>
      <c r="AM326" s="1">
        <f t="shared" si="82"/>
        <v>102.55488414276594</v>
      </c>
      <c r="AN326" s="1" t="b">
        <f t="shared" si="83"/>
        <v>1</v>
      </c>
      <c r="AO326" s="1">
        <v>9.4879999999999995</v>
      </c>
    </row>
    <row r="327" spans="1:41">
      <c r="A327" s="7">
        <v>324</v>
      </c>
      <c r="B327" s="7" t="s">
        <v>64</v>
      </c>
      <c r="C327" s="7" t="s">
        <v>2</v>
      </c>
      <c r="D327" s="7" t="s">
        <v>64</v>
      </c>
      <c r="E327" s="7" t="s">
        <v>2</v>
      </c>
      <c r="F327" s="2" t="b">
        <f t="shared" ref="F327:F390" si="94">AND(NOT(B327=D327),OR(B327="CAT",B327="CAC",B327="ATA",B327="ATT",B327="TTA",B327="ATG",B327="CCG",B327="AGA",B327="CGG",B327="AGG",B327="CGA",B327="CGC",B327="TCC",B327="ACG",B327="ACC",B327="GTA",B327="TGG",B327="TAT",D327="GAA",D327="GAT",D327="GAG",D327="AAG",D327="AAA",D327="CTA",D327="CTT",D327="CTC",D327="AAC",D327="CCA",D327="CCT",D327="CAG",D327="CAA",D327="CGT",D327="AGT",D327="AGC",D327="TCA",D327="TCT",D327="GTC"))</f>
        <v>0</v>
      </c>
      <c r="G327" s="2" t="b">
        <f t="shared" si="92"/>
        <v>0</v>
      </c>
      <c r="H327" s="1" t="s">
        <v>298</v>
      </c>
      <c r="I327" s="1" t="s">
        <v>202</v>
      </c>
      <c r="J327" s="1" t="s">
        <v>258</v>
      </c>
      <c r="M327" s="1">
        <f>PRODUCT(SUM(PRODUCT(R327,overview!$J$8),PRODUCT(W327,overview!$K$8),PRODUCT(AB327,overview!$L$8)),1/SUM(overview!$J$8:$L$8))</f>
        <v>0.33364285714285713</v>
      </c>
      <c r="N327" s="1">
        <f>PRODUCT(SUM(PRODUCT(S327,overview!$J$8),PRODUCT(X327,overview!$K$8),PRODUCT(AC327,overview!$L$8)),1/SUM(overview!$J$8:$L$8))</f>
        <v>2.6663571428571426</v>
      </c>
      <c r="O327" s="1">
        <f t="shared" si="88"/>
        <v>8</v>
      </c>
      <c r="P327" s="1">
        <f t="shared" si="89"/>
        <v>2</v>
      </c>
      <c r="Q327" s="1">
        <f t="shared" si="87"/>
        <v>3.128264887888773E-2</v>
      </c>
      <c r="R327" s="1">
        <v>0.33300000000000002</v>
      </c>
      <c r="S327" s="1">
        <v>2.6669999999999998</v>
      </c>
      <c r="T327" s="1">
        <v>3</v>
      </c>
      <c r="U327" s="1">
        <v>0</v>
      </c>
      <c r="V327" s="1">
        <f t="shared" si="90"/>
        <v>0</v>
      </c>
      <c r="W327" s="4">
        <v>0.33400000000000002</v>
      </c>
      <c r="X327" s="4">
        <v>2.6659999999999999</v>
      </c>
      <c r="Y327" s="1">
        <v>5</v>
      </c>
      <c r="Z327" s="1">
        <v>2</v>
      </c>
      <c r="AA327" s="1">
        <f t="shared" si="91"/>
        <v>5.011252813203302E-2</v>
      </c>
      <c r="AB327" s="1">
        <v>0.33300000000000002</v>
      </c>
      <c r="AC327" s="1">
        <v>2.6669999999999998</v>
      </c>
      <c r="AD327" s="1">
        <v>0</v>
      </c>
      <c r="AE327" s="1">
        <v>0</v>
      </c>
      <c r="AF327" s="1" t="e">
        <f t="shared" si="93"/>
        <v>#DIV/0!</v>
      </c>
      <c r="AH327" s="1">
        <f t="shared" si="78"/>
        <v>0.11171268152651131</v>
      </c>
      <c r="AI327" s="1">
        <f t="shared" si="79"/>
        <v>0</v>
      </c>
      <c r="AJ327" s="1">
        <f>(SUM(AE$317:AE333)*SUM(AB$317:AB333))/(SUM(AD$317:AD333)*SUM(AC$317:AC333))</f>
        <v>0</v>
      </c>
    </row>
    <row r="328" spans="1:41">
      <c r="A328" s="7">
        <v>325</v>
      </c>
      <c r="B328" s="7" t="s">
        <v>30</v>
      </c>
      <c r="C328" s="7" t="s">
        <v>31</v>
      </c>
      <c r="D328" s="7" t="s">
        <v>30</v>
      </c>
      <c r="E328" s="7" t="s">
        <v>31</v>
      </c>
      <c r="F328" s="2" t="b">
        <f t="shared" si="94"/>
        <v>0</v>
      </c>
      <c r="G328" s="2" t="b">
        <f t="shared" si="92"/>
        <v>0</v>
      </c>
      <c r="H328" s="1" t="s">
        <v>298</v>
      </c>
      <c r="I328" s="1" t="s">
        <v>193</v>
      </c>
      <c r="M328" s="1">
        <f>PRODUCT(SUM(PRODUCT(R328,overview!$J$8),PRODUCT(W328,overview!$K$8),PRODUCT(AB328,overview!$L$8)),1/SUM(overview!$J$8:$L$8))</f>
        <v>0.99935714285714283</v>
      </c>
      <c r="N328" s="1">
        <f>PRODUCT(SUM(PRODUCT(S328,overview!$J$8),PRODUCT(X328,overview!$K$8),PRODUCT(AC328,overview!$L$8)),1/SUM(overview!$J$8:$L$8))</f>
        <v>2.0006428571428567</v>
      </c>
      <c r="O328" s="1">
        <f t="shared" si="88"/>
        <v>10</v>
      </c>
      <c r="P328" s="1">
        <f t="shared" si="89"/>
        <v>2</v>
      </c>
      <c r="Q328" s="1">
        <f t="shared" si="87"/>
        <v>9.990360241350997E-2</v>
      </c>
      <c r="R328" s="1">
        <v>1</v>
      </c>
      <c r="S328" s="1">
        <v>2</v>
      </c>
      <c r="T328" s="1">
        <v>3</v>
      </c>
      <c r="U328" s="1">
        <v>0</v>
      </c>
      <c r="V328" s="1">
        <f t="shared" si="90"/>
        <v>0</v>
      </c>
      <c r="W328" s="4">
        <v>0.999</v>
      </c>
      <c r="X328" s="4">
        <v>2.0009999999999999</v>
      </c>
      <c r="Y328" s="1">
        <v>7</v>
      </c>
      <c r="Z328" s="1">
        <v>2</v>
      </c>
      <c r="AA328" s="1">
        <f t="shared" si="91"/>
        <v>0.14264296423216963</v>
      </c>
      <c r="AB328" s="1">
        <v>1</v>
      </c>
      <c r="AC328" s="1">
        <v>2</v>
      </c>
      <c r="AD328" s="1">
        <v>0</v>
      </c>
      <c r="AE328" s="1">
        <v>0</v>
      </c>
      <c r="AF328" s="1" t="e">
        <f t="shared" si="93"/>
        <v>#DIV/0!</v>
      </c>
      <c r="AH328" s="1">
        <f t="shared" ref="AH328" si="95">(SUM(Z324:Z334)*SUM(W324:W334))/(SUM(Y324:Y334)*SUM(X324:X334))</f>
        <v>0.11322773972602738</v>
      </c>
      <c r="AI328" s="1">
        <f t="shared" ref="AI328" si="96">(SUM(U324:U334)*SUM(R324:R334))/(SUM(T324:T334)*SUM(S324:S334))</f>
        <v>0</v>
      </c>
      <c r="AJ328" s="1">
        <f>(SUM(AE$317:AE334)*SUM(AB$317:AB334))/(SUM(AD$317:AD334)*SUM(AC$317:AC334))</f>
        <v>0</v>
      </c>
    </row>
    <row r="329" spans="1:41">
      <c r="A329" s="7">
        <v>326</v>
      </c>
      <c r="B329" s="7" t="s">
        <v>100</v>
      </c>
      <c r="C329" s="7" t="s">
        <v>73</v>
      </c>
      <c r="D329" s="7" t="s">
        <v>100</v>
      </c>
      <c r="E329" s="7" t="s">
        <v>73</v>
      </c>
      <c r="F329" s="2" t="b">
        <f t="shared" si="94"/>
        <v>0</v>
      </c>
      <c r="G329" s="2" t="b">
        <f t="shared" si="92"/>
        <v>0</v>
      </c>
      <c r="H329" s="1" t="s">
        <v>298</v>
      </c>
      <c r="I329" s="1" t="s">
        <v>296</v>
      </c>
      <c r="J329" s="1" t="s">
        <v>291</v>
      </c>
      <c r="M329" s="1">
        <f>PRODUCT(SUM(PRODUCT(R329,overview!$J$8),PRODUCT(W329,overview!$K$8),PRODUCT(AB329,overview!$L$8)),1/SUM(overview!$J$8:$L$8))</f>
        <v>0.33364285714285713</v>
      </c>
      <c r="N329" s="1">
        <f>PRODUCT(SUM(PRODUCT(S329,overview!$J$8),PRODUCT(X329,overview!$K$8),PRODUCT(AC329,overview!$L$8)),1/SUM(overview!$J$8:$L$8))</f>
        <v>2.6663571428571426</v>
      </c>
      <c r="O329" s="1">
        <f t="shared" si="88"/>
        <v>8</v>
      </c>
      <c r="P329" s="1">
        <f t="shared" si="89"/>
        <v>2</v>
      </c>
      <c r="Q329" s="1">
        <f t="shared" si="87"/>
        <v>3.128264887888773E-2</v>
      </c>
      <c r="R329" s="1">
        <v>0.33300000000000002</v>
      </c>
      <c r="S329" s="1">
        <v>2.6669999999999998</v>
      </c>
      <c r="T329" s="1">
        <v>3</v>
      </c>
      <c r="U329" s="1">
        <v>0</v>
      </c>
      <c r="V329" s="1">
        <f t="shared" si="90"/>
        <v>0</v>
      </c>
      <c r="W329" s="4">
        <v>0.33400000000000002</v>
      </c>
      <c r="X329" s="4">
        <v>2.6659999999999999</v>
      </c>
      <c r="Y329" s="1">
        <v>5</v>
      </c>
      <c r="Z329" s="1">
        <v>2</v>
      </c>
      <c r="AA329" s="1">
        <f t="shared" si="91"/>
        <v>5.011252813203302E-2</v>
      </c>
      <c r="AB329" s="1">
        <v>0.33300000000000002</v>
      </c>
      <c r="AC329" s="1">
        <v>2.6669999999999998</v>
      </c>
      <c r="AD329" s="1">
        <v>0</v>
      </c>
      <c r="AE329" s="1">
        <v>0</v>
      </c>
      <c r="AF329" s="1" t="e">
        <f t="shared" si="93"/>
        <v>#DIV/0!</v>
      </c>
    </row>
    <row r="330" spans="1:41">
      <c r="A330" s="7">
        <v>327</v>
      </c>
      <c r="B330" s="7" t="s">
        <v>64</v>
      </c>
      <c r="C330" s="7" t="s">
        <v>2</v>
      </c>
      <c r="D330" s="7" t="s">
        <v>64</v>
      </c>
      <c r="E330" s="7" t="s">
        <v>2</v>
      </c>
      <c r="F330" s="2" t="b">
        <f t="shared" si="94"/>
        <v>0</v>
      </c>
      <c r="G330" s="2" t="b">
        <f t="shared" si="92"/>
        <v>0</v>
      </c>
      <c r="H330" s="1" t="s">
        <v>298</v>
      </c>
      <c r="I330" s="1" t="s">
        <v>202</v>
      </c>
      <c r="J330" s="1" t="s">
        <v>291</v>
      </c>
      <c r="M330" s="1">
        <f>PRODUCT(SUM(PRODUCT(R330,overview!$J$8),PRODUCT(W330,overview!$K$8),PRODUCT(AB330,overview!$L$8)),1/SUM(overview!$J$8:$L$8))</f>
        <v>0.3342857142857143</v>
      </c>
      <c r="N330" s="1">
        <f>PRODUCT(SUM(PRODUCT(S330,overview!$J$8),PRODUCT(X330,overview!$K$8),PRODUCT(AC330,overview!$L$8)),1/SUM(overview!$J$8:$L$8))</f>
        <v>2.6657142857142855</v>
      </c>
      <c r="O330" s="1">
        <f t="shared" si="88"/>
        <v>6</v>
      </c>
      <c r="P330" s="1">
        <f t="shared" si="89"/>
        <v>5</v>
      </c>
      <c r="Q330" s="1">
        <f t="shared" si="87"/>
        <v>0.1045016077170418</v>
      </c>
      <c r="R330" s="1">
        <v>0.33300000000000002</v>
      </c>
      <c r="S330" s="1">
        <v>2.6669999999999998</v>
      </c>
      <c r="T330" s="1">
        <v>1</v>
      </c>
      <c r="U330" s="1">
        <v>0</v>
      </c>
      <c r="V330" s="1">
        <f t="shared" si="90"/>
        <v>0</v>
      </c>
      <c r="W330" s="4">
        <v>0.33500000000000002</v>
      </c>
      <c r="X330" s="4">
        <v>2.665</v>
      </c>
      <c r="Y330" s="1">
        <v>5</v>
      </c>
      <c r="Z330" s="1">
        <v>5</v>
      </c>
      <c r="AA330" s="1">
        <f t="shared" si="91"/>
        <v>0.12570356472795496</v>
      </c>
      <c r="AB330" s="1">
        <v>0.33300000000000002</v>
      </c>
      <c r="AC330" s="1">
        <v>2.6669999999999998</v>
      </c>
      <c r="AD330" s="1">
        <v>0</v>
      </c>
      <c r="AE330" s="1">
        <v>0</v>
      </c>
      <c r="AF330" s="1" t="e">
        <f t="shared" si="93"/>
        <v>#DIV/0!</v>
      </c>
    </row>
    <row r="331" spans="1:41">
      <c r="A331" s="7">
        <v>328</v>
      </c>
      <c r="B331" s="7" t="s">
        <v>98</v>
      </c>
      <c r="C331" s="7" t="s">
        <v>50</v>
      </c>
      <c r="D331" s="7" t="s">
        <v>98</v>
      </c>
      <c r="E331" s="7" t="s">
        <v>50</v>
      </c>
      <c r="F331" s="2" t="b">
        <f t="shared" si="94"/>
        <v>0</v>
      </c>
      <c r="G331" s="2" t="b">
        <f t="shared" si="92"/>
        <v>0</v>
      </c>
      <c r="H331" s="1" t="s">
        <v>298</v>
      </c>
      <c r="I331" s="1" t="s">
        <v>202</v>
      </c>
      <c r="J331" s="1" t="s">
        <v>291</v>
      </c>
      <c r="M331" s="1">
        <f>PRODUCT(SUM(PRODUCT(R331,overview!$J$8),PRODUCT(W331,overview!$K$8),PRODUCT(AB331,overview!$L$8)),1/SUM(overview!$J$8:$L$8))</f>
        <v>0.33942857142857147</v>
      </c>
      <c r="N331" s="1">
        <f>PRODUCT(SUM(PRODUCT(S331,overview!$J$8),PRODUCT(X331,overview!$K$8),PRODUCT(AC331,overview!$L$8)),1/SUM(overview!$J$8:$L$8))</f>
        <v>2.6605714285714286</v>
      </c>
      <c r="O331" s="1">
        <f t="shared" si="88"/>
        <v>7</v>
      </c>
      <c r="P331" s="1">
        <f t="shared" si="89"/>
        <v>5</v>
      </c>
      <c r="Q331" s="1">
        <f t="shared" si="87"/>
        <v>9.1126656848306314E-2</v>
      </c>
      <c r="R331" s="1">
        <v>0.33300000000000002</v>
      </c>
      <c r="S331" s="1">
        <v>2.6669999999999998</v>
      </c>
      <c r="T331" s="1">
        <v>1</v>
      </c>
      <c r="U331" s="1">
        <v>0</v>
      </c>
      <c r="V331" s="1">
        <f t="shared" si="90"/>
        <v>0</v>
      </c>
      <c r="W331" s="4">
        <v>0.34300000000000003</v>
      </c>
      <c r="X331" s="4">
        <v>2.657</v>
      </c>
      <c r="Y331" s="1">
        <v>6</v>
      </c>
      <c r="Z331" s="1">
        <v>5</v>
      </c>
      <c r="AA331" s="1">
        <f t="shared" si="91"/>
        <v>0.10757746832266968</v>
      </c>
      <c r="AB331" s="1">
        <v>0.33300000000000002</v>
      </c>
      <c r="AC331" s="1">
        <v>2.6669999999999998</v>
      </c>
      <c r="AD331" s="1">
        <v>0</v>
      </c>
      <c r="AE331" s="1">
        <v>0</v>
      </c>
      <c r="AF331" s="1" t="e">
        <f t="shared" si="93"/>
        <v>#DIV/0!</v>
      </c>
    </row>
    <row r="332" spans="1:41">
      <c r="A332" s="7">
        <v>329</v>
      </c>
      <c r="B332" s="7" t="s">
        <v>69</v>
      </c>
      <c r="C332" s="7" t="s">
        <v>70</v>
      </c>
      <c r="D332" s="7" t="s">
        <v>69</v>
      </c>
      <c r="E332" s="7" t="s">
        <v>70</v>
      </c>
      <c r="F332" s="2" t="b">
        <f t="shared" si="94"/>
        <v>0</v>
      </c>
      <c r="G332" s="2" t="b">
        <f t="shared" si="92"/>
        <v>0</v>
      </c>
      <c r="H332" s="1" t="s">
        <v>298</v>
      </c>
      <c r="I332" s="1" t="s">
        <v>202</v>
      </c>
      <c r="M332" s="1">
        <f>PRODUCT(SUM(PRODUCT(R332,overview!$J$8),PRODUCT(W332,overview!$K$8),PRODUCT(AB332,overview!$L$8)),1/SUM(overview!$J$8:$L$8))</f>
        <v>0.99935714285714283</v>
      </c>
      <c r="N332" s="1">
        <f>PRODUCT(SUM(PRODUCT(S332,overview!$J$8),PRODUCT(X332,overview!$K$8),PRODUCT(AC332,overview!$L$8)),1/SUM(overview!$J$8:$L$8))</f>
        <v>2.0006428571428567</v>
      </c>
      <c r="O332" s="1">
        <f t="shared" si="88"/>
        <v>11</v>
      </c>
      <c r="P332" s="1">
        <f t="shared" si="89"/>
        <v>2</v>
      </c>
      <c r="Q332" s="1">
        <f t="shared" si="87"/>
        <v>9.0821456739554524E-2</v>
      </c>
      <c r="R332" s="1">
        <v>1</v>
      </c>
      <c r="S332" s="1">
        <v>2</v>
      </c>
      <c r="T332" s="1">
        <v>3</v>
      </c>
      <c r="U332" s="1">
        <v>0</v>
      </c>
      <c r="V332" s="1">
        <f t="shared" si="90"/>
        <v>0</v>
      </c>
      <c r="W332" s="4">
        <v>0.999</v>
      </c>
      <c r="X332" s="4">
        <v>2.0009999999999999</v>
      </c>
      <c r="Y332" s="1">
        <v>8</v>
      </c>
      <c r="Z332" s="1">
        <v>2</v>
      </c>
      <c r="AA332" s="1">
        <f t="shared" si="91"/>
        <v>0.12481259370314843</v>
      </c>
      <c r="AB332" s="1">
        <v>1</v>
      </c>
      <c r="AC332" s="1">
        <v>2</v>
      </c>
      <c r="AD332" s="1">
        <v>0</v>
      </c>
      <c r="AE332" s="1">
        <v>0</v>
      </c>
      <c r="AF332" s="1" t="e">
        <f t="shared" si="93"/>
        <v>#DIV/0!</v>
      </c>
    </row>
    <row r="333" spans="1:41">
      <c r="A333" s="7">
        <v>330</v>
      </c>
      <c r="B333" s="7" t="s">
        <v>79</v>
      </c>
      <c r="C333" s="7" t="s">
        <v>48</v>
      </c>
      <c r="D333" s="7" t="s">
        <v>79</v>
      </c>
      <c r="E333" s="7" t="s">
        <v>48</v>
      </c>
      <c r="F333" s="2" t="b">
        <f t="shared" si="94"/>
        <v>0</v>
      </c>
      <c r="G333" s="2" t="b">
        <f t="shared" si="92"/>
        <v>0</v>
      </c>
      <c r="H333" s="1" t="s">
        <v>298</v>
      </c>
      <c r="I333" s="1" t="s">
        <v>193</v>
      </c>
      <c r="M333" s="1">
        <f>PRODUCT(SUM(PRODUCT(R333,overview!$J$8),PRODUCT(W333,overview!$K$8),PRODUCT(AB333,overview!$L$8)),1/SUM(overview!$J$8:$L$8))</f>
        <v>1.1896666666666667</v>
      </c>
      <c r="N333" s="1">
        <f>PRODUCT(SUM(PRODUCT(S333,overview!$J$8),PRODUCT(X333,overview!$K$8),PRODUCT(AC333,overview!$L$8)),1/SUM(overview!$J$8:$L$8))</f>
        <v>1.8103333333333333</v>
      </c>
      <c r="O333" s="1">
        <f t="shared" si="88"/>
        <v>16</v>
      </c>
      <c r="P333" s="1">
        <f t="shared" si="89"/>
        <v>2</v>
      </c>
      <c r="Q333" s="1">
        <f t="shared" si="87"/>
        <v>8.2144172343951397E-2</v>
      </c>
      <c r="R333" s="1">
        <v>1.2270000000000001</v>
      </c>
      <c r="S333" s="1">
        <v>1.7729999999999999</v>
      </c>
      <c r="T333" s="1">
        <v>5</v>
      </c>
      <c r="U333" s="1">
        <v>0</v>
      </c>
      <c r="V333" s="1">
        <f t="shared" si="90"/>
        <v>0</v>
      </c>
      <c r="W333" s="4">
        <v>1.165</v>
      </c>
      <c r="X333" s="4">
        <v>1.835</v>
      </c>
      <c r="Y333" s="1">
        <v>11</v>
      </c>
      <c r="Z333" s="1">
        <v>2</v>
      </c>
      <c r="AA333" s="1">
        <f t="shared" si="91"/>
        <v>0.11543225167203371</v>
      </c>
      <c r="AB333" s="1">
        <v>1.333</v>
      </c>
      <c r="AC333" s="1">
        <v>1.667</v>
      </c>
      <c r="AD333" s="1">
        <v>0</v>
      </c>
      <c r="AE333" s="1">
        <v>0</v>
      </c>
      <c r="AF333" s="1" t="e">
        <f t="shared" si="93"/>
        <v>#DIV/0!</v>
      </c>
    </row>
    <row r="334" spans="1:41">
      <c r="F334" s="2" t="b">
        <f t="shared" si="94"/>
        <v>0</v>
      </c>
      <c r="G334" s="2" t="b">
        <f t="shared" si="92"/>
        <v>0</v>
      </c>
    </row>
    <row r="335" spans="1:41">
      <c r="F335" s="2" t="b">
        <f t="shared" si="94"/>
        <v>0</v>
      </c>
      <c r="G335" s="2" t="b">
        <f t="shared" si="92"/>
        <v>0</v>
      </c>
      <c r="K335" s="1">
        <f>COUNTIF(K2:K334,"Yes")</f>
        <v>6</v>
      </c>
      <c r="L335" s="1">
        <f>COUNTIF(L2:L334,"Yes")</f>
        <v>4</v>
      </c>
    </row>
    <row r="336" spans="1:41">
      <c r="F336" s="2" t="b">
        <f t="shared" si="94"/>
        <v>0</v>
      </c>
      <c r="G336" s="2" t="b">
        <f t="shared" si="92"/>
        <v>0</v>
      </c>
      <c r="L336" s="1">
        <f>SUM(K335,-COUNTIFS(K2:K334,"Yes",H2:H334,"",J2:J334,""))</f>
        <v>6</v>
      </c>
    </row>
    <row r="337" spans="6:12">
      <c r="F337" s="2" t="b">
        <f t="shared" si="94"/>
        <v>0</v>
      </c>
      <c r="G337" s="2" t="b">
        <f t="shared" si="92"/>
        <v>0</v>
      </c>
      <c r="L337" s="1">
        <f>COUNTIFS(K$2:K334,"Yes",F$2:F334,"true",G$2:G334,"false")</f>
        <v>3</v>
      </c>
    </row>
    <row r="338" spans="6:12">
      <c r="F338" s="2" t="b">
        <f t="shared" si="94"/>
        <v>0</v>
      </c>
      <c r="G338" s="2" t="b">
        <f t="shared" si="92"/>
        <v>0</v>
      </c>
      <c r="L338" s="1">
        <f>SUM(COUNTIFS(K$2:K334,"Yes",F$2:F334,"false"),COUNTIFS(K$2:K334,"Yes",G$2:G334,"true"),-SUM(COUNTIFS(K$2:K334,"Yes",G$2:G334,"true",F$2:F334,"false")))</f>
        <v>3</v>
      </c>
    </row>
    <row r="339" spans="6:12">
      <c r="F339" s="2" t="b">
        <f t="shared" si="94"/>
        <v>0</v>
      </c>
      <c r="G339" s="2" t="b">
        <f t="shared" si="92"/>
        <v>0</v>
      </c>
      <c r="L339" s="1">
        <f>COUNTIFS(K$2:K336,"Yes",F$2:F336,"true",G$2:G336,"false",L$2:L336,"yes")</f>
        <v>2</v>
      </c>
    </row>
    <row r="340" spans="6:12">
      <c r="F340" s="2" t="b">
        <f t="shared" si="94"/>
        <v>0</v>
      </c>
      <c r="G340" s="2" t="b">
        <f t="shared" si="92"/>
        <v>0</v>
      </c>
    </row>
    <row r="341" spans="6:12">
      <c r="F341" s="2" t="b">
        <f t="shared" si="94"/>
        <v>0</v>
      </c>
      <c r="G341" s="2" t="b">
        <f t="shared" si="92"/>
        <v>0</v>
      </c>
    </row>
    <row r="342" spans="6:12">
      <c r="F342" s="2" t="b">
        <f t="shared" si="94"/>
        <v>0</v>
      </c>
      <c r="G342" s="2" t="b">
        <f t="shared" si="92"/>
        <v>0</v>
      </c>
    </row>
    <row r="343" spans="6:12">
      <c r="F343" s="2" t="b">
        <f t="shared" si="94"/>
        <v>0</v>
      </c>
      <c r="G343" s="2" t="b">
        <f t="shared" si="92"/>
        <v>0</v>
      </c>
    </row>
    <row r="344" spans="6:12">
      <c r="F344" s="2" t="b">
        <f t="shared" si="94"/>
        <v>0</v>
      </c>
      <c r="G344" s="2" t="b">
        <f t="shared" si="92"/>
        <v>0</v>
      </c>
    </row>
    <row r="345" spans="6:12">
      <c r="F345" s="2" t="b">
        <f t="shared" si="94"/>
        <v>0</v>
      </c>
      <c r="G345" s="2" t="b">
        <f t="shared" si="92"/>
        <v>0</v>
      </c>
    </row>
    <row r="346" spans="6:12">
      <c r="F346" s="2" t="b">
        <f t="shared" si="94"/>
        <v>0</v>
      </c>
      <c r="G346" s="2" t="b">
        <f t="shared" si="92"/>
        <v>0</v>
      </c>
    </row>
    <row r="347" spans="6:12">
      <c r="F347" s="2" t="b">
        <f t="shared" si="94"/>
        <v>0</v>
      </c>
      <c r="G347" s="2" t="b">
        <f t="shared" si="92"/>
        <v>0</v>
      </c>
    </row>
    <row r="348" spans="6:12">
      <c r="F348" s="2" t="b">
        <f t="shared" si="94"/>
        <v>0</v>
      </c>
      <c r="G348" s="2" t="b">
        <f t="shared" si="92"/>
        <v>0</v>
      </c>
    </row>
    <row r="349" spans="6:12">
      <c r="F349" s="2" t="b">
        <f t="shared" si="94"/>
        <v>0</v>
      </c>
      <c r="G349" s="2" t="b">
        <f t="shared" si="92"/>
        <v>0</v>
      </c>
    </row>
    <row r="350" spans="6:12">
      <c r="F350" s="2" t="b">
        <f t="shared" si="94"/>
        <v>0</v>
      </c>
      <c r="G350" s="2" t="b">
        <f t="shared" si="92"/>
        <v>0</v>
      </c>
    </row>
    <row r="351" spans="6:12">
      <c r="F351" s="2" t="b">
        <f t="shared" si="94"/>
        <v>0</v>
      </c>
      <c r="G351" s="2" t="b">
        <f t="shared" si="92"/>
        <v>0</v>
      </c>
    </row>
    <row r="352" spans="6:12">
      <c r="F352" s="2" t="b">
        <f t="shared" si="94"/>
        <v>0</v>
      </c>
      <c r="G352" s="2" t="b">
        <f t="shared" si="92"/>
        <v>0</v>
      </c>
    </row>
    <row r="353" spans="6:7">
      <c r="F353" s="2" t="b">
        <f t="shared" si="94"/>
        <v>0</v>
      </c>
      <c r="G353" s="2" t="b">
        <f t="shared" si="92"/>
        <v>0</v>
      </c>
    </row>
    <row r="354" spans="6:7">
      <c r="F354" s="2" t="b">
        <f t="shared" si="94"/>
        <v>0</v>
      </c>
      <c r="G354" s="2" t="b">
        <f t="shared" si="92"/>
        <v>0</v>
      </c>
    </row>
    <row r="355" spans="6:7">
      <c r="F355" s="2" t="b">
        <f t="shared" si="94"/>
        <v>0</v>
      </c>
      <c r="G355" s="2" t="b">
        <f t="shared" si="92"/>
        <v>0</v>
      </c>
    </row>
    <row r="356" spans="6:7">
      <c r="F356" s="2" t="b">
        <f t="shared" si="94"/>
        <v>0</v>
      </c>
      <c r="G356" s="2" t="b">
        <f t="shared" si="92"/>
        <v>0</v>
      </c>
    </row>
    <row r="357" spans="6:7">
      <c r="F357" s="2" t="b">
        <f t="shared" si="94"/>
        <v>0</v>
      </c>
      <c r="G357" s="2" t="b">
        <f t="shared" si="92"/>
        <v>0</v>
      </c>
    </row>
    <row r="358" spans="6:7">
      <c r="F358" s="2" t="b">
        <f t="shared" si="94"/>
        <v>0</v>
      </c>
      <c r="G358" s="2" t="b">
        <f t="shared" si="92"/>
        <v>0</v>
      </c>
    </row>
    <row r="359" spans="6:7">
      <c r="F359" s="2" t="b">
        <f t="shared" si="94"/>
        <v>0</v>
      </c>
      <c r="G359" s="2" t="b">
        <f t="shared" si="92"/>
        <v>0</v>
      </c>
    </row>
    <row r="360" spans="6:7">
      <c r="F360" s="2" t="b">
        <f t="shared" si="94"/>
        <v>0</v>
      </c>
      <c r="G360" s="2" t="b">
        <f t="shared" si="92"/>
        <v>0</v>
      </c>
    </row>
    <row r="361" spans="6:7">
      <c r="F361" s="2" t="b">
        <f t="shared" si="94"/>
        <v>0</v>
      </c>
      <c r="G361" s="2" t="b">
        <f t="shared" si="92"/>
        <v>0</v>
      </c>
    </row>
    <row r="362" spans="6:7">
      <c r="F362" s="2" t="b">
        <f t="shared" si="94"/>
        <v>0</v>
      </c>
      <c r="G362" s="2" t="b">
        <f t="shared" si="92"/>
        <v>0</v>
      </c>
    </row>
    <row r="363" spans="6:7">
      <c r="F363" s="2" t="b">
        <f t="shared" si="94"/>
        <v>0</v>
      </c>
      <c r="G363" s="2" t="b">
        <f t="shared" si="92"/>
        <v>0</v>
      </c>
    </row>
    <row r="364" spans="6:7">
      <c r="F364" s="2" t="b">
        <f t="shared" si="94"/>
        <v>0</v>
      </c>
      <c r="G364" s="2" t="b">
        <f t="shared" si="92"/>
        <v>0</v>
      </c>
    </row>
    <row r="365" spans="6:7">
      <c r="F365" s="2" t="b">
        <f t="shared" si="94"/>
        <v>0</v>
      </c>
      <c r="G365" s="2" t="b">
        <f t="shared" si="92"/>
        <v>0</v>
      </c>
    </row>
    <row r="366" spans="6:7">
      <c r="F366" s="2" t="b">
        <f t="shared" si="94"/>
        <v>0</v>
      </c>
      <c r="G366" s="2" t="b">
        <f t="shared" si="92"/>
        <v>0</v>
      </c>
    </row>
    <row r="367" spans="6:7">
      <c r="F367" s="2" t="b">
        <f t="shared" si="94"/>
        <v>0</v>
      </c>
      <c r="G367" s="2" t="b">
        <f t="shared" si="92"/>
        <v>0</v>
      </c>
    </row>
    <row r="368" spans="6:7">
      <c r="F368" s="2" t="b">
        <f t="shared" si="94"/>
        <v>0</v>
      </c>
      <c r="G368" s="2" t="b">
        <f t="shared" si="92"/>
        <v>0</v>
      </c>
    </row>
    <row r="369" spans="6:7">
      <c r="F369" s="2" t="b">
        <f t="shared" si="94"/>
        <v>0</v>
      </c>
      <c r="G369" s="2" t="b">
        <f t="shared" si="92"/>
        <v>0</v>
      </c>
    </row>
    <row r="370" spans="6:7">
      <c r="F370" s="2" t="b">
        <f t="shared" si="94"/>
        <v>0</v>
      </c>
      <c r="G370" s="2" t="b">
        <f t="shared" si="92"/>
        <v>0</v>
      </c>
    </row>
    <row r="371" spans="6:7">
      <c r="F371" s="2" t="b">
        <f t="shared" si="94"/>
        <v>0</v>
      </c>
      <c r="G371" s="2" t="b">
        <f t="shared" si="92"/>
        <v>0</v>
      </c>
    </row>
    <row r="372" spans="6:7">
      <c r="F372" s="2" t="b">
        <f t="shared" si="94"/>
        <v>0</v>
      </c>
      <c r="G372" s="2" t="b">
        <f t="shared" si="92"/>
        <v>0</v>
      </c>
    </row>
    <row r="373" spans="6:7">
      <c r="F373" s="2" t="b">
        <f t="shared" si="94"/>
        <v>0</v>
      </c>
      <c r="G373" s="2" t="b">
        <f t="shared" si="92"/>
        <v>0</v>
      </c>
    </row>
    <row r="374" spans="6:7">
      <c r="F374" s="2" t="b">
        <f t="shared" si="94"/>
        <v>0</v>
      </c>
      <c r="G374" s="2" t="b">
        <f t="shared" si="92"/>
        <v>0</v>
      </c>
    </row>
    <row r="375" spans="6:7">
      <c r="F375" s="2" t="b">
        <f t="shared" si="94"/>
        <v>0</v>
      </c>
      <c r="G375" s="2" t="b">
        <f t="shared" si="92"/>
        <v>0</v>
      </c>
    </row>
    <row r="376" spans="6:7">
      <c r="F376" s="2" t="b">
        <f t="shared" si="94"/>
        <v>0</v>
      </c>
      <c r="G376" s="2" t="b">
        <f t="shared" si="92"/>
        <v>0</v>
      </c>
    </row>
    <row r="377" spans="6:7">
      <c r="F377" s="2" t="b">
        <f t="shared" si="94"/>
        <v>0</v>
      </c>
      <c r="G377" s="2" t="b">
        <f t="shared" si="92"/>
        <v>0</v>
      </c>
    </row>
    <row r="378" spans="6:7">
      <c r="F378" s="2" t="b">
        <f t="shared" si="94"/>
        <v>0</v>
      </c>
      <c r="G378" s="2" t="b">
        <f t="shared" si="92"/>
        <v>0</v>
      </c>
    </row>
    <row r="379" spans="6:7">
      <c r="F379" s="2" t="b">
        <f t="shared" si="94"/>
        <v>0</v>
      </c>
      <c r="G379" s="2" t="b">
        <f t="shared" si="92"/>
        <v>0</v>
      </c>
    </row>
    <row r="380" spans="6:7">
      <c r="F380" s="2" t="b">
        <f t="shared" si="94"/>
        <v>0</v>
      </c>
      <c r="G380" s="2" t="b">
        <f t="shared" si="92"/>
        <v>0</v>
      </c>
    </row>
    <row r="381" spans="6:7">
      <c r="F381" s="2" t="b">
        <f t="shared" si="94"/>
        <v>0</v>
      </c>
      <c r="G381" s="2" t="b">
        <f t="shared" si="92"/>
        <v>0</v>
      </c>
    </row>
    <row r="382" spans="6:7">
      <c r="F382" s="2" t="b">
        <f t="shared" si="94"/>
        <v>0</v>
      </c>
      <c r="G382" s="2" t="b">
        <f t="shared" si="92"/>
        <v>0</v>
      </c>
    </row>
    <row r="383" spans="6:7">
      <c r="F383" s="2" t="b">
        <f t="shared" si="94"/>
        <v>0</v>
      </c>
      <c r="G383" s="2" t="b">
        <f t="shared" si="92"/>
        <v>0</v>
      </c>
    </row>
    <row r="384" spans="6:7">
      <c r="F384" s="2" t="b">
        <f t="shared" si="94"/>
        <v>0</v>
      </c>
      <c r="G384" s="2" t="b">
        <f t="shared" si="92"/>
        <v>0</v>
      </c>
    </row>
    <row r="385" spans="6:7">
      <c r="F385" s="2" t="b">
        <f t="shared" si="94"/>
        <v>0</v>
      </c>
      <c r="G385" s="2" t="b">
        <f t="shared" si="92"/>
        <v>0</v>
      </c>
    </row>
    <row r="386" spans="6:7">
      <c r="F386" s="2" t="b">
        <f t="shared" si="94"/>
        <v>0</v>
      </c>
      <c r="G386" s="2" t="b">
        <f t="shared" si="92"/>
        <v>0</v>
      </c>
    </row>
    <row r="387" spans="6:7">
      <c r="F387" s="2" t="b">
        <f t="shared" si="94"/>
        <v>0</v>
      </c>
      <c r="G387" s="2" t="b">
        <f t="shared" si="92"/>
        <v>0</v>
      </c>
    </row>
    <row r="388" spans="6:7">
      <c r="F388" s="2" t="b">
        <f t="shared" si="94"/>
        <v>0</v>
      </c>
      <c r="G388" s="2" t="b">
        <f t="shared" si="92"/>
        <v>0</v>
      </c>
    </row>
    <row r="389" spans="6:7">
      <c r="F389" s="2" t="b">
        <f t="shared" si="94"/>
        <v>0</v>
      </c>
      <c r="G389" s="2" t="b">
        <f t="shared" ref="G389:G428" si="97">AND(NOT(D389=B389),OR(D389="CAT",D389="CAC",D389="ATA",D389="ATT",D389="TTA",D389="ATG",D389="CCG",D389="AGA",D389="CGG",D389="AGG",D389="CGA",D389="CGC",D389="TCC",D389="ACG",D389="ACC",D389="GTA",D389="TGG",D389="TAT",B389="GAA",B389="GAT",B389="GAG",B389="AAG",B389="AAA",B389="CTA",B389="CTT",B389="CTC",B389="AAC",B389="CCA",B389="CCT",B389="CAG",B389="CAA",B389="CGT",B389="AGT",B389="AGC",B389="TCA",B389="TCT",B389="GTC"))</f>
        <v>0</v>
      </c>
    </row>
    <row r="390" spans="6:7">
      <c r="F390" s="2" t="b">
        <f t="shared" si="94"/>
        <v>0</v>
      </c>
      <c r="G390" s="2" t="b">
        <f t="shared" si="97"/>
        <v>0</v>
      </c>
    </row>
    <row r="391" spans="6:7">
      <c r="F391" s="2" t="b">
        <f t="shared" ref="F391:F428" si="98">AND(NOT(B391=D391),OR(B391="CAT",B391="CAC",B391="ATA",B391="ATT",B391="TTA",B391="ATG",B391="CCG",B391="AGA",B391="CGG",B391="AGG",B391="CGA",B391="CGC",B391="TCC",B391="ACG",B391="ACC",B391="GTA",B391="TGG",B391="TAT",D391="GAA",D391="GAT",D391="GAG",D391="AAG",D391="AAA",D391="CTA",D391="CTT",D391="CTC",D391="AAC",D391="CCA",D391="CCT",D391="CAG",D391="CAA",D391="CGT",D391="AGT",D391="AGC",D391="TCA",D391="TCT",D391="GTC"))</f>
        <v>0</v>
      </c>
      <c r="G391" s="2" t="b">
        <f t="shared" si="97"/>
        <v>0</v>
      </c>
    </row>
    <row r="392" spans="6:7">
      <c r="F392" s="2" t="b">
        <f t="shared" si="98"/>
        <v>0</v>
      </c>
      <c r="G392" s="2" t="b">
        <f t="shared" si="97"/>
        <v>0</v>
      </c>
    </row>
    <row r="393" spans="6:7">
      <c r="F393" s="2" t="b">
        <f t="shared" si="98"/>
        <v>0</v>
      </c>
      <c r="G393" s="2" t="b">
        <f t="shared" si="97"/>
        <v>0</v>
      </c>
    </row>
    <row r="394" spans="6:7">
      <c r="F394" s="2" t="b">
        <f t="shared" si="98"/>
        <v>0</v>
      </c>
      <c r="G394" s="2" t="b">
        <f t="shared" si="97"/>
        <v>0</v>
      </c>
    </row>
    <row r="395" spans="6:7">
      <c r="F395" s="2" t="b">
        <f t="shared" si="98"/>
        <v>0</v>
      </c>
      <c r="G395" s="2" t="b">
        <f t="shared" si="97"/>
        <v>0</v>
      </c>
    </row>
    <row r="396" spans="6:7">
      <c r="F396" s="2" t="b">
        <f t="shared" si="98"/>
        <v>0</v>
      </c>
      <c r="G396" s="2" t="b">
        <f t="shared" si="97"/>
        <v>0</v>
      </c>
    </row>
    <row r="397" spans="6:7">
      <c r="F397" s="2" t="b">
        <f t="shared" si="98"/>
        <v>0</v>
      </c>
      <c r="G397" s="2" t="b">
        <f t="shared" si="97"/>
        <v>0</v>
      </c>
    </row>
    <row r="398" spans="6:7">
      <c r="F398" s="2" t="b">
        <f t="shared" si="98"/>
        <v>0</v>
      </c>
      <c r="G398" s="2" t="b">
        <f t="shared" si="97"/>
        <v>0</v>
      </c>
    </row>
    <row r="399" spans="6:7">
      <c r="F399" s="2" t="b">
        <f t="shared" si="98"/>
        <v>0</v>
      </c>
      <c r="G399" s="2" t="b">
        <f t="shared" si="97"/>
        <v>0</v>
      </c>
    </row>
    <row r="400" spans="6:7">
      <c r="F400" s="2" t="b">
        <f t="shared" si="98"/>
        <v>0</v>
      </c>
      <c r="G400" s="2" t="b">
        <f t="shared" si="97"/>
        <v>0</v>
      </c>
    </row>
    <row r="401" spans="6:7">
      <c r="F401" s="2" t="b">
        <f t="shared" si="98"/>
        <v>0</v>
      </c>
      <c r="G401" s="2" t="b">
        <f t="shared" si="97"/>
        <v>0</v>
      </c>
    </row>
    <row r="402" spans="6:7">
      <c r="F402" s="2" t="b">
        <f t="shared" si="98"/>
        <v>0</v>
      </c>
      <c r="G402" s="2" t="b">
        <f t="shared" si="97"/>
        <v>0</v>
      </c>
    </row>
    <row r="403" spans="6:7">
      <c r="F403" s="2" t="b">
        <f t="shared" si="98"/>
        <v>0</v>
      </c>
      <c r="G403" s="2" t="b">
        <f t="shared" si="97"/>
        <v>0</v>
      </c>
    </row>
    <row r="404" spans="6:7">
      <c r="F404" s="2" t="b">
        <f t="shared" si="98"/>
        <v>0</v>
      </c>
      <c r="G404" s="2" t="b">
        <f t="shared" si="97"/>
        <v>0</v>
      </c>
    </row>
    <row r="405" spans="6:7">
      <c r="F405" s="2" t="b">
        <f t="shared" si="98"/>
        <v>0</v>
      </c>
      <c r="G405" s="2" t="b">
        <f t="shared" si="97"/>
        <v>0</v>
      </c>
    </row>
    <row r="406" spans="6:7">
      <c r="F406" s="2" t="b">
        <f t="shared" si="98"/>
        <v>0</v>
      </c>
      <c r="G406" s="2" t="b">
        <f t="shared" si="97"/>
        <v>0</v>
      </c>
    </row>
    <row r="407" spans="6:7">
      <c r="F407" s="2" t="b">
        <f t="shared" si="98"/>
        <v>0</v>
      </c>
      <c r="G407" s="2" t="b">
        <f t="shared" si="97"/>
        <v>0</v>
      </c>
    </row>
    <row r="408" spans="6:7">
      <c r="F408" s="2" t="b">
        <f t="shared" si="98"/>
        <v>0</v>
      </c>
      <c r="G408" s="2" t="b">
        <f t="shared" si="97"/>
        <v>0</v>
      </c>
    </row>
    <row r="409" spans="6:7">
      <c r="F409" s="2" t="b">
        <f t="shared" si="98"/>
        <v>0</v>
      </c>
      <c r="G409" s="2" t="b">
        <f t="shared" si="97"/>
        <v>0</v>
      </c>
    </row>
    <row r="410" spans="6:7">
      <c r="F410" s="2" t="b">
        <f t="shared" si="98"/>
        <v>0</v>
      </c>
      <c r="G410" s="2" t="b">
        <f t="shared" si="97"/>
        <v>0</v>
      </c>
    </row>
    <row r="411" spans="6:7">
      <c r="F411" s="2" t="b">
        <f t="shared" si="98"/>
        <v>0</v>
      </c>
      <c r="G411" s="2" t="b">
        <f t="shared" si="97"/>
        <v>0</v>
      </c>
    </row>
    <row r="412" spans="6:7">
      <c r="F412" s="2" t="b">
        <f t="shared" si="98"/>
        <v>0</v>
      </c>
      <c r="G412" s="2" t="b">
        <f t="shared" si="97"/>
        <v>0</v>
      </c>
    </row>
    <row r="413" spans="6:7">
      <c r="F413" s="2" t="b">
        <f t="shared" si="98"/>
        <v>0</v>
      </c>
      <c r="G413" s="2" t="b">
        <f t="shared" si="97"/>
        <v>0</v>
      </c>
    </row>
    <row r="414" spans="6:7">
      <c r="F414" s="2" t="b">
        <f t="shared" si="98"/>
        <v>0</v>
      </c>
      <c r="G414" s="2" t="b">
        <f t="shared" si="97"/>
        <v>0</v>
      </c>
    </row>
    <row r="415" spans="6:7">
      <c r="F415" s="2" t="b">
        <f t="shared" si="98"/>
        <v>0</v>
      </c>
      <c r="G415" s="2" t="b">
        <f t="shared" si="97"/>
        <v>0</v>
      </c>
    </row>
    <row r="416" spans="6:7">
      <c r="F416" s="2" t="b">
        <f t="shared" si="98"/>
        <v>0</v>
      </c>
      <c r="G416" s="2" t="b">
        <f t="shared" si="97"/>
        <v>0</v>
      </c>
    </row>
    <row r="417" spans="6:7">
      <c r="F417" s="2" t="b">
        <f t="shared" si="98"/>
        <v>0</v>
      </c>
      <c r="G417" s="2" t="b">
        <f t="shared" si="97"/>
        <v>0</v>
      </c>
    </row>
    <row r="418" spans="6:7">
      <c r="F418" s="2" t="b">
        <f t="shared" si="98"/>
        <v>0</v>
      </c>
      <c r="G418" s="2" t="b">
        <f t="shared" si="97"/>
        <v>0</v>
      </c>
    </row>
    <row r="419" spans="6:7">
      <c r="F419" s="2" t="b">
        <f t="shared" si="98"/>
        <v>0</v>
      </c>
      <c r="G419" s="2" t="b">
        <f t="shared" si="97"/>
        <v>0</v>
      </c>
    </row>
    <row r="420" spans="6:7">
      <c r="F420" s="2" t="b">
        <f>AND(NOT(B420=D420),OR(B420="CAT",B420="CAC",B420="ATA",B420="ATT",B420="TTA",B420="ATG",B420="CCG",B420="AGA",B420="CGG",B420="AGG",B420="CGA",B420="CGC",B420="TCC",B420="ACG",B420="ACC",B420="GTA",B420="TGG",B420="TAT",D420="GAA",D420="GAT",D420="GAG",D420="AAG",D420="AAA",D420="CTA",D420="CTT",D420="CTC",D420="AAC",D420="CCA",D420="CCT",D420="CAG",D420="CAA",D420="CGT",D420="AGT",D420="AGC",D420="TCA",D420="TCT",D420="GTC"))</f>
        <v>0</v>
      </c>
      <c r="G420" s="2" t="b">
        <f t="shared" si="97"/>
        <v>0</v>
      </c>
    </row>
    <row r="421" spans="6:7">
      <c r="F421" s="2" t="b">
        <f t="shared" si="98"/>
        <v>0</v>
      </c>
      <c r="G421" s="2" t="b">
        <f t="shared" si="97"/>
        <v>0</v>
      </c>
    </row>
    <row r="422" spans="6:7">
      <c r="F422" s="2" t="b">
        <f t="shared" si="98"/>
        <v>0</v>
      </c>
      <c r="G422" s="2" t="b">
        <f t="shared" si="97"/>
        <v>0</v>
      </c>
    </row>
    <row r="423" spans="6:7">
      <c r="F423" s="2" t="b">
        <f t="shared" si="98"/>
        <v>0</v>
      </c>
      <c r="G423" s="2" t="b">
        <f t="shared" si="97"/>
        <v>0</v>
      </c>
    </row>
    <row r="424" spans="6:7">
      <c r="F424" s="2" t="b">
        <f t="shared" si="98"/>
        <v>0</v>
      </c>
      <c r="G424" s="2" t="b">
        <f t="shared" si="97"/>
        <v>0</v>
      </c>
    </row>
    <row r="425" spans="6:7">
      <c r="F425" s="2" t="b">
        <f t="shared" si="98"/>
        <v>0</v>
      </c>
      <c r="G425" s="2" t="b">
        <f t="shared" si="97"/>
        <v>0</v>
      </c>
    </row>
    <row r="426" spans="6:7">
      <c r="F426" s="2" t="b">
        <f t="shared" si="98"/>
        <v>0</v>
      </c>
      <c r="G426" s="2" t="b">
        <f t="shared" si="97"/>
        <v>0</v>
      </c>
    </row>
    <row r="427" spans="6:7">
      <c r="F427" s="2" t="b">
        <f t="shared" si="98"/>
        <v>0</v>
      </c>
      <c r="G427" s="2" t="b">
        <f t="shared" si="97"/>
        <v>0</v>
      </c>
    </row>
    <row r="428" spans="6:7">
      <c r="F428" s="2" t="b">
        <f t="shared" si="98"/>
        <v>0</v>
      </c>
      <c r="G428" s="2" t="b">
        <f t="shared" si="97"/>
        <v>0</v>
      </c>
    </row>
    <row r="429" spans="6:7">
      <c r="F429" s="2"/>
      <c r="G429" s="2"/>
    </row>
    <row r="430" spans="6:7">
      <c r="F430" s="2"/>
      <c r="G430" s="2"/>
    </row>
    <row r="431" spans="6:7">
      <c r="F431" s="2"/>
      <c r="G431" s="2"/>
    </row>
    <row r="432" spans="6:7">
      <c r="F432" s="2"/>
      <c r="G432" s="2"/>
    </row>
    <row r="433" spans="6:7">
      <c r="F433" s="2"/>
      <c r="G433" s="2"/>
    </row>
    <row r="434" spans="6:7">
      <c r="F434" s="2"/>
      <c r="G434" s="2"/>
    </row>
    <row r="435" spans="6:7">
      <c r="F435" s="2"/>
      <c r="G435" s="2"/>
    </row>
    <row r="436" spans="6:7">
      <c r="F436" s="2"/>
      <c r="G436" s="2"/>
    </row>
    <row r="437" spans="6:7">
      <c r="F437" s="2"/>
      <c r="G437" s="2"/>
    </row>
    <row r="438" spans="6:7">
      <c r="F438" s="2"/>
      <c r="G438" s="2"/>
    </row>
    <row r="439" spans="6:7">
      <c r="F439" s="2"/>
      <c r="G439" s="2"/>
    </row>
    <row r="440" spans="6:7">
      <c r="F440" s="2"/>
      <c r="G440" s="2"/>
    </row>
    <row r="441" spans="6:7">
      <c r="F441" s="2"/>
      <c r="G441" s="2"/>
    </row>
    <row r="442" spans="6:7">
      <c r="F442" s="2"/>
      <c r="G442" s="2"/>
    </row>
    <row r="443" spans="6:7">
      <c r="F443" s="2"/>
      <c r="G443" s="2"/>
    </row>
    <row r="444" spans="6:7">
      <c r="F444" s="2"/>
      <c r="G444" s="2"/>
    </row>
    <row r="445" spans="6:7">
      <c r="F445" s="2"/>
      <c r="G445" s="2"/>
    </row>
    <row r="446" spans="6:7">
      <c r="F446" s="2"/>
      <c r="G446" s="2"/>
    </row>
    <row r="447" spans="6:7">
      <c r="F447" s="2"/>
      <c r="G447" s="2"/>
    </row>
    <row r="448" spans="6:7">
      <c r="F448" s="2"/>
      <c r="G448" s="2"/>
    </row>
    <row r="449" spans="6:7">
      <c r="F449" s="2"/>
      <c r="G449" s="2"/>
    </row>
    <row r="450" spans="6:7">
      <c r="F450" s="2"/>
      <c r="G450" s="2"/>
    </row>
    <row r="451" spans="6:7">
      <c r="F451" s="2"/>
      <c r="G451" s="2"/>
    </row>
    <row r="452" spans="6:7">
      <c r="F452" s="2"/>
      <c r="G452" s="2"/>
    </row>
    <row r="453" spans="6:7">
      <c r="F453" s="2"/>
      <c r="G453" s="2"/>
    </row>
    <row r="454" spans="6:7">
      <c r="F454" s="2"/>
      <c r="G454" s="2"/>
    </row>
    <row r="455" spans="6:7">
      <c r="F455" s="2"/>
      <c r="G455" s="2"/>
    </row>
    <row r="456" spans="6:7">
      <c r="F456" s="2"/>
      <c r="G456" s="2"/>
    </row>
    <row r="457" spans="6:7">
      <c r="F457" s="2"/>
      <c r="G457" s="2"/>
    </row>
    <row r="458" spans="6:7">
      <c r="F458" s="2"/>
      <c r="G458" s="2"/>
    </row>
    <row r="459" spans="6:7">
      <c r="F459" s="2"/>
      <c r="G459" s="2"/>
    </row>
    <row r="460" spans="6:7">
      <c r="F460" s="2"/>
      <c r="G460" s="2"/>
    </row>
    <row r="461" spans="6:7">
      <c r="F461" s="2"/>
      <c r="G461" s="2"/>
    </row>
    <row r="462" spans="6:7">
      <c r="F462" s="2"/>
      <c r="G462" s="2"/>
    </row>
    <row r="463" spans="6:7">
      <c r="F463" s="2"/>
      <c r="G463" s="2"/>
    </row>
    <row r="464" spans="6:7">
      <c r="F464" s="2"/>
      <c r="G464" s="2"/>
    </row>
    <row r="465" spans="6:7">
      <c r="F465" s="2"/>
      <c r="G465" s="2"/>
    </row>
    <row r="466" spans="6:7">
      <c r="F466" s="2"/>
      <c r="G466" s="2"/>
    </row>
    <row r="467" spans="6:7">
      <c r="F467" s="2"/>
      <c r="G467" s="2"/>
    </row>
    <row r="468" spans="6:7">
      <c r="F468" s="2"/>
      <c r="G468" s="2"/>
    </row>
    <row r="469" spans="6:7">
      <c r="F469" s="2"/>
      <c r="G469" s="2"/>
    </row>
    <row r="470" spans="6:7">
      <c r="F470" s="2"/>
      <c r="G470" s="2"/>
    </row>
    <row r="471" spans="6:7">
      <c r="F471" s="2"/>
      <c r="G471" s="2"/>
    </row>
    <row r="472" spans="6:7">
      <c r="F472" s="2"/>
      <c r="G472" s="2"/>
    </row>
    <row r="473" spans="6:7">
      <c r="F473" s="2"/>
      <c r="G473" s="2"/>
    </row>
    <row r="474" spans="6:7">
      <c r="F474" s="2"/>
      <c r="G474" s="2"/>
    </row>
    <row r="475" spans="6:7">
      <c r="F475" s="2"/>
      <c r="G475" s="2"/>
    </row>
    <row r="476" spans="6:7">
      <c r="F476" s="2"/>
      <c r="G476" s="2"/>
    </row>
    <row r="477" spans="6:7">
      <c r="F477" s="2"/>
      <c r="G477" s="2"/>
    </row>
    <row r="478" spans="6:7">
      <c r="F478" s="2"/>
      <c r="G478" s="2"/>
    </row>
    <row r="479" spans="6:7">
      <c r="F479" s="2"/>
      <c r="G479" s="2"/>
    </row>
    <row r="480" spans="6:7">
      <c r="F480" s="2"/>
      <c r="G480" s="2"/>
    </row>
    <row r="481" spans="6:7">
      <c r="F481" s="2"/>
      <c r="G481" s="2"/>
    </row>
    <row r="482" spans="6:7">
      <c r="F482" s="2"/>
      <c r="G482" s="2"/>
    </row>
    <row r="483" spans="6:7">
      <c r="F483" s="2"/>
      <c r="G483" s="2"/>
    </row>
    <row r="484" spans="6:7">
      <c r="F484" s="2"/>
      <c r="G484" s="2"/>
    </row>
    <row r="485" spans="6:7">
      <c r="F485" s="2"/>
      <c r="G485" s="2"/>
    </row>
    <row r="486" spans="6:7">
      <c r="F486" s="2"/>
      <c r="G486" s="2"/>
    </row>
    <row r="487" spans="6:7">
      <c r="F487" s="2"/>
      <c r="G487" s="2"/>
    </row>
    <row r="488" spans="6:7">
      <c r="F488" s="2"/>
      <c r="G488" s="2"/>
    </row>
    <row r="489" spans="6:7">
      <c r="F489" s="2"/>
      <c r="G489" s="2"/>
    </row>
    <row r="490" spans="6:7">
      <c r="F490" s="2"/>
      <c r="G490" s="2"/>
    </row>
    <row r="491" spans="6:7">
      <c r="F491" s="2"/>
      <c r="G491" s="2"/>
    </row>
    <row r="492" spans="6:7">
      <c r="F492" s="2"/>
      <c r="G492" s="2"/>
    </row>
    <row r="493" spans="6:7">
      <c r="F493" s="2"/>
      <c r="G493" s="2"/>
    </row>
    <row r="494" spans="6:7">
      <c r="F494" s="2"/>
      <c r="G494" s="2"/>
    </row>
    <row r="495" spans="6:7">
      <c r="F495" s="2"/>
      <c r="G495" s="2"/>
    </row>
    <row r="496" spans="6:7">
      <c r="F496" s="2"/>
      <c r="G496" s="2"/>
    </row>
    <row r="497" spans="6:7">
      <c r="F497" s="2"/>
      <c r="G497" s="2"/>
    </row>
    <row r="498" spans="6:7">
      <c r="F498" s="2"/>
      <c r="G498" s="2"/>
    </row>
    <row r="499" spans="6:7">
      <c r="F499" s="2"/>
      <c r="G499" s="2"/>
    </row>
    <row r="500" spans="6:7">
      <c r="F500" s="2"/>
      <c r="G500" s="2"/>
    </row>
    <row r="501" spans="6:7">
      <c r="F501" s="2"/>
      <c r="G501" s="2"/>
    </row>
    <row r="502" spans="6:7">
      <c r="F502" s="2"/>
      <c r="G502" s="2"/>
    </row>
    <row r="503" spans="6:7">
      <c r="F503" s="2"/>
      <c r="G503" s="2"/>
    </row>
    <row r="504" spans="6:7">
      <c r="F504" s="2"/>
      <c r="G504" s="2"/>
    </row>
    <row r="505" spans="6:7">
      <c r="F505" s="2"/>
      <c r="G505" s="2"/>
    </row>
    <row r="506" spans="6:7">
      <c r="F506" s="2"/>
      <c r="G506" s="2"/>
    </row>
    <row r="507" spans="6:7">
      <c r="F507" s="2"/>
      <c r="G507" s="2"/>
    </row>
    <row r="508" spans="6:7">
      <c r="F508" s="2"/>
      <c r="G508" s="2"/>
    </row>
    <row r="509" spans="6:7">
      <c r="F509" s="2"/>
      <c r="G509" s="2"/>
    </row>
    <row r="510" spans="6:7">
      <c r="F510" s="2"/>
      <c r="G510" s="2"/>
    </row>
    <row r="511" spans="6:7">
      <c r="F511" s="2"/>
      <c r="G511" s="2"/>
    </row>
    <row r="512" spans="6:7">
      <c r="F512" s="2"/>
      <c r="G512" s="2"/>
    </row>
    <row r="513" spans="6:7">
      <c r="F513" s="2"/>
      <c r="G513" s="2"/>
    </row>
    <row r="514" spans="6:7">
      <c r="F514" s="2"/>
      <c r="G514" s="2"/>
    </row>
    <row r="515" spans="6:7">
      <c r="F515" s="2"/>
      <c r="G515" s="2"/>
    </row>
    <row r="516" spans="6:7">
      <c r="F516" s="2"/>
      <c r="G516" s="2"/>
    </row>
    <row r="517" spans="6:7">
      <c r="F517" s="2"/>
      <c r="G517" s="2"/>
    </row>
    <row r="518" spans="6:7">
      <c r="F518" s="2"/>
      <c r="G518" s="2"/>
    </row>
    <row r="519" spans="6:7">
      <c r="F519" s="2"/>
      <c r="G519" s="2"/>
    </row>
    <row r="520" spans="6:7">
      <c r="F520" s="2"/>
      <c r="G520" s="2"/>
    </row>
    <row r="521" spans="6:7">
      <c r="F521" s="2"/>
      <c r="G521" s="2"/>
    </row>
    <row r="522" spans="6:7">
      <c r="F522" s="2"/>
      <c r="G522" s="2"/>
    </row>
    <row r="523" spans="6:7">
      <c r="F523" s="2"/>
      <c r="G523" s="2"/>
    </row>
    <row r="524" spans="6:7">
      <c r="F524" s="2"/>
      <c r="G524" s="2"/>
    </row>
    <row r="525" spans="6:7">
      <c r="F525" s="2"/>
      <c r="G525" s="2"/>
    </row>
    <row r="526" spans="6:7">
      <c r="F526" s="2"/>
      <c r="G526" s="2"/>
    </row>
    <row r="527" spans="6:7">
      <c r="F527" s="2"/>
      <c r="G527" s="2"/>
    </row>
    <row r="528" spans="6:7">
      <c r="F528" s="2"/>
      <c r="G528" s="2"/>
    </row>
    <row r="529" spans="6:7">
      <c r="F529" s="2"/>
      <c r="G529" s="2"/>
    </row>
    <row r="530" spans="6:7">
      <c r="F530" s="2"/>
      <c r="G530" s="2"/>
    </row>
    <row r="531" spans="6:7">
      <c r="F531" s="2"/>
      <c r="G531" s="2"/>
    </row>
    <row r="532" spans="6:7">
      <c r="F532" s="2"/>
      <c r="G532" s="2"/>
    </row>
    <row r="533" spans="6:7">
      <c r="F533" s="2"/>
      <c r="G533" s="2"/>
    </row>
    <row r="534" spans="6:7">
      <c r="F534" s="2"/>
      <c r="G534" s="2"/>
    </row>
    <row r="535" spans="6:7">
      <c r="F535" s="2"/>
      <c r="G535" s="2"/>
    </row>
    <row r="536" spans="6:7">
      <c r="F536" s="2"/>
      <c r="G536" s="2"/>
    </row>
    <row r="537" spans="6:7">
      <c r="F537" s="2"/>
      <c r="G537" s="2"/>
    </row>
    <row r="538" spans="6:7">
      <c r="F538" s="2"/>
      <c r="G538" s="2"/>
    </row>
    <row r="539" spans="6:7">
      <c r="F539" s="2"/>
      <c r="G539" s="2"/>
    </row>
    <row r="540" spans="6:7">
      <c r="F540" s="2"/>
      <c r="G540" s="2"/>
    </row>
    <row r="541" spans="6:7">
      <c r="F541" s="2"/>
      <c r="G541" s="2"/>
    </row>
    <row r="542" spans="6:7">
      <c r="F542" s="2"/>
      <c r="G542" s="2"/>
    </row>
    <row r="543" spans="6:7">
      <c r="F543" s="2"/>
      <c r="G543" s="2"/>
    </row>
    <row r="544" spans="6:7">
      <c r="F544" s="2"/>
      <c r="G544" s="2"/>
    </row>
    <row r="545" spans="6:7">
      <c r="F545" s="2"/>
      <c r="G545" s="2"/>
    </row>
    <row r="546" spans="6:7">
      <c r="F546" s="2"/>
      <c r="G546" s="2"/>
    </row>
    <row r="547" spans="6:7">
      <c r="F547" s="2"/>
      <c r="G547" s="2"/>
    </row>
    <row r="548" spans="6:7">
      <c r="F548" s="2"/>
      <c r="G548" s="2"/>
    </row>
    <row r="549" spans="6:7">
      <c r="F549" s="2"/>
      <c r="G549" s="2"/>
    </row>
    <row r="550" spans="6:7">
      <c r="F550" s="2"/>
      <c r="G550" s="2"/>
    </row>
    <row r="551" spans="6:7">
      <c r="F551" s="2"/>
      <c r="G551" s="2"/>
    </row>
    <row r="552" spans="6:7">
      <c r="F552" s="2"/>
      <c r="G552" s="2"/>
    </row>
    <row r="553" spans="6:7">
      <c r="F553" s="2"/>
      <c r="G553" s="2"/>
    </row>
    <row r="554" spans="6:7">
      <c r="F554" s="2"/>
      <c r="G554" s="2"/>
    </row>
    <row r="555" spans="6:7">
      <c r="F555" s="2"/>
      <c r="G555" s="2"/>
    </row>
    <row r="556" spans="6:7">
      <c r="F556" s="2"/>
      <c r="G556" s="2"/>
    </row>
    <row r="557" spans="6:7">
      <c r="F557" s="2"/>
      <c r="G557" s="2"/>
    </row>
    <row r="558" spans="6:7">
      <c r="F558" s="2"/>
      <c r="G558" s="2"/>
    </row>
    <row r="559" spans="6:7">
      <c r="F559" s="2"/>
      <c r="G559" s="2"/>
    </row>
    <row r="560" spans="6:7">
      <c r="F560" s="2"/>
      <c r="G560" s="2"/>
    </row>
    <row r="561" spans="6:7">
      <c r="F561" s="2"/>
      <c r="G561" s="2"/>
    </row>
    <row r="562" spans="6:7">
      <c r="F562" s="2"/>
      <c r="G562" s="2"/>
    </row>
    <row r="563" spans="6:7">
      <c r="F563" s="2"/>
      <c r="G563" s="2"/>
    </row>
    <row r="564" spans="6:7">
      <c r="F564" s="2"/>
      <c r="G564" s="2"/>
    </row>
    <row r="565" spans="6:7">
      <c r="F565" s="2"/>
      <c r="G565" s="2"/>
    </row>
    <row r="566" spans="6:7">
      <c r="F566" s="2"/>
      <c r="G566" s="2"/>
    </row>
    <row r="567" spans="6:7">
      <c r="F567" s="2"/>
      <c r="G567" s="2"/>
    </row>
    <row r="568" spans="6:7">
      <c r="F568" s="2"/>
      <c r="G568" s="2"/>
    </row>
    <row r="569" spans="6:7">
      <c r="F569" s="2"/>
      <c r="G569" s="2"/>
    </row>
    <row r="570" spans="6:7">
      <c r="F570" s="2"/>
      <c r="G570" s="2"/>
    </row>
    <row r="571" spans="6:7">
      <c r="F571" s="2"/>
      <c r="G571" s="2"/>
    </row>
    <row r="572" spans="6:7">
      <c r="F572" s="2"/>
      <c r="G572" s="2"/>
    </row>
    <row r="573" spans="6:7">
      <c r="F573" s="2"/>
      <c r="G573" s="2"/>
    </row>
    <row r="574" spans="6:7">
      <c r="F574" s="2"/>
      <c r="G574" s="2"/>
    </row>
    <row r="575" spans="6:7">
      <c r="F575" s="2"/>
      <c r="G575" s="2"/>
    </row>
    <row r="576" spans="6:7">
      <c r="F576" s="2"/>
      <c r="G576" s="2"/>
    </row>
    <row r="577" spans="6:7">
      <c r="F577" s="2"/>
      <c r="G577" s="2"/>
    </row>
    <row r="578" spans="6:7">
      <c r="F578" s="2"/>
      <c r="G578" s="2"/>
    </row>
    <row r="579" spans="6:7">
      <c r="F579" s="2"/>
      <c r="G579" s="2"/>
    </row>
    <row r="580" spans="6:7">
      <c r="F580" s="2"/>
      <c r="G580" s="2"/>
    </row>
    <row r="581" spans="6:7">
      <c r="F581" s="2"/>
      <c r="G581" s="2"/>
    </row>
    <row r="582" spans="6:7">
      <c r="F582" s="2"/>
      <c r="G582" s="2"/>
    </row>
    <row r="583" spans="6:7">
      <c r="F583" s="2"/>
      <c r="G583" s="2"/>
    </row>
    <row r="584" spans="6:7">
      <c r="F584" s="2"/>
      <c r="G584" s="2"/>
    </row>
    <row r="585" spans="6:7">
      <c r="F585" s="2"/>
      <c r="G585" s="2"/>
    </row>
    <row r="586" spans="6:7">
      <c r="F586" s="2"/>
      <c r="G586" s="2"/>
    </row>
    <row r="587" spans="6:7">
      <c r="F587" s="2"/>
      <c r="G587" s="2"/>
    </row>
    <row r="588" spans="6:7">
      <c r="F588" s="2"/>
      <c r="G588" s="2"/>
    </row>
    <row r="589" spans="6:7">
      <c r="F589" s="2"/>
      <c r="G589" s="2"/>
    </row>
    <row r="590" spans="6:7">
      <c r="F590" s="2"/>
      <c r="G590" s="2"/>
    </row>
    <row r="591" spans="6:7">
      <c r="F591" s="2"/>
      <c r="G591" s="2"/>
    </row>
    <row r="592" spans="6:7">
      <c r="F592" s="2"/>
      <c r="G592" s="2"/>
    </row>
    <row r="593" spans="6:7">
      <c r="F593" s="2"/>
      <c r="G593" s="2"/>
    </row>
    <row r="594" spans="6:7">
      <c r="F594" s="2"/>
      <c r="G594" s="2"/>
    </row>
    <row r="595" spans="6:7">
      <c r="F595" s="2"/>
      <c r="G595" s="2"/>
    </row>
    <row r="596" spans="6:7">
      <c r="F596" s="2"/>
      <c r="G596" s="2"/>
    </row>
    <row r="597" spans="6:7">
      <c r="F597" s="2"/>
      <c r="G597" s="2"/>
    </row>
    <row r="598" spans="6:7">
      <c r="F598" s="2"/>
      <c r="G598" s="2"/>
    </row>
    <row r="599" spans="6:7">
      <c r="F599" s="2"/>
      <c r="G599" s="2"/>
    </row>
    <row r="600" spans="6:7">
      <c r="F600" s="2"/>
      <c r="G600" s="2"/>
    </row>
    <row r="601" spans="6:7">
      <c r="F601" s="2"/>
      <c r="G601" s="2"/>
    </row>
    <row r="602" spans="6:7">
      <c r="F602" s="2"/>
      <c r="G602" s="2"/>
    </row>
    <row r="603" spans="6:7">
      <c r="F603" s="2"/>
      <c r="G603" s="2"/>
    </row>
    <row r="604" spans="6:7">
      <c r="F604" s="2"/>
      <c r="G604" s="2"/>
    </row>
    <row r="605" spans="6:7">
      <c r="F605" s="2"/>
      <c r="G605" s="2"/>
    </row>
    <row r="606" spans="6:7">
      <c r="F606" s="2"/>
      <c r="G606" s="2"/>
    </row>
    <row r="607" spans="6:7">
      <c r="F607" s="2"/>
      <c r="G607" s="2"/>
    </row>
    <row r="608" spans="6:7">
      <c r="F608" s="2"/>
      <c r="G608" s="2"/>
    </row>
    <row r="609" spans="6:7">
      <c r="F609" s="2"/>
      <c r="G609" s="2"/>
    </row>
    <row r="610" spans="6:7">
      <c r="F610" s="2"/>
      <c r="G610" s="2"/>
    </row>
    <row r="611" spans="6:7">
      <c r="F611" s="2"/>
      <c r="G611" s="2"/>
    </row>
    <row r="612" spans="6:7">
      <c r="F612" s="2"/>
      <c r="G612" s="2"/>
    </row>
    <row r="613" spans="6:7">
      <c r="F613" s="2"/>
      <c r="G613" s="2"/>
    </row>
    <row r="614" spans="6:7">
      <c r="F614" s="2"/>
      <c r="G614" s="2"/>
    </row>
    <row r="615" spans="6:7">
      <c r="F615" s="2"/>
      <c r="G615" s="2"/>
    </row>
    <row r="616" spans="6:7">
      <c r="F616" s="2"/>
      <c r="G616" s="2"/>
    </row>
    <row r="617" spans="6:7">
      <c r="F617" s="2"/>
      <c r="G617" s="2"/>
    </row>
    <row r="618" spans="6:7">
      <c r="F618" s="2"/>
      <c r="G618" s="2"/>
    </row>
    <row r="619" spans="6:7">
      <c r="F619" s="2"/>
      <c r="G619" s="2"/>
    </row>
    <row r="620" spans="6:7">
      <c r="F620" s="2"/>
      <c r="G620" s="2"/>
    </row>
    <row r="621" spans="6:7">
      <c r="F621" s="2"/>
      <c r="G621" s="2"/>
    </row>
    <row r="622" spans="6:7">
      <c r="F622" s="2"/>
      <c r="G622" s="2"/>
    </row>
    <row r="623" spans="6:7">
      <c r="F623" s="2"/>
      <c r="G623" s="2"/>
    </row>
    <row r="624" spans="6:7">
      <c r="F624" s="2"/>
      <c r="G624" s="2"/>
    </row>
    <row r="625" spans="6:7">
      <c r="F625" s="2"/>
      <c r="G625" s="2"/>
    </row>
    <row r="626" spans="6:7">
      <c r="F626" s="2"/>
      <c r="G626" s="2"/>
    </row>
    <row r="627" spans="6:7">
      <c r="F627" s="2"/>
      <c r="G627" s="2"/>
    </row>
    <row r="628" spans="6:7">
      <c r="F628" s="2"/>
      <c r="G628" s="2"/>
    </row>
    <row r="629" spans="6:7">
      <c r="F629" s="2"/>
      <c r="G629" s="2"/>
    </row>
    <row r="630" spans="6:7">
      <c r="F630" s="2"/>
      <c r="G630" s="2"/>
    </row>
    <row r="631" spans="6:7">
      <c r="F631" s="2"/>
      <c r="G631" s="2"/>
    </row>
    <row r="632" spans="6:7">
      <c r="F632" s="2"/>
      <c r="G632" s="2"/>
    </row>
    <row r="633" spans="6:7">
      <c r="F633" s="2"/>
      <c r="G633" s="2"/>
    </row>
    <row r="634" spans="6:7">
      <c r="F634" s="2"/>
      <c r="G634" s="2"/>
    </row>
    <row r="635" spans="6:7">
      <c r="F635" s="2"/>
      <c r="G635" s="2"/>
    </row>
    <row r="636" spans="6:7">
      <c r="F636" s="2"/>
      <c r="G636" s="2"/>
    </row>
    <row r="637" spans="6:7">
      <c r="F637" s="2"/>
      <c r="G637" s="2"/>
    </row>
    <row r="638" spans="6:7">
      <c r="F638" s="2"/>
      <c r="G638" s="2"/>
    </row>
    <row r="639" spans="6:7">
      <c r="F639" s="2"/>
      <c r="G639" s="2"/>
    </row>
    <row r="640" spans="6:7">
      <c r="F640" s="2"/>
      <c r="G640" s="2"/>
    </row>
    <row r="641" spans="6:7">
      <c r="F641" s="2"/>
      <c r="G641" s="2"/>
    </row>
    <row r="642" spans="6:7">
      <c r="F642" s="2"/>
      <c r="G642" s="2"/>
    </row>
    <row r="643" spans="6:7">
      <c r="F643" s="2"/>
      <c r="G643" s="2"/>
    </row>
    <row r="644" spans="6:7">
      <c r="F644" s="2"/>
      <c r="G644" s="2"/>
    </row>
    <row r="645" spans="6:7">
      <c r="F645" s="2"/>
      <c r="G645" s="2"/>
    </row>
    <row r="646" spans="6:7">
      <c r="F646" s="2"/>
      <c r="G646" s="2"/>
    </row>
    <row r="647" spans="6:7">
      <c r="F647" s="2"/>
      <c r="G647" s="2"/>
    </row>
    <row r="648" spans="6:7">
      <c r="F648" s="2"/>
      <c r="G648" s="2"/>
    </row>
    <row r="649" spans="6:7">
      <c r="F649" s="2"/>
      <c r="G649" s="2"/>
    </row>
    <row r="650" spans="6:7">
      <c r="F650" s="2"/>
      <c r="G650" s="2"/>
    </row>
    <row r="651" spans="6:7">
      <c r="F651" s="2"/>
      <c r="G651" s="2"/>
    </row>
    <row r="652" spans="6:7">
      <c r="F652" s="2"/>
      <c r="G652" s="2"/>
    </row>
    <row r="653" spans="6:7">
      <c r="F653" s="2"/>
      <c r="G653" s="2"/>
    </row>
    <row r="654" spans="6:7">
      <c r="F654" s="2"/>
      <c r="G654" s="2"/>
    </row>
    <row r="655" spans="6:7">
      <c r="F655" s="2"/>
      <c r="G655" s="2"/>
    </row>
    <row r="656" spans="6:7">
      <c r="F656" s="2"/>
      <c r="G656" s="2"/>
    </row>
    <row r="657" spans="6:7">
      <c r="F657" s="2"/>
      <c r="G657" s="2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57"/>
  <sheetViews>
    <sheetView topLeftCell="Z480" workbookViewId="0">
      <selection activeCell="AI507" sqref="AI507:AJ528"/>
    </sheetView>
  </sheetViews>
  <sheetFormatPr defaultColWidth="10.875" defaultRowHeight="15.75"/>
  <cols>
    <col min="1" max="1" width="10.875" style="7"/>
    <col min="2" max="2" width="8" style="7" customWidth="1"/>
    <col min="3" max="3" width="3.625" style="7" customWidth="1"/>
    <col min="4" max="4" width="5.625" style="7" customWidth="1"/>
    <col min="5" max="5" width="4.125" style="7" customWidth="1"/>
    <col min="6" max="6" width="7.875" style="1" customWidth="1"/>
    <col min="7" max="7" width="23" style="1" customWidth="1"/>
    <col min="8" max="9" width="31.625" style="1" customWidth="1"/>
    <col min="10" max="10" width="17.375" style="1" customWidth="1"/>
    <col min="11" max="11" width="6.875" style="1" customWidth="1"/>
    <col min="12" max="12" width="36.5" style="1" customWidth="1"/>
    <col min="13" max="16" width="10.875" style="1" customWidth="1"/>
    <col min="17" max="17" width="10.875" style="1"/>
    <col min="18" max="21" width="10.875" style="1" customWidth="1"/>
    <col min="22" max="22" width="10.875" style="1"/>
    <col min="23" max="26" width="10.875" style="1" customWidth="1"/>
    <col min="27" max="27" width="10.875" style="1"/>
    <col min="28" max="31" width="10.875" style="1" customWidth="1"/>
    <col min="32" max="33" width="10.875" style="1"/>
    <col min="34" max="34" width="14.375" style="1" customWidth="1"/>
    <col min="35" max="35" width="16.375" style="1" customWidth="1"/>
    <col min="36" max="36" width="15.875" style="1" customWidth="1"/>
    <col min="37" max="37" width="0" style="1" hidden="1" customWidth="1"/>
    <col min="38" max="38" width="10.875" style="1"/>
    <col min="39" max="39" width="0" style="1" hidden="1" customWidth="1"/>
    <col min="40" max="40" width="10.875" style="1"/>
    <col min="41" max="41" width="0" style="1" hidden="1" customWidth="1"/>
    <col min="42" max="16384" width="10.875" style="1"/>
  </cols>
  <sheetData>
    <row r="1" spans="1:41" s="7" customFormat="1">
      <c r="A1" s="7" t="s">
        <v>0</v>
      </c>
      <c r="B1" s="7" t="s">
        <v>23</v>
      </c>
      <c r="D1" s="7" t="s">
        <v>4</v>
      </c>
      <c r="F1" s="7" t="s">
        <v>268</v>
      </c>
      <c r="G1" s="7" t="s">
        <v>267</v>
      </c>
      <c r="H1" s="7" t="s">
        <v>24</v>
      </c>
      <c r="I1" s="7" t="s">
        <v>277</v>
      </c>
      <c r="J1" s="7" t="s">
        <v>25</v>
      </c>
      <c r="K1" s="7" t="s">
        <v>26</v>
      </c>
      <c r="L1" s="7" t="s">
        <v>27</v>
      </c>
      <c r="M1" s="7" t="s">
        <v>3</v>
      </c>
      <c r="Q1" s="7" t="s">
        <v>350</v>
      </c>
      <c r="R1" s="7" t="s">
        <v>5</v>
      </c>
      <c r="W1" s="7" t="s">
        <v>4</v>
      </c>
      <c r="AB1" s="7" t="s">
        <v>351</v>
      </c>
      <c r="AH1" s="7" t="s">
        <v>352</v>
      </c>
      <c r="AK1" s="7" t="s">
        <v>353</v>
      </c>
      <c r="AL1" s="7" t="s">
        <v>354</v>
      </c>
      <c r="AM1" s="7" t="s">
        <v>355</v>
      </c>
    </row>
    <row r="2" spans="1:41" s="7" customFormat="1">
      <c r="M2" s="7" t="s">
        <v>1</v>
      </c>
      <c r="N2" s="7" t="s">
        <v>2</v>
      </c>
      <c r="O2" s="7" t="s">
        <v>356</v>
      </c>
      <c r="P2" s="7" t="s">
        <v>357</v>
      </c>
      <c r="Q2" s="7" t="s">
        <v>281</v>
      </c>
      <c r="R2" s="7" t="s">
        <v>1</v>
      </c>
      <c r="S2" s="7" t="s">
        <v>2</v>
      </c>
      <c r="T2" s="7" t="s">
        <v>356</v>
      </c>
      <c r="U2" s="7" t="s">
        <v>357</v>
      </c>
      <c r="V2" s="7" t="s">
        <v>326</v>
      </c>
      <c r="W2" s="7" t="s">
        <v>1</v>
      </c>
      <c r="X2" s="7" t="s">
        <v>2</v>
      </c>
      <c r="Y2" s="7" t="s">
        <v>356</v>
      </c>
      <c r="Z2" s="7" t="s">
        <v>357</v>
      </c>
      <c r="AA2" s="7" t="s">
        <v>330</v>
      </c>
      <c r="AB2" s="7" t="s">
        <v>1</v>
      </c>
      <c r="AC2" s="7" t="s">
        <v>2</v>
      </c>
      <c r="AD2" s="7" t="s">
        <v>356</v>
      </c>
      <c r="AE2" s="7" t="s">
        <v>357</v>
      </c>
      <c r="AF2" s="7" t="s">
        <v>351</v>
      </c>
      <c r="AH2" s="7" t="s">
        <v>358</v>
      </c>
      <c r="AI2" s="7" t="s">
        <v>359</v>
      </c>
      <c r="AJ2" s="7" t="s">
        <v>360</v>
      </c>
      <c r="AL2" s="7" t="s">
        <v>361</v>
      </c>
      <c r="AN2" s="7" t="s">
        <v>331</v>
      </c>
    </row>
    <row r="3" spans="1:41">
      <c r="A3" s="7" t="s">
        <v>3</v>
      </c>
      <c r="M3" s="1">
        <f>PRODUCT(SUM(PRODUCT(R3,overview!$J$9),PRODUCT(W3,overview!$K$9),PRODUCT(AB3,overview!$L$9)),1/SUM(overview!$J$9:$L$9))</f>
        <v>0.72972404596809382</v>
      </c>
      <c r="N3" s="1">
        <f>PRODUCT(SUM(PRODUCT(S3,overview!$J$9),PRODUCT(X3,overview!$K$9),PRODUCT(AC3,overview!$L$9)),1/SUM(overview!$J$9:$L$9))</f>
        <v>2.2702759540319062</v>
      </c>
      <c r="O3" s="1">
        <f>SUM(T3,Y3,AD3)</f>
        <v>12.339761431411532</v>
      </c>
      <c r="P3" s="1">
        <f>SUM(U3,Z3,AE3)</f>
        <v>7.9504970178926451</v>
      </c>
      <c r="Q3" s="1">
        <f t="shared" ref="Q3" si="0">PRODUCT(P3,1/O3,1/$N3,$M3)</f>
        <v>0.20709400343148313</v>
      </c>
      <c r="R3" s="1">
        <f>AVERAGE(R4:R506)</f>
        <v>0.71446719681908566</v>
      </c>
      <c r="S3" s="1">
        <f>AVERAGE(S4:S506)</f>
        <v>2.2855328031809132</v>
      </c>
      <c r="T3" s="1">
        <f>AVERAGE(T4:T506)</f>
        <v>5.2504970178926449</v>
      </c>
      <c r="U3" s="1">
        <f>AVERAGE(U4:U506)</f>
        <v>2.0139165009940356</v>
      </c>
      <c r="V3" s="1">
        <f>PRODUCT(U3,1/T3,1/S3,R3)</f>
        <v>0.11990460953980564</v>
      </c>
      <c r="W3" s="1">
        <f>AVERAGE(W4:W506)</f>
        <v>0.73891451292246513</v>
      </c>
      <c r="X3" s="1">
        <f>AVERAGE(X4:X506)</f>
        <v>2.2610854870775348</v>
      </c>
      <c r="Y3" s="1">
        <f>AVERAGE(Y4:Y506)</f>
        <v>6.7753479125248495</v>
      </c>
      <c r="Z3" s="1">
        <f>AVERAGE(Z4:Z506)</f>
        <v>5.5745526838966217</v>
      </c>
      <c r="AA3" s="1">
        <f>PRODUCT(Z3,1/Y3,1/X3,W3)</f>
        <v>0.26887822799313171</v>
      </c>
      <c r="AB3" s="1">
        <f>AVERAGE(AB4:AB506)</f>
        <v>0.70436779324055721</v>
      </c>
      <c r="AC3" s="1">
        <f>AVERAGE(AC4:AC506)</f>
        <v>2.2956322067594428</v>
      </c>
      <c r="AD3" s="1">
        <f>AVERAGE(AD4:AD506)</f>
        <v>0.31391650099403579</v>
      </c>
      <c r="AE3" s="1">
        <f>AVERAGE(AE4:AE506)</f>
        <v>0.36202783300198804</v>
      </c>
      <c r="AF3" s="1">
        <f t="shared" ref="AF3:AF66" si="1">PRODUCT(AE3,1/AD3,1/AC3,AB3)</f>
        <v>0.35385472298619403</v>
      </c>
    </row>
    <row r="4" spans="1:41">
      <c r="A4" s="7">
        <v>1</v>
      </c>
      <c r="B4" s="9" t="s">
        <v>90</v>
      </c>
      <c r="C4" s="9" t="s">
        <v>91</v>
      </c>
      <c r="D4" s="9" t="s">
        <v>28</v>
      </c>
      <c r="E4" s="9" t="s">
        <v>29</v>
      </c>
      <c r="F4" s="2" t="b">
        <f>AND(NOT(B4=D4),OR(B4="CAT",B4="CAC",B4="ATA",B4="ATT",B4="TTA",B4="ATG",B4="CCG",B4="AGA",B4="CGG",B4="AGG",B4="CGA",B4="CGC",B4="TCC",B4="ACG",B4="ACC",B4="GTA",B4="TGG",B4="TAT",D4="GAA",D4="GAT",D4="GAG",D4="AAG",D4="AAA",D4="CTA",D4="CTT",D4="CTC",D4="AAC",D4="CCA",D4="CCT",D4="CAG",D4="CAA",D4="CGT",D4="AGT",D4="AGC",D4="TCA",D4="TCT",D4="GTC"))</f>
        <v>1</v>
      </c>
      <c r="G4" s="2" t="b">
        <f>AND(NOT(D4=B4),OR(D4="CAT",D4="CAC",D4="ATA",D4="ATT",D4="TTA",D4="ATG",D4="CCG",D4="AGA",D4="CGG",D4="AGG",D4="CGA",D4="CGC",D4="TCC",D4="ACG",D4="ACC",D4="GTA",D4="TGG",D4="TAT",B4="GAA",B4="GAT",B4="GAG",B4="AAG",B4="AAA",B4="CTA",B4="CTT",B4="CTC",B4="AAC",B4="CCA",B4="CCT",B4="CAG",B4="CAA",B4="CGT",B4="AGT",B4="AGC",B4="TCA",B4="TCT",B4="GTC"))</f>
        <v>1</v>
      </c>
      <c r="H4" s="2" t="s">
        <v>275</v>
      </c>
      <c r="I4" s="2"/>
      <c r="M4" s="1">
        <f>PRODUCT(SUM(PRODUCT(R4,overview!$J$9),PRODUCT(W4,overview!$K$9),PRODUCT(AB4,overview!$L$9)),1/SUM(overview!$J$9:$L$9))</f>
        <v>0.52692682926829271</v>
      </c>
      <c r="N4" s="1">
        <f>PRODUCT(SUM(PRODUCT(S4,overview!$J$9),PRODUCT(X4,overview!$K$9),PRODUCT(AC4,overview!$L$9)),1/SUM(overview!$J$9:$L$9))</f>
        <v>2.4730731707317073</v>
      </c>
      <c r="O4" s="1">
        <f t="shared" ref="O4:O67" si="2">SUM(T4,Y4,AD4)</f>
        <v>8.5</v>
      </c>
      <c r="P4" s="1">
        <f t="shared" ref="P4:P67" si="3">SUM(U4,Z4,AE4)</f>
        <v>25.5</v>
      </c>
      <c r="Q4" s="1">
        <f>PRODUCT(P4,1/O4,1/$N4,$M4)</f>
        <v>0.63919681249753446</v>
      </c>
      <c r="R4" s="1">
        <v>3.7999999999999999E-2</v>
      </c>
      <c r="S4" s="1">
        <v>2.9620000000000002</v>
      </c>
      <c r="T4" s="1">
        <v>0</v>
      </c>
      <c r="U4" s="1">
        <v>2</v>
      </c>
      <c r="V4" s="1" t="e">
        <f t="shared" ref="V4:V67" si="4">PRODUCT(U4,1/T4,1/S4,R4)</f>
        <v>#DIV/0!</v>
      </c>
      <c r="W4" s="1">
        <v>0.80400000000000005</v>
      </c>
      <c r="X4" s="1">
        <v>2.1960000000000002</v>
      </c>
      <c r="Y4" s="1">
        <v>8.5</v>
      </c>
      <c r="Z4" s="1">
        <v>22.5</v>
      </c>
      <c r="AA4" s="1">
        <f t="shared" ref="AA4:AA67" si="5">PRODUCT(Z4,1/Y4,1/X4,W4)</f>
        <v>0.96914175506268085</v>
      </c>
      <c r="AB4" s="1">
        <v>0.16800000000000001</v>
      </c>
      <c r="AC4" s="1">
        <v>2.8319999999999999</v>
      </c>
      <c r="AD4" s="1">
        <v>0</v>
      </c>
      <c r="AE4" s="1">
        <v>1</v>
      </c>
      <c r="AF4" s="1" t="e">
        <f t="shared" si="1"/>
        <v>#DIV/0!</v>
      </c>
    </row>
    <row r="5" spans="1:41">
      <c r="A5" s="7">
        <v>2</v>
      </c>
      <c r="B5" s="9" t="s">
        <v>56</v>
      </c>
      <c r="C5" s="9" t="s">
        <v>31</v>
      </c>
      <c r="D5" s="9" t="s">
        <v>67</v>
      </c>
      <c r="E5" s="9" t="s">
        <v>37</v>
      </c>
      <c r="F5" s="2" t="b">
        <f>AND(NOT(B5=D5),OR(B5="CAT",B5="CAC",B5="ATA",B5="ATT",B5="TTA",B5="ATG",B5="CCG",B5="AGA",B5="CGG",B5="AGG",B5="CGA",B5="CGC",B5="TCC",B5="ACG",B5="ACC",B5="GTA",B5="TGG",B5="TAT",D5="GAA",D5="GAT",D5="GAG",D5="AAG",D5="AAA",D5="CTA",D5="CTT",D5="CTC",D5="AAC",D5="CCA",D5="CCT",D5="CAG",D5="CAA",D5="CGT",D5="AGT",D5="AGC",D5="TCA",D5="TCT",D5="GTC"))</f>
        <v>0</v>
      </c>
      <c r="G5" s="2" t="b">
        <f t="shared" ref="G5:G68" si="6">AND(NOT(D5=B5),OR(D5="CAT",D5="CAC",D5="ATA",D5="ATT",D5="TTA",D5="ATG",D5="CCG",D5="AGA",D5="CGG",D5="AGG",D5="CGA",D5="CGC",D5="TCC",D5="ACG",D5="ACC",D5="GTA",D5="TGG",D5="TAT",B5="GAA",B5="GAT",B5="GAG",B5="AAG",B5="AAA",B5="CTA",B5="CTT",B5="CTC",B5="AAC",B5="CCA",B5="CCT",B5="CAG",B5="CAA",B5="CGT",B5="AGT",B5="AGC",B5="TCA",B5="TCT",B5="GTC"))</f>
        <v>1</v>
      </c>
      <c r="H5" s="2" t="s">
        <v>275</v>
      </c>
      <c r="I5" s="2"/>
      <c r="M5" s="1">
        <f>PRODUCT(SUM(PRODUCT(R5,overview!$J$9),PRODUCT(W5,overview!$K$9),PRODUCT(AB5,overview!$L$9)),1/SUM(overview!$J$9:$L$9))</f>
        <v>0.84634146341463412</v>
      </c>
      <c r="N5" s="1">
        <f>PRODUCT(SUM(PRODUCT(S5,overview!$J$9),PRODUCT(X5,overview!$K$9),PRODUCT(AC5,overview!$L$9)),1/SUM(overview!$J$9:$L$9))</f>
        <v>2.153658536585366</v>
      </c>
      <c r="O5" s="1">
        <f t="shared" si="2"/>
        <v>9.5</v>
      </c>
      <c r="P5" s="1">
        <f t="shared" si="3"/>
        <v>19.5</v>
      </c>
      <c r="Q5" s="1">
        <f t="shared" ref="Q5:Q68" si="7">PRODUCT(P5,1/O5,1/$N5,$M5)</f>
        <v>0.80664004291589664</v>
      </c>
      <c r="R5" s="1">
        <v>0.99199999999999999</v>
      </c>
      <c r="S5" s="1">
        <v>2.008</v>
      </c>
      <c r="T5" s="1">
        <v>3</v>
      </c>
      <c r="U5" s="1">
        <v>4</v>
      </c>
      <c r="V5" s="1">
        <f t="shared" si="4"/>
        <v>0.6586985391766268</v>
      </c>
      <c r="W5" s="1">
        <v>0.76900000000000002</v>
      </c>
      <c r="X5" s="1">
        <v>2.2309999999999999</v>
      </c>
      <c r="Y5" s="1">
        <v>6.5</v>
      </c>
      <c r="Z5" s="1">
        <v>13.5</v>
      </c>
      <c r="AA5" s="1">
        <f t="shared" si="5"/>
        <v>0.71589145950418931</v>
      </c>
      <c r="AB5" s="1">
        <v>0.81799999999999995</v>
      </c>
      <c r="AC5" s="1">
        <v>2.1819999999999999</v>
      </c>
      <c r="AD5" s="1">
        <v>0</v>
      </c>
      <c r="AE5" s="1">
        <v>2</v>
      </c>
      <c r="AF5" s="1" t="e">
        <f t="shared" si="1"/>
        <v>#DIV/0!</v>
      </c>
    </row>
    <row r="6" spans="1:41">
      <c r="A6" s="7">
        <v>3</v>
      </c>
      <c r="B6" s="9" t="s">
        <v>47</v>
      </c>
      <c r="C6" s="9" t="s">
        <v>48</v>
      </c>
      <c r="D6" s="9" t="s">
        <v>47</v>
      </c>
      <c r="E6" s="9" t="s">
        <v>48</v>
      </c>
      <c r="F6" s="2" t="b">
        <f>AND(NOT(B6=D6),OR(B6="CAT",B6="CAC",B6="ATA",B6="ATT",B6="TTA",B6="ATG",B6="CCG",B6="AGA",B6="CGG",B6="AGG",B6="CGA",B6="CGC",B6="TCC",B6="ACG",B6="ACC",B6="GTA",B6="TGG",B6="TAT",D6="GAA",D6="GAT",D6="GAG",D6="AAG",D6="AAA",D6="CTA",D6="CTT",D6="CTC",D6="AAC",D6="CCA",D6="CCT",D6="CAG",D6="CAA",D6="CGT",D6="AGT",D6="AGC",D6="TCA",D6="TCT",D6="GTC"))</f>
        <v>0</v>
      </c>
      <c r="G6" s="2" t="b">
        <f t="shared" si="6"/>
        <v>0</v>
      </c>
      <c r="H6" s="2" t="s">
        <v>275</v>
      </c>
      <c r="I6" s="2"/>
      <c r="M6" s="1">
        <f>PRODUCT(SUM(PRODUCT(R6,overview!$J$9),PRODUCT(W6,overview!$K$9),PRODUCT(AB6,overview!$L$9)),1/SUM(overview!$J$9:$L$9))</f>
        <v>1.0612439024390243</v>
      </c>
      <c r="N6" s="1">
        <f>PRODUCT(SUM(PRODUCT(S6,overview!$J$9),PRODUCT(X6,overview!$K$9),PRODUCT(AC6,overview!$L$9)),1/SUM(overview!$J$9:$L$9))</f>
        <v>1.9387560975609759</v>
      </c>
      <c r="O6" s="1">
        <f t="shared" si="2"/>
        <v>21</v>
      </c>
      <c r="P6" s="1">
        <f t="shared" si="3"/>
        <v>4</v>
      </c>
      <c r="Q6" s="1">
        <f t="shared" si="7"/>
        <v>0.10426360281057154</v>
      </c>
      <c r="R6" s="1">
        <v>0.91100000000000003</v>
      </c>
      <c r="S6" s="1">
        <v>2.089</v>
      </c>
      <c r="T6" s="1">
        <v>6</v>
      </c>
      <c r="U6" s="1">
        <v>2</v>
      </c>
      <c r="V6" s="1">
        <f t="shared" si="4"/>
        <v>0.14536460826551781</v>
      </c>
      <c r="W6" s="1">
        <v>1.1499999999999999</v>
      </c>
      <c r="X6" s="1">
        <v>1.85</v>
      </c>
      <c r="Y6" s="1">
        <v>15</v>
      </c>
      <c r="Z6" s="1">
        <v>2</v>
      </c>
      <c r="AA6" s="1">
        <f t="shared" si="5"/>
        <v>8.2882882882882855E-2</v>
      </c>
      <c r="AB6" s="1">
        <v>0.85699999999999998</v>
      </c>
      <c r="AC6" s="1">
        <v>2.1429999999999998</v>
      </c>
      <c r="AD6" s="1">
        <v>0</v>
      </c>
      <c r="AE6" s="1">
        <v>0</v>
      </c>
      <c r="AF6" s="1" t="e">
        <f t="shared" si="1"/>
        <v>#DIV/0!</v>
      </c>
    </row>
    <row r="7" spans="1:41">
      <c r="A7" s="7">
        <v>4</v>
      </c>
      <c r="B7" s="9" t="s">
        <v>69</v>
      </c>
      <c r="C7" s="9" t="s">
        <v>70</v>
      </c>
      <c r="D7" s="9" t="s">
        <v>69</v>
      </c>
      <c r="E7" s="9" t="s">
        <v>70</v>
      </c>
      <c r="F7" s="2" t="b">
        <f t="shared" ref="F7:F70" si="8">AND(NOT(B7=D7),OR(B7="CAT",B7="CAC",B7="ATA",B7="ATT",B7="TTA",B7="ATG",B7="CCG",B7="AGA",B7="CGG",B7="AGG",B7="CGA",B7="CGC",B7="TCC",B7="ACG",B7="ACC",B7="GTA",B7="TGG",B7="TAT",D7="GAA",D7="GAT",D7="GAG",D7="AAG",D7="AAA",D7="CTA",D7="CTT",D7="CTC",D7="AAC",D7="CCA",D7="CCT",D7="CAG",D7="CAA",D7="CGT",D7="AGT",D7="AGC",D7="TCA",D7="TCT",D7="GTC"))</f>
        <v>0</v>
      </c>
      <c r="G7" s="2" t="b">
        <f t="shared" si="6"/>
        <v>0</v>
      </c>
      <c r="H7" s="2" t="s">
        <v>275</v>
      </c>
      <c r="I7" s="2"/>
      <c r="M7" s="1">
        <f>PRODUCT(SUM(PRODUCT(R7,overview!$J$9),PRODUCT(W7,overview!$K$9),PRODUCT(AB7,overview!$L$9)),1/SUM(overview!$J$9:$L$9))</f>
        <v>0.98639024390243901</v>
      </c>
      <c r="N7" s="1">
        <f>PRODUCT(SUM(PRODUCT(S7,overview!$J$9),PRODUCT(X7,overview!$K$9),PRODUCT(AC7,overview!$L$9)),1/SUM(overview!$J$9:$L$9))</f>
        <v>2.0136097560975608</v>
      </c>
      <c r="O7" s="1">
        <f t="shared" si="2"/>
        <v>10</v>
      </c>
      <c r="P7" s="1">
        <f t="shared" si="3"/>
        <v>3</v>
      </c>
      <c r="Q7" s="1">
        <f t="shared" si="7"/>
        <v>0.14695850190169341</v>
      </c>
      <c r="R7" s="1">
        <v>0.96199999999999997</v>
      </c>
      <c r="S7" s="1">
        <v>2.0379999999999998</v>
      </c>
      <c r="T7" s="1">
        <v>6</v>
      </c>
      <c r="U7" s="1">
        <v>2</v>
      </c>
      <c r="V7" s="1">
        <f t="shared" si="4"/>
        <v>0.15734380111220153</v>
      </c>
      <c r="W7" s="1">
        <v>0.999</v>
      </c>
      <c r="X7" s="1">
        <v>2.0009999999999999</v>
      </c>
      <c r="Y7" s="1">
        <v>4</v>
      </c>
      <c r="Z7" s="1">
        <v>1</v>
      </c>
      <c r="AA7" s="1">
        <f t="shared" si="5"/>
        <v>0.12481259370314843</v>
      </c>
      <c r="AB7" s="1">
        <v>1</v>
      </c>
      <c r="AC7" s="1">
        <v>2</v>
      </c>
      <c r="AD7" s="1">
        <v>0</v>
      </c>
      <c r="AE7" s="1">
        <v>0</v>
      </c>
      <c r="AF7" s="1" t="e">
        <f t="shared" si="1"/>
        <v>#DIV/0!</v>
      </c>
    </row>
    <row r="8" spans="1:41">
      <c r="A8" s="7">
        <v>5</v>
      </c>
      <c r="B8" s="9" t="s">
        <v>85</v>
      </c>
      <c r="C8" s="9" t="s">
        <v>86</v>
      </c>
      <c r="D8" s="9" t="s">
        <v>85</v>
      </c>
      <c r="E8" s="9" t="s">
        <v>86</v>
      </c>
      <c r="F8" s="2" t="b">
        <f t="shared" si="8"/>
        <v>0</v>
      </c>
      <c r="G8" s="2" t="b">
        <f t="shared" si="6"/>
        <v>0</v>
      </c>
      <c r="H8" s="2" t="s">
        <v>275</v>
      </c>
      <c r="I8" s="2"/>
      <c r="L8" s="2"/>
      <c r="M8" s="1">
        <f>PRODUCT(SUM(PRODUCT(R8,overview!$J$9),PRODUCT(W8,overview!$K$9),PRODUCT(AB8,overview!$L$9)),1/SUM(overview!$J$9:$L$9))</f>
        <v>1.6390243902439025E-2</v>
      </c>
      <c r="N8" s="1">
        <f>PRODUCT(SUM(PRODUCT(S8,overview!$J$9),PRODUCT(X8,overview!$K$9),PRODUCT(AC8,overview!$L$9)),1/SUM(overview!$J$9:$L$9))</f>
        <v>2.983609756097561</v>
      </c>
      <c r="O8" s="1">
        <f t="shared" si="2"/>
        <v>0</v>
      </c>
      <c r="P8" s="1">
        <f t="shared" si="3"/>
        <v>2</v>
      </c>
      <c r="Q8" s="1" t="e">
        <f t="shared" si="7"/>
        <v>#DIV/0!</v>
      </c>
      <c r="R8" s="1">
        <v>4.8000000000000001E-2</v>
      </c>
      <c r="S8" s="1">
        <v>2.952</v>
      </c>
      <c r="T8" s="1">
        <v>0</v>
      </c>
      <c r="U8" s="1">
        <v>2</v>
      </c>
      <c r="V8" s="1" t="e">
        <f t="shared" si="4"/>
        <v>#DIV/0!</v>
      </c>
      <c r="W8" s="1">
        <v>0</v>
      </c>
      <c r="X8" s="1">
        <v>3</v>
      </c>
      <c r="Y8" s="1">
        <v>0</v>
      </c>
      <c r="Z8" s="1">
        <v>0</v>
      </c>
      <c r="AA8" s="1" t="e">
        <f t="shared" si="5"/>
        <v>#DIV/0!</v>
      </c>
      <c r="AB8" s="1">
        <v>0</v>
      </c>
      <c r="AC8" s="1">
        <v>3</v>
      </c>
      <c r="AD8" s="1">
        <v>0</v>
      </c>
      <c r="AE8" s="1">
        <v>0</v>
      </c>
      <c r="AF8" s="1" t="e">
        <f t="shared" si="1"/>
        <v>#DIV/0!</v>
      </c>
      <c r="AH8" s="1">
        <f t="shared" ref="AH8:AH71" si="9">(SUM(Z4:Z14)*SUM(W4:W14))/(SUM(Y4:Y14)*SUM(X4:X14))</f>
        <v>0.17135340965056639</v>
      </c>
      <c r="AI8" s="1">
        <f t="shared" ref="AI8:AI71" si="10">(SUM(U4:U14)*SUM(R4:R14))/(SUM(T4:T14)*SUM(S4:S14))</f>
        <v>0.18474441521730595</v>
      </c>
      <c r="AJ8" s="1">
        <f t="shared" ref="AJ8:AJ49" si="11">(SUM(AE4:AE14)*SUM(AB4:AB14))/(SUM(AD4:AD14)*SUM(AC4:AC14))</f>
        <v>0.72618488972313466</v>
      </c>
    </row>
    <row r="9" spans="1:41">
      <c r="A9" s="7">
        <v>6</v>
      </c>
      <c r="B9" s="9" t="s">
        <v>41</v>
      </c>
      <c r="C9" s="9" t="s">
        <v>42</v>
      </c>
      <c r="D9" s="9" t="s">
        <v>49</v>
      </c>
      <c r="E9" s="9" t="s">
        <v>50</v>
      </c>
      <c r="F9" s="2" t="b">
        <f t="shared" si="8"/>
        <v>1</v>
      </c>
      <c r="G9" s="2" t="b">
        <f t="shared" si="6"/>
        <v>0</v>
      </c>
      <c r="H9" s="2" t="s">
        <v>275</v>
      </c>
      <c r="I9" s="2"/>
      <c r="M9" s="1">
        <f>PRODUCT(SUM(PRODUCT(R9,overview!$J$9),PRODUCT(W9,overview!$K$9),PRODUCT(AB9,overview!$L$9)),1/SUM(overview!$J$9:$L$9))</f>
        <v>0.36809756097560981</v>
      </c>
      <c r="N9" s="1">
        <f>PRODUCT(SUM(PRODUCT(S9,overview!$J$9),PRODUCT(X9,overview!$K$9),PRODUCT(AC9,overview!$L$9)),1/SUM(overview!$J$9:$L$9))</f>
        <v>2.6319024390243899</v>
      </c>
      <c r="O9" s="1">
        <f t="shared" si="2"/>
        <v>8</v>
      </c>
      <c r="P9" s="1">
        <f t="shared" si="3"/>
        <v>4</v>
      </c>
      <c r="Q9" s="1">
        <f t="shared" si="7"/>
        <v>6.9929940319531481E-2</v>
      </c>
      <c r="R9" s="1">
        <v>0.43099999999999999</v>
      </c>
      <c r="S9" s="1">
        <v>2.569</v>
      </c>
      <c r="T9" s="1">
        <v>1</v>
      </c>
      <c r="U9" s="1">
        <v>3</v>
      </c>
      <c r="V9" s="1">
        <f t="shared" si="4"/>
        <v>0.503308680420397</v>
      </c>
      <c r="W9" s="1">
        <v>0.33300000000000002</v>
      </c>
      <c r="X9" s="1">
        <v>2.6669999999999998</v>
      </c>
      <c r="Y9" s="1">
        <v>7</v>
      </c>
      <c r="Z9" s="1">
        <v>0</v>
      </c>
      <c r="AA9" s="1">
        <f t="shared" si="5"/>
        <v>0</v>
      </c>
      <c r="AB9" s="1">
        <v>0.4</v>
      </c>
      <c r="AC9" s="1">
        <v>2.6</v>
      </c>
      <c r="AD9" s="1">
        <v>0</v>
      </c>
      <c r="AE9" s="1">
        <v>1</v>
      </c>
      <c r="AF9" s="1" t="e">
        <f t="shared" si="1"/>
        <v>#DIV/0!</v>
      </c>
      <c r="AH9" s="1">
        <f t="shared" si="9"/>
        <v>0.11944824717971826</v>
      </c>
      <c r="AI9" s="1">
        <f t="shared" si="10"/>
        <v>0.19131099976009744</v>
      </c>
      <c r="AJ9" s="1">
        <f t="shared" si="11"/>
        <v>0.66774454324979804</v>
      </c>
    </row>
    <row r="10" spans="1:41">
      <c r="A10" s="7">
        <v>7</v>
      </c>
      <c r="B10" s="9" t="s">
        <v>84</v>
      </c>
      <c r="C10" s="9" t="s">
        <v>37</v>
      </c>
      <c r="D10" s="9" t="s">
        <v>67</v>
      </c>
      <c r="E10" s="9" t="s">
        <v>37</v>
      </c>
      <c r="F10" s="2" t="b">
        <f t="shared" si="8"/>
        <v>1</v>
      </c>
      <c r="G10" s="2" t="b">
        <f t="shared" si="6"/>
        <v>1</v>
      </c>
      <c r="H10" s="2" t="s">
        <v>275</v>
      </c>
      <c r="I10" s="2"/>
      <c r="M10" s="1">
        <f>PRODUCT(SUM(PRODUCT(R10,overview!$J$9),PRODUCT(W10,overview!$K$9),PRODUCT(AB10,overview!$L$9)),1/SUM(overview!$J$9:$L$9))</f>
        <v>0.89995121951219526</v>
      </c>
      <c r="N10" s="1">
        <f>PRODUCT(SUM(PRODUCT(S10,overview!$J$9),PRODUCT(X10,overview!$K$9),PRODUCT(AC10,overview!$L$9)),1/SUM(overview!$J$9:$L$9))</f>
        <v>2.1000487804878052</v>
      </c>
      <c r="O10" s="1">
        <f t="shared" si="2"/>
        <v>15</v>
      </c>
      <c r="P10" s="1">
        <f t="shared" si="3"/>
        <v>6</v>
      </c>
      <c r="Q10" s="1">
        <f t="shared" si="7"/>
        <v>0.17141529813477038</v>
      </c>
      <c r="R10" s="1">
        <v>0.92700000000000005</v>
      </c>
      <c r="S10" s="1">
        <v>2.073</v>
      </c>
      <c r="T10" s="1">
        <v>5</v>
      </c>
      <c r="U10" s="1">
        <v>6</v>
      </c>
      <c r="V10" s="1">
        <f t="shared" si="4"/>
        <v>0.53661360347322729</v>
      </c>
      <c r="W10" s="1">
        <v>0.88400000000000001</v>
      </c>
      <c r="X10" s="1">
        <v>2.1160000000000001</v>
      </c>
      <c r="Y10" s="1">
        <v>9</v>
      </c>
      <c r="Z10" s="1">
        <v>0</v>
      </c>
      <c r="AA10" s="1">
        <f t="shared" si="5"/>
        <v>0</v>
      </c>
      <c r="AB10" s="1">
        <v>0.93600000000000005</v>
      </c>
      <c r="AC10" s="1">
        <v>2.0640000000000001</v>
      </c>
      <c r="AD10" s="1">
        <v>1</v>
      </c>
      <c r="AE10" s="1">
        <v>0</v>
      </c>
      <c r="AF10" s="1">
        <f t="shared" si="1"/>
        <v>0</v>
      </c>
      <c r="AH10" s="1">
        <f t="shared" si="9"/>
        <v>8.1622538150515178E-2</v>
      </c>
      <c r="AI10" s="1">
        <f t="shared" si="10"/>
        <v>0.1749869245764821</v>
      </c>
      <c r="AJ10" s="1">
        <f t="shared" si="11"/>
        <v>0.1759247880054074</v>
      </c>
      <c r="AK10" s="1">
        <f>(((SUM(AJ8:AJ12))-(SUM(AI8:AI12)))^2)/(AVERAGE(AI8:AI12))</f>
        <v>5.8666447368495538</v>
      </c>
      <c r="AL10" s="1" t="b">
        <f>IF(AK10&gt;AO10, TRUE, FALSE)</f>
        <v>0</v>
      </c>
      <c r="AM10" s="1">
        <f>(((SUM(AH8:AH12))-(SUM(AI8:AI12)))^2)/(AVERAGE(AI8:AI12))</f>
        <v>0.73515660010246342</v>
      </c>
      <c r="AN10" s="1" t="b">
        <f>IF(AM10&gt;AO10, TRUE, FALSE)</f>
        <v>0</v>
      </c>
      <c r="AO10" s="1">
        <v>9.4879999999999995</v>
      </c>
    </row>
    <row r="11" spans="1:41">
      <c r="A11" s="7">
        <v>8</v>
      </c>
      <c r="B11" s="9" t="s">
        <v>53</v>
      </c>
      <c r="C11" s="9" t="s">
        <v>33</v>
      </c>
      <c r="D11" s="9" t="s">
        <v>32</v>
      </c>
      <c r="E11" s="9" t="s">
        <v>33</v>
      </c>
      <c r="F11" s="2" t="b">
        <f t="shared" si="8"/>
        <v>1</v>
      </c>
      <c r="G11" s="2" t="b">
        <f t="shared" si="6"/>
        <v>0</v>
      </c>
      <c r="H11" s="2" t="s">
        <v>275</v>
      </c>
      <c r="I11" s="2"/>
      <c r="K11" s="2"/>
      <c r="L11" s="2"/>
      <c r="M11" s="1">
        <f>PRODUCT(SUM(PRODUCT(R11,overview!$J$9),PRODUCT(W11,overview!$K$9),PRODUCT(AB11,overview!$L$9)),1/SUM(overview!$J$9:$L$9))</f>
        <v>0.98702439024390254</v>
      </c>
      <c r="N11" s="1">
        <f>PRODUCT(SUM(PRODUCT(S11,overview!$J$9),PRODUCT(X11,overview!$K$9),PRODUCT(AC11,overview!$L$9)),1/SUM(overview!$J$9:$L$9))</f>
        <v>2.0129756097560976</v>
      </c>
      <c r="O11" s="1">
        <f t="shared" si="2"/>
        <v>18</v>
      </c>
      <c r="P11" s="1">
        <f t="shared" si="3"/>
        <v>3</v>
      </c>
      <c r="Q11" s="1">
        <f t="shared" si="7"/>
        <v>8.1721837186384275E-2</v>
      </c>
      <c r="R11" s="1">
        <v>0.96199999999999997</v>
      </c>
      <c r="S11" s="1">
        <v>2.0379999999999998</v>
      </c>
      <c r="T11" s="1">
        <v>7</v>
      </c>
      <c r="U11" s="1">
        <v>2</v>
      </c>
      <c r="V11" s="1">
        <f t="shared" si="4"/>
        <v>0.13486611523902989</v>
      </c>
      <c r="W11" s="1">
        <v>1</v>
      </c>
      <c r="X11" s="1">
        <v>2</v>
      </c>
      <c r="Y11" s="1">
        <v>10</v>
      </c>
      <c r="Z11" s="1">
        <v>1</v>
      </c>
      <c r="AA11" s="1">
        <f t="shared" si="5"/>
        <v>0.05</v>
      </c>
      <c r="AB11" s="1">
        <v>1</v>
      </c>
      <c r="AC11" s="1">
        <v>2</v>
      </c>
      <c r="AD11" s="1">
        <v>1</v>
      </c>
      <c r="AE11" s="1">
        <v>0</v>
      </c>
      <c r="AF11" s="1">
        <f t="shared" si="1"/>
        <v>0</v>
      </c>
      <c r="AH11" s="1">
        <f t="shared" si="9"/>
        <v>7.3934562147816393E-2</v>
      </c>
      <c r="AI11" s="1">
        <f t="shared" si="10"/>
        <v>0.162278788991668</v>
      </c>
      <c r="AJ11" s="1">
        <f t="shared" si="11"/>
        <v>0.16172047323039901</v>
      </c>
      <c r="AK11" s="1">
        <f t="shared" ref="AK11:AK74" si="12">(((SUM(AJ9:AJ13))-(SUM(AI9:AI13)))^2)/(AVERAGE(AI9:AI13))</f>
        <v>1.2242915116222794</v>
      </c>
      <c r="AL11" s="1" t="b">
        <f t="shared" ref="AL11:AL74" si="13">IF(AK11&gt;AO11, TRUE, FALSE)</f>
        <v>0</v>
      </c>
      <c r="AM11" s="1">
        <f t="shared" ref="AM11:AM74" si="14">(((SUM(AH9:AH13))-(SUM(AI9:AI13)))^2)/(AVERAGE(AI9:AI13))</f>
        <v>0.99962795539348825</v>
      </c>
      <c r="AN11" s="1" t="b">
        <f t="shared" ref="AN11:AN74" si="15">IF(AM11&gt;AO11, TRUE, FALSE)</f>
        <v>0</v>
      </c>
      <c r="AO11" s="1">
        <v>9.4879999999999995</v>
      </c>
    </row>
    <row r="12" spans="1:41">
      <c r="A12" s="7">
        <v>9</v>
      </c>
      <c r="B12" s="9" t="s">
        <v>72</v>
      </c>
      <c r="C12" s="9" t="s">
        <v>73</v>
      </c>
      <c r="D12" s="9" t="s">
        <v>72</v>
      </c>
      <c r="E12" s="9" t="s">
        <v>73</v>
      </c>
      <c r="F12" s="2" t="b">
        <f t="shared" si="8"/>
        <v>0</v>
      </c>
      <c r="G12" s="2" t="b">
        <f t="shared" si="6"/>
        <v>0</v>
      </c>
      <c r="H12" s="2" t="s">
        <v>275</v>
      </c>
      <c r="I12" s="2"/>
      <c r="M12" s="1">
        <f>PRODUCT(SUM(PRODUCT(R12,overview!$J$9),PRODUCT(W12,overview!$K$9),PRODUCT(AB12,overview!$L$9)),1/SUM(overview!$J$9:$L$9))</f>
        <v>0.33743902439024392</v>
      </c>
      <c r="N12" s="1">
        <f>PRODUCT(SUM(PRODUCT(S12,overview!$J$9),PRODUCT(X12,overview!$K$9),PRODUCT(AC12,overview!$L$9)),1/SUM(overview!$J$9:$L$9))</f>
        <v>2.6625609756097561</v>
      </c>
      <c r="O12" s="1">
        <f t="shared" si="2"/>
        <v>6</v>
      </c>
      <c r="P12" s="1">
        <f t="shared" si="3"/>
        <v>2</v>
      </c>
      <c r="Q12" s="1">
        <f t="shared" si="7"/>
        <v>4.2244919769767471E-2</v>
      </c>
      <c r="R12" s="1">
        <v>0.34599999999999997</v>
      </c>
      <c r="S12" s="1">
        <v>2.6539999999999999</v>
      </c>
      <c r="T12" s="1">
        <v>3</v>
      </c>
      <c r="U12" s="1">
        <v>2</v>
      </c>
      <c r="V12" s="1">
        <f t="shared" si="4"/>
        <v>8.6912835970861593E-2</v>
      </c>
      <c r="W12" s="1">
        <v>0.33300000000000002</v>
      </c>
      <c r="X12" s="1">
        <v>2.6669999999999998</v>
      </c>
      <c r="Y12" s="1">
        <v>3</v>
      </c>
      <c r="Z12" s="1">
        <v>0</v>
      </c>
      <c r="AA12" s="1">
        <f t="shared" si="5"/>
        <v>0</v>
      </c>
      <c r="AB12" s="1">
        <v>0.33300000000000002</v>
      </c>
      <c r="AC12" s="1">
        <v>2.6669999999999998</v>
      </c>
      <c r="AD12" s="1">
        <v>0</v>
      </c>
      <c r="AE12" s="1">
        <v>0</v>
      </c>
      <c r="AF12" s="1" t="e">
        <f t="shared" si="1"/>
        <v>#DIV/0!</v>
      </c>
      <c r="AH12" s="1">
        <f t="shared" si="9"/>
        <v>6.3831405964698718E-2</v>
      </c>
      <c r="AI12" s="1">
        <f t="shared" si="10"/>
        <v>0.15396622676316163</v>
      </c>
      <c r="AJ12" s="1">
        <f t="shared" si="11"/>
        <v>0.14448089992969301</v>
      </c>
      <c r="AK12" s="1">
        <f t="shared" si="12"/>
        <v>5.8561355562037426E-2</v>
      </c>
      <c r="AL12" s="1" t="b">
        <f t="shared" si="13"/>
        <v>0</v>
      </c>
      <c r="AM12" s="1">
        <f t="shared" si="14"/>
        <v>0.89091908206868586</v>
      </c>
      <c r="AN12" s="1" t="b">
        <f t="shared" si="15"/>
        <v>0</v>
      </c>
      <c r="AO12" s="1">
        <v>9.4879999999999995</v>
      </c>
    </row>
    <row r="13" spans="1:41">
      <c r="A13" s="7">
        <v>10</v>
      </c>
      <c r="B13" s="9" t="s">
        <v>83</v>
      </c>
      <c r="C13" s="9" t="s">
        <v>61</v>
      </c>
      <c r="D13" s="9" t="s">
        <v>28</v>
      </c>
      <c r="E13" s="9" t="s">
        <v>29</v>
      </c>
      <c r="F13" s="2" t="b">
        <f t="shared" si="8"/>
        <v>0</v>
      </c>
      <c r="G13" s="2" t="b">
        <f t="shared" si="6"/>
        <v>1</v>
      </c>
      <c r="H13" s="2" t="s">
        <v>275</v>
      </c>
      <c r="I13" s="2"/>
      <c r="K13" s="2"/>
      <c r="L13" s="2"/>
      <c r="M13" s="1">
        <f>PRODUCT(SUM(PRODUCT(R13,overview!$J$9),PRODUCT(W13,overview!$K$9),PRODUCT(AB13,overview!$L$9)),1/SUM(overview!$J$9:$L$9))</f>
        <v>0.76970731707317086</v>
      </c>
      <c r="N13" s="1">
        <f>PRODUCT(SUM(PRODUCT(S13,overview!$J$9),PRODUCT(X13,overview!$K$9),PRODUCT(AC13,overview!$L$9)),1/SUM(overview!$J$9:$L$9))</f>
        <v>2.2302926829268297</v>
      </c>
      <c r="O13" s="1">
        <f t="shared" si="2"/>
        <v>21</v>
      </c>
      <c r="P13" s="1">
        <f t="shared" si="3"/>
        <v>4</v>
      </c>
      <c r="Q13" s="1">
        <f t="shared" si="7"/>
        <v>6.5736178332140793E-2</v>
      </c>
      <c r="R13" s="1">
        <v>0.95</v>
      </c>
      <c r="S13" s="1">
        <v>2.0499999999999998</v>
      </c>
      <c r="T13" s="1">
        <v>10</v>
      </c>
      <c r="U13" s="1">
        <v>3</v>
      </c>
      <c r="V13" s="1">
        <f t="shared" si="4"/>
        <v>0.13902439024390248</v>
      </c>
      <c r="W13" s="1">
        <v>0.66700000000000004</v>
      </c>
      <c r="X13" s="1">
        <v>2.3330000000000002</v>
      </c>
      <c r="Y13" s="1">
        <v>11</v>
      </c>
      <c r="Z13" s="1">
        <v>0</v>
      </c>
      <c r="AA13" s="1">
        <f t="shared" si="5"/>
        <v>0</v>
      </c>
      <c r="AB13" s="1">
        <v>0.91600000000000004</v>
      </c>
      <c r="AC13" s="1">
        <v>2.0840000000000001</v>
      </c>
      <c r="AD13" s="1">
        <v>0</v>
      </c>
      <c r="AE13" s="1">
        <v>1</v>
      </c>
      <c r="AF13" s="1" t="e">
        <f t="shared" si="1"/>
        <v>#DIV/0!</v>
      </c>
      <c r="AH13" s="1">
        <f t="shared" si="9"/>
        <v>8.7133366475346849E-2</v>
      </c>
      <c r="AI13" s="1">
        <f t="shared" si="10"/>
        <v>0.15186183550651958</v>
      </c>
      <c r="AJ13" s="1">
        <f t="shared" si="11"/>
        <v>0.1365417445736119</v>
      </c>
      <c r="AK13" s="1">
        <f t="shared" si="12"/>
        <v>0.13357145521096211</v>
      </c>
      <c r="AL13" s="1" t="b">
        <f t="shared" si="13"/>
        <v>0</v>
      </c>
      <c r="AM13" s="1">
        <f t="shared" si="14"/>
        <v>0.55293016654489346</v>
      </c>
      <c r="AN13" s="1" t="b">
        <f t="shared" si="15"/>
        <v>0</v>
      </c>
      <c r="AO13" s="1">
        <v>9.4879999999999995</v>
      </c>
    </row>
    <row r="14" spans="1:41">
      <c r="A14" s="7">
        <v>11</v>
      </c>
      <c r="B14" s="9" t="s">
        <v>32</v>
      </c>
      <c r="C14" s="9" t="s">
        <v>33</v>
      </c>
      <c r="D14" s="9" t="s">
        <v>32</v>
      </c>
      <c r="E14" s="9" t="s">
        <v>33</v>
      </c>
      <c r="F14" s="2" t="b">
        <f t="shared" si="8"/>
        <v>0</v>
      </c>
      <c r="G14" s="2" t="b">
        <f t="shared" si="6"/>
        <v>0</v>
      </c>
      <c r="H14" s="2" t="s">
        <v>275</v>
      </c>
      <c r="I14" s="2"/>
      <c r="M14" s="1">
        <f>PRODUCT(SUM(PRODUCT(R14,overview!$J$9),PRODUCT(W14,overview!$K$9),PRODUCT(AB14,overview!$L$9)),1/SUM(overview!$J$9:$L$9))</f>
        <v>0.97814634146341461</v>
      </c>
      <c r="N14" s="1">
        <f>PRODUCT(SUM(PRODUCT(S14,overview!$J$9),PRODUCT(X14,overview!$K$9),PRODUCT(AC14,overview!$L$9)),1/SUM(overview!$J$9:$L$9))</f>
        <v>2.0218536585365849</v>
      </c>
      <c r="O14" s="1">
        <f t="shared" si="2"/>
        <v>16</v>
      </c>
      <c r="P14" s="1">
        <f t="shared" si="3"/>
        <v>7</v>
      </c>
      <c r="Q14" s="1">
        <f t="shared" si="7"/>
        <v>0.21165677475390857</v>
      </c>
      <c r="R14" s="1">
        <v>0.96199999999999997</v>
      </c>
      <c r="S14" s="1">
        <v>2.0379999999999998</v>
      </c>
      <c r="T14" s="1">
        <v>7</v>
      </c>
      <c r="U14" s="1">
        <v>2</v>
      </c>
      <c r="V14" s="1">
        <f t="shared" si="4"/>
        <v>0.13486611523902989</v>
      </c>
      <c r="W14" s="1">
        <v>0.98599999999999999</v>
      </c>
      <c r="X14" s="1">
        <v>2.0139999999999998</v>
      </c>
      <c r="Y14" s="1">
        <v>9</v>
      </c>
      <c r="Z14" s="1">
        <v>5</v>
      </c>
      <c r="AA14" s="1">
        <f t="shared" si="5"/>
        <v>0.27198499393136938</v>
      </c>
      <c r="AB14" s="1">
        <v>1</v>
      </c>
      <c r="AC14" s="1">
        <v>2</v>
      </c>
      <c r="AD14" s="1">
        <v>0</v>
      </c>
      <c r="AE14" s="1">
        <v>0</v>
      </c>
      <c r="AF14" s="1" t="e">
        <f t="shared" si="1"/>
        <v>#DIV/0!</v>
      </c>
      <c r="AH14" s="1">
        <f t="shared" si="9"/>
        <v>0.10815799108853864</v>
      </c>
      <c r="AI14" s="1">
        <f t="shared" si="10"/>
        <v>0.14673150313923425</v>
      </c>
      <c r="AJ14" s="1">
        <f t="shared" si="11"/>
        <v>7.4977085242896424E-2</v>
      </c>
      <c r="AK14" s="1">
        <f t="shared" si="12"/>
        <v>0.21384169273114581</v>
      </c>
      <c r="AL14" s="1" t="b">
        <f t="shared" si="13"/>
        <v>0</v>
      </c>
      <c r="AM14" s="1">
        <f t="shared" si="14"/>
        <v>0.3204042965703941</v>
      </c>
      <c r="AN14" s="1" t="b">
        <f t="shared" si="15"/>
        <v>0</v>
      </c>
      <c r="AO14" s="1">
        <v>9.4879999999999995</v>
      </c>
    </row>
    <row r="15" spans="1:41">
      <c r="A15" s="7">
        <v>12</v>
      </c>
      <c r="B15" s="9" t="s">
        <v>32</v>
      </c>
      <c r="C15" s="9" t="s">
        <v>33</v>
      </c>
      <c r="D15" s="9" t="s">
        <v>32</v>
      </c>
      <c r="E15" s="9" t="s">
        <v>33</v>
      </c>
      <c r="F15" s="2" t="b">
        <f t="shared" si="8"/>
        <v>0</v>
      </c>
      <c r="G15" s="2" t="b">
        <f t="shared" si="6"/>
        <v>0</v>
      </c>
      <c r="H15" s="2" t="s">
        <v>275</v>
      </c>
      <c r="I15" s="2"/>
      <c r="M15" s="1">
        <f>PRODUCT(SUM(PRODUCT(R15,overview!$J$9),PRODUCT(W15,overview!$K$9),PRODUCT(AB15,overview!$L$9)),1/SUM(overview!$J$9:$L$9))</f>
        <v>0.85321951219512193</v>
      </c>
      <c r="N15" s="1">
        <f>PRODUCT(SUM(PRODUCT(S15,overview!$J$9),PRODUCT(X15,overview!$K$9),PRODUCT(AC15,overview!$L$9)),1/SUM(overview!$J$9:$L$9))</f>
        <v>2.146780487804878</v>
      </c>
      <c r="O15" s="1">
        <f t="shared" si="2"/>
        <v>12</v>
      </c>
      <c r="P15" s="1">
        <f t="shared" si="3"/>
        <v>10</v>
      </c>
      <c r="Q15" s="1">
        <f t="shared" si="7"/>
        <v>0.33120119369522899</v>
      </c>
      <c r="R15" s="1">
        <v>0.96199999999999997</v>
      </c>
      <c r="S15" s="1">
        <v>2.0379999999999998</v>
      </c>
      <c r="T15" s="1">
        <v>6</v>
      </c>
      <c r="U15" s="1">
        <v>2</v>
      </c>
      <c r="V15" s="1">
        <f t="shared" si="4"/>
        <v>0.15734380111220153</v>
      </c>
      <c r="W15" s="1">
        <v>0.78900000000000003</v>
      </c>
      <c r="X15" s="1">
        <v>2.2109999999999999</v>
      </c>
      <c r="Y15" s="1">
        <v>6</v>
      </c>
      <c r="Z15" s="1">
        <v>8</v>
      </c>
      <c r="AA15" s="1">
        <f t="shared" si="5"/>
        <v>0.47580280416101317</v>
      </c>
      <c r="AB15" s="1">
        <v>1</v>
      </c>
      <c r="AC15" s="1">
        <v>2</v>
      </c>
      <c r="AD15" s="1">
        <v>0</v>
      </c>
      <c r="AE15" s="1">
        <v>0</v>
      </c>
      <c r="AF15" s="1" t="e">
        <f t="shared" si="1"/>
        <v>#DIV/0!</v>
      </c>
      <c r="AH15" s="1">
        <f t="shared" si="9"/>
        <v>0.11673507637943964</v>
      </c>
      <c r="AI15" s="1">
        <f t="shared" si="10"/>
        <v>0.12002538192615295</v>
      </c>
      <c r="AJ15" s="1">
        <f t="shared" si="11"/>
        <v>7.7031564808596395E-2</v>
      </c>
      <c r="AK15" s="1">
        <f t="shared" si="12"/>
        <v>0.31143454284596905</v>
      </c>
      <c r="AL15" s="1" t="b">
        <f t="shared" si="13"/>
        <v>0</v>
      </c>
      <c r="AM15" s="1">
        <f t="shared" si="14"/>
        <v>0.14298842956370858</v>
      </c>
      <c r="AN15" s="1" t="b">
        <f t="shared" si="15"/>
        <v>0</v>
      </c>
      <c r="AO15" s="1">
        <v>9.4879999999999995</v>
      </c>
    </row>
    <row r="16" spans="1:41">
      <c r="A16" s="7">
        <v>13</v>
      </c>
      <c r="B16" s="9" t="s">
        <v>47</v>
      </c>
      <c r="C16" s="9" t="s">
        <v>48</v>
      </c>
      <c r="D16" s="9" t="s">
        <v>62</v>
      </c>
      <c r="E16" s="9" t="s">
        <v>48</v>
      </c>
      <c r="F16" s="2" t="b">
        <f t="shared" si="8"/>
        <v>1</v>
      </c>
      <c r="G16" s="2" t="b">
        <f t="shared" si="6"/>
        <v>0</v>
      </c>
      <c r="H16" s="2" t="s">
        <v>275</v>
      </c>
      <c r="I16" s="2"/>
      <c r="K16" s="2"/>
      <c r="L16" s="2"/>
      <c r="M16" s="1">
        <f>PRODUCT(SUM(PRODUCT(R16,overview!$J$9),PRODUCT(W16,overview!$K$9),PRODUCT(AB16,overview!$L$9)),1/SUM(overview!$J$9:$L$9))</f>
        <v>0.99719512195121951</v>
      </c>
      <c r="N16" s="1">
        <f>PRODUCT(SUM(PRODUCT(S16,overview!$J$9),PRODUCT(X16,overview!$K$9),PRODUCT(AC16,overview!$L$9)),1/SUM(overview!$J$9:$L$9))</f>
        <v>2.0028048780487806</v>
      </c>
      <c r="O16" s="1">
        <f t="shared" si="2"/>
        <v>20</v>
      </c>
      <c r="P16" s="1">
        <f t="shared" si="3"/>
        <v>8</v>
      </c>
      <c r="Q16" s="1">
        <f t="shared" si="7"/>
        <v>0.19915971503379407</v>
      </c>
      <c r="R16" s="1">
        <v>0.88100000000000001</v>
      </c>
      <c r="S16" s="1">
        <v>2.1190000000000002</v>
      </c>
      <c r="T16" s="1">
        <v>7</v>
      </c>
      <c r="U16" s="1">
        <v>4</v>
      </c>
      <c r="V16" s="1">
        <f t="shared" si="4"/>
        <v>0.23757837254769767</v>
      </c>
      <c r="W16" s="1">
        <v>1.054</v>
      </c>
      <c r="X16" s="1">
        <v>1.946</v>
      </c>
      <c r="Y16" s="1">
        <v>11</v>
      </c>
      <c r="Z16" s="1">
        <v>4</v>
      </c>
      <c r="AA16" s="1">
        <f t="shared" si="5"/>
        <v>0.19695412501167897</v>
      </c>
      <c r="AB16" s="1">
        <v>1.147</v>
      </c>
      <c r="AC16" s="1">
        <v>1.853</v>
      </c>
      <c r="AD16" s="1">
        <v>2</v>
      </c>
      <c r="AE16" s="1">
        <v>0</v>
      </c>
      <c r="AF16" s="1">
        <f t="shared" si="1"/>
        <v>0</v>
      </c>
      <c r="AH16" s="1">
        <f t="shared" si="9"/>
        <v>0.11261967869313572</v>
      </c>
      <c r="AI16" s="1">
        <f t="shared" si="10"/>
        <v>0.12773469246183372</v>
      </c>
      <c r="AJ16" s="1">
        <f t="shared" si="11"/>
        <v>9.4223307047189883E-2</v>
      </c>
      <c r="AK16" s="1">
        <f t="shared" si="12"/>
        <v>0.18336510592922919</v>
      </c>
      <c r="AL16" s="1" t="b">
        <f t="shared" si="13"/>
        <v>0</v>
      </c>
      <c r="AM16" s="1">
        <f t="shared" si="14"/>
        <v>4.3307892222558993E-2</v>
      </c>
      <c r="AN16" s="1" t="b">
        <f t="shared" si="15"/>
        <v>0</v>
      </c>
      <c r="AO16" s="1">
        <v>9.4879999999999995</v>
      </c>
    </row>
    <row r="17" spans="1:41">
      <c r="A17" s="7">
        <v>14</v>
      </c>
      <c r="B17" s="9" t="s">
        <v>64</v>
      </c>
      <c r="C17" s="9" t="s">
        <v>2</v>
      </c>
      <c r="D17" s="9" t="s">
        <v>64</v>
      </c>
      <c r="E17" s="9" t="s">
        <v>2</v>
      </c>
      <c r="F17" s="2" t="b">
        <f t="shared" si="8"/>
        <v>0</v>
      </c>
      <c r="G17" s="2" t="b">
        <f t="shared" si="6"/>
        <v>0</v>
      </c>
      <c r="H17" s="2" t="s">
        <v>275</v>
      </c>
      <c r="I17" s="2"/>
      <c r="K17" s="2"/>
      <c r="L17" s="2"/>
      <c r="M17" s="1">
        <f>PRODUCT(SUM(PRODUCT(R17,overview!$J$9),PRODUCT(W17,overview!$K$9),PRODUCT(AB17,overview!$L$9)),1/SUM(overview!$J$9:$L$9))</f>
        <v>0.33743902439024392</v>
      </c>
      <c r="N17" s="1">
        <f>PRODUCT(SUM(PRODUCT(S17,overview!$J$9),PRODUCT(X17,overview!$K$9),PRODUCT(AC17,overview!$L$9)),1/SUM(overview!$J$9:$L$9))</f>
        <v>2.6625609756097561</v>
      </c>
      <c r="O17" s="1">
        <f t="shared" si="2"/>
        <v>9</v>
      </c>
      <c r="P17" s="1">
        <f t="shared" si="3"/>
        <v>2</v>
      </c>
      <c r="Q17" s="1">
        <f t="shared" si="7"/>
        <v>2.8163279846511652E-2</v>
      </c>
      <c r="R17" s="1">
        <v>0.34599999999999997</v>
      </c>
      <c r="S17" s="1">
        <v>2.6539999999999999</v>
      </c>
      <c r="T17" s="1">
        <v>5</v>
      </c>
      <c r="U17" s="1">
        <v>2</v>
      </c>
      <c r="V17" s="1">
        <f t="shared" si="4"/>
        <v>5.2147701582516956E-2</v>
      </c>
      <c r="W17" s="1">
        <v>0.33300000000000002</v>
      </c>
      <c r="X17" s="1">
        <v>2.6669999999999998</v>
      </c>
      <c r="Y17" s="1">
        <v>4</v>
      </c>
      <c r="Z17" s="1">
        <v>0</v>
      </c>
      <c r="AA17" s="1">
        <f t="shared" si="5"/>
        <v>0</v>
      </c>
      <c r="AB17" s="1">
        <v>0.33300000000000002</v>
      </c>
      <c r="AC17" s="1">
        <v>2.6669999999999998</v>
      </c>
      <c r="AD17" s="1">
        <v>0</v>
      </c>
      <c r="AE17" s="1">
        <v>0</v>
      </c>
      <c r="AF17" s="1" t="e">
        <f t="shared" si="1"/>
        <v>#DIV/0!</v>
      </c>
      <c r="AH17" s="1">
        <f t="shared" si="9"/>
        <v>0.12400778698819392</v>
      </c>
      <c r="AI17" s="1">
        <f t="shared" si="10"/>
        <v>0.14267346966395536</v>
      </c>
      <c r="AJ17" s="1">
        <f t="shared" si="11"/>
        <v>9.908813946600091E-2</v>
      </c>
      <c r="AK17" s="1">
        <f t="shared" si="12"/>
        <v>1.9323084628568181E-2</v>
      </c>
      <c r="AL17" s="1" t="b">
        <f t="shared" si="13"/>
        <v>0</v>
      </c>
      <c r="AM17" s="1">
        <f t="shared" si="14"/>
        <v>1.4480260062404111E-2</v>
      </c>
      <c r="AN17" s="1" t="b">
        <f t="shared" si="15"/>
        <v>0</v>
      </c>
      <c r="AO17" s="1">
        <v>9.4879999999999995</v>
      </c>
    </row>
    <row r="18" spans="1:41">
      <c r="A18" s="7">
        <v>15</v>
      </c>
      <c r="B18" s="9" t="s">
        <v>51</v>
      </c>
      <c r="C18" s="9" t="s">
        <v>52</v>
      </c>
      <c r="D18" s="9" t="s">
        <v>51</v>
      </c>
      <c r="E18" s="9" t="s">
        <v>52</v>
      </c>
      <c r="F18" s="2" t="b">
        <f t="shared" si="8"/>
        <v>0</v>
      </c>
      <c r="G18" s="2" t="b">
        <f t="shared" si="6"/>
        <v>0</v>
      </c>
      <c r="H18" s="2" t="s">
        <v>275</v>
      </c>
      <c r="I18" s="2"/>
      <c r="K18" s="2"/>
      <c r="L18" s="2"/>
      <c r="M18" s="1">
        <f>PRODUCT(SUM(PRODUCT(R18,overview!$J$9),PRODUCT(W18,overview!$K$9),PRODUCT(AB18,overview!$L$9)),1/SUM(overview!$J$9:$L$9))</f>
        <v>0.33743902439024392</v>
      </c>
      <c r="N18" s="1">
        <f>PRODUCT(SUM(PRODUCT(S18,overview!$J$9),PRODUCT(X18,overview!$K$9),PRODUCT(AC18,overview!$L$9)),1/SUM(overview!$J$9:$L$9))</f>
        <v>2.6625609756097561</v>
      </c>
      <c r="O18" s="1">
        <f t="shared" si="2"/>
        <v>5</v>
      </c>
      <c r="P18" s="1">
        <f t="shared" si="3"/>
        <v>2</v>
      </c>
      <c r="Q18" s="1">
        <f t="shared" si="7"/>
        <v>5.0693903723720971E-2</v>
      </c>
      <c r="R18" s="1">
        <v>0.34599999999999997</v>
      </c>
      <c r="S18" s="1">
        <v>2.6539999999999999</v>
      </c>
      <c r="T18" s="1">
        <v>3</v>
      </c>
      <c r="U18" s="1">
        <v>2</v>
      </c>
      <c r="V18" s="1">
        <f t="shared" si="4"/>
        <v>8.6912835970861593E-2</v>
      </c>
      <c r="W18" s="1">
        <v>0.33300000000000002</v>
      </c>
      <c r="X18" s="1">
        <v>2.6669999999999998</v>
      </c>
      <c r="Y18" s="1">
        <v>2</v>
      </c>
      <c r="Z18" s="1">
        <v>0</v>
      </c>
      <c r="AA18" s="1">
        <f t="shared" si="5"/>
        <v>0</v>
      </c>
      <c r="AB18" s="1">
        <v>0.33300000000000002</v>
      </c>
      <c r="AC18" s="1">
        <v>2.6669999999999998</v>
      </c>
      <c r="AD18" s="1">
        <v>0</v>
      </c>
      <c r="AE18" s="1">
        <v>0</v>
      </c>
      <c r="AF18" s="1" t="e">
        <f t="shared" si="1"/>
        <v>#DIV/0!</v>
      </c>
      <c r="AH18" s="1">
        <f t="shared" si="9"/>
        <v>0.16194190635005948</v>
      </c>
      <c r="AI18" s="1">
        <f t="shared" si="10"/>
        <v>0.16424152653132351</v>
      </c>
      <c r="AJ18" s="1">
        <f t="shared" si="11"/>
        <v>0.19570350381582835</v>
      </c>
      <c r="AK18" s="1">
        <f t="shared" si="12"/>
        <v>1.6549982194366758E-3</v>
      </c>
      <c r="AL18" s="1" t="b">
        <f t="shared" si="13"/>
        <v>0</v>
      </c>
      <c r="AM18" s="1">
        <f t="shared" si="14"/>
        <v>4.8199352247620404E-2</v>
      </c>
      <c r="AN18" s="1" t="b">
        <f t="shared" si="15"/>
        <v>0</v>
      </c>
      <c r="AO18" s="1">
        <v>9.4879999999999995</v>
      </c>
    </row>
    <row r="19" spans="1:41">
      <c r="A19" s="7">
        <v>16</v>
      </c>
      <c r="B19" s="9" t="s">
        <v>118</v>
      </c>
      <c r="C19" s="9" t="s">
        <v>70</v>
      </c>
      <c r="D19" s="9" t="s">
        <v>89</v>
      </c>
      <c r="E19" s="9" t="s">
        <v>70</v>
      </c>
      <c r="F19" s="2" t="b">
        <f t="shared" si="8"/>
        <v>1</v>
      </c>
      <c r="G19" s="2" t="b">
        <f t="shared" si="6"/>
        <v>0</v>
      </c>
      <c r="H19" s="2" t="s">
        <v>275</v>
      </c>
      <c r="I19" s="2"/>
      <c r="M19" s="1">
        <f>PRODUCT(SUM(PRODUCT(R19,overview!$J$9),PRODUCT(W19,overview!$K$9),PRODUCT(AB19,overview!$L$9)),1/SUM(overview!$J$9:$L$9))</f>
        <v>0.98702439024390254</v>
      </c>
      <c r="N19" s="1">
        <f>PRODUCT(SUM(PRODUCT(S19,overview!$J$9),PRODUCT(X19,overview!$K$9),PRODUCT(AC19,overview!$L$9)),1/SUM(overview!$J$9:$L$9))</f>
        <v>2.0129756097560976</v>
      </c>
      <c r="O19" s="1">
        <f t="shared" si="2"/>
        <v>16</v>
      </c>
      <c r="P19" s="1">
        <f t="shared" si="3"/>
        <v>6</v>
      </c>
      <c r="Q19" s="1">
        <f t="shared" si="7"/>
        <v>0.18387413366936464</v>
      </c>
      <c r="R19" s="1">
        <v>0.96199999999999997</v>
      </c>
      <c r="S19" s="1">
        <v>2.0379999999999998</v>
      </c>
      <c r="T19" s="1">
        <v>10</v>
      </c>
      <c r="U19" s="1">
        <v>2</v>
      </c>
      <c r="V19" s="1">
        <f t="shared" si="4"/>
        <v>9.4406280667320916E-2</v>
      </c>
      <c r="W19" s="1">
        <v>1</v>
      </c>
      <c r="X19" s="1">
        <v>2</v>
      </c>
      <c r="Y19" s="1">
        <v>5</v>
      </c>
      <c r="Z19" s="1">
        <v>4</v>
      </c>
      <c r="AA19" s="1">
        <f t="shared" si="5"/>
        <v>0.4</v>
      </c>
      <c r="AB19" s="1">
        <v>1</v>
      </c>
      <c r="AC19" s="1">
        <v>2</v>
      </c>
      <c r="AD19" s="1">
        <v>1</v>
      </c>
      <c r="AE19" s="1">
        <v>0</v>
      </c>
      <c r="AF19" s="1">
        <f t="shared" si="1"/>
        <v>0</v>
      </c>
      <c r="AH19" s="1">
        <f t="shared" si="9"/>
        <v>0.15350352914389798</v>
      </c>
      <c r="AI19" s="1">
        <f t="shared" si="10"/>
        <v>0.15961500465720171</v>
      </c>
      <c r="AJ19" s="1">
        <f t="shared" si="11"/>
        <v>0.19570350381582835</v>
      </c>
      <c r="AK19" s="1">
        <f t="shared" si="12"/>
        <v>2.2027455685672055E-2</v>
      </c>
      <c r="AL19" s="1" t="b">
        <f t="shared" si="13"/>
        <v>0</v>
      </c>
      <c r="AM19" s="1">
        <f t="shared" si="14"/>
        <v>0.11115480960853898</v>
      </c>
      <c r="AN19" s="1" t="b">
        <f t="shared" si="15"/>
        <v>0</v>
      </c>
      <c r="AO19" s="1">
        <v>9.4879999999999995</v>
      </c>
    </row>
    <row r="20" spans="1:41">
      <c r="A20" s="7">
        <v>17</v>
      </c>
      <c r="B20" s="9" t="s">
        <v>45</v>
      </c>
      <c r="C20" s="9" t="s">
        <v>46</v>
      </c>
      <c r="D20" s="9" t="s">
        <v>45</v>
      </c>
      <c r="E20" s="9" t="s">
        <v>46</v>
      </c>
      <c r="F20" s="2" t="b">
        <f t="shared" si="8"/>
        <v>0</v>
      </c>
      <c r="G20" s="2" t="b">
        <f t="shared" si="6"/>
        <v>0</v>
      </c>
      <c r="H20" s="2" t="s">
        <v>275</v>
      </c>
      <c r="I20" s="2"/>
      <c r="M20" s="1">
        <f>PRODUCT(SUM(PRODUCT(R20,overview!$J$9),PRODUCT(W20,overview!$K$9),PRODUCT(AB20,overview!$L$9)),1/SUM(overview!$J$9:$L$9))</f>
        <v>1.0209268292682927</v>
      </c>
      <c r="N20" s="1">
        <f>PRODUCT(SUM(PRODUCT(S20,overview!$J$9),PRODUCT(X20,overview!$K$9),PRODUCT(AC20,overview!$L$9)),1/SUM(overview!$J$9:$L$9))</f>
        <v>1.9790731707317073</v>
      </c>
      <c r="O20" s="1">
        <f t="shared" si="2"/>
        <v>13</v>
      </c>
      <c r="P20" s="1">
        <f t="shared" si="3"/>
        <v>4</v>
      </c>
      <c r="Q20" s="1">
        <f t="shared" si="7"/>
        <v>0.15872648708911066</v>
      </c>
      <c r="R20" s="1">
        <v>0.98699999999999999</v>
      </c>
      <c r="S20" s="1">
        <v>2.0129999999999999</v>
      </c>
      <c r="T20" s="1">
        <v>7</v>
      </c>
      <c r="U20" s="1">
        <v>2</v>
      </c>
      <c r="V20" s="1">
        <f t="shared" si="4"/>
        <v>0.14008941877794334</v>
      </c>
      <c r="W20" s="1">
        <v>1.04</v>
      </c>
      <c r="X20" s="1">
        <v>1.96</v>
      </c>
      <c r="Y20" s="1">
        <v>6</v>
      </c>
      <c r="Z20" s="1">
        <v>2</v>
      </c>
      <c r="AA20" s="1">
        <f t="shared" si="5"/>
        <v>0.17687074829931973</v>
      </c>
      <c r="AB20" s="1">
        <v>1</v>
      </c>
      <c r="AC20" s="1">
        <v>2</v>
      </c>
      <c r="AD20" s="1">
        <v>0</v>
      </c>
      <c r="AE20" s="1">
        <v>0</v>
      </c>
      <c r="AF20" s="1" t="e">
        <f t="shared" si="1"/>
        <v>#DIV/0!</v>
      </c>
      <c r="AH20" s="1">
        <f t="shared" si="9"/>
        <v>0.10882460370971256</v>
      </c>
      <c r="AI20" s="1">
        <f t="shared" si="10"/>
        <v>0.15141647671768155</v>
      </c>
      <c r="AJ20" s="1">
        <f t="shared" si="11"/>
        <v>0.17667322834645668</v>
      </c>
      <c r="AK20" s="1">
        <f t="shared" si="12"/>
        <v>5.8664527653711364E-2</v>
      </c>
      <c r="AL20" s="1" t="b">
        <f t="shared" si="13"/>
        <v>0</v>
      </c>
      <c r="AM20" s="1">
        <f t="shared" si="14"/>
        <v>0.16379145509569196</v>
      </c>
      <c r="AN20" s="1" t="b">
        <f t="shared" si="15"/>
        <v>0</v>
      </c>
      <c r="AO20" s="1">
        <v>9.4879999999999995</v>
      </c>
    </row>
    <row r="21" spans="1:41">
      <c r="A21" s="7">
        <v>18</v>
      </c>
      <c r="B21" s="9" t="s">
        <v>84</v>
      </c>
      <c r="C21" s="9" t="s">
        <v>37</v>
      </c>
      <c r="D21" s="9" t="s">
        <v>36</v>
      </c>
      <c r="E21" s="9" t="s">
        <v>37</v>
      </c>
      <c r="F21" s="2" t="b">
        <f t="shared" si="8"/>
        <v>1</v>
      </c>
      <c r="G21" s="2" t="b">
        <f t="shared" si="6"/>
        <v>0</v>
      </c>
      <c r="H21" s="2" t="s">
        <v>275</v>
      </c>
      <c r="I21" s="2"/>
      <c r="M21" s="1">
        <f>PRODUCT(SUM(PRODUCT(R21,overview!$J$9),PRODUCT(W21,overview!$K$9),PRODUCT(AB21,overview!$L$9)),1/SUM(overview!$J$9:$L$9))</f>
        <v>1.1140975609756099</v>
      </c>
      <c r="N21" s="1">
        <f>PRODUCT(SUM(PRODUCT(S21,overview!$J$9),PRODUCT(X21,overview!$K$9),PRODUCT(AC21,overview!$L$9)),1/SUM(overview!$J$9:$L$9))</f>
        <v>1.8859024390243899</v>
      </c>
      <c r="O21" s="1">
        <f t="shared" si="2"/>
        <v>18</v>
      </c>
      <c r="P21" s="1">
        <f t="shared" si="3"/>
        <v>2</v>
      </c>
      <c r="Q21" s="1">
        <f t="shared" si="7"/>
        <v>6.5638929843166688E-2</v>
      </c>
      <c r="R21" s="1">
        <v>1.1180000000000001</v>
      </c>
      <c r="S21" s="1">
        <v>1.8819999999999999</v>
      </c>
      <c r="T21" s="1">
        <v>11</v>
      </c>
      <c r="U21" s="1">
        <v>2</v>
      </c>
      <c r="V21" s="1">
        <f t="shared" si="4"/>
        <v>0.10800888803014204</v>
      </c>
      <c r="W21" s="1">
        <v>1.1120000000000001</v>
      </c>
      <c r="X21" s="1">
        <v>1.8879999999999999</v>
      </c>
      <c r="Y21" s="1">
        <v>6</v>
      </c>
      <c r="Z21" s="1">
        <v>0</v>
      </c>
      <c r="AA21" s="1">
        <f t="shared" si="5"/>
        <v>0</v>
      </c>
      <c r="AB21" s="1">
        <v>1.1140000000000001</v>
      </c>
      <c r="AC21" s="1">
        <v>1.8859999999999999</v>
      </c>
      <c r="AD21" s="1">
        <v>1</v>
      </c>
      <c r="AE21" s="1">
        <v>0</v>
      </c>
      <c r="AF21" s="1">
        <f t="shared" si="1"/>
        <v>0</v>
      </c>
      <c r="AH21" s="1">
        <f t="shared" si="9"/>
        <v>0.1046489788360596</v>
      </c>
      <c r="AI21" s="1">
        <f t="shared" si="10"/>
        <v>0.16708648928796668</v>
      </c>
      <c r="AJ21" s="1">
        <f t="shared" si="11"/>
        <v>0.17667322834645668</v>
      </c>
      <c r="AK21" s="1">
        <f t="shared" si="12"/>
        <v>2.0904981817322674E-2</v>
      </c>
      <c r="AL21" s="1" t="b">
        <f t="shared" si="13"/>
        <v>0</v>
      </c>
      <c r="AM21" s="1">
        <f t="shared" si="14"/>
        <v>0.29305394421259845</v>
      </c>
      <c r="AN21" s="1" t="b">
        <f t="shared" si="15"/>
        <v>0</v>
      </c>
      <c r="AO21" s="1">
        <v>9.4879999999999995</v>
      </c>
    </row>
    <row r="22" spans="1:41">
      <c r="A22" s="7">
        <v>19</v>
      </c>
      <c r="B22" s="9" t="s">
        <v>47</v>
      </c>
      <c r="C22" s="9" t="s">
        <v>48</v>
      </c>
      <c r="D22" s="9" t="s">
        <v>47</v>
      </c>
      <c r="E22" s="9" t="s">
        <v>48</v>
      </c>
      <c r="F22" s="2" t="b">
        <f t="shared" si="8"/>
        <v>0</v>
      </c>
      <c r="G22" s="2" t="b">
        <f t="shared" si="6"/>
        <v>0</v>
      </c>
      <c r="H22" s="2" t="s">
        <v>275</v>
      </c>
      <c r="I22" s="2"/>
      <c r="M22" s="1">
        <f>PRODUCT(SUM(PRODUCT(R22,overview!$J$9),PRODUCT(W22,overview!$K$9),PRODUCT(AB22,overview!$L$9)),1/SUM(overview!$J$9:$L$9))</f>
        <v>0.9633902439024391</v>
      </c>
      <c r="N22" s="1">
        <f>PRODUCT(SUM(PRODUCT(S22,overview!$J$9),PRODUCT(X22,overview!$K$9),PRODUCT(AC22,overview!$L$9)),1/SUM(overview!$J$9:$L$9))</f>
        <v>2.0366097560975613</v>
      </c>
      <c r="O22" s="1">
        <f t="shared" si="2"/>
        <v>17</v>
      </c>
      <c r="P22" s="1">
        <f t="shared" si="3"/>
        <v>4</v>
      </c>
      <c r="Q22" s="1">
        <f t="shared" si="7"/>
        <v>0.11130264730890858</v>
      </c>
      <c r="R22" s="1">
        <v>0.85099999999999998</v>
      </c>
      <c r="S22" s="1">
        <v>2.149</v>
      </c>
      <c r="T22" s="1">
        <v>4</v>
      </c>
      <c r="U22" s="1">
        <v>3</v>
      </c>
      <c r="V22" s="1">
        <f t="shared" si="4"/>
        <v>0.29699860400186129</v>
      </c>
      <c r="W22" s="1">
        <v>1.028</v>
      </c>
      <c r="X22" s="1">
        <v>1.972</v>
      </c>
      <c r="Y22" s="1">
        <v>13</v>
      </c>
      <c r="Z22" s="1">
        <v>1</v>
      </c>
      <c r="AA22" s="1">
        <f t="shared" si="5"/>
        <v>4.0099859572476214E-2</v>
      </c>
      <c r="AB22" s="1">
        <v>0.85699999999999998</v>
      </c>
      <c r="AC22" s="1">
        <v>2.1429999999999998</v>
      </c>
      <c r="AD22" s="1">
        <v>0</v>
      </c>
      <c r="AE22" s="1">
        <v>0</v>
      </c>
      <c r="AF22" s="1" t="e">
        <f t="shared" si="1"/>
        <v>#DIV/0!</v>
      </c>
      <c r="AH22" s="1">
        <f t="shared" si="9"/>
        <v>0.12228093493694686</v>
      </c>
      <c r="AI22" s="1">
        <f t="shared" si="10"/>
        <v>0.17219059835912237</v>
      </c>
      <c r="AJ22" s="1">
        <f t="shared" si="11"/>
        <v>0.16755674232309747</v>
      </c>
      <c r="AK22" s="1">
        <f t="shared" si="12"/>
        <v>1.2934455066906635E-4</v>
      </c>
      <c r="AL22" s="1" t="b">
        <f t="shared" si="13"/>
        <v>0</v>
      </c>
      <c r="AM22" s="1">
        <f t="shared" si="14"/>
        <v>0.53482088428366981</v>
      </c>
      <c r="AN22" s="1" t="b">
        <f t="shared" si="15"/>
        <v>0</v>
      </c>
      <c r="AO22" s="1">
        <v>9.4879999999999995</v>
      </c>
    </row>
    <row r="23" spans="1:41">
      <c r="A23" s="7">
        <v>20</v>
      </c>
      <c r="B23" s="9" t="s">
        <v>28</v>
      </c>
      <c r="C23" s="9" t="s">
        <v>29</v>
      </c>
      <c r="D23" s="9" t="s">
        <v>28</v>
      </c>
      <c r="E23" s="9" t="s">
        <v>29</v>
      </c>
      <c r="F23" s="2" t="b">
        <f t="shared" si="8"/>
        <v>0</v>
      </c>
      <c r="G23" s="2" t="b">
        <f t="shared" si="6"/>
        <v>0</v>
      </c>
      <c r="H23" s="2" t="s">
        <v>275</v>
      </c>
      <c r="I23" s="2"/>
      <c r="M23" s="1">
        <f>PRODUCT(SUM(PRODUCT(R23,overview!$J$9),PRODUCT(W23,overview!$K$9),PRODUCT(AB23,overview!$L$9)),1/SUM(overview!$J$9:$L$9))</f>
        <v>0.73495121951219522</v>
      </c>
      <c r="N23" s="1">
        <f>PRODUCT(SUM(PRODUCT(S23,overview!$J$9),PRODUCT(X23,overview!$K$9),PRODUCT(AC23,overview!$L$9)),1/SUM(overview!$J$9:$L$9))</f>
        <v>2.2650487804878052</v>
      </c>
      <c r="O23" s="1">
        <f t="shared" si="2"/>
        <v>11</v>
      </c>
      <c r="P23" s="1">
        <f t="shared" si="3"/>
        <v>6</v>
      </c>
      <c r="Q23" s="1">
        <f t="shared" si="7"/>
        <v>0.17698624719417894</v>
      </c>
      <c r="R23" s="1">
        <v>0.67100000000000004</v>
      </c>
      <c r="S23" s="1">
        <v>2.3290000000000002</v>
      </c>
      <c r="T23" s="1">
        <v>4</v>
      </c>
      <c r="U23" s="1">
        <v>4</v>
      </c>
      <c r="V23" s="1">
        <f t="shared" si="4"/>
        <v>0.28810648346930012</v>
      </c>
      <c r="W23" s="1">
        <v>0.77200000000000002</v>
      </c>
      <c r="X23" s="1">
        <v>2.2280000000000002</v>
      </c>
      <c r="Y23" s="1">
        <v>7</v>
      </c>
      <c r="Z23" s="1">
        <v>2</v>
      </c>
      <c r="AA23" s="1">
        <f t="shared" si="5"/>
        <v>9.8999743523980485E-2</v>
      </c>
      <c r="AB23" s="1">
        <v>0.66700000000000004</v>
      </c>
      <c r="AC23" s="1">
        <v>2.3330000000000002</v>
      </c>
      <c r="AD23" s="1">
        <v>0</v>
      </c>
      <c r="AE23" s="1">
        <v>0</v>
      </c>
      <c r="AF23" s="1" t="e">
        <f t="shared" si="1"/>
        <v>#DIV/0!</v>
      </c>
      <c r="AH23" s="1">
        <f t="shared" si="9"/>
        <v>0.1162087479745197</v>
      </c>
      <c r="AI23" s="1">
        <f t="shared" si="10"/>
        <v>0.1751090830770736</v>
      </c>
      <c r="AJ23" s="1">
        <f t="shared" si="11"/>
        <v>0.16755674232309742</v>
      </c>
      <c r="AK23" s="1">
        <f t="shared" si="12"/>
        <v>7.0948541094853074E-2</v>
      </c>
      <c r="AL23" s="1" t="b">
        <f t="shared" si="13"/>
        <v>0</v>
      </c>
      <c r="AM23" s="1">
        <f t="shared" si="14"/>
        <v>0.75704810501432285</v>
      </c>
      <c r="AN23" s="1" t="b">
        <f t="shared" si="15"/>
        <v>0</v>
      </c>
      <c r="AO23" s="1">
        <v>9.4879999999999995</v>
      </c>
    </row>
    <row r="24" spans="1:41">
      <c r="A24" s="7">
        <v>21</v>
      </c>
      <c r="B24" s="9" t="s">
        <v>30</v>
      </c>
      <c r="C24" s="9" t="s">
        <v>31</v>
      </c>
      <c r="D24" s="9" t="s">
        <v>38</v>
      </c>
      <c r="E24" s="9" t="s">
        <v>1</v>
      </c>
      <c r="F24" s="2" t="b">
        <f t="shared" si="8"/>
        <v>1</v>
      </c>
      <c r="G24" s="2" t="b">
        <f t="shared" si="6"/>
        <v>0</v>
      </c>
      <c r="H24" s="1" t="s">
        <v>285</v>
      </c>
      <c r="K24" s="2"/>
      <c r="L24" s="2"/>
      <c r="M24" s="1">
        <f>PRODUCT(SUM(PRODUCT(R24,overview!$J$9),PRODUCT(W24,overview!$K$9),PRODUCT(AB24,overview!$L$9)),1/SUM(overview!$J$9:$L$9))</f>
        <v>0.58087804878048788</v>
      </c>
      <c r="N24" s="1">
        <f>PRODUCT(SUM(PRODUCT(S24,overview!$J$9),PRODUCT(X24,overview!$K$9),PRODUCT(AC24,overview!$L$9)),1/SUM(overview!$J$9:$L$9))</f>
        <v>2.4191219512195121</v>
      </c>
      <c r="O24" s="1">
        <f t="shared" si="2"/>
        <v>8</v>
      </c>
      <c r="P24" s="1">
        <f t="shared" si="3"/>
        <v>13</v>
      </c>
      <c r="Q24" s="1">
        <f t="shared" si="7"/>
        <v>0.39019398290046786</v>
      </c>
      <c r="R24" s="1">
        <v>0.96199999999999997</v>
      </c>
      <c r="S24" s="1">
        <v>2.0379999999999998</v>
      </c>
      <c r="T24" s="1">
        <v>5</v>
      </c>
      <c r="U24" s="1">
        <v>5</v>
      </c>
      <c r="V24" s="1">
        <f t="shared" si="4"/>
        <v>0.47203140333660454</v>
      </c>
      <c r="W24" s="1">
        <v>0.36599999999999999</v>
      </c>
      <c r="X24" s="1">
        <v>2.6339999999999999</v>
      </c>
      <c r="Y24" s="1">
        <v>3</v>
      </c>
      <c r="Z24" s="1">
        <v>6</v>
      </c>
      <c r="AA24" s="1">
        <f t="shared" si="5"/>
        <v>0.27790432801822323</v>
      </c>
      <c r="AB24" s="1">
        <v>0.83199999999999996</v>
      </c>
      <c r="AC24" s="1">
        <v>2.1680000000000001</v>
      </c>
      <c r="AD24" s="1">
        <v>0</v>
      </c>
      <c r="AE24" s="1">
        <v>2</v>
      </c>
      <c r="AF24" s="1" t="e">
        <f t="shared" si="1"/>
        <v>#DIV/0!</v>
      </c>
      <c r="AH24" s="1">
        <f t="shared" si="9"/>
        <v>0.10534528437641404</v>
      </c>
      <c r="AI24" s="1">
        <f t="shared" si="10"/>
        <v>0.1949327528593838</v>
      </c>
      <c r="AJ24" s="1">
        <f t="shared" si="11"/>
        <v>0.1675567423230975</v>
      </c>
      <c r="AK24" s="1">
        <f t="shared" si="12"/>
        <v>0.23509544512124472</v>
      </c>
      <c r="AL24" s="1" t="b">
        <f t="shared" si="13"/>
        <v>0</v>
      </c>
      <c r="AM24" s="1">
        <f t="shared" si="14"/>
        <v>1.0351180401558637</v>
      </c>
      <c r="AN24" s="1" t="b">
        <f t="shared" si="15"/>
        <v>0</v>
      </c>
      <c r="AO24" s="1">
        <v>9.4879999999999995</v>
      </c>
    </row>
    <row r="25" spans="1:41">
      <c r="A25" s="7">
        <v>22</v>
      </c>
      <c r="B25" s="9" t="s">
        <v>32</v>
      </c>
      <c r="C25" s="9" t="s">
        <v>33</v>
      </c>
      <c r="D25" s="9" t="s">
        <v>32</v>
      </c>
      <c r="E25" s="9" t="s">
        <v>33</v>
      </c>
      <c r="F25" s="2" t="b">
        <f t="shared" si="8"/>
        <v>0</v>
      </c>
      <c r="G25" s="2" t="b">
        <f t="shared" si="6"/>
        <v>0</v>
      </c>
      <c r="H25" s="1" t="s">
        <v>285</v>
      </c>
      <c r="J25" s="3"/>
      <c r="M25" s="1">
        <f>PRODUCT(SUM(PRODUCT(R25,overview!$J$9),PRODUCT(W25,overview!$K$9),PRODUCT(AB25,overview!$L$9)),1/SUM(overview!$J$9:$L$9))</f>
        <v>0.99780487804878049</v>
      </c>
      <c r="N25" s="1">
        <f>PRODUCT(SUM(PRODUCT(S25,overview!$J$9),PRODUCT(X25,overview!$K$9),PRODUCT(AC25,overview!$L$9)),1/SUM(overview!$J$9:$L$9))</f>
        <v>2.0021951219512197</v>
      </c>
      <c r="O25" s="1">
        <f t="shared" si="2"/>
        <v>22.8</v>
      </c>
      <c r="P25" s="1">
        <f t="shared" si="3"/>
        <v>7.2</v>
      </c>
      <c r="Q25" s="1">
        <f t="shared" si="7"/>
        <v>0.157375409531259</v>
      </c>
      <c r="R25" s="1">
        <v>0.96199999999999997</v>
      </c>
      <c r="S25" s="1">
        <v>2.0379999999999998</v>
      </c>
      <c r="T25" s="1">
        <v>9</v>
      </c>
      <c r="U25" s="1">
        <v>2</v>
      </c>
      <c r="V25" s="1">
        <f t="shared" si="4"/>
        <v>0.10489586740813435</v>
      </c>
      <c r="W25" s="1">
        <v>1.0169999999999999</v>
      </c>
      <c r="X25" s="1">
        <v>1.9830000000000001</v>
      </c>
      <c r="Y25" s="1">
        <v>13.8</v>
      </c>
      <c r="Z25" s="1">
        <v>5.2</v>
      </c>
      <c r="AA25" s="1">
        <f t="shared" si="5"/>
        <v>0.19325133197395247</v>
      </c>
      <c r="AB25" s="1">
        <v>1</v>
      </c>
      <c r="AC25" s="1">
        <v>2</v>
      </c>
      <c r="AD25" s="1">
        <v>0</v>
      </c>
      <c r="AE25" s="1">
        <v>0</v>
      </c>
      <c r="AF25" s="1" t="e">
        <f t="shared" si="1"/>
        <v>#DIV/0!</v>
      </c>
      <c r="AH25" s="1">
        <f t="shared" si="9"/>
        <v>0.10479182925900372</v>
      </c>
      <c r="AI25" s="1">
        <f t="shared" si="10"/>
        <v>0.21883133622159209</v>
      </c>
      <c r="AJ25" s="1">
        <f t="shared" si="11"/>
        <v>0.134045393858478</v>
      </c>
      <c r="AK25" s="1">
        <f t="shared" si="12"/>
        <v>0.3927700339522382</v>
      </c>
      <c r="AL25" s="1" t="b">
        <f t="shared" si="13"/>
        <v>0</v>
      </c>
      <c r="AM25" s="1">
        <f t="shared" si="14"/>
        <v>1.3282430918822978</v>
      </c>
      <c r="AN25" s="1" t="b">
        <f t="shared" si="15"/>
        <v>0</v>
      </c>
      <c r="AO25" s="1">
        <v>9.4879999999999995</v>
      </c>
    </row>
    <row r="26" spans="1:41">
      <c r="A26" s="7">
        <v>23</v>
      </c>
      <c r="B26" s="9" t="s">
        <v>100</v>
      </c>
      <c r="C26" s="9" t="s">
        <v>73</v>
      </c>
      <c r="D26" s="9" t="s">
        <v>100</v>
      </c>
      <c r="E26" s="9" t="s">
        <v>73</v>
      </c>
      <c r="F26" s="2" t="b">
        <f t="shared" si="8"/>
        <v>0</v>
      </c>
      <c r="G26" s="2" t="b">
        <f t="shared" si="6"/>
        <v>0</v>
      </c>
      <c r="H26" s="1" t="s">
        <v>285</v>
      </c>
      <c r="J26" s="2" t="s">
        <v>184</v>
      </c>
      <c r="M26" s="1">
        <f>PRODUCT(SUM(PRODUCT(R26,overview!$J$9),PRODUCT(W26,overview!$K$9),PRODUCT(AB26,overview!$L$9)),1/SUM(overview!$J$9:$L$9))</f>
        <v>0.33807317073170734</v>
      </c>
      <c r="N26" s="1">
        <f>PRODUCT(SUM(PRODUCT(S26,overview!$J$9),PRODUCT(X26,overview!$K$9),PRODUCT(AC26,overview!$L$9)),1/SUM(overview!$J$9:$L$9))</f>
        <v>2.6619268292682929</v>
      </c>
      <c r="O26" s="1">
        <f t="shared" si="2"/>
        <v>8</v>
      </c>
      <c r="P26" s="1">
        <f t="shared" si="3"/>
        <v>2</v>
      </c>
      <c r="Q26" s="1">
        <f t="shared" si="7"/>
        <v>3.1750794857933459E-2</v>
      </c>
      <c r="R26" s="1">
        <v>0.34599999999999997</v>
      </c>
      <c r="S26" s="1">
        <v>2.6539999999999999</v>
      </c>
      <c r="T26" s="1">
        <v>3</v>
      </c>
      <c r="U26" s="1">
        <v>2</v>
      </c>
      <c r="V26" s="1">
        <f t="shared" si="4"/>
        <v>8.6912835970861593E-2</v>
      </c>
      <c r="W26" s="1">
        <v>0.33400000000000002</v>
      </c>
      <c r="X26" s="1">
        <v>2.6659999999999999</v>
      </c>
      <c r="Y26" s="1">
        <v>5</v>
      </c>
      <c r="Z26" s="1">
        <v>0</v>
      </c>
      <c r="AA26" s="1">
        <f t="shared" si="5"/>
        <v>0</v>
      </c>
      <c r="AB26" s="1">
        <v>0.33300000000000002</v>
      </c>
      <c r="AC26" s="1">
        <v>2.6669999999999998</v>
      </c>
      <c r="AD26" s="1">
        <v>0</v>
      </c>
      <c r="AE26" s="1">
        <v>0</v>
      </c>
      <c r="AF26" s="1" t="e">
        <f t="shared" si="1"/>
        <v>#DIV/0!</v>
      </c>
      <c r="AH26" s="1">
        <f t="shared" si="9"/>
        <v>0.10872265579138946</v>
      </c>
      <c r="AI26" s="1">
        <f t="shared" si="10"/>
        <v>0.25490196078431371</v>
      </c>
      <c r="AJ26" s="1">
        <f t="shared" si="11"/>
        <v>0.16068711459918311</v>
      </c>
      <c r="AK26" s="1">
        <f t="shared" si="12"/>
        <v>0.65076534773615291</v>
      </c>
      <c r="AL26" s="1" t="b">
        <f t="shared" si="13"/>
        <v>0</v>
      </c>
      <c r="AM26" s="1">
        <f t="shared" si="14"/>
        <v>1.4842252409260208</v>
      </c>
      <c r="AN26" s="1" t="b">
        <f t="shared" si="15"/>
        <v>0</v>
      </c>
      <c r="AO26" s="1">
        <v>9.4879999999999995</v>
      </c>
    </row>
    <row r="27" spans="1:41">
      <c r="A27" s="7">
        <v>24</v>
      </c>
      <c r="B27" s="9" t="s">
        <v>47</v>
      </c>
      <c r="C27" s="9" t="s">
        <v>48</v>
      </c>
      <c r="D27" s="9" t="s">
        <v>62</v>
      </c>
      <c r="E27" s="9" t="s">
        <v>48</v>
      </c>
      <c r="F27" s="2" t="b">
        <f t="shared" si="8"/>
        <v>1</v>
      </c>
      <c r="G27" s="2" t="b">
        <f t="shared" si="6"/>
        <v>0</v>
      </c>
      <c r="H27" s="1" t="s">
        <v>285</v>
      </c>
      <c r="J27" s="3"/>
      <c r="M27" s="1">
        <f>PRODUCT(SUM(PRODUCT(R27,overview!$J$9),PRODUCT(W27,overview!$K$9),PRODUCT(AB27,overview!$L$9)),1/SUM(overview!$J$9:$L$9))</f>
        <v>0.91621951219512188</v>
      </c>
      <c r="N27" s="1">
        <f>PRODUCT(SUM(PRODUCT(S27,overview!$J$9),PRODUCT(X27,overview!$K$9),PRODUCT(AC27,overview!$L$9)),1/SUM(overview!$J$9:$L$9))</f>
        <v>2.0837804878048778</v>
      </c>
      <c r="O27" s="1">
        <f t="shared" si="2"/>
        <v>20.5</v>
      </c>
      <c r="P27" s="1">
        <f t="shared" si="3"/>
        <v>10.5</v>
      </c>
      <c r="Q27" s="1">
        <f t="shared" si="7"/>
        <v>0.22520758185869447</v>
      </c>
      <c r="R27" s="1">
        <v>0.81100000000000005</v>
      </c>
      <c r="S27" s="1">
        <v>2.1890000000000001</v>
      </c>
      <c r="T27" s="1">
        <v>4</v>
      </c>
      <c r="U27" s="1">
        <v>6</v>
      </c>
      <c r="V27" s="1">
        <f t="shared" si="4"/>
        <v>0.55573321151210597</v>
      </c>
      <c r="W27" s="1">
        <v>0.96399999999999997</v>
      </c>
      <c r="X27" s="1">
        <v>2.036</v>
      </c>
      <c r="Y27" s="1">
        <v>14.5</v>
      </c>
      <c r="Z27" s="1">
        <v>4.5</v>
      </c>
      <c r="AA27" s="1">
        <f t="shared" si="5"/>
        <v>0.14694126414199579</v>
      </c>
      <c r="AB27" s="1">
        <v>1.147</v>
      </c>
      <c r="AC27" s="1">
        <v>1.853</v>
      </c>
      <c r="AD27" s="1">
        <v>2</v>
      </c>
      <c r="AE27" s="1">
        <v>0</v>
      </c>
      <c r="AF27" s="1">
        <f t="shared" si="1"/>
        <v>0</v>
      </c>
      <c r="AH27" s="1">
        <f t="shared" si="9"/>
        <v>0.11417662234862219</v>
      </c>
      <c r="AI27" s="1">
        <f t="shared" si="10"/>
        <v>0.24270562844378621</v>
      </c>
      <c r="AJ27" s="1">
        <f t="shared" si="11"/>
        <v>0.16449196568805124</v>
      </c>
      <c r="AK27" s="1">
        <f t="shared" si="12"/>
        <v>1.4408021390055104</v>
      </c>
      <c r="AL27" s="1" t="b">
        <f t="shared" si="13"/>
        <v>0</v>
      </c>
      <c r="AM27" s="1">
        <f t="shared" si="14"/>
        <v>1.4794767466385492</v>
      </c>
      <c r="AN27" s="1" t="b">
        <f t="shared" si="15"/>
        <v>0</v>
      </c>
      <c r="AO27" s="1">
        <v>9.4879999999999995</v>
      </c>
    </row>
    <row r="28" spans="1:41">
      <c r="A28" s="7">
        <v>25</v>
      </c>
      <c r="B28" s="9" t="s">
        <v>90</v>
      </c>
      <c r="C28" s="9" t="s">
        <v>91</v>
      </c>
      <c r="D28" s="9" t="s">
        <v>90</v>
      </c>
      <c r="E28" s="9" t="s">
        <v>91</v>
      </c>
      <c r="F28" s="2" t="b">
        <f t="shared" si="8"/>
        <v>0</v>
      </c>
      <c r="G28" s="2" t="b">
        <f t="shared" si="6"/>
        <v>0</v>
      </c>
      <c r="H28" s="1" t="s">
        <v>285</v>
      </c>
      <c r="J28" s="3"/>
      <c r="M28" s="1">
        <f>PRODUCT(SUM(PRODUCT(R28,overview!$J$9),PRODUCT(W28,overview!$K$9),PRODUCT(AB28,overview!$L$9)),1/SUM(overview!$J$9:$L$9))</f>
        <v>9.5414634146341465E-2</v>
      </c>
      <c r="N28" s="1">
        <f>PRODUCT(SUM(PRODUCT(S28,overview!$J$9),PRODUCT(X28,overview!$K$9),PRODUCT(AC28,overview!$L$9)),1/SUM(overview!$J$9:$L$9))</f>
        <v>2.9045853658536589</v>
      </c>
      <c r="O28" s="1">
        <f t="shared" si="2"/>
        <v>1</v>
      </c>
      <c r="P28" s="1">
        <f t="shared" si="3"/>
        <v>6</v>
      </c>
      <c r="Q28" s="1">
        <f t="shared" si="7"/>
        <v>0.19709794437726721</v>
      </c>
      <c r="R28" s="1">
        <v>3.7999999999999999E-2</v>
      </c>
      <c r="S28" s="1">
        <v>2.9620000000000002</v>
      </c>
      <c r="T28" s="1">
        <v>0</v>
      </c>
      <c r="U28" s="1">
        <v>2</v>
      </c>
      <c r="V28" s="1" t="e">
        <f t="shared" si="4"/>
        <v>#DIV/0!</v>
      </c>
      <c r="W28" s="1">
        <v>0.13</v>
      </c>
      <c r="X28" s="1">
        <v>2.87</v>
      </c>
      <c r="Y28" s="1">
        <v>1</v>
      </c>
      <c r="Z28" s="1">
        <v>4</v>
      </c>
      <c r="AA28" s="1">
        <f t="shared" si="5"/>
        <v>0.18118466898954702</v>
      </c>
      <c r="AB28" s="1">
        <v>0</v>
      </c>
      <c r="AC28" s="1">
        <v>3</v>
      </c>
      <c r="AD28" s="1">
        <v>0</v>
      </c>
      <c r="AE28" s="1">
        <v>0</v>
      </c>
      <c r="AF28" s="1" t="e">
        <f t="shared" si="1"/>
        <v>#DIV/0!</v>
      </c>
      <c r="AH28" s="1">
        <f t="shared" si="9"/>
        <v>0.13491812651144713</v>
      </c>
      <c r="AI28" s="1">
        <f t="shared" si="10"/>
        <v>0.24161014187968363</v>
      </c>
      <c r="AJ28" s="1">
        <f t="shared" si="11"/>
        <v>0.13881949546901787</v>
      </c>
      <c r="AK28" s="1">
        <f t="shared" si="12"/>
        <v>2.2287017454898086</v>
      </c>
      <c r="AL28" s="1" t="b">
        <f t="shared" si="13"/>
        <v>0</v>
      </c>
      <c r="AM28" s="1">
        <f t="shared" si="14"/>
        <v>1.5130929500381229</v>
      </c>
      <c r="AN28" s="1" t="b">
        <f t="shared" si="15"/>
        <v>0</v>
      </c>
      <c r="AO28" s="1">
        <v>9.4879999999999995</v>
      </c>
    </row>
    <row r="29" spans="1:41">
      <c r="A29" s="7">
        <v>26</v>
      </c>
      <c r="B29" s="9" t="s">
        <v>72</v>
      </c>
      <c r="C29" s="9" t="s">
        <v>73</v>
      </c>
      <c r="D29" s="9" t="s">
        <v>72</v>
      </c>
      <c r="E29" s="9" t="s">
        <v>73</v>
      </c>
      <c r="F29" s="2" t="b">
        <f t="shared" si="8"/>
        <v>0</v>
      </c>
      <c r="G29" s="2" t="b">
        <f t="shared" si="6"/>
        <v>0</v>
      </c>
      <c r="H29" s="1" t="s">
        <v>285</v>
      </c>
      <c r="J29" s="2" t="s">
        <v>184</v>
      </c>
      <c r="M29" s="1">
        <f>PRODUCT(SUM(PRODUCT(R29,overview!$J$9),PRODUCT(W29,overview!$K$9),PRODUCT(AB29,overview!$L$9)),1/SUM(overview!$J$9:$L$9))</f>
        <v>0.33807317073170734</v>
      </c>
      <c r="N29" s="1">
        <f>PRODUCT(SUM(PRODUCT(S29,overview!$J$9),PRODUCT(X29,overview!$K$9),PRODUCT(AC29,overview!$L$9)),1/SUM(overview!$J$9:$L$9))</f>
        <v>2.6619268292682929</v>
      </c>
      <c r="O29" s="1">
        <f t="shared" si="2"/>
        <v>8</v>
      </c>
      <c r="P29" s="1">
        <f t="shared" si="3"/>
        <v>2</v>
      </c>
      <c r="Q29" s="1">
        <f t="shared" si="7"/>
        <v>3.1750794857933459E-2</v>
      </c>
      <c r="R29" s="1">
        <v>0.34599999999999997</v>
      </c>
      <c r="S29" s="1">
        <v>2.6539999999999999</v>
      </c>
      <c r="T29" s="1">
        <v>2</v>
      </c>
      <c r="U29" s="1">
        <v>2</v>
      </c>
      <c r="V29" s="1">
        <f t="shared" si="4"/>
        <v>0.13036925395629237</v>
      </c>
      <c r="W29" s="1">
        <v>0.33400000000000002</v>
      </c>
      <c r="X29" s="1">
        <v>2.6659999999999999</v>
      </c>
      <c r="Y29" s="1">
        <v>6</v>
      </c>
      <c r="Z29" s="1">
        <v>0</v>
      </c>
      <c r="AA29" s="1">
        <f t="shared" si="5"/>
        <v>0</v>
      </c>
      <c r="AB29" s="1">
        <v>0.33300000000000002</v>
      </c>
      <c r="AC29" s="1">
        <v>2.6669999999999998</v>
      </c>
      <c r="AD29" s="1">
        <v>0</v>
      </c>
      <c r="AE29" s="1">
        <v>0</v>
      </c>
      <c r="AF29" s="1" t="e">
        <f t="shared" si="1"/>
        <v>#DIV/0!</v>
      </c>
      <c r="AH29" s="1">
        <f t="shared" si="9"/>
        <v>0.12765529044598814</v>
      </c>
      <c r="AI29" s="1">
        <f t="shared" si="10"/>
        <v>0.2234971390360109</v>
      </c>
      <c r="AJ29" s="1">
        <f t="shared" si="11"/>
        <v>0</v>
      </c>
      <c r="AK29" s="1">
        <f t="shared" si="12"/>
        <v>3.2989429369403682</v>
      </c>
      <c r="AL29" s="1" t="b">
        <f t="shared" si="13"/>
        <v>0</v>
      </c>
      <c r="AM29" s="1">
        <f t="shared" si="14"/>
        <v>1.3888314882613857</v>
      </c>
      <c r="AN29" s="1" t="b">
        <f t="shared" si="15"/>
        <v>0</v>
      </c>
      <c r="AO29" s="1">
        <v>9.4879999999999995</v>
      </c>
    </row>
    <row r="30" spans="1:41">
      <c r="A30" s="7">
        <v>27</v>
      </c>
      <c r="B30" s="9" t="s">
        <v>60</v>
      </c>
      <c r="C30" s="9" t="s">
        <v>61</v>
      </c>
      <c r="D30" s="9" t="s">
        <v>83</v>
      </c>
      <c r="E30" s="9" t="s">
        <v>61</v>
      </c>
      <c r="F30" s="2" t="b">
        <f t="shared" si="8"/>
        <v>0</v>
      </c>
      <c r="G30" s="2" t="b">
        <f t="shared" si="6"/>
        <v>0</v>
      </c>
      <c r="H30" s="1" t="s">
        <v>285</v>
      </c>
      <c r="M30" s="1">
        <f>PRODUCT(SUM(PRODUCT(R30,overview!$J$9),PRODUCT(W30,overview!$K$9),PRODUCT(AB30,overview!$L$9)),1/SUM(overview!$J$9:$L$9))</f>
        <v>0.98195121951219533</v>
      </c>
      <c r="N30" s="1">
        <f>PRODUCT(SUM(PRODUCT(S30,overview!$J$9),PRODUCT(X30,overview!$K$9),PRODUCT(AC30,overview!$L$9)),1/SUM(overview!$J$9:$L$9))</f>
        <v>2.0180487804878049</v>
      </c>
      <c r="O30" s="1">
        <f t="shared" si="2"/>
        <v>12</v>
      </c>
      <c r="P30" s="1">
        <f t="shared" si="3"/>
        <v>4</v>
      </c>
      <c r="Q30" s="1">
        <f t="shared" si="7"/>
        <v>0.1621948271694465</v>
      </c>
      <c r="R30" s="1">
        <v>0.96199999999999997</v>
      </c>
      <c r="S30" s="1">
        <v>2.0379999999999998</v>
      </c>
      <c r="T30" s="1">
        <v>4</v>
      </c>
      <c r="U30" s="1">
        <v>2</v>
      </c>
      <c r="V30" s="1">
        <f t="shared" si="4"/>
        <v>0.23601570166830227</v>
      </c>
      <c r="W30" s="1">
        <v>0.99199999999999999</v>
      </c>
      <c r="X30" s="1">
        <v>2.008</v>
      </c>
      <c r="Y30" s="1">
        <v>7</v>
      </c>
      <c r="Z30" s="1">
        <v>2</v>
      </c>
      <c r="AA30" s="1">
        <f t="shared" si="5"/>
        <v>0.14114968696642002</v>
      </c>
      <c r="AB30" s="1">
        <v>1</v>
      </c>
      <c r="AC30" s="1">
        <v>2</v>
      </c>
      <c r="AD30" s="1">
        <v>1</v>
      </c>
      <c r="AE30" s="1">
        <v>0</v>
      </c>
      <c r="AF30" s="1">
        <f t="shared" si="1"/>
        <v>0</v>
      </c>
      <c r="AH30" s="1">
        <f t="shared" si="9"/>
        <v>0.10691485487666405</v>
      </c>
      <c r="AI30" s="1">
        <f t="shared" si="10"/>
        <v>0.2306062489406181</v>
      </c>
      <c r="AJ30" s="1">
        <f t="shared" si="11"/>
        <v>0</v>
      </c>
      <c r="AK30" s="1">
        <f t="shared" si="12"/>
        <v>4.5688957402783377</v>
      </c>
      <c r="AL30" s="1" t="b">
        <f t="shared" si="13"/>
        <v>0</v>
      </c>
      <c r="AM30" s="1">
        <f t="shared" si="14"/>
        <v>1.1555527522018954</v>
      </c>
      <c r="AN30" s="1" t="b">
        <f t="shared" si="15"/>
        <v>0</v>
      </c>
      <c r="AO30" s="1">
        <v>9.4879999999999995</v>
      </c>
    </row>
    <row r="31" spans="1:41">
      <c r="A31" s="7">
        <v>28</v>
      </c>
      <c r="B31" s="9" t="s">
        <v>56</v>
      </c>
      <c r="C31" s="9" t="s">
        <v>31</v>
      </c>
      <c r="D31" s="9" t="s">
        <v>30</v>
      </c>
      <c r="E31" s="9" t="s">
        <v>31</v>
      </c>
      <c r="F31" s="2" t="b">
        <f t="shared" si="8"/>
        <v>0</v>
      </c>
      <c r="G31" s="2" t="b">
        <f t="shared" si="6"/>
        <v>0</v>
      </c>
      <c r="H31" s="1" t="s">
        <v>285</v>
      </c>
      <c r="K31" s="2"/>
      <c r="L31" s="2"/>
      <c r="M31" s="1">
        <f>PRODUCT(SUM(PRODUCT(R31,overview!$J$9),PRODUCT(W31,overview!$K$9),PRODUCT(AB31,overview!$L$9)),1/SUM(overview!$J$9:$L$9))</f>
        <v>0.99239024390243913</v>
      </c>
      <c r="N31" s="1">
        <f>PRODUCT(SUM(PRODUCT(S31,overview!$J$9),PRODUCT(X31,overview!$K$9),PRODUCT(AC31,overview!$L$9)),1/SUM(overview!$J$9:$L$9))</f>
        <v>2.007609756097561</v>
      </c>
      <c r="O31" s="1">
        <f t="shared" si="2"/>
        <v>17</v>
      </c>
      <c r="P31" s="1">
        <f t="shared" si="3"/>
        <v>9</v>
      </c>
      <c r="Q31" s="1">
        <f t="shared" si="7"/>
        <v>0.26169581449063251</v>
      </c>
      <c r="R31" s="1">
        <v>0.97399999999999998</v>
      </c>
      <c r="S31" s="1">
        <v>2.0259999999999998</v>
      </c>
      <c r="T31" s="1">
        <v>7</v>
      </c>
      <c r="U31" s="1">
        <v>6</v>
      </c>
      <c r="V31" s="1">
        <f t="shared" si="4"/>
        <v>0.41207164010717812</v>
      </c>
      <c r="W31" s="1">
        <v>1.002</v>
      </c>
      <c r="X31" s="1">
        <v>1.998</v>
      </c>
      <c r="Y31" s="1">
        <v>9</v>
      </c>
      <c r="Z31" s="1">
        <v>3</v>
      </c>
      <c r="AA31" s="1">
        <f t="shared" si="5"/>
        <v>0.16716716716716717</v>
      </c>
      <c r="AB31" s="1">
        <v>1</v>
      </c>
      <c r="AC31" s="1">
        <v>2</v>
      </c>
      <c r="AD31" s="1">
        <v>1</v>
      </c>
      <c r="AE31" s="1">
        <v>0</v>
      </c>
      <c r="AF31" s="1">
        <f t="shared" si="1"/>
        <v>0</v>
      </c>
      <c r="AH31" s="1">
        <f t="shared" si="9"/>
        <v>0.13067931127968233</v>
      </c>
      <c r="AI31" s="1">
        <f t="shared" si="10"/>
        <v>0.25062082139446035</v>
      </c>
      <c r="AJ31" s="1">
        <f t="shared" si="11"/>
        <v>0</v>
      </c>
      <c r="AK31" s="1">
        <f t="shared" si="12"/>
        <v>5.9182501224393489</v>
      </c>
      <c r="AL31" s="1" t="b">
        <f t="shared" si="13"/>
        <v>0</v>
      </c>
      <c r="AM31" s="1">
        <f t="shared" si="14"/>
        <v>0.97795933658783329</v>
      </c>
      <c r="AN31" s="1" t="b">
        <f t="shared" si="15"/>
        <v>0</v>
      </c>
      <c r="AO31" s="1">
        <v>9.4879999999999995</v>
      </c>
    </row>
    <row r="32" spans="1:41">
      <c r="A32" s="7">
        <v>29</v>
      </c>
      <c r="B32" s="9" t="s">
        <v>47</v>
      </c>
      <c r="C32" s="9" t="s">
        <v>48</v>
      </c>
      <c r="D32" s="9" t="s">
        <v>47</v>
      </c>
      <c r="E32" s="9" t="s">
        <v>48</v>
      </c>
      <c r="F32" s="2" t="b">
        <f t="shared" si="8"/>
        <v>0</v>
      </c>
      <c r="G32" s="2" t="b">
        <f t="shared" si="6"/>
        <v>0</v>
      </c>
      <c r="H32" s="1" t="s">
        <v>285</v>
      </c>
      <c r="M32" s="1">
        <f>PRODUCT(SUM(PRODUCT(R32,overview!$J$9),PRODUCT(W32,overview!$K$9),PRODUCT(AB32,overview!$L$9)),1/SUM(overview!$J$9:$L$9))</f>
        <v>1.0177804878048782</v>
      </c>
      <c r="N32" s="1">
        <f>PRODUCT(SUM(PRODUCT(S32,overview!$J$9),PRODUCT(X32,overview!$K$9),PRODUCT(AC32,overview!$L$9)),1/SUM(overview!$J$9:$L$9))</f>
        <v>1.982219512195122</v>
      </c>
      <c r="O32" s="1">
        <f t="shared" si="2"/>
        <v>17</v>
      </c>
      <c r="P32" s="1">
        <f t="shared" si="3"/>
        <v>8</v>
      </c>
      <c r="Q32" s="1">
        <f t="shared" si="7"/>
        <v>0.2416258747965232</v>
      </c>
      <c r="R32" s="1">
        <v>0.83199999999999996</v>
      </c>
      <c r="S32" s="1">
        <v>2.1680000000000001</v>
      </c>
      <c r="T32" s="1">
        <v>5</v>
      </c>
      <c r="U32" s="1">
        <v>5</v>
      </c>
      <c r="V32" s="1">
        <f t="shared" si="4"/>
        <v>0.38376383763837635</v>
      </c>
      <c r="W32" s="1">
        <v>1.1240000000000001</v>
      </c>
      <c r="X32" s="1">
        <v>1.8759999999999999</v>
      </c>
      <c r="Y32" s="1">
        <v>12</v>
      </c>
      <c r="Z32" s="1">
        <v>3</v>
      </c>
      <c r="AA32" s="1">
        <f t="shared" si="5"/>
        <v>0.14978678038379534</v>
      </c>
      <c r="AB32" s="1">
        <v>0.85699999999999998</v>
      </c>
      <c r="AC32" s="1">
        <v>2.1429999999999998</v>
      </c>
      <c r="AD32" s="1">
        <v>0</v>
      </c>
      <c r="AE32" s="1">
        <v>0</v>
      </c>
      <c r="AF32" s="1" t="e">
        <f t="shared" si="1"/>
        <v>#DIV/0!</v>
      </c>
      <c r="AH32" s="1">
        <f t="shared" si="9"/>
        <v>0.15373686645080284</v>
      </c>
      <c r="AI32" s="1">
        <f t="shared" si="10"/>
        <v>0.22868330885952032</v>
      </c>
      <c r="AJ32" s="1">
        <f t="shared" si="11"/>
        <v>0</v>
      </c>
      <c r="AK32" s="1">
        <f t="shared" si="12"/>
        <v>6.0452066803984872</v>
      </c>
      <c r="AL32" s="1" t="b">
        <f t="shared" si="13"/>
        <v>0</v>
      </c>
      <c r="AM32" s="1">
        <f t="shared" si="14"/>
        <v>0.79855562556486437</v>
      </c>
      <c r="AN32" s="1" t="b">
        <f t="shared" si="15"/>
        <v>0</v>
      </c>
      <c r="AO32" s="1">
        <v>9.4879999999999995</v>
      </c>
    </row>
    <row r="33" spans="1:41">
      <c r="A33" s="7">
        <v>30</v>
      </c>
      <c r="B33" s="9" t="s">
        <v>32</v>
      </c>
      <c r="C33" s="9" t="s">
        <v>33</v>
      </c>
      <c r="D33" s="9" t="s">
        <v>32</v>
      </c>
      <c r="E33" s="9" t="s">
        <v>33</v>
      </c>
      <c r="F33" s="2" t="b">
        <f t="shared" si="8"/>
        <v>0</v>
      </c>
      <c r="G33" s="2" t="b">
        <f t="shared" si="6"/>
        <v>0</v>
      </c>
      <c r="H33" s="1" t="s">
        <v>285</v>
      </c>
      <c r="M33" s="1">
        <f>PRODUCT(SUM(PRODUCT(R33,overview!$J$9),PRODUCT(W33,overview!$K$9),PRODUCT(AB33,overview!$L$9)),1/SUM(overview!$J$9:$L$9))</f>
        <v>0.95024390243902424</v>
      </c>
      <c r="N33" s="1">
        <f>PRODUCT(SUM(PRODUCT(S33,overview!$J$9),PRODUCT(X33,overview!$K$9),PRODUCT(AC33,overview!$L$9)),1/SUM(overview!$J$9:$L$9))</f>
        <v>2.0497560975609757</v>
      </c>
      <c r="O33" s="1">
        <f t="shared" si="2"/>
        <v>19</v>
      </c>
      <c r="P33" s="1">
        <f t="shared" si="3"/>
        <v>5</v>
      </c>
      <c r="Q33" s="1">
        <f t="shared" si="7"/>
        <v>0.1219970440141286</v>
      </c>
      <c r="R33" s="1">
        <v>0.96199999999999997</v>
      </c>
      <c r="S33" s="1">
        <v>2.0379999999999998</v>
      </c>
      <c r="T33" s="1">
        <v>6</v>
      </c>
      <c r="U33" s="1">
        <v>2</v>
      </c>
      <c r="V33" s="1">
        <f t="shared" si="4"/>
        <v>0.15734380111220153</v>
      </c>
      <c r="W33" s="1">
        <v>0.94199999999999995</v>
      </c>
      <c r="X33" s="1">
        <v>2.0579999999999998</v>
      </c>
      <c r="Y33" s="1">
        <v>13</v>
      </c>
      <c r="Z33" s="1">
        <v>3</v>
      </c>
      <c r="AA33" s="1">
        <f t="shared" si="5"/>
        <v>0.10562906481273829</v>
      </c>
      <c r="AB33" s="1">
        <v>1</v>
      </c>
      <c r="AC33" s="1">
        <v>2</v>
      </c>
      <c r="AD33" s="1">
        <v>0</v>
      </c>
      <c r="AE33" s="1">
        <v>0</v>
      </c>
      <c r="AF33" s="1" t="e">
        <f t="shared" si="1"/>
        <v>#DIV/0!</v>
      </c>
      <c r="AH33" s="1">
        <f t="shared" si="9"/>
        <v>0.18350643136592643</v>
      </c>
      <c r="AI33" s="1">
        <f t="shared" si="10"/>
        <v>0.25024250625726024</v>
      </c>
      <c r="AJ33" s="1">
        <f t="shared" si="11"/>
        <v>0</v>
      </c>
      <c r="AK33" s="1">
        <f t="shared" si="12"/>
        <v>6.0619511536462367</v>
      </c>
      <c r="AL33" s="1" t="b">
        <f t="shared" si="13"/>
        <v>0</v>
      </c>
      <c r="AM33" s="1">
        <f t="shared" si="14"/>
        <v>0.34363350502419471</v>
      </c>
      <c r="AN33" s="1" t="b">
        <f t="shared" si="15"/>
        <v>0</v>
      </c>
      <c r="AO33" s="1">
        <v>9.4879999999999995</v>
      </c>
    </row>
    <row r="34" spans="1:41">
      <c r="A34" s="7">
        <v>31</v>
      </c>
      <c r="B34" s="9" t="s">
        <v>56</v>
      </c>
      <c r="C34" s="9" t="s">
        <v>31</v>
      </c>
      <c r="D34" s="9" t="s">
        <v>30</v>
      </c>
      <c r="E34" s="9" t="s">
        <v>31</v>
      </c>
      <c r="F34" s="2" t="b">
        <f t="shared" si="8"/>
        <v>0</v>
      </c>
      <c r="G34" s="2" t="b">
        <f t="shared" si="6"/>
        <v>0</v>
      </c>
      <c r="H34" s="1" t="s">
        <v>285</v>
      </c>
      <c r="K34" s="2"/>
      <c r="L34" s="2"/>
      <c r="M34" s="1">
        <f>PRODUCT(SUM(PRODUCT(R34,overview!$J$9),PRODUCT(W34,overview!$K$9),PRODUCT(AB34,overview!$L$9)),1/SUM(overview!$J$9:$L$9))</f>
        <v>0.95595121951219519</v>
      </c>
      <c r="N34" s="1">
        <f>PRODUCT(SUM(PRODUCT(S34,overview!$J$9),PRODUCT(X34,overview!$K$9),PRODUCT(AC34,overview!$L$9)),1/SUM(overview!$J$9:$L$9))</f>
        <v>2.0440487804878047</v>
      </c>
      <c r="O34" s="1">
        <f t="shared" si="2"/>
        <v>14</v>
      </c>
      <c r="P34" s="1">
        <f t="shared" si="3"/>
        <v>11</v>
      </c>
      <c r="Q34" s="1">
        <f t="shared" si="7"/>
        <v>0.36745919998909049</v>
      </c>
      <c r="R34" s="1">
        <v>0.96199999999999997</v>
      </c>
      <c r="S34" s="1">
        <v>2.0379999999999998</v>
      </c>
      <c r="T34" s="1">
        <v>8</v>
      </c>
      <c r="U34" s="1">
        <v>5</v>
      </c>
      <c r="V34" s="1">
        <f t="shared" si="4"/>
        <v>0.29501962708537782</v>
      </c>
      <c r="W34" s="1">
        <v>0.95099999999999996</v>
      </c>
      <c r="X34" s="1">
        <v>2.0489999999999999</v>
      </c>
      <c r="Y34" s="1">
        <v>5</v>
      </c>
      <c r="Z34" s="1">
        <v>6</v>
      </c>
      <c r="AA34" s="1">
        <f t="shared" si="5"/>
        <v>0.55695461200585661</v>
      </c>
      <c r="AB34" s="1">
        <v>1</v>
      </c>
      <c r="AC34" s="1">
        <v>2</v>
      </c>
      <c r="AD34" s="1">
        <v>1</v>
      </c>
      <c r="AE34" s="1">
        <v>0</v>
      </c>
      <c r="AF34" s="1">
        <f t="shared" si="1"/>
        <v>0</v>
      </c>
      <c r="AH34" s="1">
        <f t="shared" si="9"/>
        <v>0.19477543414046056</v>
      </c>
      <c r="AI34" s="1">
        <f t="shared" si="10"/>
        <v>0.24888845062783832</v>
      </c>
      <c r="AJ34" s="1">
        <f t="shared" si="11"/>
        <v>0</v>
      </c>
      <c r="AK34" s="1">
        <f t="shared" si="12"/>
        <v>5.963885925962999</v>
      </c>
      <c r="AL34" s="1" t="b">
        <f t="shared" si="13"/>
        <v>0</v>
      </c>
      <c r="AM34" s="1">
        <f t="shared" si="14"/>
        <v>6.7294662439133068E-2</v>
      </c>
      <c r="AN34" s="1" t="b">
        <f t="shared" si="15"/>
        <v>0</v>
      </c>
      <c r="AO34" s="1">
        <v>9.4879999999999995</v>
      </c>
    </row>
    <row r="35" spans="1:41">
      <c r="A35" s="7">
        <v>32</v>
      </c>
      <c r="B35" s="9" t="s">
        <v>45</v>
      </c>
      <c r="C35" s="9" t="s">
        <v>46</v>
      </c>
      <c r="D35" s="9" t="s">
        <v>45</v>
      </c>
      <c r="E35" s="9" t="s">
        <v>46</v>
      </c>
      <c r="F35" s="2" t="b">
        <f t="shared" si="8"/>
        <v>0</v>
      </c>
      <c r="G35" s="2" t="b">
        <f t="shared" si="6"/>
        <v>0</v>
      </c>
      <c r="H35" s="1" t="s">
        <v>285</v>
      </c>
      <c r="M35" s="1">
        <f>PRODUCT(SUM(PRODUCT(R35,overview!$J$9),PRODUCT(W35,overview!$K$9),PRODUCT(AB35,overview!$L$9)),1/SUM(overview!$J$9:$L$9))</f>
        <v>0.9978048780487806</v>
      </c>
      <c r="N35" s="1">
        <f>PRODUCT(SUM(PRODUCT(S35,overview!$J$9),PRODUCT(X35,overview!$K$9),PRODUCT(AC35,overview!$L$9)),1/SUM(overview!$J$9:$L$9))</f>
        <v>2.0021951219512197</v>
      </c>
      <c r="O35" s="1">
        <f t="shared" si="2"/>
        <v>9</v>
      </c>
      <c r="P35" s="1">
        <f t="shared" si="3"/>
        <v>3</v>
      </c>
      <c r="Q35" s="1">
        <f t="shared" si="7"/>
        <v>0.16611848783855115</v>
      </c>
      <c r="R35" s="1">
        <v>0.97499999999999998</v>
      </c>
      <c r="S35" s="1">
        <v>2.0249999999999999</v>
      </c>
      <c r="T35" s="1">
        <v>5</v>
      </c>
      <c r="U35" s="1">
        <v>2</v>
      </c>
      <c r="V35" s="1">
        <f t="shared" si="4"/>
        <v>0.19259259259259259</v>
      </c>
      <c r="W35" s="1">
        <v>1.01</v>
      </c>
      <c r="X35" s="1">
        <v>1.99</v>
      </c>
      <c r="Y35" s="1">
        <v>4</v>
      </c>
      <c r="Z35" s="1">
        <v>1</v>
      </c>
      <c r="AA35" s="1">
        <f t="shared" si="5"/>
        <v>0.12688442211055276</v>
      </c>
      <c r="AB35" s="1">
        <v>1</v>
      </c>
      <c r="AC35" s="1">
        <v>2</v>
      </c>
      <c r="AD35" s="1">
        <v>0</v>
      </c>
      <c r="AE35" s="1">
        <v>0</v>
      </c>
      <c r="AF35" s="1" t="e">
        <f t="shared" si="1"/>
        <v>#DIV/0!</v>
      </c>
      <c r="AH35" s="1">
        <f t="shared" si="9"/>
        <v>0.26103394512171879</v>
      </c>
      <c r="AI35" s="1">
        <f t="shared" si="10"/>
        <v>0.233955143590168</v>
      </c>
      <c r="AJ35" s="1">
        <f t="shared" si="11"/>
        <v>0</v>
      </c>
      <c r="AK35" s="1">
        <f t="shared" si="12"/>
        <v>5.8426828428010804</v>
      </c>
      <c r="AL35" s="1" t="b">
        <f t="shared" si="13"/>
        <v>0</v>
      </c>
      <c r="AM35" s="1">
        <f t="shared" si="14"/>
        <v>1.4018353756817426E-3</v>
      </c>
      <c r="AN35" s="1" t="b">
        <f t="shared" si="15"/>
        <v>0</v>
      </c>
      <c r="AO35" s="1">
        <v>9.4879999999999995</v>
      </c>
    </row>
    <row r="36" spans="1:41">
      <c r="A36" s="7">
        <v>33</v>
      </c>
      <c r="B36" s="9" t="s">
        <v>85</v>
      </c>
      <c r="C36" s="9" t="s">
        <v>86</v>
      </c>
      <c r="D36" s="9" t="s">
        <v>85</v>
      </c>
      <c r="E36" s="9" t="s">
        <v>86</v>
      </c>
      <c r="F36" s="2" t="b">
        <f t="shared" si="8"/>
        <v>0</v>
      </c>
      <c r="G36" s="2" t="b">
        <f t="shared" si="6"/>
        <v>0</v>
      </c>
      <c r="H36" s="1" t="s">
        <v>285</v>
      </c>
      <c r="J36" s="4"/>
      <c r="K36" s="2"/>
      <c r="L36" s="2"/>
      <c r="M36" s="1">
        <f>PRODUCT(SUM(PRODUCT(R36,overview!$J$9),PRODUCT(W36,overview!$K$9),PRODUCT(AB36,overview!$L$9)),1/SUM(overview!$J$9:$L$9))</f>
        <v>1.6390243902439025E-2</v>
      </c>
      <c r="N36" s="1">
        <f>PRODUCT(SUM(PRODUCT(S36,overview!$J$9),PRODUCT(X36,overview!$K$9),PRODUCT(AC36,overview!$L$9)),1/SUM(overview!$J$9:$L$9))</f>
        <v>2.983609756097561</v>
      </c>
      <c r="O36" s="1">
        <f t="shared" si="2"/>
        <v>0</v>
      </c>
      <c r="P36" s="1">
        <f t="shared" si="3"/>
        <v>2</v>
      </c>
      <c r="Q36" s="1" t="e">
        <f t="shared" si="7"/>
        <v>#DIV/0!</v>
      </c>
      <c r="R36" s="1">
        <v>4.8000000000000001E-2</v>
      </c>
      <c r="S36" s="1">
        <v>2.952</v>
      </c>
      <c r="T36" s="1">
        <v>0</v>
      </c>
      <c r="U36" s="1">
        <v>2</v>
      </c>
      <c r="V36" s="1" t="e">
        <f t="shared" si="4"/>
        <v>#DIV/0!</v>
      </c>
      <c r="W36" s="1">
        <v>0</v>
      </c>
      <c r="X36" s="1">
        <v>3</v>
      </c>
      <c r="Y36" s="1">
        <v>0</v>
      </c>
      <c r="Z36" s="1">
        <v>0</v>
      </c>
      <c r="AA36" s="1" t="e">
        <f t="shared" si="5"/>
        <v>#DIV/0!</v>
      </c>
      <c r="AB36" s="1">
        <v>0</v>
      </c>
      <c r="AC36" s="1">
        <v>3</v>
      </c>
      <c r="AD36" s="1">
        <v>0</v>
      </c>
      <c r="AE36" s="1">
        <v>0</v>
      </c>
      <c r="AF36" s="1" t="e">
        <f t="shared" si="1"/>
        <v>#DIV/0!</v>
      </c>
      <c r="AH36" s="1">
        <f t="shared" si="9"/>
        <v>0.27302207085012853</v>
      </c>
      <c r="AI36" s="1">
        <f t="shared" si="10"/>
        <v>0.23100777585781287</v>
      </c>
      <c r="AJ36" s="1">
        <f t="shared" si="11"/>
        <v>0</v>
      </c>
      <c r="AK36" s="1">
        <f t="shared" si="12"/>
        <v>5.5858980790247168</v>
      </c>
      <c r="AL36" s="1" t="b">
        <f t="shared" si="13"/>
        <v>0</v>
      </c>
      <c r="AM36" s="1">
        <f t="shared" si="14"/>
        <v>0.11919947516915608</v>
      </c>
      <c r="AN36" s="1" t="b">
        <f t="shared" si="15"/>
        <v>0</v>
      </c>
      <c r="AO36" s="1">
        <v>9.4879999999999995</v>
      </c>
    </row>
    <row r="37" spans="1:41">
      <c r="A37" s="7">
        <v>34</v>
      </c>
      <c r="B37" s="9" t="s">
        <v>30</v>
      </c>
      <c r="C37" s="9" t="s">
        <v>31</v>
      </c>
      <c r="D37" s="9" t="s">
        <v>30</v>
      </c>
      <c r="E37" s="9" t="s">
        <v>31</v>
      </c>
      <c r="F37" s="2" t="b">
        <f t="shared" si="8"/>
        <v>0</v>
      </c>
      <c r="G37" s="2" t="b">
        <f t="shared" si="6"/>
        <v>0</v>
      </c>
      <c r="H37" s="1" t="s">
        <v>285</v>
      </c>
      <c r="K37" s="2"/>
      <c r="M37" s="1">
        <f>PRODUCT(SUM(PRODUCT(R37,overview!$J$9),PRODUCT(W37,overview!$K$9),PRODUCT(AB37,overview!$L$9)),1/SUM(overview!$J$9:$L$9))</f>
        <v>0.99590243902439035</v>
      </c>
      <c r="N37" s="1">
        <f>PRODUCT(SUM(PRODUCT(S37,overview!$J$9),PRODUCT(X37,overview!$K$9),PRODUCT(AC37,overview!$L$9)),1/SUM(overview!$J$9:$L$9))</f>
        <v>2.0040975609756098</v>
      </c>
      <c r="O37" s="1">
        <f t="shared" si="2"/>
        <v>13</v>
      </c>
      <c r="P37" s="1">
        <f t="shared" si="3"/>
        <v>6</v>
      </c>
      <c r="Q37" s="1">
        <f t="shared" si="7"/>
        <v>0.22935374429873512</v>
      </c>
      <c r="R37" s="1">
        <v>0.96199999999999997</v>
      </c>
      <c r="S37" s="1">
        <v>2.0379999999999998</v>
      </c>
      <c r="T37" s="1">
        <v>4</v>
      </c>
      <c r="U37" s="1">
        <v>2</v>
      </c>
      <c r="V37" s="1">
        <f t="shared" si="4"/>
        <v>0.23601570166830227</v>
      </c>
      <c r="W37" s="1">
        <v>1.014</v>
      </c>
      <c r="X37" s="1">
        <v>1.986</v>
      </c>
      <c r="Y37" s="1">
        <v>9</v>
      </c>
      <c r="Z37" s="1">
        <v>4</v>
      </c>
      <c r="AA37" s="1">
        <f t="shared" si="5"/>
        <v>0.22692178583417252</v>
      </c>
      <c r="AB37" s="1">
        <v>1</v>
      </c>
      <c r="AC37" s="1">
        <v>2</v>
      </c>
      <c r="AD37" s="1">
        <v>0</v>
      </c>
      <c r="AE37" s="1">
        <v>0</v>
      </c>
      <c r="AF37" s="1" t="e">
        <f t="shared" si="1"/>
        <v>#DIV/0!</v>
      </c>
      <c r="AH37" s="1">
        <f t="shared" si="9"/>
        <v>0.27429894066907518</v>
      </c>
      <c r="AI37" s="1">
        <f t="shared" si="10"/>
        <v>0.20444269222713662</v>
      </c>
      <c r="AJ37" s="1">
        <f t="shared" si="11"/>
        <v>0</v>
      </c>
      <c r="AK37" s="1">
        <f t="shared" si="12"/>
        <v>5.3512041343177348</v>
      </c>
      <c r="AL37" s="1" t="b">
        <f t="shared" si="13"/>
        <v>0</v>
      </c>
      <c r="AM37" s="1">
        <f t="shared" si="14"/>
        <v>0.35207459079777403</v>
      </c>
      <c r="AN37" s="1" t="b">
        <f t="shared" si="15"/>
        <v>0</v>
      </c>
      <c r="AO37" s="1">
        <v>9.4879999999999995</v>
      </c>
    </row>
    <row r="38" spans="1:41">
      <c r="A38" s="7">
        <v>35</v>
      </c>
      <c r="B38" s="9" t="s">
        <v>45</v>
      </c>
      <c r="C38" s="9" t="s">
        <v>46</v>
      </c>
      <c r="D38" s="9" t="s">
        <v>45</v>
      </c>
      <c r="E38" s="9" t="s">
        <v>46</v>
      </c>
      <c r="F38" s="2" t="b">
        <f t="shared" si="8"/>
        <v>0</v>
      </c>
      <c r="G38" s="2" t="b">
        <f t="shared" si="6"/>
        <v>0</v>
      </c>
      <c r="H38" s="1" t="s">
        <v>285</v>
      </c>
      <c r="M38" s="1">
        <f>PRODUCT(SUM(PRODUCT(R38,overview!$J$9),PRODUCT(W38,overview!$K$9),PRODUCT(AB38,overview!$L$9)),1/SUM(overview!$J$9:$L$9))</f>
        <v>0.96468292682926826</v>
      </c>
      <c r="N38" s="1">
        <f>PRODUCT(SUM(PRODUCT(S38,overview!$J$9),PRODUCT(X38,overview!$K$9),PRODUCT(AC38,overview!$L$9)),1/SUM(overview!$J$9:$L$9))</f>
        <v>2.0353170731707322</v>
      </c>
      <c r="O38" s="1">
        <f t="shared" si="2"/>
        <v>12</v>
      </c>
      <c r="P38" s="1">
        <f t="shared" si="3"/>
        <v>9</v>
      </c>
      <c r="Q38" s="1">
        <f t="shared" si="7"/>
        <v>0.35547886108714399</v>
      </c>
      <c r="R38" s="1">
        <v>0.96899999999999997</v>
      </c>
      <c r="S38" s="1">
        <v>2.0310000000000001</v>
      </c>
      <c r="T38" s="1">
        <v>4</v>
      </c>
      <c r="U38" s="1">
        <v>2</v>
      </c>
      <c r="V38" s="1">
        <f t="shared" si="4"/>
        <v>0.23855243722304281</v>
      </c>
      <c r="W38" s="1">
        <v>0.96099999999999997</v>
      </c>
      <c r="X38" s="1">
        <v>2.0390000000000001</v>
      </c>
      <c r="Y38" s="1">
        <v>8</v>
      </c>
      <c r="Z38" s="1">
        <v>7</v>
      </c>
      <c r="AA38" s="1">
        <f t="shared" si="5"/>
        <v>0.41239578224619911</v>
      </c>
      <c r="AB38" s="1">
        <v>1</v>
      </c>
      <c r="AC38" s="1">
        <v>2</v>
      </c>
      <c r="AD38" s="1">
        <v>0</v>
      </c>
      <c r="AE38" s="1">
        <v>0</v>
      </c>
      <c r="AF38" s="1" t="e">
        <f t="shared" si="1"/>
        <v>#DIV/0!</v>
      </c>
      <c r="AH38" s="1">
        <f t="shared" si="9"/>
        <v>0.277246788653431</v>
      </c>
      <c r="AI38" s="1">
        <f t="shared" si="10"/>
        <v>0.19888555350198756</v>
      </c>
      <c r="AJ38" s="1">
        <f t="shared" si="11"/>
        <v>0</v>
      </c>
      <c r="AK38" s="1">
        <f t="shared" si="12"/>
        <v>3.3358533294093653</v>
      </c>
      <c r="AL38" s="1" t="b">
        <f t="shared" si="13"/>
        <v>0</v>
      </c>
      <c r="AM38" s="1">
        <f t="shared" si="14"/>
        <v>0.3605585676980233</v>
      </c>
      <c r="AN38" s="1" t="b">
        <f t="shared" si="15"/>
        <v>0</v>
      </c>
      <c r="AO38" s="1">
        <v>9.4879999999999995</v>
      </c>
    </row>
    <row r="39" spans="1:41">
      <c r="A39" s="7">
        <v>36</v>
      </c>
      <c r="B39" s="9" t="s">
        <v>74</v>
      </c>
      <c r="C39" s="9" t="s">
        <v>1</v>
      </c>
      <c r="D39" s="9" t="s">
        <v>74</v>
      </c>
      <c r="E39" s="9" t="s">
        <v>1</v>
      </c>
      <c r="F39" s="2" t="b">
        <f t="shared" si="8"/>
        <v>0</v>
      </c>
      <c r="G39" s="2" t="b">
        <f t="shared" si="6"/>
        <v>0</v>
      </c>
      <c r="H39" s="1" t="s">
        <v>285</v>
      </c>
      <c r="J39" s="4"/>
      <c r="M39" s="1">
        <f>PRODUCT(SUM(PRODUCT(R39,overview!$J$9),PRODUCT(W39,overview!$K$9),PRODUCT(AB39,overview!$L$9)),1/SUM(overview!$J$9:$L$9))</f>
        <v>1.0480487804878049</v>
      </c>
      <c r="N39" s="1">
        <f>PRODUCT(SUM(PRODUCT(S39,overview!$J$9),PRODUCT(X39,overview!$K$9),PRODUCT(AC39,overview!$L$9)),1/SUM(overview!$J$9:$L$9))</f>
        <v>1.9519512195121953</v>
      </c>
      <c r="O39" s="1">
        <f t="shared" si="2"/>
        <v>13.5</v>
      </c>
      <c r="P39" s="1">
        <f t="shared" si="3"/>
        <v>11.5</v>
      </c>
      <c r="Q39" s="1">
        <f t="shared" si="7"/>
        <v>0.45737940864768301</v>
      </c>
      <c r="R39" s="1">
        <v>1.1499999999999999</v>
      </c>
      <c r="S39" s="1">
        <v>1.85</v>
      </c>
      <c r="T39" s="1">
        <v>4</v>
      </c>
      <c r="U39" s="1">
        <v>2</v>
      </c>
      <c r="V39" s="1">
        <f t="shared" si="4"/>
        <v>0.31081081081081074</v>
      </c>
      <c r="W39" s="1">
        <v>0.98399999999999999</v>
      </c>
      <c r="X39" s="1">
        <v>2.016</v>
      </c>
      <c r="Y39" s="1">
        <v>9.5</v>
      </c>
      <c r="Z39" s="1">
        <v>9.5</v>
      </c>
      <c r="AA39" s="1">
        <f t="shared" si="5"/>
        <v>0.48809523809523808</v>
      </c>
      <c r="AB39" s="1">
        <v>1.286</v>
      </c>
      <c r="AC39" s="1">
        <v>1.714</v>
      </c>
      <c r="AD39" s="1">
        <v>0</v>
      </c>
      <c r="AE39" s="1">
        <v>0</v>
      </c>
      <c r="AF39" s="1" t="e">
        <f t="shared" si="1"/>
        <v>#DIV/0!</v>
      </c>
      <c r="AH39" s="1">
        <f t="shared" si="9"/>
        <v>0.25915851664549377</v>
      </c>
      <c r="AI39" s="1">
        <f t="shared" si="10"/>
        <v>0.20194966168644204</v>
      </c>
      <c r="AJ39" s="1">
        <f t="shared" si="11"/>
        <v>0</v>
      </c>
      <c r="AK39" s="1">
        <f t="shared" si="12"/>
        <v>1.6286526584723653</v>
      </c>
      <c r="AL39" s="1" t="b">
        <f t="shared" si="13"/>
        <v>0</v>
      </c>
      <c r="AM39" s="1">
        <f t="shared" si="14"/>
        <v>0.33105421936462082</v>
      </c>
      <c r="AN39" s="1" t="b">
        <f t="shared" si="15"/>
        <v>0</v>
      </c>
      <c r="AO39" s="1">
        <v>9.4879999999999995</v>
      </c>
    </row>
    <row r="40" spans="1:41">
      <c r="A40" s="7">
        <v>37</v>
      </c>
      <c r="B40" s="9" t="s">
        <v>90</v>
      </c>
      <c r="C40" s="9" t="s">
        <v>91</v>
      </c>
      <c r="D40" s="9" t="s">
        <v>90</v>
      </c>
      <c r="E40" s="9" t="s">
        <v>91</v>
      </c>
      <c r="F40" s="2" t="b">
        <f t="shared" si="8"/>
        <v>0</v>
      </c>
      <c r="G40" s="2" t="b">
        <f t="shared" si="6"/>
        <v>0</v>
      </c>
      <c r="H40" s="2" t="s">
        <v>298</v>
      </c>
      <c r="I40" s="2"/>
      <c r="J40" s="2" t="s">
        <v>184</v>
      </c>
      <c r="M40" s="1">
        <f>PRODUCT(SUM(PRODUCT(R40,overview!$J$9),PRODUCT(W40,overview!$K$9),PRODUCT(AB40,overview!$L$9)),1/SUM(overview!$J$9:$L$9))</f>
        <v>2.502439024390244E-2</v>
      </c>
      <c r="N40" s="1">
        <f>PRODUCT(SUM(PRODUCT(S40,overview!$J$9),PRODUCT(X40,overview!$K$9),PRODUCT(AC40,overview!$L$9)),1/SUM(overview!$J$9:$L$9))</f>
        <v>2.9749756097560978</v>
      </c>
      <c r="O40" s="1">
        <f t="shared" si="2"/>
        <v>0.5</v>
      </c>
      <c r="P40" s="1">
        <f t="shared" si="3"/>
        <v>3.5</v>
      </c>
      <c r="Q40" s="1">
        <f t="shared" si="7"/>
        <v>5.8881400954301728E-2</v>
      </c>
      <c r="R40" s="1">
        <v>3.7999999999999999E-2</v>
      </c>
      <c r="S40" s="1">
        <v>2.9620000000000002</v>
      </c>
      <c r="T40" s="1">
        <v>0</v>
      </c>
      <c r="U40" s="1">
        <v>2</v>
      </c>
      <c r="V40" s="1" t="e">
        <f t="shared" si="4"/>
        <v>#DIV/0!</v>
      </c>
      <c r="W40" s="1">
        <v>1.9E-2</v>
      </c>
      <c r="X40" s="1">
        <v>2.9809999999999999</v>
      </c>
      <c r="Y40" s="1">
        <v>0.5</v>
      </c>
      <c r="Z40" s="1">
        <v>1.5</v>
      </c>
      <c r="AA40" s="1">
        <f t="shared" si="5"/>
        <v>1.9121100301912112E-2</v>
      </c>
      <c r="AB40" s="1">
        <v>0</v>
      </c>
      <c r="AC40" s="1">
        <v>3</v>
      </c>
      <c r="AD40" s="1">
        <v>0</v>
      </c>
      <c r="AE40" s="1">
        <v>0</v>
      </c>
      <c r="AF40" s="1" t="e">
        <f t="shared" si="1"/>
        <v>#DIV/0!</v>
      </c>
      <c r="AH40" s="1">
        <f t="shared" si="9"/>
        <v>0.23845529286978287</v>
      </c>
      <c r="AI40" s="1">
        <f t="shared" si="10"/>
        <v>0.21107430524076845</v>
      </c>
      <c r="AJ40" s="1">
        <f t="shared" si="11"/>
        <v>0.21143663021207526</v>
      </c>
      <c r="AK40" s="1">
        <f t="shared" si="12"/>
        <v>0.30199234738219688</v>
      </c>
      <c r="AL40" s="1" t="b">
        <f t="shared" si="13"/>
        <v>0</v>
      </c>
      <c r="AM40" s="1">
        <f t="shared" si="14"/>
        <v>0.28524296198635407</v>
      </c>
      <c r="AN40" s="1" t="b">
        <f t="shared" si="15"/>
        <v>0</v>
      </c>
      <c r="AO40" s="1">
        <v>9.4879999999999995</v>
      </c>
    </row>
    <row r="41" spans="1:41">
      <c r="A41" s="7">
        <v>38</v>
      </c>
      <c r="B41" s="9" t="s">
        <v>30</v>
      </c>
      <c r="C41" s="9" t="s">
        <v>31</v>
      </c>
      <c r="D41" s="9" t="s">
        <v>30</v>
      </c>
      <c r="E41" s="9" t="s">
        <v>31</v>
      </c>
      <c r="F41" s="2" t="b">
        <f t="shared" si="8"/>
        <v>0</v>
      </c>
      <c r="G41" s="2" t="b">
        <f t="shared" si="6"/>
        <v>0</v>
      </c>
      <c r="H41" s="1" t="s">
        <v>298</v>
      </c>
      <c r="M41" s="1">
        <f>PRODUCT(SUM(PRODUCT(R41,overview!$J$9),PRODUCT(W41,overview!$K$9),PRODUCT(AB41,overview!$L$9)),1/SUM(overview!$J$9:$L$9))</f>
        <v>1.0193658536585366</v>
      </c>
      <c r="N41" s="1">
        <f>PRODUCT(SUM(PRODUCT(S41,overview!$J$9),PRODUCT(X41,overview!$K$9),PRODUCT(AC41,overview!$L$9)),1/SUM(overview!$J$9:$L$9))</f>
        <v>1.9806341463414632</v>
      </c>
      <c r="O41" s="1">
        <f t="shared" si="2"/>
        <v>15.7</v>
      </c>
      <c r="P41" s="1">
        <f t="shared" si="3"/>
        <v>18.3</v>
      </c>
      <c r="Q41" s="1">
        <f t="shared" si="7"/>
        <v>0.59989778296009333</v>
      </c>
      <c r="R41" s="1">
        <v>0.96199999999999997</v>
      </c>
      <c r="S41" s="1">
        <v>2.0379999999999998</v>
      </c>
      <c r="T41" s="1">
        <v>7</v>
      </c>
      <c r="U41" s="1">
        <v>2</v>
      </c>
      <c r="V41" s="1">
        <f t="shared" si="4"/>
        <v>0.13486611523902989</v>
      </c>
      <c r="W41" s="1">
        <v>1.0509999999999999</v>
      </c>
      <c r="X41" s="1">
        <v>1.9490000000000001</v>
      </c>
      <c r="Y41" s="1">
        <v>8.6999999999999993</v>
      </c>
      <c r="Z41" s="1">
        <v>16.3</v>
      </c>
      <c r="AA41" s="1">
        <f t="shared" si="5"/>
        <v>1.0103206477828299</v>
      </c>
      <c r="AB41" s="1">
        <v>1</v>
      </c>
      <c r="AC41" s="1">
        <v>2</v>
      </c>
      <c r="AD41" s="1">
        <v>0</v>
      </c>
      <c r="AE41" s="1">
        <v>0</v>
      </c>
      <c r="AF41" s="1" t="e">
        <f t="shared" si="1"/>
        <v>#DIV/0!</v>
      </c>
      <c r="AH41" s="1">
        <f t="shared" si="9"/>
        <v>0.25545448655938446</v>
      </c>
      <c r="AI41" s="1">
        <f t="shared" si="10"/>
        <v>0.22560455192034137</v>
      </c>
      <c r="AJ41" s="1">
        <f t="shared" si="11"/>
        <v>0.24794213020703423</v>
      </c>
      <c r="AK41" s="1">
        <f t="shared" si="12"/>
        <v>9.916510790738596E-3</v>
      </c>
      <c r="AL41" s="1" t="b">
        <f t="shared" si="13"/>
        <v>0</v>
      </c>
      <c r="AM41" s="1">
        <f t="shared" si="14"/>
        <v>0.15814668346545646</v>
      </c>
      <c r="AN41" s="1" t="b">
        <f t="shared" si="15"/>
        <v>0</v>
      </c>
      <c r="AO41" s="1">
        <v>9.4879999999999995</v>
      </c>
    </row>
    <row r="42" spans="1:41">
      <c r="A42" s="7">
        <v>39</v>
      </c>
      <c r="B42" s="9" t="s">
        <v>47</v>
      </c>
      <c r="C42" s="9" t="s">
        <v>48</v>
      </c>
      <c r="D42" s="9" t="s">
        <v>47</v>
      </c>
      <c r="E42" s="9" t="s">
        <v>48</v>
      </c>
      <c r="F42" s="2" t="b">
        <f t="shared" si="8"/>
        <v>0</v>
      </c>
      <c r="G42" s="2" t="b">
        <f t="shared" si="6"/>
        <v>0</v>
      </c>
      <c r="H42" s="1" t="s">
        <v>298</v>
      </c>
      <c r="J42" s="2"/>
      <c r="M42" s="1">
        <f>PRODUCT(SUM(PRODUCT(R42,overview!$J$9),PRODUCT(W42,overview!$K$9),PRODUCT(AB42,overview!$L$9)),1/SUM(overview!$J$9:$L$9))</f>
        <v>0.83265853658536582</v>
      </c>
      <c r="N42" s="1">
        <f>PRODUCT(SUM(PRODUCT(S42,overview!$J$9),PRODUCT(X42,overview!$K$9),PRODUCT(AC42,overview!$L$9)),1/SUM(overview!$J$9:$L$9))</f>
        <v>2.1673414634146342</v>
      </c>
      <c r="O42" s="1">
        <f t="shared" si="2"/>
        <v>14</v>
      </c>
      <c r="P42" s="1">
        <f t="shared" si="3"/>
        <v>12</v>
      </c>
      <c r="Q42" s="1">
        <f t="shared" si="7"/>
        <v>0.32930081813168877</v>
      </c>
      <c r="R42" s="1">
        <v>0.83399999999999996</v>
      </c>
      <c r="S42" s="1">
        <v>2.1659999999999999</v>
      </c>
      <c r="T42" s="1">
        <v>5</v>
      </c>
      <c r="U42" s="1">
        <v>5</v>
      </c>
      <c r="V42" s="1">
        <f t="shared" si="4"/>
        <v>0.38504155124653738</v>
      </c>
      <c r="W42" s="1">
        <v>0.83099999999999996</v>
      </c>
      <c r="X42" s="1">
        <v>2.169</v>
      </c>
      <c r="Y42" s="1">
        <v>9</v>
      </c>
      <c r="Z42" s="1">
        <v>7</v>
      </c>
      <c r="AA42" s="1">
        <f t="shared" si="5"/>
        <v>0.29798678346396185</v>
      </c>
      <c r="AB42" s="1">
        <v>0.85699999999999998</v>
      </c>
      <c r="AC42" s="1">
        <v>2.1429999999999998</v>
      </c>
      <c r="AD42" s="1">
        <v>0</v>
      </c>
      <c r="AE42" s="1">
        <v>0</v>
      </c>
      <c r="AF42" s="1" t="e">
        <f t="shared" si="1"/>
        <v>#DIV/0!</v>
      </c>
      <c r="AH42" s="1">
        <f t="shared" si="9"/>
        <v>0.26526607658324369</v>
      </c>
      <c r="AI42" s="1">
        <f t="shared" si="10"/>
        <v>0.21323316402402515</v>
      </c>
      <c r="AJ42" s="1">
        <f t="shared" si="11"/>
        <v>0.33944879652555104</v>
      </c>
      <c r="AK42" s="1">
        <f t="shared" si="12"/>
        <v>0.54221007747534511</v>
      </c>
      <c r="AL42" s="1" t="b">
        <f t="shared" si="13"/>
        <v>0</v>
      </c>
      <c r="AM42" s="1">
        <f t="shared" si="14"/>
        <v>7.8477373311170495E-2</v>
      </c>
      <c r="AN42" s="1" t="b">
        <f t="shared" si="15"/>
        <v>0</v>
      </c>
      <c r="AO42" s="1">
        <v>9.4879999999999995</v>
      </c>
    </row>
    <row r="43" spans="1:41">
      <c r="A43" s="7">
        <v>40</v>
      </c>
      <c r="B43" s="9" t="s">
        <v>97</v>
      </c>
      <c r="C43" s="9" t="s">
        <v>42</v>
      </c>
      <c r="D43" s="9" t="s">
        <v>41</v>
      </c>
      <c r="E43" s="9" t="s">
        <v>42</v>
      </c>
      <c r="F43" s="2" t="b">
        <f t="shared" si="8"/>
        <v>0</v>
      </c>
      <c r="G43" s="2" t="b">
        <f t="shared" si="6"/>
        <v>1</v>
      </c>
      <c r="H43" s="1" t="s">
        <v>298</v>
      </c>
      <c r="J43" s="2"/>
      <c r="M43" s="1">
        <f>PRODUCT(SUM(PRODUCT(R43,overview!$J$9),PRODUCT(W43,overview!$K$9),PRODUCT(AB43,overview!$L$9)),1/SUM(overview!$J$9:$L$9))</f>
        <v>0.42660975609756091</v>
      </c>
      <c r="N43" s="1">
        <f>PRODUCT(SUM(PRODUCT(S43,overview!$J$9),PRODUCT(X43,overview!$K$9),PRODUCT(AC43,overview!$L$9)),1/SUM(overview!$J$9:$L$9))</f>
        <v>2.573390243902439</v>
      </c>
      <c r="O43" s="1">
        <f t="shared" si="2"/>
        <v>5</v>
      </c>
      <c r="P43" s="1">
        <f t="shared" si="3"/>
        <v>3</v>
      </c>
      <c r="Q43" s="1">
        <f t="shared" si="7"/>
        <v>9.9466396231601098E-2</v>
      </c>
      <c r="R43" s="1">
        <v>0.435</v>
      </c>
      <c r="S43" s="1">
        <v>2.5649999999999999</v>
      </c>
      <c r="T43" s="1">
        <v>3</v>
      </c>
      <c r="U43" s="1">
        <v>2</v>
      </c>
      <c r="V43" s="1">
        <f t="shared" si="4"/>
        <v>0.11306042884990253</v>
      </c>
      <c r="W43" s="1">
        <v>0.42199999999999999</v>
      </c>
      <c r="X43" s="1">
        <v>2.5779999999999998</v>
      </c>
      <c r="Y43" s="1">
        <v>1</v>
      </c>
      <c r="Z43" s="1">
        <v>1</v>
      </c>
      <c r="AA43" s="1">
        <f t="shared" si="5"/>
        <v>0.16369278510473234</v>
      </c>
      <c r="AB43" s="1">
        <v>0.42899999999999999</v>
      </c>
      <c r="AC43" s="1">
        <v>2.5710000000000002</v>
      </c>
      <c r="AD43" s="1">
        <v>1</v>
      </c>
      <c r="AE43" s="1">
        <v>0</v>
      </c>
      <c r="AF43" s="1">
        <f t="shared" si="1"/>
        <v>0</v>
      </c>
      <c r="AH43" s="1">
        <f t="shared" si="9"/>
        <v>0.22170530021177506</v>
      </c>
      <c r="AI43" s="1">
        <f t="shared" si="10"/>
        <v>0.20531770758110326</v>
      </c>
      <c r="AJ43" s="1">
        <f t="shared" si="11"/>
        <v>0.30414163768574137</v>
      </c>
      <c r="AK43" s="1">
        <f t="shared" si="12"/>
        <v>1.1662706568857482</v>
      </c>
      <c r="AL43" s="1" t="b">
        <f t="shared" si="13"/>
        <v>0</v>
      </c>
      <c r="AM43" s="1">
        <f t="shared" si="14"/>
        <v>9.7526788194072178E-2</v>
      </c>
      <c r="AN43" s="1" t="b">
        <f t="shared" si="15"/>
        <v>0</v>
      </c>
      <c r="AO43" s="1">
        <v>9.4879999999999995</v>
      </c>
    </row>
    <row r="44" spans="1:41">
      <c r="A44" s="7">
        <v>41</v>
      </c>
      <c r="B44" s="9" t="s">
        <v>58</v>
      </c>
      <c r="C44" s="9" t="s">
        <v>59</v>
      </c>
      <c r="D44" s="9" t="s">
        <v>82</v>
      </c>
      <c r="E44" s="9" t="s">
        <v>59</v>
      </c>
      <c r="F44" s="2" t="b">
        <f t="shared" si="8"/>
        <v>1</v>
      </c>
      <c r="G44" s="2" t="b">
        <f t="shared" si="6"/>
        <v>1</v>
      </c>
      <c r="H44" s="1" t="s">
        <v>298</v>
      </c>
      <c r="J44" s="3"/>
      <c r="M44" s="1">
        <f>PRODUCT(SUM(PRODUCT(R44,overview!$J$9),PRODUCT(W44,overview!$K$9),PRODUCT(AB44,overview!$L$9)),1/SUM(overview!$J$9:$L$9))</f>
        <v>0.37875609756097561</v>
      </c>
      <c r="N44" s="1">
        <f>PRODUCT(SUM(PRODUCT(S44,overview!$J$9),PRODUCT(X44,overview!$K$9),PRODUCT(AC44,overview!$L$9)),1/SUM(overview!$J$9:$L$9))</f>
        <v>2.6212439024390246</v>
      </c>
      <c r="O44" s="1">
        <f t="shared" si="2"/>
        <v>7</v>
      </c>
      <c r="P44" s="1">
        <f t="shared" si="3"/>
        <v>2</v>
      </c>
      <c r="Q44" s="1">
        <f t="shared" si="7"/>
        <v>4.1284226841260825E-2</v>
      </c>
      <c r="R44" s="1">
        <v>0.38600000000000001</v>
      </c>
      <c r="S44" s="1">
        <v>2.6139999999999999</v>
      </c>
      <c r="T44" s="1">
        <v>3</v>
      </c>
      <c r="U44" s="1">
        <v>2</v>
      </c>
      <c r="V44" s="1">
        <f t="shared" si="4"/>
        <v>9.8444274419790867E-2</v>
      </c>
      <c r="W44" s="1">
        <v>0.375</v>
      </c>
      <c r="X44" s="1">
        <v>2.625</v>
      </c>
      <c r="Y44" s="1">
        <v>3</v>
      </c>
      <c r="Z44" s="1">
        <v>0</v>
      </c>
      <c r="AA44" s="1">
        <f t="shared" si="5"/>
        <v>0</v>
      </c>
      <c r="AB44" s="1">
        <v>0.375</v>
      </c>
      <c r="AC44" s="1">
        <v>2.625</v>
      </c>
      <c r="AD44" s="1">
        <v>1</v>
      </c>
      <c r="AE44" s="1">
        <v>0</v>
      </c>
      <c r="AF44" s="1">
        <f t="shared" si="1"/>
        <v>0</v>
      </c>
      <c r="AH44" s="1">
        <f t="shared" si="9"/>
        <v>0.20215526452361321</v>
      </c>
      <c r="AI44" s="1">
        <f t="shared" si="10"/>
        <v>0.19916301878598808</v>
      </c>
      <c r="AJ44" s="1">
        <f t="shared" si="11"/>
        <v>0.28956623681125437</v>
      </c>
      <c r="AK44" s="1">
        <f t="shared" si="12"/>
        <v>1.7478016914311367</v>
      </c>
      <c r="AL44" s="1" t="b">
        <f t="shared" si="13"/>
        <v>0</v>
      </c>
      <c r="AM44" s="1">
        <f t="shared" si="14"/>
        <v>3.1408226782337775E-2</v>
      </c>
      <c r="AN44" s="1" t="b">
        <f t="shared" si="15"/>
        <v>0</v>
      </c>
      <c r="AO44" s="1">
        <v>9.4879999999999995</v>
      </c>
    </row>
    <row r="45" spans="1:41">
      <c r="A45" s="7">
        <v>42</v>
      </c>
      <c r="B45" s="9" t="s">
        <v>79</v>
      </c>
      <c r="C45" s="9" t="s">
        <v>48</v>
      </c>
      <c r="D45" s="9" t="s">
        <v>62</v>
      </c>
      <c r="E45" s="9" t="s">
        <v>48</v>
      </c>
      <c r="F45" s="2" t="b">
        <f t="shared" si="8"/>
        <v>1</v>
      </c>
      <c r="G45" s="2" t="b">
        <f t="shared" si="6"/>
        <v>1</v>
      </c>
      <c r="H45" s="1" t="s">
        <v>298</v>
      </c>
      <c r="K45" s="2"/>
      <c r="M45" s="1">
        <f>PRODUCT(SUM(PRODUCT(R45,overview!$J$9),PRODUCT(W45,overview!$K$9),PRODUCT(AB45,overview!$L$9)),1/SUM(overview!$J$9:$L$9))</f>
        <v>0.94719512195121935</v>
      </c>
      <c r="N45" s="1">
        <f>PRODUCT(SUM(PRODUCT(S45,overview!$J$9),PRODUCT(X45,overview!$K$9),PRODUCT(AC45,overview!$L$9)),1/SUM(overview!$J$9:$L$9))</f>
        <v>2.0528048780487809</v>
      </c>
      <c r="O45" s="1">
        <f t="shared" si="2"/>
        <v>17</v>
      </c>
      <c r="P45" s="1">
        <f t="shared" si="3"/>
        <v>11</v>
      </c>
      <c r="Q45" s="1">
        <f t="shared" si="7"/>
        <v>0.29856269722289192</v>
      </c>
      <c r="R45" s="1">
        <v>0.94899999999999995</v>
      </c>
      <c r="S45" s="1">
        <v>2.0510000000000002</v>
      </c>
      <c r="T45" s="1">
        <v>6.5</v>
      </c>
      <c r="U45" s="1">
        <v>4.5</v>
      </c>
      <c r="V45" s="1">
        <f t="shared" si="4"/>
        <v>0.32033154558751825</v>
      </c>
      <c r="W45" s="1">
        <v>0.94099999999999995</v>
      </c>
      <c r="X45" s="1">
        <v>2.0590000000000002</v>
      </c>
      <c r="Y45" s="1">
        <v>9.5</v>
      </c>
      <c r="Z45" s="1">
        <v>6.5</v>
      </c>
      <c r="AA45" s="1">
        <f t="shared" si="5"/>
        <v>0.31269650571304403</v>
      </c>
      <c r="AB45" s="1">
        <v>1.083</v>
      </c>
      <c r="AC45" s="1">
        <v>1.917</v>
      </c>
      <c r="AD45" s="1">
        <v>1</v>
      </c>
      <c r="AE45" s="1">
        <v>0</v>
      </c>
      <c r="AF45" s="1">
        <f t="shared" si="1"/>
        <v>0</v>
      </c>
      <c r="AH45" s="1">
        <f t="shared" si="9"/>
        <v>0.24335156562433788</v>
      </c>
      <c r="AI45" s="1">
        <f t="shared" si="10"/>
        <v>0.20183441943712108</v>
      </c>
      <c r="AJ45" s="1">
        <f t="shared" si="11"/>
        <v>0.35780118499012509</v>
      </c>
      <c r="AK45" s="1">
        <f t="shared" si="12"/>
        <v>2.0408908609397014</v>
      </c>
      <c r="AL45" s="1" t="b">
        <f t="shared" si="13"/>
        <v>0</v>
      </c>
      <c r="AM45" s="1">
        <f t="shared" si="14"/>
        <v>1.2041908432087807E-3</v>
      </c>
      <c r="AN45" s="1" t="b">
        <f t="shared" si="15"/>
        <v>0</v>
      </c>
      <c r="AO45" s="1">
        <v>9.4879999999999995</v>
      </c>
    </row>
    <row r="46" spans="1:41">
      <c r="A46" s="7">
        <v>43</v>
      </c>
      <c r="B46" s="9" t="s">
        <v>30</v>
      </c>
      <c r="C46" s="9" t="s">
        <v>31</v>
      </c>
      <c r="D46" s="9" t="s">
        <v>28</v>
      </c>
      <c r="E46" s="9" t="s">
        <v>29</v>
      </c>
      <c r="F46" s="2" t="b">
        <f t="shared" si="8"/>
        <v>0</v>
      </c>
      <c r="G46" s="2" t="b">
        <f t="shared" si="6"/>
        <v>1</v>
      </c>
      <c r="H46" s="1" t="s">
        <v>298</v>
      </c>
      <c r="J46" s="4"/>
      <c r="K46" s="2"/>
      <c r="L46" s="2"/>
      <c r="M46" s="1">
        <f>PRODUCT(SUM(PRODUCT(R46,overview!$J$9),PRODUCT(W46,overview!$K$9),PRODUCT(AB46,overview!$L$9)),1/SUM(overview!$J$9:$L$9))</f>
        <v>0.78141463414634138</v>
      </c>
      <c r="N46" s="1">
        <f>PRODUCT(SUM(PRODUCT(S46,overview!$J$9),PRODUCT(X46,overview!$K$9),PRODUCT(AC46,overview!$L$9)),1/SUM(overview!$J$9:$L$9))</f>
        <v>2.2185853658536585</v>
      </c>
      <c r="O46" s="1">
        <f t="shared" si="2"/>
        <v>14</v>
      </c>
      <c r="P46" s="1">
        <f t="shared" si="3"/>
        <v>9</v>
      </c>
      <c r="Q46" s="1">
        <f t="shared" si="7"/>
        <v>0.22642265058878586</v>
      </c>
      <c r="R46" s="1">
        <v>0.96199999999999997</v>
      </c>
      <c r="S46" s="1">
        <v>2.0379999999999998</v>
      </c>
      <c r="T46" s="1">
        <v>6</v>
      </c>
      <c r="U46" s="1">
        <v>4</v>
      </c>
      <c r="V46" s="1">
        <f t="shared" si="4"/>
        <v>0.31468760222440306</v>
      </c>
      <c r="W46" s="1">
        <v>0.67900000000000005</v>
      </c>
      <c r="X46" s="1">
        <v>2.3210000000000002</v>
      </c>
      <c r="Y46" s="1">
        <v>8</v>
      </c>
      <c r="Z46" s="1">
        <v>3</v>
      </c>
      <c r="AA46" s="1">
        <f t="shared" si="5"/>
        <v>0.10970486859112452</v>
      </c>
      <c r="AB46" s="1">
        <v>0.91600000000000004</v>
      </c>
      <c r="AC46" s="1">
        <v>2.0840000000000001</v>
      </c>
      <c r="AD46" s="1">
        <v>0</v>
      </c>
      <c r="AE46" s="1">
        <v>2</v>
      </c>
      <c r="AF46" s="1" t="e">
        <f t="shared" si="1"/>
        <v>#DIV/0!</v>
      </c>
      <c r="AH46" s="1">
        <f t="shared" si="9"/>
        <v>0.16384688984869533</v>
      </c>
      <c r="AI46" s="1">
        <f t="shared" si="10"/>
        <v>0.19687189800923388</v>
      </c>
      <c r="AJ46" s="1">
        <f t="shared" si="11"/>
        <v>0.32153297825477561</v>
      </c>
      <c r="AK46" s="1">
        <f t="shared" si="12"/>
        <v>4.1955481924815095</v>
      </c>
      <c r="AL46" s="1" t="b">
        <f t="shared" si="13"/>
        <v>0</v>
      </c>
      <c r="AM46" s="1">
        <f t="shared" si="14"/>
        <v>2.248284707049224E-3</v>
      </c>
      <c r="AN46" s="1" t="b">
        <f t="shared" si="15"/>
        <v>0</v>
      </c>
      <c r="AO46" s="1">
        <v>9.4879999999999995</v>
      </c>
    </row>
    <row r="47" spans="1:41">
      <c r="A47" s="7">
        <v>44</v>
      </c>
      <c r="B47" s="9" t="s">
        <v>32</v>
      </c>
      <c r="C47" s="9" t="s">
        <v>33</v>
      </c>
      <c r="D47" s="9" t="s">
        <v>32</v>
      </c>
      <c r="E47" s="9" t="s">
        <v>33</v>
      </c>
      <c r="F47" s="2" t="b">
        <f t="shared" si="8"/>
        <v>0</v>
      </c>
      <c r="G47" s="2" t="b">
        <f t="shared" si="6"/>
        <v>0</v>
      </c>
      <c r="H47" s="1" t="s">
        <v>298</v>
      </c>
      <c r="J47" s="4"/>
      <c r="M47" s="1">
        <f>PRODUCT(SUM(PRODUCT(R47,overview!$J$9),PRODUCT(W47,overview!$K$9),PRODUCT(AB47,overview!$L$9)),1/SUM(overview!$J$9:$L$9))</f>
        <v>0.80336585365853663</v>
      </c>
      <c r="N47" s="1">
        <f>PRODUCT(SUM(PRODUCT(S47,overview!$J$9),PRODUCT(X47,overview!$K$9),PRODUCT(AC47,overview!$L$9)),1/SUM(overview!$J$9:$L$9))</f>
        <v>2.1966341463414638</v>
      </c>
      <c r="O47" s="1">
        <f t="shared" si="2"/>
        <v>15</v>
      </c>
      <c r="P47" s="1">
        <f t="shared" si="3"/>
        <v>8</v>
      </c>
      <c r="Q47" s="1">
        <f t="shared" si="7"/>
        <v>0.195053777767908</v>
      </c>
      <c r="R47" s="1">
        <v>0.93300000000000005</v>
      </c>
      <c r="S47" s="1">
        <v>2.0670000000000002</v>
      </c>
      <c r="T47" s="1">
        <v>5</v>
      </c>
      <c r="U47" s="1">
        <v>3</v>
      </c>
      <c r="V47" s="1">
        <f t="shared" si="4"/>
        <v>0.27082728592162558</v>
      </c>
      <c r="W47" s="1">
        <v>0.72599999999999998</v>
      </c>
      <c r="X47" s="1">
        <v>2.274</v>
      </c>
      <c r="Y47" s="1">
        <v>10</v>
      </c>
      <c r="Z47" s="1">
        <v>5</v>
      </c>
      <c r="AA47" s="1">
        <f t="shared" si="5"/>
        <v>0.15963060686015831</v>
      </c>
      <c r="AB47" s="1">
        <v>1</v>
      </c>
      <c r="AC47" s="1">
        <v>2</v>
      </c>
      <c r="AD47" s="1">
        <v>0</v>
      </c>
      <c r="AE47" s="1">
        <v>0</v>
      </c>
      <c r="AF47" s="1" t="e">
        <f t="shared" si="1"/>
        <v>#DIV/0!</v>
      </c>
      <c r="AH47" s="1">
        <f t="shared" si="9"/>
        <v>0.15647426853953258</v>
      </c>
      <c r="AI47" s="1">
        <f t="shared" si="10"/>
        <v>0.16904427090068069</v>
      </c>
      <c r="AJ47" s="1">
        <f t="shared" si="11"/>
        <v>0.32914451425809582</v>
      </c>
      <c r="AK47" s="1">
        <f t="shared" si="12"/>
        <v>30.77226898325539</v>
      </c>
      <c r="AL47" s="1" t="b">
        <f t="shared" si="13"/>
        <v>1</v>
      </c>
      <c r="AM47" s="1">
        <f t="shared" si="14"/>
        <v>1.0125450282158329E-2</v>
      </c>
      <c r="AN47" s="1" t="b">
        <f t="shared" si="15"/>
        <v>0</v>
      </c>
      <c r="AO47" s="1">
        <v>9.4879999999999995</v>
      </c>
    </row>
    <row r="48" spans="1:41">
      <c r="A48" s="7">
        <v>45</v>
      </c>
      <c r="B48" s="9" t="s">
        <v>49</v>
      </c>
      <c r="C48" s="9" t="s">
        <v>50</v>
      </c>
      <c r="D48" s="9" t="s">
        <v>28</v>
      </c>
      <c r="E48" s="9" t="s">
        <v>29</v>
      </c>
      <c r="F48" s="2" t="b">
        <f t="shared" si="8"/>
        <v>0</v>
      </c>
      <c r="G48" s="2" t="b">
        <f t="shared" si="6"/>
        <v>1</v>
      </c>
      <c r="H48" s="1" t="s">
        <v>298</v>
      </c>
      <c r="J48" s="4"/>
      <c r="M48" s="1">
        <f>PRODUCT(SUM(PRODUCT(R48,overview!$J$9),PRODUCT(W48,overview!$K$9),PRODUCT(AB48,overview!$L$9)),1/SUM(overview!$J$9:$L$9))</f>
        <v>0.65085365853658539</v>
      </c>
      <c r="N48" s="1">
        <f>PRODUCT(SUM(PRODUCT(S48,overview!$J$9),PRODUCT(X48,overview!$K$9),PRODUCT(AC48,overview!$L$9)),1/SUM(overview!$J$9:$L$9))</f>
        <v>2.3491463414634146</v>
      </c>
      <c r="O48" s="1">
        <f t="shared" si="2"/>
        <v>13.5</v>
      </c>
      <c r="P48" s="1">
        <f t="shared" si="3"/>
        <v>13.5</v>
      </c>
      <c r="Q48" s="1">
        <f t="shared" si="7"/>
        <v>0.27705964802990191</v>
      </c>
      <c r="R48" s="1">
        <v>0.34599999999999997</v>
      </c>
      <c r="S48" s="1">
        <v>2.6539999999999999</v>
      </c>
      <c r="T48" s="1">
        <v>2</v>
      </c>
      <c r="U48" s="1">
        <v>2</v>
      </c>
      <c r="V48" s="1">
        <f t="shared" si="4"/>
        <v>0.13036925395629237</v>
      </c>
      <c r="W48" s="1">
        <v>0.82399999999999995</v>
      </c>
      <c r="X48" s="1">
        <v>2.1760000000000002</v>
      </c>
      <c r="Y48" s="1">
        <v>11.5</v>
      </c>
      <c r="Z48" s="1">
        <v>10.5</v>
      </c>
      <c r="AA48" s="1">
        <f t="shared" si="5"/>
        <v>0.34574808184143219</v>
      </c>
      <c r="AB48" s="1">
        <v>0.41699999999999998</v>
      </c>
      <c r="AC48" s="1">
        <v>2.5830000000000002</v>
      </c>
      <c r="AD48" s="1">
        <v>0</v>
      </c>
      <c r="AE48" s="1">
        <v>1</v>
      </c>
      <c r="AF48" s="1" t="e">
        <f t="shared" si="1"/>
        <v>#DIV/0!</v>
      </c>
      <c r="AH48" s="1">
        <f t="shared" si="9"/>
        <v>0.16071735518249014</v>
      </c>
      <c r="AI48" s="1">
        <f t="shared" si="10"/>
        <v>0.18026925946878183</v>
      </c>
      <c r="AJ48" s="1">
        <f t="shared" si="11"/>
        <v>0.54064806035371238</v>
      </c>
      <c r="AK48" s="1">
        <f t="shared" si="12"/>
        <v>45.862529494962736</v>
      </c>
      <c r="AL48" s="1" t="b">
        <f t="shared" si="13"/>
        <v>1</v>
      </c>
      <c r="AM48" s="1">
        <f t="shared" si="14"/>
        <v>7.178888220025563E-2</v>
      </c>
      <c r="AN48" s="1" t="b">
        <f t="shared" si="15"/>
        <v>0</v>
      </c>
      <c r="AO48" s="1">
        <v>9.4879999999999995</v>
      </c>
    </row>
    <row r="49" spans="1:41">
      <c r="A49" s="7">
        <v>46</v>
      </c>
      <c r="B49" s="9" t="s">
        <v>51</v>
      </c>
      <c r="C49" s="9" t="s">
        <v>52</v>
      </c>
      <c r="D49" s="9" t="s">
        <v>51</v>
      </c>
      <c r="E49" s="9" t="s">
        <v>52</v>
      </c>
      <c r="F49" s="2" t="b">
        <f t="shared" si="8"/>
        <v>0</v>
      </c>
      <c r="G49" s="2" t="b">
        <f t="shared" si="6"/>
        <v>0</v>
      </c>
      <c r="H49" s="1" t="s">
        <v>298</v>
      </c>
      <c r="J49" s="2"/>
      <c r="M49" s="1">
        <f>PRODUCT(SUM(PRODUCT(R49,overview!$J$9),PRODUCT(W49,overview!$K$9),PRODUCT(AB49,overview!$L$9)),1/SUM(overview!$J$9:$L$9))</f>
        <v>0.33743902439024392</v>
      </c>
      <c r="N49" s="1">
        <f>PRODUCT(SUM(PRODUCT(S49,overview!$J$9),PRODUCT(X49,overview!$K$9),PRODUCT(AC49,overview!$L$9)),1/SUM(overview!$J$9:$L$9))</f>
        <v>2.6625609756097561</v>
      </c>
      <c r="O49" s="1">
        <f t="shared" si="2"/>
        <v>6</v>
      </c>
      <c r="P49" s="1">
        <f t="shared" si="3"/>
        <v>2</v>
      </c>
      <c r="Q49" s="1">
        <f t="shared" si="7"/>
        <v>4.2244919769767471E-2</v>
      </c>
      <c r="R49" s="1">
        <v>0.34599999999999997</v>
      </c>
      <c r="S49" s="1">
        <v>2.6539999999999999</v>
      </c>
      <c r="T49" s="1">
        <v>1</v>
      </c>
      <c r="U49" s="1">
        <v>2</v>
      </c>
      <c r="V49" s="1">
        <f t="shared" si="4"/>
        <v>0.26073850791258474</v>
      </c>
      <c r="W49" s="1">
        <v>0.33300000000000002</v>
      </c>
      <c r="X49" s="1">
        <v>2.6669999999999998</v>
      </c>
      <c r="Y49" s="1">
        <v>5</v>
      </c>
      <c r="Z49" s="1">
        <v>0</v>
      </c>
      <c r="AA49" s="1">
        <f t="shared" si="5"/>
        <v>0</v>
      </c>
      <c r="AB49" s="1">
        <v>0.33300000000000002</v>
      </c>
      <c r="AC49" s="1">
        <v>2.6669999999999998</v>
      </c>
      <c r="AD49" s="1">
        <v>0</v>
      </c>
      <c r="AE49" s="1">
        <v>0</v>
      </c>
      <c r="AF49" s="1" t="e">
        <f t="shared" si="1"/>
        <v>#DIV/0!</v>
      </c>
      <c r="AH49" s="1">
        <f t="shared" si="9"/>
        <v>0.18581957818430742</v>
      </c>
      <c r="AI49" s="1">
        <f t="shared" si="10"/>
        <v>0.2061474564528725</v>
      </c>
      <c r="AJ49" s="1">
        <f t="shared" si="11"/>
        <v>1.8283396788611159</v>
      </c>
      <c r="AK49" s="1">
        <f t="shared" si="12"/>
        <v>69.363697214586111</v>
      </c>
      <c r="AL49" s="1" t="b">
        <f t="shared" si="13"/>
        <v>1</v>
      </c>
      <c r="AM49" s="1">
        <f t="shared" si="14"/>
        <v>6.6116366417952432E-2</v>
      </c>
      <c r="AN49" s="1" t="b">
        <f t="shared" si="15"/>
        <v>0</v>
      </c>
      <c r="AO49" s="1">
        <v>9.4879999999999995</v>
      </c>
    </row>
    <row r="50" spans="1:41">
      <c r="A50" s="7">
        <v>47</v>
      </c>
      <c r="B50" s="9" t="s">
        <v>89</v>
      </c>
      <c r="C50" s="9" t="s">
        <v>70</v>
      </c>
      <c r="D50" s="9" t="s">
        <v>89</v>
      </c>
      <c r="E50" s="9" t="s">
        <v>70</v>
      </c>
      <c r="F50" s="2" t="b">
        <f t="shared" si="8"/>
        <v>0</v>
      </c>
      <c r="G50" s="2" t="b">
        <f t="shared" si="6"/>
        <v>0</v>
      </c>
      <c r="H50" s="1" t="s">
        <v>298</v>
      </c>
      <c r="J50" s="2"/>
      <c r="M50" s="1">
        <f>PRODUCT(SUM(PRODUCT(R50,overview!$J$9),PRODUCT(W50,overview!$K$9),PRODUCT(AB50,overview!$L$9)),1/SUM(overview!$J$9:$L$9))</f>
        <v>0.99580487804878037</v>
      </c>
      <c r="N50" s="1">
        <f>PRODUCT(SUM(PRODUCT(S50,overview!$J$9),PRODUCT(X50,overview!$K$9),PRODUCT(AC50,overview!$L$9)),1/SUM(overview!$J$9:$L$9))</f>
        <v>2.0041951219512195</v>
      </c>
      <c r="O50" s="1">
        <f t="shared" si="2"/>
        <v>13.8</v>
      </c>
      <c r="P50" s="1">
        <f t="shared" si="3"/>
        <v>6.2</v>
      </c>
      <c r="Q50" s="1">
        <f t="shared" si="7"/>
        <v>0.22322706630912748</v>
      </c>
      <c r="R50" s="1">
        <v>0.94499999999999995</v>
      </c>
      <c r="S50" s="1">
        <v>2.0550000000000002</v>
      </c>
      <c r="T50" s="1">
        <v>6.8</v>
      </c>
      <c r="U50" s="1">
        <v>4.2</v>
      </c>
      <c r="V50" s="1">
        <f t="shared" si="4"/>
        <v>0.28402747960498065</v>
      </c>
      <c r="W50" s="1">
        <v>1.0229999999999999</v>
      </c>
      <c r="X50" s="1">
        <v>1.9770000000000001</v>
      </c>
      <c r="Y50" s="1">
        <v>7</v>
      </c>
      <c r="Z50" s="1">
        <v>2</v>
      </c>
      <c r="AA50" s="1">
        <f t="shared" si="5"/>
        <v>0.14784305224365921</v>
      </c>
      <c r="AB50" s="1">
        <v>1</v>
      </c>
      <c r="AC50" s="1">
        <v>2</v>
      </c>
      <c r="AD50" s="1">
        <v>0</v>
      </c>
      <c r="AE50" s="1">
        <v>0</v>
      </c>
      <c r="AF50" s="1" t="e">
        <f t="shared" si="1"/>
        <v>#DIV/0!</v>
      </c>
      <c r="AH50" s="1">
        <f t="shared" si="9"/>
        <v>0.16617318561181285</v>
      </c>
      <c r="AI50" s="1">
        <f t="shared" si="10"/>
        <v>0.19747661142879372</v>
      </c>
      <c r="AJ50" s="1">
        <f>(SUM(AE45:AE57)*SUM(AB45:AB57))/(SUM(AD45:AD57)*SUM(AC45:AC57))</f>
        <v>0.88177655995282866</v>
      </c>
      <c r="AK50" s="1">
        <f t="shared" si="12"/>
        <v>88.874470855016455</v>
      </c>
      <c r="AL50" s="1" t="b">
        <f t="shared" si="13"/>
        <v>1</v>
      </c>
      <c r="AM50" s="1">
        <f t="shared" si="14"/>
        <v>7.5621588747074184E-2</v>
      </c>
      <c r="AN50" s="1" t="b">
        <f t="shared" si="15"/>
        <v>0</v>
      </c>
      <c r="AO50" s="1">
        <v>9.4879999999999995</v>
      </c>
    </row>
    <row r="51" spans="1:41">
      <c r="A51" s="7">
        <v>48</v>
      </c>
      <c r="B51" s="9" t="s">
        <v>74</v>
      </c>
      <c r="C51" s="9" t="s">
        <v>1</v>
      </c>
      <c r="D51" s="9" t="s">
        <v>74</v>
      </c>
      <c r="E51" s="9" t="s">
        <v>1</v>
      </c>
      <c r="F51" s="2" t="b">
        <f t="shared" si="8"/>
        <v>0</v>
      </c>
      <c r="G51" s="2" t="b">
        <f t="shared" si="6"/>
        <v>0</v>
      </c>
      <c r="H51" s="1" t="s">
        <v>298</v>
      </c>
      <c r="M51" s="1">
        <f>PRODUCT(SUM(PRODUCT(R51,overview!$J$9),PRODUCT(W51,overview!$K$9),PRODUCT(AB51,overview!$L$9)),1/SUM(overview!$J$9:$L$9))</f>
        <v>1.0293170731707317</v>
      </c>
      <c r="N51" s="1">
        <f>PRODUCT(SUM(PRODUCT(S51,overview!$J$9),PRODUCT(X51,overview!$K$9),PRODUCT(AC51,overview!$L$9)),1/SUM(overview!$J$9:$L$9))</f>
        <v>1.9706829268292685</v>
      </c>
      <c r="O51" s="1">
        <f t="shared" si="2"/>
        <v>12.5</v>
      </c>
      <c r="P51" s="1">
        <f t="shared" si="3"/>
        <v>7.5</v>
      </c>
      <c r="Q51" s="1">
        <f t="shared" si="7"/>
        <v>0.31338894527092254</v>
      </c>
      <c r="R51" s="1">
        <v>1.071</v>
      </c>
      <c r="S51" s="1">
        <v>1.929</v>
      </c>
      <c r="T51" s="1">
        <v>8</v>
      </c>
      <c r="U51" s="1">
        <v>2</v>
      </c>
      <c r="V51" s="1">
        <f t="shared" si="4"/>
        <v>0.13880248833592534</v>
      </c>
      <c r="W51" s="1">
        <v>0.997</v>
      </c>
      <c r="X51" s="1">
        <v>2.0030000000000001</v>
      </c>
      <c r="Y51" s="1">
        <v>4.5</v>
      </c>
      <c r="Z51" s="1">
        <v>5.5</v>
      </c>
      <c r="AA51" s="1">
        <f t="shared" si="5"/>
        <v>0.60836522993287834</v>
      </c>
      <c r="AB51" s="1">
        <v>1.286</v>
      </c>
      <c r="AC51" s="1">
        <v>1.714</v>
      </c>
      <c r="AD51" s="1">
        <v>0</v>
      </c>
      <c r="AE51" s="1">
        <v>0</v>
      </c>
      <c r="AF51" s="1" t="e">
        <f t="shared" si="1"/>
        <v>#DIV/0!</v>
      </c>
      <c r="AH51" s="1">
        <f t="shared" si="9"/>
        <v>0.16444444444444445</v>
      </c>
      <c r="AI51" s="1">
        <f t="shared" si="10"/>
        <v>0.19250275438933423</v>
      </c>
      <c r="AJ51" s="1">
        <f t="shared" ref="AJ51:AJ82" si="16">(SUM(AE47:AE57)*SUM(AB47:AB57))/(SUM(AD47:AD57)*SUM(AC47:AC57))</f>
        <v>0.9871123640757149</v>
      </c>
      <c r="AK51" s="1">
        <f t="shared" si="12"/>
        <v>88.389905790286363</v>
      </c>
      <c r="AL51" s="1" t="b">
        <f t="shared" si="13"/>
        <v>1</v>
      </c>
      <c r="AM51" s="1">
        <f t="shared" si="14"/>
        <v>0.13963208249923312</v>
      </c>
      <c r="AN51" s="1" t="b">
        <f t="shared" si="15"/>
        <v>0</v>
      </c>
      <c r="AO51" s="1">
        <v>9.4879999999999995</v>
      </c>
    </row>
    <row r="52" spans="1:41">
      <c r="A52" s="7">
        <v>49</v>
      </c>
      <c r="B52" s="9" t="s">
        <v>51</v>
      </c>
      <c r="C52" s="9" t="s">
        <v>52</v>
      </c>
      <c r="D52" s="9" t="s">
        <v>51</v>
      </c>
      <c r="E52" s="9" t="s">
        <v>52</v>
      </c>
      <c r="F52" s="2" t="b">
        <f t="shared" si="8"/>
        <v>0</v>
      </c>
      <c r="G52" s="2" t="b">
        <f t="shared" si="6"/>
        <v>0</v>
      </c>
      <c r="H52" s="1" t="s">
        <v>298</v>
      </c>
      <c r="K52" s="2"/>
      <c r="L52" s="2"/>
      <c r="M52" s="1">
        <f>PRODUCT(SUM(PRODUCT(R52,overview!$J$9),PRODUCT(W52,overview!$K$9),PRODUCT(AB52,overview!$L$9)),1/SUM(overview!$J$9:$L$9))</f>
        <v>0.33743902439024392</v>
      </c>
      <c r="N52" s="1">
        <f>PRODUCT(SUM(PRODUCT(S52,overview!$J$9),PRODUCT(X52,overview!$K$9),PRODUCT(AC52,overview!$L$9)),1/SUM(overview!$J$9:$L$9))</f>
        <v>2.6625609756097561</v>
      </c>
      <c r="O52" s="1">
        <f t="shared" si="2"/>
        <v>7</v>
      </c>
      <c r="P52" s="1">
        <f t="shared" si="3"/>
        <v>2</v>
      </c>
      <c r="Q52" s="1">
        <f t="shared" si="7"/>
        <v>3.6209931231229266E-2</v>
      </c>
      <c r="R52" s="1">
        <v>0.34599999999999997</v>
      </c>
      <c r="S52" s="1">
        <v>2.6539999999999999</v>
      </c>
      <c r="T52" s="1">
        <v>3</v>
      </c>
      <c r="U52" s="1">
        <v>2</v>
      </c>
      <c r="V52" s="1">
        <f t="shared" si="4"/>
        <v>8.6912835970861593E-2</v>
      </c>
      <c r="W52" s="1">
        <v>0.33300000000000002</v>
      </c>
      <c r="X52" s="1">
        <v>2.6669999999999998</v>
      </c>
      <c r="Y52" s="1">
        <v>4</v>
      </c>
      <c r="Z52" s="1">
        <v>0</v>
      </c>
      <c r="AA52" s="1">
        <f t="shared" si="5"/>
        <v>0</v>
      </c>
      <c r="AB52" s="1">
        <v>0.33300000000000002</v>
      </c>
      <c r="AC52" s="1">
        <v>2.6669999999999998</v>
      </c>
      <c r="AD52" s="1">
        <v>0</v>
      </c>
      <c r="AE52" s="1">
        <v>0</v>
      </c>
      <c r="AF52" s="1" t="e">
        <f t="shared" si="1"/>
        <v>#DIV/0!</v>
      </c>
      <c r="AH52" s="1">
        <f t="shared" si="9"/>
        <v>0.15634398712864722</v>
      </c>
      <c r="AI52" s="1">
        <f t="shared" si="10"/>
        <v>0.17719588187437252</v>
      </c>
      <c r="AJ52" s="1">
        <f t="shared" si="16"/>
        <v>0.83275261324041805</v>
      </c>
      <c r="AK52" s="1">
        <f t="shared" si="12"/>
        <v>37.321602142620989</v>
      </c>
      <c r="AL52" s="1" t="b">
        <f t="shared" si="13"/>
        <v>1</v>
      </c>
      <c r="AM52" s="1">
        <f t="shared" si="14"/>
        <v>0.1543685977584473</v>
      </c>
      <c r="AN52" s="1" t="b">
        <f t="shared" si="15"/>
        <v>0</v>
      </c>
      <c r="AO52" s="1">
        <v>9.4879999999999995</v>
      </c>
    </row>
    <row r="53" spans="1:41">
      <c r="A53" s="7">
        <v>50</v>
      </c>
      <c r="B53" s="9" t="s">
        <v>89</v>
      </c>
      <c r="C53" s="9" t="s">
        <v>70</v>
      </c>
      <c r="D53" s="9" t="s">
        <v>89</v>
      </c>
      <c r="E53" s="9" t="s">
        <v>70</v>
      </c>
      <c r="F53" s="2" t="b">
        <f t="shared" si="8"/>
        <v>0</v>
      </c>
      <c r="G53" s="2" t="b">
        <f t="shared" si="6"/>
        <v>0</v>
      </c>
      <c r="H53" s="1" t="s">
        <v>298</v>
      </c>
      <c r="J53" s="2"/>
      <c r="M53" s="1">
        <f>PRODUCT(SUM(PRODUCT(R53,overview!$J$9),PRODUCT(W53,overview!$K$9),PRODUCT(AB53,overview!$L$9)),1/SUM(overview!$J$9:$L$9))</f>
        <v>0.98702439024390254</v>
      </c>
      <c r="N53" s="1">
        <f>PRODUCT(SUM(PRODUCT(S53,overview!$J$9),PRODUCT(X53,overview!$K$9),PRODUCT(AC53,overview!$L$9)),1/SUM(overview!$J$9:$L$9))</f>
        <v>2.0129756097560976</v>
      </c>
      <c r="O53" s="1">
        <f t="shared" si="2"/>
        <v>14</v>
      </c>
      <c r="P53" s="1">
        <f t="shared" si="3"/>
        <v>4</v>
      </c>
      <c r="Q53" s="1">
        <f t="shared" si="7"/>
        <v>0.14009457803380163</v>
      </c>
      <c r="R53" s="1">
        <v>0.96199999999999997</v>
      </c>
      <c r="S53" s="1">
        <v>2.0379999999999998</v>
      </c>
      <c r="T53" s="1">
        <v>9</v>
      </c>
      <c r="U53" s="1">
        <v>2</v>
      </c>
      <c r="V53" s="1">
        <f t="shared" si="4"/>
        <v>0.10489586740813435</v>
      </c>
      <c r="W53" s="1">
        <v>1</v>
      </c>
      <c r="X53" s="1">
        <v>2</v>
      </c>
      <c r="Y53" s="1">
        <v>5</v>
      </c>
      <c r="Z53" s="1">
        <v>2</v>
      </c>
      <c r="AA53" s="1">
        <f t="shared" si="5"/>
        <v>0.2</v>
      </c>
      <c r="AB53" s="1">
        <v>1</v>
      </c>
      <c r="AC53" s="1">
        <v>2</v>
      </c>
      <c r="AD53" s="1">
        <v>0</v>
      </c>
      <c r="AE53" s="1">
        <v>0</v>
      </c>
      <c r="AF53" s="1" t="e">
        <f t="shared" si="1"/>
        <v>#DIV/0!</v>
      </c>
      <c r="AH53" s="1">
        <f t="shared" si="9"/>
        <v>0.11332360442438048</v>
      </c>
      <c r="AI53" s="1">
        <f t="shared" si="10"/>
        <v>0.17556755101259525</v>
      </c>
      <c r="AJ53" s="1">
        <f t="shared" si="16"/>
        <v>0.51457309406789353</v>
      </c>
      <c r="AK53" s="1">
        <f t="shared" si="12"/>
        <v>24.025573301681149</v>
      </c>
      <c r="AL53" s="1" t="b">
        <f t="shared" si="13"/>
        <v>1</v>
      </c>
      <c r="AM53" s="1">
        <f t="shared" si="14"/>
        <v>0.14187427361918609</v>
      </c>
      <c r="AN53" s="1" t="b">
        <f t="shared" si="15"/>
        <v>0</v>
      </c>
      <c r="AO53" s="1">
        <v>9.4879999999999995</v>
      </c>
    </row>
    <row r="54" spans="1:41">
      <c r="A54" s="7">
        <v>51</v>
      </c>
      <c r="B54" s="9" t="s">
        <v>32</v>
      </c>
      <c r="C54" s="9" t="s">
        <v>33</v>
      </c>
      <c r="D54" s="9" t="s">
        <v>32</v>
      </c>
      <c r="E54" s="9" t="s">
        <v>33</v>
      </c>
      <c r="F54" s="2" t="b">
        <f t="shared" si="8"/>
        <v>0</v>
      </c>
      <c r="G54" s="2" t="b">
        <f t="shared" si="6"/>
        <v>0</v>
      </c>
      <c r="H54" s="1" t="s">
        <v>298</v>
      </c>
      <c r="J54" s="2"/>
      <c r="M54" s="1">
        <f>PRODUCT(SUM(PRODUCT(R54,overview!$J$9),PRODUCT(W54,overview!$K$9),PRODUCT(AB54,overview!$L$9)),1/SUM(overview!$J$9:$L$9))</f>
        <v>0.98204878048780486</v>
      </c>
      <c r="N54" s="1">
        <f>PRODUCT(SUM(PRODUCT(S54,overview!$J$9),PRODUCT(X54,overview!$K$9),PRODUCT(AC54,overview!$L$9)),1/SUM(overview!$J$9:$L$9))</f>
        <v>2.0179512195121951</v>
      </c>
      <c r="O54" s="1">
        <f t="shared" si="2"/>
        <v>16</v>
      </c>
      <c r="P54" s="1">
        <f t="shared" si="3"/>
        <v>6</v>
      </c>
      <c r="Q54" s="1">
        <f t="shared" si="7"/>
        <v>0.18249613227615546</v>
      </c>
      <c r="R54" s="1">
        <v>0.95299999999999996</v>
      </c>
      <c r="S54" s="1">
        <v>2.0470000000000002</v>
      </c>
      <c r="T54" s="1">
        <v>6</v>
      </c>
      <c r="U54" s="1">
        <v>3</v>
      </c>
      <c r="V54" s="1">
        <f t="shared" si="4"/>
        <v>0.23277967757694185</v>
      </c>
      <c r="W54" s="1">
        <v>0.997</v>
      </c>
      <c r="X54" s="1">
        <v>2.0030000000000001</v>
      </c>
      <c r="Y54" s="1">
        <v>10</v>
      </c>
      <c r="Z54" s="1">
        <v>3</v>
      </c>
      <c r="AA54" s="1">
        <f t="shared" si="5"/>
        <v>0.14932601098352472</v>
      </c>
      <c r="AB54" s="1">
        <v>1</v>
      </c>
      <c r="AC54" s="1">
        <v>2</v>
      </c>
      <c r="AD54" s="1">
        <v>0</v>
      </c>
      <c r="AE54" s="1">
        <v>0</v>
      </c>
      <c r="AF54" s="1" t="e">
        <f t="shared" si="1"/>
        <v>#DIV/0!</v>
      </c>
      <c r="AH54" s="1">
        <f t="shared" si="9"/>
        <v>0.13718247152674878</v>
      </c>
      <c r="AI54" s="1">
        <f t="shared" si="10"/>
        <v>0.16184124318288781</v>
      </c>
      <c r="AJ54" s="1">
        <f t="shared" si="16"/>
        <v>0.28685072531586336</v>
      </c>
      <c r="AK54" s="1">
        <f t="shared" si="12"/>
        <v>10.817591698829942</v>
      </c>
      <c r="AL54" s="1" t="b">
        <f t="shared" si="13"/>
        <v>1</v>
      </c>
      <c r="AM54" s="1">
        <f t="shared" si="14"/>
        <v>0.18785113448555488</v>
      </c>
      <c r="AN54" s="1" t="b">
        <f t="shared" si="15"/>
        <v>0</v>
      </c>
      <c r="AO54" s="1">
        <v>9.4879999999999995</v>
      </c>
    </row>
    <row r="55" spans="1:41">
      <c r="A55" s="7">
        <v>52</v>
      </c>
      <c r="B55" s="9" t="s">
        <v>47</v>
      </c>
      <c r="C55" s="9" t="s">
        <v>48</v>
      </c>
      <c r="D55" s="9" t="s">
        <v>41</v>
      </c>
      <c r="E55" s="9" t="s">
        <v>42</v>
      </c>
      <c r="F55" s="2" t="b">
        <f t="shared" si="8"/>
        <v>1</v>
      </c>
      <c r="G55" s="2" t="b">
        <f t="shared" si="6"/>
        <v>1</v>
      </c>
      <c r="H55" s="1" t="s">
        <v>298</v>
      </c>
      <c r="J55" s="2"/>
      <c r="M55" s="1">
        <f>PRODUCT(SUM(PRODUCT(R55,overview!$J$9),PRODUCT(W55,overview!$K$9),PRODUCT(AB55,overview!$L$9)),1/SUM(overview!$J$9:$L$9))</f>
        <v>0.58097560975609763</v>
      </c>
      <c r="N55" s="1">
        <f>PRODUCT(SUM(PRODUCT(S55,overview!$J$9),PRODUCT(X55,overview!$K$9),PRODUCT(AC55,overview!$L$9)),1/SUM(overview!$J$9:$L$9))</f>
        <v>2.4190243902439024</v>
      </c>
      <c r="O55" s="1">
        <f t="shared" si="2"/>
        <v>9</v>
      </c>
      <c r="P55" s="1">
        <f t="shared" si="3"/>
        <v>13</v>
      </c>
      <c r="Q55" s="1">
        <f t="shared" si="7"/>
        <v>0.34691133965181159</v>
      </c>
      <c r="R55" s="1">
        <v>0.86199999999999999</v>
      </c>
      <c r="S55" s="1">
        <v>2.1379999999999999</v>
      </c>
      <c r="T55" s="1">
        <v>5</v>
      </c>
      <c r="U55" s="1">
        <v>5</v>
      </c>
      <c r="V55" s="1">
        <f t="shared" si="4"/>
        <v>0.40318054256314312</v>
      </c>
      <c r="W55" s="1">
        <v>0.434</v>
      </c>
      <c r="X55" s="1">
        <v>2.5659999999999998</v>
      </c>
      <c r="Y55" s="1">
        <v>4</v>
      </c>
      <c r="Z55" s="1">
        <v>6</v>
      </c>
      <c r="AA55" s="1">
        <f t="shared" si="5"/>
        <v>0.25370226032735776</v>
      </c>
      <c r="AB55" s="1">
        <v>0.46800000000000003</v>
      </c>
      <c r="AC55" s="1">
        <v>2.532</v>
      </c>
      <c r="AD55" s="1">
        <v>0</v>
      </c>
      <c r="AE55" s="1">
        <v>2</v>
      </c>
      <c r="AF55" s="1" t="e">
        <f t="shared" si="1"/>
        <v>#DIV/0!</v>
      </c>
      <c r="AH55" s="1">
        <f t="shared" si="9"/>
        <v>0.1261225608085482</v>
      </c>
      <c r="AI55" s="1">
        <f t="shared" si="10"/>
        <v>0.14588444476781862</v>
      </c>
      <c r="AJ55" s="1">
        <f t="shared" si="16"/>
        <v>0.25623358331112722</v>
      </c>
      <c r="AK55" s="1">
        <f t="shared" si="12"/>
        <v>8.2433435120872982</v>
      </c>
      <c r="AL55" s="1" t="b">
        <f t="shared" si="13"/>
        <v>0</v>
      </c>
      <c r="AM55" s="1">
        <f t="shared" si="14"/>
        <v>0.12676297899740588</v>
      </c>
      <c r="AN55" s="1" t="b">
        <f t="shared" si="15"/>
        <v>0</v>
      </c>
      <c r="AO55" s="1">
        <v>9.4879999999999995</v>
      </c>
    </row>
    <row r="56" spans="1:41">
      <c r="A56" s="7">
        <v>53</v>
      </c>
      <c r="B56" s="9" t="s">
        <v>65</v>
      </c>
      <c r="C56" s="9" t="s">
        <v>2</v>
      </c>
      <c r="D56" s="9" t="s">
        <v>65</v>
      </c>
      <c r="E56" s="9" t="s">
        <v>2</v>
      </c>
      <c r="F56" s="2" t="b">
        <f t="shared" si="8"/>
        <v>0</v>
      </c>
      <c r="G56" s="2" t="b">
        <f t="shared" si="6"/>
        <v>0</v>
      </c>
      <c r="H56" s="1" t="s">
        <v>298</v>
      </c>
      <c r="J56" s="2"/>
      <c r="M56" s="1">
        <f>PRODUCT(SUM(PRODUCT(R56,overview!$J$9),PRODUCT(W56,overview!$K$9),PRODUCT(AB56,overview!$L$9)),1/SUM(overview!$J$9:$L$9))</f>
        <v>0.33743902439024392</v>
      </c>
      <c r="N56" s="1">
        <f>PRODUCT(SUM(PRODUCT(S56,overview!$J$9),PRODUCT(X56,overview!$K$9),PRODUCT(AC56,overview!$L$9)),1/SUM(overview!$J$9:$L$9))</f>
        <v>2.6625609756097561</v>
      </c>
      <c r="O56" s="1">
        <f t="shared" si="2"/>
        <v>5</v>
      </c>
      <c r="P56" s="1">
        <f t="shared" si="3"/>
        <v>6</v>
      </c>
      <c r="Q56" s="1">
        <f t="shared" si="7"/>
        <v>0.15208171117116293</v>
      </c>
      <c r="R56" s="1">
        <v>0.34599999999999997</v>
      </c>
      <c r="S56" s="1">
        <v>2.6539999999999999</v>
      </c>
      <c r="T56" s="1">
        <v>1</v>
      </c>
      <c r="U56" s="1">
        <v>3</v>
      </c>
      <c r="V56" s="1">
        <f t="shared" si="4"/>
        <v>0.39110776186887714</v>
      </c>
      <c r="W56" s="1">
        <v>0.33300000000000002</v>
      </c>
      <c r="X56" s="1">
        <v>2.6669999999999998</v>
      </c>
      <c r="Y56" s="1">
        <v>4</v>
      </c>
      <c r="Z56" s="1">
        <v>3</v>
      </c>
      <c r="AA56" s="1">
        <f t="shared" si="5"/>
        <v>9.3644544431946017E-2</v>
      </c>
      <c r="AB56" s="1">
        <v>0.33300000000000002</v>
      </c>
      <c r="AC56" s="1">
        <v>2.6669999999999998</v>
      </c>
      <c r="AD56" s="1">
        <v>0</v>
      </c>
      <c r="AE56" s="1">
        <v>0</v>
      </c>
      <c r="AF56" s="1" t="e">
        <f t="shared" si="1"/>
        <v>#DIV/0!</v>
      </c>
      <c r="AH56" s="1">
        <f t="shared" si="9"/>
        <v>0.10224245884364788</v>
      </c>
      <c r="AI56" s="1">
        <f t="shared" si="10"/>
        <v>0.14913258823224335</v>
      </c>
      <c r="AJ56" s="1">
        <f t="shared" si="16"/>
        <v>0.24270382225569573</v>
      </c>
      <c r="AK56" s="1">
        <f t="shared" si="12"/>
        <v>10.669090228377014</v>
      </c>
      <c r="AL56" s="1" t="b">
        <f t="shared" si="13"/>
        <v>1</v>
      </c>
      <c r="AM56" s="1">
        <f t="shared" si="14"/>
        <v>7.8655690468284342E-2</v>
      </c>
      <c r="AN56" s="1" t="b">
        <f t="shared" si="15"/>
        <v>0</v>
      </c>
      <c r="AO56" s="1">
        <v>9.4879999999999995</v>
      </c>
    </row>
    <row r="57" spans="1:41">
      <c r="A57" s="7">
        <v>54</v>
      </c>
      <c r="B57" s="9" t="s">
        <v>69</v>
      </c>
      <c r="C57" s="9" t="s">
        <v>70</v>
      </c>
      <c r="D57" s="9" t="s">
        <v>89</v>
      </c>
      <c r="E57" s="9" t="s">
        <v>70</v>
      </c>
      <c r="F57" s="2" t="b">
        <f t="shared" si="8"/>
        <v>1</v>
      </c>
      <c r="G57" s="2" t="b">
        <f t="shared" si="6"/>
        <v>1</v>
      </c>
      <c r="H57" s="1" t="s">
        <v>298</v>
      </c>
      <c r="M57" s="1">
        <f>PRODUCT(SUM(PRODUCT(R57,overview!$J$9),PRODUCT(W57,overview!$K$9),PRODUCT(AB57,overview!$L$9)),1/SUM(overview!$J$9:$L$9))</f>
        <v>0.98702439024390254</v>
      </c>
      <c r="N57" s="1">
        <f>PRODUCT(SUM(PRODUCT(S57,overview!$J$9),PRODUCT(X57,overview!$K$9),PRODUCT(AC57,overview!$L$9)),1/SUM(overview!$J$9:$L$9))</f>
        <v>2.0129756097560976</v>
      </c>
      <c r="O57" s="1">
        <f t="shared" si="2"/>
        <v>12</v>
      </c>
      <c r="P57" s="1">
        <f t="shared" si="3"/>
        <v>2</v>
      </c>
      <c r="Q57" s="1">
        <f t="shared" si="7"/>
        <v>8.1721837186384275E-2</v>
      </c>
      <c r="R57" s="1">
        <v>0.96199999999999997</v>
      </c>
      <c r="S57" s="1">
        <v>2.0379999999999998</v>
      </c>
      <c r="T57" s="1">
        <v>4</v>
      </c>
      <c r="U57" s="1">
        <v>2</v>
      </c>
      <c r="V57" s="1">
        <f t="shared" si="4"/>
        <v>0.23601570166830227</v>
      </c>
      <c r="W57" s="1">
        <v>1</v>
      </c>
      <c r="X57" s="1">
        <v>2</v>
      </c>
      <c r="Y57" s="1">
        <v>7</v>
      </c>
      <c r="Z57" s="1">
        <v>0</v>
      </c>
      <c r="AA57" s="1">
        <f t="shared" si="5"/>
        <v>0</v>
      </c>
      <c r="AB57" s="1">
        <v>1</v>
      </c>
      <c r="AC57" s="1">
        <v>2</v>
      </c>
      <c r="AD57" s="1">
        <v>1</v>
      </c>
      <c r="AE57" s="1">
        <v>0</v>
      </c>
      <c r="AF57" s="1">
        <f t="shared" si="1"/>
        <v>0</v>
      </c>
      <c r="AH57" s="1">
        <f t="shared" si="9"/>
        <v>0.16281935113154172</v>
      </c>
      <c r="AI57" s="1">
        <f t="shared" si="10"/>
        <v>0.1501173858445411</v>
      </c>
      <c r="AJ57" s="1">
        <f t="shared" si="16"/>
        <v>0.61803167164291917</v>
      </c>
      <c r="AK57" s="1">
        <f t="shared" si="12"/>
        <v>17.472590511124405</v>
      </c>
      <c r="AL57" s="1" t="b">
        <f t="shared" si="13"/>
        <v>1</v>
      </c>
      <c r="AM57" s="1">
        <f t="shared" si="14"/>
        <v>6.8521963407338196E-2</v>
      </c>
      <c r="AN57" s="1" t="b">
        <f t="shared" si="15"/>
        <v>0</v>
      </c>
      <c r="AO57" s="1">
        <v>9.4879999999999995</v>
      </c>
    </row>
    <row r="58" spans="1:41">
      <c r="A58" s="7">
        <v>55</v>
      </c>
      <c r="B58" s="9" t="s">
        <v>90</v>
      </c>
      <c r="C58" s="9" t="s">
        <v>91</v>
      </c>
      <c r="D58" s="9" t="s">
        <v>90</v>
      </c>
      <c r="E58" s="9" t="s">
        <v>91</v>
      </c>
      <c r="F58" s="2" t="b">
        <f t="shared" si="8"/>
        <v>0</v>
      </c>
      <c r="G58" s="2" t="b">
        <f t="shared" si="6"/>
        <v>0</v>
      </c>
      <c r="H58" s="1" t="s">
        <v>298</v>
      </c>
      <c r="J58" s="2"/>
      <c r="M58" s="1">
        <f>PRODUCT(SUM(PRODUCT(R58,overview!$J$9),PRODUCT(W58,overview!$K$9),PRODUCT(AB58,overview!$L$9)),1/SUM(overview!$J$9:$L$9))</f>
        <v>0.43912195121951225</v>
      </c>
      <c r="N58" s="1">
        <f>PRODUCT(SUM(PRODUCT(S58,overview!$J$9),PRODUCT(X58,overview!$K$9),PRODUCT(AC58,overview!$L$9)),1/SUM(overview!$J$9:$L$9))</f>
        <v>2.5608780487804883</v>
      </c>
      <c r="O58" s="1">
        <f t="shared" si="2"/>
        <v>9</v>
      </c>
      <c r="P58" s="1">
        <f t="shared" si="3"/>
        <v>5</v>
      </c>
      <c r="Q58" s="1">
        <f t="shared" si="7"/>
        <v>9.5262888321671513E-2</v>
      </c>
      <c r="R58" s="1">
        <v>3.7999999999999999E-2</v>
      </c>
      <c r="S58" s="1">
        <v>2.9620000000000002</v>
      </c>
      <c r="T58" s="1">
        <v>0</v>
      </c>
      <c r="U58" s="1">
        <v>2</v>
      </c>
      <c r="V58" s="1" t="e">
        <f t="shared" si="4"/>
        <v>#DIV/0!</v>
      </c>
      <c r="W58" s="1">
        <v>0.67200000000000004</v>
      </c>
      <c r="X58" s="1">
        <v>2.3279999999999998</v>
      </c>
      <c r="Y58" s="1">
        <v>9</v>
      </c>
      <c r="Z58" s="1">
        <v>3</v>
      </c>
      <c r="AA58" s="1">
        <f t="shared" si="5"/>
        <v>9.6219931271477668E-2</v>
      </c>
      <c r="AB58" s="1">
        <v>0</v>
      </c>
      <c r="AC58" s="1">
        <v>3</v>
      </c>
      <c r="AD58" s="1">
        <v>0</v>
      </c>
      <c r="AE58" s="1">
        <v>0</v>
      </c>
      <c r="AF58" s="1" t="e">
        <f t="shared" si="1"/>
        <v>#DIV/0!</v>
      </c>
      <c r="AH58" s="1">
        <f t="shared" si="9"/>
        <v>0.13699187628155962</v>
      </c>
      <c r="AI58" s="1">
        <f t="shared" si="10"/>
        <v>0.16885816249963054</v>
      </c>
      <c r="AJ58" s="1">
        <f t="shared" si="16"/>
        <v>0.65867179127092645</v>
      </c>
      <c r="AK58" s="1">
        <f t="shared" si="12"/>
        <v>19.792212388600298</v>
      </c>
      <c r="AL58" s="1" t="b">
        <f t="shared" si="13"/>
        <v>1</v>
      </c>
      <c r="AM58" s="1">
        <f t="shared" si="14"/>
        <v>3.4754426472882551E-2</v>
      </c>
      <c r="AN58" s="1" t="b">
        <f t="shared" si="15"/>
        <v>0</v>
      </c>
      <c r="AO58" s="1">
        <v>9.4879999999999995</v>
      </c>
    </row>
    <row r="59" spans="1:41">
      <c r="A59" s="7">
        <v>56</v>
      </c>
      <c r="B59" s="9" t="s">
        <v>85</v>
      </c>
      <c r="C59" s="9" t="s">
        <v>86</v>
      </c>
      <c r="D59" s="9" t="s">
        <v>85</v>
      </c>
      <c r="E59" s="9" t="s">
        <v>86</v>
      </c>
      <c r="F59" s="2" t="b">
        <f t="shared" si="8"/>
        <v>0</v>
      </c>
      <c r="G59" s="2" t="b">
        <f t="shared" si="6"/>
        <v>0</v>
      </c>
      <c r="H59" s="1" t="s">
        <v>298</v>
      </c>
      <c r="J59" s="2"/>
      <c r="M59" s="1">
        <f>PRODUCT(SUM(PRODUCT(R59,overview!$J$9),PRODUCT(W59,overview!$K$9),PRODUCT(AB59,overview!$L$9)),1/SUM(overview!$J$9:$L$9))</f>
        <v>1.6390243902439025E-2</v>
      </c>
      <c r="N59" s="1">
        <f>PRODUCT(SUM(PRODUCT(S59,overview!$J$9),PRODUCT(X59,overview!$K$9),PRODUCT(AC59,overview!$L$9)),1/SUM(overview!$J$9:$L$9))</f>
        <v>2.983609756097561</v>
      </c>
      <c r="O59" s="1">
        <f t="shared" si="2"/>
        <v>0</v>
      </c>
      <c r="P59" s="1">
        <f t="shared" si="3"/>
        <v>2</v>
      </c>
      <c r="Q59" s="1" t="e">
        <f t="shared" si="7"/>
        <v>#DIV/0!</v>
      </c>
      <c r="R59" s="1">
        <v>4.8000000000000001E-2</v>
      </c>
      <c r="S59" s="1">
        <v>2.952</v>
      </c>
      <c r="T59" s="1">
        <v>0</v>
      </c>
      <c r="U59" s="1">
        <v>2</v>
      </c>
      <c r="V59" s="1" t="e">
        <f t="shared" si="4"/>
        <v>#DIV/0!</v>
      </c>
      <c r="W59" s="1">
        <v>0</v>
      </c>
      <c r="X59" s="1">
        <v>3</v>
      </c>
      <c r="Y59" s="1">
        <v>0</v>
      </c>
      <c r="Z59" s="1">
        <v>0</v>
      </c>
      <c r="AA59" s="1" t="e">
        <f t="shared" si="5"/>
        <v>#DIV/0!</v>
      </c>
      <c r="AB59" s="1">
        <v>0</v>
      </c>
      <c r="AC59" s="1">
        <v>3</v>
      </c>
      <c r="AD59" s="1">
        <v>0</v>
      </c>
      <c r="AE59" s="1">
        <v>0</v>
      </c>
      <c r="AF59" s="1" t="e">
        <f t="shared" si="1"/>
        <v>#DIV/0!</v>
      </c>
      <c r="AH59" s="1">
        <f t="shared" si="9"/>
        <v>0.14994783022765626</v>
      </c>
      <c r="AI59" s="1">
        <f t="shared" si="10"/>
        <v>0.16762856404513737</v>
      </c>
      <c r="AJ59" s="1">
        <f t="shared" si="16"/>
        <v>0.65867179127092645</v>
      </c>
      <c r="AK59" s="1">
        <f t="shared" si="12"/>
        <v>20.256617543003976</v>
      </c>
      <c r="AL59" s="1" t="b">
        <f t="shared" si="13"/>
        <v>1</v>
      </c>
      <c r="AM59" s="1">
        <f t="shared" si="14"/>
        <v>3.2568238167482257E-3</v>
      </c>
      <c r="AN59" s="1" t="b">
        <f t="shared" si="15"/>
        <v>0</v>
      </c>
      <c r="AO59" s="1">
        <v>9.4879999999999995</v>
      </c>
    </row>
    <row r="60" spans="1:41">
      <c r="A60" s="7">
        <v>57</v>
      </c>
      <c r="B60" s="9" t="s">
        <v>84</v>
      </c>
      <c r="C60" s="9" t="s">
        <v>37</v>
      </c>
      <c r="D60" s="9" t="s">
        <v>67</v>
      </c>
      <c r="E60" s="9" t="s">
        <v>37</v>
      </c>
      <c r="F60" s="2" t="b">
        <f t="shared" si="8"/>
        <v>1</v>
      </c>
      <c r="G60" s="2" t="b">
        <f t="shared" si="6"/>
        <v>1</v>
      </c>
      <c r="H60" s="1" t="s">
        <v>298</v>
      </c>
      <c r="J60" s="2"/>
      <c r="M60" s="1">
        <f>PRODUCT(SUM(PRODUCT(R60,overview!$J$9),PRODUCT(W60,overview!$K$9),PRODUCT(AB60,overview!$L$9)),1/SUM(overview!$J$9:$L$9))</f>
        <v>0.90170731707317087</v>
      </c>
      <c r="N60" s="1">
        <f>PRODUCT(SUM(PRODUCT(S60,overview!$J$9),PRODUCT(X60,overview!$K$9),PRODUCT(AC60,overview!$L$9)),1/SUM(overview!$J$9:$L$9))</f>
        <v>2.0982926829268296</v>
      </c>
      <c r="O60" s="1">
        <f t="shared" si="2"/>
        <v>18</v>
      </c>
      <c r="P60" s="1">
        <f t="shared" si="3"/>
        <v>5</v>
      </c>
      <c r="Q60" s="1">
        <f t="shared" si="7"/>
        <v>0.11937050382941353</v>
      </c>
      <c r="R60" s="1">
        <v>1.155</v>
      </c>
      <c r="S60" s="1">
        <v>1.845</v>
      </c>
      <c r="T60" s="1">
        <v>12</v>
      </c>
      <c r="U60" s="1">
        <v>2</v>
      </c>
      <c r="V60" s="1">
        <f t="shared" si="4"/>
        <v>0.1043360433604336</v>
      </c>
      <c r="W60" s="1">
        <v>0.76400000000000001</v>
      </c>
      <c r="X60" s="1">
        <v>2.2360000000000002</v>
      </c>
      <c r="Y60" s="1">
        <v>5</v>
      </c>
      <c r="Z60" s="1">
        <v>3</v>
      </c>
      <c r="AA60" s="1">
        <f t="shared" si="5"/>
        <v>0.20500894454382826</v>
      </c>
      <c r="AB60" s="1">
        <v>0.93600000000000005</v>
      </c>
      <c r="AC60" s="1">
        <v>2.0640000000000001</v>
      </c>
      <c r="AD60" s="1">
        <v>1</v>
      </c>
      <c r="AE60" s="1">
        <v>0</v>
      </c>
      <c r="AF60" s="1">
        <f t="shared" si="1"/>
        <v>0</v>
      </c>
      <c r="AH60" s="1">
        <f t="shared" si="9"/>
        <v>0.17170800564629965</v>
      </c>
      <c r="AI60" s="1">
        <f t="shared" si="10"/>
        <v>0.16245883081041079</v>
      </c>
      <c r="AJ60" s="1">
        <f t="shared" si="16"/>
        <v>0.39764594761506883</v>
      </c>
      <c r="AK60" s="1">
        <f t="shared" si="12"/>
        <v>15.393428075114757</v>
      </c>
      <c r="AL60" s="1" t="b">
        <f t="shared" si="13"/>
        <v>1</v>
      </c>
      <c r="AM60" s="1">
        <f t="shared" si="14"/>
        <v>1.9425540605736455E-3</v>
      </c>
      <c r="AN60" s="1" t="b">
        <f t="shared" si="15"/>
        <v>0</v>
      </c>
      <c r="AO60" s="1">
        <v>9.4879999999999995</v>
      </c>
    </row>
    <row r="61" spans="1:41">
      <c r="A61" s="7">
        <v>58</v>
      </c>
      <c r="B61" s="9" t="s">
        <v>43</v>
      </c>
      <c r="C61" s="9" t="s">
        <v>44</v>
      </c>
      <c r="D61" s="9" t="s">
        <v>43</v>
      </c>
      <c r="E61" s="9" t="s">
        <v>44</v>
      </c>
      <c r="F61" s="2" t="b">
        <f t="shared" si="8"/>
        <v>0</v>
      </c>
      <c r="G61" s="2" t="b">
        <f t="shared" si="6"/>
        <v>0</v>
      </c>
      <c r="H61" s="1" t="s">
        <v>298</v>
      </c>
      <c r="J61" s="3"/>
      <c r="M61" s="1">
        <f>PRODUCT(SUM(PRODUCT(R61,overview!$J$9),PRODUCT(W61,overview!$K$9),PRODUCT(AB61,overview!$L$9)),1/SUM(overview!$J$9:$L$9))</f>
        <v>0.37875609756097561</v>
      </c>
      <c r="N61" s="1">
        <f>PRODUCT(SUM(PRODUCT(S61,overview!$J$9),PRODUCT(X61,overview!$K$9),PRODUCT(AC61,overview!$L$9)),1/SUM(overview!$J$9:$L$9))</f>
        <v>2.6212439024390246</v>
      </c>
      <c r="O61" s="1">
        <f t="shared" si="2"/>
        <v>4</v>
      </c>
      <c r="P61" s="1">
        <f t="shared" si="3"/>
        <v>2</v>
      </c>
      <c r="Q61" s="1">
        <f t="shared" si="7"/>
        <v>7.224739697220646E-2</v>
      </c>
      <c r="R61" s="1">
        <v>0.38600000000000001</v>
      </c>
      <c r="S61" s="1">
        <v>2.6139999999999999</v>
      </c>
      <c r="T61" s="1">
        <v>3</v>
      </c>
      <c r="U61" s="1">
        <v>2</v>
      </c>
      <c r="V61" s="1">
        <f t="shared" si="4"/>
        <v>9.8444274419790867E-2</v>
      </c>
      <c r="W61" s="1">
        <v>0.375</v>
      </c>
      <c r="X61" s="1">
        <v>2.625</v>
      </c>
      <c r="Y61" s="1">
        <v>1</v>
      </c>
      <c r="Z61" s="1">
        <v>0</v>
      </c>
      <c r="AA61" s="1">
        <f t="shared" si="5"/>
        <v>0</v>
      </c>
      <c r="AB61" s="1">
        <v>0.375</v>
      </c>
      <c r="AC61" s="1">
        <v>2.625</v>
      </c>
      <c r="AD61" s="1">
        <v>0</v>
      </c>
      <c r="AE61" s="1">
        <v>0</v>
      </c>
      <c r="AF61" s="1" t="e">
        <f t="shared" si="1"/>
        <v>#DIV/0!</v>
      </c>
      <c r="AH61" s="1">
        <f t="shared" si="9"/>
        <v>0.17315929411190983</v>
      </c>
      <c r="AI61" s="1">
        <f t="shared" si="10"/>
        <v>0.16864206733755746</v>
      </c>
      <c r="AJ61" s="1">
        <f t="shared" si="16"/>
        <v>0.30479027053859514</v>
      </c>
      <c r="AK61" s="1">
        <f t="shared" si="12"/>
        <v>11.509794832082074</v>
      </c>
      <c r="AL61" s="1" t="b">
        <f t="shared" si="13"/>
        <v>1</v>
      </c>
      <c r="AM61" s="1">
        <f t="shared" si="14"/>
        <v>7.9030137930906297E-2</v>
      </c>
      <c r="AN61" s="1" t="b">
        <f t="shared" si="15"/>
        <v>0</v>
      </c>
      <c r="AO61" s="1">
        <v>9.4879999999999995</v>
      </c>
    </row>
    <row r="62" spans="1:41">
      <c r="A62" s="7">
        <v>59</v>
      </c>
      <c r="B62" s="9" t="s">
        <v>45</v>
      </c>
      <c r="C62" s="9" t="s">
        <v>46</v>
      </c>
      <c r="D62" s="9" t="s">
        <v>45</v>
      </c>
      <c r="E62" s="9" t="s">
        <v>46</v>
      </c>
      <c r="F62" s="2" t="b">
        <f t="shared" si="8"/>
        <v>0</v>
      </c>
      <c r="G62" s="2" t="b">
        <f t="shared" si="6"/>
        <v>0</v>
      </c>
      <c r="H62" s="1" t="s">
        <v>298</v>
      </c>
      <c r="J62" s="3"/>
      <c r="M62" s="1">
        <f>PRODUCT(SUM(PRODUCT(R62,overview!$J$9),PRODUCT(W62,overview!$K$9),PRODUCT(AB62,overview!$L$9)),1/SUM(overview!$J$9:$L$9))</f>
        <v>0.99199999999999999</v>
      </c>
      <c r="N62" s="1">
        <f>PRODUCT(SUM(PRODUCT(S62,overview!$J$9),PRODUCT(X62,overview!$K$9),PRODUCT(AC62,overview!$L$9)),1/SUM(overview!$J$9:$L$9))</f>
        <v>2.008</v>
      </c>
      <c r="O62" s="1">
        <f t="shared" si="2"/>
        <v>14</v>
      </c>
      <c r="P62" s="1">
        <f t="shared" si="3"/>
        <v>4</v>
      </c>
      <c r="Q62" s="1">
        <f t="shared" si="7"/>
        <v>0.14114968696642002</v>
      </c>
      <c r="R62" s="1">
        <v>0.97099999999999997</v>
      </c>
      <c r="S62" s="1">
        <v>2.0289999999999999</v>
      </c>
      <c r="T62" s="1">
        <v>6</v>
      </c>
      <c r="U62" s="1">
        <v>2</v>
      </c>
      <c r="V62" s="1">
        <f t="shared" si="4"/>
        <v>0.15952028914079183</v>
      </c>
      <c r="W62" s="1">
        <v>1.0029999999999999</v>
      </c>
      <c r="X62" s="1">
        <v>1.9970000000000001</v>
      </c>
      <c r="Y62" s="1">
        <v>8</v>
      </c>
      <c r="Z62" s="1">
        <v>2</v>
      </c>
      <c r="AA62" s="1">
        <f t="shared" si="5"/>
        <v>0.12556334501752628</v>
      </c>
      <c r="AB62" s="1">
        <v>1</v>
      </c>
      <c r="AC62" s="1">
        <v>2</v>
      </c>
      <c r="AD62" s="1">
        <v>0</v>
      </c>
      <c r="AE62" s="1">
        <v>0</v>
      </c>
      <c r="AF62" s="1" t="e">
        <f t="shared" si="1"/>
        <v>#DIV/0!</v>
      </c>
      <c r="AH62" s="1">
        <f t="shared" si="9"/>
        <v>0.17464312333137449</v>
      </c>
      <c r="AI62" s="1">
        <f t="shared" si="10"/>
        <v>0.15675852095741394</v>
      </c>
      <c r="AJ62" s="1">
        <f t="shared" si="16"/>
        <v>0.39764594761506883</v>
      </c>
      <c r="AK62" s="1">
        <f t="shared" si="12"/>
        <v>6.7599102063367722</v>
      </c>
      <c r="AL62" s="1" t="b">
        <f t="shared" si="13"/>
        <v>0</v>
      </c>
      <c r="AM62" s="1">
        <f t="shared" si="14"/>
        <v>0.38191303463883186</v>
      </c>
      <c r="AN62" s="1" t="b">
        <f t="shared" si="15"/>
        <v>0</v>
      </c>
      <c r="AO62" s="1">
        <v>9.4879999999999995</v>
      </c>
    </row>
    <row r="63" spans="1:41">
      <c r="A63" s="7">
        <v>60</v>
      </c>
      <c r="B63" s="9" t="s">
        <v>90</v>
      </c>
      <c r="C63" s="9" t="s">
        <v>91</v>
      </c>
      <c r="D63" s="9" t="s">
        <v>77</v>
      </c>
      <c r="E63" s="9" t="s">
        <v>78</v>
      </c>
      <c r="F63" s="2" t="b">
        <f t="shared" si="8"/>
        <v>1</v>
      </c>
      <c r="G63" s="2" t="b">
        <f t="shared" si="6"/>
        <v>0</v>
      </c>
      <c r="H63" s="1" t="s">
        <v>298</v>
      </c>
      <c r="J63" s="3"/>
      <c r="K63" s="2" t="s">
        <v>34</v>
      </c>
      <c r="L63" s="2" t="s">
        <v>212</v>
      </c>
      <c r="M63" s="1">
        <f>PRODUCT(SUM(PRODUCT(R63,overview!$J$9),PRODUCT(W63,overview!$K$9),PRODUCT(AB63,overview!$L$9)),1/SUM(overview!$J$9:$L$9))</f>
        <v>0.38236585365853659</v>
      </c>
      <c r="N63" s="1">
        <f>PRODUCT(SUM(PRODUCT(S63,overview!$J$9),PRODUCT(X63,overview!$K$9),PRODUCT(AC63,overview!$L$9)),1/SUM(overview!$J$9:$L$9))</f>
        <v>2.6176341463414636</v>
      </c>
      <c r="O63" s="1">
        <f t="shared" si="2"/>
        <v>3</v>
      </c>
      <c r="P63" s="1">
        <f t="shared" si="3"/>
        <v>16</v>
      </c>
      <c r="Q63" s="1">
        <f t="shared" si="7"/>
        <v>0.77905636878084517</v>
      </c>
      <c r="R63" s="1">
        <v>3.7999999999999999E-2</v>
      </c>
      <c r="S63" s="1">
        <v>2.9620000000000002</v>
      </c>
      <c r="T63" s="1">
        <v>0</v>
      </c>
      <c r="U63" s="1">
        <v>2</v>
      </c>
      <c r="V63" s="1" t="e">
        <f t="shared" si="4"/>
        <v>#DIV/0!</v>
      </c>
      <c r="W63" s="1">
        <v>0.56599999999999995</v>
      </c>
      <c r="X63" s="1">
        <v>2.4340000000000002</v>
      </c>
      <c r="Y63" s="1">
        <v>3</v>
      </c>
      <c r="Z63" s="1">
        <v>11</v>
      </c>
      <c r="AA63" s="1">
        <f t="shared" si="5"/>
        <v>0.85264311147630767</v>
      </c>
      <c r="AB63" s="1">
        <v>0.42899999999999999</v>
      </c>
      <c r="AC63" s="1">
        <v>2.5710000000000002</v>
      </c>
      <c r="AD63" s="1">
        <v>0</v>
      </c>
      <c r="AE63" s="1">
        <v>3</v>
      </c>
      <c r="AF63" s="1" t="e">
        <f t="shared" si="1"/>
        <v>#DIV/0!</v>
      </c>
      <c r="AH63" s="1">
        <f t="shared" si="9"/>
        <v>0.24261822484559392</v>
      </c>
      <c r="AI63" s="1">
        <f t="shared" si="10"/>
        <v>0.14416377467248551</v>
      </c>
      <c r="AJ63" s="1">
        <f t="shared" si="16"/>
        <v>0.39764594761506883</v>
      </c>
      <c r="AK63" s="1">
        <f t="shared" si="12"/>
        <v>7.974157380957549</v>
      </c>
      <c r="AL63" s="1" t="b">
        <f t="shared" si="13"/>
        <v>0</v>
      </c>
      <c r="AM63" s="1">
        <f t="shared" si="14"/>
        <v>0.82830844561324657</v>
      </c>
      <c r="AN63" s="1" t="b">
        <f t="shared" si="15"/>
        <v>0</v>
      </c>
      <c r="AO63" s="1">
        <v>9.4879999999999995</v>
      </c>
    </row>
    <row r="64" spans="1:41">
      <c r="A64" s="7">
        <v>61</v>
      </c>
      <c r="B64" s="9" t="s">
        <v>49</v>
      </c>
      <c r="C64" s="9" t="s">
        <v>50</v>
      </c>
      <c r="D64" s="9" t="s">
        <v>41</v>
      </c>
      <c r="E64" s="9" t="s">
        <v>42</v>
      </c>
      <c r="F64" s="2" t="b">
        <f t="shared" si="8"/>
        <v>0</v>
      </c>
      <c r="G64" s="2" t="b">
        <f t="shared" si="6"/>
        <v>1</v>
      </c>
      <c r="H64" s="1" t="s">
        <v>298</v>
      </c>
      <c r="J64" s="3"/>
      <c r="M64" s="1">
        <f>PRODUCT(SUM(PRODUCT(R64,overview!$J$9),PRODUCT(W64,overview!$K$9),PRODUCT(AB64,overview!$L$9)),1/SUM(overview!$J$9:$L$9))</f>
        <v>0.3949268292682927</v>
      </c>
      <c r="N64" s="1">
        <f>PRODUCT(SUM(PRODUCT(S64,overview!$J$9),PRODUCT(X64,overview!$K$9),PRODUCT(AC64,overview!$L$9)),1/SUM(overview!$J$9:$L$9))</f>
        <v>2.6050731707317074</v>
      </c>
      <c r="O64" s="1">
        <f t="shared" si="2"/>
        <v>9</v>
      </c>
      <c r="P64" s="1">
        <f t="shared" si="3"/>
        <v>6</v>
      </c>
      <c r="Q64" s="1">
        <f t="shared" si="7"/>
        <v>0.10106608743414974</v>
      </c>
      <c r="R64" s="1">
        <v>0.34799999999999998</v>
      </c>
      <c r="S64" s="1">
        <v>2.6520000000000001</v>
      </c>
      <c r="T64" s="1">
        <v>2</v>
      </c>
      <c r="U64" s="1">
        <v>4</v>
      </c>
      <c r="V64" s="1">
        <f t="shared" si="4"/>
        <v>0.26244343891402711</v>
      </c>
      <c r="W64" s="1">
        <v>0.42</v>
      </c>
      <c r="X64" s="1">
        <v>2.58</v>
      </c>
      <c r="Y64" s="1">
        <v>7</v>
      </c>
      <c r="Z64" s="1">
        <v>1</v>
      </c>
      <c r="AA64" s="1">
        <f t="shared" si="5"/>
        <v>2.3255813953488368E-2</v>
      </c>
      <c r="AB64" s="1">
        <v>0.4</v>
      </c>
      <c r="AC64" s="1">
        <v>2.6</v>
      </c>
      <c r="AD64" s="1">
        <v>0</v>
      </c>
      <c r="AE64" s="1">
        <v>1</v>
      </c>
      <c r="AF64" s="1" t="e">
        <f t="shared" si="1"/>
        <v>#DIV/0!</v>
      </c>
      <c r="AH64" s="1">
        <f t="shared" si="9"/>
        <v>0.27324515959192264</v>
      </c>
      <c r="AI64" s="1">
        <f t="shared" si="10"/>
        <v>0.15774070822358793</v>
      </c>
      <c r="AJ64" s="1">
        <f t="shared" si="16"/>
        <v>0.32535404179389549</v>
      </c>
      <c r="AK64" s="1">
        <f t="shared" si="12"/>
        <v>7.4727030755745618</v>
      </c>
      <c r="AL64" s="1" t="b">
        <f t="shared" si="13"/>
        <v>0</v>
      </c>
      <c r="AM64" s="1">
        <f t="shared" si="14"/>
        <v>1.3908472575254309</v>
      </c>
      <c r="AN64" s="1" t="b">
        <f t="shared" si="15"/>
        <v>0</v>
      </c>
      <c r="AO64" s="1">
        <v>9.4879999999999995</v>
      </c>
    </row>
    <row r="65" spans="1:41">
      <c r="A65" s="7">
        <v>62</v>
      </c>
      <c r="B65" s="9" t="s">
        <v>32</v>
      </c>
      <c r="C65" s="9" t="s">
        <v>33</v>
      </c>
      <c r="D65" s="9" t="s">
        <v>32</v>
      </c>
      <c r="E65" s="9" t="s">
        <v>33</v>
      </c>
      <c r="F65" s="2" t="b">
        <f t="shared" si="8"/>
        <v>0</v>
      </c>
      <c r="G65" s="2" t="b">
        <f t="shared" si="6"/>
        <v>0</v>
      </c>
      <c r="H65" s="1" t="s">
        <v>298</v>
      </c>
      <c r="M65" s="1">
        <f>PRODUCT(SUM(PRODUCT(R65,overview!$J$9),PRODUCT(W65,overview!$K$9),PRODUCT(AB65,overview!$L$9)),1/SUM(overview!$J$9:$L$9))</f>
        <v>0.97941463414634145</v>
      </c>
      <c r="N65" s="1">
        <f>PRODUCT(SUM(PRODUCT(S65,overview!$J$9),PRODUCT(X65,overview!$K$9),PRODUCT(AC65,overview!$L$9)),1/SUM(overview!$J$9:$L$9))</f>
        <v>2.0205853658536586</v>
      </c>
      <c r="O65" s="1">
        <f t="shared" si="2"/>
        <v>13.7</v>
      </c>
      <c r="P65" s="1">
        <f t="shared" si="3"/>
        <v>7.3</v>
      </c>
      <c r="Q65" s="1">
        <f t="shared" si="7"/>
        <v>0.25828053571447451</v>
      </c>
      <c r="R65" s="1">
        <v>0.96199999999999997</v>
      </c>
      <c r="S65" s="1">
        <v>2.0379999999999998</v>
      </c>
      <c r="T65" s="1">
        <v>5</v>
      </c>
      <c r="U65" s="1">
        <v>2</v>
      </c>
      <c r="V65" s="1">
        <f t="shared" si="4"/>
        <v>0.18881256133464183</v>
      </c>
      <c r="W65" s="1">
        <v>0.98799999999999999</v>
      </c>
      <c r="X65" s="1">
        <v>2.012</v>
      </c>
      <c r="Y65" s="1">
        <v>8.6999999999999993</v>
      </c>
      <c r="Z65" s="1">
        <v>5.3</v>
      </c>
      <c r="AA65" s="1">
        <f t="shared" si="5"/>
        <v>0.29914764287836204</v>
      </c>
      <c r="AB65" s="1">
        <v>1</v>
      </c>
      <c r="AC65" s="1">
        <v>2</v>
      </c>
      <c r="AD65" s="1">
        <v>0</v>
      </c>
      <c r="AE65" s="1">
        <v>0</v>
      </c>
      <c r="AF65" s="1" t="e">
        <f t="shared" si="1"/>
        <v>#DIV/0!</v>
      </c>
      <c r="AH65" s="1">
        <f t="shared" si="9"/>
        <v>0.27638178231918165</v>
      </c>
      <c r="AI65" s="1">
        <f t="shared" si="10"/>
        <v>0.15316725760157174</v>
      </c>
      <c r="AJ65" s="1">
        <f t="shared" si="16"/>
        <v>0.47070714633324601</v>
      </c>
      <c r="AK65" s="1">
        <f t="shared" si="12"/>
        <v>5.635541787694474</v>
      </c>
      <c r="AL65" s="1" t="b">
        <f t="shared" si="13"/>
        <v>0</v>
      </c>
      <c r="AM65" s="1">
        <f t="shared" si="14"/>
        <v>2.123855813255858</v>
      </c>
      <c r="AN65" s="1" t="b">
        <f t="shared" si="15"/>
        <v>0</v>
      </c>
      <c r="AO65" s="1">
        <v>9.4879999999999995</v>
      </c>
    </row>
    <row r="66" spans="1:41">
      <c r="A66" s="7">
        <v>63</v>
      </c>
      <c r="B66" s="9" t="s">
        <v>90</v>
      </c>
      <c r="C66" s="9" t="s">
        <v>91</v>
      </c>
      <c r="D66" s="9" t="s">
        <v>90</v>
      </c>
      <c r="E66" s="9" t="s">
        <v>91</v>
      </c>
      <c r="F66" s="2" t="b">
        <f t="shared" si="8"/>
        <v>0</v>
      </c>
      <c r="G66" s="2" t="b">
        <f t="shared" si="6"/>
        <v>0</v>
      </c>
      <c r="H66" s="1" t="s">
        <v>298</v>
      </c>
      <c r="M66" s="1">
        <f>PRODUCT(SUM(PRODUCT(R66,overview!$J$9),PRODUCT(W66,overview!$K$9),PRODUCT(AB66,overview!$L$9)),1/SUM(overview!$J$9:$L$9))</f>
        <v>0.37575609756097561</v>
      </c>
      <c r="N66" s="1">
        <f>PRODUCT(SUM(PRODUCT(S66,overview!$J$9),PRODUCT(X66,overview!$K$9),PRODUCT(AC66,overview!$L$9)),1/SUM(overview!$J$9:$L$9))</f>
        <v>2.6242439024390243</v>
      </c>
      <c r="O66" s="1">
        <f t="shared" si="2"/>
        <v>6.5</v>
      </c>
      <c r="P66" s="1">
        <f t="shared" si="3"/>
        <v>16.5</v>
      </c>
      <c r="Q66" s="1">
        <f t="shared" si="7"/>
        <v>0.36347322770357515</v>
      </c>
      <c r="R66" s="1">
        <v>0.3</v>
      </c>
      <c r="S66" s="1">
        <v>2.7</v>
      </c>
      <c r="T66" s="1">
        <v>2.5</v>
      </c>
      <c r="U66" s="1">
        <v>5.5</v>
      </c>
      <c r="V66" s="1">
        <f t="shared" si="4"/>
        <v>0.24444444444444446</v>
      </c>
      <c r="W66" s="1">
        <v>0.43099999999999999</v>
      </c>
      <c r="X66" s="1">
        <v>2.569</v>
      </c>
      <c r="Y66" s="1">
        <v>4</v>
      </c>
      <c r="Z66" s="1">
        <v>11</v>
      </c>
      <c r="AA66" s="1">
        <f t="shared" si="5"/>
        <v>0.46136629038536403</v>
      </c>
      <c r="AB66" s="1">
        <v>0</v>
      </c>
      <c r="AC66" s="1">
        <v>3</v>
      </c>
      <c r="AD66" s="1">
        <v>0</v>
      </c>
      <c r="AE66" s="1">
        <v>0</v>
      </c>
      <c r="AF66" s="1" t="e">
        <f t="shared" si="1"/>
        <v>#DIV/0!</v>
      </c>
      <c r="AH66" s="1">
        <f t="shared" si="9"/>
        <v>0.28181218590872448</v>
      </c>
      <c r="AI66" s="1">
        <f t="shared" si="10"/>
        <v>0.17040156738663279</v>
      </c>
      <c r="AJ66" s="1">
        <f t="shared" si="16"/>
        <v>0.27211749739794144</v>
      </c>
      <c r="AK66" s="1">
        <f t="shared" si="12"/>
        <v>2.2150451210245743</v>
      </c>
      <c r="AL66" s="1" t="b">
        <f t="shared" si="13"/>
        <v>0</v>
      </c>
      <c r="AM66" s="1">
        <f t="shared" si="14"/>
        <v>1.9505969501529616</v>
      </c>
      <c r="AN66" s="1" t="b">
        <f t="shared" si="15"/>
        <v>0</v>
      </c>
      <c r="AO66" s="1">
        <v>9.4879999999999995</v>
      </c>
    </row>
    <row r="67" spans="1:41">
      <c r="A67" s="7">
        <v>64</v>
      </c>
      <c r="B67" s="9" t="s">
        <v>69</v>
      </c>
      <c r="C67" s="9" t="s">
        <v>70</v>
      </c>
      <c r="D67" s="9" t="s">
        <v>89</v>
      </c>
      <c r="E67" s="9" t="s">
        <v>70</v>
      </c>
      <c r="F67" s="2" t="b">
        <f t="shared" si="8"/>
        <v>1</v>
      </c>
      <c r="G67" s="2" t="b">
        <f t="shared" si="6"/>
        <v>1</v>
      </c>
      <c r="H67" s="1" t="s">
        <v>298</v>
      </c>
      <c r="J67" s="2"/>
      <c r="M67" s="1">
        <f>PRODUCT(SUM(PRODUCT(R67,overview!$J$9),PRODUCT(W67,overview!$K$9),PRODUCT(AB67,overview!$L$9)),1/SUM(overview!$J$9:$L$9))</f>
        <v>0.98702439024390254</v>
      </c>
      <c r="N67" s="1">
        <f>PRODUCT(SUM(PRODUCT(S67,overview!$J$9),PRODUCT(X67,overview!$K$9),PRODUCT(AC67,overview!$L$9)),1/SUM(overview!$J$9:$L$9))</f>
        <v>2.0129756097560976</v>
      </c>
      <c r="O67" s="1">
        <f t="shared" si="2"/>
        <v>10</v>
      </c>
      <c r="P67" s="1">
        <f t="shared" si="3"/>
        <v>2</v>
      </c>
      <c r="Q67" s="1">
        <f t="shared" si="7"/>
        <v>9.8066204623661141E-2</v>
      </c>
      <c r="R67" s="1">
        <v>0.96199999999999997</v>
      </c>
      <c r="S67" s="1">
        <v>2.0379999999999998</v>
      </c>
      <c r="T67" s="1">
        <v>3</v>
      </c>
      <c r="U67" s="1">
        <v>2</v>
      </c>
      <c r="V67" s="1">
        <f t="shared" si="4"/>
        <v>0.31468760222440306</v>
      </c>
      <c r="W67" s="1">
        <v>1</v>
      </c>
      <c r="X67" s="1">
        <v>2</v>
      </c>
      <c r="Y67" s="1">
        <v>6</v>
      </c>
      <c r="Z67" s="1">
        <v>0</v>
      </c>
      <c r="AA67" s="1">
        <f t="shared" si="5"/>
        <v>0</v>
      </c>
      <c r="AB67" s="1">
        <v>1</v>
      </c>
      <c r="AC67" s="1">
        <v>2</v>
      </c>
      <c r="AD67" s="1">
        <v>1</v>
      </c>
      <c r="AE67" s="1">
        <v>0</v>
      </c>
      <c r="AF67" s="1">
        <f t="shared" ref="AF67:AF130" si="17">PRODUCT(AE67,1/AD67,1/AC67,AB67)</f>
        <v>0</v>
      </c>
      <c r="AH67" s="1">
        <f t="shared" si="9"/>
        <v>0.29892589863895452</v>
      </c>
      <c r="AI67" s="1">
        <f t="shared" si="10"/>
        <v>0.16723460915052774</v>
      </c>
      <c r="AJ67" s="1">
        <f t="shared" si="16"/>
        <v>0.27211749739794144</v>
      </c>
      <c r="AK67" s="1">
        <f t="shared" si="12"/>
        <v>1.1181355003268099</v>
      </c>
      <c r="AL67" s="1" t="b">
        <f t="shared" si="13"/>
        <v>0</v>
      </c>
      <c r="AM67" s="1">
        <f t="shared" si="14"/>
        <v>2.2866699881302166</v>
      </c>
      <c r="AN67" s="1" t="b">
        <f t="shared" si="15"/>
        <v>0</v>
      </c>
      <c r="AO67" s="1">
        <v>9.4879999999999995</v>
      </c>
    </row>
    <row r="68" spans="1:41">
      <c r="A68" s="7">
        <v>65</v>
      </c>
      <c r="B68" s="9" t="s">
        <v>49</v>
      </c>
      <c r="C68" s="9" t="s">
        <v>50</v>
      </c>
      <c r="D68" s="9" t="s">
        <v>49</v>
      </c>
      <c r="E68" s="9" t="s">
        <v>50</v>
      </c>
      <c r="F68" s="2" t="b">
        <f t="shared" si="8"/>
        <v>0</v>
      </c>
      <c r="G68" s="2" t="b">
        <f t="shared" si="6"/>
        <v>0</v>
      </c>
      <c r="H68" s="1" t="s">
        <v>298</v>
      </c>
      <c r="J68" s="2"/>
      <c r="M68" s="1">
        <f>PRODUCT(SUM(PRODUCT(R68,overview!$J$9),PRODUCT(W68,overview!$K$9),PRODUCT(AB68,overview!$L$9)),1/SUM(overview!$J$9:$L$9))</f>
        <v>0.36851219512195121</v>
      </c>
      <c r="N68" s="1">
        <f>PRODUCT(SUM(PRODUCT(S68,overview!$J$9),PRODUCT(X68,overview!$K$9),PRODUCT(AC68,overview!$L$9)),1/SUM(overview!$J$9:$L$9))</f>
        <v>2.6314878048780486</v>
      </c>
      <c r="O68" s="1">
        <f t="shared" ref="O68:O131" si="18">SUM(T68,Y68,AD68)</f>
        <v>8</v>
      </c>
      <c r="P68" s="1">
        <f t="shared" ref="P68:P131" si="19">SUM(U68,Z68,AE68)</f>
        <v>6</v>
      </c>
      <c r="Q68" s="1">
        <f t="shared" si="7"/>
        <v>0.10502961322075058</v>
      </c>
      <c r="R68" s="1">
        <v>0.34599999999999997</v>
      </c>
      <c r="S68" s="1">
        <v>2.6539999999999999</v>
      </c>
      <c r="T68" s="1">
        <v>2</v>
      </c>
      <c r="U68" s="1">
        <v>2</v>
      </c>
      <c r="V68" s="1">
        <f t="shared" ref="V68:V131" si="20">PRODUCT(U68,1/T68,1/S68,R68)</f>
        <v>0.13036925395629237</v>
      </c>
      <c r="W68" s="1">
        <v>0.38200000000000001</v>
      </c>
      <c r="X68" s="1">
        <v>2.6179999999999999</v>
      </c>
      <c r="Y68" s="1">
        <v>6</v>
      </c>
      <c r="Z68" s="1">
        <v>4</v>
      </c>
      <c r="AA68" s="1">
        <f t="shared" ref="AA68:AA131" si="21">PRODUCT(Z68,1/Y68,1/X68,W68)</f>
        <v>9.7275273745861993E-2</v>
      </c>
      <c r="AB68" s="1">
        <v>0.33300000000000002</v>
      </c>
      <c r="AC68" s="1">
        <v>2.6669999999999998</v>
      </c>
      <c r="AD68" s="1">
        <v>0</v>
      </c>
      <c r="AE68" s="1">
        <v>0</v>
      </c>
      <c r="AF68" s="1" t="e">
        <f t="shared" si="17"/>
        <v>#DIV/0!</v>
      </c>
      <c r="AH68" s="1">
        <f t="shared" si="9"/>
        <v>0.24811674248845927</v>
      </c>
      <c r="AI68" s="1">
        <f t="shared" si="10"/>
        <v>0.16616878267363702</v>
      </c>
      <c r="AJ68" s="1">
        <f t="shared" si="16"/>
        <v>7.5187229010642495E-2</v>
      </c>
      <c r="AK68" s="1">
        <f t="shared" si="12"/>
        <v>3.5384721643048123E-2</v>
      </c>
      <c r="AL68" s="1" t="b">
        <f t="shared" si="13"/>
        <v>0</v>
      </c>
      <c r="AM68" s="1">
        <f t="shared" si="14"/>
        <v>2.7630644063402188</v>
      </c>
      <c r="AN68" s="1" t="b">
        <f t="shared" si="15"/>
        <v>0</v>
      </c>
      <c r="AO68" s="1">
        <v>9.4879999999999995</v>
      </c>
    </row>
    <row r="69" spans="1:41">
      <c r="A69" s="7">
        <v>66</v>
      </c>
      <c r="B69" s="9" t="s">
        <v>90</v>
      </c>
      <c r="C69" s="9" t="s">
        <v>91</v>
      </c>
      <c r="D69" s="9" t="s">
        <v>90</v>
      </c>
      <c r="E69" s="9" t="s">
        <v>91</v>
      </c>
      <c r="F69" s="2" t="b">
        <f t="shared" si="8"/>
        <v>0</v>
      </c>
      <c r="G69" s="2" t="b">
        <f t="shared" ref="G69:G132" si="22">AND(NOT(D69=B69),OR(D69="CAT",D69="CAC",D69="ATA",D69="ATT",D69="TTA",D69="ATG",D69="CCG",D69="AGA",D69="CGG",D69="AGG",D69="CGA",D69="CGC",D69="TCC",D69="ACG",D69="ACC",D69="GTA",D69="TGG",D69="TAT",B69="GAA",B69="GAT",B69="GAG",B69="AAG",B69="AAA",B69="CTA",B69="CTT",B69="CTC",B69="AAC",B69="CCA",B69="CCT",B69="CAG",B69="CAA",B69="CGT",B69="AGT",B69="AGC",B69="TCA",B69="TCT",B69="GTC"))</f>
        <v>0</v>
      </c>
      <c r="H69" s="1" t="s">
        <v>298</v>
      </c>
      <c r="J69" s="3"/>
      <c r="M69" s="1">
        <f>PRODUCT(SUM(PRODUCT(R69,overview!$J$9),PRODUCT(W69,overview!$K$9),PRODUCT(AB69,overview!$L$9)),1/SUM(overview!$J$9:$L$9))</f>
        <v>0.47560975609756101</v>
      </c>
      <c r="N69" s="1">
        <f>PRODUCT(SUM(PRODUCT(S69,overview!$J$9),PRODUCT(X69,overview!$K$9),PRODUCT(AC69,overview!$L$9)),1/SUM(overview!$J$9:$L$9))</f>
        <v>2.524390243902439</v>
      </c>
      <c r="O69" s="1">
        <f t="shared" si="18"/>
        <v>6</v>
      </c>
      <c r="P69" s="1">
        <f t="shared" si="19"/>
        <v>15</v>
      </c>
      <c r="Q69" s="1">
        <f t="shared" ref="Q69:Q132" si="23">PRODUCT(P69,1/O69,1/$N69,$M69)</f>
        <v>0.47101449275362323</v>
      </c>
      <c r="R69" s="1">
        <v>0</v>
      </c>
      <c r="S69" s="1">
        <v>3</v>
      </c>
      <c r="T69" s="1">
        <v>0</v>
      </c>
      <c r="U69" s="1">
        <v>0</v>
      </c>
      <c r="V69" s="1" t="e">
        <f t="shared" si="20"/>
        <v>#DIV/0!</v>
      </c>
      <c r="W69" s="1">
        <v>0.75</v>
      </c>
      <c r="X69" s="1">
        <v>2.25</v>
      </c>
      <c r="Y69" s="1">
        <v>6</v>
      </c>
      <c r="Z69" s="1">
        <v>15</v>
      </c>
      <c r="AA69" s="1">
        <f t="shared" si="21"/>
        <v>0.83333333333333337</v>
      </c>
      <c r="AB69" s="1">
        <v>0</v>
      </c>
      <c r="AC69" s="1">
        <v>3</v>
      </c>
      <c r="AD69" s="1">
        <v>0</v>
      </c>
      <c r="AE69" s="1">
        <v>0</v>
      </c>
      <c r="AF69" s="1" t="e">
        <f t="shared" si="17"/>
        <v>#DIV/0!</v>
      </c>
      <c r="AH69" s="1">
        <f t="shared" si="9"/>
        <v>0.29970311904294444</v>
      </c>
      <c r="AI69" s="1">
        <f t="shared" si="10"/>
        <v>0.14307869417652358</v>
      </c>
      <c r="AJ69" s="1">
        <f t="shared" si="16"/>
        <v>0.13290270488494144</v>
      </c>
      <c r="AK69" s="1">
        <f t="shared" si="12"/>
        <v>1.7876577790408353E-3</v>
      </c>
      <c r="AL69" s="1" t="b">
        <f t="shared" si="13"/>
        <v>0</v>
      </c>
      <c r="AM69" s="1">
        <f t="shared" si="14"/>
        <v>3.5029018919706054</v>
      </c>
      <c r="AN69" s="1" t="b">
        <f t="shared" si="15"/>
        <v>0</v>
      </c>
      <c r="AO69" s="1">
        <v>9.4879999999999995</v>
      </c>
    </row>
    <row r="70" spans="1:41">
      <c r="A70" s="7">
        <v>67</v>
      </c>
      <c r="B70" s="9" t="s">
        <v>56</v>
      </c>
      <c r="C70" s="9" t="s">
        <v>31</v>
      </c>
      <c r="D70" s="9" t="s">
        <v>30</v>
      </c>
      <c r="E70" s="9" t="s">
        <v>31</v>
      </c>
      <c r="F70" s="2" t="b">
        <f t="shared" si="8"/>
        <v>0</v>
      </c>
      <c r="G70" s="2" t="b">
        <f t="shared" si="22"/>
        <v>0</v>
      </c>
      <c r="H70" s="1" t="s">
        <v>298</v>
      </c>
      <c r="J70" s="2"/>
      <c r="M70" s="1">
        <f>PRODUCT(SUM(PRODUCT(R70,overview!$J$9),PRODUCT(W70,overview!$K$9),PRODUCT(AB70,overview!$L$9)),1/SUM(overview!$J$9:$L$9))</f>
        <v>1.0722926829268293</v>
      </c>
      <c r="N70" s="1">
        <f>PRODUCT(SUM(PRODUCT(S70,overview!$J$9),PRODUCT(X70,overview!$K$9),PRODUCT(AC70,overview!$L$9)),1/SUM(overview!$J$9:$L$9))</f>
        <v>1.9277073170731709</v>
      </c>
      <c r="O70" s="1">
        <f t="shared" si="18"/>
        <v>17</v>
      </c>
      <c r="P70" s="1">
        <f t="shared" si="19"/>
        <v>8</v>
      </c>
      <c r="Q70" s="1">
        <f t="shared" si="23"/>
        <v>0.26176604555481792</v>
      </c>
      <c r="R70" s="1">
        <v>1</v>
      </c>
      <c r="S70" s="1">
        <v>2</v>
      </c>
      <c r="T70" s="1">
        <v>7</v>
      </c>
      <c r="U70" s="1">
        <v>4</v>
      </c>
      <c r="V70" s="1">
        <f t="shared" si="20"/>
        <v>0.2857142857142857</v>
      </c>
      <c r="W70" s="1">
        <v>1.1140000000000001</v>
      </c>
      <c r="X70" s="1">
        <v>1.8859999999999999</v>
      </c>
      <c r="Y70" s="1">
        <v>9</v>
      </c>
      <c r="Z70" s="1">
        <v>4</v>
      </c>
      <c r="AA70" s="1">
        <f t="shared" si="21"/>
        <v>0.26251914693059974</v>
      </c>
      <c r="AB70" s="1">
        <v>1</v>
      </c>
      <c r="AC70" s="1">
        <v>2</v>
      </c>
      <c r="AD70" s="1">
        <v>1</v>
      </c>
      <c r="AE70" s="1">
        <v>0</v>
      </c>
      <c r="AF70" s="1">
        <f t="shared" si="17"/>
        <v>0</v>
      </c>
      <c r="AH70" s="1">
        <f t="shared" si="9"/>
        <v>0.33094576286740296</v>
      </c>
      <c r="AI70" s="1">
        <f t="shared" si="10"/>
        <v>0.14930646716115492</v>
      </c>
      <c r="AJ70" s="1">
        <f t="shared" si="16"/>
        <v>0.11892911899988208</v>
      </c>
      <c r="AK70" s="1">
        <f t="shared" si="12"/>
        <v>4.0137438358601799E-2</v>
      </c>
      <c r="AL70" s="1" t="b">
        <f t="shared" si="13"/>
        <v>0</v>
      </c>
      <c r="AM70" s="1">
        <f t="shared" si="14"/>
        <v>4.9958236008524421</v>
      </c>
      <c r="AN70" s="1" t="b">
        <f t="shared" si="15"/>
        <v>0</v>
      </c>
      <c r="AO70" s="1">
        <v>9.4879999999999995</v>
      </c>
    </row>
    <row r="71" spans="1:41">
      <c r="A71" s="7">
        <v>68</v>
      </c>
      <c r="B71" s="9" t="s">
        <v>67</v>
      </c>
      <c r="C71" s="9" t="s">
        <v>37</v>
      </c>
      <c r="D71" s="9" t="s">
        <v>67</v>
      </c>
      <c r="E71" s="9" t="s">
        <v>37</v>
      </c>
      <c r="F71" s="2" t="b">
        <f t="shared" ref="F71:F134" si="24">AND(NOT(B71=D71),OR(B71="CAT",B71="CAC",B71="ATA",B71="ATT",B71="TTA",B71="ATG",B71="CCG",B71="AGA",B71="CGG",B71="AGG",B71="CGA",B71="CGC",B71="TCC",B71="ACG",B71="ACC",B71="GTA",B71="TGG",B71="TAT",D71="GAA",D71="GAT",D71="GAG",D71="AAG",D71="AAA",D71="CTA",D71="CTT",D71="CTC",D71="AAC",D71="CCA",D71="CCT",D71="CAG",D71="CAA",D71="CGT",D71="AGT",D71="AGC",D71="TCA",D71="TCT",D71="GTC"))</f>
        <v>0</v>
      </c>
      <c r="G71" s="2" t="b">
        <f t="shared" si="22"/>
        <v>0</v>
      </c>
      <c r="H71" s="1" t="s">
        <v>298</v>
      </c>
      <c r="M71" s="1">
        <f>PRODUCT(SUM(PRODUCT(R71,overview!$J$9),PRODUCT(W71,overview!$K$9),PRODUCT(AB71,overview!$L$9)),1/SUM(overview!$J$9:$L$9))</f>
        <v>0.92892682926829273</v>
      </c>
      <c r="N71" s="1">
        <f>PRODUCT(SUM(PRODUCT(S71,overview!$J$9),PRODUCT(X71,overview!$K$9),PRODUCT(AC71,overview!$L$9)),1/SUM(overview!$J$9:$L$9))</f>
        <v>2.0710731707317076</v>
      </c>
      <c r="O71" s="1">
        <f t="shared" si="18"/>
        <v>16</v>
      </c>
      <c r="P71" s="1">
        <f t="shared" si="19"/>
        <v>4</v>
      </c>
      <c r="Q71" s="1">
        <f t="shared" si="23"/>
        <v>0.1121310973455496</v>
      </c>
      <c r="R71" s="1">
        <v>1.1439999999999999</v>
      </c>
      <c r="S71" s="1">
        <v>1.8560000000000001</v>
      </c>
      <c r="T71" s="1">
        <v>10</v>
      </c>
      <c r="U71" s="1">
        <v>0</v>
      </c>
      <c r="V71" s="1">
        <f t="shared" si="20"/>
        <v>0</v>
      </c>
      <c r="W71" s="1">
        <v>0.82</v>
      </c>
      <c r="X71" s="1">
        <v>2.1800000000000002</v>
      </c>
      <c r="Y71" s="1">
        <v>6</v>
      </c>
      <c r="Z71" s="1">
        <v>4</v>
      </c>
      <c r="AA71" s="1">
        <f t="shared" si="21"/>
        <v>0.25076452599388377</v>
      </c>
      <c r="AB71" s="1">
        <v>0.75</v>
      </c>
      <c r="AC71" s="1">
        <v>2.25</v>
      </c>
      <c r="AD71" s="1">
        <v>0</v>
      </c>
      <c r="AE71" s="1">
        <v>0</v>
      </c>
      <c r="AF71" s="1" t="e">
        <f t="shared" si="17"/>
        <v>#DIV/0!</v>
      </c>
      <c r="AH71" s="1">
        <f t="shared" si="9"/>
        <v>0.30568444010135454</v>
      </c>
      <c r="AI71" s="1">
        <f t="shared" si="10"/>
        <v>0.12995027778181092</v>
      </c>
      <c r="AJ71" s="1">
        <f t="shared" si="16"/>
        <v>0.14016450464459634</v>
      </c>
      <c r="AK71" s="1">
        <f t="shared" si="12"/>
        <v>1.3822744613364812</v>
      </c>
      <c r="AL71" s="1" t="b">
        <f t="shared" si="13"/>
        <v>0</v>
      </c>
      <c r="AM71" s="1">
        <f t="shared" si="14"/>
        <v>7.5680111906726246</v>
      </c>
      <c r="AN71" s="1" t="b">
        <f t="shared" si="15"/>
        <v>0</v>
      </c>
      <c r="AO71" s="1">
        <v>9.4879999999999995</v>
      </c>
    </row>
    <row r="72" spans="1:41">
      <c r="A72" s="7">
        <v>69</v>
      </c>
      <c r="B72" s="9" t="s">
        <v>47</v>
      </c>
      <c r="C72" s="9" t="s">
        <v>48</v>
      </c>
      <c r="D72" s="9" t="s">
        <v>62</v>
      </c>
      <c r="E72" s="9" t="s">
        <v>48</v>
      </c>
      <c r="F72" s="2" t="b">
        <f t="shared" si="24"/>
        <v>1</v>
      </c>
      <c r="G72" s="2" t="b">
        <f t="shared" si="22"/>
        <v>0</v>
      </c>
      <c r="H72" s="1" t="s">
        <v>298</v>
      </c>
      <c r="J72" s="3"/>
      <c r="M72" s="1">
        <f>PRODUCT(SUM(PRODUCT(R72,overview!$J$9),PRODUCT(W72,overview!$K$9),PRODUCT(AB72,overview!$L$9)),1/SUM(overview!$J$9:$L$9))</f>
        <v>1.0116829268292684</v>
      </c>
      <c r="N72" s="1">
        <f>PRODUCT(SUM(PRODUCT(S72,overview!$J$9),PRODUCT(X72,overview!$K$9),PRODUCT(AC72,overview!$L$9)),1/SUM(overview!$J$9:$L$9))</f>
        <v>1.9883170731707318</v>
      </c>
      <c r="O72" s="1">
        <f t="shared" si="18"/>
        <v>19</v>
      </c>
      <c r="P72" s="1">
        <f t="shared" si="19"/>
        <v>7</v>
      </c>
      <c r="Q72" s="1">
        <f t="shared" si="23"/>
        <v>0.18745767154604659</v>
      </c>
      <c r="R72" s="1">
        <v>0.86399999999999999</v>
      </c>
      <c r="S72" s="1">
        <v>2.1360000000000001</v>
      </c>
      <c r="T72" s="1">
        <v>7</v>
      </c>
      <c r="U72" s="1">
        <v>5</v>
      </c>
      <c r="V72" s="1">
        <f t="shared" si="20"/>
        <v>0.2889245585874799</v>
      </c>
      <c r="W72" s="1">
        <v>1.0860000000000001</v>
      </c>
      <c r="X72" s="1">
        <v>1.9139999999999999</v>
      </c>
      <c r="Y72" s="1">
        <v>10</v>
      </c>
      <c r="Z72" s="1">
        <v>2</v>
      </c>
      <c r="AA72" s="1">
        <f t="shared" si="21"/>
        <v>0.11347962382445143</v>
      </c>
      <c r="AB72" s="1">
        <v>1.147</v>
      </c>
      <c r="AC72" s="1">
        <v>1.853</v>
      </c>
      <c r="AD72" s="1">
        <v>2</v>
      </c>
      <c r="AE72" s="1">
        <v>0</v>
      </c>
      <c r="AF72" s="1">
        <f t="shared" si="17"/>
        <v>0</v>
      </c>
      <c r="AH72" s="1">
        <f t="shared" ref="AH72:AH135" si="25">(SUM(Z68:Z78)*SUM(W68:W78))/(SUM(Y68:Y78)*SUM(X68:X78))</f>
        <v>0.34384496301817546</v>
      </c>
      <c r="AI72" s="1">
        <f t="shared" ref="AI72:AI135" si="26">(SUM(U68:U78)*SUM(R68:R78))/(SUM(T68:T78)*SUM(S68:S78))</f>
        <v>0.10648119418760373</v>
      </c>
      <c r="AJ72" s="1">
        <f t="shared" si="16"/>
        <v>0.30249447426586679</v>
      </c>
      <c r="AK72" s="1">
        <f t="shared" si="12"/>
        <v>4.4053397700112518</v>
      </c>
      <c r="AL72" s="1" t="b">
        <f t="shared" si="13"/>
        <v>0</v>
      </c>
      <c r="AM72" s="1">
        <f t="shared" si="14"/>
        <v>8.4724576169586481</v>
      </c>
      <c r="AN72" s="1" t="b">
        <f t="shared" si="15"/>
        <v>0</v>
      </c>
      <c r="AO72" s="1">
        <v>9.4879999999999995</v>
      </c>
    </row>
    <row r="73" spans="1:41">
      <c r="A73" s="7">
        <v>70</v>
      </c>
      <c r="B73" s="9" t="s">
        <v>45</v>
      </c>
      <c r="C73" s="9" t="s">
        <v>46</v>
      </c>
      <c r="D73" s="9" t="s">
        <v>45</v>
      </c>
      <c r="E73" s="9" t="s">
        <v>46</v>
      </c>
      <c r="F73" s="2" t="b">
        <f t="shared" si="24"/>
        <v>0</v>
      </c>
      <c r="G73" s="2" t="b">
        <f t="shared" si="22"/>
        <v>0</v>
      </c>
      <c r="H73" s="1" t="s">
        <v>298</v>
      </c>
      <c r="M73" s="1">
        <f>PRODUCT(SUM(PRODUCT(R73,overview!$J$9),PRODUCT(W73,overview!$K$9),PRODUCT(AB73,overview!$L$9)),1/SUM(overview!$J$9:$L$9))</f>
        <v>1.0197073170731707</v>
      </c>
      <c r="N73" s="1">
        <f>PRODUCT(SUM(PRODUCT(S73,overview!$J$9),PRODUCT(X73,overview!$K$9),PRODUCT(AC73,overview!$L$9)),1/SUM(overview!$J$9:$L$9))</f>
        <v>1.9802926829268295</v>
      </c>
      <c r="O73" s="1">
        <f t="shared" si="18"/>
        <v>8</v>
      </c>
      <c r="P73" s="1">
        <f t="shared" si="19"/>
        <v>2</v>
      </c>
      <c r="Q73" s="1">
        <f t="shared" si="23"/>
        <v>0.12873189476795743</v>
      </c>
      <c r="R73" s="1">
        <v>1.0149999999999999</v>
      </c>
      <c r="S73" s="1">
        <v>1.9850000000000001</v>
      </c>
      <c r="T73" s="1">
        <v>4</v>
      </c>
      <c r="U73" s="1">
        <v>0</v>
      </c>
      <c r="V73" s="1">
        <f t="shared" si="20"/>
        <v>0</v>
      </c>
      <c r="W73" s="1">
        <v>1.0229999999999999</v>
      </c>
      <c r="X73" s="1">
        <v>1.9770000000000001</v>
      </c>
      <c r="Y73" s="1">
        <v>4</v>
      </c>
      <c r="Z73" s="1">
        <v>2</v>
      </c>
      <c r="AA73" s="1">
        <f t="shared" si="21"/>
        <v>0.25872534142640363</v>
      </c>
      <c r="AB73" s="1">
        <v>1</v>
      </c>
      <c r="AC73" s="1">
        <v>2</v>
      </c>
      <c r="AD73" s="1">
        <v>0</v>
      </c>
      <c r="AE73" s="1">
        <v>0</v>
      </c>
      <c r="AF73" s="1" t="e">
        <f t="shared" si="17"/>
        <v>#DIV/0!</v>
      </c>
      <c r="AH73" s="1">
        <f t="shared" si="25"/>
        <v>0.36572459891656595</v>
      </c>
      <c r="AI73" s="1">
        <f t="shared" si="26"/>
        <v>0.12346164357171978</v>
      </c>
      <c r="AJ73" s="1">
        <f t="shared" si="16"/>
        <v>0.38243499940638725</v>
      </c>
      <c r="AK73" s="1">
        <f t="shared" si="12"/>
        <v>11.793841171133975</v>
      </c>
      <c r="AL73" s="1" t="b">
        <f t="shared" si="13"/>
        <v>1</v>
      </c>
      <c r="AM73" s="1">
        <f t="shared" si="14"/>
        <v>9.6421909141505164</v>
      </c>
      <c r="AN73" s="1" t="b">
        <f t="shared" si="15"/>
        <v>1</v>
      </c>
      <c r="AO73" s="1">
        <v>9.4879999999999995</v>
      </c>
    </row>
    <row r="74" spans="1:41">
      <c r="A74" s="7">
        <v>71</v>
      </c>
      <c r="B74" s="9" t="s">
        <v>32</v>
      </c>
      <c r="C74" s="9" t="s">
        <v>33</v>
      </c>
      <c r="D74" s="9" t="s">
        <v>32</v>
      </c>
      <c r="E74" s="9" t="s">
        <v>33</v>
      </c>
      <c r="F74" s="2" t="b">
        <f t="shared" si="24"/>
        <v>0</v>
      </c>
      <c r="G74" s="2" t="b">
        <f t="shared" si="22"/>
        <v>0</v>
      </c>
      <c r="H74" s="2" t="s">
        <v>298</v>
      </c>
      <c r="I74" s="2"/>
      <c r="J74" s="2"/>
      <c r="M74" s="1">
        <f>PRODUCT(SUM(PRODUCT(R74,overview!$J$9),PRODUCT(W74,overview!$K$9),PRODUCT(AB74,overview!$L$9)),1/SUM(overview!$J$9:$L$9))</f>
        <v>0.96278048780487813</v>
      </c>
      <c r="N74" s="1">
        <f>PRODUCT(SUM(PRODUCT(S74,overview!$J$9),PRODUCT(X74,overview!$K$9),PRODUCT(AC74,overview!$L$9)),1/SUM(overview!$J$9:$L$9))</f>
        <v>2.0372195121951218</v>
      </c>
      <c r="O74" s="1">
        <f t="shared" si="18"/>
        <v>20</v>
      </c>
      <c r="P74" s="1">
        <f t="shared" si="19"/>
        <v>6</v>
      </c>
      <c r="Q74" s="1">
        <f t="shared" si="23"/>
        <v>0.14177860785863089</v>
      </c>
      <c r="R74" s="1">
        <v>0.89100000000000001</v>
      </c>
      <c r="S74" s="1">
        <v>2.109</v>
      </c>
      <c r="T74" s="1">
        <v>9</v>
      </c>
      <c r="U74" s="1">
        <v>3</v>
      </c>
      <c r="V74" s="1">
        <f t="shared" si="20"/>
        <v>0.14082503556187767</v>
      </c>
      <c r="W74" s="1">
        <v>1</v>
      </c>
      <c r="X74" s="1">
        <v>2</v>
      </c>
      <c r="Y74" s="1">
        <v>11</v>
      </c>
      <c r="Z74" s="1">
        <v>3</v>
      </c>
      <c r="AA74" s="1">
        <f t="shared" si="21"/>
        <v>0.13636363636363635</v>
      </c>
      <c r="AB74" s="1">
        <v>1</v>
      </c>
      <c r="AC74" s="1">
        <v>2</v>
      </c>
      <c r="AD74" s="1">
        <v>0</v>
      </c>
      <c r="AE74" s="1">
        <v>0</v>
      </c>
      <c r="AF74" s="1" t="e">
        <f t="shared" si="17"/>
        <v>#DIV/0!</v>
      </c>
      <c r="AH74" s="1">
        <f t="shared" si="25"/>
        <v>0.33838222198637902</v>
      </c>
      <c r="AI74" s="1">
        <f t="shared" si="26"/>
        <v>0.13256592406312059</v>
      </c>
      <c r="AJ74" s="1">
        <f t="shared" si="16"/>
        <v>0.44969920474679637</v>
      </c>
      <c r="AK74" s="1">
        <f t="shared" si="12"/>
        <v>25.47778430289042</v>
      </c>
      <c r="AL74" s="1" t="b">
        <f t="shared" si="13"/>
        <v>1</v>
      </c>
      <c r="AM74" s="1">
        <f t="shared" si="14"/>
        <v>10.051424283317658</v>
      </c>
      <c r="AN74" s="1" t="b">
        <f t="shared" si="15"/>
        <v>1</v>
      </c>
      <c r="AO74" s="1">
        <v>9.4879999999999995</v>
      </c>
    </row>
    <row r="75" spans="1:41">
      <c r="A75" s="7">
        <v>72</v>
      </c>
      <c r="B75" s="9" t="s">
        <v>60</v>
      </c>
      <c r="C75" s="9" t="s">
        <v>61</v>
      </c>
      <c r="D75" s="9" t="s">
        <v>32</v>
      </c>
      <c r="E75" s="9" t="s">
        <v>33</v>
      </c>
      <c r="F75" s="2" t="b">
        <f t="shared" si="24"/>
        <v>0</v>
      </c>
      <c r="G75" s="2" t="b">
        <f t="shared" si="22"/>
        <v>0</v>
      </c>
      <c r="H75" s="1" t="s">
        <v>298</v>
      </c>
      <c r="J75" s="2"/>
      <c r="M75" s="1">
        <f>PRODUCT(SUM(PRODUCT(R75,overview!$J$9),PRODUCT(W75,overview!$K$9),PRODUCT(AB75,overview!$L$9)),1/SUM(overview!$J$9:$L$9))</f>
        <v>0.99195121951219523</v>
      </c>
      <c r="N75" s="1">
        <f>PRODUCT(SUM(PRODUCT(S75,overview!$J$9),PRODUCT(X75,overview!$K$9),PRODUCT(AC75,overview!$L$9)),1/SUM(overview!$J$9:$L$9))</f>
        <v>2.0080487804878051</v>
      </c>
      <c r="O75" s="1">
        <f t="shared" si="18"/>
        <v>22</v>
      </c>
      <c r="P75" s="1">
        <f t="shared" si="19"/>
        <v>12</v>
      </c>
      <c r="Q75" s="1">
        <f t="shared" si="23"/>
        <v>0.26944778772787997</v>
      </c>
      <c r="R75" s="1">
        <v>0.98199999999999998</v>
      </c>
      <c r="S75" s="1">
        <v>2.0179999999999998</v>
      </c>
      <c r="T75" s="1">
        <v>12</v>
      </c>
      <c r="U75" s="1">
        <v>2</v>
      </c>
      <c r="V75" s="1">
        <f t="shared" si="20"/>
        <v>8.1103402708952763E-2</v>
      </c>
      <c r="W75" s="1">
        <v>0.997</v>
      </c>
      <c r="X75" s="1">
        <v>2.0030000000000001</v>
      </c>
      <c r="Y75" s="1">
        <v>9</v>
      </c>
      <c r="Z75" s="1">
        <v>8</v>
      </c>
      <c r="AA75" s="1">
        <f t="shared" si="21"/>
        <v>0.44244743995118424</v>
      </c>
      <c r="AB75" s="1">
        <v>1</v>
      </c>
      <c r="AC75" s="1">
        <v>2</v>
      </c>
      <c r="AD75" s="1">
        <v>1</v>
      </c>
      <c r="AE75" s="1">
        <v>2</v>
      </c>
      <c r="AF75" s="1">
        <f t="shared" si="17"/>
        <v>1</v>
      </c>
      <c r="AH75" s="1">
        <f t="shared" si="25"/>
        <v>0.31732726462126515</v>
      </c>
      <c r="AI75" s="1">
        <f t="shared" si="26"/>
        <v>0.10506109297584494</v>
      </c>
      <c r="AJ75" s="1">
        <f t="shared" si="16"/>
        <v>0.50991333254184967</v>
      </c>
      <c r="AK75" s="1">
        <f t="shared" ref="AK75:AK138" si="27">(((SUM(AJ73:AJ77))-(SUM(AI73:AI77)))^2)/(AVERAGE(AI73:AI77))</f>
        <v>94.806638253263898</v>
      </c>
      <c r="AL75" s="1" t="b">
        <f t="shared" ref="AL75:AL138" si="28">IF(AK75&gt;AO75, TRUE, FALSE)</f>
        <v>1</v>
      </c>
      <c r="AM75" s="1">
        <f t="shared" ref="AM75:AM138" si="29">(((SUM(AH73:AH77))-(SUM(AI73:AI77)))^2)/(AVERAGE(AI73:AI77))</f>
        <v>9.663230132134478</v>
      </c>
      <c r="AN75" s="1" t="b">
        <f t="shared" ref="AN75:AN138" si="30">IF(AM75&gt;AO75, TRUE, FALSE)</f>
        <v>1</v>
      </c>
      <c r="AO75" s="1">
        <v>9.4879999999999995</v>
      </c>
    </row>
    <row r="76" spans="1:41">
      <c r="A76" s="7">
        <v>73</v>
      </c>
      <c r="B76" s="9" t="s">
        <v>51</v>
      </c>
      <c r="C76" s="9" t="s">
        <v>52</v>
      </c>
      <c r="D76" s="9" t="s">
        <v>51</v>
      </c>
      <c r="E76" s="9" t="s">
        <v>52</v>
      </c>
      <c r="F76" s="2" t="b">
        <f t="shared" si="24"/>
        <v>0</v>
      </c>
      <c r="G76" s="2" t="b">
        <f t="shared" si="22"/>
        <v>0</v>
      </c>
      <c r="H76" s="1" t="s">
        <v>298</v>
      </c>
      <c r="M76" s="1">
        <f>PRODUCT(SUM(PRODUCT(R76,overview!$J$9),PRODUCT(W76,overview!$K$9),PRODUCT(AB76,overview!$L$9)),1/SUM(overview!$J$9:$L$9))</f>
        <v>0.73104878048780475</v>
      </c>
      <c r="N76" s="1">
        <f>PRODUCT(SUM(PRODUCT(S76,overview!$J$9),PRODUCT(X76,overview!$K$9),PRODUCT(AC76,overview!$L$9)),1/SUM(overview!$J$9:$L$9))</f>
        <v>2.268951219512195</v>
      </c>
      <c r="O76" s="1">
        <f t="shared" si="18"/>
        <v>11.5</v>
      </c>
      <c r="P76" s="1">
        <f t="shared" si="19"/>
        <v>16.5</v>
      </c>
      <c r="Q76" s="1">
        <f t="shared" si="23"/>
        <v>0.46228233878803759</v>
      </c>
      <c r="R76" s="1">
        <v>0.33800000000000002</v>
      </c>
      <c r="S76" s="1">
        <v>2.6619999999999999</v>
      </c>
      <c r="T76" s="1">
        <v>3</v>
      </c>
      <c r="U76" s="1">
        <v>5</v>
      </c>
      <c r="V76" s="1">
        <f t="shared" si="20"/>
        <v>0.21162033558727772</v>
      </c>
      <c r="W76" s="1">
        <v>0.95799999999999996</v>
      </c>
      <c r="X76" s="1">
        <v>2.0419999999999998</v>
      </c>
      <c r="Y76" s="1">
        <v>8.5</v>
      </c>
      <c r="Z76" s="1">
        <v>11.5</v>
      </c>
      <c r="AA76" s="1">
        <f t="shared" si="21"/>
        <v>0.6347295039465346</v>
      </c>
      <c r="AB76" s="1">
        <v>0.33300000000000002</v>
      </c>
      <c r="AC76" s="1">
        <v>2.6669999999999998</v>
      </c>
      <c r="AD76" s="1">
        <v>0</v>
      </c>
      <c r="AE76" s="1">
        <v>0</v>
      </c>
      <c r="AF76" s="1" t="e">
        <f t="shared" si="17"/>
        <v>#DIV/0!</v>
      </c>
      <c r="AH76" s="1">
        <f t="shared" si="25"/>
        <v>0.32019710391740402</v>
      </c>
      <c r="AI76" s="1">
        <f t="shared" si="26"/>
        <v>0.12576512886337216</v>
      </c>
      <c r="AJ76" s="1">
        <f t="shared" si="16"/>
        <v>0.68757764787424647</v>
      </c>
      <c r="AK76" s="1">
        <f t="shared" si="27"/>
        <v>132.47138283037518</v>
      </c>
      <c r="AL76" s="1" t="b">
        <f t="shared" si="28"/>
        <v>1</v>
      </c>
      <c r="AM76" s="1">
        <f t="shared" si="29"/>
        <v>9.3506227593066775</v>
      </c>
      <c r="AN76" s="1" t="b">
        <f t="shared" si="30"/>
        <v>0</v>
      </c>
      <c r="AO76" s="1">
        <v>9.4879999999999995</v>
      </c>
    </row>
    <row r="77" spans="1:41">
      <c r="A77" s="7">
        <v>74</v>
      </c>
      <c r="B77" s="9" t="s">
        <v>75</v>
      </c>
      <c r="C77" s="9" t="s">
        <v>1</v>
      </c>
      <c r="D77" s="9" t="s">
        <v>75</v>
      </c>
      <c r="E77" s="9" t="s">
        <v>1</v>
      </c>
      <c r="F77" s="2" t="b">
        <f t="shared" si="24"/>
        <v>0</v>
      </c>
      <c r="G77" s="2" t="b">
        <f t="shared" si="22"/>
        <v>0</v>
      </c>
      <c r="H77" s="1" t="s">
        <v>298</v>
      </c>
      <c r="J77" s="3"/>
      <c r="M77" s="1">
        <f>PRODUCT(SUM(PRODUCT(R77,overview!$J$9),PRODUCT(W77,overview!$K$9),PRODUCT(AB77,overview!$L$9)),1/SUM(overview!$J$9:$L$9))</f>
        <v>1.0109268292682925</v>
      </c>
      <c r="N77" s="1">
        <f>PRODUCT(SUM(PRODUCT(S77,overview!$J$9),PRODUCT(X77,overview!$K$9),PRODUCT(AC77,overview!$L$9)),1/SUM(overview!$J$9:$L$9))</f>
        <v>1.9890731707317075</v>
      </c>
      <c r="O77" s="1">
        <f t="shared" si="18"/>
        <v>10</v>
      </c>
      <c r="P77" s="1">
        <f t="shared" si="19"/>
        <v>2</v>
      </c>
      <c r="Q77" s="1">
        <f t="shared" si="23"/>
        <v>0.10164802825191288</v>
      </c>
      <c r="R77" s="1">
        <v>1.0189999999999999</v>
      </c>
      <c r="S77" s="1">
        <v>1.9810000000000001</v>
      </c>
      <c r="T77" s="1">
        <v>5</v>
      </c>
      <c r="U77" s="1">
        <v>0</v>
      </c>
      <c r="V77" s="1">
        <f t="shared" si="20"/>
        <v>0</v>
      </c>
      <c r="W77" s="1">
        <v>1.0069999999999999</v>
      </c>
      <c r="X77" s="1">
        <v>1.9930000000000001</v>
      </c>
      <c r="Y77" s="1">
        <v>5</v>
      </c>
      <c r="Z77" s="1">
        <v>2</v>
      </c>
      <c r="AA77" s="1">
        <f t="shared" si="21"/>
        <v>0.20210737581535373</v>
      </c>
      <c r="AB77" s="1">
        <v>1</v>
      </c>
      <c r="AC77" s="1">
        <v>2</v>
      </c>
      <c r="AD77" s="1">
        <v>0</v>
      </c>
      <c r="AE77" s="1">
        <v>0</v>
      </c>
      <c r="AF77" s="1" t="e">
        <f t="shared" si="17"/>
        <v>#DIV/0!</v>
      </c>
      <c r="AH77" s="1">
        <f t="shared" si="25"/>
        <v>0.36885378914913186</v>
      </c>
      <c r="AI77" s="1">
        <f t="shared" si="26"/>
        <v>0.13093934978481878</v>
      </c>
      <c r="AJ77" s="1">
        <f t="shared" si="16"/>
        <v>2.0107661101575909</v>
      </c>
      <c r="AK77" s="1">
        <f t="shared" si="27"/>
        <v>167.4428462821574</v>
      </c>
      <c r="AL77" s="1" t="b">
        <f t="shared" si="28"/>
        <v>1</v>
      </c>
      <c r="AM77" s="1">
        <f t="shared" si="29"/>
        <v>12.085724102894451</v>
      </c>
      <c r="AN77" s="1" t="b">
        <f t="shared" si="30"/>
        <v>1</v>
      </c>
      <c r="AO77" s="1">
        <v>9.4879999999999995</v>
      </c>
    </row>
    <row r="78" spans="1:41">
      <c r="A78" s="7">
        <v>75</v>
      </c>
      <c r="B78" s="9" t="s">
        <v>85</v>
      </c>
      <c r="C78" s="9" t="s">
        <v>86</v>
      </c>
      <c r="D78" s="9" t="s">
        <v>49</v>
      </c>
      <c r="E78" s="9" t="s">
        <v>50</v>
      </c>
      <c r="F78" s="2" t="b">
        <f t="shared" si="24"/>
        <v>1</v>
      </c>
      <c r="G78" s="2" t="b">
        <f t="shared" si="22"/>
        <v>0</v>
      </c>
      <c r="H78" s="1" t="s">
        <v>298</v>
      </c>
      <c r="K78" s="2" t="s">
        <v>34</v>
      </c>
      <c r="L78" s="2" t="s">
        <v>213</v>
      </c>
      <c r="M78" s="1">
        <f>PRODUCT(SUM(PRODUCT(R78,overview!$J$9),PRODUCT(W78,overview!$K$9),PRODUCT(AB78,overview!$L$9)),1/SUM(overview!$J$9:$L$9))</f>
        <v>0.54656097560975614</v>
      </c>
      <c r="N78" s="1">
        <f>PRODUCT(SUM(PRODUCT(S78,overview!$J$9),PRODUCT(X78,overview!$K$9),PRODUCT(AC78,overview!$L$9)),1/SUM(overview!$J$9:$L$9))</f>
        <v>2.453439024390244</v>
      </c>
      <c r="O78" s="1">
        <f t="shared" si="18"/>
        <v>7</v>
      </c>
      <c r="P78" s="1">
        <f t="shared" si="19"/>
        <v>11</v>
      </c>
      <c r="Q78" s="1">
        <f t="shared" si="23"/>
        <v>0.35007250009586205</v>
      </c>
      <c r="R78" s="1">
        <v>0</v>
      </c>
      <c r="S78" s="1">
        <v>3</v>
      </c>
      <c r="T78" s="1">
        <v>0</v>
      </c>
      <c r="U78" s="1">
        <v>0</v>
      </c>
      <c r="V78" s="1" t="e">
        <f t="shared" si="20"/>
        <v>#DIV/0!</v>
      </c>
      <c r="W78" s="1">
        <v>0.85799999999999998</v>
      </c>
      <c r="X78" s="1">
        <v>2.1419999999999999</v>
      </c>
      <c r="Y78" s="1">
        <v>7</v>
      </c>
      <c r="Z78" s="1">
        <v>9</v>
      </c>
      <c r="AA78" s="1">
        <f t="shared" si="21"/>
        <v>0.51500600240096039</v>
      </c>
      <c r="AB78" s="1">
        <v>0.10100000000000001</v>
      </c>
      <c r="AC78" s="1">
        <v>2.899</v>
      </c>
      <c r="AD78" s="1">
        <v>0</v>
      </c>
      <c r="AE78" s="1">
        <v>2</v>
      </c>
      <c r="AF78" s="1" t="e">
        <f t="shared" si="17"/>
        <v>#DIV/0!</v>
      </c>
      <c r="AH78" s="1">
        <f t="shared" si="25"/>
        <v>0.34997712567806016</v>
      </c>
      <c r="AI78" s="1">
        <f t="shared" si="26"/>
        <v>0.12457005903427376</v>
      </c>
      <c r="AJ78" s="1">
        <f t="shared" si="16"/>
        <v>1.0103092783505156</v>
      </c>
      <c r="AK78" s="1">
        <f t="shared" si="27"/>
        <v>194.13291090345194</v>
      </c>
      <c r="AL78" s="1" t="b">
        <f t="shared" si="28"/>
        <v>1</v>
      </c>
      <c r="AM78" s="1">
        <f t="shared" si="29"/>
        <v>13.836616028223172</v>
      </c>
      <c r="AN78" s="1" t="b">
        <f t="shared" si="30"/>
        <v>1</v>
      </c>
      <c r="AO78" s="1">
        <v>9.4879999999999995</v>
      </c>
    </row>
    <row r="79" spans="1:41">
      <c r="A79" s="7">
        <v>76</v>
      </c>
      <c r="B79" s="9" t="s">
        <v>51</v>
      </c>
      <c r="C79" s="9" t="s">
        <v>52</v>
      </c>
      <c r="D79" s="9" t="s">
        <v>41</v>
      </c>
      <c r="E79" s="9" t="s">
        <v>42</v>
      </c>
      <c r="F79" s="2" t="b">
        <f t="shared" si="24"/>
        <v>0</v>
      </c>
      <c r="G79" s="2" t="b">
        <f t="shared" si="22"/>
        <v>1</v>
      </c>
      <c r="H79" s="1" t="s">
        <v>298</v>
      </c>
      <c r="J79" s="3"/>
      <c r="K79" s="2"/>
      <c r="M79" s="1">
        <f>PRODUCT(SUM(PRODUCT(R79,overview!$J$9),PRODUCT(W79,overview!$K$9),PRODUCT(AB79,overview!$L$9)),1/SUM(overview!$J$9:$L$9))</f>
        <v>0.60292682926829266</v>
      </c>
      <c r="N79" s="1">
        <f>PRODUCT(SUM(PRODUCT(S79,overview!$J$9),PRODUCT(X79,overview!$K$9),PRODUCT(AC79,overview!$L$9)),1/SUM(overview!$J$9:$L$9))</f>
        <v>2.3970731707317072</v>
      </c>
      <c r="O79" s="1">
        <f t="shared" si="18"/>
        <v>11.8</v>
      </c>
      <c r="P79" s="1">
        <f t="shared" si="19"/>
        <v>12.2</v>
      </c>
      <c r="Q79" s="1">
        <f t="shared" si="23"/>
        <v>0.2600525651373109</v>
      </c>
      <c r="R79" s="1">
        <v>0.94599999999999995</v>
      </c>
      <c r="S79" s="1">
        <v>2.0539999999999998</v>
      </c>
      <c r="T79" s="1">
        <v>7.8</v>
      </c>
      <c r="U79" s="1">
        <v>5.2</v>
      </c>
      <c r="V79" s="1">
        <f t="shared" si="20"/>
        <v>0.30704316780266155</v>
      </c>
      <c r="W79" s="1">
        <v>0.42599999999999999</v>
      </c>
      <c r="X79" s="1">
        <v>2.5739999999999998</v>
      </c>
      <c r="Y79" s="1">
        <v>4</v>
      </c>
      <c r="Z79" s="1">
        <v>6</v>
      </c>
      <c r="AA79" s="1">
        <f t="shared" si="21"/>
        <v>0.24825174825174826</v>
      </c>
      <c r="AB79" s="1">
        <v>0.4</v>
      </c>
      <c r="AC79" s="1">
        <v>2.6</v>
      </c>
      <c r="AD79" s="1">
        <v>0</v>
      </c>
      <c r="AE79" s="1">
        <v>1</v>
      </c>
      <c r="AF79" s="1" t="e">
        <f t="shared" si="17"/>
        <v>#DIV/0!</v>
      </c>
      <c r="AH79" s="1">
        <f t="shared" si="25"/>
        <v>0.46438972554277957</v>
      </c>
      <c r="AI79" s="1">
        <f t="shared" si="26"/>
        <v>0.12189698234416815</v>
      </c>
      <c r="AJ79" s="1">
        <f t="shared" si="16"/>
        <v>0.90285137041131414</v>
      </c>
      <c r="AK79" s="1">
        <f t="shared" si="27"/>
        <v>164.49684191004181</v>
      </c>
      <c r="AL79" s="1" t="b">
        <f t="shared" si="28"/>
        <v>1</v>
      </c>
      <c r="AM79" s="1">
        <f t="shared" si="29"/>
        <v>16.960050453851061</v>
      </c>
      <c r="AN79" s="1" t="b">
        <f t="shared" si="30"/>
        <v>1</v>
      </c>
      <c r="AO79" s="1">
        <v>9.4879999999999995</v>
      </c>
    </row>
    <row r="80" spans="1:41">
      <c r="A80" s="7">
        <v>77</v>
      </c>
      <c r="B80" s="9" t="s">
        <v>45</v>
      </c>
      <c r="C80" s="9" t="s">
        <v>46</v>
      </c>
      <c r="D80" s="9" t="s">
        <v>45</v>
      </c>
      <c r="E80" s="9" t="s">
        <v>46</v>
      </c>
      <c r="F80" s="2" t="b">
        <f t="shared" si="24"/>
        <v>0</v>
      </c>
      <c r="G80" s="2" t="b">
        <f t="shared" si="22"/>
        <v>0</v>
      </c>
      <c r="H80" s="1" t="s">
        <v>298</v>
      </c>
      <c r="M80" s="1">
        <f>PRODUCT(SUM(PRODUCT(R80,overview!$J$9),PRODUCT(W80,overview!$K$9),PRODUCT(AB80,overview!$L$9)),1/SUM(overview!$J$9:$L$9))</f>
        <v>0.79541463414634139</v>
      </c>
      <c r="N80" s="1">
        <f>PRODUCT(SUM(PRODUCT(S80,overview!$J$9),PRODUCT(X80,overview!$K$9),PRODUCT(AC80,overview!$L$9)),1/SUM(overview!$J$9:$L$9))</f>
        <v>2.2045853658536587</v>
      </c>
      <c r="O80" s="1">
        <f t="shared" si="18"/>
        <v>11</v>
      </c>
      <c r="P80" s="1">
        <f t="shared" si="19"/>
        <v>10</v>
      </c>
      <c r="Q80" s="1">
        <f t="shared" si="23"/>
        <v>0.32800009655344431</v>
      </c>
      <c r="R80" s="1">
        <v>1.0229999999999999</v>
      </c>
      <c r="S80" s="1">
        <v>1.9770000000000001</v>
      </c>
      <c r="T80" s="1">
        <v>6</v>
      </c>
      <c r="U80" s="1">
        <v>0</v>
      </c>
      <c r="V80" s="1">
        <f t="shared" si="20"/>
        <v>0</v>
      </c>
      <c r="W80" s="1">
        <v>0.66500000000000004</v>
      </c>
      <c r="X80" s="1">
        <v>2.335</v>
      </c>
      <c r="Y80" s="1">
        <v>5</v>
      </c>
      <c r="Z80" s="1">
        <v>10</v>
      </c>
      <c r="AA80" s="1">
        <f t="shared" si="21"/>
        <v>0.56959314775160608</v>
      </c>
      <c r="AB80" s="1">
        <v>1</v>
      </c>
      <c r="AC80" s="1">
        <v>2</v>
      </c>
      <c r="AD80" s="1">
        <v>0</v>
      </c>
      <c r="AE80" s="1">
        <v>0</v>
      </c>
      <c r="AF80" s="1" t="e">
        <f t="shared" si="17"/>
        <v>#DIV/0!</v>
      </c>
      <c r="AH80" s="1">
        <f t="shared" si="25"/>
        <v>0.51773993567917354</v>
      </c>
      <c r="AI80" s="1">
        <f t="shared" si="26"/>
        <v>0.16162659839814678</v>
      </c>
      <c r="AJ80" s="1">
        <f t="shared" si="16"/>
        <v>1.1338289962825279</v>
      </c>
      <c r="AK80" s="1">
        <f t="shared" si="27"/>
        <v>67.747508623285597</v>
      </c>
      <c r="AL80" s="1" t="b">
        <f t="shared" si="28"/>
        <v>1</v>
      </c>
      <c r="AM80" s="1">
        <f t="shared" si="29"/>
        <v>18.9712422746539</v>
      </c>
      <c r="AN80" s="1" t="b">
        <f t="shared" si="30"/>
        <v>1</v>
      </c>
      <c r="AO80" s="1">
        <v>9.4879999999999995</v>
      </c>
    </row>
    <row r="81" spans="1:41">
      <c r="A81" s="7">
        <v>78</v>
      </c>
      <c r="B81" s="9" t="s">
        <v>85</v>
      </c>
      <c r="C81" s="9" t="s">
        <v>86</v>
      </c>
      <c r="D81" s="9" t="s">
        <v>85</v>
      </c>
      <c r="E81" s="9" t="s">
        <v>86</v>
      </c>
      <c r="F81" s="2" t="b">
        <f t="shared" si="24"/>
        <v>0</v>
      </c>
      <c r="G81" s="2" t="b">
        <f t="shared" si="22"/>
        <v>0</v>
      </c>
      <c r="H81" s="1" t="s">
        <v>298</v>
      </c>
      <c r="M81" s="1">
        <f>PRODUCT(SUM(PRODUCT(R81,overview!$J$9),PRODUCT(W81,overview!$K$9),PRODUCT(AB81,overview!$L$9)),1/SUM(overview!$J$9:$L$9))</f>
        <v>5.3268292682926835E-2</v>
      </c>
      <c r="N81" s="1">
        <f>PRODUCT(SUM(PRODUCT(S81,overview!$J$9),PRODUCT(X81,overview!$K$9),PRODUCT(AC81,overview!$L$9)),1/SUM(overview!$J$9:$L$9))</f>
        <v>2.9467317073170731</v>
      </c>
      <c r="O81" s="1">
        <f t="shared" si="18"/>
        <v>0</v>
      </c>
      <c r="P81" s="1">
        <f t="shared" si="19"/>
        <v>2</v>
      </c>
      <c r="Q81" s="1" t="e">
        <f t="shared" si="23"/>
        <v>#DIV/0!</v>
      </c>
      <c r="R81" s="1">
        <v>0</v>
      </c>
      <c r="S81" s="1">
        <v>3</v>
      </c>
      <c r="T81" s="1">
        <v>0</v>
      </c>
      <c r="U81" s="1">
        <v>0</v>
      </c>
      <c r="V81" s="1" t="e">
        <f t="shared" si="20"/>
        <v>#DIV/0!</v>
      </c>
      <c r="W81" s="1">
        <v>8.4000000000000005E-2</v>
      </c>
      <c r="X81" s="1">
        <v>2.9159999999999999</v>
      </c>
      <c r="Y81" s="1">
        <v>0</v>
      </c>
      <c r="Z81" s="1">
        <v>2</v>
      </c>
      <c r="AA81" s="1" t="e">
        <f t="shared" si="21"/>
        <v>#DIV/0!</v>
      </c>
      <c r="AB81" s="1">
        <v>0</v>
      </c>
      <c r="AC81" s="1">
        <v>3</v>
      </c>
      <c r="AD81" s="1">
        <v>0</v>
      </c>
      <c r="AE81" s="1">
        <v>0</v>
      </c>
      <c r="AF81" s="1" t="e">
        <f t="shared" si="17"/>
        <v>#DIV/0!</v>
      </c>
      <c r="AH81" s="1">
        <f t="shared" si="25"/>
        <v>0.54022930185152629</v>
      </c>
      <c r="AI81" s="1">
        <f t="shared" si="26"/>
        <v>0.16109971696935813</v>
      </c>
      <c r="AJ81" s="1">
        <f t="shared" si="16"/>
        <v>0.44174397505686314</v>
      </c>
      <c r="AK81" s="1">
        <f t="shared" si="27"/>
        <v>37.229750012159052</v>
      </c>
      <c r="AL81" s="1" t="b">
        <f t="shared" si="28"/>
        <v>1</v>
      </c>
      <c r="AM81" s="1">
        <f t="shared" si="29"/>
        <v>21.193923093857023</v>
      </c>
      <c r="AN81" s="1" t="b">
        <f t="shared" si="30"/>
        <v>1</v>
      </c>
      <c r="AO81" s="1">
        <v>9.4879999999999995</v>
      </c>
    </row>
    <row r="82" spans="1:41">
      <c r="A82" s="7">
        <v>79</v>
      </c>
      <c r="B82" s="9" t="s">
        <v>38</v>
      </c>
      <c r="C82" s="9" t="s">
        <v>1</v>
      </c>
      <c r="D82" s="9" t="s">
        <v>75</v>
      </c>
      <c r="E82" s="9" t="s">
        <v>1</v>
      </c>
      <c r="F82" s="2" t="b">
        <f t="shared" si="24"/>
        <v>1</v>
      </c>
      <c r="G82" s="2" t="b">
        <f t="shared" si="22"/>
        <v>1</v>
      </c>
      <c r="H82" s="1" t="s">
        <v>298</v>
      </c>
      <c r="M82" s="1">
        <f>PRODUCT(SUM(PRODUCT(R82,overview!$J$9),PRODUCT(W82,overview!$K$9),PRODUCT(AB82,overview!$L$9)),1/SUM(overview!$J$9:$L$9))</f>
        <v>0.86429268292682926</v>
      </c>
      <c r="N82" s="1">
        <f>PRODUCT(SUM(PRODUCT(S82,overview!$J$9),PRODUCT(X82,overview!$K$9),PRODUCT(AC82,overview!$L$9)),1/SUM(overview!$J$9:$L$9))</f>
        <v>2.1357073170731709</v>
      </c>
      <c r="O82" s="1">
        <f t="shared" si="18"/>
        <v>9</v>
      </c>
      <c r="P82" s="1">
        <f t="shared" si="19"/>
        <v>8</v>
      </c>
      <c r="Q82" s="1">
        <f t="shared" si="23"/>
        <v>0.35972165121130451</v>
      </c>
      <c r="R82" s="1">
        <v>0.443</v>
      </c>
      <c r="S82" s="1">
        <v>2.5569999999999999</v>
      </c>
      <c r="T82" s="1">
        <v>3</v>
      </c>
      <c r="U82" s="1">
        <v>4</v>
      </c>
      <c r="V82" s="1">
        <f t="shared" si="20"/>
        <v>0.23099986963889976</v>
      </c>
      <c r="W82" s="1">
        <v>1.1040000000000001</v>
      </c>
      <c r="X82" s="1">
        <v>1.8959999999999999</v>
      </c>
      <c r="Y82" s="1">
        <v>6</v>
      </c>
      <c r="Z82" s="1">
        <v>2</v>
      </c>
      <c r="AA82" s="1">
        <f t="shared" si="21"/>
        <v>0.19409282700421943</v>
      </c>
      <c r="AB82" s="1">
        <v>0.53</v>
      </c>
      <c r="AC82" s="1">
        <v>2.4700000000000002</v>
      </c>
      <c r="AD82" s="1">
        <v>0</v>
      </c>
      <c r="AE82" s="1">
        <v>2</v>
      </c>
      <c r="AF82" s="1" t="e">
        <f t="shared" si="17"/>
        <v>#DIV/0!</v>
      </c>
      <c r="AH82" s="1">
        <f t="shared" si="25"/>
        <v>0.61333688406249443</v>
      </c>
      <c r="AI82" s="1">
        <f t="shared" si="26"/>
        <v>0.20384745687813932</v>
      </c>
      <c r="AJ82" s="1">
        <f t="shared" si="16"/>
        <v>0.52071227284002308</v>
      </c>
      <c r="AK82" s="1">
        <f t="shared" si="27"/>
        <v>18.619709043930182</v>
      </c>
      <c r="AL82" s="1" t="b">
        <f t="shared" si="28"/>
        <v>1</v>
      </c>
      <c r="AM82" s="1">
        <f t="shared" si="29"/>
        <v>22.486429774674232</v>
      </c>
      <c r="AN82" s="1" t="b">
        <f t="shared" si="30"/>
        <v>1</v>
      </c>
      <c r="AO82" s="1">
        <v>9.4879999999999995</v>
      </c>
    </row>
    <row r="83" spans="1:41">
      <c r="A83" s="7">
        <v>80</v>
      </c>
      <c r="B83" s="9" t="s">
        <v>62</v>
      </c>
      <c r="C83" s="9" t="s">
        <v>48</v>
      </c>
      <c r="D83" s="9" t="s">
        <v>62</v>
      </c>
      <c r="E83" s="9" t="s">
        <v>48</v>
      </c>
      <c r="F83" s="2" t="b">
        <f t="shared" si="24"/>
        <v>0</v>
      </c>
      <c r="G83" s="2" t="b">
        <f t="shared" si="22"/>
        <v>0</v>
      </c>
      <c r="H83" s="1" t="s">
        <v>298</v>
      </c>
      <c r="M83" s="1">
        <f>PRODUCT(SUM(PRODUCT(R83,overview!$J$9),PRODUCT(W83,overview!$K$9),PRODUCT(AB83,overview!$L$9)),1/SUM(overview!$J$9:$L$9))</f>
        <v>0.94341463414634152</v>
      </c>
      <c r="N83" s="1">
        <f>PRODUCT(SUM(PRODUCT(S83,overview!$J$9),PRODUCT(X83,overview!$K$9),PRODUCT(AC83,overview!$L$9)),1/SUM(overview!$J$9:$L$9))</f>
        <v>2.0565853658536586</v>
      </c>
      <c r="O83" s="1">
        <f t="shared" si="18"/>
        <v>12</v>
      </c>
      <c r="P83" s="1">
        <f t="shared" si="19"/>
        <v>14</v>
      </c>
      <c r="Q83" s="1">
        <f t="shared" si="23"/>
        <v>0.53518342820999354</v>
      </c>
      <c r="R83" s="1">
        <v>0.89</v>
      </c>
      <c r="S83" s="1">
        <v>2.11</v>
      </c>
      <c r="T83" s="1">
        <v>5</v>
      </c>
      <c r="U83" s="1">
        <v>5</v>
      </c>
      <c r="V83" s="1">
        <f t="shared" si="20"/>
        <v>0.4218009478672986</v>
      </c>
      <c r="W83" s="1">
        <v>0.97</v>
      </c>
      <c r="X83" s="1">
        <v>2.0299999999999998</v>
      </c>
      <c r="Y83" s="1">
        <v>7</v>
      </c>
      <c r="Z83" s="1">
        <v>9</v>
      </c>
      <c r="AA83" s="1">
        <f t="shared" si="21"/>
        <v>0.61435608726249114</v>
      </c>
      <c r="AB83" s="1">
        <v>1</v>
      </c>
      <c r="AC83" s="1">
        <v>2</v>
      </c>
      <c r="AD83" s="1">
        <v>0</v>
      </c>
      <c r="AE83" s="1">
        <v>0</v>
      </c>
      <c r="AF83" s="1" t="e">
        <f t="shared" si="17"/>
        <v>#DIV/0!</v>
      </c>
      <c r="AH83" s="1">
        <f t="shared" si="25"/>
        <v>0.67703176157283329</v>
      </c>
      <c r="AI83" s="1">
        <f t="shared" si="26"/>
        <v>0.23218396117704698</v>
      </c>
      <c r="AJ83" s="1">
        <f t="shared" ref="AJ83:AJ114" si="31">(SUM(AE79:AE89)*SUM(AB79:AB89))/(SUM(AD79:AD89)*SUM(AC79:AC89))</f>
        <v>0.44224279996861021</v>
      </c>
      <c r="AK83" s="1">
        <f t="shared" si="27"/>
        <v>5.5883605315499212</v>
      </c>
      <c r="AL83" s="1" t="b">
        <f t="shared" si="28"/>
        <v>0</v>
      </c>
      <c r="AM83" s="1">
        <f t="shared" si="29"/>
        <v>25.872571712391327</v>
      </c>
      <c r="AN83" s="1" t="b">
        <f t="shared" si="30"/>
        <v>1</v>
      </c>
      <c r="AO83" s="1">
        <v>9.4879999999999995</v>
      </c>
    </row>
    <row r="84" spans="1:41">
      <c r="A84" s="7">
        <v>81</v>
      </c>
      <c r="B84" s="9" t="s">
        <v>76</v>
      </c>
      <c r="C84" s="9" t="s">
        <v>46</v>
      </c>
      <c r="D84" s="9" t="s">
        <v>45</v>
      </c>
      <c r="E84" s="9" t="s">
        <v>46</v>
      </c>
      <c r="F84" s="2" t="b">
        <f t="shared" si="24"/>
        <v>0</v>
      </c>
      <c r="G84" s="2" t="b">
        <f t="shared" si="22"/>
        <v>0</v>
      </c>
      <c r="H84" s="1" t="s">
        <v>298</v>
      </c>
      <c r="M84" s="1">
        <f>PRODUCT(SUM(PRODUCT(R84,overview!$J$9),PRODUCT(W84,overview!$K$9),PRODUCT(AB84,overview!$L$9)),1/SUM(overview!$J$9:$L$9))</f>
        <v>0.92131707317073164</v>
      </c>
      <c r="N84" s="1">
        <f>PRODUCT(SUM(PRODUCT(S84,overview!$J$9),PRODUCT(X84,overview!$K$9),PRODUCT(AC84,overview!$L$9)),1/SUM(overview!$J$9:$L$9))</f>
        <v>2.0786829268292681</v>
      </c>
      <c r="O84" s="1">
        <f t="shared" si="18"/>
        <v>17</v>
      </c>
      <c r="P84" s="1">
        <f t="shared" si="19"/>
        <v>5</v>
      </c>
      <c r="Q84" s="1">
        <f t="shared" si="23"/>
        <v>0.13035928003191513</v>
      </c>
      <c r="R84" s="1">
        <v>1.0349999999999999</v>
      </c>
      <c r="S84" s="1">
        <v>1.9650000000000001</v>
      </c>
      <c r="T84" s="1">
        <v>7</v>
      </c>
      <c r="U84" s="1">
        <v>0</v>
      </c>
      <c r="V84" s="1">
        <f t="shared" si="20"/>
        <v>0</v>
      </c>
      <c r="W84" s="1">
        <v>0.85599999999999998</v>
      </c>
      <c r="X84" s="1">
        <v>2.1440000000000001</v>
      </c>
      <c r="Y84" s="1">
        <v>9</v>
      </c>
      <c r="Z84" s="1">
        <v>5</v>
      </c>
      <c r="AA84" s="1">
        <f t="shared" si="21"/>
        <v>0.22180762852404645</v>
      </c>
      <c r="AB84" s="1">
        <v>1.028</v>
      </c>
      <c r="AC84" s="1">
        <v>1.972</v>
      </c>
      <c r="AD84" s="1">
        <v>1</v>
      </c>
      <c r="AE84" s="1">
        <v>0</v>
      </c>
      <c r="AF84" s="1">
        <f t="shared" si="17"/>
        <v>0</v>
      </c>
      <c r="AH84" s="1">
        <f t="shared" si="25"/>
        <v>0.72757178617740859</v>
      </c>
      <c r="AI84" s="1">
        <f t="shared" si="26"/>
        <v>0.21957349764091227</v>
      </c>
      <c r="AJ84" s="1">
        <f t="shared" si="31"/>
        <v>0.34853275765074948</v>
      </c>
      <c r="AK84" s="1">
        <f t="shared" si="27"/>
        <v>4.3196710011348687</v>
      </c>
      <c r="AL84" s="1" t="b">
        <f t="shared" si="28"/>
        <v>0</v>
      </c>
      <c r="AM84" s="1">
        <f t="shared" si="29"/>
        <v>28.815838831601791</v>
      </c>
      <c r="AN84" s="1" t="b">
        <f t="shared" si="30"/>
        <v>1</v>
      </c>
      <c r="AO84" s="1">
        <v>9.4879999999999995</v>
      </c>
    </row>
    <row r="85" spans="1:41">
      <c r="A85" s="7">
        <v>82</v>
      </c>
      <c r="B85" s="9" t="s">
        <v>58</v>
      </c>
      <c r="C85" s="9" t="s">
        <v>59</v>
      </c>
      <c r="D85" s="9" t="s">
        <v>58</v>
      </c>
      <c r="E85" s="9" t="s">
        <v>59</v>
      </c>
      <c r="F85" s="2" t="b">
        <f t="shared" si="24"/>
        <v>0</v>
      </c>
      <c r="G85" s="2" t="b">
        <f t="shared" si="22"/>
        <v>0</v>
      </c>
      <c r="H85" s="1" t="s">
        <v>298</v>
      </c>
      <c r="M85" s="1">
        <f>PRODUCT(SUM(PRODUCT(R85,overview!$J$9),PRODUCT(W85,overview!$K$9),PRODUCT(AB85,overview!$L$9)),1/SUM(overview!$J$9:$L$9))</f>
        <v>0.60256097560975619</v>
      </c>
      <c r="N85" s="1">
        <f>PRODUCT(SUM(PRODUCT(S85,overview!$J$9),PRODUCT(X85,overview!$K$9),PRODUCT(AC85,overview!$L$9)),1/SUM(overview!$J$9:$L$9))</f>
        <v>2.3974390243902439</v>
      </c>
      <c r="O85" s="1">
        <f t="shared" si="18"/>
        <v>4.5</v>
      </c>
      <c r="P85" s="1">
        <f t="shared" si="19"/>
        <v>18.5</v>
      </c>
      <c r="Q85" s="1">
        <f t="shared" si="23"/>
        <v>1.0332672058599115</v>
      </c>
      <c r="R85" s="1">
        <v>0.38400000000000001</v>
      </c>
      <c r="S85" s="1">
        <v>2.6160000000000001</v>
      </c>
      <c r="T85" s="1">
        <v>3</v>
      </c>
      <c r="U85" s="1">
        <v>2</v>
      </c>
      <c r="V85" s="1">
        <f t="shared" si="20"/>
        <v>9.7859327217125383E-2</v>
      </c>
      <c r="W85" s="1">
        <v>0.72899999999999998</v>
      </c>
      <c r="X85" s="1">
        <v>2.2709999999999999</v>
      </c>
      <c r="Y85" s="1">
        <v>1.5</v>
      </c>
      <c r="Z85" s="1">
        <v>16.5</v>
      </c>
      <c r="AA85" s="1">
        <f t="shared" si="21"/>
        <v>3.5310435931307795</v>
      </c>
      <c r="AB85" s="1">
        <v>0.375</v>
      </c>
      <c r="AC85" s="1">
        <v>2.625</v>
      </c>
      <c r="AD85" s="1">
        <v>0</v>
      </c>
      <c r="AE85" s="1">
        <v>0</v>
      </c>
      <c r="AF85" s="1" t="e">
        <f t="shared" si="17"/>
        <v>#DIV/0!</v>
      </c>
      <c r="AH85" s="1">
        <f t="shared" si="25"/>
        <v>0.77881492663762364</v>
      </c>
      <c r="AI85" s="1">
        <f t="shared" si="26"/>
        <v>0.21252191233248627</v>
      </c>
      <c r="AJ85" s="1">
        <f t="shared" si="31"/>
        <v>0.34853275765074959</v>
      </c>
      <c r="AK85" s="1">
        <f t="shared" si="27"/>
        <v>2.382932338826103</v>
      </c>
      <c r="AL85" s="1" t="b">
        <f t="shared" si="28"/>
        <v>0</v>
      </c>
      <c r="AM85" s="1">
        <f t="shared" si="29"/>
        <v>31.915572219264345</v>
      </c>
      <c r="AN85" s="1" t="b">
        <f t="shared" si="30"/>
        <v>1</v>
      </c>
      <c r="AO85" s="1">
        <v>9.4879999999999995</v>
      </c>
    </row>
    <row r="86" spans="1:41">
      <c r="A86" s="7">
        <v>83</v>
      </c>
      <c r="B86" s="9" t="s">
        <v>51</v>
      </c>
      <c r="C86" s="9" t="s">
        <v>52</v>
      </c>
      <c r="D86" s="9" t="s">
        <v>51</v>
      </c>
      <c r="E86" s="9" t="s">
        <v>52</v>
      </c>
      <c r="F86" s="2" t="b">
        <f t="shared" si="24"/>
        <v>0</v>
      </c>
      <c r="G86" s="2" t="b">
        <f t="shared" si="22"/>
        <v>0</v>
      </c>
      <c r="H86" s="1" t="s">
        <v>298</v>
      </c>
      <c r="M86" s="1">
        <f>PRODUCT(SUM(PRODUCT(R86,overview!$J$9),PRODUCT(W86,overview!$K$9),PRODUCT(AB86,overview!$L$9)),1/SUM(overview!$J$9:$L$9))</f>
        <v>0.47368292682926827</v>
      </c>
      <c r="N86" s="1">
        <f>PRODUCT(SUM(PRODUCT(S86,overview!$J$9),PRODUCT(X86,overview!$K$9),PRODUCT(AC86,overview!$L$9)),1/SUM(overview!$J$9:$L$9))</f>
        <v>2.5263170731707318</v>
      </c>
      <c r="O86" s="1">
        <f t="shared" si="18"/>
        <v>8.6999999999999993</v>
      </c>
      <c r="P86" s="1">
        <f t="shared" si="19"/>
        <v>25.3</v>
      </c>
      <c r="Q86" s="1">
        <f t="shared" si="23"/>
        <v>0.54525686596260081</v>
      </c>
      <c r="R86" s="1">
        <v>0.51100000000000001</v>
      </c>
      <c r="S86" s="1">
        <v>2.4889999999999999</v>
      </c>
      <c r="T86" s="1">
        <v>4.5</v>
      </c>
      <c r="U86" s="1">
        <v>7.5</v>
      </c>
      <c r="V86" s="1">
        <f t="shared" si="20"/>
        <v>0.34217222445426548</v>
      </c>
      <c r="W86" s="1">
        <v>0.45900000000000002</v>
      </c>
      <c r="X86" s="1">
        <v>2.5409999999999999</v>
      </c>
      <c r="Y86" s="1">
        <v>4.2</v>
      </c>
      <c r="Z86" s="1">
        <v>17.8</v>
      </c>
      <c r="AA86" s="1">
        <f t="shared" si="21"/>
        <v>0.76555911620846695</v>
      </c>
      <c r="AB86" s="1">
        <v>0.33300000000000002</v>
      </c>
      <c r="AC86" s="1">
        <v>2.6669999999999998</v>
      </c>
      <c r="AD86" s="1">
        <v>0</v>
      </c>
      <c r="AE86" s="1">
        <v>0</v>
      </c>
      <c r="AF86" s="1" t="e">
        <f t="shared" si="17"/>
        <v>#DIV/0!</v>
      </c>
      <c r="AH86" s="1">
        <f t="shared" si="25"/>
        <v>0.84766886310801581</v>
      </c>
      <c r="AI86" s="1">
        <f t="shared" si="26"/>
        <v>0.24429153640017873</v>
      </c>
      <c r="AJ86" s="1">
        <f t="shared" si="31"/>
        <v>0.43273255076589218</v>
      </c>
      <c r="AK86" s="1">
        <f t="shared" si="27"/>
        <v>1.8069518791072134</v>
      </c>
      <c r="AL86" s="1" t="b">
        <f t="shared" si="28"/>
        <v>0</v>
      </c>
      <c r="AM86" s="1">
        <f t="shared" si="29"/>
        <v>35.852088220692337</v>
      </c>
      <c r="AN86" s="1" t="b">
        <f t="shared" si="30"/>
        <v>1</v>
      </c>
      <c r="AO86" s="1">
        <v>9.4879999999999995</v>
      </c>
    </row>
    <row r="87" spans="1:41">
      <c r="A87" s="7">
        <v>84</v>
      </c>
      <c r="B87" s="9" t="s">
        <v>62</v>
      </c>
      <c r="C87" s="9" t="s">
        <v>48</v>
      </c>
      <c r="D87" s="9" t="s">
        <v>47</v>
      </c>
      <c r="E87" s="9" t="s">
        <v>48</v>
      </c>
      <c r="F87" s="2" t="b">
        <f t="shared" si="24"/>
        <v>0</v>
      </c>
      <c r="G87" s="2" t="b">
        <f t="shared" si="22"/>
        <v>1</v>
      </c>
      <c r="H87" s="1" t="s">
        <v>298</v>
      </c>
      <c r="J87" s="2"/>
      <c r="M87" s="1">
        <f>PRODUCT(SUM(PRODUCT(R87,overview!$J$9),PRODUCT(W87,overview!$K$9),PRODUCT(AB87,overview!$L$9)),1/SUM(overview!$J$9:$L$9))</f>
        <v>0.93729268292682932</v>
      </c>
      <c r="N87" s="1">
        <f>PRODUCT(SUM(PRODUCT(S87,overview!$J$9),PRODUCT(X87,overview!$K$9),PRODUCT(AC87,overview!$L$9)),1/SUM(overview!$J$9:$L$9))</f>
        <v>2.0627073170731705</v>
      </c>
      <c r="O87" s="1">
        <f t="shared" si="18"/>
        <v>17.2</v>
      </c>
      <c r="P87" s="1">
        <f t="shared" si="19"/>
        <v>19.8</v>
      </c>
      <c r="Q87" s="1">
        <f t="shared" si="23"/>
        <v>0.52308752271725456</v>
      </c>
      <c r="R87" s="1">
        <v>0.98599999999999999</v>
      </c>
      <c r="S87" s="1">
        <v>2.0139999999999998</v>
      </c>
      <c r="T87" s="1">
        <v>7</v>
      </c>
      <c r="U87" s="1">
        <v>4</v>
      </c>
      <c r="V87" s="1">
        <f t="shared" si="20"/>
        <v>0.27975599375797988</v>
      </c>
      <c r="W87" s="1">
        <v>0.90300000000000002</v>
      </c>
      <c r="X87" s="1">
        <v>2.097</v>
      </c>
      <c r="Y87" s="1">
        <v>8.1999999999999993</v>
      </c>
      <c r="Z87" s="1">
        <v>15.8</v>
      </c>
      <c r="AA87" s="1">
        <f t="shared" si="21"/>
        <v>0.82972190236923837</v>
      </c>
      <c r="AB87" s="1">
        <v>1.147</v>
      </c>
      <c r="AC87" s="1">
        <v>1.853</v>
      </c>
      <c r="AD87" s="1">
        <v>2</v>
      </c>
      <c r="AE87" s="1">
        <v>0</v>
      </c>
      <c r="AF87" s="1">
        <f t="shared" si="17"/>
        <v>0</v>
      </c>
      <c r="AH87" s="1">
        <f t="shared" si="25"/>
        <v>0.7764754664858865</v>
      </c>
      <c r="AI87" s="1">
        <f t="shared" si="26"/>
        <v>0.21771789050812351</v>
      </c>
      <c r="AJ87" s="1">
        <f t="shared" si="31"/>
        <v>0.28689655172413792</v>
      </c>
      <c r="AK87" s="1">
        <f t="shared" si="27"/>
        <v>1.7690464778376844</v>
      </c>
      <c r="AL87" s="1" t="b">
        <f t="shared" si="28"/>
        <v>0</v>
      </c>
      <c r="AM87" s="1">
        <f t="shared" si="29"/>
        <v>38.035042279833185</v>
      </c>
      <c r="AN87" s="1" t="b">
        <f t="shared" si="30"/>
        <v>1</v>
      </c>
      <c r="AO87" s="1">
        <v>9.4879999999999995</v>
      </c>
    </row>
    <row r="88" spans="1:41">
      <c r="A88" s="7">
        <v>85</v>
      </c>
      <c r="B88" s="9" t="s">
        <v>74</v>
      </c>
      <c r="C88" s="9" t="s">
        <v>1</v>
      </c>
      <c r="D88" s="9" t="s">
        <v>32</v>
      </c>
      <c r="E88" s="9" t="s">
        <v>33</v>
      </c>
      <c r="F88" s="2" t="b">
        <f t="shared" si="24"/>
        <v>0</v>
      </c>
      <c r="G88" s="2" t="b">
        <f t="shared" si="22"/>
        <v>1</v>
      </c>
      <c r="H88" s="1" t="s">
        <v>298</v>
      </c>
      <c r="J88" s="3"/>
      <c r="M88" s="1">
        <f>PRODUCT(SUM(PRODUCT(R88,overview!$J$9),PRODUCT(W88,overview!$K$9),PRODUCT(AB88,overview!$L$9)),1/SUM(overview!$J$9:$L$9))</f>
        <v>0.81317073170731713</v>
      </c>
      <c r="N88" s="1">
        <f>PRODUCT(SUM(PRODUCT(S88,overview!$J$9),PRODUCT(X88,overview!$K$9),PRODUCT(AC88,overview!$L$9)),1/SUM(overview!$J$9:$L$9))</f>
        <v>2.1868292682926831</v>
      </c>
      <c r="O88" s="1">
        <f t="shared" si="18"/>
        <v>14.5</v>
      </c>
      <c r="P88" s="1">
        <f t="shared" si="19"/>
        <v>36.5</v>
      </c>
      <c r="Q88" s="1">
        <f t="shared" si="23"/>
        <v>0.93603421354234773</v>
      </c>
      <c r="R88" s="1">
        <v>1.0309999999999999</v>
      </c>
      <c r="S88" s="1">
        <v>1.9690000000000001</v>
      </c>
      <c r="T88" s="1">
        <v>6</v>
      </c>
      <c r="U88" s="1">
        <v>8</v>
      </c>
      <c r="V88" s="1">
        <f t="shared" si="20"/>
        <v>0.69815473167428455</v>
      </c>
      <c r="W88" s="1">
        <v>0.68100000000000005</v>
      </c>
      <c r="X88" s="1">
        <v>2.319</v>
      </c>
      <c r="Y88" s="1">
        <v>7.7</v>
      </c>
      <c r="Z88" s="1">
        <v>26.3</v>
      </c>
      <c r="AA88" s="1">
        <f t="shared" si="21"/>
        <v>1.0030241427395372</v>
      </c>
      <c r="AB88" s="1">
        <v>1.2</v>
      </c>
      <c r="AC88" s="1">
        <v>1.8</v>
      </c>
      <c r="AD88" s="1">
        <v>0.8</v>
      </c>
      <c r="AE88" s="1">
        <v>2.2000000000000002</v>
      </c>
      <c r="AF88" s="1">
        <f t="shared" si="17"/>
        <v>1.8333333333333335</v>
      </c>
      <c r="AH88" s="1">
        <f t="shared" si="25"/>
        <v>0.7790832158166151</v>
      </c>
      <c r="AI88" s="1">
        <f t="shared" si="26"/>
        <v>0.20640128561384713</v>
      </c>
      <c r="AJ88" s="1">
        <f t="shared" si="31"/>
        <v>0.31445587453733825</v>
      </c>
      <c r="AK88" s="1">
        <f t="shared" si="27"/>
        <v>1.6656709495343125</v>
      </c>
      <c r="AL88" s="1" t="b">
        <f t="shared" si="28"/>
        <v>0</v>
      </c>
      <c r="AM88" s="1">
        <f t="shared" si="29"/>
        <v>34.944353086967098</v>
      </c>
      <c r="AN88" s="1" t="b">
        <f t="shared" si="30"/>
        <v>1</v>
      </c>
      <c r="AO88" s="1">
        <v>9.4879999999999995</v>
      </c>
    </row>
    <row r="89" spans="1:41">
      <c r="A89" s="7">
        <v>86</v>
      </c>
      <c r="B89" s="9" t="s">
        <v>64</v>
      </c>
      <c r="C89" s="9" t="s">
        <v>2</v>
      </c>
      <c r="D89" s="9" t="s">
        <v>32</v>
      </c>
      <c r="E89" s="9" t="s">
        <v>33</v>
      </c>
      <c r="F89" s="2" t="b">
        <f t="shared" si="24"/>
        <v>0</v>
      </c>
      <c r="G89" s="2" t="b">
        <f t="shared" si="22"/>
        <v>1</v>
      </c>
      <c r="H89" s="1" t="s">
        <v>298</v>
      </c>
      <c r="M89" s="1">
        <f>PRODUCT(SUM(PRODUCT(R89,overview!$J$9),PRODUCT(W89,overview!$K$9),PRODUCT(AB89,overview!$L$9)),1/SUM(overview!$J$9:$L$9))</f>
        <v>0.57904878048780495</v>
      </c>
      <c r="N89" s="1">
        <f>PRODUCT(SUM(PRODUCT(S89,overview!$J$9),PRODUCT(X89,overview!$K$9),PRODUCT(AC89,overview!$L$9)),1/SUM(overview!$J$9:$L$9))</f>
        <v>2.4209512195121947</v>
      </c>
      <c r="O89" s="1">
        <f t="shared" si="18"/>
        <v>12.5</v>
      </c>
      <c r="P89" s="1">
        <f t="shared" si="19"/>
        <v>32.5</v>
      </c>
      <c r="Q89" s="1">
        <f t="shared" si="23"/>
        <v>0.62187408698455571</v>
      </c>
      <c r="R89" s="1">
        <v>0.41199999999999998</v>
      </c>
      <c r="S89" s="1">
        <v>2.5880000000000001</v>
      </c>
      <c r="T89" s="1">
        <v>5</v>
      </c>
      <c r="U89" s="1">
        <v>6</v>
      </c>
      <c r="V89" s="1">
        <f t="shared" si="20"/>
        <v>0.1910355486862442</v>
      </c>
      <c r="W89" s="1">
        <v>0.67200000000000004</v>
      </c>
      <c r="X89" s="1">
        <v>2.3279999999999998</v>
      </c>
      <c r="Y89" s="1">
        <v>6.5</v>
      </c>
      <c r="Z89" s="1">
        <v>24.5</v>
      </c>
      <c r="AA89" s="1">
        <f t="shared" si="21"/>
        <v>1.0880253766851706</v>
      </c>
      <c r="AB89" s="1">
        <v>0.501</v>
      </c>
      <c r="AC89" s="1">
        <v>2.4990000000000001</v>
      </c>
      <c r="AD89" s="1">
        <v>1</v>
      </c>
      <c r="AE89" s="1">
        <v>2</v>
      </c>
      <c r="AF89" s="1">
        <f t="shared" si="17"/>
        <v>0.40096038415366142</v>
      </c>
      <c r="AH89" s="1">
        <f t="shared" si="25"/>
        <v>0.80051969948255819</v>
      </c>
      <c r="AI89" s="1">
        <f t="shared" si="26"/>
        <v>0.21469070057722808</v>
      </c>
      <c r="AJ89" s="1">
        <f t="shared" si="31"/>
        <v>0.33561439006388233</v>
      </c>
      <c r="AK89" s="1">
        <f t="shared" si="27"/>
        <v>2.1317158320837577</v>
      </c>
      <c r="AL89" s="1" t="b">
        <f t="shared" si="28"/>
        <v>0</v>
      </c>
      <c r="AM89" s="1">
        <f t="shared" si="29"/>
        <v>33.942886891089628</v>
      </c>
      <c r="AN89" s="1" t="b">
        <f t="shared" si="30"/>
        <v>1</v>
      </c>
      <c r="AO89" s="1">
        <v>9.4879999999999995</v>
      </c>
    </row>
    <row r="90" spans="1:41">
      <c r="A90" s="7">
        <v>87</v>
      </c>
      <c r="B90" s="9" t="s">
        <v>89</v>
      </c>
      <c r="C90" s="9" t="s">
        <v>70</v>
      </c>
      <c r="D90" s="9" t="s">
        <v>69</v>
      </c>
      <c r="E90" s="9" t="s">
        <v>70</v>
      </c>
      <c r="F90" s="2" t="b">
        <f t="shared" si="24"/>
        <v>1</v>
      </c>
      <c r="G90" s="2" t="b">
        <f t="shared" si="22"/>
        <v>1</v>
      </c>
      <c r="H90" s="1" t="s">
        <v>298</v>
      </c>
      <c r="M90" s="1">
        <f>PRODUCT(SUM(PRODUCT(R90,overview!$J$9),PRODUCT(W90,overview!$K$9),PRODUCT(AB90,overview!$L$9)),1/SUM(overview!$J$9:$L$9))</f>
        <v>0.86873170731707328</v>
      </c>
      <c r="N90" s="1">
        <f>PRODUCT(SUM(PRODUCT(S90,overview!$J$9),PRODUCT(X90,overview!$K$9),PRODUCT(AC90,overview!$L$9)),1/SUM(overview!$J$9:$L$9))</f>
        <v>2.1312682926829272</v>
      </c>
      <c r="O90" s="1">
        <f t="shared" si="18"/>
        <v>12.8</v>
      </c>
      <c r="P90" s="1">
        <f t="shared" si="19"/>
        <v>11.2</v>
      </c>
      <c r="Q90" s="1">
        <f t="shared" si="23"/>
        <v>0.35666098281110525</v>
      </c>
      <c r="R90" s="1">
        <v>1</v>
      </c>
      <c r="S90" s="1">
        <v>2</v>
      </c>
      <c r="T90" s="1">
        <v>7</v>
      </c>
      <c r="U90" s="1">
        <v>2</v>
      </c>
      <c r="V90" s="1">
        <f t="shared" si="20"/>
        <v>0.14285714285714285</v>
      </c>
      <c r="W90" s="1">
        <v>0.79300000000000004</v>
      </c>
      <c r="X90" s="1">
        <v>2.2069999999999999</v>
      </c>
      <c r="Y90" s="1">
        <v>4.8</v>
      </c>
      <c r="Z90" s="1">
        <v>9.1999999999999993</v>
      </c>
      <c r="AA90" s="1">
        <f t="shared" si="21"/>
        <v>0.68867995771031576</v>
      </c>
      <c r="AB90" s="1">
        <v>1</v>
      </c>
      <c r="AC90" s="1">
        <v>2</v>
      </c>
      <c r="AD90" s="1">
        <v>1</v>
      </c>
      <c r="AE90" s="1">
        <v>0</v>
      </c>
      <c r="AF90" s="1">
        <f t="shared" si="17"/>
        <v>0</v>
      </c>
      <c r="AH90" s="1">
        <f t="shared" si="25"/>
        <v>0.66887059046228314</v>
      </c>
      <c r="AI90" s="1">
        <f t="shared" si="26"/>
        <v>0.2168708212647491</v>
      </c>
      <c r="AJ90" s="1">
        <f t="shared" si="31"/>
        <v>0.33561439006388238</v>
      </c>
      <c r="AK90" s="1">
        <f t="shared" si="27"/>
        <v>4.9740483843336163</v>
      </c>
      <c r="AL90" s="1" t="b">
        <f t="shared" si="28"/>
        <v>0</v>
      </c>
      <c r="AM90" s="1">
        <f t="shared" si="29"/>
        <v>32.692972292625285</v>
      </c>
      <c r="AN90" s="1" t="b">
        <f t="shared" si="30"/>
        <v>1</v>
      </c>
      <c r="AO90" s="1">
        <v>9.4879999999999995</v>
      </c>
    </row>
    <row r="91" spans="1:41">
      <c r="A91" s="7">
        <v>88</v>
      </c>
      <c r="B91" s="9" t="s">
        <v>45</v>
      </c>
      <c r="C91" s="9" t="s">
        <v>46</v>
      </c>
      <c r="D91" s="9" t="s">
        <v>45</v>
      </c>
      <c r="E91" s="9" t="s">
        <v>46</v>
      </c>
      <c r="F91" s="2" t="b">
        <f t="shared" si="24"/>
        <v>0</v>
      </c>
      <c r="G91" s="2" t="b">
        <f t="shared" si="22"/>
        <v>0</v>
      </c>
      <c r="H91" s="1" t="s">
        <v>298</v>
      </c>
      <c r="M91" s="1">
        <f>PRODUCT(SUM(PRODUCT(R91,overview!$J$9),PRODUCT(W91,overview!$K$9),PRODUCT(AB91,overview!$L$9)),1/SUM(overview!$J$9:$L$9))</f>
        <v>0.90712195121951222</v>
      </c>
      <c r="N91" s="1">
        <f>PRODUCT(SUM(PRODUCT(S91,overview!$J$9),PRODUCT(X91,overview!$K$9),PRODUCT(AC91,overview!$L$9)),1/SUM(overview!$J$9:$L$9))</f>
        <v>2.0928780487804879</v>
      </c>
      <c r="O91" s="1">
        <f t="shared" si="18"/>
        <v>16</v>
      </c>
      <c r="P91" s="1">
        <f t="shared" si="19"/>
        <v>21</v>
      </c>
      <c r="Q91" s="1">
        <f t="shared" si="23"/>
        <v>0.56888052396046984</v>
      </c>
      <c r="R91" s="1">
        <v>1.0009999999999999</v>
      </c>
      <c r="S91" s="1">
        <v>1.9990000000000001</v>
      </c>
      <c r="T91" s="1">
        <v>9</v>
      </c>
      <c r="U91" s="1">
        <v>1</v>
      </c>
      <c r="V91" s="1">
        <f t="shared" si="20"/>
        <v>5.5638930576399299E-2</v>
      </c>
      <c r="W91" s="1">
        <v>0.85299999999999998</v>
      </c>
      <c r="X91" s="1">
        <v>2.1469999999999998</v>
      </c>
      <c r="Y91" s="1">
        <v>7</v>
      </c>
      <c r="Z91" s="1">
        <v>20</v>
      </c>
      <c r="AA91" s="1">
        <f t="shared" si="21"/>
        <v>1.1351387317852153</v>
      </c>
      <c r="AB91" s="1">
        <v>1</v>
      </c>
      <c r="AC91" s="1">
        <v>2</v>
      </c>
      <c r="AD91" s="1">
        <v>0</v>
      </c>
      <c r="AE91" s="1">
        <v>0</v>
      </c>
      <c r="AF91" s="1" t="e">
        <f t="shared" si="17"/>
        <v>#DIV/0!</v>
      </c>
      <c r="AH91" s="1">
        <f t="shared" si="25"/>
        <v>0.68218361558069318</v>
      </c>
      <c r="AI91" s="1">
        <f t="shared" si="26"/>
        <v>0.18873206578793889</v>
      </c>
      <c r="AJ91" s="1">
        <f t="shared" si="31"/>
        <v>0.43912328123163713</v>
      </c>
      <c r="AK91" s="1">
        <f t="shared" si="27"/>
        <v>8.6109676710556968</v>
      </c>
      <c r="AL91" s="1" t="b">
        <f t="shared" si="28"/>
        <v>0</v>
      </c>
      <c r="AM91" s="1">
        <f t="shared" si="29"/>
        <v>33.995255124302993</v>
      </c>
      <c r="AN91" s="1" t="b">
        <f t="shared" si="30"/>
        <v>1</v>
      </c>
      <c r="AO91" s="1">
        <v>9.4879999999999995</v>
      </c>
    </row>
    <row r="92" spans="1:41">
      <c r="A92" s="7">
        <v>89</v>
      </c>
      <c r="B92" s="9" t="s">
        <v>28</v>
      </c>
      <c r="C92" s="9" t="s">
        <v>29</v>
      </c>
      <c r="D92" s="9" t="s">
        <v>49</v>
      </c>
      <c r="E92" s="9" t="s">
        <v>50</v>
      </c>
      <c r="F92" s="2" t="b">
        <f t="shared" si="24"/>
        <v>1</v>
      </c>
      <c r="G92" s="2" t="b">
        <f t="shared" si="22"/>
        <v>0</v>
      </c>
      <c r="H92" s="1" t="s">
        <v>298</v>
      </c>
      <c r="M92" s="1">
        <f>PRODUCT(SUM(PRODUCT(R92,overview!$J$9),PRODUCT(W92,overview!$K$9),PRODUCT(AB92,overview!$L$9)),1/SUM(overview!$J$9:$L$9))</f>
        <v>0.63926829268292684</v>
      </c>
      <c r="N92" s="1">
        <f>PRODUCT(SUM(PRODUCT(S92,overview!$J$9),PRODUCT(X92,overview!$K$9),PRODUCT(AC92,overview!$L$9)),1/SUM(overview!$J$9:$L$9))</f>
        <v>2.3607317073170737</v>
      </c>
      <c r="O92" s="1">
        <f t="shared" si="18"/>
        <v>13.5</v>
      </c>
      <c r="P92" s="1">
        <f t="shared" si="19"/>
        <v>23.5</v>
      </c>
      <c r="Q92" s="1">
        <f t="shared" si="23"/>
        <v>0.47137942777988229</v>
      </c>
      <c r="R92" s="1">
        <v>0.67800000000000005</v>
      </c>
      <c r="S92" s="1">
        <v>2.3220000000000001</v>
      </c>
      <c r="T92" s="1">
        <v>7.5</v>
      </c>
      <c r="U92" s="1">
        <v>6.5</v>
      </c>
      <c r="V92" s="1">
        <f t="shared" si="20"/>
        <v>0.2530577088716624</v>
      </c>
      <c r="W92" s="1">
        <v>0.627</v>
      </c>
      <c r="X92" s="1">
        <v>2.3730000000000002</v>
      </c>
      <c r="Y92" s="1">
        <v>6</v>
      </c>
      <c r="Z92" s="1">
        <v>16</v>
      </c>
      <c r="AA92" s="1">
        <f t="shared" si="21"/>
        <v>0.70459334176148325</v>
      </c>
      <c r="AB92" s="1">
        <v>0.41599999999999998</v>
      </c>
      <c r="AC92" s="1">
        <v>2.5840000000000001</v>
      </c>
      <c r="AD92" s="1">
        <v>0</v>
      </c>
      <c r="AE92" s="1">
        <v>1</v>
      </c>
      <c r="AF92" s="1" t="e">
        <f t="shared" si="17"/>
        <v>#DIV/0!</v>
      </c>
      <c r="AH92" s="1">
        <f t="shared" si="25"/>
        <v>0.57779742359181607</v>
      </c>
      <c r="AI92" s="1">
        <f t="shared" si="26"/>
        <v>0.15203406785783755</v>
      </c>
      <c r="AJ92" s="1">
        <f t="shared" si="31"/>
        <v>0.54065755648762015</v>
      </c>
      <c r="AK92" s="1">
        <f t="shared" si="27"/>
        <v>14.933474650006376</v>
      </c>
      <c r="AL92" s="1" t="b">
        <f t="shared" si="28"/>
        <v>1</v>
      </c>
      <c r="AM92" s="1">
        <f t="shared" si="29"/>
        <v>33.675071161047079</v>
      </c>
      <c r="AN92" s="1" t="b">
        <f t="shared" si="30"/>
        <v>1</v>
      </c>
      <c r="AO92" s="1">
        <v>9.4879999999999995</v>
      </c>
    </row>
    <row r="93" spans="1:41">
      <c r="A93" s="7">
        <v>90</v>
      </c>
      <c r="B93" s="9" t="s">
        <v>85</v>
      </c>
      <c r="C93" s="9" t="s">
        <v>86</v>
      </c>
      <c r="D93" s="9" t="s">
        <v>85</v>
      </c>
      <c r="E93" s="9" t="s">
        <v>86</v>
      </c>
      <c r="F93" s="2" t="b">
        <f t="shared" si="24"/>
        <v>0</v>
      </c>
      <c r="G93" s="2" t="b">
        <f t="shared" si="22"/>
        <v>0</v>
      </c>
      <c r="H93" s="1" t="s">
        <v>298</v>
      </c>
      <c r="M93" s="1">
        <f>PRODUCT(SUM(PRODUCT(R93,overview!$J$9),PRODUCT(W93,overview!$K$9),PRODUCT(AB93,overview!$L$9)),1/SUM(overview!$J$9:$L$9))</f>
        <v>2.5365853658536591E-3</v>
      </c>
      <c r="N93" s="1">
        <f>PRODUCT(SUM(PRODUCT(S93,overview!$J$9),PRODUCT(X93,overview!$K$9),PRODUCT(AC93,overview!$L$9)),1/SUM(overview!$J$9:$L$9))</f>
        <v>2.9974634146341463</v>
      </c>
      <c r="O93" s="1">
        <f t="shared" si="18"/>
        <v>0</v>
      </c>
      <c r="P93" s="1">
        <f t="shared" si="19"/>
        <v>2</v>
      </c>
      <c r="Q93" s="1" t="e">
        <f t="shared" si="23"/>
        <v>#DIV/0!</v>
      </c>
      <c r="R93" s="1">
        <v>0</v>
      </c>
      <c r="S93" s="1">
        <v>3</v>
      </c>
      <c r="T93" s="1">
        <v>0</v>
      </c>
      <c r="U93" s="1">
        <v>0</v>
      </c>
      <c r="V93" s="1" t="e">
        <f t="shared" si="20"/>
        <v>#DIV/0!</v>
      </c>
      <c r="W93" s="1">
        <v>4.0000000000000001E-3</v>
      </c>
      <c r="X93" s="1">
        <v>2.996</v>
      </c>
      <c r="Y93" s="1">
        <v>0</v>
      </c>
      <c r="Z93" s="1">
        <v>2</v>
      </c>
      <c r="AA93" s="1" t="e">
        <f t="shared" si="21"/>
        <v>#DIV/0!</v>
      </c>
      <c r="AB93" s="1">
        <v>0</v>
      </c>
      <c r="AC93" s="1">
        <v>3</v>
      </c>
      <c r="AD93" s="1">
        <v>0</v>
      </c>
      <c r="AE93" s="1">
        <v>0</v>
      </c>
      <c r="AF93" s="1" t="e">
        <f t="shared" si="17"/>
        <v>#DIV/0!</v>
      </c>
      <c r="AH93" s="1">
        <f t="shared" si="25"/>
        <v>0.5952173371528211</v>
      </c>
      <c r="AI93" s="1">
        <f t="shared" si="26"/>
        <v>0.10706055116675421</v>
      </c>
      <c r="AJ93" s="1">
        <f t="shared" si="31"/>
        <v>0.45901935018422596</v>
      </c>
      <c r="AK93" s="1">
        <f t="shared" si="27"/>
        <v>23.499956524188114</v>
      </c>
      <c r="AL93" s="1" t="b">
        <f t="shared" si="28"/>
        <v>1</v>
      </c>
      <c r="AM93" s="1">
        <f t="shared" si="29"/>
        <v>35.371404879740396</v>
      </c>
      <c r="AN93" s="1" t="b">
        <f t="shared" si="30"/>
        <v>1</v>
      </c>
      <c r="AO93" s="1">
        <v>9.4879999999999995</v>
      </c>
    </row>
    <row r="94" spans="1:41">
      <c r="A94" s="7">
        <v>91</v>
      </c>
      <c r="B94" s="9" t="s">
        <v>38</v>
      </c>
      <c r="C94" s="9" t="s">
        <v>1</v>
      </c>
      <c r="D94" s="9" t="s">
        <v>83</v>
      </c>
      <c r="E94" s="9" t="s">
        <v>61</v>
      </c>
      <c r="F94" s="2" t="b">
        <f t="shared" si="24"/>
        <v>0</v>
      </c>
      <c r="G94" s="2" t="b">
        <f t="shared" si="22"/>
        <v>1</v>
      </c>
      <c r="H94" s="1" t="s">
        <v>298</v>
      </c>
      <c r="K94" s="2" t="s">
        <v>34</v>
      </c>
      <c r="L94" s="2" t="s">
        <v>34</v>
      </c>
      <c r="M94" s="1">
        <f>PRODUCT(SUM(PRODUCT(R94,overview!$J$9),PRODUCT(W94,overview!$K$9),PRODUCT(AB94,overview!$L$9)),1/SUM(overview!$J$9:$L$9))</f>
        <v>0.71856097560975618</v>
      </c>
      <c r="N94" s="1">
        <f>PRODUCT(SUM(PRODUCT(S94,overview!$J$9),PRODUCT(X94,overview!$K$9),PRODUCT(AC94,overview!$L$9)),1/SUM(overview!$J$9:$L$9))</f>
        <v>2.2814390243902438</v>
      </c>
      <c r="O94" s="1">
        <f t="shared" si="18"/>
        <v>4</v>
      </c>
      <c r="P94" s="1">
        <f t="shared" si="19"/>
        <v>7</v>
      </c>
      <c r="Q94" s="1">
        <f t="shared" si="23"/>
        <v>0.55117918729086268</v>
      </c>
      <c r="R94" s="1">
        <v>0.36</v>
      </c>
      <c r="S94" s="1">
        <v>2.64</v>
      </c>
      <c r="T94" s="1">
        <v>0</v>
      </c>
      <c r="U94" s="1">
        <v>3</v>
      </c>
      <c r="V94" s="1" t="e">
        <f t="shared" si="20"/>
        <v>#DIV/0!</v>
      </c>
      <c r="W94" s="1">
        <v>0.92</v>
      </c>
      <c r="X94" s="1">
        <v>2.08</v>
      </c>
      <c r="Y94" s="1">
        <v>4</v>
      </c>
      <c r="Z94" s="1">
        <v>3</v>
      </c>
      <c r="AA94" s="1">
        <f t="shared" si="21"/>
        <v>0.33173076923076916</v>
      </c>
      <c r="AB94" s="1">
        <v>0.501</v>
      </c>
      <c r="AC94" s="1">
        <v>2.4990000000000001</v>
      </c>
      <c r="AD94" s="1">
        <v>0</v>
      </c>
      <c r="AE94" s="1">
        <v>1</v>
      </c>
      <c r="AF94" s="1" t="e">
        <f t="shared" si="17"/>
        <v>#DIV/0!</v>
      </c>
      <c r="AH94" s="1">
        <f t="shared" si="25"/>
        <v>0.54769465480150226</v>
      </c>
      <c r="AI94" s="1">
        <f t="shared" si="26"/>
        <v>0.115202605265794</v>
      </c>
      <c r="AJ94" s="1">
        <f t="shared" si="31"/>
        <v>0.53169774288518157</v>
      </c>
      <c r="AK94" s="1">
        <f t="shared" si="27"/>
        <v>29.031145272648828</v>
      </c>
      <c r="AL94" s="1" t="b">
        <f t="shared" si="28"/>
        <v>1</v>
      </c>
      <c r="AM94" s="1">
        <f t="shared" si="29"/>
        <v>31.610340323193121</v>
      </c>
      <c r="AN94" s="1" t="b">
        <f t="shared" si="30"/>
        <v>1</v>
      </c>
      <c r="AO94" s="1">
        <v>9.4879999999999995</v>
      </c>
    </row>
    <row r="95" spans="1:41">
      <c r="A95" s="7">
        <v>92</v>
      </c>
      <c r="B95" s="9" t="s">
        <v>49</v>
      </c>
      <c r="C95" s="9" t="s">
        <v>50</v>
      </c>
      <c r="D95" s="9" t="s">
        <v>49</v>
      </c>
      <c r="E95" s="9" t="s">
        <v>50</v>
      </c>
      <c r="F95" s="2" t="b">
        <f t="shared" si="24"/>
        <v>0</v>
      </c>
      <c r="G95" s="2" t="b">
        <f t="shared" si="22"/>
        <v>0</v>
      </c>
      <c r="H95" s="1" t="s">
        <v>298</v>
      </c>
      <c r="J95" s="3"/>
      <c r="M95" s="1">
        <f>PRODUCT(SUM(PRODUCT(R95,overview!$J$9),PRODUCT(W95,overview!$K$9),PRODUCT(AB95,overview!$L$9)),1/SUM(overview!$J$9:$L$9))</f>
        <v>0.40856097560975607</v>
      </c>
      <c r="N95" s="1">
        <f>PRODUCT(SUM(PRODUCT(S95,overview!$J$9),PRODUCT(X95,overview!$K$9),PRODUCT(AC95,overview!$L$9)),1/SUM(overview!$J$9:$L$9))</f>
        <v>2.5914390243902448</v>
      </c>
      <c r="O95" s="1">
        <f t="shared" si="18"/>
        <v>6.5</v>
      </c>
      <c r="P95" s="1">
        <f t="shared" si="19"/>
        <v>8.5</v>
      </c>
      <c r="Q95" s="1">
        <f t="shared" si="23"/>
        <v>0.2061680942517467</v>
      </c>
      <c r="R95" s="1">
        <v>0.42799999999999999</v>
      </c>
      <c r="S95" s="1">
        <v>2.5720000000000001</v>
      </c>
      <c r="T95" s="1">
        <v>3.5</v>
      </c>
      <c r="U95" s="1">
        <v>3.5</v>
      </c>
      <c r="V95" s="1">
        <f t="shared" si="20"/>
        <v>0.16640746500777603</v>
      </c>
      <c r="W95" s="1">
        <v>0.40100000000000002</v>
      </c>
      <c r="X95" s="1">
        <v>2.5990000000000002</v>
      </c>
      <c r="Y95" s="1">
        <v>3</v>
      </c>
      <c r="Z95" s="1">
        <v>5</v>
      </c>
      <c r="AA95" s="1">
        <f t="shared" si="21"/>
        <v>0.25715018596896239</v>
      </c>
      <c r="AB95" s="1">
        <v>0.33300000000000002</v>
      </c>
      <c r="AC95" s="1">
        <v>2.6669999999999998</v>
      </c>
      <c r="AD95" s="1">
        <v>0</v>
      </c>
      <c r="AE95" s="1">
        <v>0</v>
      </c>
      <c r="AF95" s="1" t="e">
        <f t="shared" si="17"/>
        <v>#DIV/0!</v>
      </c>
      <c r="AH95" s="1">
        <f t="shared" si="25"/>
        <v>0.50928556550152382</v>
      </c>
      <c r="AI95" s="1">
        <f t="shared" si="26"/>
        <v>0.13190603287275227</v>
      </c>
      <c r="AJ95" s="1">
        <f t="shared" si="31"/>
        <v>0.53169774288518157</v>
      </c>
      <c r="AK95" s="1">
        <f t="shared" si="27"/>
        <v>28.833555728077254</v>
      </c>
      <c r="AL95" s="1" t="b">
        <f t="shared" si="28"/>
        <v>1</v>
      </c>
      <c r="AM95" s="1">
        <f t="shared" si="29"/>
        <v>28.764626581606247</v>
      </c>
      <c r="AN95" s="1" t="b">
        <f t="shared" si="30"/>
        <v>1</v>
      </c>
      <c r="AO95" s="1">
        <v>9.4879999999999995</v>
      </c>
    </row>
    <row r="96" spans="1:41">
      <c r="A96" s="7">
        <v>93</v>
      </c>
      <c r="B96" s="9" t="s">
        <v>58</v>
      </c>
      <c r="C96" s="9" t="s">
        <v>59</v>
      </c>
      <c r="D96" s="9" t="s">
        <v>58</v>
      </c>
      <c r="E96" s="9" t="s">
        <v>59</v>
      </c>
      <c r="F96" s="2" t="b">
        <f t="shared" si="24"/>
        <v>0</v>
      </c>
      <c r="G96" s="2" t="b">
        <f t="shared" si="22"/>
        <v>0</v>
      </c>
      <c r="H96" s="1" t="s">
        <v>298</v>
      </c>
      <c r="J96" s="3"/>
      <c r="M96" s="1">
        <f>PRODUCT(SUM(PRODUCT(R96,overview!$J$9),PRODUCT(W96,overview!$K$9),PRODUCT(AB96,overview!$L$9)),1/SUM(overview!$J$9:$L$9))</f>
        <v>0.37309756097560981</v>
      </c>
      <c r="N96" s="1">
        <f>PRODUCT(SUM(PRODUCT(S96,overview!$J$9),PRODUCT(X96,overview!$K$9),PRODUCT(AC96,overview!$L$9)),1/SUM(overview!$J$9:$L$9))</f>
        <v>2.6269024390243905</v>
      </c>
      <c r="O96" s="1">
        <f t="shared" si="18"/>
        <v>2</v>
      </c>
      <c r="P96" s="1">
        <f t="shared" si="19"/>
        <v>1</v>
      </c>
      <c r="Q96" s="1">
        <f t="shared" si="23"/>
        <v>7.1014734965599846E-2</v>
      </c>
      <c r="R96" s="1">
        <v>0.375</v>
      </c>
      <c r="S96" s="1">
        <v>2.625</v>
      </c>
      <c r="T96" s="1">
        <v>0</v>
      </c>
      <c r="U96" s="1">
        <v>0</v>
      </c>
      <c r="V96" s="1" t="e">
        <f t="shared" si="20"/>
        <v>#DIV/0!</v>
      </c>
      <c r="W96" s="1">
        <v>0.372</v>
      </c>
      <c r="X96" s="1">
        <v>2.6280000000000001</v>
      </c>
      <c r="Y96" s="1">
        <v>2</v>
      </c>
      <c r="Z96" s="1">
        <v>1</v>
      </c>
      <c r="AA96" s="1">
        <f t="shared" si="21"/>
        <v>7.0776255707762553E-2</v>
      </c>
      <c r="AB96" s="1">
        <v>0.375</v>
      </c>
      <c r="AC96" s="1">
        <v>2.625</v>
      </c>
      <c r="AD96" s="1">
        <v>0</v>
      </c>
      <c r="AE96" s="1">
        <v>0</v>
      </c>
      <c r="AF96" s="1" t="e">
        <f t="shared" si="17"/>
        <v>#DIV/0!</v>
      </c>
      <c r="AH96" s="1">
        <f t="shared" si="25"/>
        <v>0.38824291513887582</v>
      </c>
      <c r="AI96" s="1">
        <f t="shared" si="26"/>
        <v>0.12090268579950399</v>
      </c>
      <c r="AJ96" s="1">
        <f t="shared" si="31"/>
        <v>0.47220564608675697</v>
      </c>
      <c r="AK96" s="1">
        <f t="shared" si="27"/>
        <v>30.561360374003293</v>
      </c>
      <c r="AL96" s="1" t="b">
        <f t="shared" si="28"/>
        <v>1</v>
      </c>
      <c r="AM96" s="1">
        <f t="shared" si="29"/>
        <v>20.33534780207243</v>
      </c>
      <c r="AN96" s="1" t="b">
        <f t="shared" si="30"/>
        <v>1</v>
      </c>
      <c r="AO96" s="1">
        <v>9.4879999999999995</v>
      </c>
    </row>
    <row r="97" spans="1:41">
      <c r="A97" s="7">
        <v>94</v>
      </c>
      <c r="B97" s="9" t="s">
        <v>45</v>
      </c>
      <c r="C97" s="9" t="s">
        <v>46</v>
      </c>
      <c r="D97" s="9" t="s">
        <v>30</v>
      </c>
      <c r="E97" s="9" t="s">
        <v>31</v>
      </c>
      <c r="F97" s="2" t="b">
        <f t="shared" si="24"/>
        <v>0</v>
      </c>
      <c r="G97" s="2" t="b">
        <f t="shared" si="22"/>
        <v>0</v>
      </c>
      <c r="H97" s="1" t="s">
        <v>298</v>
      </c>
      <c r="K97" s="2" t="s">
        <v>34</v>
      </c>
      <c r="L97" s="2" t="s">
        <v>34</v>
      </c>
      <c r="M97" s="1">
        <f>PRODUCT(SUM(PRODUCT(R97,overview!$J$9),PRODUCT(W97,overview!$K$9),PRODUCT(AB97,overview!$L$9)),1/SUM(overview!$J$9:$L$9))</f>
        <v>1.0015121951219512</v>
      </c>
      <c r="N97" s="1">
        <f>PRODUCT(SUM(PRODUCT(S97,overview!$J$9),PRODUCT(X97,overview!$K$9),PRODUCT(AC97,overview!$L$9)),1/SUM(overview!$J$9:$L$9))</f>
        <v>1.998487804878049</v>
      </c>
      <c r="O97" s="1">
        <f t="shared" si="18"/>
        <v>9.5</v>
      </c>
      <c r="P97" s="1">
        <f t="shared" si="19"/>
        <v>6.5</v>
      </c>
      <c r="Q97" s="1">
        <f t="shared" si="23"/>
        <v>0.34288184519489057</v>
      </c>
      <c r="R97" s="1">
        <v>1.01</v>
      </c>
      <c r="S97" s="1">
        <v>1.99</v>
      </c>
      <c r="T97" s="1">
        <v>6</v>
      </c>
      <c r="U97" s="1">
        <v>0</v>
      </c>
      <c r="V97" s="1">
        <f t="shared" si="20"/>
        <v>0</v>
      </c>
      <c r="W97" s="1">
        <v>0.997</v>
      </c>
      <c r="X97" s="1">
        <v>2.0030000000000001</v>
      </c>
      <c r="Y97" s="1">
        <v>3.5</v>
      </c>
      <c r="Z97" s="1">
        <v>5.5</v>
      </c>
      <c r="AA97" s="1">
        <f t="shared" si="21"/>
        <v>0.78218386705655796</v>
      </c>
      <c r="AB97" s="1">
        <v>1</v>
      </c>
      <c r="AC97" s="1">
        <v>2</v>
      </c>
      <c r="AD97" s="1">
        <v>0</v>
      </c>
      <c r="AE97" s="1">
        <v>1</v>
      </c>
      <c r="AF97" s="1" t="e">
        <f t="shared" si="17"/>
        <v>#DIV/0!</v>
      </c>
      <c r="AH97" s="1">
        <f t="shared" si="25"/>
        <v>0.33641840471606022</v>
      </c>
      <c r="AI97" s="1">
        <f t="shared" si="26"/>
        <v>9.3387972718120341E-2</v>
      </c>
      <c r="AJ97" s="1">
        <f t="shared" si="31"/>
        <v>0.38440384689660501</v>
      </c>
      <c r="AK97" s="1">
        <f t="shared" si="27"/>
        <v>27.445604498939307</v>
      </c>
      <c r="AL97" s="1" t="b">
        <f t="shared" si="28"/>
        <v>1</v>
      </c>
      <c r="AM97" s="1">
        <f t="shared" si="29"/>
        <v>14.969515414121975</v>
      </c>
      <c r="AN97" s="1" t="b">
        <f t="shared" si="30"/>
        <v>1</v>
      </c>
      <c r="AO97" s="1">
        <v>9.4879999999999995</v>
      </c>
    </row>
    <row r="98" spans="1:41">
      <c r="A98" s="7">
        <v>95</v>
      </c>
      <c r="B98" s="9" t="s">
        <v>53</v>
      </c>
      <c r="C98" s="9" t="s">
        <v>33</v>
      </c>
      <c r="D98" s="9" t="s">
        <v>32</v>
      </c>
      <c r="E98" s="9" t="s">
        <v>33</v>
      </c>
      <c r="F98" s="2" t="b">
        <f t="shared" si="24"/>
        <v>1</v>
      </c>
      <c r="G98" s="2" t="b">
        <f t="shared" si="22"/>
        <v>0</v>
      </c>
      <c r="H98" s="1" t="s">
        <v>298</v>
      </c>
      <c r="M98" s="1">
        <f>PRODUCT(SUM(PRODUCT(R98,overview!$J$9),PRODUCT(W98,overview!$K$9),PRODUCT(AB98,overview!$L$9)),1/SUM(overview!$J$9:$L$9))</f>
        <v>1</v>
      </c>
      <c r="N98" s="1">
        <f>PRODUCT(SUM(PRODUCT(S98,overview!$J$9),PRODUCT(X98,overview!$K$9),PRODUCT(AC98,overview!$L$9)),1/SUM(overview!$J$9:$L$9))</f>
        <v>2</v>
      </c>
      <c r="O98" s="1">
        <f t="shared" si="18"/>
        <v>24</v>
      </c>
      <c r="P98" s="1">
        <f t="shared" si="19"/>
        <v>0</v>
      </c>
      <c r="Q98" s="1">
        <f t="shared" si="23"/>
        <v>0</v>
      </c>
      <c r="R98" s="1">
        <v>1</v>
      </c>
      <c r="S98" s="1">
        <v>2</v>
      </c>
      <c r="T98" s="1">
        <v>12</v>
      </c>
      <c r="U98" s="1">
        <v>0</v>
      </c>
      <c r="V98" s="1">
        <f t="shared" si="20"/>
        <v>0</v>
      </c>
      <c r="W98" s="1">
        <v>1</v>
      </c>
      <c r="X98" s="1">
        <v>2</v>
      </c>
      <c r="Y98" s="1">
        <v>11</v>
      </c>
      <c r="Z98" s="1">
        <v>0</v>
      </c>
      <c r="AA98" s="1">
        <f t="shared" si="21"/>
        <v>0</v>
      </c>
      <c r="AB98" s="1">
        <v>1</v>
      </c>
      <c r="AC98" s="1">
        <v>2</v>
      </c>
      <c r="AD98" s="1">
        <v>1</v>
      </c>
      <c r="AE98" s="1">
        <v>0</v>
      </c>
      <c r="AF98" s="1">
        <f t="shared" si="17"/>
        <v>0</v>
      </c>
      <c r="AH98" s="1">
        <f t="shared" si="25"/>
        <v>0.37283720274117893</v>
      </c>
      <c r="AI98" s="1">
        <f t="shared" si="26"/>
        <v>0.13528040513567519</v>
      </c>
      <c r="AJ98" s="1">
        <f t="shared" si="31"/>
        <v>0.58640472459925275</v>
      </c>
      <c r="AK98" s="1">
        <f t="shared" si="27"/>
        <v>27.156970954147877</v>
      </c>
      <c r="AL98" s="1" t="b">
        <f t="shared" si="28"/>
        <v>1</v>
      </c>
      <c r="AM98" s="1">
        <f t="shared" si="29"/>
        <v>12.962199143823916</v>
      </c>
      <c r="AN98" s="1" t="b">
        <f t="shared" si="30"/>
        <v>1</v>
      </c>
      <c r="AO98" s="1">
        <v>9.4879999999999995</v>
      </c>
    </row>
    <row r="99" spans="1:41">
      <c r="A99" s="7">
        <v>96</v>
      </c>
      <c r="B99" s="9" t="s">
        <v>30</v>
      </c>
      <c r="C99" s="9" t="s">
        <v>31</v>
      </c>
      <c r="D99" s="9" t="s">
        <v>30</v>
      </c>
      <c r="E99" s="9" t="s">
        <v>31</v>
      </c>
      <c r="F99" s="2" t="b">
        <f t="shared" si="24"/>
        <v>0</v>
      </c>
      <c r="G99" s="2" t="b">
        <f t="shared" si="22"/>
        <v>0</v>
      </c>
      <c r="H99" s="1" t="s">
        <v>298</v>
      </c>
      <c r="M99" s="1">
        <f>PRODUCT(SUM(PRODUCT(R99,overview!$J$9),PRODUCT(W99,overview!$K$9),PRODUCT(AB99,overview!$L$9)),1/SUM(overview!$J$9:$L$9))</f>
        <v>0.86429268292682926</v>
      </c>
      <c r="N99" s="1">
        <f>PRODUCT(SUM(PRODUCT(S99,overview!$J$9),PRODUCT(X99,overview!$K$9),PRODUCT(AC99,overview!$L$9)),1/SUM(overview!$J$9:$L$9))</f>
        <v>2.1357073170731709</v>
      </c>
      <c r="O99" s="1">
        <f t="shared" si="18"/>
        <v>12</v>
      </c>
      <c r="P99" s="1">
        <f t="shared" si="19"/>
        <v>20</v>
      </c>
      <c r="Q99" s="1">
        <f t="shared" si="23"/>
        <v>0.67447809602119579</v>
      </c>
      <c r="R99" s="1">
        <v>1</v>
      </c>
      <c r="S99" s="1">
        <v>2</v>
      </c>
      <c r="T99" s="1">
        <v>8</v>
      </c>
      <c r="U99" s="1">
        <v>0</v>
      </c>
      <c r="V99" s="1">
        <f t="shared" si="20"/>
        <v>0</v>
      </c>
      <c r="W99" s="1">
        <v>0.78600000000000003</v>
      </c>
      <c r="X99" s="1">
        <v>2.214</v>
      </c>
      <c r="Y99" s="1">
        <v>4</v>
      </c>
      <c r="Z99" s="1">
        <v>20</v>
      </c>
      <c r="AA99" s="1">
        <f t="shared" si="21"/>
        <v>1.7750677506775068</v>
      </c>
      <c r="AB99" s="1">
        <v>1</v>
      </c>
      <c r="AC99" s="1">
        <v>2</v>
      </c>
      <c r="AD99" s="1">
        <v>0</v>
      </c>
      <c r="AE99" s="1">
        <v>0</v>
      </c>
      <c r="AF99" s="1" t="e">
        <f t="shared" si="17"/>
        <v>#DIV/0!</v>
      </c>
      <c r="AH99" s="1">
        <f t="shared" si="25"/>
        <v>0.36969612747822866</v>
      </c>
      <c r="AI99" s="1">
        <f t="shared" si="26"/>
        <v>0.13568889413522253</v>
      </c>
      <c r="AJ99" s="1">
        <f t="shared" si="31"/>
        <v>0.48302425106990016</v>
      </c>
      <c r="AK99" s="1">
        <f t="shared" si="27"/>
        <v>29.467975887922517</v>
      </c>
      <c r="AL99" s="1" t="b">
        <f t="shared" si="28"/>
        <v>1</v>
      </c>
      <c r="AM99" s="1">
        <f t="shared" si="29"/>
        <v>12.589364455169759</v>
      </c>
      <c r="AN99" s="1" t="b">
        <f t="shared" si="30"/>
        <v>1</v>
      </c>
      <c r="AO99" s="1">
        <v>9.4879999999999995</v>
      </c>
    </row>
    <row r="100" spans="1:41">
      <c r="A100" s="7">
        <v>97</v>
      </c>
      <c r="B100" s="9" t="s">
        <v>47</v>
      </c>
      <c r="C100" s="9" t="s">
        <v>48</v>
      </c>
      <c r="D100" s="9" t="s">
        <v>32</v>
      </c>
      <c r="E100" s="9" t="s">
        <v>33</v>
      </c>
      <c r="F100" s="2" t="b">
        <f t="shared" si="24"/>
        <v>1</v>
      </c>
      <c r="G100" s="2" t="b">
        <f t="shared" si="22"/>
        <v>0</v>
      </c>
      <c r="H100" s="1" t="s">
        <v>298</v>
      </c>
      <c r="M100" s="1">
        <f>PRODUCT(SUM(PRODUCT(R100,overview!$J$9),PRODUCT(W100,overview!$K$9),PRODUCT(AB100,overview!$L$9)),1/SUM(overview!$J$9:$L$9))</f>
        <v>0.94307317073170727</v>
      </c>
      <c r="N100" s="1">
        <f>PRODUCT(SUM(PRODUCT(S100,overview!$J$9),PRODUCT(X100,overview!$K$9),PRODUCT(AC100,overview!$L$9)),1/SUM(overview!$J$9:$L$9))</f>
        <v>2.056926829268293</v>
      </c>
      <c r="O100" s="1">
        <f t="shared" si="18"/>
        <v>15.5</v>
      </c>
      <c r="P100" s="1">
        <f t="shared" si="19"/>
        <v>23.5</v>
      </c>
      <c r="Q100" s="1">
        <f t="shared" si="23"/>
        <v>0.69512468472134969</v>
      </c>
      <c r="R100" s="1">
        <v>0.93700000000000006</v>
      </c>
      <c r="S100" s="1">
        <v>2.0630000000000002</v>
      </c>
      <c r="T100" s="1">
        <v>6</v>
      </c>
      <c r="U100" s="1">
        <v>6</v>
      </c>
      <c r="V100" s="1">
        <f t="shared" si="20"/>
        <v>0.45419292292777508</v>
      </c>
      <c r="W100" s="1">
        <v>0.94799999999999995</v>
      </c>
      <c r="X100" s="1">
        <v>2.052</v>
      </c>
      <c r="Y100" s="1">
        <v>9</v>
      </c>
      <c r="Z100" s="1">
        <v>16</v>
      </c>
      <c r="AA100" s="1">
        <f t="shared" si="21"/>
        <v>0.82131254061078607</v>
      </c>
      <c r="AB100" s="1">
        <v>0.9</v>
      </c>
      <c r="AC100" s="1">
        <v>2.1</v>
      </c>
      <c r="AD100" s="1">
        <v>0.5</v>
      </c>
      <c r="AE100" s="1">
        <v>1.5</v>
      </c>
      <c r="AF100" s="1">
        <f t="shared" si="17"/>
        <v>1.2857142857142856</v>
      </c>
      <c r="AH100" s="1">
        <f t="shared" si="25"/>
        <v>0.39388649612117899</v>
      </c>
      <c r="AI100" s="1">
        <f t="shared" si="26"/>
        <v>0.12156527377199455</v>
      </c>
      <c r="AJ100" s="1">
        <f t="shared" si="31"/>
        <v>0.49625007499849993</v>
      </c>
      <c r="AK100" s="1">
        <f t="shared" si="27"/>
        <v>25.325158144554504</v>
      </c>
      <c r="AL100" s="1" t="b">
        <f t="shared" si="28"/>
        <v>1</v>
      </c>
      <c r="AM100" s="1">
        <f t="shared" si="29"/>
        <v>11.26701724269083</v>
      </c>
      <c r="AN100" s="1" t="b">
        <f t="shared" si="30"/>
        <v>1</v>
      </c>
      <c r="AO100" s="1">
        <v>9.4879999999999995</v>
      </c>
    </row>
    <row r="101" spans="1:41">
      <c r="A101" s="7">
        <v>98</v>
      </c>
      <c r="B101" s="9" t="s">
        <v>60</v>
      </c>
      <c r="C101" s="9" t="s">
        <v>61</v>
      </c>
      <c r="D101" s="9" t="s">
        <v>83</v>
      </c>
      <c r="E101" s="9" t="s">
        <v>61</v>
      </c>
      <c r="F101" s="2" t="b">
        <f t="shared" si="24"/>
        <v>0</v>
      </c>
      <c r="G101" s="2" t="b">
        <f t="shared" si="22"/>
        <v>0</v>
      </c>
      <c r="H101" s="1" t="s">
        <v>298</v>
      </c>
      <c r="M101" s="1">
        <f>PRODUCT(SUM(PRODUCT(R101,overview!$J$9),PRODUCT(W101,overview!$K$9),PRODUCT(AB101,overview!$L$9)),1/SUM(overview!$J$9:$L$9))</f>
        <v>0.96473170731707325</v>
      </c>
      <c r="N101" s="1">
        <f>PRODUCT(SUM(PRODUCT(S101,overview!$J$9),PRODUCT(X101,overview!$K$9),PRODUCT(AC101,overview!$L$9)),1/SUM(overview!$J$9:$L$9))</f>
        <v>2.0352682926829266</v>
      </c>
      <c r="O101" s="1">
        <f t="shared" si="18"/>
        <v>19</v>
      </c>
      <c r="P101" s="1">
        <f t="shared" si="19"/>
        <v>13</v>
      </c>
      <c r="Q101" s="1">
        <f t="shared" si="23"/>
        <v>0.32432067634032469</v>
      </c>
      <c r="R101" s="1">
        <v>1.01</v>
      </c>
      <c r="S101" s="1">
        <v>1.99</v>
      </c>
      <c r="T101" s="1">
        <v>9</v>
      </c>
      <c r="U101" s="1">
        <v>6</v>
      </c>
      <c r="V101" s="1">
        <f t="shared" si="20"/>
        <v>0.33835845896147398</v>
      </c>
      <c r="W101" s="1">
        <v>0.93899999999999995</v>
      </c>
      <c r="X101" s="1">
        <v>2.0609999999999999</v>
      </c>
      <c r="Y101" s="1">
        <v>9</v>
      </c>
      <c r="Z101" s="1">
        <v>7</v>
      </c>
      <c r="AA101" s="1">
        <f t="shared" si="21"/>
        <v>0.35435872553776476</v>
      </c>
      <c r="AB101" s="1">
        <v>1</v>
      </c>
      <c r="AC101" s="1">
        <v>2</v>
      </c>
      <c r="AD101" s="1">
        <v>1</v>
      </c>
      <c r="AE101" s="1">
        <v>0</v>
      </c>
      <c r="AF101" s="1">
        <f t="shared" si="17"/>
        <v>0</v>
      </c>
      <c r="AH101" s="1">
        <f t="shared" si="25"/>
        <v>0.36724206778549384</v>
      </c>
      <c r="AI101" s="1">
        <f t="shared" si="26"/>
        <v>0.11950055174399077</v>
      </c>
      <c r="AJ101" s="1">
        <f t="shared" si="31"/>
        <v>0.54428663852860526</v>
      </c>
      <c r="AK101" s="1">
        <f t="shared" si="27"/>
        <v>16.885395310084473</v>
      </c>
      <c r="AL101" s="1" t="b">
        <f t="shared" si="28"/>
        <v>1</v>
      </c>
      <c r="AM101" s="1">
        <f t="shared" si="29"/>
        <v>10.286168125289377</v>
      </c>
      <c r="AN101" s="1" t="b">
        <f t="shared" si="30"/>
        <v>1</v>
      </c>
      <c r="AO101" s="1">
        <v>9.4879999999999995</v>
      </c>
    </row>
    <row r="102" spans="1:41">
      <c r="A102" s="7">
        <v>99</v>
      </c>
      <c r="B102" s="9" t="s">
        <v>72</v>
      </c>
      <c r="C102" s="9" t="s">
        <v>73</v>
      </c>
      <c r="D102" s="9" t="s">
        <v>72</v>
      </c>
      <c r="E102" s="9" t="s">
        <v>73</v>
      </c>
      <c r="F102" s="2" t="b">
        <f t="shared" si="24"/>
        <v>0</v>
      </c>
      <c r="G102" s="2" t="b">
        <f t="shared" si="22"/>
        <v>0</v>
      </c>
      <c r="H102" s="1" t="s">
        <v>298</v>
      </c>
      <c r="J102" s="2" t="s">
        <v>184</v>
      </c>
      <c r="M102" s="1">
        <f>PRODUCT(SUM(PRODUCT(R102,overview!$J$9),PRODUCT(W102,overview!$K$9),PRODUCT(AB102,overview!$L$9)),1/SUM(overview!$J$9:$L$9))</f>
        <v>0.33300000000000002</v>
      </c>
      <c r="N102" s="1">
        <f>PRODUCT(SUM(PRODUCT(S102,overview!$J$9),PRODUCT(X102,overview!$K$9),PRODUCT(AC102,overview!$L$9)),1/SUM(overview!$J$9:$L$9))</f>
        <v>2.6669999999999998</v>
      </c>
      <c r="O102" s="1">
        <f t="shared" si="18"/>
        <v>9</v>
      </c>
      <c r="P102" s="1">
        <f t="shared" si="19"/>
        <v>0</v>
      </c>
      <c r="Q102" s="1">
        <f t="shared" si="23"/>
        <v>0</v>
      </c>
      <c r="R102" s="1">
        <v>0.33300000000000002</v>
      </c>
      <c r="S102" s="1">
        <v>2.6669999999999998</v>
      </c>
      <c r="T102" s="1">
        <v>5</v>
      </c>
      <c r="U102" s="1">
        <v>0</v>
      </c>
      <c r="V102" s="1">
        <f t="shared" si="20"/>
        <v>0</v>
      </c>
      <c r="W102" s="1">
        <v>0.33300000000000002</v>
      </c>
      <c r="X102" s="1">
        <v>2.6669999999999998</v>
      </c>
      <c r="Y102" s="1">
        <v>4</v>
      </c>
      <c r="Z102" s="1">
        <v>0</v>
      </c>
      <c r="AA102" s="1">
        <f t="shared" si="21"/>
        <v>0</v>
      </c>
      <c r="AB102" s="1">
        <v>0.33300000000000002</v>
      </c>
      <c r="AC102" s="1">
        <v>2.6669999999999998</v>
      </c>
      <c r="AD102" s="1">
        <v>0</v>
      </c>
      <c r="AE102" s="1">
        <v>0</v>
      </c>
      <c r="AF102" s="1" t="e">
        <f t="shared" si="17"/>
        <v>#DIV/0!</v>
      </c>
      <c r="AH102" s="1">
        <f t="shared" si="25"/>
        <v>0.34484623551751592</v>
      </c>
      <c r="AI102" s="1">
        <f t="shared" si="26"/>
        <v>0.13188938205636475</v>
      </c>
      <c r="AJ102" s="1">
        <f t="shared" si="31"/>
        <v>0.33992060954401182</v>
      </c>
      <c r="AK102" s="1">
        <f t="shared" si="27"/>
        <v>12.597720268424435</v>
      </c>
      <c r="AL102" s="1" t="b">
        <f t="shared" si="28"/>
        <v>1</v>
      </c>
      <c r="AM102" s="1">
        <f t="shared" si="29"/>
        <v>8.4482457885718265</v>
      </c>
      <c r="AN102" s="1" t="b">
        <f t="shared" si="30"/>
        <v>0</v>
      </c>
      <c r="AO102" s="1">
        <v>9.4879999999999995</v>
      </c>
    </row>
    <row r="103" spans="1:41">
      <c r="A103" s="7">
        <v>100</v>
      </c>
      <c r="B103" s="9" t="s">
        <v>28</v>
      </c>
      <c r="C103" s="9" t="s">
        <v>29</v>
      </c>
      <c r="D103" s="9" t="s">
        <v>28</v>
      </c>
      <c r="E103" s="9" t="s">
        <v>29</v>
      </c>
      <c r="F103" s="2" t="b">
        <f t="shared" si="24"/>
        <v>0</v>
      </c>
      <c r="G103" s="2" t="b">
        <f t="shared" si="22"/>
        <v>0</v>
      </c>
      <c r="H103" s="1" t="s">
        <v>285</v>
      </c>
      <c r="M103" s="1">
        <f>PRODUCT(SUM(PRODUCT(R103,overview!$J$9),PRODUCT(W103,overview!$K$9),PRODUCT(AB103,overview!$L$9)),1/SUM(overview!$J$9:$L$9))</f>
        <v>0.74182926829268303</v>
      </c>
      <c r="N103" s="1">
        <f>PRODUCT(SUM(PRODUCT(S103,overview!$J$9),PRODUCT(X103,overview!$K$9),PRODUCT(AC103,overview!$L$9)),1/SUM(overview!$J$9:$L$9))</f>
        <v>2.2581707317073172</v>
      </c>
      <c r="O103" s="1">
        <f t="shared" si="18"/>
        <v>10</v>
      </c>
      <c r="P103" s="1">
        <f t="shared" si="19"/>
        <v>3</v>
      </c>
      <c r="Q103" s="1">
        <f t="shared" si="23"/>
        <v>9.855268131986826E-2</v>
      </c>
      <c r="R103" s="1">
        <v>0.66700000000000004</v>
      </c>
      <c r="S103" s="1">
        <v>2.3330000000000002</v>
      </c>
      <c r="T103" s="1">
        <v>5</v>
      </c>
      <c r="U103" s="1">
        <v>0</v>
      </c>
      <c r="V103" s="1">
        <f t="shared" si="20"/>
        <v>0</v>
      </c>
      <c r="W103" s="1">
        <v>0.78500000000000003</v>
      </c>
      <c r="X103" s="1">
        <v>2.2149999999999999</v>
      </c>
      <c r="Y103" s="1">
        <v>5</v>
      </c>
      <c r="Z103" s="1">
        <v>3</v>
      </c>
      <c r="AA103" s="1">
        <f t="shared" si="21"/>
        <v>0.21264108352144476</v>
      </c>
      <c r="AB103" s="1">
        <v>0.66700000000000004</v>
      </c>
      <c r="AC103" s="1">
        <v>2.3330000000000002</v>
      </c>
      <c r="AD103" s="1">
        <v>0</v>
      </c>
      <c r="AE103" s="1">
        <v>0</v>
      </c>
      <c r="AF103" s="1" t="e">
        <f t="shared" si="17"/>
        <v>#DIV/0!</v>
      </c>
      <c r="AH103" s="1">
        <f t="shared" si="25"/>
        <v>0.3866711488360367</v>
      </c>
      <c r="AI103" s="1">
        <f t="shared" si="26"/>
        <v>0.17113291104925402</v>
      </c>
      <c r="AJ103" s="1">
        <f t="shared" si="31"/>
        <v>0.33143923265697933</v>
      </c>
      <c r="AK103" s="1">
        <f t="shared" si="27"/>
        <v>7.7122188439145658</v>
      </c>
      <c r="AL103" s="1" t="b">
        <f t="shared" si="28"/>
        <v>0</v>
      </c>
      <c r="AM103" s="1">
        <f t="shared" si="29"/>
        <v>5.4986197989865682</v>
      </c>
      <c r="AN103" s="1" t="b">
        <f t="shared" si="30"/>
        <v>0</v>
      </c>
      <c r="AO103" s="1">
        <v>9.4879999999999995</v>
      </c>
    </row>
    <row r="104" spans="1:41">
      <c r="A104" s="7">
        <v>101</v>
      </c>
      <c r="B104" s="9" t="s">
        <v>32</v>
      </c>
      <c r="C104" s="9" t="s">
        <v>33</v>
      </c>
      <c r="D104" s="9" t="s">
        <v>62</v>
      </c>
      <c r="E104" s="9" t="s">
        <v>48</v>
      </c>
      <c r="F104" s="2" t="b">
        <f t="shared" si="24"/>
        <v>1</v>
      </c>
      <c r="G104" s="2" t="b">
        <f t="shared" si="22"/>
        <v>0</v>
      </c>
      <c r="H104" s="1" t="s">
        <v>285</v>
      </c>
      <c r="J104" s="4"/>
      <c r="M104" s="1">
        <f>PRODUCT(SUM(PRODUCT(R104,overview!$J$9),PRODUCT(W104,overview!$K$9),PRODUCT(AB104,overview!$L$9)),1/SUM(overview!$J$9:$L$9))</f>
        <v>0.90365853658536577</v>
      </c>
      <c r="N104" s="1">
        <f>PRODUCT(SUM(PRODUCT(S104,overview!$J$9),PRODUCT(X104,overview!$K$9),PRODUCT(AC104,overview!$L$9)),1/SUM(overview!$J$9:$L$9))</f>
        <v>2.0963414634146345</v>
      </c>
      <c r="O104" s="1">
        <f t="shared" si="18"/>
        <v>10.5</v>
      </c>
      <c r="P104" s="1">
        <f t="shared" si="19"/>
        <v>13.5</v>
      </c>
      <c r="Q104" s="1">
        <f t="shared" si="23"/>
        <v>0.55422587883320851</v>
      </c>
      <c r="R104" s="1">
        <v>0.93700000000000006</v>
      </c>
      <c r="S104" s="1">
        <v>2.0630000000000002</v>
      </c>
      <c r="T104" s="1">
        <v>4</v>
      </c>
      <c r="U104" s="1">
        <v>6</v>
      </c>
      <c r="V104" s="1">
        <f t="shared" si="20"/>
        <v>0.68128938439166264</v>
      </c>
      <c r="W104" s="1">
        <v>0.88200000000000001</v>
      </c>
      <c r="X104" s="1">
        <v>2.1179999999999999</v>
      </c>
      <c r="Y104" s="1">
        <v>6.5</v>
      </c>
      <c r="Z104" s="1">
        <v>6.5</v>
      </c>
      <c r="AA104" s="1">
        <f t="shared" si="21"/>
        <v>0.41643059490084988</v>
      </c>
      <c r="AB104" s="1">
        <v>1</v>
      </c>
      <c r="AC104" s="1">
        <v>2</v>
      </c>
      <c r="AD104" s="1">
        <v>0</v>
      </c>
      <c r="AE104" s="1">
        <v>1</v>
      </c>
      <c r="AF104" s="1" t="e">
        <f t="shared" si="17"/>
        <v>#DIV/0!</v>
      </c>
      <c r="AH104" s="1">
        <f t="shared" si="25"/>
        <v>0.29292273035698302</v>
      </c>
      <c r="AI104" s="1">
        <f t="shared" si="26"/>
        <v>0.15479972003876391</v>
      </c>
      <c r="AJ104" s="1">
        <f t="shared" si="31"/>
        <v>0.31397232955253634</v>
      </c>
      <c r="AK104" s="1">
        <f t="shared" si="27"/>
        <v>4.5085420329167318</v>
      </c>
      <c r="AL104" s="1" t="b">
        <f t="shared" si="28"/>
        <v>0</v>
      </c>
      <c r="AM104" s="1">
        <f t="shared" si="29"/>
        <v>3.6547919000366824</v>
      </c>
      <c r="AN104" s="1" t="b">
        <f t="shared" si="30"/>
        <v>0</v>
      </c>
      <c r="AO104" s="1">
        <v>9.4879999999999995</v>
      </c>
    </row>
    <row r="105" spans="1:41">
      <c r="A105" s="7">
        <v>102</v>
      </c>
      <c r="B105" s="9" t="s">
        <v>47</v>
      </c>
      <c r="C105" s="9" t="s">
        <v>48</v>
      </c>
      <c r="D105" s="9" t="s">
        <v>47</v>
      </c>
      <c r="E105" s="9" t="s">
        <v>48</v>
      </c>
      <c r="F105" s="2" t="b">
        <f t="shared" si="24"/>
        <v>0</v>
      </c>
      <c r="G105" s="2" t="b">
        <f t="shared" si="22"/>
        <v>0</v>
      </c>
      <c r="H105" s="1" t="s">
        <v>285</v>
      </c>
      <c r="M105" s="1">
        <f>PRODUCT(SUM(PRODUCT(R105,overview!$J$9),PRODUCT(W105,overview!$K$9),PRODUCT(AB105,overview!$L$9)),1/SUM(overview!$J$9:$L$9))</f>
        <v>0.88568292682926841</v>
      </c>
      <c r="N105" s="1">
        <f>PRODUCT(SUM(PRODUCT(S105,overview!$J$9),PRODUCT(X105,overview!$K$9),PRODUCT(AC105,overview!$L$9)),1/SUM(overview!$J$9:$L$9))</f>
        <v>2.1143170731707319</v>
      </c>
      <c r="O105" s="1">
        <f t="shared" si="18"/>
        <v>11</v>
      </c>
      <c r="P105" s="1">
        <f t="shared" si="19"/>
        <v>8</v>
      </c>
      <c r="Q105" s="1">
        <f t="shared" si="23"/>
        <v>0.30465299924388373</v>
      </c>
      <c r="R105" s="1">
        <v>0.88900000000000001</v>
      </c>
      <c r="S105" s="1">
        <v>2.1110000000000002</v>
      </c>
      <c r="T105" s="1">
        <v>5</v>
      </c>
      <c r="U105" s="1">
        <v>3</v>
      </c>
      <c r="V105" s="1">
        <f t="shared" si="20"/>
        <v>0.25267645665561345</v>
      </c>
      <c r="W105" s="1">
        <v>0.88500000000000001</v>
      </c>
      <c r="X105" s="1">
        <v>2.1150000000000002</v>
      </c>
      <c r="Y105" s="1">
        <v>6</v>
      </c>
      <c r="Z105" s="1">
        <v>5</v>
      </c>
      <c r="AA105" s="1">
        <f t="shared" si="21"/>
        <v>0.34869976359338056</v>
      </c>
      <c r="AB105" s="1">
        <v>0.85699999999999998</v>
      </c>
      <c r="AC105" s="1">
        <v>2.1429999999999998</v>
      </c>
      <c r="AD105" s="1">
        <v>0</v>
      </c>
      <c r="AE105" s="1">
        <v>0</v>
      </c>
      <c r="AF105" s="1" t="e">
        <f t="shared" si="17"/>
        <v>#DIV/0!</v>
      </c>
      <c r="AH105" s="1">
        <f t="shared" si="25"/>
        <v>0.21957939322935108</v>
      </c>
      <c r="AI105" s="1">
        <f t="shared" si="26"/>
        <v>0.14356102556873185</v>
      </c>
      <c r="AJ105" s="1">
        <f t="shared" si="31"/>
        <v>0.24574209245742087</v>
      </c>
      <c r="AK105" s="1">
        <f t="shared" si="27"/>
        <v>4.236940971448095</v>
      </c>
      <c r="AL105" s="1" t="b">
        <f t="shared" si="28"/>
        <v>0</v>
      </c>
      <c r="AM105" s="1">
        <f t="shared" si="29"/>
        <v>2.6293767155604018</v>
      </c>
      <c r="AN105" s="1" t="b">
        <f t="shared" si="30"/>
        <v>0</v>
      </c>
      <c r="AO105" s="1">
        <v>9.4879999999999995</v>
      </c>
    </row>
    <row r="106" spans="1:41">
      <c r="A106" s="7">
        <v>103</v>
      </c>
      <c r="B106" s="9" t="s">
        <v>74</v>
      </c>
      <c r="C106" s="9" t="s">
        <v>1</v>
      </c>
      <c r="D106" s="9" t="s">
        <v>83</v>
      </c>
      <c r="E106" s="9" t="s">
        <v>61</v>
      </c>
      <c r="F106" s="2" t="b">
        <f t="shared" si="24"/>
        <v>0</v>
      </c>
      <c r="G106" s="2" t="b">
        <f t="shared" si="22"/>
        <v>1</v>
      </c>
      <c r="H106" s="1" t="s">
        <v>285</v>
      </c>
      <c r="M106" s="1">
        <f>PRODUCT(SUM(PRODUCT(R106,overview!$J$9),PRODUCT(W106,overview!$K$9),PRODUCT(AB106,overview!$L$9)),1/SUM(overview!$J$9:$L$9))</f>
        <v>0.94229268292682911</v>
      </c>
      <c r="N106" s="1">
        <f>PRODUCT(SUM(PRODUCT(S106,overview!$J$9),PRODUCT(X106,overview!$K$9),PRODUCT(AC106,overview!$L$9)),1/SUM(overview!$J$9:$L$9))</f>
        <v>2.057707317073171</v>
      </c>
      <c r="O106" s="1">
        <f t="shared" si="18"/>
        <v>14</v>
      </c>
      <c r="P106" s="1">
        <f t="shared" si="19"/>
        <v>8</v>
      </c>
      <c r="Q106" s="1">
        <f t="shared" si="23"/>
        <v>0.26167616609263705</v>
      </c>
      <c r="R106" s="1">
        <v>1.163</v>
      </c>
      <c r="S106" s="1">
        <v>1.837</v>
      </c>
      <c r="T106" s="1">
        <v>8</v>
      </c>
      <c r="U106" s="1">
        <v>0</v>
      </c>
      <c r="V106" s="1">
        <f t="shared" si="20"/>
        <v>0</v>
      </c>
      <c r="W106" s="1">
        <v>0.81899999999999995</v>
      </c>
      <c r="X106" s="1">
        <v>2.181</v>
      </c>
      <c r="Y106" s="1">
        <v>5</v>
      </c>
      <c r="Z106" s="1">
        <v>7</v>
      </c>
      <c r="AA106" s="1">
        <f t="shared" si="21"/>
        <v>0.52572214580467669</v>
      </c>
      <c r="AB106" s="1">
        <v>1.0580000000000001</v>
      </c>
      <c r="AC106" s="1">
        <v>1.9419999999999999</v>
      </c>
      <c r="AD106" s="1">
        <v>1</v>
      </c>
      <c r="AE106" s="1">
        <v>1</v>
      </c>
      <c r="AF106" s="1">
        <f t="shared" si="17"/>
        <v>0.54479917610710615</v>
      </c>
      <c r="AH106" s="1">
        <f t="shared" si="25"/>
        <v>0.20164788864267655</v>
      </c>
      <c r="AI106" s="1">
        <f t="shared" si="26"/>
        <v>0.11875587761540901</v>
      </c>
      <c r="AJ106" s="1">
        <f t="shared" si="31"/>
        <v>0.29489051094890512</v>
      </c>
      <c r="AK106" s="1">
        <f t="shared" si="27"/>
        <v>5.2751778376456775</v>
      </c>
      <c r="AL106" s="1" t="b">
        <f t="shared" si="28"/>
        <v>0</v>
      </c>
      <c r="AM106" s="1">
        <f t="shared" si="29"/>
        <v>1.7801095491767676</v>
      </c>
      <c r="AN106" s="1" t="b">
        <f t="shared" si="30"/>
        <v>0</v>
      </c>
      <c r="AO106" s="1">
        <v>9.4879999999999995</v>
      </c>
    </row>
    <row r="107" spans="1:41">
      <c r="A107" s="7">
        <v>104</v>
      </c>
      <c r="B107" s="9" t="s">
        <v>45</v>
      </c>
      <c r="C107" s="9" t="s">
        <v>46</v>
      </c>
      <c r="D107" s="9" t="s">
        <v>45</v>
      </c>
      <c r="E107" s="9" t="s">
        <v>46</v>
      </c>
      <c r="F107" s="2" t="b">
        <f t="shared" si="24"/>
        <v>0</v>
      </c>
      <c r="G107" s="2" t="b">
        <f t="shared" si="22"/>
        <v>0</v>
      </c>
      <c r="H107" s="1" t="s">
        <v>285</v>
      </c>
      <c r="M107" s="1">
        <f>PRODUCT(SUM(PRODUCT(R107,overview!$J$9),PRODUCT(W107,overview!$K$9),PRODUCT(AB107,overview!$L$9)),1/SUM(overview!$J$9:$L$9))</f>
        <v>1.0267317073170732</v>
      </c>
      <c r="N107" s="1">
        <f>PRODUCT(SUM(PRODUCT(S107,overview!$J$9),PRODUCT(X107,overview!$K$9),PRODUCT(AC107,overview!$L$9)),1/SUM(overview!$J$9:$L$9))</f>
        <v>1.9732682926829268</v>
      </c>
      <c r="O107" s="1">
        <f t="shared" si="18"/>
        <v>21</v>
      </c>
      <c r="P107" s="1">
        <f t="shared" si="19"/>
        <v>0</v>
      </c>
      <c r="Q107" s="1">
        <f t="shared" si="23"/>
        <v>0</v>
      </c>
      <c r="R107" s="1">
        <v>1.0169999999999999</v>
      </c>
      <c r="S107" s="1">
        <v>1.9830000000000001</v>
      </c>
      <c r="T107" s="1">
        <v>8</v>
      </c>
      <c r="U107" s="1">
        <v>0</v>
      </c>
      <c r="V107" s="1">
        <f t="shared" si="20"/>
        <v>0</v>
      </c>
      <c r="W107" s="1">
        <v>1.0329999999999999</v>
      </c>
      <c r="X107" s="1">
        <v>1.9670000000000001</v>
      </c>
      <c r="Y107" s="1">
        <v>13</v>
      </c>
      <c r="Z107" s="1">
        <v>0</v>
      </c>
      <c r="AA107" s="1">
        <f t="shared" si="21"/>
        <v>0</v>
      </c>
      <c r="AB107" s="1">
        <v>1</v>
      </c>
      <c r="AC107" s="1">
        <v>2</v>
      </c>
      <c r="AD107" s="1">
        <v>0</v>
      </c>
      <c r="AE107" s="1">
        <v>0</v>
      </c>
      <c r="AF107" s="1" t="e">
        <f t="shared" si="17"/>
        <v>#DIV/0!</v>
      </c>
      <c r="AH107" s="1">
        <f t="shared" si="25"/>
        <v>0.24467222674727629</v>
      </c>
      <c r="AI107" s="1">
        <f t="shared" si="26"/>
        <v>0.13887680135182781</v>
      </c>
      <c r="AJ107" s="1">
        <f t="shared" si="31"/>
        <v>0.32603966730646194</v>
      </c>
      <c r="AK107" s="1">
        <f t="shared" si="27"/>
        <v>5.6444740351854694</v>
      </c>
      <c r="AL107" s="1" t="b">
        <f t="shared" si="28"/>
        <v>0</v>
      </c>
      <c r="AM107" s="1">
        <f t="shared" si="29"/>
        <v>1.6258080329943601</v>
      </c>
      <c r="AN107" s="1" t="b">
        <f t="shared" si="30"/>
        <v>0</v>
      </c>
      <c r="AO107" s="1">
        <v>9.4879999999999995</v>
      </c>
    </row>
    <row r="108" spans="1:41">
      <c r="A108" s="7">
        <v>105</v>
      </c>
      <c r="B108" s="9" t="s">
        <v>102</v>
      </c>
      <c r="C108" s="9" t="s">
        <v>48</v>
      </c>
      <c r="D108" s="9" t="s">
        <v>62</v>
      </c>
      <c r="E108" s="9" t="s">
        <v>48</v>
      </c>
      <c r="F108" s="2" t="b">
        <f t="shared" si="24"/>
        <v>1</v>
      </c>
      <c r="G108" s="2" t="b">
        <f t="shared" si="22"/>
        <v>0</v>
      </c>
      <c r="H108" s="1" t="s">
        <v>285</v>
      </c>
      <c r="M108" s="1">
        <f>PRODUCT(SUM(PRODUCT(R108,overview!$J$9),PRODUCT(W108,overview!$K$9),PRODUCT(AB108,overview!$L$9)),1/SUM(overview!$J$9:$L$9))</f>
        <v>0.89500000000000002</v>
      </c>
      <c r="N108" s="1">
        <f>PRODUCT(SUM(PRODUCT(S108,overview!$J$9),PRODUCT(X108,overview!$K$9),PRODUCT(AC108,overview!$L$9)),1/SUM(overview!$J$9:$L$9))</f>
        <v>2.1050000000000004</v>
      </c>
      <c r="O108" s="1">
        <f t="shared" si="18"/>
        <v>19</v>
      </c>
      <c r="P108" s="1">
        <f t="shared" si="19"/>
        <v>10</v>
      </c>
      <c r="Q108" s="1">
        <f t="shared" si="23"/>
        <v>0.22377797224653079</v>
      </c>
      <c r="R108" s="1">
        <v>0.84099999999999997</v>
      </c>
      <c r="S108" s="1">
        <v>2.1589999999999998</v>
      </c>
      <c r="T108" s="1">
        <v>10</v>
      </c>
      <c r="U108" s="1">
        <v>4</v>
      </c>
      <c r="V108" s="1">
        <f t="shared" si="20"/>
        <v>0.15581287633163504</v>
      </c>
      <c r="W108" s="1">
        <v>0.92500000000000004</v>
      </c>
      <c r="X108" s="1">
        <v>2.0750000000000002</v>
      </c>
      <c r="Y108" s="1">
        <v>7</v>
      </c>
      <c r="Z108" s="1">
        <v>5</v>
      </c>
      <c r="AA108" s="1">
        <f t="shared" si="21"/>
        <v>0.31841652323580028</v>
      </c>
      <c r="AB108" s="1">
        <v>0.871</v>
      </c>
      <c r="AC108" s="1">
        <v>2.129</v>
      </c>
      <c r="AD108" s="1">
        <v>2</v>
      </c>
      <c r="AE108" s="1">
        <v>1</v>
      </c>
      <c r="AF108" s="1">
        <f t="shared" si="17"/>
        <v>0.20455612963832784</v>
      </c>
      <c r="AH108" s="1">
        <f t="shared" si="25"/>
        <v>0.25208934027628355</v>
      </c>
      <c r="AI108" s="1">
        <f t="shared" si="26"/>
        <v>0.1526358249322399</v>
      </c>
      <c r="AJ108" s="1">
        <f t="shared" si="31"/>
        <v>0.3926401080351114</v>
      </c>
      <c r="AK108" s="1">
        <f t="shared" si="27"/>
        <v>7.0164801774792558</v>
      </c>
      <c r="AL108" s="1" t="b">
        <f t="shared" si="28"/>
        <v>0</v>
      </c>
      <c r="AM108" s="1">
        <f t="shared" si="29"/>
        <v>1.8944214082443747</v>
      </c>
      <c r="AN108" s="1" t="b">
        <f t="shared" si="30"/>
        <v>0</v>
      </c>
      <c r="AO108" s="1">
        <v>9.4879999999999995</v>
      </c>
    </row>
    <row r="109" spans="1:41">
      <c r="A109" s="7">
        <v>106</v>
      </c>
      <c r="B109" s="9" t="s">
        <v>102</v>
      </c>
      <c r="C109" s="9" t="s">
        <v>48</v>
      </c>
      <c r="D109" s="9" t="s">
        <v>47</v>
      </c>
      <c r="E109" s="9" t="s">
        <v>48</v>
      </c>
      <c r="F109" s="2" t="b">
        <f t="shared" si="24"/>
        <v>0</v>
      </c>
      <c r="G109" s="2" t="b">
        <f t="shared" si="22"/>
        <v>1</v>
      </c>
      <c r="H109" s="1" t="s">
        <v>285</v>
      </c>
      <c r="M109" s="1">
        <f>PRODUCT(SUM(PRODUCT(R109,overview!$J$9),PRODUCT(W109,overview!$K$9),PRODUCT(AB109,overview!$L$9)),1/SUM(overview!$J$9:$L$9))</f>
        <v>0.83531707317073189</v>
      </c>
      <c r="N109" s="1">
        <f>PRODUCT(SUM(PRODUCT(S109,overview!$J$9),PRODUCT(X109,overview!$K$9),PRODUCT(AC109,overview!$L$9)),1/SUM(overview!$J$9:$L$9))</f>
        <v>2.1646829268292684</v>
      </c>
      <c r="O109" s="1">
        <f t="shared" si="18"/>
        <v>16</v>
      </c>
      <c r="P109" s="1">
        <f t="shared" si="19"/>
        <v>14</v>
      </c>
      <c r="Q109" s="1">
        <f t="shared" si="23"/>
        <v>0.3376487290427258</v>
      </c>
      <c r="R109" s="1">
        <v>0.77700000000000002</v>
      </c>
      <c r="S109" s="1">
        <v>2.2229999999999999</v>
      </c>
      <c r="T109" s="1">
        <v>6</v>
      </c>
      <c r="U109" s="1">
        <v>6</v>
      </c>
      <c r="V109" s="1">
        <f t="shared" si="20"/>
        <v>0.34952766531713902</v>
      </c>
      <c r="W109" s="1">
        <v>0.86699999999999999</v>
      </c>
      <c r="X109" s="1">
        <v>2.133</v>
      </c>
      <c r="Y109" s="1">
        <v>9</v>
      </c>
      <c r="Z109" s="1">
        <v>8</v>
      </c>
      <c r="AA109" s="1">
        <f t="shared" si="21"/>
        <v>0.36130645413345835</v>
      </c>
      <c r="AB109" s="1">
        <v>0.82799999999999996</v>
      </c>
      <c r="AC109" s="1">
        <v>2.1720000000000002</v>
      </c>
      <c r="AD109" s="1">
        <v>1</v>
      </c>
      <c r="AE109" s="1">
        <v>0</v>
      </c>
      <c r="AF109" s="1">
        <f t="shared" si="17"/>
        <v>0</v>
      </c>
      <c r="AH109" s="1">
        <f t="shared" si="25"/>
        <v>0.20946415142682007</v>
      </c>
      <c r="AI109" s="1">
        <f t="shared" si="26"/>
        <v>0.10927768630539053</v>
      </c>
      <c r="AJ109" s="1">
        <f t="shared" si="31"/>
        <v>0.26899902818270166</v>
      </c>
      <c r="AK109" s="1">
        <f t="shared" si="27"/>
        <v>6.4672871396786684</v>
      </c>
      <c r="AL109" s="1" t="b">
        <f t="shared" si="28"/>
        <v>0</v>
      </c>
      <c r="AM109" s="1">
        <f t="shared" si="29"/>
        <v>1.8781169792261008</v>
      </c>
      <c r="AN109" s="1" t="b">
        <f t="shared" si="30"/>
        <v>0</v>
      </c>
      <c r="AO109" s="1">
        <v>9.4879999999999995</v>
      </c>
    </row>
    <row r="110" spans="1:41">
      <c r="A110" s="7">
        <v>107</v>
      </c>
      <c r="B110" s="9" t="s">
        <v>98</v>
      </c>
      <c r="C110" s="9" t="s">
        <v>50</v>
      </c>
      <c r="D110" s="9" t="s">
        <v>28</v>
      </c>
      <c r="E110" s="9" t="s">
        <v>29</v>
      </c>
      <c r="F110" s="2" t="b">
        <f t="shared" si="24"/>
        <v>0</v>
      </c>
      <c r="G110" s="2" t="b">
        <f t="shared" si="22"/>
        <v>1</v>
      </c>
      <c r="H110" s="1" t="s">
        <v>285</v>
      </c>
      <c r="K110" s="2" t="s">
        <v>34</v>
      </c>
      <c r="L110" s="2" t="s">
        <v>214</v>
      </c>
      <c r="M110" s="1">
        <f>PRODUCT(SUM(PRODUCT(R110,overview!$J$9),PRODUCT(W110,overview!$K$9),PRODUCT(AB110,overview!$L$9)),1/SUM(overview!$J$9:$L$9))</f>
        <v>0.61407317073170731</v>
      </c>
      <c r="N110" s="1">
        <f>PRODUCT(SUM(PRODUCT(S110,overview!$J$9),PRODUCT(X110,overview!$K$9),PRODUCT(AC110,overview!$L$9)),1/SUM(overview!$J$9:$L$9))</f>
        <v>2.3859268292682922</v>
      </c>
      <c r="O110" s="1">
        <f t="shared" si="18"/>
        <v>18.5</v>
      </c>
      <c r="P110" s="1">
        <f t="shared" si="19"/>
        <v>6.5</v>
      </c>
      <c r="Q110" s="1">
        <f t="shared" si="23"/>
        <v>9.0428355018482107E-2</v>
      </c>
      <c r="R110" s="1">
        <v>0.33300000000000002</v>
      </c>
      <c r="S110" s="1">
        <v>2.6669999999999998</v>
      </c>
      <c r="T110" s="1">
        <v>8</v>
      </c>
      <c r="U110" s="1">
        <v>0</v>
      </c>
      <c r="V110" s="1">
        <f t="shared" si="20"/>
        <v>0</v>
      </c>
      <c r="W110" s="1">
        <v>0.77300000000000002</v>
      </c>
      <c r="X110" s="1">
        <v>2.2269999999999999</v>
      </c>
      <c r="Y110" s="1">
        <v>9.5</v>
      </c>
      <c r="Z110" s="1">
        <v>5.5</v>
      </c>
      <c r="AA110" s="1">
        <f t="shared" si="21"/>
        <v>0.20095478930825045</v>
      </c>
      <c r="AB110" s="1">
        <v>0.41699999999999998</v>
      </c>
      <c r="AC110" s="1">
        <v>2.5830000000000002</v>
      </c>
      <c r="AD110" s="1">
        <v>1</v>
      </c>
      <c r="AE110" s="1">
        <v>1</v>
      </c>
      <c r="AF110" s="1">
        <f t="shared" si="17"/>
        <v>0.16144018583042971</v>
      </c>
      <c r="AH110" s="1">
        <f t="shared" si="25"/>
        <v>0.17823753137878329</v>
      </c>
      <c r="AI110" s="1">
        <f t="shared" si="26"/>
        <v>8.7128353287310029E-2</v>
      </c>
      <c r="AJ110" s="1">
        <f t="shared" si="31"/>
        <v>0.24678826328310866</v>
      </c>
      <c r="AK110" s="1">
        <f t="shared" si="27"/>
        <v>5.7236849878159353</v>
      </c>
      <c r="AL110" s="1" t="b">
        <f t="shared" si="28"/>
        <v>0</v>
      </c>
      <c r="AM110" s="1">
        <f t="shared" si="29"/>
        <v>1.8708634636854153</v>
      </c>
      <c r="AN110" s="1" t="b">
        <f t="shared" si="30"/>
        <v>0</v>
      </c>
      <c r="AO110" s="1">
        <v>9.4879999999999995</v>
      </c>
    </row>
    <row r="111" spans="1:41">
      <c r="A111" s="7">
        <v>108</v>
      </c>
      <c r="B111" s="9" t="s">
        <v>47</v>
      </c>
      <c r="C111" s="9" t="s">
        <v>48</v>
      </c>
      <c r="D111" s="9" t="s">
        <v>47</v>
      </c>
      <c r="E111" s="9" t="s">
        <v>48</v>
      </c>
      <c r="F111" s="2" t="b">
        <f t="shared" si="24"/>
        <v>0</v>
      </c>
      <c r="G111" s="2" t="b">
        <f t="shared" si="22"/>
        <v>0</v>
      </c>
      <c r="H111" s="1" t="s">
        <v>285</v>
      </c>
      <c r="M111" s="1">
        <f>PRODUCT(SUM(PRODUCT(R111,overview!$J$9),PRODUCT(W111,overview!$K$9),PRODUCT(AB111,overview!$L$9)),1/SUM(overview!$J$9:$L$9))</f>
        <v>0.99314634146341474</v>
      </c>
      <c r="N111" s="1">
        <f>PRODUCT(SUM(PRODUCT(S111,overview!$J$9),PRODUCT(X111,overview!$K$9),PRODUCT(AC111,overview!$L$9)),1/SUM(overview!$J$9:$L$9))</f>
        <v>2.0068536585365857</v>
      </c>
      <c r="O111" s="1">
        <f t="shared" si="18"/>
        <v>21.2</v>
      </c>
      <c r="P111" s="1">
        <f t="shared" si="19"/>
        <v>6.8</v>
      </c>
      <c r="Q111" s="1">
        <f t="shared" si="23"/>
        <v>0.15873423172730908</v>
      </c>
      <c r="R111" s="1">
        <v>0.875</v>
      </c>
      <c r="S111" s="1">
        <v>2.125</v>
      </c>
      <c r="T111" s="1">
        <v>6.7</v>
      </c>
      <c r="U111" s="1">
        <v>4.3</v>
      </c>
      <c r="V111" s="1">
        <f t="shared" si="20"/>
        <v>0.26426690079016679</v>
      </c>
      <c r="W111" s="1">
        <v>1.0620000000000001</v>
      </c>
      <c r="X111" s="1">
        <v>1.9379999999999999</v>
      </c>
      <c r="Y111" s="1">
        <v>14.5</v>
      </c>
      <c r="Z111" s="1">
        <v>2.5</v>
      </c>
      <c r="AA111" s="1">
        <f t="shared" si="21"/>
        <v>9.4480623465357114E-2</v>
      </c>
      <c r="AB111" s="1">
        <v>0.85699999999999998</v>
      </c>
      <c r="AC111" s="1">
        <v>2.1429999999999998</v>
      </c>
      <c r="AD111" s="1">
        <v>0</v>
      </c>
      <c r="AE111" s="1">
        <v>0</v>
      </c>
      <c r="AF111" s="1" t="e">
        <f t="shared" si="17"/>
        <v>#DIV/0!</v>
      </c>
      <c r="AH111" s="1">
        <f t="shared" si="25"/>
        <v>0.14638754817226027</v>
      </c>
      <c r="AI111" s="1">
        <f t="shared" si="26"/>
        <v>8.0755436895800267E-2</v>
      </c>
      <c r="AJ111" s="1">
        <f t="shared" si="31"/>
        <v>0.19185250019027325</v>
      </c>
      <c r="AK111" s="1">
        <f t="shared" si="27"/>
        <v>5.1651144562072746</v>
      </c>
      <c r="AL111" s="1" t="b">
        <f t="shared" si="28"/>
        <v>0</v>
      </c>
      <c r="AM111" s="1">
        <f t="shared" si="29"/>
        <v>1.9223669793994898</v>
      </c>
      <c r="AN111" s="1" t="b">
        <f t="shared" si="30"/>
        <v>0</v>
      </c>
      <c r="AO111" s="1">
        <v>9.4879999999999995</v>
      </c>
    </row>
    <row r="112" spans="1:41">
      <c r="A112" s="7">
        <v>109</v>
      </c>
      <c r="B112" s="9" t="s">
        <v>30</v>
      </c>
      <c r="C112" s="9" t="s">
        <v>31</v>
      </c>
      <c r="D112" s="9" t="s">
        <v>30</v>
      </c>
      <c r="E112" s="9" t="s">
        <v>31</v>
      </c>
      <c r="F112" s="2" t="b">
        <f t="shared" si="24"/>
        <v>0</v>
      </c>
      <c r="G112" s="2" t="b">
        <f t="shared" si="22"/>
        <v>0</v>
      </c>
      <c r="H112" s="1" t="s">
        <v>285</v>
      </c>
      <c r="J112" s="4"/>
      <c r="M112" s="1">
        <f>PRODUCT(SUM(PRODUCT(R112,overview!$J$9),PRODUCT(W112,overview!$K$9),PRODUCT(AB112,overview!$L$9)),1/SUM(overview!$J$9:$L$9))</f>
        <v>1.0050731707317073</v>
      </c>
      <c r="N112" s="1">
        <f>PRODUCT(SUM(PRODUCT(S112,overview!$J$9),PRODUCT(X112,overview!$K$9),PRODUCT(AC112,overview!$L$9)),1/SUM(overview!$J$9:$L$9))</f>
        <v>1.9949268292682929</v>
      </c>
      <c r="O112" s="1">
        <f t="shared" si="18"/>
        <v>16</v>
      </c>
      <c r="P112" s="1">
        <f t="shared" si="19"/>
        <v>3</v>
      </c>
      <c r="Q112" s="1">
        <f t="shared" si="23"/>
        <v>9.4465228873239437E-2</v>
      </c>
      <c r="R112" s="1">
        <v>1</v>
      </c>
      <c r="S112" s="1">
        <v>2</v>
      </c>
      <c r="T112" s="1">
        <v>6</v>
      </c>
      <c r="U112" s="1">
        <v>0</v>
      </c>
      <c r="V112" s="1">
        <f t="shared" si="20"/>
        <v>0</v>
      </c>
      <c r="W112" s="1">
        <v>1.008</v>
      </c>
      <c r="X112" s="1">
        <v>1.992</v>
      </c>
      <c r="Y112" s="1">
        <v>10</v>
      </c>
      <c r="Z112" s="1">
        <v>3</v>
      </c>
      <c r="AA112" s="1">
        <f t="shared" si="21"/>
        <v>0.1518072289156627</v>
      </c>
      <c r="AB112" s="1">
        <v>1</v>
      </c>
      <c r="AC112" s="1">
        <v>2</v>
      </c>
      <c r="AD112" s="1">
        <v>0</v>
      </c>
      <c r="AE112" s="1">
        <v>0</v>
      </c>
      <c r="AF112" s="1" t="e">
        <f t="shared" si="17"/>
        <v>#DIV/0!</v>
      </c>
      <c r="AH112" s="1">
        <f t="shared" si="25"/>
        <v>0.17541213823938295</v>
      </c>
      <c r="AI112" s="1">
        <f t="shared" si="26"/>
        <v>9.0546812379810299E-2</v>
      </c>
      <c r="AJ112" s="1">
        <f t="shared" si="31"/>
        <v>0.19185250019027325</v>
      </c>
      <c r="AK112" s="1">
        <f t="shared" si="27"/>
        <v>9.3830888770350498</v>
      </c>
      <c r="AL112" s="1" t="b">
        <f t="shared" si="28"/>
        <v>0</v>
      </c>
      <c r="AM112" s="1">
        <f t="shared" si="29"/>
        <v>1.910293040282266</v>
      </c>
      <c r="AN112" s="1" t="b">
        <f t="shared" si="30"/>
        <v>0</v>
      </c>
      <c r="AO112" s="1">
        <v>9.4879999999999995</v>
      </c>
    </row>
    <row r="113" spans="1:41">
      <c r="A113" s="7">
        <v>110</v>
      </c>
      <c r="B113" s="9" t="s">
        <v>30</v>
      </c>
      <c r="C113" s="9" t="s">
        <v>31</v>
      </c>
      <c r="D113" s="9" t="s">
        <v>30</v>
      </c>
      <c r="E113" s="9" t="s">
        <v>31</v>
      </c>
      <c r="F113" s="2" t="b">
        <f t="shared" si="24"/>
        <v>0</v>
      </c>
      <c r="G113" s="2" t="b">
        <f t="shared" si="22"/>
        <v>0</v>
      </c>
      <c r="H113" s="1" t="s">
        <v>285</v>
      </c>
      <c r="J113" s="4"/>
      <c r="M113" s="1">
        <f>PRODUCT(SUM(PRODUCT(R113,overview!$J$9),PRODUCT(W113,overview!$K$9),PRODUCT(AB113,overview!$L$9)),1/SUM(overview!$J$9:$L$9))</f>
        <v>1.0635609756097559</v>
      </c>
      <c r="N113" s="1">
        <f>PRODUCT(SUM(PRODUCT(S113,overview!$J$9),PRODUCT(X113,overview!$K$9),PRODUCT(AC113,overview!$L$9)),1/SUM(overview!$J$9:$L$9))</f>
        <v>1.9364390243902441</v>
      </c>
      <c r="O113" s="1">
        <f t="shared" si="18"/>
        <v>13</v>
      </c>
      <c r="P113" s="1">
        <f t="shared" si="19"/>
        <v>7</v>
      </c>
      <c r="Q113" s="1">
        <f t="shared" si="23"/>
        <v>0.29574217001478503</v>
      </c>
      <c r="R113" s="1">
        <v>1.006</v>
      </c>
      <c r="S113" s="1">
        <v>1.994</v>
      </c>
      <c r="T113" s="1">
        <v>7</v>
      </c>
      <c r="U113" s="1">
        <v>2</v>
      </c>
      <c r="V113" s="1">
        <f t="shared" si="20"/>
        <v>0.14414672589196159</v>
      </c>
      <c r="W113" s="1">
        <v>1.097</v>
      </c>
      <c r="X113" s="1">
        <v>1.903</v>
      </c>
      <c r="Y113" s="1">
        <v>6</v>
      </c>
      <c r="Z113" s="1">
        <v>5</v>
      </c>
      <c r="AA113" s="1">
        <f t="shared" si="21"/>
        <v>0.48038185321422316</v>
      </c>
      <c r="AB113" s="1">
        <v>1</v>
      </c>
      <c r="AC113" s="1">
        <v>2</v>
      </c>
      <c r="AD113" s="1">
        <v>0</v>
      </c>
      <c r="AE113" s="1">
        <v>0</v>
      </c>
      <c r="AF113" s="1" t="e">
        <f t="shared" si="17"/>
        <v>#DIV/0!</v>
      </c>
      <c r="AH113" s="1">
        <f t="shared" si="25"/>
        <v>0.15870637277606736</v>
      </c>
      <c r="AI113" s="1">
        <f t="shared" si="26"/>
        <v>8.3837368894842015E-2</v>
      </c>
      <c r="AJ113" s="1">
        <f t="shared" si="31"/>
        <v>0.2350299401197605</v>
      </c>
      <c r="AK113" s="1">
        <f t="shared" si="27"/>
        <v>11.91556768619453</v>
      </c>
      <c r="AL113" s="1" t="b">
        <f t="shared" si="28"/>
        <v>1</v>
      </c>
      <c r="AM113" s="1">
        <f t="shared" si="29"/>
        <v>1.5903063726604416</v>
      </c>
      <c r="AN113" s="1" t="b">
        <f t="shared" si="30"/>
        <v>0</v>
      </c>
      <c r="AO113" s="1">
        <v>9.4879999999999995</v>
      </c>
    </row>
    <row r="114" spans="1:41">
      <c r="A114" s="7">
        <v>111</v>
      </c>
      <c r="B114" s="9" t="s">
        <v>28</v>
      </c>
      <c r="C114" s="9" t="s">
        <v>29</v>
      </c>
      <c r="D114" s="9" t="s">
        <v>49</v>
      </c>
      <c r="E114" s="9" t="s">
        <v>50</v>
      </c>
      <c r="F114" s="2" t="b">
        <f t="shared" si="24"/>
        <v>1</v>
      </c>
      <c r="G114" s="2" t="b">
        <f t="shared" si="22"/>
        <v>0</v>
      </c>
      <c r="H114" s="1" t="s">
        <v>285</v>
      </c>
      <c r="M114" s="1">
        <f>PRODUCT(SUM(PRODUCT(R114,overview!$J$9),PRODUCT(W114,overview!$K$9),PRODUCT(AB114,overview!$L$9)),1/SUM(overview!$J$9:$L$9))</f>
        <v>0.51009756097560977</v>
      </c>
      <c r="N114" s="1">
        <f>PRODUCT(SUM(PRODUCT(S114,overview!$J$9),PRODUCT(X114,overview!$K$9),PRODUCT(AC114,overview!$L$9)),1/SUM(overview!$J$9:$L$9))</f>
        <v>2.4899024390243905</v>
      </c>
      <c r="O114" s="1">
        <f t="shared" si="18"/>
        <v>7.5</v>
      </c>
      <c r="P114" s="1">
        <f t="shared" si="19"/>
        <v>9.5</v>
      </c>
      <c r="Q114" s="1">
        <f t="shared" si="23"/>
        <v>0.25949754781915901</v>
      </c>
      <c r="R114" s="1">
        <v>0.69899999999999995</v>
      </c>
      <c r="S114" s="1">
        <v>2.3010000000000002</v>
      </c>
      <c r="T114" s="1">
        <v>4</v>
      </c>
      <c r="U114" s="1">
        <v>2</v>
      </c>
      <c r="V114" s="1">
        <f t="shared" si="20"/>
        <v>0.15189048239895697</v>
      </c>
      <c r="W114" s="1">
        <v>0.41199999999999998</v>
      </c>
      <c r="X114" s="1">
        <v>2.5880000000000001</v>
      </c>
      <c r="Y114" s="1">
        <v>3.5</v>
      </c>
      <c r="Z114" s="1">
        <v>6.5</v>
      </c>
      <c r="AA114" s="1">
        <f t="shared" si="21"/>
        <v>0.29565025391918742</v>
      </c>
      <c r="AB114" s="1">
        <v>0.41599999999999998</v>
      </c>
      <c r="AC114" s="1">
        <v>2.5840000000000001</v>
      </c>
      <c r="AD114" s="1">
        <v>0</v>
      </c>
      <c r="AE114" s="1">
        <v>1</v>
      </c>
      <c r="AF114" s="1" t="e">
        <f t="shared" si="17"/>
        <v>#DIV/0!</v>
      </c>
      <c r="AH114" s="1">
        <f t="shared" si="25"/>
        <v>0.12856939193613112</v>
      </c>
      <c r="AI114" s="1">
        <f t="shared" si="26"/>
        <v>5.5305947135202621E-2</v>
      </c>
      <c r="AJ114" s="1">
        <f t="shared" si="31"/>
        <v>0.39581820821838248</v>
      </c>
      <c r="AK114" s="1">
        <f t="shared" si="27"/>
        <v>17.946071091580741</v>
      </c>
      <c r="AL114" s="1" t="b">
        <f t="shared" si="28"/>
        <v>1</v>
      </c>
      <c r="AM114" s="1">
        <f t="shared" si="29"/>
        <v>2.0010527234706696</v>
      </c>
      <c r="AN114" s="1" t="b">
        <f t="shared" si="30"/>
        <v>0</v>
      </c>
      <c r="AO114" s="1">
        <v>9.4879999999999995</v>
      </c>
    </row>
    <row r="115" spans="1:41">
      <c r="A115" s="7">
        <v>112</v>
      </c>
      <c r="B115" s="9" t="s">
        <v>85</v>
      </c>
      <c r="C115" s="9" t="s">
        <v>86</v>
      </c>
      <c r="D115" s="9" t="s">
        <v>85</v>
      </c>
      <c r="E115" s="9" t="s">
        <v>86</v>
      </c>
      <c r="F115" s="2" t="b">
        <f t="shared" si="24"/>
        <v>0</v>
      </c>
      <c r="G115" s="2" t="b">
        <f t="shared" si="22"/>
        <v>0</v>
      </c>
      <c r="H115" s="1" t="s">
        <v>285</v>
      </c>
      <c r="M115" s="1">
        <f>PRODUCT(SUM(PRODUCT(R115,overview!$J$9),PRODUCT(W115,overview!$K$9),PRODUCT(AB115,overview!$L$9)),1/SUM(overview!$J$9:$L$9))</f>
        <v>0</v>
      </c>
      <c r="N115" s="1">
        <f>PRODUCT(SUM(PRODUCT(S115,overview!$J$9),PRODUCT(X115,overview!$K$9),PRODUCT(AC115,overview!$L$9)),1/SUM(overview!$J$9:$L$9))</f>
        <v>3</v>
      </c>
      <c r="O115" s="1">
        <f t="shared" si="18"/>
        <v>0</v>
      </c>
      <c r="P115" s="1">
        <f t="shared" si="19"/>
        <v>0</v>
      </c>
      <c r="Q115" s="1" t="e">
        <f t="shared" si="23"/>
        <v>#DIV/0!</v>
      </c>
      <c r="R115" s="1">
        <v>0</v>
      </c>
      <c r="S115" s="1">
        <v>3</v>
      </c>
      <c r="T115" s="1">
        <v>0</v>
      </c>
      <c r="U115" s="1">
        <v>0</v>
      </c>
      <c r="V115" s="1" t="e">
        <f t="shared" si="20"/>
        <v>#DIV/0!</v>
      </c>
      <c r="W115" s="1">
        <v>0</v>
      </c>
      <c r="X115" s="1">
        <v>3</v>
      </c>
      <c r="Y115" s="1">
        <v>0</v>
      </c>
      <c r="Z115" s="1">
        <v>0</v>
      </c>
      <c r="AA115" s="1" t="e">
        <f t="shared" si="21"/>
        <v>#DIV/0!</v>
      </c>
      <c r="AB115" s="1">
        <v>0</v>
      </c>
      <c r="AC115" s="1">
        <v>3</v>
      </c>
      <c r="AD115" s="1">
        <v>0</v>
      </c>
      <c r="AE115" s="1">
        <v>0</v>
      </c>
      <c r="AF115" s="1" t="e">
        <f t="shared" si="17"/>
        <v>#DIV/0!</v>
      </c>
      <c r="AH115" s="1">
        <f t="shared" si="25"/>
        <v>0.11327201265554412</v>
      </c>
      <c r="AI115" s="1">
        <f t="shared" si="26"/>
        <v>6.5916200782243889E-2</v>
      </c>
      <c r="AJ115" s="1">
        <f>(SUM(AE$110:AE$125)*SUM(AB$110:AB$125))/(SUM(AD$110:AD$125)*SUM(AC$110:AC$125))</f>
        <v>0.30886343081097378</v>
      </c>
      <c r="AK115" s="1">
        <f t="shared" si="27"/>
        <v>26.471940214297319</v>
      </c>
      <c r="AL115" s="1" t="b">
        <f t="shared" si="28"/>
        <v>1</v>
      </c>
      <c r="AM115" s="1">
        <f t="shared" si="29"/>
        <v>2.2625929606865616</v>
      </c>
      <c r="AN115" s="1" t="b">
        <f t="shared" si="30"/>
        <v>0</v>
      </c>
      <c r="AO115" s="1">
        <v>9.4879999999999995</v>
      </c>
    </row>
    <row r="116" spans="1:41">
      <c r="A116" s="7">
        <v>113</v>
      </c>
      <c r="B116" s="9" t="s">
        <v>100</v>
      </c>
      <c r="C116" s="9" t="s">
        <v>73</v>
      </c>
      <c r="D116" s="9" t="s">
        <v>100</v>
      </c>
      <c r="E116" s="9" t="s">
        <v>73</v>
      </c>
      <c r="F116" s="2" t="b">
        <f t="shared" si="24"/>
        <v>0</v>
      </c>
      <c r="G116" s="2" t="b">
        <f t="shared" si="22"/>
        <v>0</v>
      </c>
      <c r="H116" s="1" t="s">
        <v>285</v>
      </c>
      <c r="J116" s="2" t="s">
        <v>184</v>
      </c>
      <c r="M116" s="1">
        <f>PRODUCT(SUM(PRODUCT(R116,overview!$J$9),PRODUCT(W116,overview!$K$9),PRODUCT(AB116,overview!$L$9)),1/SUM(overview!$J$9:$L$9))</f>
        <v>0.33300000000000002</v>
      </c>
      <c r="N116" s="1">
        <f>PRODUCT(SUM(PRODUCT(S116,overview!$J$9),PRODUCT(X116,overview!$K$9),PRODUCT(AC116,overview!$L$9)),1/SUM(overview!$J$9:$L$9))</f>
        <v>2.6669999999999998</v>
      </c>
      <c r="O116" s="1">
        <f t="shared" si="18"/>
        <v>7</v>
      </c>
      <c r="P116" s="1">
        <f t="shared" si="19"/>
        <v>0</v>
      </c>
      <c r="Q116" s="1">
        <f t="shared" si="23"/>
        <v>0</v>
      </c>
      <c r="R116" s="1">
        <v>0.33300000000000002</v>
      </c>
      <c r="S116" s="1">
        <v>2.6669999999999998</v>
      </c>
      <c r="T116" s="1">
        <v>4</v>
      </c>
      <c r="U116" s="1">
        <v>0</v>
      </c>
      <c r="V116" s="1">
        <f t="shared" si="20"/>
        <v>0</v>
      </c>
      <c r="W116" s="1">
        <v>0.33300000000000002</v>
      </c>
      <c r="X116" s="1">
        <v>2.6669999999999998</v>
      </c>
      <c r="Y116" s="1">
        <v>3</v>
      </c>
      <c r="Z116" s="1">
        <v>0</v>
      </c>
      <c r="AA116" s="1">
        <f t="shared" si="21"/>
        <v>0</v>
      </c>
      <c r="AB116" s="1">
        <v>0.33300000000000002</v>
      </c>
      <c r="AC116" s="1">
        <v>2.6669999999999998</v>
      </c>
      <c r="AD116" s="1">
        <v>0</v>
      </c>
      <c r="AE116" s="1">
        <v>0</v>
      </c>
      <c r="AF116" s="1" t="e">
        <f t="shared" si="17"/>
        <v>#DIV/0!</v>
      </c>
      <c r="AH116" s="1">
        <f t="shared" si="25"/>
        <v>0.13041650120301801</v>
      </c>
      <c r="AI116" s="1">
        <f t="shared" si="26"/>
        <v>4.2772015007724574E-2</v>
      </c>
      <c r="AJ116" s="1">
        <f>(SUM(AE$110:AE$125)*SUM(AB$110:AB$125))/(SUM(AD$110:AD$125)*SUM(AC$110:AC$125))</f>
        <v>0.30886343081097378</v>
      </c>
      <c r="AK116" s="1">
        <f t="shared" si="27"/>
        <v>33.00660546675028</v>
      </c>
      <c r="AL116" s="1" t="b">
        <f t="shared" si="28"/>
        <v>1</v>
      </c>
      <c r="AM116" s="1">
        <f t="shared" si="29"/>
        <v>2.0832658803825477</v>
      </c>
      <c r="AN116" s="1" t="b">
        <f t="shared" si="30"/>
        <v>0</v>
      </c>
      <c r="AO116" s="1">
        <v>9.4879999999999995</v>
      </c>
    </row>
    <row r="117" spans="1:41">
      <c r="A117" s="7">
        <v>114</v>
      </c>
      <c r="B117" s="9" t="s">
        <v>85</v>
      </c>
      <c r="C117" s="9" t="s">
        <v>86</v>
      </c>
      <c r="D117" s="9" t="s">
        <v>85</v>
      </c>
      <c r="E117" s="9" t="s">
        <v>86</v>
      </c>
      <c r="F117" s="2" t="b">
        <f t="shared" si="24"/>
        <v>0</v>
      </c>
      <c r="G117" s="2" t="b">
        <f t="shared" si="22"/>
        <v>0</v>
      </c>
      <c r="H117" s="1" t="s">
        <v>285</v>
      </c>
      <c r="J117" s="4"/>
      <c r="M117" s="1">
        <f>PRODUCT(SUM(PRODUCT(R117,overview!$J$9),PRODUCT(W117,overview!$K$9),PRODUCT(AB117,overview!$L$9)),1/SUM(overview!$J$9:$L$9))</f>
        <v>1.2682926829268295E-3</v>
      </c>
      <c r="N117" s="1">
        <f>PRODUCT(SUM(PRODUCT(S117,overview!$J$9),PRODUCT(X117,overview!$K$9),PRODUCT(AC117,overview!$L$9)),1/SUM(overview!$J$9:$L$9))</f>
        <v>2.9987317073170736</v>
      </c>
      <c r="O117" s="1">
        <f t="shared" si="18"/>
        <v>0</v>
      </c>
      <c r="P117" s="1">
        <f t="shared" si="19"/>
        <v>2</v>
      </c>
      <c r="Q117" s="1" t="e">
        <f t="shared" si="23"/>
        <v>#DIV/0!</v>
      </c>
      <c r="R117" s="1">
        <v>0</v>
      </c>
      <c r="S117" s="1">
        <v>3</v>
      </c>
      <c r="T117" s="1">
        <v>0</v>
      </c>
      <c r="U117" s="1">
        <v>0</v>
      </c>
      <c r="V117" s="1" t="e">
        <f t="shared" si="20"/>
        <v>#DIV/0!</v>
      </c>
      <c r="W117" s="1">
        <v>2E-3</v>
      </c>
      <c r="X117" s="1">
        <v>2.9980000000000002</v>
      </c>
      <c r="Y117" s="1">
        <v>0</v>
      </c>
      <c r="Z117" s="1">
        <v>2</v>
      </c>
      <c r="AA117" s="1" t="e">
        <f t="shared" si="21"/>
        <v>#DIV/0!</v>
      </c>
      <c r="AB117" s="1">
        <v>0</v>
      </c>
      <c r="AC117" s="1">
        <v>3</v>
      </c>
      <c r="AD117" s="1">
        <v>0</v>
      </c>
      <c r="AE117" s="1">
        <v>0</v>
      </c>
      <c r="AF117" s="1" t="e">
        <f t="shared" si="17"/>
        <v>#DIV/0!</v>
      </c>
      <c r="AH117" s="1">
        <f t="shared" si="25"/>
        <v>0.13600478403274208</v>
      </c>
      <c r="AI117" s="1">
        <f t="shared" si="26"/>
        <v>5.1251078515962042E-2</v>
      </c>
      <c r="AJ117" s="1">
        <f>(SUM(AE$110:AE$125)*SUM(AB$110:AB$125))/(SUM(AD$110:AD$125)*SUM(AC$110:AC$125))</f>
        <v>0.30886343081097378</v>
      </c>
      <c r="AK117" s="1">
        <f t="shared" si="27"/>
        <v>23.413012508135132</v>
      </c>
      <c r="AL117" s="1" t="b">
        <f t="shared" si="28"/>
        <v>1</v>
      </c>
      <c r="AM117" s="1">
        <f t="shared" si="29"/>
        <v>1.6588590166032531</v>
      </c>
      <c r="AN117" s="1" t="b">
        <f t="shared" si="30"/>
        <v>0</v>
      </c>
      <c r="AO117" s="1">
        <v>9.4879999999999995</v>
      </c>
    </row>
    <row r="118" spans="1:41">
      <c r="A118" s="7">
        <v>115</v>
      </c>
      <c r="B118" s="9" t="s">
        <v>30</v>
      </c>
      <c r="C118" s="9" t="s">
        <v>31</v>
      </c>
      <c r="D118" s="9" t="s">
        <v>30</v>
      </c>
      <c r="E118" s="9" t="s">
        <v>31</v>
      </c>
      <c r="F118" s="2" t="b">
        <f t="shared" si="24"/>
        <v>0</v>
      </c>
      <c r="G118" s="2" t="b">
        <f t="shared" si="22"/>
        <v>0</v>
      </c>
      <c r="H118" s="2" t="s">
        <v>275</v>
      </c>
      <c r="I118" s="2"/>
      <c r="J118" s="4"/>
      <c r="M118" s="1">
        <f>PRODUCT(SUM(PRODUCT(R118,overview!$J$9),PRODUCT(W118,overview!$K$9),PRODUCT(AB118,overview!$L$9)),1/SUM(overview!$J$9:$L$9))</f>
        <v>1.0064878048780488</v>
      </c>
      <c r="N118" s="1">
        <f>PRODUCT(SUM(PRODUCT(S118,overview!$J$9),PRODUCT(X118,overview!$K$9),PRODUCT(AC118,overview!$L$9)),1/SUM(overview!$J$9:$L$9))</f>
        <v>1.9935121951219514</v>
      </c>
      <c r="O118" s="1">
        <f t="shared" si="18"/>
        <v>17</v>
      </c>
      <c r="P118" s="1">
        <f t="shared" si="19"/>
        <v>7</v>
      </c>
      <c r="Q118" s="1">
        <f t="shared" si="23"/>
        <v>0.2078924603340247</v>
      </c>
      <c r="R118" s="1">
        <v>0.99299999999999999</v>
      </c>
      <c r="S118" s="1">
        <v>2.0070000000000001</v>
      </c>
      <c r="T118" s="1">
        <v>10</v>
      </c>
      <c r="U118" s="1">
        <v>3</v>
      </c>
      <c r="V118" s="1">
        <f t="shared" si="20"/>
        <v>0.1484304932735426</v>
      </c>
      <c r="W118" s="1">
        <v>1.014</v>
      </c>
      <c r="X118" s="1">
        <v>1.986</v>
      </c>
      <c r="Y118" s="1">
        <v>7</v>
      </c>
      <c r="Z118" s="1">
        <v>4</v>
      </c>
      <c r="AA118" s="1">
        <f t="shared" si="21"/>
        <v>0.29175658178679326</v>
      </c>
      <c r="AB118" s="1">
        <v>1</v>
      </c>
      <c r="AC118" s="1">
        <v>2</v>
      </c>
      <c r="AD118" s="1">
        <v>0</v>
      </c>
      <c r="AE118" s="1">
        <v>0</v>
      </c>
      <c r="AF118" s="1" t="e">
        <f t="shared" si="17"/>
        <v>#DIV/0!</v>
      </c>
      <c r="AH118" s="1">
        <f t="shared" si="25"/>
        <v>0.10941267296157731</v>
      </c>
      <c r="AI118" s="1">
        <f t="shared" si="26"/>
        <v>6.2344119291857673E-2</v>
      </c>
      <c r="AJ118" s="1">
        <f>(SUM(AE$110:AE$125)*SUM(AB$110:AB$125))/(SUM(AD$110:AD$125)*SUM(AC$110:AC$125))</f>
        <v>0.30886343081097378</v>
      </c>
      <c r="AK118" s="1">
        <f t="shared" si="27"/>
        <v>25.039704487241412</v>
      </c>
      <c r="AL118" s="1" t="b">
        <f t="shared" si="28"/>
        <v>1</v>
      </c>
      <c r="AM118" s="1">
        <f t="shared" si="29"/>
        <v>1.6008418420328825</v>
      </c>
      <c r="AN118" s="1" t="b">
        <f t="shared" si="30"/>
        <v>0</v>
      </c>
      <c r="AO118" s="1">
        <v>9.4879999999999995</v>
      </c>
    </row>
    <row r="119" spans="1:41">
      <c r="A119" s="7">
        <v>116</v>
      </c>
      <c r="B119" s="9" t="s">
        <v>41</v>
      </c>
      <c r="C119" s="9" t="s">
        <v>42</v>
      </c>
      <c r="D119" s="9" t="s">
        <v>41</v>
      </c>
      <c r="E119" s="9" t="s">
        <v>42</v>
      </c>
      <c r="F119" s="2" t="b">
        <f t="shared" si="24"/>
        <v>0</v>
      </c>
      <c r="G119" s="2" t="b">
        <f t="shared" si="22"/>
        <v>0</v>
      </c>
      <c r="H119" s="1" t="s">
        <v>275</v>
      </c>
      <c r="M119" s="1">
        <f>PRODUCT(SUM(PRODUCT(R119,overview!$J$9),PRODUCT(W119,overview!$K$9),PRODUCT(AB119,overview!$L$9)),1/SUM(overview!$J$9:$L$9))</f>
        <v>0.41909756097560968</v>
      </c>
      <c r="N119" s="1">
        <f>PRODUCT(SUM(PRODUCT(S119,overview!$J$9),PRODUCT(X119,overview!$K$9),PRODUCT(AC119,overview!$L$9)),1/SUM(overview!$J$9:$L$9))</f>
        <v>2.5809024390243902</v>
      </c>
      <c r="O119" s="1">
        <f t="shared" si="18"/>
        <v>5</v>
      </c>
      <c r="P119" s="1">
        <f t="shared" si="19"/>
        <v>3</v>
      </c>
      <c r="Q119" s="1">
        <f t="shared" si="23"/>
        <v>9.7430469584282309E-2</v>
      </c>
      <c r="R119" s="1">
        <v>0.41299999999999998</v>
      </c>
      <c r="S119" s="1">
        <v>2.5870000000000002</v>
      </c>
      <c r="T119" s="1">
        <v>4</v>
      </c>
      <c r="U119" s="1">
        <v>2</v>
      </c>
      <c r="V119" s="1">
        <f t="shared" si="20"/>
        <v>7.9822187862388858E-2</v>
      </c>
      <c r="W119" s="1">
        <v>0.42199999999999999</v>
      </c>
      <c r="X119" s="1">
        <v>2.5779999999999998</v>
      </c>
      <c r="Y119" s="1">
        <v>1</v>
      </c>
      <c r="Z119" s="1">
        <v>1</v>
      </c>
      <c r="AA119" s="1">
        <f t="shared" si="21"/>
        <v>0.16369278510473234</v>
      </c>
      <c r="AB119" s="1">
        <v>0.42899999999999999</v>
      </c>
      <c r="AC119" s="1">
        <v>2.5710000000000002</v>
      </c>
      <c r="AD119" s="1">
        <v>0</v>
      </c>
      <c r="AE119" s="1">
        <v>0</v>
      </c>
      <c r="AF119" s="1" t="e">
        <f t="shared" si="17"/>
        <v>#DIV/0!</v>
      </c>
      <c r="AH119" s="1">
        <f t="shared" si="25"/>
        <v>7.977712165392116E-2</v>
      </c>
      <c r="AI119" s="1">
        <f t="shared" si="26"/>
        <v>4.745063365753021E-2</v>
      </c>
      <c r="AJ119" s="1">
        <f t="shared" ref="AJ119:AJ182" si="32">(SUM(AE115:AE125)*SUM(AB115:AB125))/(SUM(AD115:AD125)*SUM(AC115:AC125))</f>
        <v>0.15813855548536535</v>
      </c>
      <c r="AK119" s="1">
        <f t="shared" si="27"/>
        <v>31.213621928967839</v>
      </c>
      <c r="AL119" s="1" t="b">
        <f t="shared" si="28"/>
        <v>1</v>
      </c>
      <c r="AM119" s="1">
        <f t="shared" si="29"/>
        <v>1.6491875489932479</v>
      </c>
      <c r="AN119" s="1" t="b">
        <f t="shared" si="30"/>
        <v>0</v>
      </c>
      <c r="AO119" s="1">
        <v>9.4879999999999995</v>
      </c>
    </row>
    <row r="120" spans="1:41">
      <c r="A120" s="7">
        <v>117</v>
      </c>
      <c r="B120" s="9" t="s">
        <v>85</v>
      </c>
      <c r="C120" s="9" t="s">
        <v>86</v>
      </c>
      <c r="D120" s="9" t="s">
        <v>85</v>
      </c>
      <c r="E120" s="9" t="s">
        <v>86</v>
      </c>
      <c r="F120" s="2" t="b">
        <f t="shared" si="24"/>
        <v>0</v>
      </c>
      <c r="G120" s="2" t="b">
        <f t="shared" si="22"/>
        <v>0</v>
      </c>
      <c r="H120" s="1" t="s">
        <v>275</v>
      </c>
      <c r="J120" s="4"/>
      <c r="M120" s="1">
        <f>PRODUCT(SUM(PRODUCT(R120,overview!$J$9),PRODUCT(W120,overview!$K$9),PRODUCT(AB120,overview!$L$9)),1/SUM(overview!$J$9:$L$9))</f>
        <v>3.8682926829268292E-2</v>
      </c>
      <c r="N120" s="1">
        <f>PRODUCT(SUM(PRODUCT(S120,overview!$J$9),PRODUCT(X120,overview!$K$9),PRODUCT(AC120,overview!$L$9)),1/SUM(overview!$J$9:$L$9))</f>
        <v>2.9613170731707319</v>
      </c>
      <c r="O120" s="1">
        <f t="shared" si="18"/>
        <v>2</v>
      </c>
      <c r="P120" s="1">
        <f t="shared" si="19"/>
        <v>2</v>
      </c>
      <c r="Q120" s="1">
        <f t="shared" si="23"/>
        <v>1.3062743999868219E-2</v>
      </c>
      <c r="R120" s="1">
        <v>0</v>
      </c>
      <c r="S120" s="1">
        <v>3</v>
      </c>
      <c r="T120" s="1">
        <v>0</v>
      </c>
      <c r="U120" s="1">
        <v>0</v>
      </c>
      <c r="V120" s="1" t="e">
        <f t="shared" si="20"/>
        <v>#DIV/0!</v>
      </c>
      <c r="W120" s="1">
        <v>6.0999999999999999E-2</v>
      </c>
      <c r="X120" s="1">
        <v>2.9390000000000001</v>
      </c>
      <c r="Y120" s="1">
        <v>2</v>
      </c>
      <c r="Z120" s="1">
        <v>2</v>
      </c>
      <c r="AA120" s="1">
        <f t="shared" si="21"/>
        <v>2.075535896563457E-2</v>
      </c>
      <c r="AB120" s="1">
        <v>0</v>
      </c>
      <c r="AC120" s="1">
        <v>3</v>
      </c>
      <c r="AD120" s="1">
        <v>0</v>
      </c>
      <c r="AE120" s="1">
        <v>0</v>
      </c>
      <c r="AF120" s="1" t="e">
        <f t="shared" si="17"/>
        <v>#DIV/0!</v>
      </c>
      <c r="AH120" s="1">
        <f t="shared" si="25"/>
        <v>0.12256669069935111</v>
      </c>
      <c r="AI120" s="1">
        <f t="shared" si="26"/>
        <v>7.5378557974363408E-2</v>
      </c>
      <c r="AJ120" s="1">
        <f t="shared" si="32"/>
        <v>0.37692224583138262</v>
      </c>
      <c r="AK120" s="1">
        <f t="shared" si="27"/>
        <v>29.822383535823828</v>
      </c>
      <c r="AL120" s="1" t="b">
        <f t="shared" si="28"/>
        <v>1</v>
      </c>
      <c r="AM120" s="1">
        <f t="shared" si="29"/>
        <v>1.6330807835540417</v>
      </c>
      <c r="AN120" s="1" t="b">
        <f t="shared" si="30"/>
        <v>0</v>
      </c>
      <c r="AO120" s="1">
        <v>9.4879999999999995</v>
      </c>
    </row>
    <row r="121" spans="1:41">
      <c r="A121" s="7">
        <v>118</v>
      </c>
      <c r="B121" s="9" t="s">
        <v>51</v>
      </c>
      <c r="C121" s="9" t="s">
        <v>52</v>
      </c>
      <c r="D121" s="9" t="s">
        <v>51</v>
      </c>
      <c r="E121" s="9" t="s">
        <v>52</v>
      </c>
      <c r="F121" s="2" t="b">
        <f t="shared" si="24"/>
        <v>0</v>
      </c>
      <c r="G121" s="2" t="b">
        <f t="shared" si="22"/>
        <v>0</v>
      </c>
      <c r="H121" s="1" t="s">
        <v>275</v>
      </c>
      <c r="M121" s="1">
        <f>PRODUCT(SUM(PRODUCT(R121,overview!$J$9),PRODUCT(W121,overview!$K$9),PRODUCT(AB121,overview!$L$9)),1/SUM(overview!$J$9:$L$9))</f>
        <v>0.33553658536585368</v>
      </c>
      <c r="N121" s="1">
        <f>PRODUCT(SUM(PRODUCT(S121,overview!$J$9),PRODUCT(X121,overview!$K$9),PRODUCT(AC121,overview!$L$9)),1/SUM(overview!$J$9:$L$9))</f>
        <v>2.6644634146341462</v>
      </c>
      <c r="O121" s="1">
        <f t="shared" si="18"/>
        <v>7</v>
      </c>
      <c r="P121" s="1">
        <f t="shared" si="19"/>
        <v>3</v>
      </c>
      <c r="Q121" s="1">
        <f t="shared" si="23"/>
        <v>5.3970113809188168E-2</v>
      </c>
      <c r="R121" s="1">
        <v>0.33300000000000002</v>
      </c>
      <c r="S121" s="1">
        <v>2.6669999999999998</v>
      </c>
      <c r="T121" s="1">
        <v>0</v>
      </c>
      <c r="U121" s="1">
        <v>0</v>
      </c>
      <c r="V121" s="1" t="e">
        <f t="shared" si="20"/>
        <v>#DIV/0!</v>
      </c>
      <c r="W121" s="1">
        <v>0.33700000000000002</v>
      </c>
      <c r="X121" s="1">
        <v>2.6629999999999998</v>
      </c>
      <c r="Y121" s="1">
        <v>7</v>
      </c>
      <c r="Z121" s="1">
        <v>3</v>
      </c>
      <c r="AA121" s="1">
        <f t="shared" si="21"/>
        <v>5.4235287806448158E-2</v>
      </c>
      <c r="AB121" s="1">
        <v>0.33300000000000002</v>
      </c>
      <c r="AC121" s="1">
        <v>2.6669999999999998</v>
      </c>
      <c r="AD121" s="1">
        <v>0</v>
      </c>
      <c r="AE121" s="1">
        <v>0</v>
      </c>
      <c r="AF121" s="1" t="e">
        <f t="shared" si="17"/>
        <v>#DIV/0!</v>
      </c>
      <c r="AH121" s="1">
        <f t="shared" si="25"/>
        <v>0.18997816262010997</v>
      </c>
      <c r="AI121" s="1">
        <f t="shared" si="26"/>
        <v>7.8844238800770933E-2</v>
      </c>
      <c r="AJ121" s="1">
        <f t="shared" si="32"/>
        <v>0.56538336874707396</v>
      </c>
      <c r="AK121" s="1">
        <f t="shared" si="27"/>
        <v>24.794971323232492</v>
      </c>
      <c r="AL121" s="1" t="b">
        <f t="shared" si="28"/>
        <v>1</v>
      </c>
      <c r="AM121" s="1">
        <f t="shared" si="29"/>
        <v>2.5781112081119537</v>
      </c>
      <c r="AN121" s="1" t="b">
        <f t="shared" si="30"/>
        <v>0</v>
      </c>
      <c r="AO121" s="1">
        <v>9.4879999999999995</v>
      </c>
    </row>
    <row r="122" spans="1:41">
      <c r="A122" s="7">
        <v>119</v>
      </c>
      <c r="B122" s="9" t="s">
        <v>47</v>
      </c>
      <c r="C122" s="9" t="s">
        <v>48</v>
      </c>
      <c r="D122" s="9" t="s">
        <v>47</v>
      </c>
      <c r="E122" s="9" t="s">
        <v>48</v>
      </c>
      <c r="F122" s="2" t="b">
        <f t="shared" si="24"/>
        <v>0</v>
      </c>
      <c r="G122" s="2" t="b">
        <f t="shared" si="22"/>
        <v>0</v>
      </c>
      <c r="H122" s="1" t="s">
        <v>275</v>
      </c>
      <c r="J122" s="4"/>
      <c r="M122" s="1">
        <f>PRODUCT(SUM(PRODUCT(R122,overview!$J$9),PRODUCT(W122,overview!$K$9),PRODUCT(AB122,overview!$L$9)),1/SUM(overview!$J$9:$L$9))</f>
        <v>0.94382926829268288</v>
      </c>
      <c r="N122" s="1">
        <f>PRODUCT(SUM(PRODUCT(S122,overview!$J$9),PRODUCT(X122,overview!$K$9),PRODUCT(AC122,overview!$L$9)),1/SUM(overview!$J$9:$L$9))</f>
        <v>2.0561707317073172</v>
      </c>
      <c r="O122" s="1">
        <f t="shared" si="18"/>
        <v>15</v>
      </c>
      <c r="P122" s="1">
        <f t="shared" si="19"/>
        <v>2</v>
      </c>
      <c r="Q122" s="1">
        <f t="shared" si="23"/>
        <v>6.1203041410151468E-2</v>
      </c>
      <c r="R122" s="1">
        <v>1.0369999999999999</v>
      </c>
      <c r="S122" s="1">
        <v>1.9630000000000001</v>
      </c>
      <c r="T122" s="1">
        <v>10</v>
      </c>
      <c r="U122" s="1">
        <v>0</v>
      </c>
      <c r="V122" s="1">
        <f t="shared" si="20"/>
        <v>0</v>
      </c>
      <c r="W122" s="1">
        <v>0.89700000000000002</v>
      </c>
      <c r="X122" s="1">
        <v>2.1030000000000002</v>
      </c>
      <c r="Y122" s="1">
        <v>5</v>
      </c>
      <c r="Z122" s="1">
        <v>2</v>
      </c>
      <c r="AA122" s="1">
        <f t="shared" si="21"/>
        <v>0.17061340941512126</v>
      </c>
      <c r="AB122" s="1">
        <v>0.85699999999999998</v>
      </c>
      <c r="AC122" s="1">
        <v>2.1429999999999998</v>
      </c>
      <c r="AD122" s="1">
        <v>0</v>
      </c>
      <c r="AE122" s="1">
        <v>0</v>
      </c>
      <c r="AF122" s="1" t="e">
        <f t="shared" si="17"/>
        <v>#DIV/0!</v>
      </c>
      <c r="AH122" s="1">
        <f t="shared" si="25"/>
        <v>0.22543224635274844</v>
      </c>
      <c r="AI122" s="1">
        <f t="shared" si="26"/>
        <v>0.11247883897202067</v>
      </c>
      <c r="AJ122" s="1">
        <f t="shared" si="32"/>
        <v>0.46572271827249984</v>
      </c>
      <c r="AK122" s="1">
        <f t="shared" si="27"/>
        <v>22.209126430658706</v>
      </c>
      <c r="AL122" s="1" t="b">
        <f t="shared" si="28"/>
        <v>1</v>
      </c>
      <c r="AM122" s="1">
        <f t="shared" si="29"/>
        <v>4.5111370617476814</v>
      </c>
      <c r="AN122" s="1" t="b">
        <f t="shared" si="30"/>
        <v>0</v>
      </c>
      <c r="AO122" s="1">
        <v>9.4879999999999995</v>
      </c>
    </row>
    <row r="123" spans="1:41">
      <c r="A123" s="7">
        <v>120</v>
      </c>
      <c r="B123" s="9" t="s">
        <v>58</v>
      </c>
      <c r="C123" s="9" t="s">
        <v>59</v>
      </c>
      <c r="D123" s="9" t="s">
        <v>51</v>
      </c>
      <c r="E123" s="9" t="s">
        <v>52</v>
      </c>
      <c r="F123" s="2" t="b">
        <f t="shared" si="24"/>
        <v>1</v>
      </c>
      <c r="G123" s="2" t="b">
        <f t="shared" si="22"/>
        <v>1</v>
      </c>
      <c r="H123" s="1" t="s">
        <v>275</v>
      </c>
      <c r="J123" s="4"/>
      <c r="M123" s="1">
        <f>PRODUCT(SUM(PRODUCT(R123,overview!$J$9),PRODUCT(W123,overview!$K$9),PRODUCT(AB123,overview!$L$9)),1/SUM(overview!$J$9:$L$9))</f>
        <v>0.37809756097560976</v>
      </c>
      <c r="N123" s="1">
        <f>PRODUCT(SUM(PRODUCT(S123,overview!$J$9),PRODUCT(X123,overview!$K$9),PRODUCT(AC123,overview!$L$9)),1/SUM(overview!$J$9:$L$9))</f>
        <v>2.6219024390243901</v>
      </c>
      <c r="O123" s="1">
        <f t="shared" si="18"/>
        <v>5.5</v>
      </c>
      <c r="P123" s="1">
        <f t="shared" si="19"/>
        <v>7.5</v>
      </c>
      <c r="Q123" s="1">
        <f t="shared" si="23"/>
        <v>0.19664636466809535</v>
      </c>
      <c r="R123" s="1">
        <v>0.37</v>
      </c>
      <c r="S123" s="1">
        <v>2.63</v>
      </c>
      <c r="T123" s="1">
        <v>1</v>
      </c>
      <c r="U123" s="1">
        <v>2</v>
      </c>
      <c r="V123" s="1">
        <f t="shared" si="20"/>
        <v>0.28136882129277568</v>
      </c>
      <c r="W123" s="1">
        <v>0.38300000000000001</v>
      </c>
      <c r="X123" s="1">
        <v>2.617</v>
      </c>
      <c r="Y123" s="1">
        <v>4.5</v>
      </c>
      <c r="Z123" s="1">
        <v>4.5</v>
      </c>
      <c r="AA123" s="1">
        <f t="shared" si="21"/>
        <v>0.14635078333970195</v>
      </c>
      <c r="AB123" s="1">
        <v>0.36399999999999999</v>
      </c>
      <c r="AC123" s="1">
        <v>2.6360000000000001</v>
      </c>
      <c r="AD123" s="1">
        <v>0</v>
      </c>
      <c r="AE123" s="1">
        <v>1</v>
      </c>
      <c r="AF123" s="1" t="e">
        <f t="shared" si="17"/>
        <v>#DIV/0!</v>
      </c>
      <c r="AH123" s="1">
        <f t="shared" si="25"/>
        <v>0.27306733495593016</v>
      </c>
      <c r="AI123" s="1">
        <f t="shared" si="26"/>
        <v>0.10936387791585388</v>
      </c>
      <c r="AJ123" s="1">
        <f t="shared" si="32"/>
        <v>0.30656081895320092</v>
      </c>
      <c r="AK123" s="1">
        <f t="shared" si="27"/>
        <v>15.586479605739079</v>
      </c>
      <c r="AL123" s="1" t="b">
        <f t="shared" si="28"/>
        <v>1</v>
      </c>
      <c r="AM123" s="1">
        <f t="shared" si="29"/>
        <v>6.9690189319305791</v>
      </c>
      <c r="AN123" s="1" t="b">
        <f t="shared" si="30"/>
        <v>0</v>
      </c>
      <c r="AO123" s="1">
        <v>9.4879999999999995</v>
      </c>
    </row>
    <row r="124" spans="1:41">
      <c r="A124" s="7">
        <v>121</v>
      </c>
      <c r="B124" s="9" t="s">
        <v>47</v>
      </c>
      <c r="C124" s="9" t="s">
        <v>48</v>
      </c>
      <c r="D124" s="9" t="s">
        <v>47</v>
      </c>
      <c r="E124" s="9" t="s">
        <v>48</v>
      </c>
      <c r="F124" s="2" t="b">
        <f t="shared" si="24"/>
        <v>0</v>
      </c>
      <c r="G124" s="2" t="b">
        <f t="shared" si="22"/>
        <v>0</v>
      </c>
      <c r="H124" s="1" t="s">
        <v>275</v>
      </c>
      <c r="M124" s="1">
        <f>PRODUCT(SUM(PRODUCT(R124,overview!$J$9),PRODUCT(W124,overview!$K$9),PRODUCT(AB124,overview!$L$9)),1/SUM(overview!$J$9:$L$9))</f>
        <v>1.0137317073170733</v>
      </c>
      <c r="N124" s="1">
        <f>PRODUCT(SUM(PRODUCT(S124,overview!$J$9),PRODUCT(X124,overview!$K$9),PRODUCT(AC124,overview!$L$9)),1/SUM(overview!$J$9:$L$9))</f>
        <v>1.9862682926829272</v>
      </c>
      <c r="O124" s="1">
        <f t="shared" si="18"/>
        <v>18.5</v>
      </c>
      <c r="P124" s="1">
        <f t="shared" si="19"/>
        <v>7.5</v>
      </c>
      <c r="Q124" s="1">
        <f t="shared" si="23"/>
        <v>0.20690674834368733</v>
      </c>
      <c r="R124" s="1">
        <v>0.91300000000000003</v>
      </c>
      <c r="S124" s="1">
        <v>2.0870000000000002</v>
      </c>
      <c r="T124" s="1">
        <v>6.5</v>
      </c>
      <c r="U124" s="1">
        <v>4.5</v>
      </c>
      <c r="V124" s="1">
        <f t="shared" si="20"/>
        <v>0.30286388264347053</v>
      </c>
      <c r="W124" s="1">
        <v>1.0740000000000001</v>
      </c>
      <c r="X124" s="1">
        <v>1.9259999999999999</v>
      </c>
      <c r="Y124" s="1">
        <v>12</v>
      </c>
      <c r="Z124" s="1">
        <v>3</v>
      </c>
      <c r="AA124" s="1">
        <f t="shared" si="21"/>
        <v>0.13940809968847354</v>
      </c>
      <c r="AB124" s="1">
        <v>0.85699999999999998</v>
      </c>
      <c r="AC124" s="1">
        <v>2.1429999999999998</v>
      </c>
      <c r="AD124" s="1">
        <v>0</v>
      </c>
      <c r="AE124" s="1">
        <v>0</v>
      </c>
      <c r="AF124" s="1" t="e">
        <f t="shared" si="17"/>
        <v>#DIV/0!</v>
      </c>
      <c r="AH124" s="1">
        <f t="shared" si="25"/>
        <v>0.34784798592743515</v>
      </c>
      <c r="AI124" s="1">
        <f t="shared" si="26"/>
        <v>0.1163145192022696</v>
      </c>
      <c r="AJ124" s="1">
        <f t="shared" si="32"/>
        <v>0.2566641279512567</v>
      </c>
      <c r="AK124" s="1">
        <f t="shared" si="27"/>
        <v>8.4542562634921268</v>
      </c>
      <c r="AL124" s="1" t="b">
        <f t="shared" si="28"/>
        <v>0</v>
      </c>
      <c r="AM124" s="1">
        <f t="shared" si="29"/>
        <v>10.276721908593021</v>
      </c>
      <c r="AN124" s="1" t="b">
        <f t="shared" si="30"/>
        <v>1</v>
      </c>
      <c r="AO124" s="1">
        <v>9.4879999999999995</v>
      </c>
    </row>
    <row r="125" spans="1:41">
      <c r="A125" s="7">
        <v>122</v>
      </c>
      <c r="B125" s="9" t="s">
        <v>98</v>
      </c>
      <c r="C125" s="9" t="s">
        <v>50</v>
      </c>
      <c r="D125" s="9" t="s">
        <v>49</v>
      </c>
      <c r="E125" s="9" t="s">
        <v>50</v>
      </c>
      <c r="F125" s="2" t="b">
        <f t="shared" si="24"/>
        <v>0</v>
      </c>
      <c r="G125" s="2" t="b">
        <f t="shared" si="22"/>
        <v>0</v>
      </c>
      <c r="H125" s="1" t="s">
        <v>275</v>
      </c>
      <c r="J125" s="4"/>
      <c r="M125" s="1">
        <f>PRODUCT(SUM(PRODUCT(R125,overview!$J$9),PRODUCT(W125,overview!$K$9),PRODUCT(AB125,overview!$L$9)),1/SUM(overview!$J$9:$L$9))</f>
        <v>0.33300000000000002</v>
      </c>
      <c r="N125" s="1">
        <f>PRODUCT(SUM(PRODUCT(S125,overview!$J$9),PRODUCT(X125,overview!$K$9),PRODUCT(AC125,overview!$L$9)),1/SUM(overview!$J$9:$L$9))</f>
        <v>2.6669999999999998</v>
      </c>
      <c r="O125" s="1">
        <f t="shared" si="18"/>
        <v>11</v>
      </c>
      <c r="P125" s="1">
        <f t="shared" si="19"/>
        <v>0</v>
      </c>
      <c r="Q125" s="1">
        <f t="shared" si="23"/>
        <v>0</v>
      </c>
      <c r="R125" s="1">
        <v>0.33300000000000002</v>
      </c>
      <c r="S125" s="1">
        <v>2.6669999999999998</v>
      </c>
      <c r="T125" s="1">
        <v>5</v>
      </c>
      <c r="U125" s="1">
        <v>0</v>
      </c>
      <c r="V125" s="1">
        <f t="shared" si="20"/>
        <v>0</v>
      </c>
      <c r="W125" s="1">
        <v>0.33300000000000002</v>
      </c>
      <c r="X125" s="1">
        <v>2.6669999999999998</v>
      </c>
      <c r="Y125" s="1">
        <v>5</v>
      </c>
      <c r="Z125" s="1">
        <v>0</v>
      </c>
      <c r="AA125" s="1">
        <f t="shared" si="21"/>
        <v>0</v>
      </c>
      <c r="AB125" s="1">
        <v>0.33300000000000002</v>
      </c>
      <c r="AC125" s="1">
        <v>2.6669999999999998</v>
      </c>
      <c r="AD125" s="1">
        <v>1</v>
      </c>
      <c r="AE125" s="1">
        <v>0</v>
      </c>
      <c r="AF125" s="1">
        <f t="shared" si="17"/>
        <v>0</v>
      </c>
      <c r="AH125" s="1">
        <f t="shared" si="25"/>
        <v>0.42316031250458769</v>
      </c>
      <c r="AI125" s="1">
        <f t="shared" si="26"/>
        <v>0.15196420406068073</v>
      </c>
      <c r="AJ125" s="1">
        <f t="shared" si="32"/>
        <v>0.30641330166270786</v>
      </c>
      <c r="AK125" s="1">
        <f t="shared" si="27"/>
        <v>5.5162564396144091</v>
      </c>
      <c r="AL125" s="1" t="b">
        <f t="shared" si="28"/>
        <v>0</v>
      </c>
      <c r="AM125" s="1">
        <f t="shared" si="29"/>
        <v>13.22484073994122</v>
      </c>
      <c r="AN125" s="1" t="b">
        <f t="shared" si="30"/>
        <v>1</v>
      </c>
      <c r="AO125" s="1">
        <v>9.4879999999999995</v>
      </c>
    </row>
    <row r="126" spans="1:41">
      <c r="A126" s="7">
        <v>123</v>
      </c>
      <c r="B126" s="9" t="s">
        <v>67</v>
      </c>
      <c r="C126" s="9" t="s">
        <v>37</v>
      </c>
      <c r="D126" s="9" t="s">
        <v>40</v>
      </c>
      <c r="E126" s="9" t="s">
        <v>29</v>
      </c>
      <c r="F126" s="2" t="b">
        <f t="shared" si="24"/>
        <v>1</v>
      </c>
      <c r="G126" s="2" t="b">
        <f t="shared" si="22"/>
        <v>1</v>
      </c>
      <c r="H126" s="1" t="s">
        <v>275</v>
      </c>
      <c r="J126" s="4"/>
      <c r="M126" s="1">
        <f>PRODUCT(SUM(PRODUCT(R126,overview!$J$9),PRODUCT(W126,overview!$K$9),PRODUCT(AB126,overview!$L$9)),1/SUM(overview!$J$9:$L$9))</f>
        <v>0.8311463414634146</v>
      </c>
      <c r="N126" s="1">
        <f>PRODUCT(SUM(PRODUCT(S126,overview!$J$9),PRODUCT(X126,overview!$K$9),PRODUCT(AC126,overview!$L$9)),1/SUM(overview!$J$9:$L$9))</f>
        <v>2.1688536585365856</v>
      </c>
      <c r="O126" s="1">
        <f t="shared" si="18"/>
        <v>15.5</v>
      </c>
      <c r="P126" s="1">
        <f t="shared" si="19"/>
        <v>18.5</v>
      </c>
      <c r="Q126" s="1">
        <f t="shared" si="23"/>
        <v>0.45739064569455334</v>
      </c>
      <c r="R126" s="1">
        <v>0.95399999999999996</v>
      </c>
      <c r="S126" s="1">
        <v>2.0459999999999998</v>
      </c>
      <c r="T126" s="1">
        <v>5</v>
      </c>
      <c r="U126" s="1">
        <v>5</v>
      </c>
      <c r="V126" s="1">
        <f t="shared" si="20"/>
        <v>0.46627565982404695</v>
      </c>
      <c r="W126" s="1">
        <v>0.76900000000000002</v>
      </c>
      <c r="X126" s="1">
        <v>2.2309999999999999</v>
      </c>
      <c r="Y126" s="1">
        <v>10.5</v>
      </c>
      <c r="Z126" s="1">
        <v>12.5</v>
      </c>
      <c r="AA126" s="1">
        <f t="shared" si="21"/>
        <v>0.41034342916906791</v>
      </c>
      <c r="AB126" s="1">
        <v>0.72699999999999998</v>
      </c>
      <c r="AC126" s="1">
        <v>2.2730000000000001</v>
      </c>
      <c r="AD126" s="1">
        <v>0</v>
      </c>
      <c r="AE126" s="1">
        <v>1</v>
      </c>
      <c r="AF126" s="1" t="e">
        <f t="shared" si="17"/>
        <v>#DIV/0!</v>
      </c>
      <c r="AH126" s="1">
        <f t="shared" si="25"/>
        <v>0.56011342515049212</v>
      </c>
      <c r="AI126" s="1">
        <f t="shared" si="26"/>
        <v>0.17249394673123492</v>
      </c>
      <c r="AJ126" s="1">
        <f t="shared" si="32"/>
        <v>0.38573637877706402</v>
      </c>
      <c r="AK126" s="1">
        <f t="shared" si="27"/>
        <v>4.3661844474882088</v>
      </c>
      <c r="AL126" s="1" t="b">
        <f t="shared" si="28"/>
        <v>0</v>
      </c>
      <c r="AM126" s="1">
        <f t="shared" si="29"/>
        <v>15.657296420803451</v>
      </c>
      <c r="AN126" s="1" t="b">
        <f t="shared" si="30"/>
        <v>1</v>
      </c>
      <c r="AO126" s="1">
        <v>9.4879999999999995</v>
      </c>
    </row>
    <row r="127" spans="1:41">
      <c r="A127" s="7">
        <v>124</v>
      </c>
      <c r="B127" s="9" t="s">
        <v>51</v>
      </c>
      <c r="C127" s="9" t="s">
        <v>52</v>
      </c>
      <c r="D127" s="9" t="s">
        <v>65</v>
      </c>
      <c r="E127" s="9" t="s">
        <v>2</v>
      </c>
      <c r="F127" s="2" t="b">
        <f t="shared" si="24"/>
        <v>0</v>
      </c>
      <c r="G127" s="2" t="b">
        <f t="shared" si="22"/>
        <v>1</v>
      </c>
      <c r="H127" s="1" t="s">
        <v>275</v>
      </c>
      <c r="J127" s="4"/>
      <c r="M127" s="1">
        <f>PRODUCT(SUM(PRODUCT(R127,overview!$J$9),PRODUCT(W127,overview!$K$9),PRODUCT(AB127,overview!$L$9)),1/SUM(overview!$J$9:$L$9))</f>
        <v>0.67607317073170725</v>
      </c>
      <c r="N127" s="1">
        <f>PRODUCT(SUM(PRODUCT(S127,overview!$J$9),PRODUCT(X127,overview!$K$9),PRODUCT(AC127,overview!$L$9)),1/SUM(overview!$J$9:$L$9))</f>
        <v>2.3239268292682924</v>
      </c>
      <c r="O127" s="1">
        <f t="shared" si="18"/>
        <v>11.5</v>
      </c>
      <c r="P127" s="1">
        <f t="shared" si="19"/>
        <v>19.5</v>
      </c>
      <c r="Q127" s="1">
        <f t="shared" si="23"/>
        <v>0.49329648732376502</v>
      </c>
      <c r="R127" s="1">
        <v>0.33300000000000002</v>
      </c>
      <c r="S127" s="1">
        <v>2.6669999999999998</v>
      </c>
      <c r="T127" s="1">
        <v>2</v>
      </c>
      <c r="U127" s="1">
        <v>0</v>
      </c>
      <c r="V127" s="1">
        <f t="shared" si="20"/>
        <v>0</v>
      </c>
      <c r="W127" s="1">
        <v>0.874</v>
      </c>
      <c r="X127" s="1">
        <v>2.1259999999999999</v>
      </c>
      <c r="Y127" s="1">
        <v>9.5</v>
      </c>
      <c r="Z127" s="1">
        <v>18.5</v>
      </c>
      <c r="AA127" s="1">
        <f t="shared" si="21"/>
        <v>0.80056444026340545</v>
      </c>
      <c r="AB127" s="1">
        <v>0.33300000000000002</v>
      </c>
      <c r="AC127" s="1">
        <v>2.6669999999999998</v>
      </c>
      <c r="AD127" s="1">
        <v>0</v>
      </c>
      <c r="AE127" s="1">
        <v>1</v>
      </c>
      <c r="AF127" s="1" t="e">
        <f t="shared" si="17"/>
        <v>#DIV/0!</v>
      </c>
      <c r="AH127" s="1">
        <f t="shared" si="25"/>
        <v>0.54315593511731874</v>
      </c>
      <c r="AI127" s="1">
        <f t="shared" si="26"/>
        <v>0.19414244004407938</v>
      </c>
      <c r="AJ127" s="1">
        <f t="shared" si="32"/>
        <v>0.39506480558325024</v>
      </c>
      <c r="AK127" s="1">
        <f t="shared" si="27"/>
        <v>4.1327388033367471</v>
      </c>
      <c r="AL127" s="1" t="b">
        <f t="shared" si="28"/>
        <v>0</v>
      </c>
      <c r="AM127" s="1">
        <f t="shared" si="29"/>
        <v>17.335549828209402</v>
      </c>
      <c r="AN127" s="1" t="b">
        <f t="shared" si="30"/>
        <v>1</v>
      </c>
      <c r="AO127" s="1">
        <v>9.4879999999999995</v>
      </c>
    </row>
    <row r="128" spans="1:41">
      <c r="A128" s="7">
        <v>125</v>
      </c>
      <c r="B128" s="9" t="s">
        <v>89</v>
      </c>
      <c r="C128" s="9" t="s">
        <v>70</v>
      </c>
      <c r="D128" s="9" t="s">
        <v>75</v>
      </c>
      <c r="E128" s="9" t="s">
        <v>1</v>
      </c>
      <c r="F128" s="2" t="b">
        <f t="shared" si="24"/>
        <v>1</v>
      </c>
      <c r="G128" s="2" t="b">
        <f t="shared" si="22"/>
        <v>1</v>
      </c>
      <c r="H128" s="1" t="s">
        <v>275</v>
      </c>
      <c r="J128" s="3"/>
      <c r="M128" s="1">
        <f>PRODUCT(SUM(PRODUCT(R128,overview!$J$9),PRODUCT(W128,overview!$K$9),PRODUCT(AB128,overview!$L$9)),1/SUM(overview!$J$9:$L$9))</f>
        <v>0.9920000000000001</v>
      </c>
      <c r="N128" s="1">
        <f>PRODUCT(SUM(PRODUCT(S128,overview!$J$9),PRODUCT(X128,overview!$K$9),PRODUCT(AC128,overview!$L$9)),1/SUM(overview!$J$9:$L$9))</f>
        <v>2.008</v>
      </c>
      <c r="O128" s="1">
        <f t="shared" si="18"/>
        <v>16.5</v>
      </c>
      <c r="P128" s="1">
        <f t="shared" si="19"/>
        <v>15.5</v>
      </c>
      <c r="Q128" s="1">
        <f t="shared" si="23"/>
        <v>0.46408306169262353</v>
      </c>
      <c r="R128" s="1">
        <v>0.93200000000000005</v>
      </c>
      <c r="S128" s="1">
        <v>2.0680000000000001</v>
      </c>
      <c r="T128" s="1">
        <v>5.5</v>
      </c>
      <c r="U128" s="1">
        <v>5.5</v>
      </c>
      <c r="V128" s="1">
        <f t="shared" si="20"/>
        <v>0.45067698259187622</v>
      </c>
      <c r="W128" s="1">
        <v>1.024</v>
      </c>
      <c r="X128" s="1">
        <v>1.976</v>
      </c>
      <c r="Y128" s="1">
        <v>10</v>
      </c>
      <c r="Z128" s="1">
        <v>9</v>
      </c>
      <c r="AA128" s="1">
        <f t="shared" si="21"/>
        <v>0.46639676113360329</v>
      </c>
      <c r="AB128" s="1">
        <v>1</v>
      </c>
      <c r="AC128" s="1">
        <v>2</v>
      </c>
      <c r="AD128" s="1">
        <v>1</v>
      </c>
      <c r="AE128" s="1">
        <v>1</v>
      </c>
      <c r="AF128" s="1">
        <f t="shared" si="17"/>
        <v>0.5</v>
      </c>
      <c r="AH128" s="1">
        <f t="shared" si="25"/>
        <v>0.58461564794687026</v>
      </c>
      <c r="AI128" s="1">
        <f t="shared" si="26"/>
        <v>0.20357639351135018</v>
      </c>
      <c r="AJ128" s="1">
        <f t="shared" si="32"/>
        <v>0.35030074880314249</v>
      </c>
      <c r="AK128" s="1">
        <f t="shared" si="27"/>
        <v>4.9869547646964261</v>
      </c>
      <c r="AL128" s="1" t="b">
        <f t="shared" si="28"/>
        <v>0</v>
      </c>
      <c r="AM128" s="1">
        <f t="shared" si="29"/>
        <v>18.54432932722731</v>
      </c>
      <c r="AN128" s="1" t="b">
        <f t="shared" si="30"/>
        <v>1</v>
      </c>
      <c r="AO128" s="1">
        <v>9.4879999999999995</v>
      </c>
    </row>
    <row r="129" spans="1:41">
      <c r="A129" s="7">
        <v>126</v>
      </c>
      <c r="B129" s="9" t="s">
        <v>84</v>
      </c>
      <c r="C129" s="9" t="s">
        <v>37</v>
      </c>
      <c r="D129" s="9" t="s">
        <v>67</v>
      </c>
      <c r="E129" s="9" t="s">
        <v>37</v>
      </c>
      <c r="F129" s="2" t="b">
        <f t="shared" si="24"/>
        <v>1</v>
      </c>
      <c r="G129" s="2" t="b">
        <f t="shared" si="22"/>
        <v>1</v>
      </c>
      <c r="H129" s="1" t="s">
        <v>275</v>
      </c>
      <c r="J129" s="3"/>
      <c r="M129" s="1">
        <f>PRODUCT(SUM(PRODUCT(R129,overview!$J$9),PRODUCT(W129,overview!$K$9),PRODUCT(AB129,overview!$L$9)),1/SUM(overview!$J$9:$L$9))</f>
        <v>0.92107317073170725</v>
      </c>
      <c r="N129" s="1">
        <f>PRODUCT(SUM(PRODUCT(S129,overview!$J$9),PRODUCT(X129,overview!$K$9),PRODUCT(AC129,overview!$L$9)),1/SUM(overview!$J$9:$L$9))</f>
        <v>2.0789268292682923</v>
      </c>
      <c r="O129" s="1">
        <f t="shared" si="18"/>
        <v>17.5</v>
      </c>
      <c r="P129" s="1">
        <f t="shared" si="19"/>
        <v>20.5</v>
      </c>
      <c r="Q129" s="1">
        <f t="shared" si="23"/>
        <v>0.51900404255747079</v>
      </c>
      <c r="R129" s="1">
        <v>1.091</v>
      </c>
      <c r="S129" s="1">
        <v>1.909</v>
      </c>
      <c r="T129" s="1">
        <v>10</v>
      </c>
      <c r="U129" s="1">
        <v>2</v>
      </c>
      <c r="V129" s="1">
        <f t="shared" si="20"/>
        <v>0.11430068098480879</v>
      </c>
      <c r="W129" s="1">
        <v>0.82899999999999996</v>
      </c>
      <c r="X129" s="1">
        <v>2.1709999999999998</v>
      </c>
      <c r="Y129" s="1">
        <v>6.5</v>
      </c>
      <c r="Z129" s="1">
        <v>18.5</v>
      </c>
      <c r="AA129" s="1">
        <f t="shared" si="21"/>
        <v>1.0868086312581937</v>
      </c>
      <c r="AB129" s="1">
        <v>0.93600000000000005</v>
      </c>
      <c r="AC129" s="1">
        <v>2.0640000000000001</v>
      </c>
      <c r="AD129" s="1">
        <v>1</v>
      </c>
      <c r="AE129" s="1">
        <v>0</v>
      </c>
      <c r="AF129" s="1">
        <f t="shared" si="17"/>
        <v>0</v>
      </c>
      <c r="AH129" s="1">
        <f t="shared" si="25"/>
        <v>0.58931391794823029</v>
      </c>
      <c r="AI129" s="1">
        <f t="shared" si="26"/>
        <v>0.19496950161170346</v>
      </c>
      <c r="AJ129" s="1">
        <f t="shared" si="32"/>
        <v>0.35030074880314249</v>
      </c>
      <c r="AK129" s="1">
        <f t="shared" si="27"/>
        <v>3.5681583671674635</v>
      </c>
      <c r="AL129" s="1" t="b">
        <f t="shared" si="28"/>
        <v>0</v>
      </c>
      <c r="AM129" s="1">
        <f t="shared" si="29"/>
        <v>19.133579757679449</v>
      </c>
      <c r="AN129" s="1" t="b">
        <f t="shared" si="30"/>
        <v>1</v>
      </c>
      <c r="AO129" s="1">
        <v>9.4879999999999995</v>
      </c>
    </row>
    <row r="130" spans="1:41">
      <c r="A130" s="7">
        <v>127</v>
      </c>
      <c r="B130" s="9" t="s">
        <v>83</v>
      </c>
      <c r="C130" s="9" t="s">
        <v>61</v>
      </c>
      <c r="D130" s="9" t="s">
        <v>60</v>
      </c>
      <c r="E130" s="9" t="s">
        <v>61</v>
      </c>
      <c r="F130" s="2" t="b">
        <f t="shared" si="24"/>
        <v>0</v>
      </c>
      <c r="G130" s="2" t="b">
        <f t="shared" si="22"/>
        <v>0</v>
      </c>
      <c r="H130" s="1" t="s">
        <v>275</v>
      </c>
      <c r="J130" s="4"/>
      <c r="M130" s="1">
        <f>PRODUCT(SUM(PRODUCT(R130,overview!$J$9),PRODUCT(W130,overview!$K$9),PRODUCT(AB130,overview!$L$9)),1/SUM(overview!$J$9:$L$9))</f>
        <v>0.93448780487804883</v>
      </c>
      <c r="N130" s="1">
        <f>PRODUCT(SUM(PRODUCT(S130,overview!$J$9),PRODUCT(X130,overview!$K$9),PRODUCT(AC130,overview!$L$9)),1/SUM(overview!$J$9:$L$9))</f>
        <v>2.0655121951219515</v>
      </c>
      <c r="O130" s="1">
        <f t="shared" si="18"/>
        <v>11</v>
      </c>
      <c r="P130" s="1">
        <f t="shared" si="19"/>
        <v>20</v>
      </c>
      <c r="Q130" s="1">
        <f t="shared" si="23"/>
        <v>0.82258954469237155</v>
      </c>
      <c r="R130" s="1">
        <v>0.94</v>
      </c>
      <c r="S130" s="1">
        <v>2.06</v>
      </c>
      <c r="T130" s="1">
        <v>4.5</v>
      </c>
      <c r="U130" s="1">
        <v>1.5</v>
      </c>
      <c r="V130" s="1">
        <f t="shared" si="20"/>
        <v>0.15210355987055016</v>
      </c>
      <c r="W130" s="1">
        <v>0.92900000000000005</v>
      </c>
      <c r="X130" s="1">
        <v>2.0710000000000002</v>
      </c>
      <c r="Y130" s="1">
        <v>5.5</v>
      </c>
      <c r="Z130" s="1">
        <v>18.5</v>
      </c>
      <c r="AA130" s="1">
        <f t="shared" si="21"/>
        <v>1.5088450902067512</v>
      </c>
      <c r="AB130" s="1">
        <v>1</v>
      </c>
      <c r="AC130" s="1">
        <v>2</v>
      </c>
      <c r="AD130" s="1">
        <v>1</v>
      </c>
      <c r="AE130" s="1">
        <v>0</v>
      </c>
      <c r="AF130" s="1">
        <f t="shared" si="17"/>
        <v>0</v>
      </c>
      <c r="AH130" s="1">
        <f t="shared" si="25"/>
        <v>0.5828021619488023</v>
      </c>
      <c r="AI130" s="1">
        <f t="shared" si="26"/>
        <v>0.20141477439225564</v>
      </c>
      <c r="AJ130" s="1">
        <f t="shared" si="32"/>
        <v>0.46706766507085662</v>
      </c>
      <c r="AK130" s="1">
        <f t="shared" si="27"/>
        <v>3.2157674274672661</v>
      </c>
      <c r="AL130" s="1" t="b">
        <f t="shared" si="28"/>
        <v>0</v>
      </c>
      <c r="AM130" s="1">
        <f t="shared" si="29"/>
        <v>19.583634227524556</v>
      </c>
      <c r="AN130" s="1" t="b">
        <f t="shared" si="30"/>
        <v>1</v>
      </c>
      <c r="AO130" s="1">
        <v>9.4879999999999995</v>
      </c>
    </row>
    <row r="131" spans="1:41">
      <c r="A131" s="7">
        <v>128</v>
      </c>
      <c r="B131" s="9" t="s">
        <v>45</v>
      </c>
      <c r="C131" s="9" t="s">
        <v>46</v>
      </c>
      <c r="D131" s="9" t="s">
        <v>45</v>
      </c>
      <c r="E131" s="9" t="s">
        <v>46</v>
      </c>
      <c r="F131" s="2" t="b">
        <f t="shared" si="24"/>
        <v>0</v>
      </c>
      <c r="G131" s="2" t="b">
        <f t="shared" si="22"/>
        <v>0</v>
      </c>
      <c r="H131" s="1" t="s">
        <v>275</v>
      </c>
      <c r="M131" s="1">
        <f>PRODUCT(SUM(PRODUCT(R131,overview!$J$9),PRODUCT(W131,overview!$K$9),PRODUCT(AB131,overview!$L$9)),1/SUM(overview!$J$9:$L$9))</f>
        <v>0.95907317073170739</v>
      </c>
      <c r="N131" s="1">
        <f>PRODUCT(SUM(PRODUCT(S131,overview!$J$9),PRODUCT(X131,overview!$K$9),PRODUCT(AC131,overview!$L$9)),1/SUM(overview!$J$9:$L$9))</f>
        <v>2.0409268292682925</v>
      </c>
      <c r="O131" s="1">
        <f t="shared" si="18"/>
        <v>17</v>
      </c>
      <c r="P131" s="1">
        <f t="shared" si="19"/>
        <v>21</v>
      </c>
      <c r="Q131" s="1">
        <f t="shared" si="23"/>
        <v>0.58048991723174148</v>
      </c>
      <c r="R131" s="1">
        <v>0.94699999999999995</v>
      </c>
      <c r="S131" s="1">
        <v>2.0529999999999999</v>
      </c>
      <c r="T131" s="1">
        <v>8</v>
      </c>
      <c r="U131" s="1">
        <v>6</v>
      </c>
      <c r="V131" s="1">
        <f t="shared" si="20"/>
        <v>0.34595713589868482</v>
      </c>
      <c r="W131" s="1">
        <v>0.96399999999999997</v>
      </c>
      <c r="X131" s="1">
        <v>2.036</v>
      </c>
      <c r="Y131" s="1">
        <v>9</v>
      </c>
      <c r="Z131" s="1">
        <v>15</v>
      </c>
      <c r="AA131" s="1">
        <f t="shared" si="21"/>
        <v>0.78912901113294032</v>
      </c>
      <c r="AB131" s="1">
        <v>1</v>
      </c>
      <c r="AC131" s="1">
        <v>2</v>
      </c>
      <c r="AD131" s="1">
        <v>0</v>
      </c>
      <c r="AE131" s="1">
        <v>0</v>
      </c>
      <c r="AF131" s="1" t="e">
        <f t="shared" ref="AF131:AF194" si="33">PRODUCT(AE131,1/AD131,1/AC131,AB131)</f>
        <v>#DIV/0!</v>
      </c>
      <c r="AH131" s="1">
        <f t="shared" si="25"/>
        <v>0.575925352330804</v>
      </c>
      <c r="AI131" s="1">
        <f t="shared" si="26"/>
        <v>0.16546499312072682</v>
      </c>
      <c r="AJ131" s="1">
        <f t="shared" si="32"/>
        <v>0.22434739164827838</v>
      </c>
      <c r="AK131" s="1">
        <f t="shared" si="27"/>
        <v>3.2465484483338778</v>
      </c>
      <c r="AL131" s="1" t="b">
        <f t="shared" si="28"/>
        <v>0</v>
      </c>
      <c r="AM131" s="1">
        <f t="shared" si="29"/>
        <v>20.033104518237462</v>
      </c>
      <c r="AN131" s="1" t="b">
        <f t="shared" si="30"/>
        <v>1</v>
      </c>
      <c r="AO131" s="1">
        <v>9.4879999999999995</v>
      </c>
    </row>
    <row r="132" spans="1:41">
      <c r="A132" s="7">
        <v>129</v>
      </c>
      <c r="B132" s="9" t="s">
        <v>82</v>
      </c>
      <c r="C132" s="9" t="s">
        <v>59</v>
      </c>
      <c r="D132" s="9" t="s">
        <v>94</v>
      </c>
      <c r="E132" s="9" t="s">
        <v>55</v>
      </c>
      <c r="F132" s="2" t="b">
        <f t="shared" si="24"/>
        <v>1</v>
      </c>
      <c r="G132" s="2" t="b">
        <f t="shared" si="22"/>
        <v>1</v>
      </c>
      <c r="H132" s="1" t="s">
        <v>275</v>
      </c>
      <c r="J132" s="3"/>
      <c r="M132" s="1">
        <f>PRODUCT(SUM(PRODUCT(R132,overview!$J$9),PRODUCT(W132,overview!$K$9),PRODUCT(AB132,overview!$L$9)),1/SUM(overview!$J$9:$L$9))</f>
        <v>0.43353658536585366</v>
      </c>
      <c r="N132" s="1">
        <f>PRODUCT(SUM(PRODUCT(S132,overview!$J$9),PRODUCT(X132,overview!$K$9),PRODUCT(AC132,overview!$L$9)),1/SUM(overview!$J$9:$L$9))</f>
        <v>2.5664634146341463</v>
      </c>
      <c r="O132" s="1">
        <f t="shared" ref="O132:O195" si="34">SUM(T132,Y132,AD132)</f>
        <v>7.8</v>
      </c>
      <c r="P132" s="1">
        <f t="shared" ref="P132:P195" si="35">SUM(U132,Z132,AE132)</f>
        <v>34.200000000000003</v>
      </c>
      <c r="Q132" s="1">
        <f t="shared" si="23"/>
        <v>0.74066560666703241</v>
      </c>
      <c r="R132" s="1">
        <v>0.37</v>
      </c>
      <c r="S132" s="1">
        <v>2.63</v>
      </c>
      <c r="T132" s="1">
        <v>5</v>
      </c>
      <c r="U132" s="1">
        <v>6</v>
      </c>
      <c r="V132" s="1">
        <f t="shared" ref="V132:V195" si="36">PRODUCT(U132,1/T132,1/S132,R132)</f>
        <v>0.16882129277566543</v>
      </c>
      <c r="W132" s="1">
        <v>0.47</v>
      </c>
      <c r="X132" s="1">
        <v>2.5299999999999998</v>
      </c>
      <c r="Y132" s="1">
        <v>2.8</v>
      </c>
      <c r="Z132" s="1">
        <v>27.2</v>
      </c>
      <c r="AA132" s="1">
        <f t="shared" ref="AA132:AA195" si="37">PRODUCT(Z132,1/Y132,1/X132,W132)</f>
        <v>1.8046301524562394</v>
      </c>
      <c r="AB132" s="1">
        <v>0.375</v>
      </c>
      <c r="AC132" s="1">
        <v>2.625</v>
      </c>
      <c r="AD132" s="1">
        <v>0</v>
      </c>
      <c r="AE132" s="1">
        <v>1</v>
      </c>
      <c r="AF132" s="1" t="e">
        <f t="shared" si="33"/>
        <v>#DIV/0!</v>
      </c>
      <c r="AH132" s="1">
        <f t="shared" si="25"/>
        <v>0.52173316879199239</v>
      </c>
      <c r="AI132" s="1">
        <f t="shared" si="26"/>
        <v>0.17240165994433404</v>
      </c>
      <c r="AJ132" s="1">
        <f t="shared" si="32"/>
        <v>0.32244897959183666</v>
      </c>
      <c r="AK132" s="1">
        <f t="shared" si="27"/>
        <v>3.8706239751231002</v>
      </c>
      <c r="AL132" s="1" t="b">
        <f t="shared" si="28"/>
        <v>0</v>
      </c>
      <c r="AM132" s="1">
        <f t="shared" si="29"/>
        <v>18.635596495866213</v>
      </c>
      <c r="AN132" s="1" t="b">
        <f t="shared" si="30"/>
        <v>1</v>
      </c>
      <c r="AO132" s="1">
        <v>9.4879999999999995</v>
      </c>
    </row>
    <row r="133" spans="1:41">
      <c r="A133" s="7">
        <v>130</v>
      </c>
      <c r="B133" s="9" t="s">
        <v>62</v>
      </c>
      <c r="C133" s="9" t="s">
        <v>48</v>
      </c>
      <c r="D133" s="9" t="s">
        <v>62</v>
      </c>
      <c r="E133" s="9" t="s">
        <v>48</v>
      </c>
      <c r="F133" s="2" t="b">
        <f t="shared" si="24"/>
        <v>0</v>
      </c>
      <c r="G133" s="2" t="b">
        <f t="shared" ref="G133:G196" si="38">AND(NOT(D133=B133),OR(D133="CAT",D133="CAC",D133="ATA",D133="ATT",D133="TTA",D133="ATG",D133="CCG",D133="AGA",D133="CGG",D133="AGG",D133="CGA",D133="CGC",D133="TCC",D133="ACG",D133="ACC",D133="GTA",D133="TGG",D133="TAT",B133="GAA",B133="GAT",B133="GAG",B133="AAG",B133="AAA",B133="CTA",B133="CTT",B133="CTC",B133="AAC",B133="CCA",B133="CCT",B133="CAG",B133="CAA",B133="CGT",B133="AGT",B133="AGC",B133="TCA",B133="TCT",B133="GTC"))</f>
        <v>0</v>
      </c>
      <c r="H133" s="1" t="s">
        <v>275</v>
      </c>
      <c r="J133" s="3"/>
      <c r="M133" s="1">
        <f>PRODUCT(SUM(PRODUCT(R133,overview!$J$9),PRODUCT(W133,overview!$K$9),PRODUCT(AB133,overview!$L$9)),1/SUM(overview!$J$9:$L$9))</f>
        <v>1.0295609756097561</v>
      </c>
      <c r="N133" s="1">
        <f>PRODUCT(SUM(PRODUCT(S133,overview!$J$9),PRODUCT(X133,overview!$K$9),PRODUCT(AC133,overview!$L$9)),1/SUM(overview!$J$9:$L$9))</f>
        <v>1.9704390243902439</v>
      </c>
      <c r="O133" s="1">
        <f t="shared" si="34"/>
        <v>19.7</v>
      </c>
      <c r="P133" s="1">
        <f t="shared" si="35"/>
        <v>10.3</v>
      </c>
      <c r="Q133" s="1">
        <f t="shared" ref="Q133:Q196" si="39">PRODUCT(P133,1/O133,1/$N133,$M133)</f>
        <v>0.27318702657001126</v>
      </c>
      <c r="R133" s="1">
        <v>0.99</v>
      </c>
      <c r="S133" s="1">
        <v>2.0099999999999998</v>
      </c>
      <c r="T133" s="1">
        <v>6</v>
      </c>
      <c r="U133" s="1">
        <v>2</v>
      </c>
      <c r="V133" s="1">
        <f t="shared" si="36"/>
        <v>0.16417910447761197</v>
      </c>
      <c r="W133" s="1">
        <v>1.052</v>
      </c>
      <c r="X133" s="1">
        <v>1.948</v>
      </c>
      <c r="Y133" s="1">
        <v>13.7</v>
      </c>
      <c r="Z133" s="1">
        <v>8.3000000000000007</v>
      </c>
      <c r="AA133" s="1">
        <f t="shared" si="37"/>
        <v>0.32717816514036496</v>
      </c>
      <c r="AB133" s="1">
        <v>1</v>
      </c>
      <c r="AC133" s="1">
        <v>2</v>
      </c>
      <c r="AD133" s="1">
        <v>0</v>
      </c>
      <c r="AE133" s="1">
        <v>0</v>
      </c>
      <c r="AF133" s="1" t="e">
        <f t="shared" si="33"/>
        <v>#DIV/0!</v>
      </c>
      <c r="AH133" s="1">
        <f t="shared" si="25"/>
        <v>0.49273859407919746</v>
      </c>
      <c r="AI133" s="1">
        <f t="shared" si="26"/>
        <v>0.14806967543547148</v>
      </c>
      <c r="AJ133" s="1">
        <f t="shared" si="32"/>
        <v>0.27505694760820043</v>
      </c>
      <c r="AK133" s="1">
        <f t="shared" si="27"/>
        <v>4.9656272872107436</v>
      </c>
      <c r="AL133" s="1" t="b">
        <f t="shared" si="28"/>
        <v>0</v>
      </c>
      <c r="AM133" s="1">
        <f t="shared" si="29"/>
        <v>16.029000801150293</v>
      </c>
      <c r="AN133" s="1" t="b">
        <f t="shared" si="30"/>
        <v>1</v>
      </c>
      <c r="AO133" s="1">
        <v>9.4879999999999995</v>
      </c>
    </row>
    <row r="134" spans="1:41">
      <c r="A134" s="7">
        <v>131</v>
      </c>
      <c r="B134" s="9" t="s">
        <v>32</v>
      </c>
      <c r="C134" s="9" t="s">
        <v>33</v>
      </c>
      <c r="D134" s="9" t="s">
        <v>32</v>
      </c>
      <c r="E134" s="9" t="s">
        <v>33</v>
      </c>
      <c r="F134" s="2" t="b">
        <f t="shared" si="24"/>
        <v>0</v>
      </c>
      <c r="G134" s="2" t="b">
        <f t="shared" si="38"/>
        <v>0</v>
      </c>
      <c r="H134" s="1" t="s">
        <v>275</v>
      </c>
      <c r="J134" s="4"/>
      <c r="M134" s="1">
        <f>PRODUCT(SUM(PRODUCT(R134,overview!$J$9),PRODUCT(W134,overview!$K$9),PRODUCT(AB134,overview!$L$9)),1/SUM(overview!$J$9:$L$9))</f>
        <v>1.0001463414634146</v>
      </c>
      <c r="N134" s="1">
        <f>PRODUCT(SUM(PRODUCT(S134,overview!$J$9),PRODUCT(X134,overview!$K$9),PRODUCT(AC134,overview!$L$9)),1/SUM(overview!$J$9:$L$9))</f>
        <v>1.9998536585365854</v>
      </c>
      <c r="O134" s="1">
        <f t="shared" si="34"/>
        <v>14</v>
      </c>
      <c r="P134" s="1">
        <f t="shared" si="35"/>
        <v>10</v>
      </c>
      <c r="Q134" s="1">
        <f t="shared" si="39"/>
        <v>0.35722126009220179</v>
      </c>
      <c r="R134" s="1">
        <v>1.006</v>
      </c>
      <c r="S134" s="1">
        <v>1.994</v>
      </c>
      <c r="T134" s="1">
        <v>6</v>
      </c>
      <c r="U134" s="1">
        <v>3</v>
      </c>
      <c r="V134" s="1">
        <f t="shared" si="36"/>
        <v>0.2522567703109328</v>
      </c>
      <c r="W134" s="1">
        <v>0.997</v>
      </c>
      <c r="X134" s="1">
        <v>2.0030000000000001</v>
      </c>
      <c r="Y134" s="1">
        <v>8</v>
      </c>
      <c r="Z134" s="1">
        <v>7</v>
      </c>
      <c r="AA134" s="1">
        <f t="shared" si="37"/>
        <v>0.43553419870194698</v>
      </c>
      <c r="AB134" s="1">
        <v>1</v>
      </c>
      <c r="AC134" s="1">
        <v>2</v>
      </c>
      <c r="AD134" s="1">
        <v>0</v>
      </c>
      <c r="AE134" s="1">
        <v>0</v>
      </c>
      <c r="AF134" s="1" t="e">
        <f t="shared" si="33"/>
        <v>#DIV/0!</v>
      </c>
      <c r="AH134" s="1">
        <f t="shared" si="25"/>
        <v>0.42817367397103884</v>
      </c>
      <c r="AI134" s="1">
        <f t="shared" si="26"/>
        <v>0.14874120124145077</v>
      </c>
      <c r="AJ134" s="1">
        <f t="shared" si="32"/>
        <v>0.35168346030965841</v>
      </c>
      <c r="AK134" s="1">
        <f t="shared" si="27"/>
        <v>9.5972847568822228</v>
      </c>
      <c r="AL134" s="1" t="b">
        <f t="shared" si="28"/>
        <v>1</v>
      </c>
      <c r="AM134" s="1">
        <f t="shared" si="29"/>
        <v>12.169696098058106</v>
      </c>
      <c r="AN134" s="1" t="b">
        <f t="shared" si="30"/>
        <v>1</v>
      </c>
      <c r="AO134" s="1">
        <v>9.4879999999999995</v>
      </c>
    </row>
    <row r="135" spans="1:41">
      <c r="A135" s="7">
        <v>132</v>
      </c>
      <c r="B135" s="9" t="s">
        <v>47</v>
      </c>
      <c r="C135" s="9" t="s">
        <v>48</v>
      </c>
      <c r="D135" s="9" t="s">
        <v>47</v>
      </c>
      <c r="E135" s="9" t="s">
        <v>48</v>
      </c>
      <c r="F135" s="2" t="b">
        <f t="shared" ref="F135:F198" si="40">AND(NOT(B135=D135),OR(B135="CAT",B135="CAC",B135="ATA",B135="ATT",B135="TTA",B135="ATG",B135="CCG",B135="AGA",B135="CGG",B135="AGG",B135="CGA",B135="CGC",B135="TCC",B135="ACG",B135="ACC",B135="GTA",B135="TGG",B135="TAT",D135="GAA",D135="GAT",D135="GAG",D135="AAG",D135="AAA",D135="CTA",D135="CTT",D135="CTC",D135="AAC",D135="CCA",D135="CCT",D135="CAG",D135="CAA",D135="CGT",D135="AGT",D135="AGC",D135="TCA",D135="TCT",D135="GTC"))</f>
        <v>0</v>
      </c>
      <c r="G135" s="2" t="b">
        <f t="shared" si="38"/>
        <v>0</v>
      </c>
      <c r="H135" s="1" t="s">
        <v>275</v>
      </c>
      <c r="M135" s="1">
        <f>PRODUCT(SUM(PRODUCT(R135,overview!$J$9),PRODUCT(W135,overview!$K$9),PRODUCT(AB135,overview!$L$9)),1/SUM(overview!$J$9:$L$9))</f>
        <v>0.90607317073170734</v>
      </c>
      <c r="N135" s="1">
        <f>PRODUCT(SUM(PRODUCT(S135,overview!$J$9),PRODUCT(X135,overview!$K$9),PRODUCT(AC135,overview!$L$9)),1/SUM(overview!$J$9:$L$9))</f>
        <v>2.0939268292682929</v>
      </c>
      <c r="O135" s="1">
        <f t="shared" si="34"/>
        <v>14.5</v>
      </c>
      <c r="P135" s="1">
        <f t="shared" si="35"/>
        <v>5.5</v>
      </c>
      <c r="Q135" s="1">
        <f t="shared" si="39"/>
        <v>0.16413320753398328</v>
      </c>
      <c r="R135" s="1">
        <v>0.90600000000000003</v>
      </c>
      <c r="S135" s="1">
        <v>2.0939999999999999</v>
      </c>
      <c r="T135" s="1">
        <v>5.5</v>
      </c>
      <c r="U135" s="1">
        <v>2.5</v>
      </c>
      <c r="V135" s="1">
        <f t="shared" si="36"/>
        <v>0.19666579838499612</v>
      </c>
      <c r="W135" s="1">
        <v>0.90800000000000003</v>
      </c>
      <c r="X135" s="1">
        <v>2.0920000000000001</v>
      </c>
      <c r="Y135" s="1">
        <v>9</v>
      </c>
      <c r="Z135" s="1">
        <v>3</v>
      </c>
      <c r="AA135" s="1">
        <f t="shared" si="37"/>
        <v>0.14467813894200127</v>
      </c>
      <c r="AB135" s="1">
        <v>0.85699999999999998</v>
      </c>
      <c r="AC135" s="1">
        <v>2.1429999999999998</v>
      </c>
      <c r="AD135" s="1">
        <v>0</v>
      </c>
      <c r="AE135" s="1">
        <v>0</v>
      </c>
      <c r="AF135" s="1" t="e">
        <f t="shared" si="33"/>
        <v>#DIV/0!</v>
      </c>
      <c r="AH135" s="1">
        <f t="shared" si="25"/>
        <v>0.32600108662134186</v>
      </c>
      <c r="AI135" s="1">
        <f t="shared" si="26"/>
        <v>0.13702403743884281</v>
      </c>
      <c r="AJ135" s="1">
        <f t="shared" si="32"/>
        <v>0.47360551812128698</v>
      </c>
      <c r="AK135" s="1">
        <f t="shared" si="27"/>
        <v>12.826080275347516</v>
      </c>
      <c r="AL135" s="1" t="b">
        <f t="shared" si="28"/>
        <v>1</v>
      </c>
      <c r="AM135" s="1">
        <f t="shared" si="29"/>
        <v>8.5882669044046551</v>
      </c>
      <c r="AN135" s="1" t="b">
        <f t="shared" si="30"/>
        <v>0</v>
      </c>
      <c r="AO135" s="1">
        <v>9.4879999999999995</v>
      </c>
    </row>
    <row r="136" spans="1:41">
      <c r="A136" s="7">
        <v>133</v>
      </c>
      <c r="B136" s="9" t="s">
        <v>51</v>
      </c>
      <c r="C136" s="9" t="s">
        <v>52</v>
      </c>
      <c r="D136" s="9" t="s">
        <v>51</v>
      </c>
      <c r="E136" s="9" t="s">
        <v>52</v>
      </c>
      <c r="F136" s="2" t="b">
        <f t="shared" si="40"/>
        <v>0</v>
      </c>
      <c r="G136" s="2" t="b">
        <f t="shared" si="38"/>
        <v>0</v>
      </c>
      <c r="H136" s="1" t="s">
        <v>275</v>
      </c>
      <c r="J136" s="2"/>
      <c r="M136" s="1">
        <f>PRODUCT(SUM(PRODUCT(R136,overview!$J$9),PRODUCT(W136,overview!$K$9),PRODUCT(AB136,overview!$L$9)),1/SUM(overview!$J$9:$L$9))</f>
        <v>0.33300000000000002</v>
      </c>
      <c r="N136" s="1">
        <f>PRODUCT(SUM(PRODUCT(S136,overview!$J$9),PRODUCT(X136,overview!$K$9),PRODUCT(AC136,overview!$L$9)),1/SUM(overview!$J$9:$L$9))</f>
        <v>2.6669999999999998</v>
      </c>
      <c r="O136" s="1">
        <f t="shared" si="34"/>
        <v>9</v>
      </c>
      <c r="P136" s="1">
        <f t="shared" si="35"/>
        <v>0</v>
      </c>
      <c r="Q136" s="1">
        <f t="shared" si="39"/>
        <v>0</v>
      </c>
      <c r="R136" s="1">
        <v>0.33300000000000002</v>
      </c>
      <c r="S136" s="1">
        <v>2.6669999999999998</v>
      </c>
      <c r="T136" s="1">
        <v>3</v>
      </c>
      <c r="U136" s="1">
        <v>0</v>
      </c>
      <c r="V136" s="1">
        <f t="shared" si="36"/>
        <v>0</v>
      </c>
      <c r="W136" s="1">
        <v>0.33300000000000002</v>
      </c>
      <c r="X136" s="1">
        <v>2.6669999999999998</v>
      </c>
      <c r="Y136" s="1">
        <v>6</v>
      </c>
      <c r="Z136" s="1">
        <v>0</v>
      </c>
      <c r="AA136" s="1">
        <f t="shared" si="37"/>
        <v>0</v>
      </c>
      <c r="AB136" s="1">
        <v>0.33300000000000002</v>
      </c>
      <c r="AC136" s="1">
        <v>2.6669999999999998</v>
      </c>
      <c r="AD136" s="1">
        <v>0</v>
      </c>
      <c r="AE136" s="1">
        <v>0</v>
      </c>
      <c r="AF136" s="1" t="e">
        <f t="shared" si="33"/>
        <v>#DIV/0!</v>
      </c>
      <c r="AH136" s="1">
        <f t="shared" ref="AH136:AH199" si="41">(SUM(Z132:Z142)*SUM(W132:W142))/(SUM(Y132:Y142)*SUM(X132:X142))</f>
        <v>0.2760072419633397</v>
      </c>
      <c r="AI136" s="1">
        <f t="shared" ref="AI136:AI199" si="42">(SUM(U132:U142)*SUM(R132:R142))/(SUM(T132:T142)*SUM(S132:S142))</f>
        <v>0.11421029778092648</v>
      </c>
      <c r="AJ136" s="1">
        <f t="shared" si="32"/>
        <v>0.47360551812128698</v>
      </c>
      <c r="AK136" s="1">
        <f t="shared" si="27"/>
        <v>17.180166328434446</v>
      </c>
      <c r="AL136" s="1" t="b">
        <f t="shared" si="28"/>
        <v>1</v>
      </c>
      <c r="AM136" s="1">
        <f t="shared" si="29"/>
        <v>4.9505536247322226</v>
      </c>
      <c r="AN136" s="1" t="b">
        <f t="shared" si="30"/>
        <v>0</v>
      </c>
      <c r="AO136" s="1">
        <v>9.4879999999999995</v>
      </c>
    </row>
    <row r="137" spans="1:41">
      <c r="A137" s="7">
        <v>134</v>
      </c>
      <c r="B137" s="9" t="s">
        <v>47</v>
      </c>
      <c r="C137" s="9" t="s">
        <v>48</v>
      </c>
      <c r="D137" s="9" t="s">
        <v>62</v>
      </c>
      <c r="E137" s="9" t="s">
        <v>48</v>
      </c>
      <c r="F137" s="2" t="b">
        <f t="shared" si="40"/>
        <v>1</v>
      </c>
      <c r="G137" s="2" t="b">
        <f t="shared" si="38"/>
        <v>0</v>
      </c>
      <c r="H137" s="1" t="s">
        <v>275</v>
      </c>
      <c r="J137" s="4"/>
      <c r="M137" s="1">
        <f>PRODUCT(SUM(PRODUCT(R137,overview!$J$9),PRODUCT(W137,overview!$K$9),PRODUCT(AB137,overview!$L$9)),1/SUM(overview!$J$9:$L$9))</f>
        <v>1.0647073170731707</v>
      </c>
      <c r="N137" s="1">
        <f>PRODUCT(SUM(PRODUCT(S137,overview!$J$9),PRODUCT(X137,overview!$K$9),PRODUCT(AC137,overview!$L$9)),1/SUM(overview!$J$9:$L$9))</f>
        <v>1.9352926829268291</v>
      </c>
      <c r="O137" s="1">
        <f t="shared" si="34"/>
        <v>19</v>
      </c>
      <c r="P137" s="1">
        <f t="shared" si="35"/>
        <v>1</v>
      </c>
      <c r="Q137" s="1">
        <f t="shared" si="39"/>
        <v>2.8955427625360422E-2</v>
      </c>
      <c r="R137" s="1">
        <v>0.91900000000000004</v>
      </c>
      <c r="S137" s="1">
        <v>2.081</v>
      </c>
      <c r="T137" s="1">
        <v>9</v>
      </c>
      <c r="U137" s="1">
        <v>1</v>
      </c>
      <c r="V137" s="1">
        <f t="shared" si="36"/>
        <v>4.9068289817929413E-2</v>
      </c>
      <c r="W137" s="1">
        <v>1.1399999999999999</v>
      </c>
      <c r="X137" s="1">
        <v>1.86</v>
      </c>
      <c r="Y137" s="1">
        <v>8</v>
      </c>
      <c r="Z137" s="1">
        <v>0</v>
      </c>
      <c r="AA137" s="1">
        <f t="shared" si="37"/>
        <v>0</v>
      </c>
      <c r="AB137" s="1">
        <v>1.147</v>
      </c>
      <c r="AC137" s="1">
        <v>1.853</v>
      </c>
      <c r="AD137" s="1">
        <v>2</v>
      </c>
      <c r="AE137" s="1">
        <v>0</v>
      </c>
      <c r="AF137" s="1">
        <f t="shared" si="33"/>
        <v>0</v>
      </c>
      <c r="AH137" s="1">
        <f t="shared" si="41"/>
        <v>0.15090465572310002</v>
      </c>
      <c r="AI137" s="1">
        <f t="shared" si="42"/>
        <v>8.3913465819403427E-2</v>
      </c>
      <c r="AJ137" s="1">
        <f t="shared" si="32"/>
        <v>0.33123562870628098</v>
      </c>
      <c r="AK137" s="1">
        <f t="shared" si="27"/>
        <v>21.719859435806256</v>
      </c>
      <c r="AL137" s="1" t="b">
        <f t="shared" si="28"/>
        <v>1</v>
      </c>
      <c r="AM137" s="1">
        <f t="shared" si="29"/>
        <v>2.4877856494206938</v>
      </c>
      <c r="AN137" s="1" t="b">
        <f t="shared" si="30"/>
        <v>0</v>
      </c>
      <c r="AO137" s="1">
        <v>9.4879999999999995</v>
      </c>
    </row>
    <row r="138" spans="1:41">
      <c r="A138" s="7">
        <v>135</v>
      </c>
      <c r="B138" s="9" t="s">
        <v>69</v>
      </c>
      <c r="C138" s="9" t="s">
        <v>70</v>
      </c>
      <c r="D138" s="9" t="s">
        <v>65</v>
      </c>
      <c r="E138" s="9" t="s">
        <v>2</v>
      </c>
      <c r="F138" s="2" t="b">
        <f t="shared" si="40"/>
        <v>0</v>
      </c>
      <c r="G138" s="2" t="b">
        <f t="shared" si="38"/>
        <v>1</v>
      </c>
      <c r="H138" s="1" t="s">
        <v>275</v>
      </c>
      <c r="J138" s="3"/>
      <c r="K138" s="2" t="s">
        <v>34</v>
      </c>
      <c r="L138" s="2" t="s">
        <v>34</v>
      </c>
      <c r="M138" s="1">
        <f>PRODUCT(SUM(PRODUCT(R138,overview!$J$9),PRODUCT(W138,overview!$K$9),PRODUCT(AB138,overview!$L$9)),1/SUM(overview!$J$9:$L$9))</f>
        <v>0.66995121951219516</v>
      </c>
      <c r="N138" s="1">
        <f>PRODUCT(SUM(PRODUCT(S138,overview!$J$9),PRODUCT(X138,overview!$K$9),PRODUCT(AC138,overview!$L$9)),1/SUM(overview!$J$9:$L$9))</f>
        <v>2.3300487804878047</v>
      </c>
      <c r="O138" s="1">
        <f t="shared" si="34"/>
        <v>10</v>
      </c>
      <c r="P138" s="1">
        <f t="shared" si="35"/>
        <v>8</v>
      </c>
      <c r="Q138" s="1">
        <f t="shared" si="39"/>
        <v>0.23002135410124361</v>
      </c>
      <c r="R138" s="1">
        <v>1</v>
      </c>
      <c r="S138" s="1">
        <v>2</v>
      </c>
      <c r="T138" s="1">
        <v>6</v>
      </c>
      <c r="U138" s="1">
        <v>0</v>
      </c>
      <c r="V138" s="1">
        <f t="shared" si="36"/>
        <v>0</v>
      </c>
      <c r="W138" s="1">
        <v>0.48599999999999999</v>
      </c>
      <c r="X138" s="1">
        <v>2.5139999999999998</v>
      </c>
      <c r="Y138" s="1">
        <v>4</v>
      </c>
      <c r="Z138" s="1">
        <v>6</v>
      </c>
      <c r="AA138" s="1">
        <f t="shared" si="37"/>
        <v>0.28997613365155134</v>
      </c>
      <c r="AB138" s="1">
        <v>0.83199999999999996</v>
      </c>
      <c r="AC138" s="1">
        <v>2.1680000000000001</v>
      </c>
      <c r="AD138" s="1">
        <v>0</v>
      </c>
      <c r="AE138" s="1">
        <v>2</v>
      </c>
      <c r="AF138" s="1" t="e">
        <f t="shared" si="33"/>
        <v>#DIV/0!</v>
      </c>
      <c r="AH138" s="1">
        <f t="shared" si="41"/>
        <v>0.10817761460263584</v>
      </c>
      <c r="AI138" s="1">
        <f t="shared" si="42"/>
        <v>6.690147015016909E-2</v>
      </c>
      <c r="AJ138" s="1">
        <f t="shared" si="32"/>
        <v>0.29635449402891256</v>
      </c>
      <c r="AK138" s="1">
        <f t="shared" si="27"/>
        <v>20.627501690334974</v>
      </c>
      <c r="AL138" s="1" t="b">
        <f t="shared" si="28"/>
        <v>1</v>
      </c>
      <c r="AM138" s="1">
        <f t="shared" si="29"/>
        <v>1.5577475234062559</v>
      </c>
      <c r="AN138" s="1" t="b">
        <f t="shared" si="30"/>
        <v>0</v>
      </c>
      <c r="AO138" s="1">
        <v>9.4879999999999995</v>
      </c>
    </row>
    <row r="139" spans="1:41">
      <c r="A139" s="7">
        <v>136</v>
      </c>
      <c r="B139" s="9" t="s">
        <v>54</v>
      </c>
      <c r="C139" s="9" t="s">
        <v>55</v>
      </c>
      <c r="D139" s="9" t="s">
        <v>54</v>
      </c>
      <c r="E139" s="9" t="s">
        <v>55</v>
      </c>
      <c r="F139" s="2" t="b">
        <f t="shared" si="40"/>
        <v>0</v>
      </c>
      <c r="G139" s="2" t="b">
        <f t="shared" si="38"/>
        <v>0</v>
      </c>
      <c r="H139" s="1" t="s">
        <v>275</v>
      </c>
      <c r="J139" s="3"/>
      <c r="K139" s="2"/>
      <c r="L139" s="2"/>
      <c r="M139" s="1">
        <f>PRODUCT(SUM(PRODUCT(R139,overview!$J$9),PRODUCT(W139,overview!$K$9),PRODUCT(AB139,overview!$L$9)),1/SUM(overview!$J$9:$L$9))</f>
        <v>0.64446341463414636</v>
      </c>
      <c r="N139" s="1">
        <f>PRODUCT(SUM(PRODUCT(S139,overview!$J$9),PRODUCT(X139,overview!$K$9),PRODUCT(AC139,overview!$L$9)),1/SUM(overview!$J$9:$L$9))</f>
        <v>2.3555365853658539</v>
      </c>
      <c r="O139" s="1">
        <f t="shared" si="34"/>
        <v>10.5</v>
      </c>
      <c r="P139" s="1">
        <f t="shared" si="35"/>
        <v>5.5</v>
      </c>
      <c r="Q139" s="1">
        <f t="shared" si="39"/>
        <v>0.14331175173818864</v>
      </c>
      <c r="R139" s="1">
        <v>0.438</v>
      </c>
      <c r="S139" s="1">
        <v>2.5619999999999998</v>
      </c>
      <c r="T139" s="1">
        <v>3.5</v>
      </c>
      <c r="U139" s="1">
        <v>2.5</v>
      </c>
      <c r="V139" s="1">
        <f t="shared" si="36"/>
        <v>0.12211441953830711</v>
      </c>
      <c r="W139" s="1">
        <v>0.76600000000000001</v>
      </c>
      <c r="X139" s="1">
        <v>2.234</v>
      </c>
      <c r="Y139" s="1">
        <v>7</v>
      </c>
      <c r="Z139" s="1">
        <v>3</v>
      </c>
      <c r="AA139" s="1">
        <f t="shared" si="37"/>
        <v>0.14694973781813531</v>
      </c>
      <c r="AB139" s="1">
        <v>0.375</v>
      </c>
      <c r="AC139" s="1">
        <v>2.625</v>
      </c>
      <c r="AD139" s="1">
        <v>0</v>
      </c>
      <c r="AE139" s="1">
        <v>0</v>
      </c>
      <c r="AF139" s="1" t="e">
        <f t="shared" si="33"/>
        <v>#DIV/0!</v>
      </c>
      <c r="AH139" s="1">
        <f t="shared" si="41"/>
        <v>7.1526402129503522E-2</v>
      </c>
      <c r="AI139" s="1">
        <f t="shared" si="42"/>
        <v>5.4142176841563354E-2</v>
      </c>
      <c r="AJ139" s="1">
        <f t="shared" si="32"/>
        <v>0.28911285597093633</v>
      </c>
      <c r="AK139" s="1">
        <f t="shared" ref="AK139:AK202" si="43">(((SUM(AJ137:AJ141))-(SUM(AI137:AI141)))^2)/(AVERAGE(AI137:AI141))</f>
        <v>17.206133022168633</v>
      </c>
      <c r="AL139" s="1" t="b">
        <f t="shared" ref="AL139:AL202" si="44">IF(AK139&gt;AO139, TRUE, FALSE)</f>
        <v>1</v>
      </c>
      <c r="AM139" s="1">
        <f t="shared" ref="AM139:AM202" si="45">(((SUM(AH137:AH141))-(SUM(AI137:AI141)))^2)/(AVERAGE(AI137:AI141))</f>
        <v>0.79518962485624001</v>
      </c>
      <c r="AN139" s="1" t="b">
        <f t="shared" ref="AN139:AN202" si="46">IF(AM139&gt;AO139, TRUE, FALSE)</f>
        <v>0</v>
      </c>
      <c r="AO139" s="1">
        <v>9.4879999999999995</v>
      </c>
    </row>
    <row r="140" spans="1:41">
      <c r="A140" s="7">
        <v>137</v>
      </c>
      <c r="B140" s="9" t="s">
        <v>28</v>
      </c>
      <c r="C140" s="9" t="s">
        <v>29</v>
      </c>
      <c r="D140" s="9" t="s">
        <v>28</v>
      </c>
      <c r="E140" s="9" t="s">
        <v>29</v>
      </c>
      <c r="F140" s="2" t="b">
        <f t="shared" si="40"/>
        <v>0</v>
      </c>
      <c r="G140" s="2" t="b">
        <f t="shared" si="38"/>
        <v>0</v>
      </c>
      <c r="H140" s="1" t="s">
        <v>275</v>
      </c>
      <c r="K140" s="2"/>
      <c r="L140" s="2"/>
      <c r="M140" s="1">
        <f>PRODUCT(SUM(PRODUCT(R140,overview!$J$9),PRODUCT(W140,overview!$K$9),PRODUCT(AB140,overview!$L$9)),1/SUM(overview!$J$9:$L$9))</f>
        <v>0.72231707317073179</v>
      </c>
      <c r="N140" s="1">
        <f>PRODUCT(SUM(PRODUCT(S140,overview!$J$9),PRODUCT(X140,overview!$K$9),PRODUCT(AC140,overview!$L$9)),1/SUM(overview!$J$9:$L$9))</f>
        <v>2.277682926829268</v>
      </c>
      <c r="O140" s="1">
        <f t="shared" si="34"/>
        <v>13</v>
      </c>
      <c r="P140" s="1">
        <f t="shared" si="35"/>
        <v>7</v>
      </c>
      <c r="Q140" s="1">
        <f t="shared" si="39"/>
        <v>0.17076124068681767</v>
      </c>
      <c r="R140" s="1">
        <v>0.68600000000000005</v>
      </c>
      <c r="S140" s="1">
        <v>2.3140000000000001</v>
      </c>
      <c r="T140" s="1">
        <v>8</v>
      </c>
      <c r="U140" s="1">
        <v>3</v>
      </c>
      <c r="V140" s="1">
        <f t="shared" si="36"/>
        <v>0.11117113223854798</v>
      </c>
      <c r="W140" s="1">
        <v>0.74399999999999999</v>
      </c>
      <c r="X140" s="1">
        <v>2.2559999999999998</v>
      </c>
      <c r="Y140" s="1">
        <v>5</v>
      </c>
      <c r="Z140" s="1">
        <v>4</v>
      </c>
      <c r="AA140" s="1">
        <f t="shared" si="37"/>
        <v>0.2638297872340426</v>
      </c>
      <c r="AB140" s="1">
        <v>0.66700000000000004</v>
      </c>
      <c r="AC140" s="1">
        <v>2.3330000000000002</v>
      </c>
      <c r="AD140" s="1">
        <v>0</v>
      </c>
      <c r="AE140" s="1">
        <v>0</v>
      </c>
      <c r="AF140" s="1" t="e">
        <f t="shared" si="33"/>
        <v>#DIV/0!</v>
      </c>
      <c r="AH140" s="1">
        <f t="shared" si="41"/>
        <v>0.12927175811840891</v>
      </c>
      <c r="AI140" s="1">
        <f t="shared" si="42"/>
        <v>6.8976183111660996E-2</v>
      </c>
      <c r="AJ140" s="1">
        <f t="shared" si="32"/>
        <v>0.26325460322321326</v>
      </c>
      <c r="AK140" s="1">
        <f t="shared" si="43"/>
        <v>22.233512630191552</v>
      </c>
      <c r="AL140" s="1" t="b">
        <f t="shared" si="44"/>
        <v>1</v>
      </c>
      <c r="AM140" s="1">
        <f t="shared" si="45"/>
        <v>0.50844009550128455</v>
      </c>
      <c r="AN140" s="1" t="b">
        <f t="shared" si="46"/>
        <v>0</v>
      </c>
      <c r="AO140" s="1">
        <v>9.4879999999999995</v>
      </c>
    </row>
    <row r="141" spans="1:41">
      <c r="A141" s="7">
        <v>138</v>
      </c>
      <c r="B141" s="9" t="s">
        <v>49</v>
      </c>
      <c r="C141" s="9" t="s">
        <v>50</v>
      </c>
      <c r="D141" s="9" t="s">
        <v>49</v>
      </c>
      <c r="E141" s="9" t="s">
        <v>50</v>
      </c>
      <c r="F141" s="2" t="b">
        <f t="shared" si="40"/>
        <v>0</v>
      </c>
      <c r="G141" s="2" t="b">
        <f t="shared" si="38"/>
        <v>0</v>
      </c>
      <c r="H141" s="1" t="s">
        <v>275</v>
      </c>
      <c r="J141" s="3"/>
      <c r="M141" s="1">
        <f>PRODUCT(SUM(PRODUCT(R141,overview!$J$9),PRODUCT(W141,overview!$K$9),PRODUCT(AB141,overview!$L$9)),1/SUM(overview!$J$9:$L$9))</f>
        <v>0.33426829268292685</v>
      </c>
      <c r="N141" s="1">
        <f>PRODUCT(SUM(PRODUCT(S141,overview!$J$9),PRODUCT(X141,overview!$K$9),PRODUCT(AC141,overview!$L$9)),1/SUM(overview!$J$9:$L$9))</f>
        <v>2.6657317073170734</v>
      </c>
      <c r="O141" s="1">
        <f t="shared" si="34"/>
        <v>3</v>
      </c>
      <c r="P141" s="1">
        <f t="shared" si="35"/>
        <v>1</v>
      </c>
      <c r="Q141" s="1">
        <f t="shared" si="39"/>
        <v>4.1798191439071618E-2</v>
      </c>
      <c r="R141" s="1">
        <v>0.33300000000000002</v>
      </c>
      <c r="S141" s="1">
        <v>2.6669999999999998</v>
      </c>
      <c r="T141" s="1">
        <v>0</v>
      </c>
      <c r="U141" s="1">
        <v>0</v>
      </c>
      <c r="V141" s="1" t="e">
        <f t="shared" si="36"/>
        <v>#DIV/0!</v>
      </c>
      <c r="W141" s="1">
        <v>0.33500000000000002</v>
      </c>
      <c r="X141" s="1">
        <v>2.665</v>
      </c>
      <c r="Y141" s="1">
        <v>3</v>
      </c>
      <c r="Z141" s="1">
        <v>1</v>
      </c>
      <c r="AA141" s="1">
        <f t="shared" si="37"/>
        <v>4.1901188242651655E-2</v>
      </c>
      <c r="AB141" s="1">
        <v>0.33300000000000002</v>
      </c>
      <c r="AC141" s="1">
        <v>2.6669999999999998</v>
      </c>
      <c r="AD141" s="1">
        <v>0</v>
      </c>
      <c r="AE141" s="1">
        <v>0</v>
      </c>
      <c r="AF141" s="1" t="e">
        <f t="shared" si="33"/>
        <v>#DIV/0!</v>
      </c>
      <c r="AH141" s="1">
        <f t="shared" si="41"/>
        <v>0.13732421503696818</v>
      </c>
      <c r="AI141" s="1">
        <f t="shared" si="42"/>
        <v>8.4511420294179809E-2</v>
      </c>
      <c r="AJ141" s="1">
        <f t="shared" si="32"/>
        <v>0.28911285597093633</v>
      </c>
      <c r="AK141" s="1">
        <f t="shared" si="43"/>
        <v>25.616840115640034</v>
      </c>
      <c r="AL141" s="1" t="b">
        <f t="shared" si="44"/>
        <v>1</v>
      </c>
      <c r="AM141" s="1">
        <f t="shared" si="45"/>
        <v>0.27317194434976194</v>
      </c>
      <c r="AN141" s="1" t="b">
        <f t="shared" si="46"/>
        <v>0</v>
      </c>
      <c r="AO141" s="1">
        <v>9.4879999999999995</v>
      </c>
    </row>
    <row r="142" spans="1:41">
      <c r="A142" s="7">
        <v>139</v>
      </c>
      <c r="B142" s="9" t="s">
        <v>45</v>
      </c>
      <c r="C142" s="9" t="s">
        <v>46</v>
      </c>
      <c r="D142" s="9" t="s">
        <v>45</v>
      </c>
      <c r="E142" s="9" t="s">
        <v>46</v>
      </c>
      <c r="F142" s="2" t="b">
        <f t="shared" si="40"/>
        <v>0</v>
      </c>
      <c r="G142" s="2" t="b">
        <f t="shared" si="38"/>
        <v>0</v>
      </c>
      <c r="H142" s="1" t="s">
        <v>285</v>
      </c>
      <c r="J142" s="3"/>
      <c r="M142" s="1">
        <f>PRODUCT(SUM(PRODUCT(R142,overview!$J$9),PRODUCT(W142,overview!$K$9),PRODUCT(AB142,overview!$L$9)),1/SUM(overview!$J$9:$L$9))</f>
        <v>0.98673170731707316</v>
      </c>
      <c r="N142" s="1">
        <f>PRODUCT(SUM(PRODUCT(S142,overview!$J$9),PRODUCT(X142,overview!$K$9),PRODUCT(AC142,overview!$L$9)),1/SUM(overview!$J$9:$L$9))</f>
        <v>2.0132682926829268</v>
      </c>
      <c r="O142" s="1">
        <f t="shared" si="34"/>
        <v>10</v>
      </c>
      <c r="P142" s="1">
        <f t="shared" si="35"/>
        <v>1</v>
      </c>
      <c r="Q142" s="1">
        <f t="shared" si="39"/>
        <v>4.9011436324869165E-2</v>
      </c>
      <c r="R142" s="1">
        <v>1.0149999999999999</v>
      </c>
      <c r="S142" s="1">
        <v>1.9850000000000001</v>
      </c>
      <c r="T142" s="1">
        <v>4</v>
      </c>
      <c r="U142" s="1">
        <v>0</v>
      </c>
      <c r="V142" s="1">
        <f t="shared" si="36"/>
        <v>0</v>
      </c>
      <c r="W142" s="1">
        <v>0.97099999999999997</v>
      </c>
      <c r="X142" s="1">
        <v>2.0289999999999999</v>
      </c>
      <c r="Y142" s="1">
        <v>6</v>
      </c>
      <c r="Z142" s="1">
        <v>1</v>
      </c>
      <c r="AA142" s="1">
        <f t="shared" si="37"/>
        <v>7.9760144570395916E-2</v>
      </c>
      <c r="AB142" s="1">
        <v>1</v>
      </c>
      <c r="AC142" s="1">
        <v>2</v>
      </c>
      <c r="AD142" s="1">
        <v>0</v>
      </c>
      <c r="AE142" s="1">
        <v>0</v>
      </c>
      <c r="AF142" s="1" t="e">
        <f t="shared" si="33"/>
        <v>#DIV/0!</v>
      </c>
      <c r="AH142" s="1">
        <f t="shared" si="41"/>
        <v>0.14025119617224885</v>
      </c>
      <c r="AI142" s="1">
        <f t="shared" si="42"/>
        <v>0.11340384515931143</v>
      </c>
      <c r="AJ142" s="1">
        <f t="shared" si="32"/>
        <v>0.56350501048706592</v>
      </c>
      <c r="AK142" s="1">
        <f t="shared" si="43"/>
        <v>15.738135315520262</v>
      </c>
      <c r="AL142" s="1" t="b">
        <f t="shared" si="44"/>
        <v>1</v>
      </c>
      <c r="AM142" s="1">
        <f t="shared" si="45"/>
        <v>0.16538388345282853</v>
      </c>
      <c r="AN142" s="1" t="b">
        <f t="shared" si="46"/>
        <v>0</v>
      </c>
      <c r="AO142" s="1">
        <v>9.4879999999999995</v>
      </c>
    </row>
    <row r="143" spans="1:41">
      <c r="A143" s="7">
        <v>140</v>
      </c>
      <c r="B143" s="9" t="s">
        <v>28</v>
      </c>
      <c r="C143" s="9" t="s">
        <v>29</v>
      </c>
      <c r="D143" s="9" t="s">
        <v>28</v>
      </c>
      <c r="E143" s="9" t="s">
        <v>29</v>
      </c>
      <c r="F143" s="2" t="b">
        <f t="shared" si="40"/>
        <v>0</v>
      </c>
      <c r="G143" s="2" t="b">
        <f t="shared" si="38"/>
        <v>0</v>
      </c>
      <c r="H143" s="1" t="s">
        <v>285</v>
      </c>
      <c r="M143" s="1">
        <f>PRODUCT(SUM(PRODUCT(R143,overview!$J$9),PRODUCT(W143,overview!$K$9),PRODUCT(AB143,overview!$L$9)),1/SUM(overview!$J$9:$L$9))</f>
        <v>0.67207317073170747</v>
      </c>
      <c r="N143" s="1">
        <f>PRODUCT(SUM(PRODUCT(S143,overview!$J$9),PRODUCT(X143,overview!$K$9),PRODUCT(AC143,overview!$L$9)),1/SUM(overview!$J$9:$L$9))</f>
        <v>2.3279268292682929</v>
      </c>
      <c r="O143" s="1">
        <f t="shared" si="34"/>
        <v>13</v>
      </c>
      <c r="P143" s="1">
        <f t="shared" si="35"/>
        <v>1</v>
      </c>
      <c r="Q143" s="1">
        <f t="shared" si="39"/>
        <v>2.2207715277022214E-2</v>
      </c>
      <c r="R143" s="1">
        <v>0.66700000000000004</v>
      </c>
      <c r="S143" s="1">
        <v>2.3330000000000002</v>
      </c>
      <c r="T143" s="1">
        <v>5</v>
      </c>
      <c r="U143" s="1">
        <v>0</v>
      </c>
      <c r="V143" s="1">
        <f t="shared" si="36"/>
        <v>0</v>
      </c>
      <c r="W143" s="1">
        <v>0.67500000000000004</v>
      </c>
      <c r="X143" s="1">
        <v>2.3250000000000002</v>
      </c>
      <c r="Y143" s="1">
        <v>8</v>
      </c>
      <c r="Z143" s="1">
        <v>1</v>
      </c>
      <c r="AA143" s="1">
        <f t="shared" si="37"/>
        <v>3.6290322580645157E-2</v>
      </c>
      <c r="AB143" s="1">
        <v>0.66700000000000004</v>
      </c>
      <c r="AC143" s="1">
        <v>2.3330000000000002</v>
      </c>
      <c r="AD143" s="1">
        <v>0</v>
      </c>
      <c r="AE143" s="1">
        <v>0</v>
      </c>
      <c r="AF143" s="1" t="e">
        <f t="shared" si="33"/>
        <v>#DIV/0!</v>
      </c>
      <c r="AH143" s="1">
        <f t="shared" si="41"/>
        <v>0.1358368557180083</v>
      </c>
      <c r="AI143" s="1">
        <f t="shared" si="42"/>
        <v>0.1352826562750227</v>
      </c>
      <c r="AJ143" s="1">
        <f t="shared" si="32"/>
        <v>0.58034248182031434</v>
      </c>
      <c r="AK143" s="1">
        <f t="shared" si="43"/>
        <v>9.6528387505702753</v>
      </c>
      <c r="AL143" s="1" t="b">
        <f t="shared" si="44"/>
        <v>1</v>
      </c>
      <c r="AM143" s="1">
        <f t="shared" si="45"/>
        <v>5.3356702947855252E-2</v>
      </c>
      <c r="AN143" s="1" t="b">
        <f t="shared" si="46"/>
        <v>0</v>
      </c>
      <c r="AO143" s="1">
        <v>9.4879999999999995</v>
      </c>
    </row>
    <row r="144" spans="1:41">
      <c r="A144" s="7">
        <v>141</v>
      </c>
      <c r="B144" s="9" t="s">
        <v>72</v>
      </c>
      <c r="C144" s="9" t="s">
        <v>73</v>
      </c>
      <c r="D144" s="9" t="s">
        <v>72</v>
      </c>
      <c r="E144" s="9" t="s">
        <v>73</v>
      </c>
      <c r="F144" s="2" t="b">
        <f t="shared" si="40"/>
        <v>0</v>
      </c>
      <c r="G144" s="2" t="b">
        <f t="shared" si="38"/>
        <v>0</v>
      </c>
      <c r="H144" s="1" t="s">
        <v>285</v>
      </c>
      <c r="J144" s="2" t="s">
        <v>184</v>
      </c>
      <c r="M144" s="1">
        <f>PRODUCT(SUM(PRODUCT(R144,overview!$J$9),PRODUCT(W144,overview!$K$9),PRODUCT(AB144,overview!$L$9)),1/SUM(overview!$J$9:$L$9))</f>
        <v>0.33300000000000002</v>
      </c>
      <c r="N144" s="1">
        <f>PRODUCT(SUM(PRODUCT(S144,overview!$J$9),PRODUCT(X144,overview!$K$9),PRODUCT(AC144,overview!$L$9)),1/SUM(overview!$J$9:$L$9))</f>
        <v>2.6669999999999998</v>
      </c>
      <c r="O144" s="1">
        <f t="shared" si="34"/>
        <v>13</v>
      </c>
      <c r="P144" s="1">
        <f t="shared" si="35"/>
        <v>0</v>
      </c>
      <c r="Q144" s="1">
        <f t="shared" si="39"/>
        <v>0</v>
      </c>
      <c r="R144" s="1">
        <v>0.33300000000000002</v>
      </c>
      <c r="S144" s="1">
        <v>2.6669999999999998</v>
      </c>
      <c r="T144" s="1">
        <v>4</v>
      </c>
      <c r="U144" s="1">
        <v>0</v>
      </c>
      <c r="V144" s="1">
        <f t="shared" si="36"/>
        <v>0</v>
      </c>
      <c r="W144" s="1">
        <v>0.33300000000000002</v>
      </c>
      <c r="X144" s="1">
        <v>2.6669999999999998</v>
      </c>
      <c r="Y144" s="1">
        <v>9</v>
      </c>
      <c r="Z144" s="1">
        <v>0</v>
      </c>
      <c r="AA144" s="1">
        <f t="shared" si="37"/>
        <v>0</v>
      </c>
      <c r="AB144" s="1">
        <v>0.33300000000000002</v>
      </c>
      <c r="AC144" s="1">
        <v>2.6669999999999998</v>
      </c>
      <c r="AD144" s="1">
        <v>0</v>
      </c>
      <c r="AE144" s="1">
        <v>0</v>
      </c>
      <c r="AF144" s="1" t="e">
        <f t="shared" si="33"/>
        <v>#DIV/0!</v>
      </c>
      <c r="AH144" s="1">
        <f t="shared" si="41"/>
        <v>0.16821914570045518</v>
      </c>
      <c r="AI144" s="1">
        <f t="shared" si="42"/>
        <v>0.17103417730862921</v>
      </c>
      <c r="AJ144" s="1">
        <f t="shared" si="32"/>
        <v>0.22021553925125642</v>
      </c>
      <c r="AK144" s="1">
        <f t="shared" si="43"/>
        <v>5.3924553702880837</v>
      </c>
      <c r="AL144" s="1" t="b">
        <f t="shared" si="44"/>
        <v>0</v>
      </c>
      <c r="AM144" s="1">
        <f t="shared" si="45"/>
        <v>1.5950530271758266E-2</v>
      </c>
      <c r="AN144" s="1" t="b">
        <f t="shared" si="46"/>
        <v>0</v>
      </c>
      <c r="AO144" s="1">
        <v>9.4879999999999995</v>
      </c>
    </row>
    <row r="145" spans="1:41">
      <c r="A145" s="7">
        <v>142</v>
      </c>
      <c r="B145" s="9" t="s">
        <v>47</v>
      </c>
      <c r="C145" s="9" t="s">
        <v>48</v>
      </c>
      <c r="D145" s="9" t="s">
        <v>47</v>
      </c>
      <c r="E145" s="9" t="s">
        <v>48</v>
      </c>
      <c r="F145" s="2" t="b">
        <f t="shared" si="40"/>
        <v>0</v>
      </c>
      <c r="G145" s="2" t="b">
        <f t="shared" si="38"/>
        <v>0</v>
      </c>
      <c r="H145" s="1" t="s">
        <v>285</v>
      </c>
      <c r="J145" s="3"/>
      <c r="M145" s="1">
        <f>PRODUCT(SUM(PRODUCT(R145,overview!$J$9),PRODUCT(W145,overview!$K$9),PRODUCT(AB145,overview!$L$9)),1/SUM(overview!$J$9:$L$9))</f>
        <v>1.0356829268292682</v>
      </c>
      <c r="N145" s="1">
        <f>PRODUCT(SUM(PRODUCT(S145,overview!$J$9),PRODUCT(X145,overview!$K$9),PRODUCT(AC145,overview!$L$9)),1/SUM(overview!$J$9:$L$9))</f>
        <v>1.964317073170732</v>
      </c>
      <c r="O145" s="1">
        <f t="shared" si="34"/>
        <v>24</v>
      </c>
      <c r="P145" s="1">
        <f t="shared" si="35"/>
        <v>1</v>
      </c>
      <c r="Q145" s="1">
        <f t="shared" si="39"/>
        <v>2.1968681061706623E-2</v>
      </c>
      <c r="R145" s="1">
        <v>0.94199999999999995</v>
      </c>
      <c r="S145" s="1">
        <v>2.0579999999999998</v>
      </c>
      <c r="T145" s="1">
        <v>7</v>
      </c>
      <c r="U145" s="1">
        <v>1</v>
      </c>
      <c r="V145" s="1">
        <f t="shared" si="36"/>
        <v>6.538942107455227E-2</v>
      </c>
      <c r="W145" s="1">
        <v>1.093</v>
      </c>
      <c r="X145" s="1">
        <v>1.907</v>
      </c>
      <c r="Y145" s="1">
        <v>17</v>
      </c>
      <c r="Z145" s="1">
        <v>0</v>
      </c>
      <c r="AA145" s="1">
        <f t="shared" si="37"/>
        <v>0</v>
      </c>
      <c r="AB145" s="1">
        <v>0.85699999999999998</v>
      </c>
      <c r="AC145" s="1">
        <v>2.1429999999999998</v>
      </c>
      <c r="AD145" s="1">
        <v>0</v>
      </c>
      <c r="AE145" s="1">
        <v>0</v>
      </c>
      <c r="AF145" s="1" t="e">
        <f t="shared" si="33"/>
        <v>#DIV/0!</v>
      </c>
      <c r="AH145" s="1">
        <f t="shared" si="41"/>
        <v>0.18581175597627966</v>
      </c>
      <c r="AI145" s="1">
        <f t="shared" si="42"/>
        <v>0.1778929103075946</v>
      </c>
      <c r="AJ145" s="1">
        <f t="shared" si="32"/>
        <v>0.1765067650676507</v>
      </c>
      <c r="AK145" s="1">
        <f t="shared" si="43"/>
        <v>1.0915100351695006</v>
      </c>
      <c r="AL145" s="1" t="b">
        <f t="shared" si="44"/>
        <v>0</v>
      </c>
      <c r="AM145" s="1">
        <f t="shared" si="45"/>
        <v>9.3549047889151856E-3</v>
      </c>
      <c r="AN145" s="1" t="b">
        <f t="shared" si="46"/>
        <v>0</v>
      </c>
      <c r="AO145" s="1">
        <v>9.4879999999999995</v>
      </c>
    </row>
    <row r="146" spans="1:41">
      <c r="A146" s="7">
        <v>143</v>
      </c>
      <c r="B146" s="9" t="s">
        <v>49</v>
      </c>
      <c r="C146" s="9" t="s">
        <v>50</v>
      </c>
      <c r="D146" s="9" t="s">
        <v>49</v>
      </c>
      <c r="E146" s="9" t="s">
        <v>50</v>
      </c>
      <c r="F146" s="2" t="b">
        <f t="shared" si="40"/>
        <v>0</v>
      </c>
      <c r="G146" s="2" t="b">
        <f t="shared" si="38"/>
        <v>0</v>
      </c>
      <c r="H146" s="1" t="s">
        <v>285</v>
      </c>
      <c r="J146" s="4"/>
      <c r="M146" s="1">
        <f>PRODUCT(SUM(PRODUCT(R146,overview!$J$9),PRODUCT(W146,overview!$K$9),PRODUCT(AB146,overview!$L$9)),1/SUM(overview!$J$9:$L$9))</f>
        <v>0.48568292682926822</v>
      </c>
      <c r="N146" s="1">
        <f>PRODUCT(SUM(PRODUCT(S146,overview!$J$9),PRODUCT(X146,overview!$K$9),PRODUCT(AC146,overview!$L$9)),1/SUM(overview!$J$9:$L$9))</f>
        <v>2.5143170731707314</v>
      </c>
      <c r="O146" s="1">
        <f t="shared" si="34"/>
        <v>9.3000000000000007</v>
      </c>
      <c r="P146" s="1">
        <f t="shared" si="35"/>
        <v>24.7</v>
      </c>
      <c r="Q146" s="1">
        <f t="shared" si="39"/>
        <v>0.51303476727194919</v>
      </c>
      <c r="R146" s="1">
        <v>0.47</v>
      </c>
      <c r="S146" s="1">
        <v>2.5299999999999998</v>
      </c>
      <c r="T146" s="1">
        <v>5.7</v>
      </c>
      <c r="U146" s="1">
        <v>6.3</v>
      </c>
      <c r="V146" s="1">
        <f t="shared" si="36"/>
        <v>0.20532556688163095</v>
      </c>
      <c r="W146" s="1">
        <v>0.5</v>
      </c>
      <c r="X146" s="1">
        <v>2.5</v>
      </c>
      <c r="Y146" s="1">
        <v>3.6</v>
      </c>
      <c r="Z146" s="1">
        <v>18.399999999999999</v>
      </c>
      <c r="AA146" s="1">
        <f t="shared" si="37"/>
        <v>1.0222222222222221</v>
      </c>
      <c r="AB146" s="1">
        <v>0.33300000000000002</v>
      </c>
      <c r="AC146" s="1">
        <v>2.6669999999999998</v>
      </c>
      <c r="AD146" s="1">
        <v>0</v>
      </c>
      <c r="AE146" s="1">
        <v>0</v>
      </c>
      <c r="AF146" s="1" t="e">
        <f t="shared" si="33"/>
        <v>#DIV/0!</v>
      </c>
      <c r="AH146" s="1">
        <f t="shared" si="41"/>
        <v>0.19036709317093134</v>
      </c>
      <c r="AI146" s="1">
        <f t="shared" si="42"/>
        <v>0.17328175391277845</v>
      </c>
      <c r="AJ146" s="1">
        <f t="shared" si="32"/>
        <v>0.14213898472153771</v>
      </c>
      <c r="AK146" s="1">
        <f t="shared" si="43"/>
        <v>2.4011032943820065E-2</v>
      </c>
      <c r="AL146" s="1" t="b">
        <f t="shared" si="44"/>
        <v>0</v>
      </c>
      <c r="AM146" s="1">
        <f t="shared" si="45"/>
        <v>1.7115595543880761E-2</v>
      </c>
      <c r="AN146" s="1" t="b">
        <f t="shared" si="46"/>
        <v>0</v>
      </c>
      <c r="AO146" s="1">
        <v>9.4879999999999995</v>
      </c>
    </row>
    <row r="147" spans="1:41">
      <c r="A147" s="7">
        <v>144</v>
      </c>
      <c r="B147" s="9" t="s">
        <v>47</v>
      </c>
      <c r="C147" s="9" t="s">
        <v>48</v>
      </c>
      <c r="D147" s="9" t="s">
        <v>47</v>
      </c>
      <c r="E147" s="9" t="s">
        <v>48</v>
      </c>
      <c r="F147" s="2" t="b">
        <f t="shared" si="40"/>
        <v>0</v>
      </c>
      <c r="G147" s="2" t="b">
        <f t="shared" si="38"/>
        <v>0</v>
      </c>
      <c r="H147" s="1" t="s">
        <v>285</v>
      </c>
      <c r="J147" s="4"/>
      <c r="M147" s="1">
        <f>PRODUCT(SUM(PRODUCT(R147,overview!$J$9),PRODUCT(W147,overview!$K$9),PRODUCT(AB147,overview!$L$9)),1/SUM(overview!$J$9:$L$9))</f>
        <v>1.0549512195121951</v>
      </c>
      <c r="N147" s="1">
        <f>PRODUCT(SUM(PRODUCT(S147,overview!$J$9),PRODUCT(X147,overview!$K$9),PRODUCT(AC147,overview!$L$9)),1/SUM(overview!$J$9:$L$9))</f>
        <v>1.9450487804878049</v>
      </c>
      <c r="O147" s="1">
        <f t="shared" si="34"/>
        <v>23</v>
      </c>
      <c r="P147" s="1">
        <f t="shared" si="35"/>
        <v>4</v>
      </c>
      <c r="Q147" s="1">
        <f t="shared" si="39"/>
        <v>9.4326568642898359E-2</v>
      </c>
      <c r="R147" s="1">
        <v>0.96499999999999997</v>
      </c>
      <c r="S147" s="1">
        <v>2.0350000000000001</v>
      </c>
      <c r="T147" s="1">
        <v>9</v>
      </c>
      <c r="U147" s="1">
        <v>3</v>
      </c>
      <c r="V147" s="1">
        <f t="shared" si="36"/>
        <v>0.15806715806715804</v>
      </c>
      <c r="W147" s="1">
        <v>1.111</v>
      </c>
      <c r="X147" s="1">
        <v>1.889</v>
      </c>
      <c r="Y147" s="1">
        <v>14</v>
      </c>
      <c r="Z147" s="1">
        <v>1</v>
      </c>
      <c r="AA147" s="1">
        <f t="shared" si="37"/>
        <v>4.2010133857672237E-2</v>
      </c>
      <c r="AB147" s="1">
        <v>0.85699999999999998</v>
      </c>
      <c r="AC147" s="1">
        <v>2.1429999999999998</v>
      </c>
      <c r="AD147" s="1">
        <v>0</v>
      </c>
      <c r="AE147" s="1">
        <v>0</v>
      </c>
      <c r="AF147" s="1" t="e">
        <f t="shared" si="33"/>
        <v>#DIV/0!</v>
      </c>
      <c r="AH147" s="1">
        <f t="shared" si="41"/>
        <v>0.18202272508872333</v>
      </c>
      <c r="AI147" s="1">
        <f t="shared" si="42"/>
        <v>0.1655251741756118</v>
      </c>
      <c r="AJ147" s="1">
        <f t="shared" si="32"/>
        <v>0.12768338996602038</v>
      </c>
      <c r="AK147" s="1">
        <f t="shared" si="43"/>
        <v>0.15097811188149449</v>
      </c>
      <c r="AL147" s="1" t="b">
        <f t="shared" si="44"/>
        <v>0</v>
      </c>
      <c r="AM147" s="1">
        <f t="shared" si="45"/>
        <v>3.865942025227391E-2</v>
      </c>
      <c r="AN147" s="1" t="b">
        <f t="shared" si="46"/>
        <v>0</v>
      </c>
      <c r="AO147" s="1">
        <v>9.4879999999999995</v>
      </c>
    </row>
    <row r="148" spans="1:41">
      <c r="A148" s="7">
        <v>145</v>
      </c>
      <c r="B148" s="9" t="s">
        <v>56</v>
      </c>
      <c r="C148" s="9" t="s">
        <v>31</v>
      </c>
      <c r="D148" s="9" t="s">
        <v>30</v>
      </c>
      <c r="E148" s="9" t="s">
        <v>31</v>
      </c>
      <c r="F148" s="2" t="b">
        <f t="shared" si="40"/>
        <v>0</v>
      </c>
      <c r="G148" s="2" t="b">
        <f t="shared" si="38"/>
        <v>0</v>
      </c>
      <c r="H148" s="1" t="s">
        <v>285</v>
      </c>
      <c r="M148" s="1">
        <f>PRODUCT(SUM(PRODUCT(R148,overview!$J$9),PRODUCT(W148,overview!$K$9),PRODUCT(AB148,overview!$L$9)),1/SUM(overview!$J$9:$L$9))</f>
        <v>1.0506341463414637</v>
      </c>
      <c r="N148" s="1">
        <f>PRODUCT(SUM(PRODUCT(S148,overview!$J$9),PRODUCT(X148,overview!$K$9),PRODUCT(AC148,overview!$L$9)),1/SUM(overview!$J$9:$L$9))</f>
        <v>1.9493658536585365</v>
      </c>
      <c r="O148" s="1">
        <f t="shared" si="34"/>
        <v>14</v>
      </c>
      <c r="P148" s="1">
        <f t="shared" si="35"/>
        <v>6</v>
      </c>
      <c r="Q148" s="1">
        <f t="shared" si="39"/>
        <v>0.23098372024852187</v>
      </c>
      <c r="R148" s="1">
        <v>1.1000000000000001</v>
      </c>
      <c r="S148" s="1">
        <v>1.9</v>
      </c>
      <c r="T148" s="1">
        <v>6</v>
      </c>
      <c r="U148" s="1">
        <v>5</v>
      </c>
      <c r="V148" s="1">
        <f t="shared" si="36"/>
        <v>0.48245614035087714</v>
      </c>
      <c r="W148" s="1">
        <v>1.026</v>
      </c>
      <c r="X148" s="1">
        <v>1.974</v>
      </c>
      <c r="Y148" s="1">
        <v>7</v>
      </c>
      <c r="Z148" s="1">
        <v>1</v>
      </c>
      <c r="AA148" s="1">
        <f t="shared" si="37"/>
        <v>7.4250976986539305E-2</v>
      </c>
      <c r="AB148" s="1">
        <v>1</v>
      </c>
      <c r="AC148" s="1">
        <v>2</v>
      </c>
      <c r="AD148" s="1">
        <v>1</v>
      </c>
      <c r="AE148" s="1">
        <v>0</v>
      </c>
      <c r="AF148" s="1">
        <f t="shared" si="33"/>
        <v>0</v>
      </c>
      <c r="AH148" s="1">
        <f t="shared" si="41"/>
        <v>0.19384947728318228</v>
      </c>
      <c r="AI148" s="1">
        <f t="shared" si="42"/>
        <v>0.17809505695319919</v>
      </c>
      <c r="AJ148" s="1">
        <f t="shared" si="32"/>
        <v>0.13480269021959324</v>
      </c>
      <c r="AK148" s="1">
        <f t="shared" si="43"/>
        <v>0.24320072058407283</v>
      </c>
      <c r="AL148" s="1" t="b">
        <f t="shared" si="44"/>
        <v>0</v>
      </c>
      <c r="AM148" s="1">
        <f t="shared" si="45"/>
        <v>7.779200352570112E-2</v>
      </c>
      <c r="AN148" s="1" t="b">
        <f t="shared" si="46"/>
        <v>0</v>
      </c>
      <c r="AO148" s="1">
        <v>9.4879999999999995</v>
      </c>
    </row>
    <row r="149" spans="1:41">
      <c r="A149" s="7">
        <v>146</v>
      </c>
      <c r="B149" s="9" t="s">
        <v>45</v>
      </c>
      <c r="C149" s="9" t="s">
        <v>46</v>
      </c>
      <c r="D149" s="9" t="s">
        <v>75</v>
      </c>
      <c r="E149" s="9" t="s">
        <v>1</v>
      </c>
      <c r="F149" s="2" t="b">
        <f t="shared" si="40"/>
        <v>1</v>
      </c>
      <c r="G149" s="2" t="b">
        <f t="shared" si="38"/>
        <v>0</v>
      </c>
      <c r="H149" s="1" t="s">
        <v>285</v>
      </c>
      <c r="J149" s="4"/>
      <c r="M149" s="1">
        <f>PRODUCT(SUM(PRODUCT(R149,overview!$J$9),PRODUCT(W149,overview!$K$9),PRODUCT(AB149,overview!$L$9)),1/SUM(overview!$J$9:$L$9))</f>
        <v>0.96487804878048788</v>
      </c>
      <c r="N149" s="1">
        <f>PRODUCT(SUM(PRODUCT(S149,overview!$J$9),PRODUCT(X149,overview!$K$9),PRODUCT(AC149,overview!$L$9)),1/SUM(overview!$J$9:$L$9))</f>
        <v>2.0351219512195122</v>
      </c>
      <c r="O149" s="1">
        <f t="shared" si="34"/>
        <v>14</v>
      </c>
      <c r="P149" s="1">
        <f t="shared" si="35"/>
        <v>10</v>
      </c>
      <c r="Q149" s="1">
        <f t="shared" si="39"/>
        <v>0.33865223941925759</v>
      </c>
      <c r="R149" s="1">
        <v>0.89900000000000002</v>
      </c>
      <c r="S149" s="1">
        <v>2.101</v>
      </c>
      <c r="T149" s="1">
        <v>5</v>
      </c>
      <c r="U149" s="1">
        <v>4</v>
      </c>
      <c r="V149" s="1">
        <f t="shared" si="36"/>
        <v>0.34231318419800094</v>
      </c>
      <c r="W149" s="1">
        <v>0.999</v>
      </c>
      <c r="X149" s="1">
        <v>2.0009999999999999</v>
      </c>
      <c r="Y149" s="1">
        <v>9</v>
      </c>
      <c r="Z149" s="1">
        <v>4</v>
      </c>
      <c r="AA149" s="1">
        <f t="shared" si="37"/>
        <v>0.22188905547226387</v>
      </c>
      <c r="AB149" s="1">
        <v>1</v>
      </c>
      <c r="AC149" s="1">
        <v>2</v>
      </c>
      <c r="AD149" s="1">
        <v>0</v>
      </c>
      <c r="AE149" s="1">
        <v>2</v>
      </c>
      <c r="AF149" s="1" t="e">
        <f t="shared" si="33"/>
        <v>#DIV/0!</v>
      </c>
      <c r="AH149" s="1">
        <f t="shared" si="41"/>
        <v>0.20921747258309872</v>
      </c>
      <c r="AI149" s="1">
        <f t="shared" si="42"/>
        <v>0.18404146953928263</v>
      </c>
      <c r="AJ149" s="1">
        <f t="shared" si="32"/>
        <v>0.13480269021959321</v>
      </c>
      <c r="AK149" s="1">
        <f t="shared" si="43"/>
        <v>1.1916219005392012E-2</v>
      </c>
      <c r="AL149" s="1" t="b">
        <f t="shared" si="44"/>
        <v>0</v>
      </c>
      <c r="AM149" s="1">
        <f t="shared" si="45"/>
        <v>9.2766585623935652E-2</v>
      </c>
      <c r="AN149" s="1" t="b">
        <f t="shared" si="46"/>
        <v>0</v>
      </c>
      <c r="AO149" s="1">
        <v>9.4879999999999995</v>
      </c>
    </row>
    <row r="150" spans="1:41">
      <c r="A150" s="7">
        <v>147</v>
      </c>
      <c r="B150" s="9" t="s">
        <v>47</v>
      </c>
      <c r="C150" s="9" t="s">
        <v>48</v>
      </c>
      <c r="D150" s="9" t="s">
        <v>62</v>
      </c>
      <c r="E150" s="9" t="s">
        <v>48</v>
      </c>
      <c r="F150" s="2" t="b">
        <f t="shared" si="40"/>
        <v>1</v>
      </c>
      <c r="G150" s="2" t="b">
        <f t="shared" si="38"/>
        <v>0</v>
      </c>
      <c r="H150" s="1" t="s">
        <v>285</v>
      </c>
      <c r="M150" s="1">
        <f>PRODUCT(SUM(PRODUCT(R150,overview!$J$9),PRODUCT(W150,overview!$K$9),PRODUCT(AB150,overview!$L$9)),1/SUM(overview!$J$9:$L$9))</f>
        <v>0.85792682926829267</v>
      </c>
      <c r="N150" s="1">
        <f>PRODUCT(SUM(PRODUCT(S150,overview!$J$9),PRODUCT(X150,overview!$K$9),PRODUCT(AC150,overview!$L$9)),1/SUM(overview!$J$9:$L$9))</f>
        <v>2.1420731707317073</v>
      </c>
      <c r="O150" s="1">
        <f t="shared" si="34"/>
        <v>11.7</v>
      </c>
      <c r="P150" s="1">
        <f t="shared" si="35"/>
        <v>17.3</v>
      </c>
      <c r="Q150" s="1">
        <f t="shared" si="39"/>
        <v>0.59221061697577504</v>
      </c>
      <c r="R150" s="1">
        <v>0.86499999999999999</v>
      </c>
      <c r="S150" s="1">
        <v>2.1349999999999998</v>
      </c>
      <c r="T150" s="1">
        <v>5.2</v>
      </c>
      <c r="U150" s="1">
        <v>7.8</v>
      </c>
      <c r="V150" s="1">
        <f t="shared" si="36"/>
        <v>0.60772833723653386</v>
      </c>
      <c r="W150" s="1">
        <v>0.84299999999999997</v>
      </c>
      <c r="X150" s="1">
        <v>2.157</v>
      </c>
      <c r="Y150" s="1">
        <v>4.5</v>
      </c>
      <c r="Z150" s="1">
        <v>9.5</v>
      </c>
      <c r="AA150" s="1">
        <f t="shared" si="37"/>
        <v>0.82506567763869565</v>
      </c>
      <c r="AB150" s="1">
        <v>1.147</v>
      </c>
      <c r="AC150" s="1">
        <v>1.853</v>
      </c>
      <c r="AD150" s="1">
        <v>2</v>
      </c>
      <c r="AE150" s="1">
        <v>0</v>
      </c>
      <c r="AF150" s="1">
        <f t="shared" si="33"/>
        <v>0</v>
      </c>
      <c r="AH150" s="1">
        <f t="shared" si="41"/>
        <v>0.22667227616641419</v>
      </c>
      <c r="AI150" s="1">
        <f t="shared" si="42"/>
        <v>0.1838566720721084</v>
      </c>
      <c r="AJ150" s="1">
        <f t="shared" si="32"/>
        <v>0.13791923061249439</v>
      </c>
      <c r="AK150" s="1">
        <f t="shared" si="43"/>
        <v>0.22179757447976783</v>
      </c>
      <c r="AL150" s="1" t="b">
        <f t="shared" si="44"/>
        <v>0</v>
      </c>
      <c r="AM150" s="1">
        <f t="shared" si="45"/>
        <v>0.24823652445945099</v>
      </c>
      <c r="AN150" s="1" t="b">
        <f t="shared" si="46"/>
        <v>0</v>
      </c>
      <c r="AO150" s="1">
        <v>9.4879999999999995</v>
      </c>
    </row>
    <row r="151" spans="1:41">
      <c r="A151" s="7">
        <v>148</v>
      </c>
      <c r="B151" s="9" t="s">
        <v>79</v>
      </c>
      <c r="C151" s="9" t="s">
        <v>48</v>
      </c>
      <c r="D151" s="9" t="s">
        <v>62</v>
      </c>
      <c r="E151" s="9" t="s">
        <v>48</v>
      </c>
      <c r="F151" s="2" t="b">
        <f t="shared" si="40"/>
        <v>1</v>
      </c>
      <c r="G151" s="2" t="b">
        <f t="shared" si="38"/>
        <v>1</v>
      </c>
      <c r="H151" s="1" t="s">
        <v>285</v>
      </c>
      <c r="M151" s="1">
        <f>PRODUCT(SUM(PRODUCT(R151,overview!$J$9),PRODUCT(W151,overview!$K$9),PRODUCT(AB151,overview!$L$9)),1/SUM(overview!$J$9:$L$9))</f>
        <v>1.0178780487804877</v>
      </c>
      <c r="N151" s="1">
        <f>PRODUCT(SUM(PRODUCT(S151,overview!$J$9),PRODUCT(X151,overview!$K$9),PRODUCT(AC151,overview!$L$9)),1/SUM(overview!$J$9:$L$9))</f>
        <v>1.9821219512195121</v>
      </c>
      <c r="O151" s="1">
        <f t="shared" si="34"/>
        <v>18</v>
      </c>
      <c r="P151" s="1">
        <f t="shared" si="35"/>
        <v>11</v>
      </c>
      <c r="Q151" s="1">
        <f t="shared" si="39"/>
        <v>0.31382356922243959</v>
      </c>
      <c r="R151" s="1">
        <v>1.0389999999999999</v>
      </c>
      <c r="S151" s="1">
        <v>1.9610000000000001</v>
      </c>
      <c r="T151" s="1">
        <v>9</v>
      </c>
      <c r="U151" s="1">
        <v>3</v>
      </c>
      <c r="V151" s="1">
        <f t="shared" si="36"/>
        <v>0.17661057283698792</v>
      </c>
      <c r="W151" s="1">
        <v>1.004</v>
      </c>
      <c r="X151" s="1">
        <v>1.996</v>
      </c>
      <c r="Y151" s="1">
        <v>8</v>
      </c>
      <c r="Z151" s="1">
        <v>8</v>
      </c>
      <c r="AA151" s="1">
        <f t="shared" si="37"/>
        <v>0.50300601202404804</v>
      </c>
      <c r="AB151" s="1">
        <v>1.083</v>
      </c>
      <c r="AC151" s="1">
        <v>1.917</v>
      </c>
      <c r="AD151" s="1">
        <v>1</v>
      </c>
      <c r="AE151" s="1">
        <v>0</v>
      </c>
      <c r="AF151" s="1">
        <f t="shared" si="33"/>
        <v>0</v>
      </c>
      <c r="AH151" s="1">
        <f t="shared" si="41"/>
        <v>0.18349188756503801</v>
      </c>
      <c r="AI151" s="1">
        <f t="shared" si="42"/>
        <v>0.15680890691488183</v>
      </c>
      <c r="AJ151" s="1">
        <f t="shared" si="32"/>
        <v>0.28762822889630457</v>
      </c>
      <c r="AK151" s="1">
        <f t="shared" si="43"/>
        <v>1.3316199906482562</v>
      </c>
      <c r="AL151" s="1" t="b">
        <f t="shared" si="44"/>
        <v>0</v>
      </c>
      <c r="AM151" s="1">
        <f t="shared" si="45"/>
        <v>0.63246508013448188</v>
      </c>
      <c r="AN151" s="1" t="b">
        <f t="shared" si="46"/>
        <v>0</v>
      </c>
      <c r="AO151" s="1">
        <v>9.4879999999999995</v>
      </c>
    </row>
    <row r="152" spans="1:41">
      <c r="A152" s="7">
        <v>149</v>
      </c>
      <c r="B152" s="9" t="s">
        <v>77</v>
      </c>
      <c r="C152" s="9" t="s">
        <v>78</v>
      </c>
      <c r="D152" s="9" t="s">
        <v>110</v>
      </c>
      <c r="E152" s="9" t="s">
        <v>78</v>
      </c>
      <c r="F152" s="2" t="b">
        <f t="shared" si="40"/>
        <v>0</v>
      </c>
      <c r="G152" s="2" t="b">
        <f t="shared" si="38"/>
        <v>0</v>
      </c>
      <c r="H152" s="1" t="s">
        <v>285</v>
      </c>
      <c r="J152" s="4"/>
      <c r="M152" s="1">
        <f>PRODUCT(SUM(PRODUCT(R152,overview!$J$9),PRODUCT(W152,overview!$K$9),PRODUCT(AB152,overview!$L$9)),1/SUM(overview!$J$9:$L$9))</f>
        <v>0.40480487804878051</v>
      </c>
      <c r="N152" s="1">
        <f>PRODUCT(SUM(PRODUCT(S152,overview!$J$9),PRODUCT(X152,overview!$K$9),PRODUCT(AC152,overview!$L$9)),1/SUM(overview!$J$9:$L$9))</f>
        <v>2.5951951219512193</v>
      </c>
      <c r="O152" s="1">
        <f t="shared" si="34"/>
        <v>7</v>
      </c>
      <c r="P152" s="1">
        <f t="shared" si="35"/>
        <v>2</v>
      </c>
      <c r="Q152" s="1">
        <f t="shared" si="39"/>
        <v>4.4566412601148471E-2</v>
      </c>
      <c r="R152" s="1">
        <v>0.375</v>
      </c>
      <c r="S152" s="1">
        <v>2.625</v>
      </c>
      <c r="T152" s="1">
        <v>2</v>
      </c>
      <c r="U152" s="1">
        <v>0</v>
      </c>
      <c r="V152" s="1">
        <f t="shared" si="36"/>
        <v>0</v>
      </c>
      <c r="W152" s="1">
        <v>0.42199999999999999</v>
      </c>
      <c r="X152" s="1">
        <v>2.5779999999999998</v>
      </c>
      <c r="Y152" s="1">
        <v>4</v>
      </c>
      <c r="Z152" s="1">
        <v>2</v>
      </c>
      <c r="AA152" s="1">
        <f t="shared" si="37"/>
        <v>8.1846392552366171E-2</v>
      </c>
      <c r="AB152" s="1">
        <v>0.375</v>
      </c>
      <c r="AC152" s="1">
        <v>2.625</v>
      </c>
      <c r="AD152" s="1">
        <v>1</v>
      </c>
      <c r="AE152" s="1">
        <v>0</v>
      </c>
      <c r="AF152" s="1">
        <f t="shared" si="33"/>
        <v>0</v>
      </c>
      <c r="AH152" s="1">
        <f t="shared" si="41"/>
        <v>0.23299882466872796</v>
      </c>
      <c r="AI152" s="1">
        <f t="shared" si="42"/>
        <v>0.13899461957152032</v>
      </c>
      <c r="AJ152" s="1">
        <f t="shared" si="32"/>
        <v>0.33988387673068332</v>
      </c>
      <c r="AK152" s="1">
        <f t="shared" si="43"/>
        <v>3.0584543306938916</v>
      </c>
      <c r="AL152" s="1" t="b">
        <f t="shared" si="44"/>
        <v>0</v>
      </c>
      <c r="AM152" s="1">
        <f t="shared" si="45"/>
        <v>1.2690460313720258</v>
      </c>
      <c r="AN152" s="1" t="b">
        <f t="shared" si="46"/>
        <v>0</v>
      </c>
      <c r="AO152" s="1">
        <v>9.4879999999999995</v>
      </c>
    </row>
    <row r="153" spans="1:41">
      <c r="A153" s="7">
        <v>150</v>
      </c>
      <c r="B153" s="9" t="s">
        <v>49</v>
      </c>
      <c r="C153" s="9" t="s">
        <v>50</v>
      </c>
      <c r="D153" s="9" t="s">
        <v>49</v>
      </c>
      <c r="E153" s="9" t="s">
        <v>50</v>
      </c>
      <c r="F153" s="2" t="b">
        <f t="shared" si="40"/>
        <v>0</v>
      </c>
      <c r="G153" s="2" t="b">
        <f t="shared" si="38"/>
        <v>0</v>
      </c>
      <c r="H153" s="1" t="s">
        <v>285</v>
      </c>
      <c r="J153" s="4"/>
      <c r="M153" s="1">
        <f>PRODUCT(SUM(PRODUCT(R153,overview!$J$9),PRODUCT(W153,overview!$K$9),PRODUCT(AB153,overview!$L$9)),1/SUM(overview!$J$9:$L$9))</f>
        <v>0.41826829268292676</v>
      </c>
      <c r="N153" s="1">
        <f>PRODUCT(SUM(PRODUCT(S153,overview!$J$9),PRODUCT(X153,overview!$K$9),PRODUCT(AC153,overview!$L$9)),1/SUM(overview!$J$9:$L$9))</f>
        <v>2.5817317073170734</v>
      </c>
      <c r="O153" s="1">
        <f t="shared" si="34"/>
        <v>11</v>
      </c>
      <c r="P153" s="1">
        <f t="shared" si="35"/>
        <v>5</v>
      </c>
      <c r="Q153" s="1">
        <f t="shared" si="39"/>
        <v>7.3641250436934938E-2</v>
      </c>
      <c r="R153" s="1">
        <v>0.42299999999999999</v>
      </c>
      <c r="S153" s="1">
        <v>2.577</v>
      </c>
      <c r="T153" s="1">
        <v>3</v>
      </c>
      <c r="U153" s="1">
        <v>1</v>
      </c>
      <c r="V153" s="1">
        <f t="shared" si="36"/>
        <v>5.4714784633294523E-2</v>
      </c>
      <c r="W153" s="1">
        <v>0.41899999999999998</v>
      </c>
      <c r="X153" s="1">
        <v>2.581</v>
      </c>
      <c r="Y153" s="1">
        <v>8</v>
      </c>
      <c r="Z153" s="1">
        <v>4</v>
      </c>
      <c r="AA153" s="1">
        <f t="shared" si="37"/>
        <v>8.1170089112746993E-2</v>
      </c>
      <c r="AB153" s="1">
        <v>0.33300000000000002</v>
      </c>
      <c r="AC153" s="1">
        <v>2.6669999999999998</v>
      </c>
      <c r="AD153" s="1">
        <v>0</v>
      </c>
      <c r="AE153" s="1">
        <v>0</v>
      </c>
      <c r="AF153" s="1" t="e">
        <f t="shared" si="33"/>
        <v>#DIV/0!</v>
      </c>
      <c r="AH153" s="1">
        <f t="shared" si="41"/>
        <v>0.21293073801499418</v>
      </c>
      <c r="AI153" s="1">
        <f t="shared" si="42"/>
        <v>9.2358324364676045E-2</v>
      </c>
      <c r="AJ153" s="1">
        <f t="shared" si="32"/>
        <v>0.30455407969639475</v>
      </c>
      <c r="AK153" s="1">
        <f t="shared" si="43"/>
        <v>7.4282831147637705</v>
      </c>
      <c r="AL153" s="1" t="b">
        <f t="shared" si="44"/>
        <v>0</v>
      </c>
      <c r="AM153" s="1">
        <f t="shared" si="45"/>
        <v>2.3880543184321397</v>
      </c>
      <c r="AN153" s="1" t="b">
        <f t="shared" si="46"/>
        <v>0</v>
      </c>
      <c r="AO153" s="1">
        <v>9.4879999999999995</v>
      </c>
    </row>
    <row r="154" spans="1:41">
      <c r="A154" s="7">
        <v>151</v>
      </c>
      <c r="B154" s="9" t="s">
        <v>45</v>
      </c>
      <c r="C154" s="9" t="s">
        <v>46</v>
      </c>
      <c r="D154" s="9" t="s">
        <v>45</v>
      </c>
      <c r="E154" s="9" t="s">
        <v>46</v>
      </c>
      <c r="F154" s="2" t="b">
        <f t="shared" si="40"/>
        <v>0</v>
      </c>
      <c r="G154" s="2" t="b">
        <f t="shared" si="38"/>
        <v>0</v>
      </c>
      <c r="H154" s="1" t="s">
        <v>285</v>
      </c>
      <c r="M154" s="1">
        <f>PRODUCT(SUM(PRODUCT(R154,overview!$J$9),PRODUCT(W154,overview!$K$9),PRODUCT(AB154,overview!$L$9)),1/SUM(overview!$J$9:$L$9))</f>
        <v>1.0567317073170732</v>
      </c>
      <c r="N154" s="1">
        <f>PRODUCT(SUM(PRODUCT(S154,overview!$J$9),PRODUCT(X154,overview!$K$9),PRODUCT(AC154,overview!$L$9)),1/SUM(overview!$J$9:$L$9))</f>
        <v>1.943268292682927</v>
      </c>
      <c r="O154" s="1">
        <f t="shared" si="34"/>
        <v>14</v>
      </c>
      <c r="P154" s="1">
        <f t="shared" si="35"/>
        <v>2</v>
      </c>
      <c r="Q154" s="1">
        <f t="shared" si="39"/>
        <v>7.7684421159080391E-2</v>
      </c>
      <c r="R154" s="1">
        <v>1.0249999999999999</v>
      </c>
      <c r="S154" s="1">
        <v>1.9750000000000001</v>
      </c>
      <c r="T154" s="1">
        <v>6</v>
      </c>
      <c r="U154" s="1">
        <v>1</v>
      </c>
      <c r="V154" s="1">
        <f t="shared" si="36"/>
        <v>8.649789029535862E-2</v>
      </c>
      <c r="W154" s="1">
        <v>1.0760000000000001</v>
      </c>
      <c r="X154" s="1">
        <v>1.9239999999999999</v>
      </c>
      <c r="Y154" s="1">
        <v>8</v>
      </c>
      <c r="Z154" s="1">
        <v>1</v>
      </c>
      <c r="AA154" s="1">
        <f t="shared" si="37"/>
        <v>6.9906444906444917E-2</v>
      </c>
      <c r="AB154" s="1">
        <v>1</v>
      </c>
      <c r="AC154" s="1">
        <v>2</v>
      </c>
      <c r="AD154" s="1">
        <v>0</v>
      </c>
      <c r="AE154" s="1">
        <v>0</v>
      </c>
      <c r="AF154" s="1" t="e">
        <f t="shared" si="33"/>
        <v>#DIV/0!</v>
      </c>
      <c r="AH154" s="1">
        <f t="shared" si="41"/>
        <v>0.20623904980773175</v>
      </c>
      <c r="AI154" s="1">
        <f t="shared" si="42"/>
        <v>8.2677354746144099E-2</v>
      </c>
      <c r="AJ154" s="1">
        <f t="shared" si="32"/>
        <v>0.21753862835456764</v>
      </c>
      <c r="AK154" s="1">
        <f t="shared" si="43"/>
        <v>12.672749163258649</v>
      </c>
      <c r="AL154" s="1" t="b">
        <f t="shared" si="44"/>
        <v>1</v>
      </c>
      <c r="AM154" s="1">
        <f t="shared" si="45"/>
        <v>4.2561106006720992</v>
      </c>
      <c r="AN154" s="1" t="b">
        <f t="shared" si="46"/>
        <v>0</v>
      </c>
      <c r="AO154" s="1">
        <v>9.4879999999999995</v>
      </c>
    </row>
    <row r="155" spans="1:41">
      <c r="A155" s="7">
        <v>152</v>
      </c>
      <c r="B155" s="9" t="s">
        <v>49</v>
      </c>
      <c r="C155" s="9" t="s">
        <v>50</v>
      </c>
      <c r="D155" s="9" t="s">
        <v>49</v>
      </c>
      <c r="E155" s="9" t="s">
        <v>50</v>
      </c>
      <c r="F155" s="2" t="b">
        <f t="shared" si="40"/>
        <v>0</v>
      </c>
      <c r="G155" s="2" t="b">
        <f t="shared" si="38"/>
        <v>0</v>
      </c>
      <c r="H155" s="1" t="s">
        <v>285</v>
      </c>
      <c r="J155" s="4"/>
      <c r="M155" s="1">
        <f>PRODUCT(SUM(PRODUCT(R155,overview!$J$9),PRODUCT(W155,overview!$K$9),PRODUCT(AB155,overview!$L$9)),1/SUM(overview!$J$9:$L$9))</f>
        <v>0.34568292682926832</v>
      </c>
      <c r="N155" s="1">
        <f>PRODUCT(SUM(PRODUCT(S155,overview!$J$9),PRODUCT(X155,overview!$K$9),PRODUCT(AC155,overview!$L$9)),1/SUM(overview!$J$9:$L$9))</f>
        <v>2.6543170731707315</v>
      </c>
      <c r="O155" s="1">
        <f t="shared" si="34"/>
        <v>8</v>
      </c>
      <c r="P155" s="1">
        <f t="shared" si="35"/>
        <v>2</v>
      </c>
      <c r="Q155" s="1">
        <f t="shared" si="39"/>
        <v>3.2558556240638817E-2</v>
      </c>
      <c r="R155" s="1">
        <v>0.33300000000000002</v>
      </c>
      <c r="S155" s="1">
        <v>2.6669999999999998</v>
      </c>
      <c r="T155" s="1">
        <v>2</v>
      </c>
      <c r="U155" s="1">
        <v>0</v>
      </c>
      <c r="V155" s="1">
        <f t="shared" si="36"/>
        <v>0</v>
      </c>
      <c r="W155" s="1">
        <v>0.35299999999999998</v>
      </c>
      <c r="X155" s="1">
        <v>2.6469999999999998</v>
      </c>
      <c r="Y155" s="1">
        <v>6</v>
      </c>
      <c r="Z155" s="1">
        <v>2</v>
      </c>
      <c r="AA155" s="1">
        <f t="shared" si="37"/>
        <v>4.4452839692733906E-2</v>
      </c>
      <c r="AB155" s="1">
        <v>0.33300000000000002</v>
      </c>
      <c r="AC155" s="1">
        <v>2.6669999999999998</v>
      </c>
      <c r="AD155" s="1">
        <v>0</v>
      </c>
      <c r="AE155" s="1">
        <v>0</v>
      </c>
      <c r="AF155" s="1" t="e">
        <f t="shared" si="33"/>
        <v>#DIV/0!</v>
      </c>
      <c r="AH155" s="1">
        <f t="shared" si="41"/>
        <v>0.18123189083091878</v>
      </c>
      <c r="AI155" s="1">
        <f t="shared" si="42"/>
        <v>4.8172193092809068E-2</v>
      </c>
      <c r="AJ155" s="1">
        <f t="shared" si="32"/>
        <v>0.24751405101599658</v>
      </c>
      <c r="AK155" s="1">
        <f t="shared" si="43"/>
        <v>18.969378667935946</v>
      </c>
      <c r="AL155" s="1" t="b">
        <f t="shared" si="44"/>
        <v>1</v>
      </c>
      <c r="AM155" s="1">
        <f t="shared" si="45"/>
        <v>4.5350160590910589</v>
      </c>
      <c r="AN155" s="1" t="b">
        <f t="shared" si="46"/>
        <v>0</v>
      </c>
      <c r="AO155" s="1">
        <v>9.4879999999999995</v>
      </c>
    </row>
    <row r="156" spans="1:41">
      <c r="A156" s="7">
        <v>153</v>
      </c>
      <c r="B156" s="9" t="s">
        <v>45</v>
      </c>
      <c r="C156" s="9" t="s">
        <v>46</v>
      </c>
      <c r="D156" s="9" t="s">
        <v>45</v>
      </c>
      <c r="E156" s="9" t="s">
        <v>46</v>
      </c>
      <c r="F156" s="2" t="b">
        <f t="shared" si="40"/>
        <v>0</v>
      </c>
      <c r="G156" s="2" t="b">
        <f t="shared" si="38"/>
        <v>0</v>
      </c>
      <c r="H156" s="1" t="s">
        <v>285</v>
      </c>
      <c r="M156" s="1">
        <f>PRODUCT(SUM(PRODUCT(R156,overview!$J$9),PRODUCT(W156,overview!$K$9),PRODUCT(AB156,overview!$L$9)),1/SUM(overview!$J$9:$L$9))</f>
        <v>1.0118048780487805</v>
      </c>
      <c r="N156" s="1">
        <f>PRODUCT(SUM(PRODUCT(S156,overview!$J$9),PRODUCT(X156,overview!$K$9),PRODUCT(AC156,overview!$L$9)),1/SUM(overview!$J$9:$L$9))</f>
        <v>1.9881951219512197</v>
      </c>
      <c r="O156" s="1">
        <f t="shared" si="34"/>
        <v>15</v>
      </c>
      <c r="P156" s="1">
        <f t="shared" si="35"/>
        <v>0</v>
      </c>
      <c r="Q156" s="1">
        <f t="shared" si="39"/>
        <v>0</v>
      </c>
      <c r="R156" s="1">
        <v>1.0289999999999999</v>
      </c>
      <c r="S156" s="1">
        <v>1.9710000000000001</v>
      </c>
      <c r="T156" s="1">
        <v>6</v>
      </c>
      <c r="U156" s="1">
        <v>0</v>
      </c>
      <c r="V156" s="1">
        <f t="shared" si="36"/>
        <v>0</v>
      </c>
      <c r="W156" s="1">
        <v>1.0029999999999999</v>
      </c>
      <c r="X156" s="1">
        <v>1.9970000000000001</v>
      </c>
      <c r="Y156" s="1">
        <v>9</v>
      </c>
      <c r="Z156" s="1">
        <v>0</v>
      </c>
      <c r="AA156" s="1">
        <f t="shared" si="37"/>
        <v>0</v>
      </c>
      <c r="AB156" s="1">
        <v>1</v>
      </c>
      <c r="AC156" s="1">
        <v>2</v>
      </c>
      <c r="AD156" s="1">
        <v>0</v>
      </c>
      <c r="AE156" s="1">
        <v>0</v>
      </c>
      <c r="AF156" s="1" t="e">
        <f t="shared" si="33"/>
        <v>#DIV/0!</v>
      </c>
      <c r="AH156" s="1">
        <f t="shared" si="41"/>
        <v>0.14659512316393547</v>
      </c>
      <c r="AI156" s="1">
        <f t="shared" si="42"/>
        <v>3.5764016266381878E-2</v>
      </c>
      <c r="AJ156" s="1">
        <f t="shared" si="32"/>
        <v>0.29279949855049758</v>
      </c>
      <c r="AK156" s="1">
        <f t="shared" si="43"/>
        <v>22.441070489271432</v>
      </c>
      <c r="AL156" s="1" t="b">
        <f t="shared" si="44"/>
        <v>1</v>
      </c>
      <c r="AM156" s="1">
        <f t="shared" si="45"/>
        <v>4.0048973660917291</v>
      </c>
      <c r="AN156" s="1" t="b">
        <f t="shared" si="46"/>
        <v>0</v>
      </c>
      <c r="AO156" s="1">
        <v>9.4879999999999995</v>
      </c>
    </row>
    <row r="157" spans="1:41">
      <c r="A157" s="7">
        <v>154</v>
      </c>
      <c r="B157" s="9" t="s">
        <v>30</v>
      </c>
      <c r="C157" s="9" t="s">
        <v>31</v>
      </c>
      <c r="D157" s="9" t="s">
        <v>41</v>
      </c>
      <c r="E157" s="9" t="s">
        <v>42</v>
      </c>
      <c r="F157" s="2" t="b">
        <f t="shared" si="40"/>
        <v>0</v>
      </c>
      <c r="G157" s="2" t="b">
        <f t="shared" si="38"/>
        <v>1</v>
      </c>
      <c r="H157" s="1" t="s">
        <v>285</v>
      </c>
      <c r="M157" s="1">
        <f>PRODUCT(SUM(PRODUCT(R157,overview!$J$9),PRODUCT(W157,overview!$K$9),PRODUCT(AB157,overview!$L$9)),1/SUM(overview!$J$9:$L$9))</f>
        <v>0.78982926829268307</v>
      </c>
      <c r="N157" s="1">
        <f>PRODUCT(SUM(PRODUCT(S157,overview!$J$9),PRODUCT(X157,overview!$K$9),PRODUCT(AC157,overview!$L$9)),1/SUM(overview!$J$9:$L$9))</f>
        <v>2.2101707317073167</v>
      </c>
      <c r="O157" s="1">
        <f t="shared" si="34"/>
        <v>12.5</v>
      </c>
      <c r="P157" s="1">
        <f t="shared" si="35"/>
        <v>10.5</v>
      </c>
      <c r="Q157" s="1">
        <f t="shared" si="39"/>
        <v>0.3001834092940619</v>
      </c>
      <c r="R157" s="1">
        <v>1</v>
      </c>
      <c r="S157" s="1">
        <v>2</v>
      </c>
      <c r="T157" s="1">
        <v>9</v>
      </c>
      <c r="U157" s="1">
        <v>1</v>
      </c>
      <c r="V157" s="1">
        <f t="shared" si="36"/>
        <v>5.5555555555555552E-2</v>
      </c>
      <c r="W157" s="1">
        <v>0.68400000000000005</v>
      </c>
      <c r="X157" s="1">
        <v>2.3159999999999998</v>
      </c>
      <c r="Y157" s="1">
        <v>3.5</v>
      </c>
      <c r="Z157" s="1">
        <v>7.5</v>
      </c>
      <c r="AA157" s="1">
        <f t="shared" si="37"/>
        <v>0.63286454478164333</v>
      </c>
      <c r="AB157" s="1">
        <v>0.59899999999999998</v>
      </c>
      <c r="AC157" s="1">
        <v>2.4009999999999998</v>
      </c>
      <c r="AD157" s="1">
        <v>0</v>
      </c>
      <c r="AE157" s="1">
        <v>2</v>
      </c>
      <c r="AF157" s="1" t="e">
        <f t="shared" si="33"/>
        <v>#DIV/0!</v>
      </c>
      <c r="AH157" s="1">
        <f t="shared" si="41"/>
        <v>0.172398547923415</v>
      </c>
      <c r="AI157" s="1">
        <f t="shared" si="42"/>
        <v>9.4337777288759278E-2</v>
      </c>
      <c r="AJ157" s="1">
        <f t="shared" si="32"/>
        <v>0.44866545941264457</v>
      </c>
      <c r="AK157" s="1">
        <f t="shared" si="43"/>
        <v>28.722811425972196</v>
      </c>
      <c r="AL157" s="1" t="b">
        <f t="shared" si="44"/>
        <v>1</v>
      </c>
      <c r="AM157" s="1">
        <f t="shared" si="45"/>
        <v>3.5628724401403358</v>
      </c>
      <c r="AN157" s="1" t="b">
        <f t="shared" si="46"/>
        <v>0</v>
      </c>
      <c r="AO157" s="1">
        <v>9.4879999999999995</v>
      </c>
    </row>
    <row r="158" spans="1:41">
      <c r="A158" s="7">
        <v>155</v>
      </c>
      <c r="B158" s="9" t="s">
        <v>98</v>
      </c>
      <c r="C158" s="9" t="s">
        <v>50</v>
      </c>
      <c r="D158" s="9" t="s">
        <v>30</v>
      </c>
      <c r="E158" s="9" t="s">
        <v>31</v>
      </c>
      <c r="F158" s="2" t="b">
        <f t="shared" si="40"/>
        <v>0</v>
      </c>
      <c r="G158" s="2" t="b">
        <f t="shared" si="38"/>
        <v>0</v>
      </c>
      <c r="H158" s="1" t="s">
        <v>285</v>
      </c>
      <c r="M158" s="1">
        <f>PRODUCT(SUM(PRODUCT(R158,overview!$J$9),PRODUCT(W158,overview!$K$9),PRODUCT(AB158,overview!$L$9)),1/SUM(overview!$J$9:$L$9))</f>
        <v>0.72202439024390241</v>
      </c>
      <c r="N158" s="1">
        <f>PRODUCT(SUM(PRODUCT(S158,overview!$J$9),PRODUCT(X158,overview!$K$9),PRODUCT(AC158,overview!$L$9)),1/SUM(overview!$J$9:$L$9))</f>
        <v>2.2779756097560973</v>
      </c>
      <c r="O158" s="1">
        <f t="shared" si="34"/>
        <v>10</v>
      </c>
      <c r="P158" s="1">
        <f t="shared" si="35"/>
        <v>10</v>
      </c>
      <c r="Q158" s="1">
        <f t="shared" si="39"/>
        <v>0.31695878882619355</v>
      </c>
      <c r="R158" s="1">
        <v>0.33300000000000002</v>
      </c>
      <c r="S158" s="1">
        <v>2.6669999999999998</v>
      </c>
      <c r="T158" s="1">
        <v>3</v>
      </c>
      <c r="U158" s="1">
        <v>0</v>
      </c>
      <c r="V158" s="1">
        <f t="shared" si="36"/>
        <v>0</v>
      </c>
      <c r="W158" s="1">
        <v>0.94</v>
      </c>
      <c r="X158" s="1">
        <v>2.06</v>
      </c>
      <c r="Y158" s="1">
        <v>6</v>
      </c>
      <c r="Z158" s="1">
        <v>8</v>
      </c>
      <c r="AA158" s="1">
        <f t="shared" si="37"/>
        <v>0.60841423948220064</v>
      </c>
      <c r="AB158" s="1">
        <v>0.501</v>
      </c>
      <c r="AC158" s="1">
        <v>2.4990000000000001</v>
      </c>
      <c r="AD158" s="1">
        <v>1</v>
      </c>
      <c r="AE158" s="1">
        <v>2</v>
      </c>
      <c r="AF158" s="1">
        <f t="shared" si="33"/>
        <v>0.40096038415366142</v>
      </c>
      <c r="AH158" s="1">
        <f t="shared" si="41"/>
        <v>0.20572757312446457</v>
      </c>
      <c r="AI158" s="1">
        <f t="shared" si="42"/>
        <v>0.10778182890121189</v>
      </c>
      <c r="AJ158" s="1">
        <f t="shared" si="32"/>
        <v>0.44866545941264468</v>
      </c>
      <c r="AK158" s="1">
        <f t="shared" si="43"/>
        <v>31.916657848504201</v>
      </c>
      <c r="AL158" s="1" t="b">
        <f t="shared" si="44"/>
        <v>1</v>
      </c>
      <c r="AM158" s="1">
        <f t="shared" si="45"/>
        <v>2.9693054113064563</v>
      </c>
      <c r="AN158" s="1" t="b">
        <f t="shared" si="46"/>
        <v>0</v>
      </c>
      <c r="AO158" s="1">
        <v>9.4879999999999995</v>
      </c>
    </row>
    <row r="159" spans="1:41">
      <c r="A159" s="7">
        <v>156</v>
      </c>
      <c r="B159" s="9" t="s">
        <v>100</v>
      </c>
      <c r="C159" s="9" t="s">
        <v>73</v>
      </c>
      <c r="D159" s="9" t="s">
        <v>72</v>
      </c>
      <c r="E159" s="9" t="s">
        <v>73</v>
      </c>
      <c r="F159" s="2" t="b">
        <f t="shared" si="40"/>
        <v>1</v>
      </c>
      <c r="G159" s="2" t="b">
        <f t="shared" si="38"/>
        <v>1</v>
      </c>
      <c r="H159" s="2" t="s">
        <v>298</v>
      </c>
      <c r="I159" s="2"/>
      <c r="J159" s="2" t="s">
        <v>184</v>
      </c>
      <c r="M159" s="1">
        <f>PRODUCT(SUM(PRODUCT(R159,overview!$J$9),PRODUCT(W159,overview!$K$9),PRODUCT(AB159,overview!$L$9)),1/SUM(overview!$J$9:$L$9))</f>
        <v>0.33300000000000002</v>
      </c>
      <c r="N159" s="1">
        <f>PRODUCT(SUM(PRODUCT(S159,overview!$J$9),PRODUCT(X159,overview!$K$9),PRODUCT(AC159,overview!$L$9)),1/SUM(overview!$J$9:$L$9))</f>
        <v>2.6669999999999998</v>
      </c>
      <c r="O159" s="1">
        <f t="shared" si="34"/>
        <v>13</v>
      </c>
      <c r="P159" s="1">
        <f t="shared" si="35"/>
        <v>0</v>
      </c>
      <c r="Q159" s="1">
        <f t="shared" si="39"/>
        <v>0</v>
      </c>
      <c r="R159" s="1">
        <v>0.33300000000000002</v>
      </c>
      <c r="S159" s="1">
        <v>2.6669999999999998</v>
      </c>
      <c r="T159" s="1">
        <v>8</v>
      </c>
      <c r="U159" s="1">
        <v>0</v>
      </c>
      <c r="V159" s="1">
        <f t="shared" si="36"/>
        <v>0</v>
      </c>
      <c r="W159" s="1">
        <v>0.33300000000000002</v>
      </c>
      <c r="X159" s="1">
        <v>2.6669999999999998</v>
      </c>
      <c r="Y159" s="1">
        <v>4</v>
      </c>
      <c r="Z159" s="1">
        <v>0</v>
      </c>
      <c r="AA159" s="1">
        <f t="shared" si="37"/>
        <v>0</v>
      </c>
      <c r="AB159" s="1">
        <v>0.33300000000000002</v>
      </c>
      <c r="AC159" s="1">
        <v>2.6669999999999998</v>
      </c>
      <c r="AD159" s="1">
        <v>1</v>
      </c>
      <c r="AE159" s="1">
        <v>0</v>
      </c>
      <c r="AF159" s="1">
        <f t="shared" si="33"/>
        <v>0</v>
      </c>
      <c r="AH159" s="1">
        <f t="shared" si="41"/>
        <v>0.21093749999999997</v>
      </c>
      <c r="AI159" s="1">
        <f t="shared" si="42"/>
        <v>0.10377984494765168</v>
      </c>
      <c r="AJ159" s="1">
        <f t="shared" si="32"/>
        <v>0.44866545941264468</v>
      </c>
      <c r="AK159" s="1">
        <f t="shared" si="43"/>
        <v>32.084764768554749</v>
      </c>
      <c r="AL159" s="1" t="b">
        <f t="shared" si="44"/>
        <v>1</v>
      </c>
      <c r="AM159" s="1">
        <f t="shared" si="45"/>
        <v>2.8612536402981648</v>
      </c>
      <c r="AN159" s="1" t="b">
        <f t="shared" si="46"/>
        <v>0</v>
      </c>
      <c r="AO159" s="1">
        <v>9.4879999999999995</v>
      </c>
    </row>
    <row r="160" spans="1:41">
      <c r="A160" s="7">
        <v>157</v>
      </c>
      <c r="B160" s="9" t="s">
        <v>53</v>
      </c>
      <c r="C160" s="9" t="s">
        <v>33</v>
      </c>
      <c r="D160" s="9" t="s">
        <v>62</v>
      </c>
      <c r="E160" s="9" t="s">
        <v>48</v>
      </c>
      <c r="F160" s="2" t="b">
        <f t="shared" si="40"/>
        <v>1</v>
      </c>
      <c r="G160" s="2" t="b">
        <f t="shared" si="38"/>
        <v>0</v>
      </c>
      <c r="H160" s="1" t="s">
        <v>298</v>
      </c>
      <c r="M160" s="1">
        <f>PRODUCT(SUM(PRODUCT(R160,overview!$J$9),PRODUCT(W160,overview!$K$9),PRODUCT(AB160,overview!$L$9)),1/SUM(overview!$J$9:$L$9))</f>
        <v>1.0961951219512196</v>
      </c>
      <c r="N160" s="1">
        <f>PRODUCT(SUM(PRODUCT(S160,overview!$J$9),PRODUCT(X160,overview!$K$9),PRODUCT(AC160,overview!$L$9)),1/SUM(overview!$J$9:$L$9))</f>
        <v>1.9038048780487804</v>
      </c>
      <c r="O160" s="1">
        <f t="shared" si="34"/>
        <v>20</v>
      </c>
      <c r="P160" s="1">
        <f t="shared" si="35"/>
        <v>6</v>
      </c>
      <c r="Q160" s="1">
        <f t="shared" si="39"/>
        <v>0.17273752177923546</v>
      </c>
      <c r="R160" s="1">
        <v>0.97899999999999998</v>
      </c>
      <c r="S160" s="1">
        <v>2.0209999999999999</v>
      </c>
      <c r="T160" s="1">
        <v>9</v>
      </c>
      <c r="U160" s="1">
        <v>3</v>
      </c>
      <c r="V160" s="1">
        <f t="shared" si="36"/>
        <v>0.16147121886854693</v>
      </c>
      <c r="W160" s="1">
        <v>1.163</v>
      </c>
      <c r="X160" s="1">
        <v>1.837</v>
      </c>
      <c r="Y160" s="1">
        <v>10</v>
      </c>
      <c r="Z160" s="1">
        <v>2</v>
      </c>
      <c r="AA160" s="1">
        <f t="shared" si="37"/>
        <v>0.12661948829613501</v>
      </c>
      <c r="AB160" s="1">
        <v>1</v>
      </c>
      <c r="AC160" s="1">
        <v>2</v>
      </c>
      <c r="AD160" s="1">
        <v>1</v>
      </c>
      <c r="AE160" s="1">
        <v>1</v>
      </c>
      <c r="AF160" s="1">
        <f t="shared" si="33"/>
        <v>0.5</v>
      </c>
      <c r="AH160" s="1">
        <f t="shared" si="41"/>
        <v>0.22865129447101115</v>
      </c>
      <c r="AI160" s="1">
        <f t="shared" si="42"/>
        <v>0.10666017356285359</v>
      </c>
      <c r="AJ160" s="1">
        <f t="shared" si="32"/>
        <v>0.50121285627653123</v>
      </c>
      <c r="AK160" s="1">
        <f t="shared" si="43"/>
        <v>28.872261473023148</v>
      </c>
      <c r="AL160" s="1" t="b">
        <f t="shared" si="44"/>
        <v>1</v>
      </c>
      <c r="AM160" s="1">
        <f t="shared" si="45"/>
        <v>3.41768614508165</v>
      </c>
      <c r="AN160" s="1" t="b">
        <f t="shared" si="46"/>
        <v>0</v>
      </c>
      <c r="AO160" s="1">
        <v>9.4879999999999995</v>
      </c>
    </row>
    <row r="161" spans="1:41">
      <c r="A161" s="7">
        <v>158</v>
      </c>
      <c r="B161" s="9" t="s">
        <v>60</v>
      </c>
      <c r="C161" s="9" t="s">
        <v>61</v>
      </c>
      <c r="D161" s="9" t="s">
        <v>83</v>
      </c>
      <c r="E161" s="9" t="s">
        <v>61</v>
      </c>
      <c r="F161" s="2" t="b">
        <f t="shared" si="40"/>
        <v>0</v>
      </c>
      <c r="G161" s="2" t="b">
        <f t="shared" si="38"/>
        <v>0</v>
      </c>
      <c r="H161" s="1" t="s">
        <v>298</v>
      </c>
      <c r="M161" s="1">
        <f>PRODUCT(SUM(PRODUCT(R161,overview!$J$9),PRODUCT(W161,overview!$K$9),PRODUCT(AB161,overview!$L$9)),1/SUM(overview!$J$9:$L$9))</f>
        <v>0.94482926829268299</v>
      </c>
      <c r="N161" s="1">
        <f>PRODUCT(SUM(PRODUCT(S161,overview!$J$9),PRODUCT(X161,overview!$K$9),PRODUCT(AC161,overview!$L$9)),1/SUM(overview!$J$9:$L$9))</f>
        <v>2.0551707317073173</v>
      </c>
      <c r="O161" s="1">
        <f t="shared" si="34"/>
        <v>14</v>
      </c>
      <c r="P161" s="1">
        <f t="shared" si="35"/>
        <v>5</v>
      </c>
      <c r="Q161" s="1">
        <f t="shared" si="39"/>
        <v>0.16419026370131254</v>
      </c>
      <c r="R161" s="1">
        <v>1</v>
      </c>
      <c r="S161" s="1">
        <v>2</v>
      </c>
      <c r="T161" s="1">
        <v>8</v>
      </c>
      <c r="U161" s="1">
        <v>1</v>
      </c>
      <c r="V161" s="1">
        <f t="shared" si="36"/>
        <v>6.25E-2</v>
      </c>
      <c r="W161" s="1">
        <v>0.91300000000000003</v>
      </c>
      <c r="X161" s="1">
        <v>2.0870000000000002</v>
      </c>
      <c r="Y161" s="1">
        <v>5</v>
      </c>
      <c r="Z161" s="1">
        <v>4</v>
      </c>
      <c r="AA161" s="1">
        <f t="shared" si="37"/>
        <v>0.3499760421657882</v>
      </c>
      <c r="AB161" s="1">
        <v>1</v>
      </c>
      <c r="AC161" s="1">
        <v>2</v>
      </c>
      <c r="AD161" s="1">
        <v>1</v>
      </c>
      <c r="AE161" s="1">
        <v>0</v>
      </c>
      <c r="AF161" s="1">
        <f t="shared" si="33"/>
        <v>0</v>
      </c>
      <c r="AH161" s="1">
        <f t="shared" si="41"/>
        <v>0.24874036078662035</v>
      </c>
      <c r="AI161" s="1">
        <f t="shared" si="42"/>
        <v>0.1080669710806697</v>
      </c>
      <c r="AJ161" s="1">
        <f t="shared" si="32"/>
        <v>0.50121285627653123</v>
      </c>
      <c r="AK161" s="1">
        <f t="shared" si="43"/>
        <v>23.832091770092401</v>
      </c>
      <c r="AL161" s="1" t="b">
        <f t="shared" si="44"/>
        <v>1</v>
      </c>
      <c r="AM161" s="1">
        <f t="shared" si="45"/>
        <v>3.3517595452745104</v>
      </c>
      <c r="AN161" s="1" t="b">
        <f t="shared" si="46"/>
        <v>0</v>
      </c>
      <c r="AO161" s="1">
        <v>9.4879999999999995</v>
      </c>
    </row>
    <row r="162" spans="1:41">
      <c r="A162" s="7">
        <v>159</v>
      </c>
      <c r="B162" s="9" t="s">
        <v>45</v>
      </c>
      <c r="C162" s="9" t="s">
        <v>46</v>
      </c>
      <c r="D162" s="9" t="s">
        <v>45</v>
      </c>
      <c r="E162" s="9" t="s">
        <v>46</v>
      </c>
      <c r="F162" s="2" t="b">
        <f t="shared" si="40"/>
        <v>0</v>
      </c>
      <c r="G162" s="2" t="b">
        <f t="shared" si="38"/>
        <v>0</v>
      </c>
      <c r="H162" s="1" t="s">
        <v>298</v>
      </c>
      <c r="M162" s="1">
        <f>PRODUCT(SUM(PRODUCT(R162,overview!$J$9),PRODUCT(W162,overview!$K$9),PRODUCT(AB162,overview!$L$9)),1/SUM(overview!$J$9:$L$9))</f>
        <v>1.0329268292682927</v>
      </c>
      <c r="N162" s="1">
        <f>PRODUCT(SUM(PRODUCT(S162,overview!$J$9),PRODUCT(X162,overview!$K$9),PRODUCT(AC162,overview!$L$9)),1/SUM(overview!$J$9:$L$9))</f>
        <v>1.9670731707317075</v>
      </c>
      <c r="O162" s="1">
        <f t="shared" si="34"/>
        <v>12</v>
      </c>
      <c r="P162" s="1">
        <f t="shared" si="35"/>
        <v>0</v>
      </c>
      <c r="Q162" s="1">
        <f t="shared" si="39"/>
        <v>0</v>
      </c>
      <c r="R162" s="1">
        <v>1.0109999999999999</v>
      </c>
      <c r="S162" s="1">
        <v>1.9890000000000001</v>
      </c>
      <c r="T162" s="1">
        <v>5</v>
      </c>
      <c r="U162" s="1">
        <v>0</v>
      </c>
      <c r="V162" s="1">
        <f t="shared" si="36"/>
        <v>0</v>
      </c>
      <c r="W162" s="1">
        <v>1.046</v>
      </c>
      <c r="X162" s="1">
        <v>1.954</v>
      </c>
      <c r="Y162" s="1">
        <v>7</v>
      </c>
      <c r="Z162" s="1">
        <v>0</v>
      </c>
      <c r="AA162" s="1">
        <f t="shared" si="37"/>
        <v>0</v>
      </c>
      <c r="AB162" s="1">
        <v>1</v>
      </c>
      <c r="AC162" s="1">
        <v>2</v>
      </c>
      <c r="AD162" s="1">
        <v>0</v>
      </c>
      <c r="AE162" s="1">
        <v>0</v>
      </c>
      <c r="AF162" s="1" t="e">
        <f t="shared" si="33"/>
        <v>#DIV/0!</v>
      </c>
      <c r="AH162" s="1">
        <f t="shared" si="41"/>
        <v>0.24335482518520896</v>
      </c>
      <c r="AI162" s="1">
        <f t="shared" si="42"/>
        <v>0.10723341595201313</v>
      </c>
      <c r="AJ162" s="1">
        <f t="shared" si="32"/>
        <v>0.38898601398601401</v>
      </c>
      <c r="AK162" s="1">
        <f t="shared" si="43"/>
        <v>27.736374213416841</v>
      </c>
      <c r="AL162" s="1" t="b">
        <f t="shared" si="44"/>
        <v>1</v>
      </c>
      <c r="AM162" s="1">
        <f t="shared" si="45"/>
        <v>2.9237286371492299</v>
      </c>
      <c r="AN162" s="1" t="b">
        <f t="shared" si="46"/>
        <v>0</v>
      </c>
      <c r="AO162" s="1">
        <v>9.4879999999999995</v>
      </c>
    </row>
    <row r="163" spans="1:41">
      <c r="A163" s="7">
        <v>160</v>
      </c>
      <c r="B163" s="9" t="s">
        <v>62</v>
      </c>
      <c r="C163" s="9" t="s">
        <v>48</v>
      </c>
      <c r="D163" s="9" t="s">
        <v>49</v>
      </c>
      <c r="E163" s="9" t="s">
        <v>50</v>
      </c>
      <c r="F163" s="2" t="b">
        <f t="shared" si="40"/>
        <v>0</v>
      </c>
      <c r="G163" s="2" t="b">
        <f t="shared" si="38"/>
        <v>1</v>
      </c>
      <c r="H163" s="1" t="s">
        <v>298</v>
      </c>
      <c r="M163" s="1">
        <f>PRODUCT(SUM(PRODUCT(R163,overview!$J$9),PRODUCT(W163,overview!$K$9),PRODUCT(AB163,overview!$L$9)),1/SUM(overview!$J$9:$L$9))</f>
        <v>0.67768292682926834</v>
      </c>
      <c r="N163" s="1">
        <f>PRODUCT(SUM(PRODUCT(S163,overview!$J$9),PRODUCT(X163,overview!$K$9),PRODUCT(AC163,overview!$L$9)),1/SUM(overview!$J$9:$L$9))</f>
        <v>2.3223170731707317</v>
      </c>
      <c r="O163" s="1">
        <f t="shared" si="34"/>
        <v>13.7</v>
      </c>
      <c r="P163" s="1">
        <f t="shared" si="35"/>
        <v>20.3</v>
      </c>
      <c r="Q163" s="1">
        <f t="shared" si="39"/>
        <v>0.43239483749991869</v>
      </c>
      <c r="R163" s="1">
        <v>0.88300000000000001</v>
      </c>
      <c r="S163" s="1">
        <v>2.117</v>
      </c>
      <c r="T163" s="1">
        <v>6.7</v>
      </c>
      <c r="U163" s="1">
        <v>11.3</v>
      </c>
      <c r="V163" s="1">
        <f t="shared" si="36"/>
        <v>0.70346660650455795</v>
      </c>
      <c r="W163" s="1">
        <v>0.57399999999999995</v>
      </c>
      <c r="X163" s="1">
        <v>2.4260000000000002</v>
      </c>
      <c r="Y163" s="1">
        <v>7</v>
      </c>
      <c r="Z163" s="1">
        <v>8</v>
      </c>
      <c r="AA163" s="1">
        <f t="shared" si="37"/>
        <v>0.2704039571310799</v>
      </c>
      <c r="AB163" s="1">
        <v>0.499</v>
      </c>
      <c r="AC163" s="1">
        <v>2.5009999999999999</v>
      </c>
      <c r="AD163" s="1">
        <v>0</v>
      </c>
      <c r="AE163" s="1">
        <v>1</v>
      </c>
      <c r="AF163" s="1" t="e">
        <f t="shared" si="33"/>
        <v>#DIV/0!</v>
      </c>
      <c r="AH163" s="1">
        <f t="shared" si="41"/>
        <v>0.19829649750561926</v>
      </c>
      <c r="AI163" s="1">
        <f t="shared" si="42"/>
        <v>0.10677060069566194</v>
      </c>
      <c r="AJ163" s="1">
        <f t="shared" si="32"/>
        <v>0.28559741322217463</v>
      </c>
      <c r="AK163" s="1">
        <f t="shared" si="43"/>
        <v>26.278631806121112</v>
      </c>
      <c r="AL163" s="1" t="b">
        <f t="shared" si="44"/>
        <v>1</v>
      </c>
      <c r="AM163" s="1">
        <f t="shared" si="45"/>
        <v>2.7327067965832201</v>
      </c>
      <c r="AN163" s="1" t="b">
        <f t="shared" si="46"/>
        <v>0</v>
      </c>
      <c r="AO163" s="1">
        <v>9.4879999999999995</v>
      </c>
    </row>
    <row r="164" spans="1:41">
      <c r="A164" s="7">
        <v>161</v>
      </c>
      <c r="B164" s="9" t="s">
        <v>49</v>
      </c>
      <c r="C164" s="9" t="s">
        <v>50</v>
      </c>
      <c r="D164" s="9" t="s">
        <v>49</v>
      </c>
      <c r="E164" s="9" t="s">
        <v>50</v>
      </c>
      <c r="F164" s="2" t="b">
        <f t="shared" si="40"/>
        <v>0</v>
      </c>
      <c r="G164" s="2" t="b">
        <f t="shared" si="38"/>
        <v>0</v>
      </c>
      <c r="H164" s="1" t="s">
        <v>298</v>
      </c>
      <c r="M164" s="1">
        <f>PRODUCT(SUM(PRODUCT(R164,overview!$J$9),PRODUCT(W164,overview!$K$9),PRODUCT(AB164,overview!$L$9)),1/SUM(overview!$J$9:$L$9))</f>
        <v>0.37095121951219517</v>
      </c>
      <c r="N164" s="1">
        <f>PRODUCT(SUM(PRODUCT(S164,overview!$J$9),PRODUCT(X164,overview!$K$9),PRODUCT(AC164,overview!$L$9)),1/SUM(overview!$J$9:$L$9))</f>
        <v>2.6290487804878051</v>
      </c>
      <c r="O164" s="1">
        <f t="shared" si="34"/>
        <v>3.5</v>
      </c>
      <c r="P164" s="1">
        <f t="shared" si="35"/>
        <v>11.5</v>
      </c>
      <c r="Q164" s="1">
        <f t="shared" si="39"/>
        <v>0.46360483316258844</v>
      </c>
      <c r="R164" s="1">
        <v>0.316</v>
      </c>
      <c r="S164" s="1">
        <v>2.6840000000000002</v>
      </c>
      <c r="T164" s="1">
        <v>0</v>
      </c>
      <c r="U164" s="1">
        <v>3</v>
      </c>
      <c r="V164" s="1" t="e">
        <f t="shared" si="36"/>
        <v>#DIV/0!</v>
      </c>
      <c r="W164" s="1">
        <v>0.40200000000000002</v>
      </c>
      <c r="X164" s="1">
        <v>2.5979999999999999</v>
      </c>
      <c r="Y164" s="1">
        <v>3.5</v>
      </c>
      <c r="Z164" s="1">
        <v>8.5</v>
      </c>
      <c r="AA164" s="1">
        <f t="shared" si="37"/>
        <v>0.37578356977895083</v>
      </c>
      <c r="AB164" s="1">
        <v>0.33300000000000002</v>
      </c>
      <c r="AC164" s="1">
        <v>2.6669999999999998</v>
      </c>
      <c r="AD164" s="1">
        <v>0</v>
      </c>
      <c r="AE164" s="1">
        <v>0</v>
      </c>
      <c r="AF164" s="1" t="e">
        <f t="shared" si="33"/>
        <v>#DIV/0!</v>
      </c>
      <c r="AH164" s="1">
        <f t="shared" si="41"/>
        <v>0.20983828658729928</v>
      </c>
      <c r="AI164" s="1">
        <f t="shared" si="42"/>
        <v>0.12904720722459007</v>
      </c>
      <c r="AJ164" s="1">
        <f t="shared" si="32"/>
        <v>0.6397888168946485</v>
      </c>
      <c r="AK164" s="1">
        <f t="shared" si="43"/>
        <v>38.229616875370603</v>
      </c>
      <c r="AL164" s="1" t="b">
        <f t="shared" si="44"/>
        <v>1</v>
      </c>
      <c r="AM164" s="1">
        <f t="shared" si="45"/>
        <v>2.1325440212790889</v>
      </c>
      <c r="AN164" s="1" t="b">
        <f t="shared" si="46"/>
        <v>0</v>
      </c>
      <c r="AO164" s="1">
        <v>9.4879999999999995</v>
      </c>
    </row>
    <row r="165" spans="1:41">
      <c r="A165" s="7">
        <v>162</v>
      </c>
      <c r="B165" s="9" t="s">
        <v>45</v>
      </c>
      <c r="C165" s="9" t="s">
        <v>46</v>
      </c>
      <c r="D165" s="9" t="s">
        <v>45</v>
      </c>
      <c r="E165" s="9" t="s">
        <v>46</v>
      </c>
      <c r="F165" s="2" t="b">
        <f t="shared" si="40"/>
        <v>0</v>
      </c>
      <c r="G165" s="2" t="b">
        <f t="shared" si="38"/>
        <v>0</v>
      </c>
      <c r="H165" s="1" t="s">
        <v>298</v>
      </c>
      <c r="M165" s="1">
        <f>PRODUCT(SUM(PRODUCT(R165,overview!$J$9),PRODUCT(W165,overview!$K$9),PRODUCT(AB165,overview!$L$9)),1/SUM(overview!$J$9:$L$9))</f>
        <v>1.009609756097561</v>
      </c>
      <c r="N165" s="1">
        <f>PRODUCT(SUM(PRODUCT(S165,overview!$J$9),PRODUCT(X165,overview!$K$9),PRODUCT(AC165,overview!$L$9)),1/SUM(overview!$J$9:$L$9))</f>
        <v>1.9903902439024392</v>
      </c>
      <c r="O165" s="1">
        <f t="shared" si="34"/>
        <v>9</v>
      </c>
      <c r="P165" s="1">
        <f t="shared" si="35"/>
        <v>0</v>
      </c>
      <c r="Q165" s="1">
        <f t="shared" si="39"/>
        <v>0</v>
      </c>
      <c r="R165" s="1">
        <v>1.004</v>
      </c>
      <c r="S165" s="1">
        <v>1.996</v>
      </c>
      <c r="T165" s="1">
        <v>5</v>
      </c>
      <c r="U165" s="1">
        <v>0</v>
      </c>
      <c r="V165" s="1">
        <f t="shared" si="36"/>
        <v>0</v>
      </c>
      <c r="W165" s="1">
        <v>1.0129999999999999</v>
      </c>
      <c r="X165" s="1">
        <v>1.9870000000000001</v>
      </c>
      <c r="Y165" s="1">
        <v>4</v>
      </c>
      <c r="Z165" s="1">
        <v>0</v>
      </c>
      <c r="AA165" s="1">
        <f t="shared" si="37"/>
        <v>0</v>
      </c>
      <c r="AB165" s="1">
        <v>1</v>
      </c>
      <c r="AC165" s="1">
        <v>2</v>
      </c>
      <c r="AD165" s="1">
        <v>0</v>
      </c>
      <c r="AE165" s="1">
        <v>0</v>
      </c>
      <c r="AF165" s="1" t="e">
        <f t="shared" si="33"/>
        <v>#DIV/0!</v>
      </c>
      <c r="AH165" s="1">
        <f t="shared" si="41"/>
        <v>0.22744588059627893</v>
      </c>
      <c r="AI165" s="1">
        <f t="shared" si="42"/>
        <v>0.11856522620677407</v>
      </c>
      <c r="AJ165" s="1">
        <f t="shared" si="32"/>
        <v>0.48444515715202058</v>
      </c>
      <c r="AK165" s="1">
        <f t="shared" si="43"/>
        <v>56.511124260107373</v>
      </c>
      <c r="AL165" s="1" t="b">
        <f t="shared" si="44"/>
        <v>1</v>
      </c>
      <c r="AM165" s="1">
        <f t="shared" si="45"/>
        <v>1.7552113638429163</v>
      </c>
      <c r="AN165" s="1" t="b">
        <f t="shared" si="46"/>
        <v>0</v>
      </c>
      <c r="AO165" s="1">
        <v>9.4879999999999995</v>
      </c>
    </row>
    <row r="166" spans="1:41">
      <c r="A166" s="7">
        <v>163</v>
      </c>
      <c r="B166" s="9" t="s">
        <v>89</v>
      </c>
      <c r="C166" s="9" t="s">
        <v>70</v>
      </c>
      <c r="D166" s="9" t="s">
        <v>89</v>
      </c>
      <c r="E166" s="9" t="s">
        <v>70</v>
      </c>
      <c r="F166" s="2" t="b">
        <f t="shared" si="40"/>
        <v>0</v>
      </c>
      <c r="G166" s="2" t="b">
        <f t="shared" si="38"/>
        <v>0</v>
      </c>
      <c r="H166" s="1" t="s">
        <v>298</v>
      </c>
      <c r="M166" s="1">
        <f>PRODUCT(SUM(PRODUCT(R166,overview!$J$9),PRODUCT(W166,overview!$K$9),PRODUCT(AB166,overview!$L$9)),1/SUM(overview!$J$9:$L$9))</f>
        <v>1</v>
      </c>
      <c r="N166" s="1">
        <f>PRODUCT(SUM(PRODUCT(S166,overview!$J$9),PRODUCT(X166,overview!$K$9),PRODUCT(AC166,overview!$L$9)),1/SUM(overview!$J$9:$L$9))</f>
        <v>2</v>
      </c>
      <c r="O166" s="1">
        <f t="shared" si="34"/>
        <v>11</v>
      </c>
      <c r="P166" s="1">
        <f t="shared" si="35"/>
        <v>0</v>
      </c>
      <c r="Q166" s="1">
        <f t="shared" si="39"/>
        <v>0</v>
      </c>
      <c r="R166" s="1">
        <v>1</v>
      </c>
      <c r="S166" s="1">
        <v>2</v>
      </c>
      <c r="T166" s="1">
        <v>7</v>
      </c>
      <c r="U166" s="1">
        <v>0</v>
      </c>
      <c r="V166" s="1">
        <f t="shared" si="36"/>
        <v>0</v>
      </c>
      <c r="W166" s="1">
        <v>1</v>
      </c>
      <c r="X166" s="1">
        <v>2</v>
      </c>
      <c r="Y166" s="1">
        <v>4</v>
      </c>
      <c r="Z166" s="1">
        <v>0</v>
      </c>
      <c r="AA166" s="1">
        <f t="shared" si="37"/>
        <v>0</v>
      </c>
      <c r="AB166" s="1">
        <v>1</v>
      </c>
      <c r="AC166" s="1">
        <v>2</v>
      </c>
      <c r="AD166" s="1">
        <v>0</v>
      </c>
      <c r="AE166" s="1">
        <v>0</v>
      </c>
      <c r="AF166" s="1" t="e">
        <f t="shared" si="33"/>
        <v>#DIV/0!</v>
      </c>
      <c r="AH166" s="1">
        <f t="shared" si="41"/>
        <v>0.18752736900949155</v>
      </c>
      <c r="AI166" s="1">
        <f t="shared" si="42"/>
        <v>0.11075843361274297</v>
      </c>
      <c r="AJ166" s="1">
        <f t="shared" si="32"/>
        <v>0.86552653156846682</v>
      </c>
      <c r="AK166" s="1">
        <f t="shared" si="43"/>
        <v>96.240343835398477</v>
      </c>
      <c r="AL166" s="1" t="b">
        <f t="shared" si="44"/>
        <v>1</v>
      </c>
      <c r="AM166" s="1">
        <f t="shared" si="45"/>
        <v>2.6940254860727029</v>
      </c>
      <c r="AN166" s="1" t="b">
        <f t="shared" si="46"/>
        <v>0</v>
      </c>
      <c r="AO166" s="1">
        <v>9.4879999999999995</v>
      </c>
    </row>
    <row r="167" spans="1:41">
      <c r="A167" s="7">
        <v>164</v>
      </c>
      <c r="B167" s="9" t="s">
        <v>45</v>
      </c>
      <c r="C167" s="9" t="s">
        <v>46</v>
      </c>
      <c r="D167" s="9" t="s">
        <v>45</v>
      </c>
      <c r="E167" s="9" t="s">
        <v>46</v>
      </c>
      <c r="F167" s="2" t="b">
        <f t="shared" si="40"/>
        <v>0</v>
      </c>
      <c r="G167" s="2" t="b">
        <f t="shared" si="38"/>
        <v>0</v>
      </c>
      <c r="H167" s="1" t="s">
        <v>298</v>
      </c>
      <c r="M167" s="1">
        <f>PRODUCT(SUM(PRODUCT(R167,overview!$J$9),PRODUCT(W167,overview!$K$9),PRODUCT(AB167,overview!$L$9)),1/SUM(overview!$J$9:$L$9))</f>
        <v>1.0137073170731707</v>
      </c>
      <c r="N167" s="1">
        <f>PRODUCT(SUM(PRODUCT(S167,overview!$J$9),PRODUCT(X167,overview!$K$9),PRODUCT(AC167,overview!$L$9)),1/SUM(overview!$J$9:$L$9))</f>
        <v>1.9862926829268295</v>
      </c>
      <c r="O167" s="1">
        <f t="shared" si="34"/>
        <v>9</v>
      </c>
      <c r="P167" s="1">
        <f t="shared" si="35"/>
        <v>0</v>
      </c>
      <c r="Q167" s="1">
        <f t="shared" si="39"/>
        <v>0</v>
      </c>
      <c r="R167" s="1">
        <v>1.016</v>
      </c>
      <c r="S167" s="1">
        <v>1.984</v>
      </c>
      <c r="T167" s="1">
        <v>5</v>
      </c>
      <c r="U167" s="1">
        <v>0</v>
      </c>
      <c r="V167" s="1">
        <f t="shared" si="36"/>
        <v>0</v>
      </c>
      <c r="W167" s="1">
        <v>1.0129999999999999</v>
      </c>
      <c r="X167" s="1">
        <v>1.9870000000000001</v>
      </c>
      <c r="Y167" s="1">
        <v>4</v>
      </c>
      <c r="Z167" s="1">
        <v>0</v>
      </c>
      <c r="AA167" s="1">
        <f t="shared" si="37"/>
        <v>0</v>
      </c>
      <c r="AB167" s="1">
        <v>1</v>
      </c>
      <c r="AC167" s="1">
        <v>2</v>
      </c>
      <c r="AD167" s="1">
        <v>0</v>
      </c>
      <c r="AE167" s="1">
        <v>0</v>
      </c>
      <c r="AF167" s="1" t="e">
        <f t="shared" si="33"/>
        <v>#DIV/0!</v>
      </c>
      <c r="AH167" s="1">
        <f t="shared" si="41"/>
        <v>0.20835761258636476</v>
      </c>
      <c r="AI167" s="1">
        <f t="shared" si="42"/>
        <v>0.11503137597140835</v>
      </c>
      <c r="AJ167" s="1">
        <f t="shared" si="32"/>
        <v>0.86552653156846671</v>
      </c>
      <c r="AK167" s="1">
        <f t="shared" si="43"/>
        <v>147.21951031586605</v>
      </c>
      <c r="AL167" s="1" t="b">
        <f t="shared" si="44"/>
        <v>1</v>
      </c>
      <c r="AM167" s="1">
        <f t="shared" si="45"/>
        <v>4.2701088568786112</v>
      </c>
      <c r="AN167" s="1" t="b">
        <f t="shared" si="46"/>
        <v>0</v>
      </c>
      <c r="AO167" s="1">
        <v>9.4879999999999995</v>
      </c>
    </row>
    <row r="168" spans="1:41">
      <c r="A168" s="7">
        <v>165</v>
      </c>
      <c r="B168" s="9" t="s">
        <v>28</v>
      </c>
      <c r="C168" s="9" t="s">
        <v>29</v>
      </c>
      <c r="D168" s="9" t="s">
        <v>90</v>
      </c>
      <c r="E168" s="9" t="s">
        <v>91</v>
      </c>
      <c r="F168" s="2" t="b">
        <f t="shared" si="40"/>
        <v>1</v>
      </c>
      <c r="G168" s="2" t="b">
        <f t="shared" si="38"/>
        <v>1</v>
      </c>
      <c r="H168" s="1" t="s">
        <v>298</v>
      </c>
      <c r="M168" s="1">
        <f>PRODUCT(SUM(PRODUCT(R168,overview!$J$9),PRODUCT(W168,overview!$K$9),PRODUCT(AB168,overview!$L$9)),1/SUM(overview!$J$9:$L$9))</f>
        <v>0.40834146341463418</v>
      </c>
      <c r="N168" s="1">
        <f>PRODUCT(SUM(PRODUCT(S168,overview!$J$9),PRODUCT(X168,overview!$K$9),PRODUCT(AC168,overview!$L$9)),1/SUM(overview!$J$9:$L$9))</f>
        <v>2.5916585365853662</v>
      </c>
      <c r="O168" s="1">
        <f t="shared" si="34"/>
        <v>8</v>
      </c>
      <c r="P168" s="1">
        <f t="shared" si="35"/>
        <v>10</v>
      </c>
      <c r="Q168" s="1">
        <f t="shared" si="39"/>
        <v>0.19694987671516495</v>
      </c>
      <c r="R168" s="1">
        <v>0.65100000000000002</v>
      </c>
      <c r="S168" s="1">
        <v>2.3490000000000002</v>
      </c>
      <c r="T168" s="1">
        <v>6</v>
      </c>
      <c r="U168" s="1">
        <v>1</v>
      </c>
      <c r="V168" s="1">
        <f t="shared" si="36"/>
        <v>4.6189868028948484E-2</v>
      </c>
      <c r="W168" s="1">
        <v>0.28699999999999998</v>
      </c>
      <c r="X168" s="1">
        <v>2.7130000000000001</v>
      </c>
      <c r="Y168" s="1">
        <v>2</v>
      </c>
      <c r="Z168" s="1">
        <v>8</v>
      </c>
      <c r="AA168" s="1">
        <f t="shared" si="37"/>
        <v>0.42314780685587905</v>
      </c>
      <c r="AB168" s="1">
        <v>0.16600000000000001</v>
      </c>
      <c r="AC168" s="1">
        <v>2.8340000000000001</v>
      </c>
      <c r="AD168" s="1">
        <v>0</v>
      </c>
      <c r="AE168" s="1">
        <v>1</v>
      </c>
      <c r="AF168" s="1" t="e">
        <f t="shared" si="33"/>
        <v>#DIV/0!</v>
      </c>
      <c r="AH168" s="1">
        <f t="shared" si="41"/>
        <v>0.22445753708072155</v>
      </c>
      <c r="AI168" s="1">
        <f t="shared" si="42"/>
        <v>5.2108194112967389E-2</v>
      </c>
      <c r="AJ168" s="1">
        <f t="shared" si="32"/>
        <v>0.85064177362893834</v>
      </c>
      <c r="AK168" s="1">
        <f t="shared" si="43"/>
        <v>161.96445608075243</v>
      </c>
      <c r="AL168" s="1" t="b">
        <f t="shared" si="44"/>
        <v>1</v>
      </c>
      <c r="AM168" s="1">
        <f t="shared" si="45"/>
        <v>5.0212844227234097</v>
      </c>
      <c r="AN168" s="1" t="b">
        <f t="shared" si="46"/>
        <v>0</v>
      </c>
      <c r="AO168" s="1">
        <v>9.4879999999999995</v>
      </c>
    </row>
    <row r="169" spans="1:41">
      <c r="A169" s="7">
        <v>166</v>
      </c>
      <c r="B169" s="9" t="s">
        <v>85</v>
      </c>
      <c r="C169" s="9" t="s">
        <v>86</v>
      </c>
      <c r="D169" s="9" t="s">
        <v>85</v>
      </c>
      <c r="E169" s="9" t="s">
        <v>86</v>
      </c>
      <c r="F169" s="2" t="b">
        <f t="shared" si="40"/>
        <v>0</v>
      </c>
      <c r="G169" s="2" t="b">
        <f t="shared" si="38"/>
        <v>0</v>
      </c>
      <c r="H169" s="1" t="s">
        <v>298</v>
      </c>
      <c r="M169" s="1">
        <f>PRODUCT(SUM(PRODUCT(R169,overview!$J$9),PRODUCT(W169,overview!$K$9),PRODUCT(AB169,overview!$L$9)),1/SUM(overview!$J$9:$L$9))</f>
        <v>1.8390243902439027E-2</v>
      </c>
      <c r="N169" s="1">
        <f>PRODUCT(SUM(PRODUCT(S169,overview!$J$9),PRODUCT(X169,overview!$K$9),PRODUCT(AC169,overview!$L$9)),1/SUM(overview!$J$9:$L$9))</f>
        <v>2.9816097560975612</v>
      </c>
      <c r="O169" s="1">
        <f t="shared" si="34"/>
        <v>0</v>
      </c>
      <c r="P169" s="1">
        <f t="shared" si="35"/>
        <v>2</v>
      </c>
      <c r="Q169" s="1" t="e">
        <f t="shared" si="39"/>
        <v>#DIV/0!</v>
      </c>
      <c r="R169" s="1">
        <v>0</v>
      </c>
      <c r="S169" s="1">
        <v>3</v>
      </c>
      <c r="T169" s="1">
        <v>0</v>
      </c>
      <c r="U169" s="1">
        <v>0</v>
      </c>
      <c r="V169" s="1" t="e">
        <f t="shared" si="36"/>
        <v>#DIV/0!</v>
      </c>
      <c r="W169" s="1">
        <v>2.9000000000000001E-2</v>
      </c>
      <c r="X169" s="1">
        <v>2.9710000000000001</v>
      </c>
      <c r="Y169" s="1">
        <v>0</v>
      </c>
      <c r="Z169" s="1">
        <v>2</v>
      </c>
      <c r="AA169" s="1" t="e">
        <f t="shared" si="37"/>
        <v>#DIV/0!</v>
      </c>
      <c r="AB169" s="1">
        <v>0</v>
      </c>
      <c r="AC169" s="1">
        <v>3</v>
      </c>
      <c r="AD169" s="1">
        <v>0</v>
      </c>
      <c r="AE169" s="1">
        <v>0</v>
      </c>
      <c r="AF169" s="1" t="e">
        <f t="shared" si="33"/>
        <v>#DIV/0!</v>
      </c>
      <c r="AH169" s="1">
        <f t="shared" si="41"/>
        <v>0.19854877583391489</v>
      </c>
      <c r="AI169" s="1">
        <f t="shared" si="42"/>
        <v>3.9612916570832296E-2</v>
      </c>
      <c r="AJ169" s="1">
        <f t="shared" si="32"/>
        <v>0.95320049514834493</v>
      </c>
      <c r="AK169" s="1">
        <f t="shared" si="43"/>
        <v>146.56384523785357</v>
      </c>
      <c r="AL169" s="1" t="b">
        <f t="shared" si="44"/>
        <v>1</v>
      </c>
      <c r="AM169" s="1">
        <f t="shared" si="45"/>
        <v>5.7697832492719616</v>
      </c>
      <c r="AN169" s="1" t="b">
        <f t="shared" si="46"/>
        <v>0</v>
      </c>
      <c r="AO169" s="1">
        <v>9.4879999999999995</v>
      </c>
    </row>
    <row r="170" spans="1:41">
      <c r="A170" s="7">
        <v>167</v>
      </c>
      <c r="B170" s="9" t="s">
        <v>32</v>
      </c>
      <c r="C170" s="9" t="s">
        <v>33</v>
      </c>
      <c r="D170" s="9" t="s">
        <v>30</v>
      </c>
      <c r="E170" s="9" t="s">
        <v>31</v>
      </c>
      <c r="F170" s="2" t="b">
        <f t="shared" si="40"/>
        <v>0</v>
      </c>
      <c r="G170" s="2" t="b">
        <f t="shared" si="38"/>
        <v>0</v>
      </c>
      <c r="H170" s="1" t="s">
        <v>298</v>
      </c>
      <c r="K170" s="2" t="s">
        <v>34</v>
      </c>
      <c r="L170" s="2" t="s">
        <v>215</v>
      </c>
      <c r="M170" s="1">
        <f>PRODUCT(SUM(PRODUCT(R170,overview!$J$9),PRODUCT(W170,overview!$K$9),PRODUCT(AB170,overview!$L$9)),1/SUM(overview!$J$9:$L$9))</f>
        <v>0.99863414634146352</v>
      </c>
      <c r="N170" s="1">
        <f>PRODUCT(SUM(PRODUCT(S170,overview!$J$9),PRODUCT(X170,overview!$K$9),PRODUCT(AC170,overview!$L$9)),1/SUM(overview!$J$9:$L$9))</f>
        <v>2.0013658536585366</v>
      </c>
      <c r="O170" s="1">
        <f t="shared" si="34"/>
        <v>16</v>
      </c>
      <c r="P170" s="1">
        <f t="shared" si="35"/>
        <v>4</v>
      </c>
      <c r="Q170" s="1">
        <f t="shared" si="39"/>
        <v>0.12474407721556012</v>
      </c>
      <c r="R170" s="1">
        <v>0.996</v>
      </c>
      <c r="S170" s="1">
        <v>2.004</v>
      </c>
      <c r="T170" s="1">
        <v>6</v>
      </c>
      <c r="U170" s="1">
        <v>1</v>
      </c>
      <c r="V170" s="1">
        <f t="shared" si="36"/>
        <v>8.2834331337325345E-2</v>
      </c>
      <c r="W170" s="1">
        <v>1</v>
      </c>
      <c r="X170" s="1">
        <v>2</v>
      </c>
      <c r="Y170" s="1">
        <v>10</v>
      </c>
      <c r="Z170" s="1">
        <v>2</v>
      </c>
      <c r="AA170" s="1">
        <f t="shared" si="37"/>
        <v>0.1</v>
      </c>
      <c r="AB170" s="1">
        <v>1</v>
      </c>
      <c r="AC170" s="1">
        <v>2</v>
      </c>
      <c r="AD170" s="1">
        <v>0</v>
      </c>
      <c r="AE170" s="1">
        <v>1</v>
      </c>
      <c r="AF170" s="1" t="e">
        <f t="shared" si="33"/>
        <v>#DIV/0!</v>
      </c>
      <c r="AH170" s="1">
        <f t="shared" si="41"/>
        <v>0.21033366671039758</v>
      </c>
      <c r="AI170" s="1">
        <f t="shared" si="42"/>
        <v>7.9938066799380675E-2</v>
      </c>
      <c r="AJ170" s="1">
        <f t="shared" si="32"/>
        <v>0.45066204287515765</v>
      </c>
      <c r="AK170" s="1">
        <f t="shared" si="43"/>
        <v>129.42850810986025</v>
      </c>
      <c r="AL170" s="1" t="b">
        <f t="shared" si="44"/>
        <v>1</v>
      </c>
      <c r="AM170" s="1">
        <f t="shared" si="45"/>
        <v>5.7681315397407902</v>
      </c>
      <c r="AN170" s="1" t="b">
        <f t="shared" si="46"/>
        <v>0</v>
      </c>
      <c r="AO170" s="1">
        <v>9.4879999999999995</v>
      </c>
    </row>
    <row r="171" spans="1:41">
      <c r="A171" s="7">
        <v>168</v>
      </c>
      <c r="B171" s="9" t="s">
        <v>74</v>
      </c>
      <c r="C171" s="9" t="s">
        <v>1</v>
      </c>
      <c r="D171" s="9" t="s">
        <v>75</v>
      </c>
      <c r="E171" s="9" t="s">
        <v>1</v>
      </c>
      <c r="F171" s="2" t="b">
        <f t="shared" si="40"/>
        <v>1</v>
      </c>
      <c r="G171" s="2" t="b">
        <f t="shared" si="38"/>
        <v>1</v>
      </c>
      <c r="H171" s="1" t="s">
        <v>298</v>
      </c>
      <c r="M171" s="1">
        <f>PRODUCT(SUM(PRODUCT(R171,overview!$J$9),PRODUCT(W171,overview!$K$9),PRODUCT(AB171,overview!$L$9)),1/SUM(overview!$J$9:$L$9))</f>
        <v>0.99009756097560986</v>
      </c>
      <c r="N171" s="1">
        <f>PRODUCT(SUM(PRODUCT(S171,overview!$J$9),PRODUCT(X171,overview!$K$9),PRODUCT(AC171,overview!$L$9)),1/SUM(overview!$J$9:$L$9))</f>
        <v>2.00990243902439</v>
      </c>
      <c r="O171" s="1">
        <f t="shared" si="34"/>
        <v>13.8</v>
      </c>
      <c r="P171" s="1">
        <f t="shared" si="35"/>
        <v>4.2</v>
      </c>
      <c r="Q171" s="1">
        <f t="shared" si="39"/>
        <v>0.14992470999895538</v>
      </c>
      <c r="R171" s="1">
        <v>1.121</v>
      </c>
      <c r="S171" s="1">
        <v>1.879</v>
      </c>
      <c r="T171" s="1">
        <v>6</v>
      </c>
      <c r="U171" s="1">
        <v>0</v>
      </c>
      <c r="V171" s="1">
        <f t="shared" si="36"/>
        <v>0</v>
      </c>
      <c r="W171" s="1">
        <v>0.91700000000000004</v>
      </c>
      <c r="X171" s="1">
        <v>2.0830000000000002</v>
      </c>
      <c r="Y171" s="1">
        <v>6.8</v>
      </c>
      <c r="Z171" s="1">
        <v>4.2</v>
      </c>
      <c r="AA171" s="1">
        <f t="shared" si="37"/>
        <v>0.2719070345372907</v>
      </c>
      <c r="AB171" s="1">
        <v>1.0580000000000001</v>
      </c>
      <c r="AC171" s="1">
        <v>1.9419999999999999</v>
      </c>
      <c r="AD171" s="1">
        <v>1</v>
      </c>
      <c r="AE171" s="1">
        <v>0</v>
      </c>
      <c r="AF171" s="1">
        <f t="shared" si="33"/>
        <v>0</v>
      </c>
      <c r="AH171" s="1">
        <f t="shared" si="41"/>
        <v>0.20168619055330358</v>
      </c>
      <c r="AI171" s="1">
        <f t="shared" si="42"/>
        <v>9.3944309272776416E-2</v>
      </c>
      <c r="AJ171" s="1">
        <f t="shared" si="32"/>
        <v>0.60088272383354357</v>
      </c>
      <c r="AK171" s="1">
        <f t="shared" si="43"/>
        <v>63.503147317652122</v>
      </c>
      <c r="AL171" s="1" t="b">
        <f t="shared" si="44"/>
        <v>1</v>
      </c>
      <c r="AM171" s="1">
        <f t="shared" si="45"/>
        <v>2.6374259629078636</v>
      </c>
      <c r="AN171" s="1" t="b">
        <f t="shared" si="46"/>
        <v>0</v>
      </c>
      <c r="AO171" s="1">
        <v>9.4879999999999995</v>
      </c>
    </row>
    <row r="172" spans="1:41">
      <c r="A172" s="7">
        <v>169</v>
      </c>
      <c r="B172" s="9" t="s">
        <v>51</v>
      </c>
      <c r="C172" s="9" t="s">
        <v>52</v>
      </c>
      <c r="D172" s="9" t="s">
        <v>51</v>
      </c>
      <c r="E172" s="9" t="s">
        <v>52</v>
      </c>
      <c r="F172" s="2" t="b">
        <f t="shared" si="40"/>
        <v>0</v>
      </c>
      <c r="G172" s="2" t="b">
        <f t="shared" si="38"/>
        <v>0</v>
      </c>
      <c r="H172" s="1" t="s">
        <v>298</v>
      </c>
      <c r="J172" s="3"/>
      <c r="M172" s="1">
        <f>PRODUCT(SUM(PRODUCT(R172,overview!$J$9),PRODUCT(W172,overview!$K$9),PRODUCT(AB172,overview!$L$9)),1/SUM(overview!$J$9:$L$9))</f>
        <v>0.33300000000000002</v>
      </c>
      <c r="N172" s="1">
        <f>PRODUCT(SUM(PRODUCT(S172,overview!$J$9),PRODUCT(X172,overview!$K$9),PRODUCT(AC172,overview!$L$9)),1/SUM(overview!$J$9:$L$9))</f>
        <v>2.6669999999999998</v>
      </c>
      <c r="O172" s="1">
        <f t="shared" si="34"/>
        <v>7</v>
      </c>
      <c r="P172" s="1">
        <f t="shared" si="35"/>
        <v>0</v>
      </c>
      <c r="Q172" s="1">
        <f t="shared" si="39"/>
        <v>0</v>
      </c>
      <c r="R172" s="1">
        <v>0.33300000000000002</v>
      </c>
      <c r="S172" s="1">
        <v>2.6669999999999998</v>
      </c>
      <c r="T172" s="1">
        <v>3</v>
      </c>
      <c r="U172" s="1">
        <v>0</v>
      </c>
      <c r="V172" s="1">
        <f t="shared" si="36"/>
        <v>0</v>
      </c>
      <c r="W172" s="1">
        <v>0.33300000000000002</v>
      </c>
      <c r="X172" s="1">
        <v>2.6669999999999998</v>
      </c>
      <c r="Y172" s="1">
        <v>4</v>
      </c>
      <c r="Z172" s="1">
        <v>0</v>
      </c>
      <c r="AA172" s="1">
        <f t="shared" si="37"/>
        <v>0</v>
      </c>
      <c r="AB172" s="1">
        <v>0.33300000000000002</v>
      </c>
      <c r="AC172" s="1">
        <v>2.6669999999999998</v>
      </c>
      <c r="AD172" s="1">
        <v>0</v>
      </c>
      <c r="AE172" s="1">
        <v>0</v>
      </c>
      <c r="AF172" s="1" t="e">
        <f t="shared" si="33"/>
        <v>#DIV/0!</v>
      </c>
      <c r="AH172" s="1">
        <f t="shared" si="41"/>
        <v>0.18521142062854579</v>
      </c>
      <c r="AI172" s="1">
        <f t="shared" si="42"/>
        <v>0.10275431847094707</v>
      </c>
      <c r="AJ172" s="1">
        <f t="shared" si="32"/>
        <v>0.60088272383354357</v>
      </c>
      <c r="AK172" s="1">
        <f t="shared" si="43"/>
        <v>23.66662315054705</v>
      </c>
      <c r="AL172" s="1" t="b">
        <f t="shared" si="44"/>
        <v>1</v>
      </c>
      <c r="AM172" s="1">
        <f t="shared" si="45"/>
        <v>1.3971732302740461</v>
      </c>
      <c r="AN172" s="1" t="b">
        <f t="shared" si="46"/>
        <v>0</v>
      </c>
      <c r="AO172" s="1">
        <v>9.4879999999999995</v>
      </c>
    </row>
    <row r="173" spans="1:41">
      <c r="A173" s="7">
        <v>170</v>
      </c>
      <c r="B173" s="9" t="s">
        <v>30</v>
      </c>
      <c r="C173" s="9" t="s">
        <v>31</v>
      </c>
      <c r="D173" s="9" t="s">
        <v>30</v>
      </c>
      <c r="E173" s="9" t="s">
        <v>31</v>
      </c>
      <c r="F173" s="2" t="b">
        <f t="shared" si="40"/>
        <v>0</v>
      </c>
      <c r="G173" s="2" t="b">
        <f t="shared" si="38"/>
        <v>0</v>
      </c>
      <c r="H173" s="1" t="s">
        <v>298</v>
      </c>
      <c r="J173" s="4"/>
      <c r="M173" s="1">
        <f>PRODUCT(SUM(PRODUCT(R173,overview!$J$9),PRODUCT(W173,overview!$K$9),PRODUCT(AB173,overview!$L$9)),1/SUM(overview!$J$9:$L$9))</f>
        <v>0.96258536585365839</v>
      </c>
      <c r="N173" s="1">
        <f>PRODUCT(SUM(PRODUCT(S173,overview!$J$9),PRODUCT(X173,overview!$K$9),PRODUCT(AC173,overview!$L$9)),1/SUM(overview!$J$9:$L$9))</f>
        <v>2.0374146341463417</v>
      </c>
      <c r="O173" s="1">
        <f t="shared" si="34"/>
        <v>14</v>
      </c>
      <c r="P173" s="1">
        <f t="shared" si="35"/>
        <v>6</v>
      </c>
      <c r="Q173" s="1">
        <f t="shared" si="39"/>
        <v>0.20248042713146736</v>
      </c>
      <c r="R173" s="1">
        <v>1</v>
      </c>
      <c r="S173" s="1">
        <v>2</v>
      </c>
      <c r="T173" s="1">
        <v>6</v>
      </c>
      <c r="U173" s="1">
        <v>1</v>
      </c>
      <c r="V173" s="1">
        <f t="shared" si="36"/>
        <v>8.3333333333333329E-2</v>
      </c>
      <c r="W173" s="1">
        <v>0.94099999999999995</v>
      </c>
      <c r="X173" s="1">
        <v>2.0590000000000002</v>
      </c>
      <c r="Y173" s="1">
        <v>8</v>
      </c>
      <c r="Z173" s="1">
        <v>5</v>
      </c>
      <c r="AA173" s="1">
        <f t="shared" si="37"/>
        <v>0.2856362311801845</v>
      </c>
      <c r="AB173" s="1">
        <v>1</v>
      </c>
      <c r="AC173" s="1">
        <v>2</v>
      </c>
      <c r="AD173" s="1">
        <v>0</v>
      </c>
      <c r="AE173" s="1">
        <v>0</v>
      </c>
      <c r="AF173" s="1" t="e">
        <f t="shared" si="33"/>
        <v>#DIV/0!</v>
      </c>
      <c r="AH173" s="1">
        <f t="shared" si="41"/>
        <v>0.18791162011162096</v>
      </c>
      <c r="AI173" s="1">
        <f t="shared" si="42"/>
        <v>0.1640843076176221</v>
      </c>
      <c r="AJ173" s="1">
        <f t="shared" si="32"/>
        <v>0.34463368918588544</v>
      </c>
      <c r="AK173" s="1">
        <f t="shared" si="43"/>
        <v>14.466689450755812</v>
      </c>
      <c r="AL173" s="1" t="b">
        <f t="shared" si="44"/>
        <v>1</v>
      </c>
      <c r="AM173" s="1">
        <f t="shared" si="45"/>
        <v>0.76665463147099677</v>
      </c>
      <c r="AN173" s="1" t="b">
        <f t="shared" si="46"/>
        <v>0</v>
      </c>
      <c r="AO173" s="1">
        <v>9.4879999999999995</v>
      </c>
    </row>
    <row r="174" spans="1:41">
      <c r="A174" s="7">
        <v>171</v>
      </c>
      <c r="B174" s="9" t="s">
        <v>41</v>
      </c>
      <c r="C174" s="9" t="s">
        <v>42</v>
      </c>
      <c r="D174" s="9" t="s">
        <v>49</v>
      </c>
      <c r="E174" s="9" t="s">
        <v>50</v>
      </c>
      <c r="F174" s="2" t="b">
        <f t="shared" si="40"/>
        <v>1</v>
      </c>
      <c r="G174" s="2" t="b">
        <f t="shared" si="38"/>
        <v>0</v>
      </c>
      <c r="H174" s="1" t="s">
        <v>298</v>
      </c>
      <c r="J174" s="4"/>
      <c r="M174" s="1">
        <f>PRODUCT(SUM(PRODUCT(R174,overview!$J$9),PRODUCT(W174,overview!$K$9),PRODUCT(AB174,overview!$L$9)),1/SUM(overview!$J$9:$L$9))</f>
        <v>0.48268292682926828</v>
      </c>
      <c r="N174" s="1">
        <f>PRODUCT(SUM(PRODUCT(S174,overview!$J$9),PRODUCT(X174,overview!$K$9),PRODUCT(AC174,overview!$L$9)),1/SUM(overview!$J$9:$L$9))</f>
        <v>2.5173170731707319</v>
      </c>
      <c r="O174" s="1">
        <f t="shared" si="34"/>
        <v>8</v>
      </c>
      <c r="P174" s="1">
        <f t="shared" si="35"/>
        <v>12</v>
      </c>
      <c r="Q174" s="1">
        <f t="shared" si="39"/>
        <v>0.28761747892646061</v>
      </c>
      <c r="R174" s="1">
        <v>0.42299999999999999</v>
      </c>
      <c r="S174" s="1">
        <v>2.577</v>
      </c>
      <c r="T174" s="1">
        <v>4</v>
      </c>
      <c r="U174" s="1">
        <v>2</v>
      </c>
      <c r="V174" s="1">
        <f t="shared" si="36"/>
        <v>8.2072176949941789E-2</v>
      </c>
      <c r="W174" s="1">
        <v>0.51800000000000002</v>
      </c>
      <c r="X174" s="1">
        <v>2.4820000000000002</v>
      </c>
      <c r="Y174" s="1">
        <v>4</v>
      </c>
      <c r="Z174" s="1">
        <v>9</v>
      </c>
      <c r="AA174" s="1">
        <f t="shared" si="37"/>
        <v>0.46958098307816271</v>
      </c>
      <c r="AB174" s="1">
        <v>0.4</v>
      </c>
      <c r="AC174" s="1">
        <v>2.6</v>
      </c>
      <c r="AD174" s="1">
        <v>0</v>
      </c>
      <c r="AE174" s="1">
        <v>1</v>
      </c>
      <c r="AF174" s="1" t="e">
        <f t="shared" si="33"/>
        <v>#DIV/0!</v>
      </c>
      <c r="AH174" s="1">
        <f t="shared" si="41"/>
        <v>0.23165946523320968</v>
      </c>
      <c r="AI174" s="1">
        <f t="shared" si="42"/>
        <v>0.16475355089524055</v>
      </c>
      <c r="AJ174" s="1">
        <f t="shared" si="32"/>
        <v>0.301312547786934</v>
      </c>
      <c r="AK174" s="1">
        <f t="shared" si="43"/>
        <v>7.3229349536511918</v>
      </c>
      <c r="AL174" s="1" t="b">
        <f t="shared" si="44"/>
        <v>0</v>
      </c>
      <c r="AM174" s="1">
        <f t="shared" si="45"/>
        <v>0.44655662326564022</v>
      </c>
      <c r="AN174" s="1" t="b">
        <f t="shared" si="46"/>
        <v>0</v>
      </c>
      <c r="AO174" s="1">
        <v>9.4879999999999995</v>
      </c>
    </row>
    <row r="175" spans="1:41">
      <c r="A175" s="7">
        <v>172</v>
      </c>
      <c r="B175" s="9" t="s">
        <v>45</v>
      </c>
      <c r="C175" s="9" t="s">
        <v>46</v>
      </c>
      <c r="D175" s="9" t="s">
        <v>45</v>
      </c>
      <c r="E175" s="9" t="s">
        <v>46</v>
      </c>
      <c r="F175" s="2" t="b">
        <f t="shared" si="40"/>
        <v>0</v>
      </c>
      <c r="G175" s="2" t="b">
        <f t="shared" si="38"/>
        <v>0</v>
      </c>
      <c r="H175" s="1" t="s">
        <v>298</v>
      </c>
      <c r="M175" s="1">
        <f>PRODUCT(SUM(PRODUCT(R175,overview!$J$9),PRODUCT(W175,overview!$K$9),PRODUCT(AB175,overview!$L$9)),1/SUM(overview!$J$9:$L$9))</f>
        <v>0.99199999999999999</v>
      </c>
      <c r="N175" s="1">
        <f>PRODUCT(SUM(PRODUCT(S175,overview!$J$9),PRODUCT(X175,overview!$K$9),PRODUCT(AC175,overview!$L$9)),1/SUM(overview!$J$9:$L$9))</f>
        <v>2.008</v>
      </c>
      <c r="O175" s="1">
        <f t="shared" si="34"/>
        <v>12</v>
      </c>
      <c r="P175" s="1">
        <f t="shared" si="35"/>
        <v>4</v>
      </c>
      <c r="Q175" s="1">
        <f t="shared" si="39"/>
        <v>0.1646746347941567</v>
      </c>
      <c r="R175" s="1">
        <v>1.01</v>
      </c>
      <c r="S175" s="1">
        <v>1.99</v>
      </c>
      <c r="T175" s="1">
        <v>5</v>
      </c>
      <c r="U175" s="1">
        <v>1</v>
      </c>
      <c r="V175" s="1">
        <f t="shared" si="36"/>
        <v>0.1015075376884422</v>
      </c>
      <c r="W175" s="1">
        <v>0.98199999999999998</v>
      </c>
      <c r="X175" s="1">
        <v>2.0179999999999998</v>
      </c>
      <c r="Y175" s="1">
        <v>7</v>
      </c>
      <c r="Z175" s="1">
        <v>3</v>
      </c>
      <c r="AA175" s="1">
        <f t="shared" si="37"/>
        <v>0.20855160696587854</v>
      </c>
      <c r="AB175" s="1">
        <v>1</v>
      </c>
      <c r="AC175" s="1">
        <v>2</v>
      </c>
      <c r="AD175" s="1">
        <v>0</v>
      </c>
      <c r="AE175" s="1">
        <v>0</v>
      </c>
      <c r="AF175" s="1" t="e">
        <f t="shared" si="33"/>
        <v>#DIV/0!</v>
      </c>
      <c r="AH175" s="1">
        <f t="shared" si="41"/>
        <v>0.2277759884289042</v>
      </c>
      <c r="AI175" s="1">
        <f t="shared" si="42"/>
        <v>0.17983785726325777</v>
      </c>
      <c r="AJ175" s="1">
        <f t="shared" si="32"/>
        <v>0.28625858315190084</v>
      </c>
      <c r="AK175" s="1">
        <f t="shared" si="43"/>
        <v>3.5546647853429314</v>
      </c>
      <c r="AL175" s="1" t="b">
        <f t="shared" si="44"/>
        <v>0</v>
      </c>
      <c r="AM175" s="1">
        <f t="shared" si="45"/>
        <v>0.35278296319792735</v>
      </c>
      <c r="AN175" s="1" t="b">
        <f t="shared" si="46"/>
        <v>0</v>
      </c>
      <c r="AO175" s="1">
        <v>9.4879999999999995</v>
      </c>
    </row>
    <row r="176" spans="1:41">
      <c r="A176" s="7">
        <v>173</v>
      </c>
      <c r="B176" s="9" t="s">
        <v>40</v>
      </c>
      <c r="C176" s="9" t="s">
        <v>29</v>
      </c>
      <c r="D176" s="9" t="s">
        <v>28</v>
      </c>
      <c r="E176" s="9" t="s">
        <v>29</v>
      </c>
      <c r="F176" s="2" t="b">
        <f t="shared" si="40"/>
        <v>1</v>
      </c>
      <c r="G176" s="2" t="b">
        <f t="shared" si="38"/>
        <v>1</v>
      </c>
      <c r="H176" s="1" t="s">
        <v>298</v>
      </c>
      <c r="J176" s="3"/>
      <c r="M176" s="1">
        <f>PRODUCT(SUM(PRODUCT(R176,overview!$J$9),PRODUCT(W176,overview!$K$9),PRODUCT(AB176,overview!$L$9)),1/SUM(overview!$J$9:$L$9))</f>
        <v>0.75275609756097561</v>
      </c>
      <c r="N176" s="1">
        <f>PRODUCT(SUM(PRODUCT(S176,overview!$J$9),PRODUCT(X176,overview!$K$9),PRODUCT(AC176,overview!$L$9)),1/SUM(overview!$J$9:$L$9))</f>
        <v>2.2472439024390245</v>
      </c>
      <c r="O176" s="1">
        <f t="shared" si="34"/>
        <v>14</v>
      </c>
      <c r="P176" s="1">
        <f t="shared" si="35"/>
        <v>12</v>
      </c>
      <c r="Q176" s="1">
        <f t="shared" si="39"/>
        <v>0.28711592519834594</v>
      </c>
      <c r="R176" s="1">
        <v>0.79</v>
      </c>
      <c r="S176" s="1">
        <v>2.21</v>
      </c>
      <c r="T176" s="1">
        <v>7</v>
      </c>
      <c r="U176" s="1">
        <v>7</v>
      </c>
      <c r="V176" s="1">
        <f t="shared" si="36"/>
        <v>0.3574660633484163</v>
      </c>
      <c r="W176" s="1">
        <v>0.73599999999999999</v>
      </c>
      <c r="X176" s="1">
        <v>2.2639999999999998</v>
      </c>
      <c r="Y176" s="1">
        <v>6</v>
      </c>
      <c r="Z176" s="1">
        <v>5</v>
      </c>
      <c r="AA176" s="1">
        <f t="shared" si="37"/>
        <v>0.27090694935217902</v>
      </c>
      <c r="AB176" s="1">
        <v>0.66700000000000004</v>
      </c>
      <c r="AC176" s="1">
        <v>2.3330000000000002</v>
      </c>
      <c r="AD176" s="1">
        <v>1</v>
      </c>
      <c r="AE176" s="1">
        <v>0</v>
      </c>
      <c r="AF176" s="1">
        <f t="shared" si="33"/>
        <v>0</v>
      </c>
      <c r="AH176" s="1">
        <f t="shared" si="41"/>
        <v>0.25494398329946777</v>
      </c>
      <c r="AI176" s="1">
        <f t="shared" si="42"/>
        <v>0.20589415744510065</v>
      </c>
      <c r="AJ176" s="1">
        <f t="shared" si="32"/>
        <v>0.37833096650238074</v>
      </c>
      <c r="AK176" s="1">
        <f t="shared" si="43"/>
        <v>3.8596239579147089</v>
      </c>
      <c r="AL176" s="1" t="b">
        <f t="shared" si="44"/>
        <v>0</v>
      </c>
      <c r="AM176" s="1">
        <f t="shared" si="45"/>
        <v>0.30445959623611968</v>
      </c>
      <c r="AN176" s="1" t="b">
        <f t="shared" si="46"/>
        <v>0</v>
      </c>
      <c r="AO176" s="1">
        <v>9.4879999999999995</v>
      </c>
    </row>
    <row r="177" spans="1:41">
      <c r="A177" s="7">
        <v>174</v>
      </c>
      <c r="B177" s="9" t="s">
        <v>83</v>
      </c>
      <c r="C177" s="9" t="s">
        <v>61</v>
      </c>
      <c r="D177" s="9" t="s">
        <v>30</v>
      </c>
      <c r="E177" s="9" t="s">
        <v>31</v>
      </c>
      <c r="F177" s="2" t="b">
        <f t="shared" si="40"/>
        <v>0</v>
      </c>
      <c r="G177" s="2" t="b">
        <f t="shared" si="38"/>
        <v>0</v>
      </c>
      <c r="H177" s="1" t="s">
        <v>298</v>
      </c>
      <c r="J177" s="3"/>
      <c r="K177" s="2" t="s">
        <v>34</v>
      </c>
      <c r="L177" s="2" t="s">
        <v>216</v>
      </c>
      <c r="M177" s="1">
        <f>PRODUCT(SUM(PRODUCT(R177,overview!$J$9),PRODUCT(W177,overview!$K$9),PRODUCT(AB177,overview!$L$9)),1/SUM(overview!$J$9:$L$9))</f>
        <v>1.0145853658536585</v>
      </c>
      <c r="N177" s="1">
        <f>PRODUCT(SUM(PRODUCT(S177,overview!$J$9),PRODUCT(X177,overview!$K$9),PRODUCT(AC177,overview!$L$9)),1/SUM(overview!$J$9:$L$9))</f>
        <v>1.9854146341463415</v>
      </c>
      <c r="O177" s="1">
        <f t="shared" si="34"/>
        <v>19.5</v>
      </c>
      <c r="P177" s="1">
        <f t="shared" si="35"/>
        <v>7.5</v>
      </c>
      <c r="Q177" s="1">
        <f t="shared" si="39"/>
        <v>0.19654591741272656</v>
      </c>
      <c r="R177" s="1">
        <v>1</v>
      </c>
      <c r="S177" s="1">
        <v>2</v>
      </c>
      <c r="T177" s="1">
        <v>6</v>
      </c>
      <c r="U177" s="1">
        <v>2</v>
      </c>
      <c r="V177" s="1">
        <f t="shared" si="36"/>
        <v>0.16666666666666666</v>
      </c>
      <c r="W177" s="1">
        <v>1.0229999999999999</v>
      </c>
      <c r="X177" s="1">
        <v>1.9770000000000001</v>
      </c>
      <c r="Y177" s="1">
        <v>13.5</v>
      </c>
      <c r="Z177" s="1">
        <v>4.5</v>
      </c>
      <c r="AA177" s="1">
        <f t="shared" si="37"/>
        <v>0.17248356095093575</v>
      </c>
      <c r="AB177" s="1">
        <v>1</v>
      </c>
      <c r="AC177" s="1">
        <v>2</v>
      </c>
      <c r="AD177" s="1">
        <v>0</v>
      </c>
      <c r="AE177" s="1">
        <v>1</v>
      </c>
      <c r="AF177" s="1" t="e">
        <f t="shared" si="33"/>
        <v>#DIV/0!</v>
      </c>
      <c r="AH177" s="1">
        <f t="shared" si="41"/>
        <v>0.27219269987131139</v>
      </c>
      <c r="AI177" s="1">
        <f t="shared" si="42"/>
        <v>0.20517126667342711</v>
      </c>
      <c r="AJ177" s="1">
        <f t="shared" si="32"/>
        <v>0.41783029001074123</v>
      </c>
      <c r="AK177" s="1">
        <f t="shared" si="43"/>
        <v>4.0847101913267654</v>
      </c>
      <c r="AL177" s="1" t="b">
        <f t="shared" si="44"/>
        <v>0</v>
      </c>
      <c r="AM177" s="1">
        <f t="shared" si="45"/>
        <v>0.11574508993758748</v>
      </c>
      <c r="AN177" s="1" t="b">
        <f t="shared" si="46"/>
        <v>0</v>
      </c>
      <c r="AO177" s="1">
        <v>9.4879999999999995</v>
      </c>
    </row>
    <row r="178" spans="1:41">
      <c r="A178" s="7">
        <v>175</v>
      </c>
      <c r="B178" s="9" t="s">
        <v>45</v>
      </c>
      <c r="C178" s="9" t="s">
        <v>46</v>
      </c>
      <c r="D178" s="9" t="s">
        <v>45</v>
      </c>
      <c r="E178" s="9" t="s">
        <v>46</v>
      </c>
      <c r="F178" s="2" t="b">
        <f t="shared" si="40"/>
        <v>0</v>
      </c>
      <c r="G178" s="2" t="b">
        <f t="shared" si="38"/>
        <v>0</v>
      </c>
      <c r="H178" s="1" t="s">
        <v>298</v>
      </c>
      <c r="J178" s="4"/>
      <c r="M178" s="1">
        <f>PRODUCT(SUM(PRODUCT(R178,overview!$J$9),PRODUCT(W178,overview!$K$9),PRODUCT(AB178,overview!$L$9)),1/SUM(overview!$J$9:$L$9))</f>
        <v>1.0375121951219513</v>
      </c>
      <c r="N178" s="1">
        <f>PRODUCT(SUM(PRODUCT(S178,overview!$J$9),PRODUCT(X178,overview!$K$9),PRODUCT(AC178,overview!$L$9)),1/SUM(overview!$J$9:$L$9))</f>
        <v>1.962487804878049</v>
      </c>
      <c r="O178" s="1">
        <f t="shared" si="34"/>
        <v>14</v>
      </c>
      <c r="P178" s="1">
        <f t="shared" si="35"/>
        <v>1</v>
      </c>
      <c r="Q178" s="1">
        <f t="shared" si="39"/>
        <v>3.7762279975995759E-2</v>
      </c>
      <c r="R178" s="1">
        <v>1.056</v>
      </c>
      <c r="S178" s="1">
        <v>1.944</v>
      </c>
      <c r="T178" s="1">
        <v>4</v>
      </c>
      <c r="U178" s="1">
        <v>1</v>
      </c>
      <c r="V178" s="1">
        <f t="shared" si="36"/>
        <v>0.13580246913580246</v>
      </c>
      <c r="W178" s="1">
        <v>1.0289999999999999</v>
      </c>
      <c r="X178" s="1">
        <v>1.9710000000000001</v>
      </c>
      <c r="Y178" s="1">
        <v>10</v>
      </c>
      <c r="Z178" s="1">
        <v>0</v>
      </c>
      <c r="AA178" s="1">
        <f t="shared" si="37"/>
        <v>0</v>
      </c>
      <c r="AB178" s="1">
        <v>1</v>
      </c>
      <c r="AC178" s="1">
        <v>2</v>
      </c>
      <c r="AD178" s="1">
        <v>0</v>
      </c>
      <c r="AE178" s="1">
        <v>0</v>
      </c>
      <c r="AF178" s="1" t="e">
        <f t="shared" si="33"/>
        <v>#DIV/0!</v>
      </c>
      <c r="AH178" s="1">
        <f t="shared" si="41"/>
        <v>0.24543408502354527</v>
      </c>
      <c r="AI178" s="1">
        <f t="shared" si="42"/>
        <v>0.23121200458517119</v>
      </c>
      <c r="AJ178" s="1">
        <f t="shared" si="32"/>
        <v>0.47594142259414235</v>
      </c>
      <c r="AK178" s="1">
        <f t="shared" si="43"/>
        <v>5.3260909507968535</v>
      </c>
      <c r="AL178" s="1" t="b">
        <f t="shared" si="44"/>
        <v>0</v>
      </c>
      <c r="AM178" s="1">
        <f t="shared" si="45"/>
        <v>4.4683802789394753E-2</v>
      </c>
      <c r="AN178" s="1" t="b">
        <f t="shared" si="46"/>
        <v>0</v>
      </c>
      <c r="AO178" s="1">
        <v>9.4879999999999995</v>
      </c>
    </row>
    <row r="179" spans="1:41">
      <c r="A179" s="7">
        <v>176</v>
      </c>
      <c r="B179" s="9" t="s">
        <v>60</v>
      </c>
      <c r="C179" s="9" t="s">
        <v>61</v>
      </c>
      <c r="D179" s="9" t="s">
        <v>83</v>
      </c>
      <c r="E179" s="9" t="s">
        <v>61</v>
      </c>
      <c r="F179" s="2" t="b">
        <f t="shared" si="40"/>
        <v>0</v>
      </c>
      <c r="G179" s="2" t="b">
        <f t="shared" si="38"/>
        <v>0</v>
      </c>
      <c r="H179" s="1" t="s">
        <v>298</v>
      </c>
      <c r="J179" s="4"/>
      <c r="M179" s="1">
        <f>PRODUCT(SUM(PRODUCT(R179,overview!$J$9),PRODUCT(W179,overview!$K$9),PRODUCT(AB179,overview!$L$9)),1/SUM(overview!$J$9:$L$9))</f>
        <v>0.8964878048780488</v>
      </c>
      <c r="N179" s="1">
        <f>PRODUCT(SUM(PRODUCT(S179,overview!$J$9),PRODUCT(X179,overview!$K$9),PRODUCT(AC179,overview!$L$9)),1/SUM(overview!$J$9:$L$9))</f>
        <v>2.1035121951219513</v>
      </c>
      <c r="O179" s="1">
        <f t="shared" si="34"/>
        <v>8</v>
      </c>
      <c r="P179" s="1">
        <f t="shared" si="35"/>
        <v>14</v>
      </c>
      <c r="Q179" s="1">
        <f t="shared" si="39"/>
        <v>0.7458257965771532</v>
      </c>
      <c r="R179" s="1">
        <v>0.55200000000000005</v>
      </c>
      <c r="S179" s="1">
        <v>2.448</v>
      </c>
      <c r="T179" s="1">
        <v>2</v>
      </c>
      <c r="U179" s="1">
        <v>9</v>
      </c>
      <c r="V179" s="1">
        <f t="shared" si="36"/>
        <v>1.0147058823529411</v>
      </c>
      <c r="W179" s="1">
        <v>1.0780000000000001</v>
      </c>
      <c r="X179" s="1">
        <v>1.9219999999999999</v>
      </c>
      <c r="Y179" s="1">
        <v>5</v>
      </c>
      <c r="Z179" s="1">
        <v>5</v>
      </c>
      <c r="AA179" s="1">
        <f t="shared" si="37"/>
        <v>0.56087408949011452</v>
      </c>
      <c r="AB179" s="1">
        <v>1</v>
      </c>
      <c r="AC179" s="1">
        <v>2</v>
      </c>
      <c r="AD179" s="1">
        <v>1</v>
      </c>
      <c r="AE179" s="1">
        <v>0</v>
      </c>
      <c r="AF179" s="1">
        <f t="shared" si="33"/>
        <v>0</v>
      </c>
      <c r="AH179" s="1">
        <f t="shared" si="41"/>
        <v>0.20444133145394836</v>
      </c>
      <c r="AI179" s="1">
        <f t="shared" si="42"/>
        <v>0.2268447114213816</v>
      </c>
      <c r="AJ179" s="1">
        <f t="shared" si="32"/>
        <v>0.41630901287553645</v>
      </c>
      <c r="AK179" s="1">
        <f t="shared" si="43"/>
        <v>11.621158927653108</v>
      </c>
      <c r="AL179" s="1" t="b">
        <f t="shared" si="44"/>
        <v>1</v>
      </c>
      <c r="AM179" s="1">
        <f t="shared" si="45"/>
        <v>1.7616672325058563E-2</v>
      </c>
      <c r="AN179" s="1" t="b">
        <f t="shared" si="46"/>
        <v>0</v>
      </c>
      <c r="AO179" s="1">
        <v>9.4879999999999995</v>
      </c>
    </row>
    <row r="180" spans="1:41">
      <c r="A180" s="7">
        <v>177</v>
      </c>
      <c r="B180" s="9" t="s">
        <v>53</v>
      </c>
      <c r="C180" s="9" t="s">
        <v>33</v>
      </c>
      <c r="D180" s="9" t="s">
        <v>32</v>
      </c>
      <c r="E180" s="9" t="s">
        <v>33</v>
      </c>
      <c r="F180" s="2" t="b">
        <f t="shared" si="40"/>
        <v>1</v>
      </c>
      <c r="G180" s="2" t="b">
        <f t="shared" si="38"/>
        <v>0</v>
      </c>
      <c r="H180" s="1" t="s">
        <v>298</v>
      </c>
      <c r="M180" s="1">
        <f>PRODUCT(SUM(PRODUCT(R180,overview!$J$9),PRODUCT(W180,overview!$K$9),PRODUCT(AB180,overview!$L$9)),1/SUM(overview!$J$9:$L$9))</f>
        <v>0.96702439024390241</v>
      </c>
      <c r="N180" s="1">
        <f>PRODUCT(SUM(PRODUCT(S180,overview!$J$9),PRODUCT(X180,overview!$K$9),PRODUCT(AC180,overview!$L$9)),1/SUM(overview!$J$9:$L$9))</f>
        <v>2.0329756097560976</v>
      </c>
      <c r="O180" s="1">
        <f t="shared" si="34"/>
        <v>18</v>
      </c>
      <c r="P180" s="1">
        <f t="shared" si="35"/>
        <v>10</v>
      </c>
      <c r="Q180" s="1">
        <f t="shared" si="39"/>
        <v>0.26426080557955017</v>
      </c>
      <c r="R180" s="1">
        <v>1</v>
      </c>
      <c r="S180" s="1">
        <v>2</v>
      </c>
      <c r="T180" s="1">
        <v>8</v>
      </c>
      <c r="U180" s="1">
        <v>0</v>
      </c>
      <c r="V180" s="1">
        <f t="shared" si="36"/>
        <v>0</v>
      </c>
      <c r="W180" s="1">
        <v>0.94799999999999995</v>
      </c>
      <c r="X180" s="1">
        <v>2.052</v>
      </c>
      <c r="Y180" s="1">
        <v>9</v>
      </c>
      <c r="Z180" s="1">
        <v>10</v>
      </c>
      <c r="AA180" s="1">
        <f t="shared" si="37"/>
        <v>0.51332033788174136</v>
      </c>
      <c r="AB180" s="1">
        <v>1</v>
      </c>
      <c r="AC180" s="1">
        <v>2</v>
      </c>
      <c r="AD180" s="1">
        <v>1</v>
      </c>
      <c r="AE180" s="1">
        <v>0</v>
      </c>
      <c r="AF180" s="1">
        <f t="shared" si="33"/>
        <v>0</v>
      </c>
      <c r="AH180" s="1">
        <f t="shared" si="41"/>
        <v>0.24059892352707443</v>
      </c>
      <c r="AI180" s="1">
        <f t="shared" si="42"/>
        <v>0.24854718436616097</v>
      </c>
      <c r="AJ180" s="1">
        <f t="shared" si="32"/>
        <v>0.52038626609442062</v>
      </c>
      <c r="AK180" s="1">
        <f t="shared" si="43"/>
        <v>22.455016961421819</v>
      </c>
      <c r="AL180" s="1" t="b">
        <f t="shared" si="44"/>
        <v>1</v>
      </c>
      <c r="AM180" s="1">
        <f t="shared" si="45"/>
        <v>6.0309465648350144E-3</v>
      </c>
      <c r="AN180" s="1" t="b">
        <f t="shared" si="46"/>
        <v>0</v>
      </c>
      <c r="AO180" s="1">
        <v>9.4879999999999995</v>
      </c>
    </row>
    <row r="181" spans="1:41">
      <c r="A181" s="7">
        <v>178</v>
      </c>
      <c r="B181" s="9" t="s">
        <v>43</v>
      </c>
      <c r="C181" s="9" t="s">
        <v>44</v>
      </c>
      <c r="D181" s="9" t="s">
        <v>84</v>
      </c>
      <c r="E181" s="9" t="s">
        <v>37</v>
      </c>
      <c r="F181" s="2" t="b">
        <f t="shared" si="40"/>
        <v>0</v>
      </c>
      <c r="G181" s="2" t="b">
        <f t="shared" si="38"/>
        <v>1</v>
      </c>
      <c r="H181" s="1" t="s">
        <v>298</v>
      </c>
      <c r="J181" s="4"/>
      <c r="K181" s="2" t="s">
        <v>34</v>
      </c>
      <c r="L181" s="2" t="s">
        <v>34</v>
      </c>
      <c r="M181" s="1">
        <f>PRODUCT(SUM(PRODUCT(R181,overview!$J$9),PRODUCT(W181,overview!$K$9),PRODUCT(AB181,overview!$L$9)),1/SUM(overview!$J$9:$L$9))</f>
        <v>0.84160975609756106</v>
      </c>
      <c r="N181" s="1">
        <f>PRODUCT(SUM(PRODUCT(S181,overview!$J$9),PRODUCT(X181,overview!$K$9),PRODUCT(AC181,overview!$L$9)),1/SUM(overview!$J$9:$L$9))</f>
        <v>2.1583902439024389</v>
      </c>
      <c r="O181" s="1">
        <f t="shared" si="34"/>
        <v>12.5</v>
      </c>
      <c r="P181" s="1">
        <f t="shared" si="35"/>
        <v>5.5</v>
      </c>
      <c r="Q181" s="1">
        <f t="shared" si="39"/>
        <v>0.17156688589056887</v>
      </c>
      <c r="R181" s="1">
        <v>0.38600000000000001</v>
      </c>
      <c r="S181" s="1">
        <v>2.6139999999999999</v>
      </c>
      <c r="T181" s="1">
        <v>3.5</v>
      </c>
      <c r="U181" s="1">
        <v>4.5</v>
      </c>
      <c r="V181" s="1">
        <f t="shared" si="36"/>
        <v>0.18985681495245382</v>
      </c>
      <c r="W181" s="1">
        <v>1.0940000000000001</v>
      </c>
      <c r="X181" s="1">
        <v>1.9059999999999999</v>
      </c>
      <c r="Y181" s="1">
        <v>9</v>
      </c>
      <c r="Z181" s="1">
        <v>0</v>
      </c>
      <c r="AA181" s="1">
        <f t="shared" si="37"/>
        <v>0</v>
      </c>
      <c r="AB181" s="1">
        <v>0.65800000000000003</v>
      </c>
      <c r="AC181" s="1">
        <v>2.3420000000000001</v>
      </c>
      <c r="AD181" s="1">
        <v>0</v>
      </c>
      <c r="AE181" s="1">
        <v>1</v>
      </c>
      <c r="AF181" s="1" t="e">
        <f t="shared" si="33"/>
        <v>#DIV/0!</v>
      </c>
      <c r="AH181" s="1">
        <f t="shared" si="41"/>
        <v>0.21477677629552522</v>
      </c>
      <c r="AI181" s="1">
        <f t="shared" si="42"/>
        <v>0.20299715835996773</v>
      </c>
      <c r="AJ181" s="1">
        <f t="shared" si="32"/>
        <v>0.89396035039188582</v>
      </c>
      <c r="AK181" s="1">
        <f t="shared" si="43"/>
        <v>34.500197088350866</v>
      </c>
      <c r="AL181" s="1" t="b">
        <f t="shared" si="44"/>
        <v>1</v>
      </c>
      <c r="AM181" s="1">
        <f t="shared" si="45"/>
        <v>2.780764330512733E-2</v>
      </c>
      <c r="AN181" s="1" t="b">
        <f t="shared" si="46"/>
        <v>0</v>
      </c>
      <c r="AO181" s="1">
        <v>9.4879999999999995</v>
      </c>
    </row>
    <row r="182" spans="1:41">
      <c r="A182" s="7">
        <v>179</v>
      </c>
      <c r="B182" s="9" t="s">
        <v>89</v>
      </c>
      <c r="C182" s="9" t="s">
        <v>70</v>
      </c>
      <c r="D182" s="9" t="s">
        <v>75</v>
      </c>
      <c r="E182" s="9" t="s">
        <v>1</v>
      </c>
      <c r="F182" s="2" t="b">
        <f t="shared" si="40"/>
        <v>1</v>
      </c>
      <c r="G182" s="2" t="b">
        <f t="shared" si="38"/>
        <v>1</v>
      </c>
      <c r="H182" s="1" t="s">
        <v>298</v>
      </c>
      <c r="J182" s="4"/>
      <c r="M182" s="1">
        <f>PRODUCT(SUM(PRODUCT(R182,overview!$J$9),PRODUCT(W182,overview!$K$9),PRODUCT(AB182,overview!$L$9)),1/SUM(overview!$J$9:$L$9))</f>
        <v>0.68863414634146347</v>
      </c>
      <c r="N182" s="1">
        <f>PRODUCT(SUM(PRODUCT(S182,overview!$J$9),PRODUCT(X182,overview!$K$9),PRODUCT(AC182,overview!$L$9)),1/SUM(overview!$J$9:$L$9))</f>
        <v>2.3113658536585366</v>
      </c>
      <c r="O182" s="1">
        <f t="shared" si="34"/>
        <v>10.6</v>
      </c>
      <c r="P182" s="1">
        <f t="shared" si="35"/>
        <v>16.399999999999999</v>
      </c>
      <c r="Q182" s="1">
        <f t="shared" si="39"/>
        <v>0.46095427107644288</v>
      </c>
      <c r="R182" s="1">
        <v>1</v>
      </c>
      <c r="S182" s="1">
        <v>2</v>
      </c>
      <c r="T182" s="1">
        <v>5</v>
      </c>
      <c r="U182" s="1">
        <v>4</v>
      </c>
      <c r="V182" s="1">
        <f t="shared" si="36"/>
        <v>0.4</v>
      </c>
      <c r="W182" s="1">
        <v>0.50900000000000001</v>
      </c>
      <c r="X182" s="1">
        <v>2.4910000000000001</v>
      </c>
      <c r="Y182" s="1">
        <v>4.5999999999999996</v>
      </c>
      <c r="Z182" s="1">
        <v>11.4</v>
      </c>
      <c r="AA182" s="1">
        <f t="shared" si="37"/>
        <v>0.50639694203480357</v>
      </c>
      <c r="AB182" s="1">
        <v>1</v>
      </c>
      <c r="AC182" s="1">
        <v>2</v>
      </c>
      <c r="AD182" s="1">
        <v>1</v>
      </c>
      <c r="AE182" s="1">
        <v>1</v>
      </c>
      <c r="AF182" s="1">
        <f t="shared" si="33"/>
        <v>0.5</v>
      </c>
      <c r="AH182" s="1">
        <f t="shared" si="41"/>
        <v>0.23402292139024014</v>
      </c>
      <c r="AI182" s="1">
        <f t="shared" si="42"/>
        <v>0.19320123184822191</v>
      </c>
      <c r="AJ182" s="1">
        <f t="shared" si="32"/>
        <v>1.0216689718764407</v>
      </c>
      <c r="AK182" s="1">
        <f t="shared" si="43"/>
        <v>64.684252873596733</v>
      </c>
      <c r="AL182" s="1" t="b">
        <f t="shared" si="44"/>
        <v>1</v>
      </c>
      <c r="AM182" s="1">
        <f t="shared" si="45"/>
        <v>0.14475919793933528</v>
      </c>
      <c r="AN182" s="1" t="b">
        <f t="shared" si="46"/>
        <v>0</v>
      </c>
      <c r="AO182" s="1">
        <v>9.4879999999999995</v>
      </c>
    </row>
    <row r="183" spans="1:41">
      <c r="A183" s="7">
        <v>180</v>
      </c>
      <c r="B183" s="9" t="s">
        <v>32</v>
      </c>
      <c r="C183" s="9" t="s">
        <v>33</v>
      </c>
      <c r="D183" s="9" t="s">
        <v>32</v>
      </c>
      <c r="E183" s="9" t="s">
        <v>33</v>
      </c>
      <c r="F183" s="2" t="b">
        <f t="shared" si="40"/>
        <v>0</v>
      </c>
      <c r="G183" s="2" t="b">
        <f t="shared" si="38"/>
        <v>0</v>
      </c>
      <c r="H183" s="1" t="s">
        <v>298</v>
      </c>
      <c r="J183" s="3"/>
      <c r="M183" s="1">
        <f>PRODUCT(SUM(PRODUCT(R183,overview!$J$9),PRODUCT(W183,overview!$K$9),PRODUCT(AB183,overview!$L$9)),1/SUM(overview!$J$9:$L$9))</f>
        <v>0.95814634146341482</v>
      </c>
      <c r="N183" s="1">
        <f>PRODUCT(SUM(PRODUCT(S183,overview!$J$9),PRODUCT(X183,overview!$K$9),PRODUCT(AC183,overview!$L$9)),1/SUM(overview!$J$9:$L$9))</f>
        <v>2.0418536585365854</v>
      </c>
      <c r="O183" s="1">
        <f t="shared" si="34"/>
        <v>18</v>
      </c>
      <c r="P183" s="1">
        <f t="shared" si="35"/>
        <v>2</v>
      </c>
      <c r="Q183" s="1">
        <f t="shared" si="39"/>
        <v>5.2139243261609368E-2</v>
      </c>
      <c r="R183" s="1">
        <v>1</v>
      </c>
      <c r="S183" s="1">
        <v>2</v>
      </c>
      <c r="T183" s="1">
        <v>9</v>
      </c>
      <c r="U183" s="1">
        <v>0</v>
      </c>
      <c r="V183" s="1">
        <f t="shared" si="36"/>
        <v>0</v>
      </c>
      <c r="W183" s="1">
        <v>0.93400000000000005</v>
      </c>
      <c r="X183" s="1">
        <v>2.0659999999999998</v>
      </c>
      <c r="Y183" s="1">
        <v>9</v>
      </c>
      <c r="Z183" s="1">
        <v>2</v>
      </c>
      <c r="AA183" s="1">
        <f t="shared" si="37"/>
        <v>0.10046251478971711</v>
      </c>
      <c r="AB183" s="1">
        <v>1</v>
      </c>
      <c r="AC183" s="1">
        <v>2</v>
      </c>
      <c r="AD183" s="1">
        <v>0</v>
      </c>
      <c r="AE183" s="1">
        <v>0</v>
      </c>
      <c r="AF183" s="1" t="e">
        <f t="shared" si="33"/>
        <v>#DIV/0!</v>
      </c>
      <c r="AH183" s="1">
        <f t="shared" si="41"/>
        <v>0.2582493680464053</v>
      </c>
      <c r="AI183" s="1">
        <f t="shared" si="42"/>
        <v>0.20318541455399317</v>
      </c>
      <c r="AJ183" s="1">
        <f t="shared" ref="AJ183:AJ246" si="47">(SUM(AE179:AE189)*SUM(AB179:AB189))/(SUM(AD179:AD189)*SUM(AC179:AC189))</f>
        <v>0.94568349830848264</v>
      </c>
      <c r="AK183" s="1">
        <f t="shared" si="43"/>
        <v>105.30694948837962</v>
      </c>
      <c r="AL183" s="1" t="b">
        <f t="shared" si="44"/>
        <v>1</v>
      </c>
      <c r="AM183" s="1">
        <f t="shared" si="45"/>
        <v>0.34967408888846835</v>
      </c>
      <c r="AN183" s="1" t="b">
        <f t="shared" si="46"/>
        <v>0</v>
      </c>
      <c r="AO183" s="1">
        <v>9.4879999999999995</v>
      </c>
    </row>
    <row r="184" spans="1:41">
      <c r="A184" s="7">
        <v>181</v>
      </c>
      <c r="B184" s="9" t="s">
        <v>58</v>
      </c>
      <c r="C184" s="9" t="s">
        <v>59</v>
      </c>
      <c r="D184" s="9" t="s">
        <v>54</v>
      </c>
      <c r="E184" s="9" t="s">
        <v>55</v>
      </c>
      <c r="F184" s="2" t="b">
        <f t="shared" si="40"/>
        <v>1</v>
      </c>
      <c r="G184" s="2" t="b">
        <f t="shared" si="38"/>
        <v>1</v>
      </c>
      <c r="H184" s="1" t="s">
        <v>298</v>
      </c>
      <c r="J184" s="4"/>
      <c r="M184" s="1">
        <f>PRODUCT(SUM(PRODUCT(R184,overview!$J$9),PRODUCT(W184,overview!$K$9),PRODUCT(AB184,overview!$L$9)),1/SUM(overview!$J$9:$L$9))</f>
        <v>0.59548780487804875</v>
      </c>
      <c r="N184" s="1">
        <f>PRODUCT(SUM(PRODUCT(S184,overview!$J$9),PRODUCT(X184,overview!$K$9),PRODUCT(AC184,overview!$L$9)),1/SUM(overview!$J$9:$L$9))</f>
        <v>2.404512195121951</v>
      </c>
      <c r="O184" s="1">
        <f t="shared" si="34"/>
        <v>11</v>
      </c>
      <c r="P184" s="1">
        <f t="shared" si="35"/>
        <v>8</v>
      </c>
      <c r="Q184" s="1">
        <f t="shared" si="39"/>
        <v>0.18011222433801935</v>
      </c>
      <c r="R184" s="1">
        <v>0.92600000000000005</v>
      </c>
      <c r="S184" s="1">
        <v>2.0739999999999998</v>
      </c>
      <c r="T184" s="1">
        <v>7</v>
      </c>
      <c r="U184" s="1">
        <v>6</v>
      </c>
      <c r="V184" s="1">
        <f t="shared" si="36"/>
        <v>0.38269734123157462</v>
      </c>
      <c r="W184" s="1">
        <v>0.42599999999999999</v>
      </c>
      <c r="X184" s="1">
        <v>2.5739999999999998</v>
      </c>
      <c r="Y184" s="1">
        <v>4</v>
      </c>
      <c r="Z184" s="1">
        <v>1</v>
      </c>
      <c r="AA184" s="1">
        <f t="shared" si="37"/>
        <v>4.1375291375291376E-2</v>
      </c>
      <c r="AB184" s="1">
        <v>0.375</v>
      </c>
      <c r="AC184" s="1">
        <v>2.625</v>
      </c>
      <c r="AD184" s="1">
        <v>0</v>
      </c>
      <c r="AE184" s="1">
        <v>1</v>
      </c>
      <c r="AF184" s="1" t="e">
        <f t="shared" si="33"/>
        <v>#DIV/0!</v>
      </c>
      <c r="AH184" s="1">
        <f t="shared" si="41"/>
        <v>0.25734811058266022</v>
      </c>
      <c r="AI184" s="1">
        <f t="shared" si="42"/>
        <v>0.18420068236938383</v>
      </c>
      <c r="AJ184" s="1">
        <f t="shared" si="47"/>
        <v>1.3045444068157233</v>
      </c>
      <c r="AK184" s="1">
        <f t="shared" si="43"/>
        <v>131.26017006400863</v>
      </c>
      <c r="AL184" s="1" t="b">
        <f t="shared" si="44"/>
        <v>1</v>
      </c>
      <c r="AM184" s="1">
        <f t="shared" si="45"/>
        <v>0.75069289166655917</v>
      </c>
      <c r="AN184" s="1" t="b">
        <f t="shared" si="46"/>
        <v>0</v>
      </c>
      <c r="AO184" s="1">
        <v>9.4879999999999995</v>
      </c>
    </row>
    <row r="185" spans="1:41">
      <c r="A185" s="7">
        <v>182</v>
      </c>
      <c r="B185" s="9" t="s">
        <v>89</v>
      </c>
      <c r="C185" s="9" t="s">
        <v>70</v>
      </c>
      <c r="D185" s="9" t="s">
        <v>89</v>
      </c>
      <c r="E185" s="9" t="s">
        <v>70</v>
      </c>
      <c r="F185" s="2" t="b">
        <f t="shared" si="40"/>
        <v>0</v>
      </c>
      <c r="G185" s="2" t="b">
        <f t="shared" si="38"/>
        <v>0</v>
      </c>
      <c r="H185" s="1" t="s">
        <v>298</v>
      </c>
      <c r="J185" s="4"/>
      <c r="M185" s="1">
        <f>PRODUCT(SUM(PRODUCT(R185,overview!$J$9),PRODUCT(W185,overview!$K$9),PRODUCT(AB185,overview!$L$9)),1/SUM(overview!$J$9:$L$9))</f>
        <v>0.9993658536585367</v>
      </c>
      <c r="N185" s="1">
        <f>PRODUCT(SUM(PRODUCT(S185,overview!$J$9),PRODUCT(X185,overview!$K$9),PRODUCT(AC185,overview!$L$9)),1/SUM(overview!$J$9:$L$9))</f>
        <v>2.0006341463414632</v>
      </c>
      <c r="O185" s="1">
        <f t="shared" si="34"/>
        <v>18</v>
      </c>
      <c r="P185" s="1">
        <f t="shared" si="35"/>
        <v>1</v>
      </c>
      <c r="Q185" s="1">
        <f t="shared" si="39"/>
        <v>2.7751363388844191E-2</v>
      </c>
      <c r="R185" s="1">
        <v>1</v>
      </c>
      <c r="S185" s="1">
        <v>2</v>
      </c>
      <c r="T185" s="1">
        <v>7</v>
      </c>
      <c r="U185" s="1">
        <v>0</v>
      </c>
      <c r="V185" s="1">
        <f t="shared" si="36"/>
        <v>0</v>
      </c>
      <c r="W185" s="1">
        <v>0.999</v>
      </c>
      <c r="X185" s="1">
        <v>2.0009999999999999</v>
      </c>
      <c r="Y185" s="1">
        <v>11</v>
      </c>
      <c r="Z185" s="1">
        <v>1</v>
      </c>
      <c r="AA185" s="1">
        <f t="shared" si="37"/>
        <v>4.5386397710235796E-2</v>
      </c>
      <c r="AB185" s="1">
        <v>1</v>
      </c>
      <c r="AC185" s="1">
        <v>2</v>
      </c>
      <c r="AD185" s="1">
        <v>0</v>
      </c>
      <c r="AE185" s="1">
        <v>0</v>
      </c>
      <c r="AF185" s="1" t="e">
        <f t="shared" si="33"/>
        <v>#DIV/0!</v>
      </c>
      <c r="AH185" s="1">
        <f t="shared" si="41"/>
        <v>0.26134321108811054</v>
      </c>
      <c r="AI185" s="1">
        <f t="shared" si="42"/>
        <v>0.18225952650764798</v>
      </c>
      <c r="AJ185" s="1">
        <f t="shared" si="47"/>
        <v>1.3101993479328522</v>
      </c>
      <c r="AK185" s="1">
        <f t="shared" si="43"/>
        <v>152.56137926316745</v>
      </c>
      <c r="AL185" s="1" t="b">
        <f t="shared" si="44"/>
        <v>1</v>
      </c>
      <c r="AM185" s="1">
        <f t="shared" si="45"/>
        <v>1.4228746435963757</v>
      </c>
      <c r="AN185" s="1" t="b">
        <f t="shared" si="46"/>
        <v>0</v>
      </c>
      <c r="AO185" s="1">
        <v>9.4879999999999995</v>
      </c>
    </row>
    <row r="186" spans="1:41">
      <c r="A186" s="7">
        <v>183</v>
      </c>
      <c r="B186" s="9" t="s">
        <v>30</v>
      </c>
      <c r="C186" s="9" t="s">
        <v>31</v>
      </c>
      <c r="D186" s="9" t="s">
        <v>32</v>
      </c>
      <c r="E186" s="9" t="s">
        <v>33</v>
      </c>
      <c r="F186" s="2" t="b">
        <f t="shared" si="40"/>
        <v>0</v>
      </c>
      <c r="G186" s="2" t="b">
        <f t="shared" si="38"/>
        <v>0</v>
      </c>
      <c r="H186" s="1" t="s">
        <v>298</v>
      </c>
      <c r="M186" s="1">
        <f>PRODUCT(SUM(PRODUCT(R186,overview!$J$9),PRODUCT(W186,overview!$K$9),PRODUCT(AB186,overview!$L$9)),1/SUM(overview!$J$9:$L$9))</f>
        <v>0.92917073170731723</v>
      </c>
      <c r="N186" s="1">
        <f>PRODUCT(SUM(PRODUCT(S186,overview!$J$9),PRODUCT(X186,overview!$K$9),PRODUCT(AC186,overview!$L$9)),1/SUM(overview!$J$9:$L$9))</f>
        <v>2.070829268292683</v>
      </c>
      <c r="O186" s="1">
        <f t="shared" si="34"/>
        <v>18.5</v>
      </c>
      <c r="P186" s="1">
        <f t="shared" si="35"/>
        <v>20.5</v>
      </c>
      <c r="Q186" s="1">
        <f t="shared" si="39"/>
        <v>0.49720256391320183</v>
      </c>
      <c r="R186" s="1">
        <v>0.95599999999999996</v>
      </c>
      <c r="S186" s="1">
        <v>2.044</v>
      </c>
      <c r="T186" s="1">
        <v>6.5</v>
      </c>
      <c r="U186" s="1">
        <v>5.5</v>
      </c>
      <c r="V186" s="1">
        <f t="shared" si="36"/>
        <v>0.39575493000150536</v>
      </c>
      <c r="W186" s="1">
        <v>0.91200000000000003</v>
      </c>
      <c r="X186" s="1">
        <v>2.0880000000000001</v>
      </c>
      <c r="Y186" s="1">
        <v>12</v>
      </c>
      <c r="Z186" s="1">
        <v>14</v>
      </c>
      <c r="AA186" s="1">
        <f t="shared" si="37"/>
        <v>0.50957854406130254</v>
      </c>
      <c r="AB186" s="1">
        <v>1</v>
      </c>
      <c r="AC186" s="1">
        <v>2</v>
      </c>
      <c r="AD186" s="1">
        <v>0</v>
      </c>
      <c r="AE186" s="1">
        <v>1</v>
      </c>
      <c r="AF186" s="1" t="e">
        <f t="shared" si="33"/>
        <v>#DIV/0!</v>
      </c>
      <c r="AH186" s="1">
        <f t="shared" si="41"/>
        <v>0.28545954186934419</v>
      </c>
      <c r="AI186" s="1">
        <f t="shared" si="42"/>
        <v>0.16112069673814805</v>
      </c>
      <c r="AJ186" s="1">
        <f t="shared" si="47"/>
        <v>1.2669122002427968</v>
      </c>
      <c r="AK186" s="1">
        <f t="shared" si="43"/>
        <v>180.99023903891685</v>
      </c>
      <c r="AL186" s="1" t="b">
        <f t="shared" si="44"/>
        <v>1</v>
      </c>
      <c r="AM186" s="1">
        <f t="shared" si="45"/>
        <v>2.3275938345508744</v>
      </c>
      <c r="AN186" s="1" t="b">
        <f t="shared" si="46"/>
        <v>0</v>
      </c>
      <c r="AO186" s="1">
        <v>9.4879999999999995</v>
      </c>
    </row>
    <row r="187" spans="1:41">
      <c r="A187" s="7">
        <v>184</v>
      </c>
      <c r="B187" s="9" t="s">
        <v>85</v>
      </c>
      <c r="C187" s="9" t="s">
        <v>86</v>
      </c>
      <c r="D187" s="9" t="s">
        <v>41</v>
      </c>
      <c r="E187" s="9" t="s">
        <v>42</v>
      </c>
      <c r="F187" s="2" t="b">
        <f t="shared" si="40"/>
        <v>1</v>
      </c>
      <c r="G187" s="2" t="b">
        <f t="shared" si="38"/>
        <v>1</v>
      </c>
      <c r="H187" s="1" t="s">
        <v>298</v>
      </c>
      <c r="K187" s="2" t="s">
        <v>34</v>
      </c>
      <c r="L187" s="2" t="s">
        <v>34</v>
      </c>
      <c r="M187" s="1">
        <f>PRODUCT(SUM(PRODUCT(R187,overview!$J$9),PRODUCT(W187,overview!$K$9),PRODUCT(AB187,overview!$L$9)),1/SUM(overview!$J$9:$L$9))</f>
        <v>0.26643902439024392</v>
      </c>
      <c r="N187" s="1">
        <f>PRODUCT(SUM(PRODUCT(S187,overview!$J$9),PRODUCT(X187,overview!$K$9),PRODUCT(AC187,overview!$L$9)),1/SUM(overview!$J$9:$L$9))</f>
        <v>2.7335609756097559</v>
      </c>
      <c r="O187" s="1">
        <f t="shared" si="34"/>
        <v>5</v>
      </c>
      <c r="P187" s="1">
        <f t="shared" si="35"/>
        <v>3</v>
      </c>
      <c r="Q187" s="1">
        <f t="shared" si="39"/>
        <v>5.8481744530497183E-2</v>
      </c>
      <c r="R187" s="1">
        <v>0</v>
      </c>
      <c r="S187" s="1">
        <v>3</v>
      </c>
      <c r="T187" s="1">
        <v>0</v>
      </c>
      <c r="U187" s="1">
        <v>0</v>
      </c>
      <c r="V187" s="1" t="e">
        <f t="shared" si="36"/>
        <v>#DIV/0!</v>
      </c>
      <c r="W187" s="1">
        <v>0.41599999999999998</v>
      </c>
      <c r="X187" s="1">
        <v>2.5840000000000001</v>
      </c>
      <c r="Y187" s="1">
        <v>5</v>
      </c>
      <c r="Z187" s="1">
        <v>1</v>
      </c>
      <c r="AA187" s="1">
        <f t="shared" si="37"/>
        <v>3.219814241486068E-2</v>
      </c>
      <c r="AB187" s="1">
        <v>0.108</v>
      </c>
      <c r="AC187" s="1">
        <v>2.8919999999999999</v>
      </c>
      <c r="AD187" s="1">
        <v>0</v>
      </c>
      <c r="AE187" s="1">
        <v>2</v>
      </c>
      <c r="AF187" s="1" t="e">
        <f t="shared" si="33"/>
        <v>#DIV/0!</v>
      </c>
      <c r="AH187" s="1">
        <f t="shared" si="41"/>
        <v>0.29702559055011057</v>
      </c>
      <c r="AI187" s="1">
        <f t="shared" si="42"/>
        <v>0.1328997667034558</v>
      </c>
      <c r="AJ187" s="1">
        <f t="shared" si="47"/>
        <v>1.1697872487155618</v>
      </c>
      <c r="AK187" s="1">
        <f t="shared" si="43"/>
        <v>183.85903471368343</v>
      </c>
      <c r="AL187" s="1" t="b">
        <f t="shared" si="44"/>
        <v>1</v>
      </c>
      <c r="AM187" s="1">
        <f t="shared" si="45"/>
        <v>3.9685853791899222</v>
      </c>
      <c r="AN187" s="1" t="b">
        <f t="shared" si="46"/>
        <v>0</v>
      </c>
      <c r="AO187" s="1">
        <v>9.4879999999999995</v>
      </c>
    </row>
    <row r="188" spans="1:41">
      <c r="A188" s="7">
        <v>185</v>
      </c>
      <c r="B188" s="9" t="s">
        <v>45</v>
      </c>
      <c r="C188" s="9" t="s">
        <v>46</v>
      </c>
      <c r="D188" s="9" t="s">
        <v>75</v>
      </c>
      <c r="E188" s="9" t="s">
        <v>1</v>
      </c>
      <c r="F188" s="2" t="b">
        <f t="shared" si="40"/>
        <v>1</v>
      </c>
      <c r="G188" s="2" t="b">
        <f t="shared" si="38"/>
        <v>0</v>
      </c>
      <c r="H188" s="1" t="s">
        <v>298</v>
      </c>
      <c r="K188" s="2" t="s">
        <v>34</v>
      </c>
      <c r="L188" s="2" t="s">
        <v>217</v>
      </c>
      <c r="M188" s="1">
        <f>PRODUCT(SUM(PRODUCT(R188,overview!$J$9),PRODUCT(W188,overview!$K$9),PRODUCT(AB188,overview!$L$9)),1/SUM(overview!$J$9:$L$9))</f>
        <v>0.9903902439024389</v>
      </c>
      <c r="N188" s="1">
        <f>PRODUCT(SUM(PRODUCT(S188,overview!$J$9),PRODUCT(X188,overview!$K$9),PRODUCT(AC188,overview!$L$9)),1/SUM(overview!$J$9:$L$9))</f>
        <v>2.0096097560975608</v>
      </c>
      <c r="O188" s="1">
        <f t="shared" si="34"/>
        <v>15</v>
      </c>
      <c r="P188" s="1">
        <f t="shared" si="35"/>
        <v>9</v>
      </c>
      <c r="Q188" s="1">
        <f t="shared" si="39"/>
        <v>0.29569628856470132</v>
      </c>
      <c r="R188" s="1">
        <v>0.996</v>
      </c>
      <c r="S188" s="1">
        <v>2.004</v>
      </c>
      <c r="T188" s="1">
        <v>7</v>
      </c>
      <c r="U188" s="1">
        <v>1</v>
      </c>
      <c r="V188" s="1">
        <f t="shared" si="36"/>
        <v>7.1000855431993137E-2</v>
      </c>
      <c r="W188" s="1">
        <v>0.98699999999999999</v>
      </c>
      <c r="X188" s="1">
        <v>2.0129999999999999</v>
      </c>
      <c r="Y188" s="1">
        <v>8</v>
      </c>
      <c r="Z188" s="1">
        <v>6</v>
      </c>
      <c r="AA188" s="1">
        <f t="shared" si="37"/>
        <v>0.36773472429210136</v>
      </c>
      <c r="AB188" s="1">
        <v>1</v>
      </c>
      <c r="AC188" s="1">
        <v>2</v>
      </c>
      <c r="AD188" s="1">
        <v>0</v>
      </c>
      <c r="AE188" s="1">
        <v>2</v>
      </c>
      <c r="AF188" s="1" t="e">
        <f t="shared" si="33"/>
        <v>#DIV/0!</v>
      </c>
      <c r="AH188" s="1">
        <f t="shared" si="41"/>
        <v>0.32173997937174786</v>
      </c>
      <c r="AI188" s="1">
        <f t="shared" si="42"/>
        <v>0.14868983799495547</v>
      </c>
      <c r="AJ188" s="1">
        <f t="shared" si="47"/>
        <v>1.1697872487155616</v>
      </c>
      <c r="AK188" s="1">
        <f t="shared" si="43"/>
        <v>172.96196567983353</v>
      </c>
      <c r="AL188" s="1" t="b">
        <f t="shared" si="44"/>
        <v>1</v>
      </c>
      <c r="AM188" s="1">
        <f t="shared" si="45"/>
        <v>6.6896664764554092</v>
      </c>
      <c r="AN188" s="1" t="b">
        <f t="shared" si="46"/>
        <v>0</v>
      </c>
      <c r="AO188" s="1">
        <v>9.4879999999999995</v>
      </c>
    </row>
    <row r="189" spans="1:41">
      <c r="A189" s="7">
        <v>186</v>
      </c>
      <c r="B189" s="9" t="s">
        <v>89</v>
      </c>
      <c r="C189" s="9" t="s">
        <v>70</v>
      </c>
      <c r="D189" s="9" t="s">
        <v>28</v>
      </c>
      <c r="E189" s="9" t="s">
        <v>29</v>
      </c>
      <c r="F189" s="2" t="b">
        <f t="shared" si="40"/>
        <v>0</v>
      </c>
      <c r="G189" s="2" t="b">
        <f t="shared" si="38"/>
        <v>1</v>
      </c>
      <c r="H189" s="1" t="s">
        <v>298</v>
      </c>
      <c r="M189" s="1">
        <f>PRODUCT(SUM(PRODUCT(R189,overview!$J$9),PRODUCT(W189,overview!$K$9),PRODUCT(AB189,overview!$L$9)),1/SUM(overview!$J$9:$L$9))</f>
        <v>0.89331707317073172</v>
      </c>
      <c r="N189" s="1">
        <f>PRODUCT(SUM(PRODUCT(S189,overview!$J$9),PRODUCT(X189,overview!$K$9),PRODUCT(AC189,overview!$L$9)),1/SUM(overview!$J$9:$L$9))</f>
        <v>2.1066829268292682</v>
      </c>
      <c r="O189" s="1">
        <f t="shared" si="34"/>
        <v>17</v>
      </c>
      <c r="P189" s="1">
        <f t="shared" si="35"/>
        <v>13</v>
      </c>
      <c r="Q189" s="1">
        <f t="shared" si="39"/>
        <v>0.32426560825084894</v>
      </c>
      <c r="R189" s="1">
        <v>1</v>
      </c>
      <c r="S189" s="1">
        <v>2</v>
      </c>
      <c r="T189" s="1">
        <v>6</v>
      </c>
      <c r="U189" s="1">
        <v>4</v>
      </c>
      <c r="V189" s="1">
        <f t="shared" si="36"/>
        <v>0.33333333333333331</v>
      </c>
      <c r="W189" s="1">
        <v>0.83499999999999996</v>
      </c>
      <c r="X189" s="1">
        <v>2.165</v>
      </c>
      <c r="Y189" s="1">
        <v>10</v>
      </c>
      <c r="Z189" s="1">
        <v>7</v>
      </c>
      <c r="AA189" s="1">
        <f t="shared" si="37"/>
        <v>0.26997690531177826</v>
      </c>
      <c r="AB189" s="1">
        <v>0.91600000000000004</v>
      </c>
      <c r="AC189" s="1">
        <v>2.0840000000000001</v>
      </c>
      <c r="AD189" s="1">
        <v>1</v>
      </c>
      <c r="AE189" s="1">
        <v>2</v>
      </c>
      <c r="AF189" s="1">
        <f t="shared" si="33"/>
        <v>0.87907869481765832</v>
      </c>
      <c r="AH189" s="1">
        <f t="shared" si="41"/>
        <v>0.35059201917164617</v>
      </c>
      <c r="AI189" s="1">
        <f t="shared" si="42"/>
        <v>0.12147327124105554</v>
      </c>
      <c r="AJ189" s="1">
        <f t="shared" si="47"/>
        <v>1.0688468158347677</v>
      </c>
      <c r="AK189" s="1">
        <f t="shared" si="43"/>
        <v>162.58085151141225</v>
      </c>
      <c r="AL189" s="1" t="b">
        <f t="shared" si="44"/>
        <v>1</v>
      </c>
      <c r="AM189" s="1">
        <f t="shared" si="45"/>
        <v>9.6025119099008034</v>
      </c>
      <c r="AN189" s="1" t="b">
        <f t="shared" si="46"/>
        <v>1</v>
      </c>
      <c r="AO189" s="1">
        <v>9.4879999999999995</v>
      </c>
    </row>
    <row r="190" spans="1:41">
      <c r="A190" s="7">
        <v>187</v>
      </c>
      <c r="B190" s="9" t="s">
        <v>58</v>
      </c>
      <c r="C190" s="9" t="s">
        <v>59</v>
      </c>
      <c r="D190" s="9" t="s">
        <v>28</v>
      </c>
      <c r="E190" s="9" t="s">
        <v>29</v>
      </c>
      <c r="F190" s="2" t="b">
        <f t="shared" si="40"/>
        <v>0</v>
      </c>
      <c r="G190" s="2" t="b">
        <f t="shared" si="38"/>
        <v>1</v>
      </c>
      <c r="H190" s="1" t="s">
        <v>298</v>
      </c>
      <c r="J190" s="3"/>
      <c r="M190" s="1">
        <f>PRODUCT(SUM(PRODUCT(R190,overview!$J$9),PRODUCT(W190,overview!$K$9),PRODUCT(AB190,overview!$L$9)),1/SUM(overview!$J$9:$L$9))</f>
        <v>0.6106341463414634</v>
      </c>
      <c r="N190" s="1">
        <f>PRODUCT(SUM(PRODUCT(S190,overview!$J$9),PRODUCT(X190,overview!$K$9),PRODUCT(AC190,overview!$L$9)),1/SUM(overview!$J$9:$L$9))</f>
        <v>2.3893658536585365</v>
      </c>
      <c r="O190" s="1">
        <f t="shared" si="34"/>
        <v>7</v>
      </c>
      <c r="P190" s="1">
        <f t="shared" si="35"/>
        <v>17</v>
      </c>
      <c r="Q190" s="1">
        <f t="shared" si="39"/>
        <v>0.62065365119548277</v>
      </c>
      <c r="R190" s="1">
        <v>0.40899999999999997</v>
      </c>
      <c r="S190" s="1">
        <v>2.5910000000000002</v>
      </c>
      <c r="T190" s="1">
        <v>1</v>
      </c>
      <c r="U190" s="1">
        <v>6</v>
      </c>
      <c r="V190" s="1">
        <f t="shared" si="36"/>
        <v>0.9471246622925511</v>
      </c>
      <c r="W190" s="1">
        <v>0.71299999999999997</v>
      </c>
      <c r="X190" s="1">
        <v>2.2869999999999999</v>
      </c>
      <c r="Y190" s="1">
        <v>5.5</v>
      </c>
      <c r="Z190" s="1">
        <v>8.5</v>
      </c>
      <c r="AA190" s="1">
        <f t="shared" si="37"/>
        <v>0.48181420678141273</v>
      </c>
      <c r="AB190" s="1">
        <v>0.77200000000000002</v>
      </c>
      <c r="AC190" s="1">
        <v>2.2280000000000002</v>
      </c>
      <c r="AD190" s="1">
        <v>0.5</v>
      </c>
      <c r="AE190" s="1">
        <v>2.5</v>
      </c>
      <c r="AF190" s="1">
        <f t="shared" si="33"/>
        <v>1.7324955116696588</v>
      </c>
      <c r="AH190" s="1">
        <f t="shared" si="41"/>
        <v>0.38609544629817555</v>
      </c>
      <c r="AI190" s="1">
        <f t="shared" si="42"/>
        <v>0.11998105629227811</v>
      </c>
      <c r="AJ190" s="1">
        <f t="shared" si="47"/>
        <v>0.87369409555112121</v>
      </c>
      <c r="AK190" s="1">
        <f t="shared" si="43"/>
        <v>145.40952872596822</v>
      </c>
      <c r="AL190" s="1" t="b">
        <f t="shared" si="44"/>
        <v>1</v>
      </c>
      <c r="AM190" s="1">
        <f t="shared" si="45"/>
        <v>11.973407806743447</v>
      </c>
      <c r="AN190" s="1" t="b">
        <f t="shared" si="46"/>
        <v>1</v>
      </c>
      <c r="AO190" s="1">
        <v>9.4879999999999995</v>
      </c>
    </row>
    <row r="191" spans="1:41">
      <c r="A191" s="7">
        <v>188</v>
      </c>
      <c r="B191" s="9" t="s">
        <v>76</v>
      </c>
      <c r="C191" s="9" t="s">
        <v>46</v>
      </c>
      <c r="D191" s="9" t="s">
        <v>45</v>
      </c>
      <c r="E191" s="9" t="s">
        <v>46</v>
      </c>
      <c r="F191" s="2" t="b">
        <f t="shared" si="40"/>
        <v>0</v>
      </c>
      <c r="G191" s="2" t="b">
        <f t="shared" si="38"/>
        <v>0</v>
      </c>
      <c r="H191" s="1" t="s">
        <v>298</v>
      </c>
      <c r="J191" s="3"/>
      <c r="M191" s="1">
        <f>PRODUCT(SUM(PRODUCT(R191,overview!$J$9),PRODUCT(W191,overview!$K$9),PRODUCT(AB191,overview!$L$9)),1/SUM(overview!$J$9:$L$9))</f>
        <v>0.9781463414634145</v>
      </c>
      <c r="N191" s="1">
        <f>PRODUCT(SUM(PRODUCT(S191,overview!$J$9),PRODUCT(X191,overview!$K$9),PRODUCT(AC191,overview!$L$9)),1/SUM(overview!$J$9:$L$9))</f>
        <v>2.0218536585365854</v>
      </c>
      <c r="O191" s="1">
        <f t="shared" si="34"/>
        <v>19</v>
      </c>
      <c r="P191" s="1">
        <f t="shared" si="35"/>
        <v>11</v>
      </c>
      <c r="Q191" s="1">
        <f t="shared" si="39"/>
        <v>0.28008716057660071</v>
      </c>
      <c r="R191" s="1">
        <v>1.038</v>
      </c>
      <c r="S191" s="1">
        <v>1.962</v>
      </c>
      <c r="T191" s="1">
        <v>9</v>
      </c>
      <c r="U191" s="1">
        <v>0</v>
      </c>
      <c r="V191" s="1">
        <f t="shared" si="36"/>
        <v>0</v>
      </c>
      <c r="W191" s="1">
        <v>0.94399999999999995</v>
      </c>
      <c r="X191" s="1">
        <v>2.056</v>
      </c>
      <c r="Y191" s="1">
        <v>9</v>
      </c>
      <c r="Z191" s="1">
        <v>11</v>
      </c>
      <c r="AA191" s="1">
        <f t="shared" si="37"/>
        <v>0.56117596195417196</v>
      </c>
      <c r="AB191" s="1">
        <v>1.028</v>
      </c>
      <c r="AC191" s="1">
        <v>1.972</v>
      </c>
      <c r="AD191" s="1">
        <v>1</v>
      </c>
      <c r="AE191" s="1">
        <v>0</v>
      </c>
      <c r="AF191" s="1">
        <f t="shared" si="33"/>
        <v>0</v>
      </c>
      <c r="AH191" s="1">
        <f t="shared" si="41"/>
        <v>0.34087661949901144</v>
      </c>
      <c r="AI191" s="1">
        <f t="shared" si="42"/>
        <v>8.9059598382598054E-2</v>
      </c>
      <c r="AJ191" s="1">
        <f t="shared" si="47"/>
        <v>0.79129540151751765</v>
      </c>
      <c r="AK191" s="1">
        <f t="shared" si="43"/>
        <v>131.43331449935613</v>
      </c>
      <c r="AL191" s="1" t="b">
        <f t="shared" si="44"/>
        <v>1</v>
      </c>
      <c r="AM191" s="1">
        <f t="shared" si="45"/>
        <v>15.14650098517904</v>
      </c>
      <c r="AN191" s="1" t="b">
        <f t="shared" si="46"/>
        <v>1</v>
      </c>
      <c r="AO191" s="1">
        <v>9.4879999999999995</v>
      </c>
    </row>
    <row r="192" spans="1:41">
      <c r="A192" s="7">
        <v>189</v>
      </c>
      <c r="B192" s="9" t="s">
        <v>49</v>
      </c>
      <c r="C192" s="9" t="s">
        <v>50</v>
      </c>
      <c r="D192" s="9" t="s">
        <v>47</v>
      </c>
      <c r="E192" s="9" t="s">
        <v>48</v>
      </c>
      <c r="F192" s="2" t="b">
        <f t="shared" si="40"/>
        <v>0</v>
      </c>
      <c r="G192" s="2" t="b">
        <f t="shared" si="38"/>
        <v>1</v>
      </c>
      <c r="H192" s="1" t="s">
        <v>298</v>
      </c>
      <c r="K192" s="2" t="s">
        <v>34</v>
      </c>
      <c r="L192" s="2" t="s">
        <v>34</v>
      </c>
      <c r="M192" s="1">
        <f>PRODUCT(SUM(PRODUCT(R192,overview!$J$9),PRODUCT(W192,overview!$K$9),PRODUCT(AB192,overview!$L$9)),1/SUM(overview!$J$9:$L$9))</f>
        <v>0.67556097560975614</v>
      </c>
      <c r="N192" s="1">
        <f>PRODUCT(SUM(PRODUCT(S192,overview!$J$9),PRODUCT(X192,overview!$K$9),PRODUCT(AC192,overview!$L$9)),1/SUM(overview!$J$9:$L$9))</f>
        <v>2.324439024390244</v>
      </c>
      <c r="O192" s="1">
        <f t="shared" si="34"/>
        <v>6</v>
      </c>
      <c r="P192" s="1">
        <f t="shared" si="35"/>
        <v>6</v>
      </c>
      <c r="Q192" s="1">
        <f t="shared" si="39"/>
        <v>0.29063398459633588</v>
      </c>
      <c r="R192" s="1">
        <v>0.33300000000000002</v>
      </c>
      <c r="S192" s="1">
        <v>2.6669999999999998</v>
      </c>
      <c r="T192" s="1">
        <v>1</v>
      </c>
      <c r="U192" s="1">
        <v>0</v>
      </c>
      <c r="V192" s="1">
        <f t="shared" si="36"/>
        <v>0</v>
      </c>
      <c r="W192" s="1">
        <v>0.86899999999999999</v>
      </c>
      <c r="X192" s="1">
        <v>2.1309999999999998</v>
      </c>
      <c r="Y192" s="1">
        <v>5</v>
      </c>
      <c r="Z192" s="1">
        <v>5</v>
      </c>
      <c r="AA192" s="1">
        <f t="shared" si="37"/>
        <v>0.40778977006100425</v>
      </c>
      <c r="AB192" s="1">
        <v>0.442</v>
      </c>
      <c r="AC192" s="1">
        <v>2.5579999999999998</v>
      </c>
      <c r="AD192" s="1">
        <v>0</v>
      </c>
      <c r="AE192" s="1">
        <v>1</v>
      </c>
      <c r="AF192" s="1" t="e">
        <f t="shared" si="33"/>
        <v>#DIV/0!</v>
      </c>
      <c r="AH192" s="1">
        <f t="shared" si="41"/>
        <v>0.36415024082186048</v>
      </c>
      <c r="AI192" s="1">
        <f t="shared" si="42"/>
        <v>0.10324390114833042</v>
      </c>
      <c r="AJ192" s="1">
        <f t="shared" si="47"/>
        <v>0.79448785267442146</v>
      </c>
      <c r="AK192" s="1">
        <f t="shared" si="43"/>
        <v>120.91637257030555</v>
      </c>
      <c r="AL192" s="1" t="b">
        <f t="shared" si="44"/>
        <v>1</v>
      </c>
      <c r="AM192" s="1">
        <f t="shared" si="45"/>
        <v>15.806509283723978</v>
      </c>
      <c r="AN192" s="1" t="b">
        <f t="shared" si="46"/>
        <v>1</v>
      </c>
      <c r="AO192" s="1">
        <v>9.4879999999999995</v>
      </c>
    </row>
    <row r="193" spans="1:41">
      <c r="A193" s="7">
        <v>190</v>
      </c>
      <c r="B193" s="9" t="s">
        <v>64</v>
      </c>
      <c r="C193" s="9" t="s">
        <v>2</v>
      </c>
      <c r="D193" s="9" t="s">
        <v>83</v>
      </c>
      <c r="E193" s="9" t="s">
        <v>61</v>
      </c>
      <c r="F193" s="2" t="b">
        <f t="shared" si="40"/>
        <v>0</v>
      </c>
      <c r="G193" s="2" t="b">
        <f t="shared" si="38"/>
        <v>1</v>
      </c>
      <c r="H193" s="1" t="s">
        <v>298</v>
      </c>
      <c r="J193" s="2"/>
      <c r="M193" s="1">
        <f>PRODUCT(SUM(PRODUCT(R193,overview!$J$9),PRODUCT(W193,overview!$K$9),PRODUCT(AB193,overview!$L$9)),1/SUM(overview!$J$9:$L$9))</f>
        <v>0.7423170731707317</v>
      </c>
      <c r="N193" s="1">
        <f>PRODUCT(SUM(PRODUCT(S193,overview!$J$9),PRODUCT(X193,overview!$K$9),PRODUCT(AC193,overview!$L$9)),1/SUM(overview!$J$9:$L$9))</f>
        <v>2.2576829268292684</v>
      </c>
      <c r="O193" s="1">
        <f t="shared" si="34"/>
        <v>9.8000000000000007</v>
      </c>
      <c r="P193" s="1">
        <f t="shared" si="35"/>
        <v>12.2</v>
      </c>
      <c r="Q193" s="1">
        <f t="shared" si="39"/>
        <v>0.40931744598665898</v>
      </c>
      <c r="R193" s="1">
        <v>0.33300000000000002</v>
      </c>
      <c r="S193" s="1">
        <v>2.6669999999999998</v>
      </c>
      <c r="T193" s="1">
        <v>3</v>
      </c>
      <c r="U193" s="1">
        <v>1</v>
      </c>
      <c r="V193" s="1">
        <f t="shared" si="36"/>
        <v>4.1619797525309338E-2</v>
      </c>
      <c r="W193" s="1">
        <v>0.97199999999999998</v>
      </c>
      <c r="X193" s="1">
        <v>2.028</v>
      </c>
      <c r="Y193" s="1">
        <v>5.8</v>
      </c>
      <c r="Z193" s="1">
        <v>10.199999999999999</v>
      </c>
      <c r="AA193" s="1">
        <f t="shared" si="37"/>
        <v>0.84288920628443176</v>
      </c>
      <c r="AB193" s="1">
        <v>0.501</v>
      </c>
      <c r="AC193" s="1">
        <v>2.4990000000000001</v>
      </c>
      <c r="AD193" s="1">
        <v>1</v>
      </c>
      <c r="AE193" s="1">
        <v>1</v>
      </c>
      <c r="AF193" s="1">
        <f t="shared" si="33"/>
        <v>0.20048019207683071</v>
      </c>
      <c r="AH193" s="1">
        <f t="shared" si="41"/>
        <v>0.35426547076290466</v>
      </c>
      <c r="AI193" s="1">
        <f t="shared" si="42"/>
        <v>9.573437409267202E-2</v>
      </c>
      <c r="AJ193" s="1">
        <f t="shared" si="47"/>
        <v>0.73192975403864036</v>
      </c>
      <c r="AK193" s="1">
        <f t="shared" si="43"/>
        <v>125.79856255140879</v>
      </c>
      <c r="AL193" s="1" t="b">
        <f t="shared" si="44"/>
        <v>1</v>
      </c>
      <c r="AM193" s="1">
        <f t="shared" si="45"/>
        <v>17.307407273643136</v>
      </c>
      <c r="AN193" s="1" t="b">
        <f t="shared" si="46"/>
        <v>1</v>
      </c>
      <c r="AO193" s="1">
        <v>9.4879999999999995</v>
      </c>
    </row>
    <row r="194" spans="1:41">
      <c r="A194" s="7">
        <v>191</v>
      </c>
      <c r="B194" s="9" t="s">
        <v>89</v>
      </c>
      <c r="C194" s="9" t="s">
        <v>70</v>
      </c>
      <c r="D194" s="9" t="s">
        <v>89</v>
      </c>
      <c r="E194" s="9" t="s">
        <v>70</v>
      </c>
      <c r="F194" s="2" t="b">
        <f t="shared" si="40"/>
        <v>0</v>
      </c>
      <c r="G194" s="2" t="b">
        <f t="shared" si="38"/>
        <v>0</v>
      </c>
      <c r="H194" s="1" t="s">
        <v>298</v>
      </c>
      <c r="J194" s="2"/>
      <c r="M194" s="1">
        <f>PRODUCT(SUM(PRODUCT(R194,overview!$J$9),PRODUCT(W194,overview!$K$9),PRODUCT(AB194,overview!$L$9)),1/SUM(overview!$J$9:$L$9))</f>
        <v>0.99873170731707317</v>
      </c>
      <c r="N194" s="1">
        <f>PRODUCT(SUM(PRODUCT(S194,overview!$J$9),PRODUCT(X194,overview!$K$9),PRODUCT(AC194,overview!$L$9)),1/SUM(overview!$J$9:$L$9))</f>
        <v>2.0012682926829268</v>
      </c>
      <c r="O194" s="1">
        <f t="shared" si="34"/>
        <v>11</v>
      </c>
      <c r="P194" s="1">
        <f t="shared" si="35"/>
        <v>6</v>
      </c>
      <c r="Q194" s="1">
        <f t="shared" si="39"/>
        <v>0.27220875453703408</v>
      </c>
      <c r="R194" s="1">
        <v>1</v>
      </c>
      <c r="S194" s="1">
        <v>2</v>
      </c>
      <c r="T194" s="1">
        <v>3</v>
      </c>
      <c r="U194" s="1">
        <v>0</v>
      </c>
      <c r="V194" s="1">
        <f t="shared" si="36"/>
        <v>0</v>
      </c>
      <c r="W194" s="1">
        <v>0.998</v>
      </c>
      <c r="X194" s="1">
        <v>2.0019999999999998</v>
      </c>
      <c r="Y194" s="1">
        <v>8</v>
      </c>
      <c r="Z194" s="1">
        <v>6</v>
      </c>
      <c r="AA194" s="1">
        <f t="shared" si="37"/>
        <v>0.37387612387612396</v>
      </c>
      <c r="AB194" s="1">
        <v>1</v>
      </c>
      <c r="AC194" s="1">
        <v>2</v>
      </c>
      <c r="AD194" s="1">
        <v>0</v>
      </c>
      <c r="AE194" s="1">
        <v>0</v>
      </c>
      <c r="AF194" s="1" t="e">
        <f t="shared" si="33"/>
        <v>#DIV/0!</v>
      </c>
      <c r="AH194" s="1">
        <f t="shared" si="41"/>
        <v>0.32047492393101668</v>
      </c>
      <c r="AI194" s="1">
        <f t="shared" si="42"/>
        <v>9.5805410771903673E-2</v>
      </c>
      <c r="AJ194" s="1">
        <f t="shared" si="47"/>
        <v>0.80299345548640144</v>
      </c>
      <c r="AK194" s="1">
        <f t="shared" si="43"/>
        <v>138.10331704395239</v>
      </c>
      <c r="AL194" s="1" t="b">
        <f t="shared" si="44"/>
        <v>1</v>
      </c>
      <c r="AM194" s="1">
        <f t="shared" si="45"/>
        <v>15.546246925194287</v>
      </c>
      <c r="AN194" s="1" t="b">
        <f t="shared" si="46"/>
        <v>1</v>
      </c>
      <c r="AO194" s="1">
        <v>9.4879999999999995</v>
      </c>
    </row>
    <row r="195" spans="1:41">
      <c r="A195" s="7">
        <v>192</v>
      </c>
      <c r="B195" s="9" t="s">
        <v>49</v>
      </c>
      <c r="C195" s="9" t="s">
        <v>50</v>
      </c>
      <c r="D195" s="9" t="s">
        <v>49</v>
      </c>
      <c r="E195" s="9" t="s">
        <v>50</v>
      </c>
      <c r="F195" s="2" t="b">
        <f t="shared" si="40"/>
        <v>0</v>
      </c>
      <c r="G195" s="2" t="b">
        <f t="shared" si="38"/>
        <v>0</v>
      </c>
      <c r="H195" s="1" t="s">
        <v>298</v>
      </c>
      <c r="J195" s="4"/>
      <c r="M195" s="1">
        <f>PRODUCT(SUM(PRODUCT(R195,overview!$J$9),PRODUCT(W195,overview!$K$9),PRODUCT(AB195,overview!$L$9)),1/SUM(overview!$J$9:$L$9))</f>
        <v>0.36124390243902438</v>
      </c>
      <c r="N195" s="1">
        <f>PRODUCT(SUM(PRODUCT(S195,overview!$J$9),PRODUCT(X195,overview!$K$9),PRODUCT(AC195,overview!$L$9)),1/SUM(overview!$J$9:$L$9))</f>
        <v>2.6387560975609756</v>
      </c>
      <c r="O195" s="1">
        <f t="shared" si="34"/>
        <v>7</v>
      </c>
      <c r="P195" s="1">
        <f t="shared" si="35"/>
        <v>10</v>
      </c>
      <c r="Q195" s="1">
        <f t="shared" si="39"/>
        <v>0.19557045012497967</v>
      </c>
      <c r="R195" s="1">
        <v>0.34699999999999998</v>
      </c>
      <c r="S195" s="1">
        <v>2.653</v>
      </c>
      <c r="T195" s="1">
        <v>3</v>
      </c>
      <c r="U195" s="1">
        <v>2</v>
      </c>
      <c r="V195" s="1">
        <f t="shared" si="36"/>
        <v>8.7196884030657118E-2</v>
      </c>
      <c r="W195" s="1">
        <v>0.37</v>
      </c>
      <c r="X195" s="1">
        <v>2.63</v>
      </c>
      <c r="Y195" s="1">
        <v>4</v>
      </c>
      <c r="Z195" s="1">
        <v>8</v>
      </c>
      <c r="AA195" s="1">
        <f t="shared" si="37"/>
        <v>0.28136882129277568</v>
      </c>
      <c r="AB195" s="1">
        <v>0.33300000000000002</v>
      </c>
      <c r="AC195" s="1">
        <v>2.6669999999999998</v>
      </c>
      <c r="AD195" s="1">
        <v>0</v>
      </c>
      <c r="AE195" s="1">
        <v>0</v>
      </c>
      <c r="AF195" s="1" t="e">
        <f t="shared" ref="AF195:AF258" si="48">PRODUCT(AE195,1/AD195,1/AC195,AB195)</f>
        <v>#DIV/0!</v>
      </c>
      <c r="AH195" s="1">
        <f t="shared" si="41"/>
        <v>0.33270349793658405</v>
      </c>
      <c r="AI195" s="1">
        <f t="shared" si="42"/>
        <v>7.2204119665935484E-2</v>
      </c>
      <c r="AJ195" s="1">
        <f t="shared" si="47"/>
        <v>0.72267345683086404</v>
      </c>
      <c r="AK195" s="1">
        <f t="shared" si="43"/>
        <v>130.64747735822175</v>
      </c>
      <c r="AL195" s="1" t="b">
        <f t="shared" si="44"/>
        <v>1</v>
      </c>
      <c r="AM195" s="1">
        <f t="shared" si="45"/>
        <v>14.053530818626403</v>
      </c>
      <c r="AN195" s="1" t="b">
        <f t="shared" si="46"/>
        <v>1</v>
      </c>
      <c r="AO195" s="1">
        <v>9.4879999999999995</v>
      </c>
    </row>
    <row r="196" spans="1:41">
      <c r="A196" s="7">
        <v>193</v>
      </c>
      <c r="B196" s="9" t="s">
        <v>64</v>
      </c>
      <c r="C196" s="9" t="s">
        <v>2</v>
      </c>
      <c r="D196" s="9" t="s">
        <v>77</v>
      </c>
      <c r="E196" s="9" t="s">
        <v>78</v>
      </c>
      <c r="F196" s="2" t="b">
        <f t="shared" si="40"/>
        <v>0</v>
      </c>
      <c r="G196" s="2" t="b">
        <f t="shared" si="38"/>
        <v>1</v>
      </c>
      <c r="H196" s="1" t="s">
        <v>298</v>
      </c>
      <c r="J196" s="4"/>
      <c r="K196" s="2" t="s">
        <v>34</v>
      </c>
      <c r="L196" s="2" t="s">
        <v>218</v>
      </c>
      <c r="M196" s="1">
        <f>PRODUCT(SUM(PRODUCT(R196,overview!$J$9),PRODUCT(W196,overview!$K$9),PRODUCT(AB196,overview!$L$9)),1/SUM(overview!$J$9:$L$9))</f>
        <v>0.5577804878048781</v>
      </c>
      <c r="N196" s="1">
        <f>PRODUCT(SUM(PRODUCT(S196,overview!$J$9),PRODUCT(X196,overview!$K$9),PRODUCT(AC196,overview!$L$9)),1/SUM(overview!$J$9:$L$9))</f>
        <v>2.442219512195122</v>
      </c>
      <c r="O196" s="1">
        <f t="shared" ref="O196:O259" si="49">SUM(T196,Y196,AD196)</f>
        <v>13</v>
      </c>
      <c r="P196" s="1">
        <f t="shared" ref="P196:P259" si="50">SUM(U196,Z196,AE196)</f>
        <v>11</v>
      </c>
      <c r="Q196" s="1">
        <f t="shared" si="39"/>
        <v>0.19325376065047101</v>
      </c>
      <c r="R196" s="1">
        <v>0.38700000000000001</v>
      </c>
      <c r="S196" s="1">
        <v>2.613</v>
      </c>
      <c r="T196" s="1">
        <v>7</v>
      </c>
      <c r="U196" s="1">
        <v>2</v>
      </c>
      <c r="V196" s="1">
        <f t="shared" ref="V196:V259" si="51">PRODUCT(U196,1/T196,1/S196,R196)</f>
        <v>4.231589306216172E-2</v>
      </c>
      <c r="W196" s="1">
        <v>0.65800000000000003</v>
      </c>
      <c r="X196" s="1">
        <v>2.3420000000000001</v>
      </c>
      <c r="Y196" s="1">
        <v>5</v>
      </c>
      <c r="Z196" s="1">
        <v>7</v>
      </c>
      <c r="AA196" s="1">
        <f t="shared" ref="AA196:AA259" si="52">PRODUCT(Z196,1/Y196,1/X196,W196)</f>
        <v>0.39333902647309993</v>
      </c>
      <c r="AB196" s="1">
        <v>0.34300000000000003</v>
      </c>
      <c r="AC196" s="1">
        <v>2.657</v>
      </c>
      <c r="AD196" s="1">
        <v>1</v>
      </c>
      <c r="AE196" s="1">
        <v>2</v>
      </c>
      <c r="AF196" s="1">
        <f t="shared" si="48"/>
        <v>0.25818592397440726</v>
      </c>
      <c r="AH196" s="1">
        <f t="shared" si="41"/>
        <v>0.28620450910159551</v>
      </c>
      <c r="AI196" s="1">
        <f t="shared" si="42"/>
        <v>9.3823757274381581E-2</v>
      </c>
      <c r="AJ196" s="1">
        <f t="shared" si="47"/>
        <v>0.97634825072297304</v>
      </c>
      <c r="AK196" s="1">
        <f t="shared" si="43"/>
        <v>119.24523127288714</v>
      </c>
      <c r="AL196" s="1" t="b">
        <f t="shared" si="44"/>
        <v>1</v>
      </c>
      <c r="AM196" s="1">
        <f t="shared" si="45"/>
        <v>10.926319351430212</v>
      </c>
      <c r="AN196" s="1" t="b">
        <f t="shared" si="46"/>
        <v>1</v>
      </c>
      <c r="AO196" s="1">
        <v>9.4879999999999995</v>
      </c>
    </row>
    <row r="197" spans="1:41">
      <c r="A197" s="7">
        <v>194</v>
      </c>
      <c r="B197" s="9" t="s">
        <v>89</v>
      </c>
      <c r="C197" s="9" t="s">
        <v>70</v>
      </c>
      <c r="D197" s="9" t="s">
        <v>41</v>
      </c>
      <c r="E197" s="9" t="s">
        <v>42</v>
      </c>
      <c r="F197" s="2" t="b">
        <f t="shared" si="40"/>
        <v>0</v>
      </c>
      <c r="G197" s="2" t="b">
        <f t="shared" ref="G197:G260" si="53">AND(NOT(D197=B197),OR(D197="CAT",D197="CAC",D197="ATA",D197="ATT",D197="TTA",D197="ATG",D197="CCG",D197="AGA",D197="CGG",D197="AGG",D197="CGA",D197="CGC",D197="TCC",D197="ACG",D197="ACC",D197="GTA",D197="TGG",D197="TAT",B197="GAA",B197="GAT",B197="GAG",B197="AAG",B197="AAA",B197="CTA",B197="CTT",B197="CTC",B197="AAC",B197="CCA",B197="CCT",B197="CAG",B197="CAA",B197="CGT",B197="AGT",B197="AGC",B197="TCA",B197="TCT",B197="GTC"))</f>
        <v>1</v>
      </c>
      <c r="H197" s="1" t="s">
        <v>298</v>
      </c>
      <c r="J197" s="3"/>
      <c r="K197" s="2" t="s">
        <v>34</v>
      </c>
      <c r="L197" s="2" t="s">
        <v>219</v>
      </c>
      <c r="M197" s="1">
        <f>PRODUCT(SUM(PRODUCT(R197,overview!$J$9),PRODUCT(W197,overview!$K$9),PRODUCT(AB197,overview!$L$9)),1/SUM(overview!$J$9:$L$9))</f>
        <v>0.6248780487804878</v>
      </c>
      <c r="N197" s="1">
        <f>PRODUCT(SUM(PRODUCT(S197,overview!$J$9),PRODUCT(X197,overview!$K$9),PRODUCT(AC197,overview!$L$9)),1/SUM(overview!$J$9:$L$9))</f>
        <v>2.3751219512195121</v>
      </c>
      <c r="O197" s="1">
        <f t="shared" si="49"/>
        <v>10.8</v>
      </c>
      <c r="P197" s="1">
        <f t="shared" si="50"/>
        <v>3.2</v>
      </c>
      <c r="Q197" s="1">
        <f t="shared" ref="Q197:Q260" si="54">PRODUCT(P197,1/O197,1/$N197,$M197)</f>
        <v>7.7953492617694714E-2</v>
      </c>
      <c r="R197" s="1">
        <v>1</v>
      </c>
      <c r="S197" s="1">
        <v>2</v>
      </c>
      <c r="T197" s="1">
        <v>7</v>
      </c>
      <c r="U197" s="1">
        <v>0</v>
      </c>
      <c r="V197" s="1">
        <f t="shared" si="51"/>
        <v>0</v>
      </c>
      <c r="W197" s="1">
        <v>0.41299999999999998</v>
      </c>
      <c r="X197" s="1">
        <v>2.5870000000000002</v>
      </c>
      <c r="Y197" s="1">
        <v>3</v>
      </c>
      <c r="Z197" s="1">
        <v>1</v>
      </c>
      <c r="AA197" s="1">
        <f t="shared" si="52"/>
        <v>5.3214791908259236E-2</v>
      </c>
      <c r="AB197" s="1">
        <v>0.88200000000000001</v>
      </c>
      <c r="AC197" s="1">
        <v>2.1179999999999999</v>
      </c>
      <c r="AD197" s="1">
        <v>0.8</v>
      </c>
      <c r="AE197" s="1">
        <v>2.2000000000000002</v>
      </c>
      <c r="AF197" s="1">
        <f t="shared" si="48"/>
        <v>1.1451841359773374</v>
      </c>
      <c r="AH197" s="1">
        <f t="shared" si="41"/>
        <v>0.26954862143065517</v>
      </c>
      <c r="AI197" s="1">
        <f t="shared" si="42"/>
        <v>8.735315332442424E-2</v>
      </c>
      <c r="AJ197" s="1">
        <f t="shared" si="47"/>
        <v>0.62060291931857159</v>
      </c>
      <c r="AK197" s="1">
        <f t="shared" si="43"/>
        <v>101.24323702852966</v>
      </c>
      <c r="AL197" s="1" t="b">
        <f t="shared" si="44"/>
        <v>1</v>
      </c>
      <c r="AM197" s="1">
        <f t="shared" si="45"/>
        <v>8.1930289397619465</v>
      </c>
      <c r="AN197" s="1" t="b">
        <f t="shared" si="46"/>
        <v>0</v>
      </c>
      <c r="AO197" s="1">
        <v>9.4879999999999995</v>
      </c>
    </row>
    <row r="198" spans="1:41">
      <c r="A198" s="7">
        <v>195</v>
      </c>
      <c r="B198" s="9" t="s">
        <v>45</v>
      </c>
      <c r="C198" s="9" t="s">
        <v>46</v>
      </c>
      <c r="D198" s="9" t="s">
        <v>45</v>
      </c>
      <c r="E198" s="9" t="s">
        <v>46</v>
      </c>
      <c r="F198" s="2" t="b">
        <f t="shared" si="40"/>
        <v>0</v>
      </c>
      <c r="G198" s="2" t="b">
        <f t="shared" si="53"/>
        <v>0</v>
      </c>
      <c r="H198" s="1" t="s">
        <v>298</v>
      </c>
      <c r="M198" s="1">
        <f>PRODUCT(SUM(PRODUCT(R198,overview!$J$9),PRODUCT(W198,overview!$K$9),PRODUCT(AB198,overview!$L$9)),1/SUM(overview!$J$9:$L$9))</f>
        <v>0.99492682926829257</v>
      </c>
      <c r="N198" s="1">
        <f>PRODUCT(SUM(PRODUCT(S198,overview!$J$9),PRODUCT(X198,overview!$K$9),PRODUCT(AC198,overview!$L$9)),1/SUM(overview!$J$9:$L$9))</f>
        <v>2.0050731707317078</v>
      </c>
      <c r="O198" s="1">
        <f t="shared" si="49"/>
        <v>10</v>
      </c>
      <c r="P198" s="1">
        <f t="shared" si="50"/>
        <v>1</v>
      </c>
      <c r="Q198" s="1">
        <f t="shared" si="54"/>
        <v>4.9620474892954444E-2</v>
      </c>
      <c r="R198" s="1">
        <v>0.96099999999999997</v>
      </c>
      <c r="S198" s="1">
        <v>2.0390000000000001</v>
      </c>
      <c r="T198" s="1">
        <v>4</v>
      </c>
      <c r="U198" s="1">
        <v>1</v>
      </c>
      <c r="V198" s="1">
        <f t="shared" si="51"/>
        <v>0.11782736635605688</v>
      </c>
      <c r="W198" s="1">
        <v>1.0129999999999999</v>
      </c>
      <c r="X198" s="1">
        <v>1.9870000000000001</v>
      </c>
      <c r="Y198" s="1">
        <v>6</v>
      </c>
      <c r="Z198" s="1">
        <v>0</v>
      </c>
      <c r="AA198" s="1">
        <f t="shared" si="52"/>
        <v>0</v>
      </c>
      <c r="AB198" s="1">
        <v>1</v>
      </c>
      <c r="AC198" s="1">
        <v>2</v>
      </c>
      <c r="AD198" s="1">
        <v>0</v>
      </c>
      <c r="AE198" s="1">
        <v>0</v>
      </c>
      <c r="AF198" s="1" t="e">
        <f t="shared" si="48"/>
        <v>#DIV/0!</v>
      </c>
      <c r="AH198" s="1">
        <f t="shared" si="41"/>
        <v>0.19499357410001303</v>
      </c>
      <c r="AI198" s="1">
        <f t="shared" si="42"/>
        <v>8.2959953800505817E-2</v>
      </c>
      <c r="AJ198" s="1">
        <f t="shared" si="47"/>
        <v>0.51986775858370449</v>
      </c>
      <c r="AK198" s="1">
        <f t="shared" si="43"/>
        <v>85.76046103727208</v>
      </c>
      <c r="AL198" s="1" t="b">
        <f t="shared" si="44"/>
        <v>1</v>
      </c>
      <c r="AM198" s="1">
        <f t="shared" si="45"/>
        <v>5.2038059685828397</v>
      </c>
      <c r="AN198" s="1" t="b">
        <f t="shared" si="46"/>
        <v>0</v>
      </c>
      <c r="AO198" s="1">
        <v>9.4879999999999995</v>
      </c>
    </row>
    <row r="199" spans="1:41">
      <c r="A199" s="7">
        <v>196</v>
      </c>
      <c r="B199" s="9" t="s">
        <v>45</v>
      </c>
      <c r="C199" s="9" t="s">
        <v>46</v>
      </c>
      <c r="D199" s="9" t="s">
        <v>32</v>
      </c>
      <c r="E199" s="9" t="s">
        <v>33</v>
      </c>
      <c r="F199" s="2" t="b">
        <f t="shared" ref="F199:F262" si="55">AND(NOT(B199=D199),OR(B199="CAT",B199="CAC",B199="ATA",B199="ATT",B199="TTA",B199="ATG",B199="CCG",B199="AGA",B199="CGG",B199="AGG",B199="CGA",B199="CGC",B199="TCC",B199="ACG",B199="ACC",B199="GTA",B199="TGG",B199="TAT",D199="GAA",D199="GAT",D199="GAG",D199="AAG",D199="AAA",D199="CTA",D199="CTT",D199="CTC",D199="AAC",D199="CCA",D199="CCT",D199="CAG",D199="CAA",D199="CGT",D199="AGT",D199="AGC",D199="TCA",D199="TCT",D199="GTC"))</f>
        <v>0</v>
      </c>
      <c r="G199" s="2" t="b">
        <f t="shared" si="53"/>
        <v>0</v>
      </c>
      <c r="H199" s="1" t="s">
        <v>298</v>
      </c>
      <c r="K199" s="2" t="s">
        <v>34</v>
      </c>
      <c r="L199" s="2" t="s">
        <v>220</v>
      </c>
      <c r="M199" s="1">
        <f>PRODUCT(SUM(PRODUCT(R199,overview!$J$9),PRODUCT(W199,overview!$K$9),PRODUCT(AB199,overview!$L$9)),1/SUM(overview!$J$9:$L$9))</f>
        <v>1.0034146341463415</v>
      </c>
      <c r="N199" s="1">
        <f>PRODUCT(SUM(PRODUCT(S199,overview!$J$9),PRODUCT(X199,overview!$K$9),PRODUCT(AC199,overview!$L$9)),1/SUM(overview!$J$9:$L$9))</f>
        <v>1.9965853658536585</v>
      </c>
      <c r="O199" s="1">
        <f t="shared" si="49"/>
        <v>18</v>
      </c>
      <c r="P199" s="1">
        <f t="shared" si="50"/>
        <v>7</v>
      </c>
      <c r="Q199" s="1">
        <f t="shared" si="54"/>
        <v>0.19544208268860111</v>
      </c>
      <c r="R199" s="1">
        <v>1.0229999999999999</v>
      </c>
      <c r="S199" s="1">
        <v>1.9770000000000001</v>
      </c>
      <c r="T199" s="1">
        <v>8</v>
      </c>
      <c r="U199" s="1">
        <v>0</v>
      </c>
      <c r="V199" s="1">
        <f t="shared" si="51"/>
        <v>0</v>
      </c>
      <c r="W199" s="1">
        <v>0.99299999999999999</v>
      </c>
      <c r="X199" s="1">
        <v>2.0070000000000001</v>
      </c>
      <c r="Y199" s="1">
        <v>10</v>
      </c>
      <c r="Z199" s="1">
        <v>6</v>
      </c>
      <c r="AA199" s="1">
        <f t="shared" si="52"/>
        <v>0.2968609865470852</v>
      </c>
      <c r="AB199" s="1">
        <v>1</v>
      </c>
      <c r="AC199" s="1">
        <v>2</v>
      </c>
      <c r="AD199" s="1">
        <v>0</v>
      </c>
      <c r="AE199" s="1">
        <v>1</v>
      </c>
      <c r="AF199" s="1" t="e">
        <f t="shared" si="48"/>
        <v>#DIV/0!</v>
      </c>
      <c r="AH199" s="1">
        <f t="shared" si="41"/>
        <v>0.16385811167705389</v>
      </c>
      <c r="AI199" s="1">
        <f t="shared" si="42"/>
        <v>8.2513004429913911E-2</v>
      </c>
      <c r="AJ199" s="1">
        <f t="shared" si="47"/>
        <v>0.49161618111290295</v>
      </c>
      <c r="AK199" s="1">
        <f t="shared" si="43"/>
        <v>58.23234783063355</v>
      </c>
      <c r="AL199" s="1" t="b">
        <f t="shared" si="44"/>
        <v>1</v>
      </c>
      <c r="AM199" s="1">
        <f t="shared" si="45"/>
        <v>4.0569350078115551</v>
      </c>
      <c r="AN199" s="1" t="b">
        <f t="shared" si="46"/>
        <v>0</v>
      </c>
      <c r="AO199" s="1">
        <v>9.4879999999999995</v>
      </c>
    </row>
    <row r="200" spans="1:41">
      <c r="A200" s="7">
        <v>197</v>
      </c>
      <c r="B200" s="9" t="s">
        <v>32</v>
      </c>
      <c r="C200" s="9" t="s">
        <v>33</v>
      </c>
      <c r="D200" s="9" t="s">
        <v>28</v>
      </c>
      <c r="E200" s="9" t="s">
        <v>29</v>
      </c>
      <c r="F200" s="2" t="b">
        <f t="shared" si="55"/>
        <v>0</v>
      </c>
      <c r="G200" s="2" t="b">
        <f t="shared" si="53"/>
        <v>1</v>
      </c>
      <c r="H200" s="1" t="s">
        <v>298</v>
      </c>
      <c r="M200" s="1">
        <f>PRODUCT(SUM(PRODUCT(R200,overview!$J$9),PRODUCT(W200,overview!$K$9),PRODUCT(AB200,overview!$L$9)),1/SUM(overview!$J$9:$L$9))</f>
        <v>0.75243902439024402</v>
      </c>
      <c r="N200" s="1">
        <f>PRODUCT(SUM(PRODUCT(S200,overview!$J$9),PRODUCT(X200,overview!$K$9),PRODUCT(AC200,overview!$L$9)),1/SUM(overview!$J$9:$L$9))</f>
        <v>2.2475609756097561</v>
      </c>
      <c r="O200" s="1">
        <f t="shared" si="49"/>
        <v>14</v>
      </c>
      <c r="P200" s="1">
        <f t="shared" si="50"/>
        <v>6</v>
      </c>
      <c r="Q200" s="1">
        <f t="shared" si="54"/>
        <v>0.14347724982559493</v>
      </c>
      <c r="R200" s="1">
        <v>0.88900000000000001</v>
      </c>
      <c r="S200" s="1">
        <v>2.1110000000000002</v>
      </c>
      <c r="T200" s="1">
        <v>5</v>
      </c>
      <c r="U200" s="1">
        <v>4</v>
      </c>
      <c r="V200" s="1">
        <f t="shared" si="51"/>
        <v>0.33690194220748459</v>
      </c>
      <c r="W200" s="1">
        <v>0.67900000000000005</v>
      </c>
      <c r="X200" s="1">
        <v>2.3210000000000002</v>
      </c>
      <c r="Y200" s="1">
        <v>9</v>
      </c>
      <c r="Z200" s="1">
        <v>1</v>
      </c>
      <c r="AA200" s="1">
        <f t="shared" si="52"/>
        <v>3.2505146249222072E-2</v>
      </c>
      <c r="AB200" s="1">
        <v>0.75</v>
      </c>
      <c r="AC200" s="1">
        <v>2.25</v>
      </c>
      <c r="AD200" s="1">
        <v>0</v>
      </c>
      <c r="AE200" s="1">
        <v>1</v>
      </c>
      <c r="AF200" s="1" t="e">
        <f t="shared" si="48"/>
        <v>#DIV/0!</v>
      </c>
      <c r="AH200" s="1">
        <f t="shared" ref="AH200:AH263" si="56">(SUM(Z196:Z206)*SUM(W196:W206))/(SUM(Y196:Y206)*SUM(X196:X206))</f>
        <v>0.17043574050603819</v>
      </c>
      <c r="AI200" s="1">
        <f t="shared" ref="AI200:AI263" si="57">(SUM(U196:U206)*SUM(R196:R206))/(SUM(T196:T206)*SUM(S196:S206))</f>
        <v>7.5528253709802776E-2</v>
      </c>
      <c r="AJ200" s="1">
        <f t="shared" si="47"/>
        <v>0.50469787785517584</v>
      </c>
      <c r="AK200" s="1">
        <f t="shared" si="43"/>
        <v>43.924743705414862</v>
      </c>
      <c r="AL200" s="1" t="b">
        <f t="shared" si="44"/>
        <v>1</v>
      </c>
      <c r="AM200" s="1">
        <f t="shared" si="45"/>
        <v>3.0404994168344968</v>
      </c>
      <c r="AN200" s="1" t="b">
        <f t="shared" si="46"/>
        <v>0</v>
      </c>
      <c r="AO200" s="1">
        <v>9.4879999999999995</v>
      </c>
    </row>
    <row r="201" spans="1:41">
      <c r="A201" s="7">
        <v>198</v>
      </c>
      <c r="B201" s="9" t="s">
        <v>30</v>
      </c>
      <c r="C201" s="9" t="s">
        <v>31</v>
      </c>
      <c r="D201" s="9" t="s">
        <v>30</v>
      </c>
      <c r="E201" s="9" t="s">
        <v>31</v>
      </c>
      <c r="F201" s="2" t="b">
        <f t="shared" si="55"/>
        <v>0</v>
      </c>
      <c r="G201" s="2" t="b">
        <f t="shared" si="53"/>
        <v>0</v>
      </c>
      <c r="H201" s="1" t="s">
        <v>298</v>
      </c>
      <c r="J201" s="2"/>
      <c r="M201" s="1">
        <f>PRODUCT(SUM(PRODUCT(R201,overview!$J$9),PRODUCT(W201,overview!$K$9),PRODUCT(AB201,overview!$L$9)),1/SUM(overview!$J$9:$L$9))</f>
        <v>1.0343902439024391</v>
      </c>
      <c r="N201" s="1">
        <f>PRODUCT(SUM(PRODUCT(S201,overview!$J$9),PRODUCT(X201,overview!$K$9),PRODUCT(AC201,overview!$L$9)),1/SUM(overview!$J$9:$L$9))</f>
        <v>1.9656097560975612</v>
      </c>
      <c r="O201" s="1">
        <f t="shared" si="49"/>
        <v>12</v>
      </c>
      <c r="P201" s="1">
        <f t="shared" si="50"/>
        <v>10</v>
      </c>
      <c r="Q201" s="1">
        <f t="shared" si="54"/>
        <v>0.43853662571865815</v>
      </c>
      <c r="R201" s="1">
        <v>1.006</v>
      </c>
      <c r="S201" s="1">
        <v>1.994</v>
      </c>
      <c r="T201" s="1">
        <v>6</v>
      </c>
      <c r="U201" s="1">
        <v>2</v>
      </c>
      <c r="V201" s="1">
        <f t="shared" si="51"/>
        <v>0.16817118020728852</v>
      </c>
      <c r="W201" s="1">
        <v>1.0509999999999999</v>
      </c>
      <c r="X201" s="1">
        <v>1.9490000000000001</v>
      </c>
      <c r="Y201" s="1">
        <v>6</v>
      </c>
      <c r="Z201" s="1">
        <v>8</v>
      </c>
      <c r="AA201" s="1">
        <f t="shared" si="52"/>
        <v>0.71900119719514266</v>
      </c>
      <c r="AB201" s="1">
        <v>1</v>
      </c>
      <c r="AC201" s="1">
        <v>2</v>
      </c>
      <c r="AD201" s="1">
        <v>0</v>
      </c>
      <c r="AE201" s="1">
        <v>0</v>
      </c>
      <c r="AF201" s="1" t="e">
        <f t="shared" si="48"/>
        <v>#DIV/0!</v>
      </c>
      <c r="AH201" s="1">
        <f t="shared" si="56"/>
        <v>0.16276137436187491</v>
      </c>
      <c r="AI201" s="1">
        <f t="shared" si="57"/>
        <v>6.6920680363758839E-2</v>
      </c>
      <c r="AJ201" s="1">
        <f t="shared" si="47"/>
        <v>0.40408085430968732</v>
      </c>
      <c r="AK201" s="1">
        <f t="shared" si="43"/>
        <v>28.148379599005914</v>
      </c>
      <c r="AL201" s="1" t="b">
        <f t="shared" si="44"/>
        <v>1</v>
      </c>
      <c r="AM201" s="1">
        <f t="shared" si="45"/>
        <v>2.2531559688252387</v>
      </c>
      <c r="AN201" s="1" t="b">
        <f t="shared" si="46"/>
        <v>0</v>
      </c>
      <c r="AO201" s="1">
        <v>9.4879999999999995</v>
      </c>
    </row>
    <row r="202" spans="1:41">
      <c r="A202" s="7">
        <v>199</v>
      </c>
      <c r="B202" s="9" t="s">
        <v>30</v>
      </c>
      <c r="C202" s="9" t="s">
        <v>31</v>
      </c>
      <c r="D202" s="9" t="s">
        <v>30</v>
      </c>
      <c r="E202" s="9" t="s">
        <v>31</v>
      </c>
      <c r="F202" s="2" t="b">
        <f t="shared" si="55"/>
        <v>0</v>
      </c>
      <c r="G202" s="2" t="b">
        <f t="shared" si="53"/>
        <v>0</v>
      </c>
      <c r="H202" s="1" t="s">
        <v>298</v>
      </c>
      <c r="M202" s="1">
        <f>PRODUCT(SUM(PRODUCT(R202,overview!$J$9),PRODUCT(W202,overview!$K$9),PRODUCT(AB202,overview!$L$9)),1/SUM(overview!$J$9:$L$9))</f>
        <v>1.0472682926829269</v>
      </c>
      <c r="N202" s="1">
        <f>PRODUCT(SUM(PRODUCT(S202,overview!$J$9),PRODUCT(X202,overview!$K$9),PRODUCT(AC202,overview!$L$9)),1/SUM(overview!$J$9:$L$9))</f>
        <v>1.9527317073170736</v>
      </c>
      <c r="O202" s="1">
        <f t="shared" si="49"/>
        <v>19.8</v>
      </c>
      <c r="P202" s="1">
        <f t="shared" si="50"/>
        <v>7.2</v>
      </c>
      <c r="Q202" s="1">
        <f t="shared" si="54"/>
        <v>0.1950215855439307</v>
      </c>
      <c r="R202" s="1">
        <v>1.0529999999999999</v>
      </c>
      <c r="S202" s="1">
        <v>1.9470000000000001</v>
      </c>
      <c r="T202" s="1">
        <v>7</v>
      </c>
      <c r="U202" s="1">
        <v>3</v>
      </c>
      <c r="V202" s="1">
        <f t="shared" si="51"/>
        <v>0.23178516398855378</v>
      </c>
      <c r="W202" s="1">
        <v>1.046</v>
      </c>
      <c r="X202" s="1">
        <v>1.954</v>
      </c>
      <c r="Y202" s="1">
        <v>12.8</v>
      </c>
      <c r="Z202" s="1">
        <v>4.2</v>
      </c>
      <c r="AA202" s="1">
        <f t="shared" si="52"/>
        <v>0.17564930910951893</v>
      </c>
      <c r="AB202" s="1">
        <v>1</v>
      </c>
      <c r="AC202" s="1">
        <v>2</v>
      </c>
      <c r="AD202" s="1">
        <v>0</v>
      </c>
      <c r="AE202" s="1">
        <v>0</v>
      </c>
      <c r="AF202" s="1" t="e">
        <f t="shared" si="48"/>
        <v>#DIV/0!</v>
      </c>
      <c r="AH202" s="1">
        <f t="shared" si="56"/>
        <v>0.16769557858979844</v>
      </c>
      <c r="AI202" s="1">
        <f t="shared" si="57"/>
        <v>7.1489343778957132E-2</v>
      </c>
      <c r="AJ202" s="1">
        <f t="shared" si="47"/>
        <v>0.28482878287410629</v>
      </c>
      <c r="AK202" s="1">
        <f t="shared" si="43"/>
        <v>15.575888597271323</v>
      </c>
      <c r="AL202" s="1" t="b">
        <f t="shared" si="44"/>
        <v>1</v>
      </c>
      <c r="AM202" s="1">
        <f t="shared" si="45"/>
        <v>1.775691783489274</v>
      </c>
      <c r="AN202" s="1" t="b">
        <f t="shared" si="46"/>
        <v>0</v>
      </c>
      <c r="AO202" s="1">
        <v>9.4879999999999995</v>
      </c>
    </row>
    <row r="203" spans="1:41">
      <c r="A203" s="7">
        <v>200</v>
      </c>
      <c r="B203" s="9" t="s">
        <v>100</v>
      </c>
      <c r="C203" s="9" t="s">
        <v>73</v>
      </c>
      <c r="D203" s="9" t="s">
        <v>72</v>
      </c>
      <c r="E203" s="9" t="s">
        <v>73</v>
      </c>
      <c r="F203" s="2" t="b">
        <f t="shared" si="55"/>
        <v>1</v>
      </c>
      <c r="G203" s="2" t="b">
        <f t="shared" si="53"/>
        <v>1</v>
      </c>
      <c r="H203" s="1" t="s">
        <v>298</v>
      </c>
      <c r="M203" s="1">
        <f>PRODUCT(SUM(PRODUCT(R203,overview!$J$9),PRODUCT(W203,overview!$K$9),PRODUCT(AB203,overview!$L$9)),1/SUM(overview!$J$9:$L$9))</f>
        <v>0.33300000000000002</v>
      </c>
      <c r="N203" s="1">
        <f>PRODUCT(SUM(PRODUCT(S203,overview!$J$9),PRODUCT(X203,overview!$K$9),PRODUCT(AC203,overview!$L$9)),1/SUM(overview!$J$9:$L$9))</f>
        <v>2.6669999999999998</v>
      </c>
      <c r="O203" s="1">
        <f t="shared" si="49"/>
        <v>8</v>
      </c>
      <c r="P203" s="1">
        <f t="shared" si="50"/>
        <v>4</v>
      </c>
      <c r="Q203" s="1">
        <f t="shared" si="54"/>
        <v>6.2429696287964007E-2</v>
      </c>
      <c r="R203" s="1">
        <v>0.33300000000000002</v>
      </c>
      <c r="S203" s="1">
        <v>2.6669999999999998</v>
      </c>
      <c r="T203" s="1">
        <v>5</v>
      </c>
      <c r="U203" s="1">
        <v>0</v>
      </c>
      <c r="V203" s="1">
        <f t="shared" si="51"/>
        <v>0</v>
      </c>
      <c r="W203" s="1">
        <v>0.33300000000000002</v>
      </c>
      <c r="X203" s="1">
        <v>2.6669999999999998</v>
      </c>
      <c r="Y203" s="1">
        <v>2</v>
      </c>
      <c r="Z203" s="1">
        <v>4</v>
      </c>
      <c r="AA203" s="1">
        <f t="shared" si="52"/>
        <v>0.24971878515185603</v>
      </c>
      <c r="AB203" s="1">
        <v>0.33300000000000002</v>
      </c>
      <c r="AC203" s="1">
        <v>2.6669999999999998</v>
      </c>
      <c r="AD203" s="1">
        <v>1</v>
      </c>
      <c r="AE203" s="1">
        <v>0</v>
      </c>
      <c r="AF203" s="1">
        <f t="shared" si="48"/>
        <v>0</v>
      </c>
      <c r="AH203" s="1">
        <f t="shared" si="56"/>
        <v>0.18930918381983211</v>
      </c>
      <c r="AI203" s="1">
        <f t="shared" si="57"/>
        <v>0.12289915966386554</v>
      </c>
      <c r="AJ203" s="1">
        <f t="shared" si="47"/>
        <v>0.27061855670103091</v>
      </c>
      <c r="AK203" s="1">
        <f t="shared" ref="AK203:AK266" si="58">(((SUM(AJ201:AJ205))-(SUM(AI201:AI205)))^2)/(AVERAGE(AI201:AI205))</f>
        <v>6.7181534881076033</v>
      </c>
      <c r="AL203" s="1" t="b">
        <f t="shared" ref="AL203:AL266" si="59">IF(AK203&gt;AO203, TRUE, FALSE)</f>
        <v>0</v>
      </c>
      <c r="AM203" s="1">
        <f t="shared" ref="AM203:AM266" si="60">(((SUM(AH201:AH205))-(SUM(AI201:AI205)))^2)/(AVERAGE(AI201:AI205))</f>
        <v>1.5673561781253385</v>
      </c>
      <c r="AN203" s="1" t="b">
        <f t="shared" ref="AN203:AN266" si="61">IF(AM203&gt;AO203, TRUE, FALSE)</f>
        <v>0</v>
      </c>
      <c r="AO203" s="1">
        <v>9.4879999999999995</v>
      </c>
    </row>
    <row r="204" spans="1:41">
      <c r="A204" s="7">
        <v>201</v>
      </c>
      <c r="B204" s="9" t="s">
        <v>72</v>
      </c>
      <c r="C204" s="9" t="s">
        <v>73</v>
      </c>
      <c r="D204" s="9" t="s">
        <v>100</v>
      </c>
      <c r="E204" s="9" t="s">
        <v>73</v>
      </c>
      <c r="F204" s="2" t="b">
        <f t="shared" si="55"/>
        <v>1</v>
      </c>
      <c r="G204" s="2" t="b">
        <f t="shared" si="53"/>
        <v>1</v>
      </c>
      <c r="H204" s="1" t="s">
        <v>298</v>
      </c>
      <c r="J204" s="2" t="s">
        <v>184</v>
      </c>
      <c r="M204" s="1">
        <f>PRODUCT(SUM(PRODUCT(R204,overview!$J$9),PRODUCT(W204,overview!$K$9),PRODUCT(AB204,overview!$L$9)),1/SUM(overview!$J$9:$L$9))</f>
        <v>0.33300000000000002</v>
      </c>
      <c r="N204" s="1">
        <f>PRODUCT(SUM(PRODUCT(S204,overview!$J$9),PRODUCT(X204,overview!$K$9),PRODUCT(AC204,overview!$L$9)),1/SUM(overview!$J$9:$L$9))</f>
        <v>2.6669999999999998</v>
      </c>
      <c r="O204" s="1">
        <f t="shared" si="49"/>
        <v>10</v>
      </c>
      <c r="P204" s="1">
        <f t="shared" si="50"/>
        <v>0</v>
      </c>
      <c r="Q204" s="1">
        <f t="shared" si="54"/>
        <v>0</v>
      </c>
      <c r="R204" s="1">
        <v>0.33300000000000002</v>
      </c>
      <c r="S204" s="1">
        <v>2.6669999999999998</v>
      </c>
      <c r="T204" s="1">
        <v>2</v>
      </c>
      <c r="U204" s="1">
        <v>0</v>
      </c>
      <c r="V204" s="1">
        <f t="shared" si="51"/>
        <v>0</v>
      </c>
      <c r="W204" s="1">
        <v>0.33300000000000002</v>
      </c>
      <c r="X204" s="1">
        <v>2.6669999999999998</v>
      </c>
      <c r="Y204" s="1">
        <v>7</v>
      </c>
      <c r="Z204" s="1">
        <v>0</v>
      </c>
      <c r="AA204" s="1">
        <f t="shared" si="52"/>
        <v>0</v>
      </c>
      <c r="AB204" s="1">
        <v>0.33300000000000002</v>
      </c>
      <c r="AC204" s="1">
        <v>2.6669999999999998</v>
      </c>
      <c r="AD204" s="1">
        <v>1</v>
      </c>
      <c r="AE204" s="1">
        <v>0</v>
      </c>
      <c r="AF204" s="1">
        <f t="shared" si="48"/>
        <v>0</v>
      </c>
      <c r="AH204" s="1">
        <f t="shared" si="56"/>
        <v>0.20835589938216564</v>
      </c>
      <c r="AI204" s="1">
        <f t="shared" si="57"/>
        <v>0.14713823167036008</v>
      </c>
      <c r="AJ204" s="1">
        <f t="shared" si="47"/>
        <v>0.24762183078721431</v>
      </c>
      <c r="AK204" s="1">
        <f t="shared" si="58"/>
        <v>2.4860340373511991</v>
      </c>
      <c r="AL204" s="1" t="b">
        <f t="shared" si="59"/>
        <v>0</v>
      </c>
      <c r="AM204" s="1">
        <f t="shared" si="60"/>
        <v>1.2432324578432945</v>
      </c>
      <c r="AN204" s="1" t="b">
        <f t="shared" si="61"/>
        <v>0</v>
      </c>
      <c r="AO204" s="1">
        <v>9.4879999999999995</v>
      </c>
    </row>
    <row r="205" spans="1:41">
      <c r="A205" s="7">
        <v>202</v>
      </c>
      <c r="B205" s="9" t="s">
        <v>28</v>
      </c>
      <c r="C205" s="9" t="s">
        <v>29</v>
      </c>
      <c r="D205" s="9" t="s">
        <v>28</v>
      </c>
      <c r="E205" s="9" t="s">
        <v>29</v>
      </c>
      <c r="F205" s="2" t="b">
        <f t="shared" si="55"/>
        <v>0</v>
      </c>
      <c r="G205" s="2" t="b">
        <f t="shared" si="53"/>
        <v>0</v>
      </c>
      <c r="H205" s="1" t="s">
        <v>285</v>
      </c>
      <c r="J205" s="2" t="s">
        <v>184</v>
      </c>
      <c r="M205" s="1">
        <f>PRODUCT(SUM(PRODUCT(R205,overview!$J$9),PRODUCT(W205,overview!$K$9),PRODUCT(AB205,overview!$L$9)),1/SUM(overview!$J$9:$L$9))</f>
        <v>0.71699999999999997</v>
      </c>
      <c r="N205" s="1">
        <f>PRODUCT(SUM(PRODUCT(S205,overview!$J$9),PRODUCT(X205,overview!$K$9),PRODUCT(AC205,overview!$L$9)),1/SUM(overview!$J$9:$L$9))</f>
        <v>2.2830000000000004</v>
      </c>
      <c r="O205" s="1">
        <f t="shared" si="49"/>
        <v>15</v>
      </c>
      <c r="P205" s="1">
        <f t="shared" si="50"/>
        <v>3</v>
      </c>
      <c r="Q205" s="1">
        <f t="shared" si="54"/>
        <v>6.2812089356110365E-2</v>
      </c>
      <c r="R205" s="1">
        <v>0.65</v>
      </c>
      <c r="S205" s="1">
        <v>2.35</v>
      </c>
      <c r="T205" s="1">
        <v>4</v>
      </c>
      <c r="U205" s="1">
        <v>1</v>
      </c>
      <c r="V205" s="1">
        <f t="shared" si="51"/>
        <v>6.9148936170212769E-2</v>
      </c>
      <c r="W205" s="1">
        <v>0.755</v>
      </c>
      <c r="X205" s="1">
        <v>2.2450000000000001</v>
      </c>
      <c r="Y205" s="1">
        <v>11</v>
      </c>
      <c r="Z205" s="1">
        <v>2</v>
      </c>
      <c r="AA205" s="1">
        <f t="shared" si="52"/>
        <v>6.1145980967807254E-2</v>
      </c>
      <c r="AB205" s="1">
        <v>0.66700000000000004</v>
      </c>
      <c r="AC205" s="1">
        <v>2.3330000000000002</v>
      </c>
      <c r="AD205" s="1">
        <v>0</v>
      </c>
      <c r="AE205" s="1">
        <v>0</v>
      </c>
      <c r="AF205" s="1" t="e">
        <f t="shared" si="48"/>
        <v>#DIV/0!</v>
      </c>
      <c r="AH205" s="1">
        <f t="shared" si="56"/>
        <v>0.21343338352714891</v>
      </c>
      <c r="AI205" s="1">
        <f t="shared" si="57"/>
        <v>0.12440874980927413</v>
      </c>
      <c r="AJ205" s="1">
        <f t="shared" si="47"/>
        <v>0.1718514597499898</v>
      </c>
      <c r="AK205" s="1">
        <f t="shared" si="58"/>
        <v>0.60903216426356988</v>
      </c>
      <c r="AL205" s="1" t="b">
        <f t="shared" si="59"/>
        <v>0</v>
      </c>
      <c r="AM205" s="1">
        <f t="shared" si="60"/>
        <v>1.0984513392498845</v>
      </c>
      <c r="AN205" s="1" t="b">
        <f t="shared" si="61"/>
        <v>0</v>
      </c>
      <c r="AO205" s="1">
        <v>9.4879999999999995</v>
      </c>
    </row>
    <row r="206" spans="1:41">
      <c r="A206" s="7">
        <v>203</v>
      </c>
      <c r="B206" s="9" t="s">
        <v>56</v>
      </c>
      <c r="C206" s="9" t="s">
        <v>31</v>
      </c>
      <c r="D206" s="9" t="s">
        <v>32</v>
      </c>
      <c r="E206" s="9" t="s">
        <v>33</v>
      </c>
      <c r="F206" s="2" t="b">
        <f t="shared" si="55"/>
        <v>0</v>
      </c>
      <c r="G206" s="2" t="b">
        <f t="shared" si="53"/>
        <v>0</v>
      </c>
      <c r="H206" s="1" t="s">
        <v>285</v>
      </c>
      <c r="J206" s="3"/>
      <c r="M206" s="1">
        <f>PRODUCT(SUM(PRODUCT(R206,overview!$J$9),PRODUCT(W206,overview!$K$9),PRODUCT(AB206,overview!$L$9)),1/SUM(overview!$J$9:$L$9))</f>
        <v>0.99365853658536574</v>
      </c>
      <c r="N206" s="1">
        <f>PRODUCT(SUM(PRODUCT(S206,overview!$J$9),PRODUCT(X206,overview!$K$9),PRODUCT(AC206,overview!$L$9)),1/SUM(overview!$J$9:$L$9))</f>
        <v>2.0063414634146342</v>
      </c>
      <c r="O206" s="1">
        <f t="shared" si="49"/>
        <v>14</v>
      </c>
      <c r="P206" s="1">
        <f t="shared" si="50"/>
        <v>8</v>
      </c>
      <c r="Q206" s="1">
        <f t="shared" si="54"/>
        <v>0.28300510576221732</v>
      </c>
      <c r="R206" s="1">
        <v>1</v>
      </c>
      <c r="S206" s="1">
        <v>2</v>
      </c>
      <c r="T206" s="1">
        <v>6</v>
      </c>
      <c r="U206" s="1">
        <v>0</v>
      </c>
      <c r="V206" s="1">
        <f t="shared" si="51"/>
        <v>0</v>
      </c>
      <c r="W206" s="1">
        <v>0.99</v>
      </c>
      <c r="X206" s="1">
        <v>2.0099999999999998</v>
      </c>
      <c r="Y206" s="1">
        <v>7</v>
      </c>
      <c r="Z206" s="1">
        <v>7</v>
      </c>
      <c r="AA206" s="1">
        <f t="shared" si="52"/>
        <v>0.49253731343283591</v>
      </c>
      <c r="AB206" s="1">
        <v>1</v>
      </c>
      <c r="AC206" s="1">
        <v>2</v>
      </c>
      <c r="AD206" s="1">
        <v>1</v>
      </c>
      <c r="AE206" s="1">
        <v>1</v>
      </c>
      <c r="AF206" s="1">
        <f t="shared" si="48"/>
        <v>0.5</v>
      </c>
      <c r="AH206" s="1">
        <f t="shared" si="56"/>
        <v>0.19981937703100047</v>
      </c>
      <c r="AI206" s="1">
        <f t="shared" si="57"/>
        <v>0.12829197009329893</v>
      </c>
      <c r="AJ206" s="1">
        <f t="shared" si="47"/>
        <v>0.16286357062510043</v>
      </c>
      <c r="AK206" s="1">
        <f t="shared" si="58"/>
        <v>0.2735134851101253</v>
      </c>
      <c r="AL206" s="1" t="b">
        <f t="shared" si="59"/>
        <v>0</v>
      </c>
      <c r="AM206" s="1">
        <f t="shared" si="60"/>
        <v>1.2495560036397126</v>
      </c>
      <c r="AN206" s="1" t="b">
        <f t="shared" si="61"/>
        <v>0</v>
      </c>
      <c r="AO206" s="1">
        <v>9.4879999999999995</v>
      </c>
    </row>
    <row r="207" spans="1:41">
      <c r="A207" s="7">
        <v>204</v>
      </c>
      <c r="B207" s="9" t="s">
        <v>56</v>
      </c>
      <c r="C207" s="9" t="s">
        <v>31</v>
      </c>
      <c r="D207" s="9" t="s">
        <v>30</v>
      </c>
      <c r="E207" s="9" t="s">
        <v>31</v>
      </c>
      <c r="F207" s="2" t="b">
        <f t="shared" si="55"/>
        <v>0</v>
      </c>
      <c r="G207" s="2" t="b">
        <f t="shared" si="53"/>
        <v>0</v>
      </c>
      <c r="H207" s="1" t="s">
        <v>285</v>
      </c>
      <c r="M207" s="1">
        <f>PRODUCT(SUM(PRODUCT(R207,overview!$J$9),PRODUCT(W207,overview!$K$9),PRODUCT(AB207,overview!$L$9)),1/SUM(overview!$J$9:$L$9))</f>
        <v>1</v>
      </c>
      <c r="N207" s="1">
        <f>PRODUCT(SUM(PRODUCT(S207,overview!$J$9),PRODUCT(X207,overview!$K$9),PRODUCT(AC207,overview!$L$9)),1/SUM(overview!$J$9:$L$9))</f>
        <v>2</v>
      </c>
      <c r="O207" s="1">
        <f t="shared" si="49"/>
        <v>20</v>
      </c>
      <c r="P207" s="1">
        <f t="shared" si="50"/>
        <v>5</v>
      </c>
      <c r="Q207" s="1">
        <f t="shared" si="54"/>
        <v>0.125</v>
      </c>
      <c r="R207" s="1">
        <v>1</v>
      </c>
      <c r="S207" s="1">
        <v>2</v>
      </c>
      <c r="T207" s="1">
        <v>10</v>
      </c>
      <c r="U207" s="1">
        <v>0</v>
      </c>
      <c r="V207" s="1">
        <f t="shared" si="51"/>
        <v>0</v>
      </c>
      <c r="W207" s="1">
        <v>1</v>
      </c>
      <c r="X207" s="1">
        <v>2</v>
      </c>
      <c r="Y207" s="1">
        <v>9</v>
      </c>
      <c r="Z207" s="1">
        <v>5</v>
      </c>
      <c r="AA207" s="1">
        <f t="shared" si="52"/>
        <v>0.27777777777777779</v>
      </c>
      <c r="AB207" s="1">
        <v>1</v>
      </c>
      <c r="AC207" s="1">
        <v>2</v>
      </c>
      <c r="AD207" s="1">
        <v>1</v>
      </c>
      <c r="AE207" s="1">
        <v>0</v>
      </c>
      <c r="AF207" s="1">
        <f t="shared" si="48"/>
        <v>0</v>
      </c>
      <c r="AH207" s="1">
        <f t="shared" si="56"/>
        <v>0.2517301038062284</v>
      </c>
      <c r="AI207" s="1">
        <f t="shared" si="57"/>
        <v>0.15425586260846288</v>
      </c>
      <c r="AJ207" s="1">
        <f t="shared" si="47"/>
        <v>0.11120091600996831</v>
      </c>
      <c r="AK207" s="1">
        <f t="shared" si="58"/>
        <v>0.30451840338035219</v>
      </c>
      <c r="AL207" s="1" t="b">
        <f t="shared" si="59"/>
        <v>0</v>
      </c>
      <c r="AM207" s="1">
        <f t="shared" si="60"/>
        <v>1.6007141558142857</v>
      </c>
      <c r="AN207" s="1" t="b">
        <f t="shared" si="61"/>
        <v>0</v>
      </c>
      <c r="AO207" s="1">
        <v>9.4879999999999995</v>
      </c>
    </row>
    <row r="208" spans="1:41">
      <c r="A208" s="7">
        <v>205</v>
      </c>
      <c r="B208" s="9" t="s">
        <v>45</v>
      </c>
      <c r="C208" s="9" t="s">
        <v>46</v>
      </c>
      <c r="D208" s="9" t="s">
        <v>45</v>
      </c>
      <c r="E208" s="9" t="s">
        <v>46</v>
      </c>
      <c r="F208" s="2" t="b">
        <f t="shared" si="55"/>
        <v>0</v>
      </c>
      <c r="G208" s="2" t="b">
        <f t="shared" si="53"/>
        <v>0</v>
      </c>
      <c r="H208" s="1" t="s">
        <v>285</v>
      </c>
      <c r="J208" s="3"/>
      <c r="M208" s="1">
        <f>PRODUCT(SUM(PRODUCT(R208,overview!$J$9),PRODUCT(W208,overview!$K$9),PRODUCT(AB208,overview!$L$9)),1/SUM(overview!$J$9:$L$9))</f>
        <v>1.059219512195122</v>
      </c>
      <c r="N208" s="1">
        <f>PRODUCT(SUM(PRODUCT(S208,overview!$J$9),PRODUCT(X208,overview!$K$9),PRODUCT(AC208,overview!$L$9)),1/SUM(overview!$J$9:$L$9))</f>
        <v>1.9407804878048782</v>
      </c>
      <c r="O208" s="1">
        <f t="shared" si="49"/>
        <v>10</v>
      </c>
      <c r="P208" s="1">
        <f t="shared" si="50"/>
        <v>0</v>
      </c>
      <c r="Q208" s="1">
        <f t="shared" si="54"/>
        <v>0</v>
      </c>
      <c r="R208" s="1">
        <v>1.01</v>
      </c>
      <c r="S208" s="1">
        <v>1.99</v>
      </c>
      <c r="T208" s="1">
        <v>3</v>
      </c>
      <c r="U208" s="1">
        <v>0</v>
      </c>
      <c r="V208" s="1">
        <f t="shared" si="51"/>
        <v>0</v>
      </c>
      <c r="W208" s="1">
        <v>1.0880000000000001</v>
      </c>
      <c r="X208" s="1">
        <v>1.9119999999999999</v>
      </c>
      <c r="Y208" s="1">
        <v>7</v>
      </c>
      <c r="Z208" s="1">
        <v>0</v>
      </c>
      <c r="AA208" s="1">
        <f t="shared" si="52"/>
        <v>0</v>
      </c>
      <c r="AB208" s="1">
        <v>1</v>
      </c>
      <c r="AC208" s="1">
        <v>2</v>
      </c>
      <c r="AD208" s="1">
        <v>0</v>
      </c>
      <c r="AE208" s="1">
        <v>0</v>
      </c>
      <c r="AF208" s="1" t="e">
        <f t="shared" si="48"/>
        <v>#DIV/0!</v>
      </c>
      <c r="AH208" s="1">
        <f t="shared" si="56"/>
        <v>0.2678986628279475</v>
      </c>
      <c r="AI208" s="1">
        <f t="shared" si="57"/>
        <v>0.1636258637245751</v>
      </c>
      <c r="AJ208" s="1">
        <f t="shared" si="47"/>
        <v>0.22232743583354098</v>
      </c>
      <c r="AK208" s="1">
        <f t="shared" si="58"/>
        <v>0.88723577032940537</v>
      </c>
      <c r="AL208" s="1" t="b">
        <f t="shared" si="59"/>
        <v>0</v>
      </c>
      <c r="AM208" s="1">
        <f t="shared" si="60"/>
        <v>1.7083809209694731</v>
      </c>
      <c r="AN208" s="1" t="b">
        <f t="shared" si="61"/>
        <v>0</v>
      </c>
      <c r="AO208" s="1">
        <v>9.4879999999999995</v>
      </c>
    </row>
    <row r="209" spans="1:41">
      <c r="A209" s="7">
        <v>206</v>
      </c>
      <c r="B209" s="9" t="s">
        <v>28</v>
      </c>
      <c r="C209" s="9" t="s">
        <v>29</v>
      </c>
      <c r="D209" s="9" t="s">
        <v>28</v>
      </c>
      <c r="E209" s="9" t="s">
        <v>29</v>
      </c>
      <c r="F209" s="2" t="b">
        <f t="shared" si="55"/>
        <v>0</v>
      </c>
      <c r="G209" s="2" t="b">
        <f t="shared" si="53"/>
        <v>0</v>
      </c>
      <c r="H209" s="1" t="s">
        <v>285</v>
      </c>
      <c r="J209" s="3"/>
      <c r="K209" s="2"/>
      <c r="L209" s="2"/>
      <c r="M209" s="1">
        <f>PRODUCT(SUM(PRODUCT(R209,overview!$J$9),PRODUCT(W209,overview!$K$9),PRODUCT(AB209,overview!$L$9)),1/SUM(overview!$J$9:$L$9))</f>
        <v>0.60192682926829277</v>
      </c>
      <c r="N209" s="1">
        <f>PRODUCT(SUM(PRODUCT(S209,overview!$J$9),PRODUCT(X209,overview!$K$9),PRODUCT(AC209,overview!$L$9)),1/SUM(overview!$J$9:$L$9))</f>
        <v>2.3980731707317076</v>
      </c>
      <c r="O209" s="1">
        <f t="shared" si="49"/>
        <v>12.2</v>
      </c>
      <c r="P209" s="1">
        <f t="shared" si="50"/>
        <v>18.8</v>
      </c>
      <c r="Q209" s="1">
        <f t="shared" si="54"/>
        <v>0.38679360895667775</v>
      </c>
      <c r="R209" s="1">
        <v>0.70299999999999996</v>
      </c>
      <c r="S209" s="1">
        <v>2.2970000000000002</v>
      </c>
      <c r="T209" s="1">
        <v>3.5</v>
      </c>
      <c r="U209" s="1">
        <v>9.5</v>
      </c>
      <c r="V209" s="1">
        <f t="shared" si="51"/>
        <v>0.83071086510355097</v>
      </c>
      <c r="W209" s="1">
        <v>0.54500000000000004</v>
      </c>
      <c r="X209" s="1">
        <v>2.4550000000000001</v>
      </c>
      <c r="Y209" s="1">
        <v>8.6999999999999993</v>
      </c>
      <c r="Z209" s="1">
        <v>9.3000000000000007</v>
      </c>
      <c r="AA209" s="1">
        <f t="shared" si="52"/>
        <v>0.2373059905892268</v>
      </c>
      <c r="AB209" s="1">
        <v>0.66700000000000004</v>
      </c>
      <c r="AC209" s="1">
        <v>2.3330000000000002</v>
      </c>
      <c r="AD209" s="1">
        <v>0</v>
      </c>
      <c r="AE209" s="1">
        <v>0</v>
      </c>
      <c r="AF209" s="1" t="e">
        <f t="shared" si="48"/>
        <v>#DIV/0!</v>
      </c>
      <c r="AH209" s="1">
        <f t="shared" si="56"/>
        <v>0.32072397970821981</v>
      </c>
      <c r="AI209" s="1">
        <f t="shared" si="57"/>
        <v>0.18967602362451361</v>
      </c>
      <c r="AJ209" s="1">
        <f t="shared" si="47"/>
        <v>0.30719533552603473</v>
      </c>
      <c r="AK209" s="1">
        <f t="shared" si="58"/>
        <v>3.3484756022353439</v>
      </c>
      <c r="AL209" s="1" t="b">
        <f t="shared" si="59"/>
        <v>0</v>
      </c>
      <c r="AM209" s="1">
        <f t="shared" si="60"/>
        <v>1.7778431721243626</v>
      </c>
      <c r="AN209" s="1" t="b">
        <f t="shared" si="61"/>
        <v>0</v>
      </c>
      <c r="AO209" s="1">
        <v>9.4879999999999995</v>
      </c>
    </row>
    <row r="210" spans="1:41">
      <c r="A210" s="7">
        <v>207</v>
      </c>
      <c r="B210" s="9" t="s">
        <v>47</v>
      </c>
      <c r="C210" s="9" t="s">
        <v>48</v>
      </c>
      <c r="D210" s="9" t="s">
        <v>49</v>
      </c>
      <c r="E210" s="9" t="s">
        <v>50</v>
      </c>
      <c r="F210" s="2" t="b">
        <f t="shared" si="55"/>
        <v>1</v>
      </c>
      <c r="G210" s="2" t="b">
        <f t="shared" si="53"/>
        <v>0</v>
      </c>
      <c r="H210" s="1" t="s">
        <v>285</v>
      </c>
      <c r="J210" s="3"/>
      <c r="M210" s="1">
        <f>PRODUCT(SUM(PRODUCT(R210,overview!$J$9),PRODUCT(W210,overview!$K$9),PRODUCT(AB210,overview!$L$9)),1/SUM(overview!$J$9:$L$9))</f>
        <v>0.63382926829268293</v>
      </c>
      <c r="N210" s="1">
        <f>PRODUCT(SUM(PRODUCT(S210,overview!$J$9),PRODUCT(X210,overview!$K$9),PRODUCT(AC210,overview!$L$9)),1/SUM(overview!$J$9:$L$9))</f>
        <v>2.3661707317073173</v>
      </c>
      <c r="O210" s="1">
        <f t="shared" si="49"/>
        <v>16</v>
      </c>
      <c r="P210" s="1">
        <f t="shared" si="50"/>
        <v>18</v>
      </c>
      <c r="Q210" s="1">
        <f t="shared" si="54"/>
        <v>0.30135523074227161</v>
      </c>
      <c r="R210" s="1">
        <v>0.872</v>
      </c>
      <c r="S210" s="1">
        <v>2.1280000000000001</v>
      </c>
      <c r="T210" s="1">
        <v>12</v>
      </c>
      <c r="U210" s="1">
        <v>6</v>
      </c>
      <c r="V210" s="1">
        <f t="shared" si="51"/>
        <v>0.20488721804511278</v>
      </c>
      <c r="W210" s="1">
        <v>0.51300000000000001</v>
      </c>
      <c r="X210" s="1">
        <v>2.4870000000000001</v>
      </c>
      <c r="Y210" s="1">
        <v>4</v>
      </c>
      <c r="Z210" s="1">
        <v>11</v>
      </c>
      <c r="AA210" s="1">
        <f t="shared" si="52"/>
        <v>0.56724969843184558</v>
      </c>
      <c r="AB210" s="1">
        <v>0.441</v>
      </c>
      <c r="AC210" s="1">
        <v>2.5590000000000002</v>
      </c>
      <c r="AD210" s="1">
        <v>0</v>
      </c>
      <c r="AE210" s="1">
        <v>1</v>
      </c>
      <c r="AF210" s="1" t="e">
        <f t="shared" si="48"/>
        <v>#DIV/0!</v>
      </c>
      <c r="AH210" s="1">
        <f t="shared" si="56"/>
        <v>0.33692536831557113</v>
      </c>
      <c r="AI210" s="1">
        <f t="shared" si="57"/>
        <v>0.20518624573078556</v>
      </c>
      <c r="AJ210" s="1">
        <f t="shared" si="47"/>
        <v>0.42376391405643288</v>
      </c>
      <c r="AK210" s="1">
        <f t="shared" si="58"/>
        <v>7.652376990292912</v>
      </c>
      <c r="AL210" s="1" t="b">
        <f t="shared" si="59"/>
        <v>0</v>
      </c>
      <c r="AM210" s="1">
        <f t="shared" si="60"/>
        <v>1.7280797113273019</v>
      </c>
      <c r="AN210" s="1" t="b">
        <f t="shared" si="61"/>
        <v>0</v>
      </c>
      <c r="AO210" s="1">
        <v>9.4879999999999995</v>
      </c>
    </row>
    <row r="211" spans="1:41">
      <c r="A211" s="7">
        <v>208</v>
      </c>
      <c r="B211" s="9" t="s">
        <v>45</v>
      </c>
      <c r="C211" s="9" t="s">
        <v>46</v>
      </c>
      <c r="D211" s="9" t="s">
        <v>45</v>
      </c>
      <c r="E211" s="9" t="s">
        <v>46</v>
      </c>
      <c r="F211" s="2" t="b">
        <f t="shared" si="55"/>
        <v>0</v>
      </c>
      <c r="G211" s="2" t="b">
        <f t="shared" si="53"/>
        <v>0</v>
      </c>
      <c r="H211" s="1" t="s">
        <v>285</v>
      </c>
      <c r="J211" s="4"/>
      <c r="M211" s="1">
        <f>PRODUCT(SUM(PRODUCT(R211,overview!$J$9),PRODUCT(W211,overview!$K$9),PRODUCT(AB211,overview!$L$9)),1/SUM(overview!$J$9:$L$9))</f>
        <v>1.0220975609756098</v>
      </c>
      <c r="N211" s="1">
        <f>PRODUCT(SUM(PRODUCT(S211,overview!$J$9),PRODUCT(X211,overview!$K$9),PRODUCT(AC211,overview!$L$9)),1/SUM(overview!$J$9:$L$9))</f>
        <v>1.9779024390243902</v>
      </c>
      <c r="O211" s="1">
        <f t="shared" si="49"/>
        <v>16</v>
      </c>
      <c r="P211" s="1">
        <f t="shared" si="50"/>
        <v>0</v>
      </c>
      <c r="Q211" s="1">
        <f t="shared" si="54"/>
        <v>0</v>
      </c>
      <c r="R211" s="1">
        <v>1.0089999999999999</v>
      </c>
      <c r="S211" s="1">
        <v>1.9910000000000001</v>
      </c>
      <c r="T211" s="1">
        <v>6</v>
      </c>
      <c r="U211" s="1">
        <v>0</v>
      </c>
      <c r="V211" s="1">
        <f t="shared" si="51"/>
        <v>0</v>
      </c>
      <c r="W211" s="1">
        <v>1.03</v>
      </c>
      <c r="X211" s="1">
        <v>1.97</v>
      </c>
      <c r="Y211" s="1">
        <v>10</v>
      </c>
      <c r="Z211" s="1">
        <v>0</v>
      </c>
      <c r="AA211" s="1">
        <f t="shared" si="52"/>
        <v>0</v>
      </c>
      <c r="AB211" s="1">
        <v>1</v>
      </c>
      <c r="AC211" s="1">
        <v>2</v>
      </c>
      <c r="AD211" s="1">
        <v>0</v>
      </c>
      <c r="AE211" s="1">
        <v>0</v>
      </c>
      <c r="AF211" s="1" t="e">
        <f t="shared" si="48"/>
        <v>#DIV/0!</v>
      </c>
      <c r="AH211" s="1">
        <f t="shared" si="56"/>
        <v>0.29357385460095753</v>
      </c>
      <c r="AI211" s="1">
        <f t="shared" si="57"/>
        <v>0.19118020574799288</v>
      </c>
      <c r="AJ211" s="1">
        <f t="shared" si="47"/>
        <v>0.61748134612456218</v>
      </c>
      <c r="AK211" s="1">
        <f t="shared" si="58"/>
        <v>11.263550455082235</v>
      </c>
      <c r="AL211" s="1" t="b">
        <f t="shared" si="59"/>
        <v>1</v>
      </c>
      <c r="AM211" s="1">
        <f t="shared" si="60"/>
        <v>1.8374061870634628</v>
      </c>
      <c r="AN211" s="1" t="b">
        <f t="shared" si="61"/>
        <v>0</v>
      </c>
      <c r="AO211" s="1">
        <v>9.4879999999999995</v>
      </c>
    </row>
    <row r="212" spans="1:41">
      <c r="A212" s="7">
        <v>209</v>
      </c>
      <c r="B212" s="9" t="s">
        <v>28</v>
      </c>
      <c r="C212" s="9" t="s">
        <v>29</v>
      </c>
      <c r="D212" s="9" t="s">
        <v>28</v>
      </c>
      <c r="E212" s="9" t="s">
        <v>29</v>
      </c>
      <c r="F212" s="2" t="b">
        <f t="shared" si="55"/>
        <v>0</v>
      </c>
      <c r="G212" s="2" t="b">
        <f t="shared" si="53"/>
        <v>0</v>
      </c>
      <c r="H212" s="1" t="s">
        <v>285</v>
      </c>
      <c r="J212" s="3"/>
      <c r="M212" s="1">
        <f>PRODUCT(SUM(PRODUCT(R212,overview!$J$9),PRODUCT(W212,overview!$K$9),PRODUCT(AB212,overview!$L$9)),1/SUM(overview!$J$9:$L$9))</f>
        <v>0.68953658536585372</v>
      </c>
      <c r="N212" s="1">
        <f>PRODUCT(SUM(PRODUCT(S212,overview!$J$9),PRODUCT(X212,overview!$K$9),PRODUCT(AC212,overview!$L$9)),1/SUM(overview!$J$9:$L$9))</f>
        <v>2.3104634146341465</v>
      </c>
      <c r="O212" s="1">
        <f t="shared" si="49"/>
        <v>16</v>
      </c>
      <c r="P212" s="1">
        <f t="shared" si="50"/>
        <v>13</v>
      </c>
      <c r="Q212" s="1">
        <f t="shared" si="54"/>
        <v>0.24248316249511764</v>
      </c>
      <c r="R212" s="1">
        <v>0.65500000000000003</v>
      </c>
      <c r="S212" s="1">
        <v>2.3450000000000002</v>
      </c>
      <c r="T212" s="1">
        <v>9</v>
      </c>
      <c r="U212" s="1">
        <v>5</v>
      </c>
      <c r="V212" s="1">
        <f t="shared" si="51"/>
        <v>0.15517649846008055</v>
      </c>
      <c r="W212" s="1">
        <v>0.70899999999999996</v>
      </c>
      <c r="X212" s="1">
        <v>2.2909999999999999</v>
      </c>
      <c r="Y212" s="1">
        <v>7</v>
      </c>
      <c r="Z212" s="1">
        <v>8</v>
      </c>
      <c r="AA212" s="1">
        <f t="shared" si="52"/>
        <v>0.35368211012034667</v>
      </c>
      <c r="AB212" s="1">
        <v>0.66700000000000004</v>
      </c>
      <c r="AC212" s="1">
        <v>2.3330000000000002</v>
      </c>
      <c r="AD212" s="1">
        <v>0</v>
      </c>
      <c r="AE212" s="1">
        <v>0</v>
      </c>
      <c r="AF212" s="1" t="e">
        <f t="shared" si="48"/>
        <v>#DIV/0!</v>
      </c>
      <c r="AH212" s="1">
        <f t="shared" si="56"/>
        <v>0.2807165742137766</v>
      </c>
      <c r="AI212" s="1">
        <f t="shared" si="57"/>
        <v>0.1825520659057083</v>
      </c>
      <c r="AJ212" s="1">
        <f t="shared" si="47"/>
        <v>0.55591476063471557</v>
      </c>
      <c r="AK212" s="1">
        <f t="shared" si="58"/>
        <v>16.250381252631112</v>
      </c>
      <c r="AL212" s="1" t="b">
        <f t="shared" si="59"/>
        <v>1</v>
      </c>
      <c r="AM212" s="1">
        <f t="shared" si="60"/>
        <v>2.2929716617240827</v>
      </c>
      <c r="AN212" s="1" t="b">
        <f t="shared" si="61"/>
        <v>0</v>
      </c>
      <c r="AO212" s="1">
        <v>9.4879999999999995</v>
      </c>
    </row>
    <row r="213" spans="1:41">
      <c r="A213" s="7">
        <v>210</v>
      </c>
      <c r="B213" s="9" t="s">
        <v>47</v>
      </c>
      <c r="C213" s="9" t="s">
        <v>48</v>
      </c>
      <c r="D213" s="9" t="s">
        <v>62</v>
      </c>
      <c r="E213" s="9" t="s">
        <v>48</v>
      </c>
      <c r="F213" s="2" t="b">
        <f t="shared" si="55"/>
        <v>1</v>
      </c>
      <c r="G213" s="2" t="b">
        <f t="shared" si="53"/>
        <v>0</v>
      </c>
      <c r="H213" s="1" t="s">
        <v>285</v>
      </c>
      <c r="J213" s="3"/>
      <c r="M213" s="1">
        <f>PRODUCT(SUM(PRODUCT(R213,overview!$J$9),PRODUCT(W213,overview!$K$9),PRODUCT(AB213,overview!$L$9)),1/SUM(overview!$J$9:$L$9))</f>
        <v>0.67534146341463419</v>
      </c>
      <c r="N213" s="1">
        <f>PRODUCT(SUM(PRODUCT(S213,overview!$J$9),PRODUCT(X213,overview!$K$9),PRODUCT(AC213,overview!$L$9)),1/SUM(overview!$J$9:$L$9))</f>
        <v>2.3246585365853658</v>
      </c>
      <c r="O213" s="1">
        <f t="shared" si="49"/>
        <v>13.5</v>
      </c>
      <c r="P213" s="1">
        <f t="shared" si="50"/>
        <v>25.5</v>
      </c>
      <c r="Q213" s="1">
        <f t="shared" si="54"/>
        <v>0.54874510229086304</v>
      </c>
      <c r="R213" s="1">
        <v>0.85399999999999998</v>
      </c>
      <c r="S213" s="1">
        <v>2.1459999999999999</v>
      </c>
      <c r="T213" s="1">
        <v>5</v>
      </c>
      <c r="U213" s="1">
        <v>8</v>
      </c>
      <c r="V213" s="1">
        <f t="shared" si="51"/>
        <v>0.63671947809878848</v>
      </c>
      <c r="W213" s="1">
        <v>0.56100000000000005</v>
      </c>
      <c r="X213" s="1">
        <v>2.4390000000000001</v>
      </c>
      <c r="Y213" s="1">
        <v>6.5</v>
      </c>
      <c r="Z213" s="1">
        <v>17.5</v>
      </c>
      <c r="AA213" s="1">
        <f t="shared" si="52"/>
        <v>0.61926388494654183</v>
      </c>
      <c r="AB213" s="1">
        <v>1.147</v>
      </c>
      <c r="AC213" s="1">
        <v>1.853</v>
      </c>
      <c r="AD213" s="1">
        <v>2</v>
      </c>
      <c r="AE213" s="1">
        <v>0</v>
      </c>
      <c r="AF213" s="1">
        <f t="shared" si="48"/>
        <v>0</v>
      </c>
      <c r="AH213" s="1">
        <f t="shared" si="56"/>
        <v>0.30276579320492819</v>
      </c>
      <c r="AI213" s="1">
        <f t="shared" si="57"/>
        <v>0.17671768980963271</v>
      </c>
      <c r="AJ213" s="1">
        <f t="shared" si="47"/>
        <v>0.50024245363074316</v>
      </c>
      <c r="AK213" s="1">
        <f t="shared" si="58"/>
        <v>23.923479456963062</v>
      </c>
      <c r="AL213" s="1" t="b">
        <f t="shared" si="59"/>
        <v>1</v>
      </c>
      <c r="AM213" s="1">
        <f t="shared" si="60"/>
        <v>2.6935432830519352</v>
      </c>
      <c r="AN213" s="1" t="b">
        <f t="shared" si="61"/>
        <v>0</v>
      </c>
      <c r="AO213" s="1">
        <v>9.4879999999999995</v>
      </c>
    </row>
    <row r="214" spans="1:41">
      <c r="A214" s="7">
        <v>211</v>
      </c>
      <c r="B214" s="9" t="s">
        <v>30</v>
      </c>
      <c r="C214" s="9" t="s">
        <v>31</v>
      </c>
      <c r="D214" s="9" t="s">
        <v>32</v>
      </c>
      <c r="E214" s="9" t="s">
        <v>33</v>
      </c>
      <c r="F214" s="2" t="b">
        <f t="shared" si="55"/>
        <v>0</v>
      </c>
      <c r="G214" s="2" t="b">
        <f t="shared" si="53"/>
        <v>0</v>
      </c>
      <c r="H214" s="1" t="s">
        <v>285</v>
      </c>
      <c r="J214" s="3"/>
      <c r="K214" s="2" t="s">
        <v>34</v>
      </c>
      <c r="L214" s="2" t="s">
        <v>34</v>
      </c>
      <c r="M214" s="1">
        <f>PRODUCT(SUM(PRODUCT(R214,overview!$J$9),PRODUCT(W214,overview!$K$9),PRODUCT(AB214,overview!$L$9)),1/SUM(overview!$J$9:$L$9))</f>
        <v>0.99112195121951208</v>
      </c>
      <c r="N214" s="1">
        <f>PRODUCT(SUM(PRODUCT(S214,overview!$J$9),PRODUCT(X214,overview!$K$9),PRODUCT(AC214,overview!$L$9)),1/SUM(overview!$J$9:$L$9))</f>
        <v>2.0088780487804878</v>
      </c>
      <c r="O214" s="1">
        <f t="shared" si="49"/>
        <v>15.5</v>
      </c>
      <c r="P214" s="1">
        <f t="shared" si="50"/>
        <v>6.5</v>
      </c>
      <c r="Q214" s="1">
        <f t="shared" si="54"/>
        <v>0.20689747008166734</v>
      </c>
      <c r="R214" s="1">
        <v>1</v>
      </c>
      <c r="S214" s="1">
        <v>2</v>
      </c>
      <c r="T214" s="1">
        <v>8</v>
      </c>
      <c r="U214" s="1">
        <v>0</v>
      </c>
      <c r="V214" s="1">
        <f t="shared" si="51"/>
        <v>0</v>
      </c>
      <c r="W214" s="1">
        <v>0.98599999999999999</v>
      </c>
      <c r="X214" s="1">
        <v>2.0139999999999998</v>
      </c>
      <c r="Y214" s="1">
        <v>7.5</v>
      </c>
      <c r="Z214" s="1">
        <v>5.5</v>
      </c>
      <c r="AA214" s="1">
        <f t="shared" si="52"/>
        <v>0.35902019198940749</v>
      </c>
      <c r="AB214" s="1">
        <v>1</v>
      </c>
      <c r="AC214" s="1">
        <v>2</v>
      </c>
      <c r="AD214" s="1">
        <v>0</v>
      </c>
      <c r="AE214" s="1">
        <v>1</v>
      </c>
      <c r="AF214" s="1" t="e">
        <f t="shared" si="48"/>
        <v>#DIV/0!</v>
      </c>
      <c r="AH214" s="1">
        <f t="shared" si="56"/>
        <v>0.33865721046949743</v>
      </c>
      <c r="AI214" s="1">
        <f t="shared" si="57"/>
        <v>0.15188078432423024</v>
      </c>
      <c r="AJ214" s="1">
        <f t="shared" si="47"/>
        <v>0.52752519046448754</v>
      </c>
      <c r="AK214" s="1">
        <f t="shared" si="58"/>
        <v>21.701293875578926</v>
      </c>
      <c r="AL214" s="1" t="b">
        <f t="shared" si="59"/>
        <v>1</v>
      </c>
      <c r="AM214" s="1">
        <f t="shared" si="60"/>
        <v>3.3324176097649949</v>
      </c>
      <c r="AN214" s="1" t="b">
        <f t="shared" si="61"/>
        <v>0</v>
      </c>
      <c r="AO214" s="1">
        <v>9.4879999999999995</v>
      </c>
    </row>
    <row r="215" spans="1:41">
      <c r="A215" s="7">
        <v>212</v>
      </c>
      <c r="B215" s="9" t="s">
        <v>45</v>
      </c>
      <c r="C215" s="9" t="s">
        <v>46</v>
      </c>
      <c r="D215" s="9" t="s">
        <v>45</v>
      </c>
      <c r="E215" s="9" t="s">
        <v>46</v>
      </c>
      <c r="F215" s="2" t="b">
        <f t="shared" si="55"/>
        <v>0</v>
      </c>
      <c r="G215" s="2" t="b">
        <f t="shared" si="53"/>
        <v>0</v>
      </c>
      <c r="H215" s="1" t="s">
        <v>285</v>
      </c>
      <c r="J215" s="3"/>
      <c r="M215" s="1">
        <f>PRODUCT(SUM(PRODUCT(R215,overview!$J$9),PRODUCT(W215,overview!$K$9),PRODUCT(AB215,overview!$L$9)),1/SUM(overview!$J$9:$L$9))</f>
        <v>0.91926829268292676</v>
      </c>
      <c r="N215" s="1">
        <f>PRODUCT(SUM(PRODUCT(S215,overview!$J$9),PRODUCT(X215,overview!$K$9),PRODUCT(AC215,overview!$L$9)),1/SUM(overview!$J$9:$L$9))</f>
        <v>2.0807317073170735</v>
      </c>
      <c r="O215" s="1">
        <f t="shared" si="49"/>
        <v>8.8000000000000007</v>
      </c>
      <c r="P215" s="1">
        <f t="shared" si="50"/>
        <v>7.2</v>
      </c>
      <c r="Q215" s="1">
        <f t="shared" si="54"/>
        <v>0.36147313008173387</v>
      </c>
      <c r="R215" s="1">
        <v>1.018</v>
      </c>
      <c r="S215" s="1">
        <v>1.982</v>
      </c>
      <c r="T215" s="1">
        <v>3.8</v>
      </c>
      <c r="U215" s="1">
        <v>2.2000000000000002</v>
      </c>
      <c r="V215" s="1">
        <f t="shared" si="51"/>
        <v>0.29736045461787664</v>
      </c>
      <c r="W215" s="1">
        <v>0.86299999999999999</v>
      </c>
      <c r="X215" s="1">
        <v>2.137</v>
      </c>
      <c r="Y215" s="1">
        <v>5</v>
      </c>
      <c r="Z215" s="1">
        <v>5</v>
      </c>
      <c r="AA215" s="1">
        <f t="shared" si="52"/>
        <v>0.40383715489003275</v>
      </c>
      <c r="AB215" s="1">
        <v>1</v>
      </c>
      <c r="AC215" s="1">
        <v>2</v>
      </c>
      <c r="AD215" s="1">
        <v>0</v>
      </c>
      <c r="AE215" s="1">
        <v>0</v>
      </c>
      <c r="AF215" s="1" t="e">
        <f t="shared" si="48"/>
        <v>#DIV/0!</v>
      </c>
      <c r="AH215" s="1">
        <f t="shared" si="56"/>
        <v>0.31440055139665024</v>
      </c>
      <c r="AI215" s="1">
        <f t="shared" si="57"/>
        <v>0.1501225702726314</v>
      </c>
      <c r="AJ215" s="1">
        <f t="shared" si="47"/>
        <v>0.6708761265981974</v>
      </c>
      <c r="AK215" s="1">
        <f t="shared" si="58"/>
        <v>20.086514540892559</v>
      </c>
      <c r="AL215" s="1" t="b">
        <f t="shared" si="59"/>
        <v>1</v>
      </c>
      <c r="AM215" s="1">
        <f t="shared" si="60"/>
        <v>3.9015309932858098</v>
      </c>
      <c r="AN215" s="1" t="b">
        <f t="shared" si="61"/>
        <v>0</v>
      </c>
      <c r="AO215" s="1">
        <v>9.4879999999999995</v>
      </c>
    </row>
    <row r="216" spans="1:41">
      <c r="A216" s="7">
        <v>213</v>
      </c>
      <c r="B216" s="9" t="s">
        <v>53</v>
      </c>
      <c r="C216" s="9" t="s">
        <v>33</v>
      </c>
      <c r="D216" s="9" t="s">
        <v>47</v>
      </c>
      <c r="E216" s="9" t="s">
        <v>48</v>
      </c>
      <c r="F216" s="2" t="b">
        <f t="shared" si="55"/>
        <v>1</v>
      </c>
      <c r="G216" s="2" t="b">
        <f t="shared" si="53"/>
        <v>1</v>
      </c>
      <c r="H216" s="1" t="s">
        <v>285</v>
      </c>
      <c r="J216" s="3"/>
      <c r="M216" s="1">
        <f>PRODUCT(SUM(PRODUCT(R216,overview!$J$9),PRODUCT(W216,overview!$K$9),PRODUCT(AB216,overview!$L$9)),1/SUM(overview!$J$9:$L$9))</f>
        <v>0.91014634146341455</v>
      </c>
      <c r="N216" s="1">
        <f>PRODUCT(SUM(PRODUCT(S216,overview!$J$9),PRODUCT(X216,overview!$K$9),PRODUCT(AC216,overview!$L$9)),1/SUM(overview!$J$9:$L$9))</f>
        <v>2.0898536585365854</v>
      </c>
      <c r="O216" s="1">
        <f t="shared" si="49"/>
        <v>21</v>
      </c>
      <c r="P216" s="1">
        <f t="shared" si="50"/>
        <v>10</v>
      </c>
      <c r="Q216" s="1">
        <f t="shared" si="54"/>
        <v>0.20738438692782557</v>
      </c>
      <c r="R216" s="1">
        <v>0.93899999999999995</v>
      </c>
      <c r="S216" s="1">
        <v>2.0609999999999999</v>
      </c>
      <c r="T216" s="1">
        <v>10</v>
      </c>
      <c r="U216" s="1">
        <v>5</v>
      </c>
      <c r="V216" s="1">
        <f t="shared" si="51"/>
        <v>0.22780203784570596</v>
      </c>
      <c r="W216" s="1">
        <v>0.89500000000000002</v>
      </c>
      <c r="X216" s="1">
        <v>2.105</v>
      </c>
      <c r="Y216" s="1">
        <v>11</v>
      </c>
      <c r="Z216" s="1">
        <v>4</v>
      </c>
      <c r="AA216" s="1">
        <f t="shared" si="52"/>
        <v>0.15461023537033039</v>
      </c>
      <c r="AB216" s="1">
        <v>0.9</v>
      </c>
      <c r="AC216" s="1">
        <v>2.1</v>
      </c>
      <c r="AD216" s="1">
        <v>0</v>
      </c>
      <c r="AE216" s="1">
        <v>1</v>
      </c>
      <c r="AF216" s="1" t="e">
        <f t="shared" si="48"/>
        <v>#DIV/0!</v>
      </c>
      <c r="AH216" s="1">
        <f t="shared" si="56"/>
        <v>0.32791205196131629</v>
      </c>
      <c r="AI216" s="1">
        <f t="shared" si="57"/>
        <v>0.16230181106467659</v>
      </c>
      <c r="AJ216" s="1">
        <f t="shared" si="47"/>
        <v>0.45965868288767792</v>
      </c>
      <c r="AK216" s="1">
        <f t="shared" si="58"/>
        <v>26.210553159743721</v>
      </c>
      <c r="AL216" s="1" t="b">
        <f t="shared" si="59"/>
        <v>1</v>
      </c>
      <c r="AM216" s="1">
        <f t="shared" si="60"/>
        <v>4.3551277489027713</v>
      </c>
      <c r="AN216" s="1" t="b">
        <f t="shared" si="61"/>
        <v>0</v>
      </c>
      <c r="AO216" s="1">
        <v>9.4879999999999995</v>
      </c>
    </row>
    <row r="217" spans="1:41">
      <c r="A217" s="7">
        <v>214</v>
      </c>
      <c r="B217" s="9" t="s">
        <v>98</v>
      </c>
      <c r="C217" s="9" t="s">
        <v>50</v>
      </c>
      <c r="D217" s="9" t="s">
        <v>85</v>
      </c>
      <c r="E217" s="9" t="s">
        <v>86</v>
      </c>
      <c r="F217" s="2" t="b">
        <f t="shared" si="55"/>
        <v>0</v>
      </c>
      <c r="G217" s="2" t="b">
        <f t="shared" si="53"/>
        <v>1</v>
      </c>
      <c r="H217" s="1" t="s">
        <v>285</v>
      </c>
      <c r="J217" s="3"/>
      <c r="K217" s="2" t="s">
        <v>34</v>
      </c>
      <c r="L217" s="2" t="s">
        <v>34</v>
      </c>
      <c r="M217" s="1">
        <f>PRODUCT(SUM(PRODUCT(R217,overview!$J$9),PRODUCT(W217,overview!$K$9),PRODUCT(AB217,overview!$L$9)),1/SUM(overview!$J$9:$L$9))</f>
        <v>0.11739024390243902</v>
      </c>
      <c r="N217" s="1">
        <f>PRODUCT(SUM(PRODUCT(S217,overview!$J$9),PRODUCT(X217,overview!$K$9),PRODUCT(AC217,overview!$L$9)),1/SUM(overview!$J$9:$L$9))</f>
        <v>2.882609756097561</v>
      </c>
      <c r="O217" s="1">
        <f t="shared" si="49"/>
        <v>4</v>
      </c>
      <c r="P217" s="1">
        <f t="shared" si="50"/>
        <v>4</v>
      </c>
      <c r="Q217" s="1">
        <f t="shared" si="54"/>
        <v>4.0723599042195843E-2</v>
      </c>
      <c r="R217" s="1">
        <v>0.33300000000000002</v>
      </c>
      <c r="S217" s="1">
        <v>2.6669999999999998</v>
      </c>
      <c r="T217" s="1">
        <v>4</v>
      </c>
      <c r="U217" s="1">
        <v>0</v>
      </c>
      <c r="V217" s="1">
        <f t="shared" si="51"/>
        <v>0</v>
      </c>
      <c r="W217" s="1">
        <v>2E-3</v>
      </c>
      <c r="X217" s="1">
        <v>2.9980000000000002</v>
      </c>
      <c r="Y217" s="1">
        <v>0</v>
      </c>
      <c r="Z217" s="1">
        <v>2</v>
      </c>
      <c r="AA217" s="1" t="e">
        <f t="shared" si="52"/>
        <v>#DIV/0!</v>
      </c>
      <c r="AB217" s="1">
        <v>9.9000000000000005E-2</v>
      </c>
      <c r="AC217" s="1">
        <v>2.9009999999999998</v>
      </c>
      <c r="AD217" s="1">
        <v>0</v>
      </c>
      <c r="AE217" s="1">
        <v>2</v>
      </c>
      <c r="AF217" s="1" t="e">
        <f t="shared" si="48"/>
        <v>#DIV/0!</v>
      </c>
      <c r="AH217" s="1">
        <f t="shared" si="56"/>
        <v>0.29189835285756394</v>
      </c>
      <c r="AI217" s="1">
        <f t="shared" si="57"/>
        <v>0.14930838295589124</v>
      </c>
      <c r="AJ217" s="1">
        <f t="shared" si="47"/>
        <v>0.41388174807197947</v>
      </c>
      <c r="AK217" s="1">
        <f t="shared" si="58"/>
        <v>29.513212364951098</v>
      </c>
      <c r="AL217" s="1" t="b">
        <f t="shared" si="59"/>
        <v>1</v>
      </c>
      <c r="AM217" s="1">
        <f t="shared" si="60"/>
        <v>4.2292733443657786</v>
      </c>
      <c r="AN217" s="1" t="b">
        <f t="shared" si="61"/>
        <v>0</v>
      </c>
      <c r="AO217" s="1">
        <v>9.4879999999999995</v>
      </c>
    </row>
    <row r="218" spans="1:41">
      <c r="A218" s="7">
        <v>215</v>
      </c>
      <c r="B218" s="9" t="s">
        <v>100</v>
      </c>
      <c r="C218" s="9" t="s">
        <v>73</v>
      </c>
      <c r="D218" s="9" t="s">
        <v>72</v>
      </c>
      <c r="E218" s="9" t="s">
        <v>73</v>
      </c>
      <c r="F218" s="2" t="b">
        <f t="shared" si="55"/>
        <v>1</v>
      </c>
      <c r="G218" s="2" t="b">
        <f t="shared" si="53"/>
        <v>1</v>
      </c>
      <c r="H218" s="1" t="s">
        <v>285</v>
      </c>
      <c r="J218" s="2" t="s">
        <v>184</v>
      </c>
      <c r="M218" s="1">
        <f>PRODUCT(SUM(PRODUCT(R218,overview!$J$9),PRODUCT(W218,overview!$K$9),PRODUCT(AB218,overview!$L$9)),1/SUM(overview!$J$9:$L$9))</f>
        <v>0.3380731707317074</v>
      </c>
      <c r="N218" s="1">
        <f>PRODUCT(SUM(PRODUCT(S218,overview!$J$9),PRODUCT(X218,overview!$K$9),PRODUCT(AC218,overview!$L$9)),1/SUM(overview!$J$9:$L$9))</f>
        <v>2.6619268292682925</v>
      </c>
      <c r="O218" s="1">
        <f t="shared" si="49"/>
        <v>7</v>
      </c>
      <c r="P218" s="1">
        <f t="shared" si="50"/>
        <v>1</v>
      </c>
      <c r="Q218" s="1">
        <f t="shared" si="54"/>
        <v>1.8143311347390556E-2</v>
      </c>
      <c r="R218" s="1">
        <v>0.33300000000000002</v>
      </c>
      <c r="S218" s="1">
        <v>2.6669999999999998</v>
      </c>
      <c r="T218" s="1">
        <v>6</v>
      </c>
      <c r="U218" s="1">
        <v>0</v>
      </c>
      <c r="V218" s="1">
        <f t="shared" si="51"/>
        <v>0</v>
      </c>
      <c r="W218" s="1">
        <v>0.34100000000000003</v>
      </c>
      <c r="X218" s="1">
        <v>2.6589999999999998</v>
      </c>
      <c r="Y218" s="1">
        <v>0</v>
      </c>
      <c r="Z218" s="1">
        <v>1</v>
      </c>
      <c r="AA218" s="1" t="e">
        <f t="shared" si="52"/>
        <v>#DIV/0!</v>
      </c>
      <c r="AB218" s="1">
        <v>0.33300000000000002</v>
      </c>
      <c r="AC218" s="1">
        <v>2.6669999999999998</v>
      </c>
      <c r="AD218" s="1">
        <v>1</v>
      </c>
      <c r="AE218" s="1">
        <v>0</v>
      </c>
      <c r="AF218" s="1">
        <f t="shared" si="48"/>
        <v>0</v>
      </c>
      <c r="AH218" s="1">
        <f t="shared" si="56"/>
        <v>0.25009669260447975</v>
      </c>
      <c r="AI218" s="1">
        <f t="shared" si="57"/>
        <v>0.11351820363001329</v>
      </c>
      <c r="AJ218" s="1">
        <f t="shared" si="47"/>
        <v>0.60754885681440807</v>
      </c>
      <c r="AK218" s="1">
        <f t="shared" si="58"/>
        <v>32.189641802779718</v>
      </c>
      <c r="AL218" s="1" t="b">
        <f t="shared" si="59"/>
        <v>1</v>
      </c>
      <c r="AM218" s="1">
        <f t="shared" si="60"/>
        <v>5.1300124817137034</v>
      </c>
      <c r="AN218" s="1" t="b">
        <f t="shared" si="61"/>
        <v>0</v>
      </c>
      <c r="AO218" s="1">
        <v>9.4879999999999995</v>
      </c>
    </row>
    <row r="219" spans="1:41">
      <c r="A219" s="7">
        <v>216</v>
      </c>
      <c r="B219" s="9" t="s">
        <v>79</v>
      </c>
      <c r="C219" s="9" t="s">
        <v>48</v>
      </c>
      <c r="D219" s="9" t="s">
        <v>28</v>
      </c>
      <c r="E219" s="9" t="s">
        <v>29</v>
      </c>
      <c r="F219" s="2" t="b">
        <f t="shared" si="55"/>
        <v>0</v>
      </c>
      <c r="G219" s="2" t="b">
        <f t="shared" si="53"/>
        <v>1</v>
      </c>
      <c r="H219" s="1" t="s">
        <v>285</v>
      </c>
      <c r="J219" s="3"/>
      <c r="M219" s="1">
        <f>PRODUCT(SUM(PRODUCT(R219,overview!$J$9),PRODUCT(W219,overview!$K$9),PRODUCT(AB219,overview!$L$9)),1/SUM(overview!$J$9:$L$9))</f>
        <v>0.85782926829268291</v>
      </c>
      <c r="N219" s="1">
        <f>PRODUCT(SUM(PRODUCT(S219,overview!$J$9),PRODUCT(X219,overview!$K$9),PRODUCT(AC219,overview!$L$9)),1/SUM(overview!$J$9:$L$9))</f>
        <v>2.1421707317073175</v>
      </c>
      <c r="O219" s="1">
        <f t="shared" si="49"/>
        <v>15.5</v>
      </c>
      <c r="P219" s="1">
        <f t="shared" si="50"/>
        <v>9.5</v>
      </c>
      <c r="Q219" s="1">
        <f t="shared" si="54"/>
        <v>0.24543623808581111</v>
      </c>
      <c r="R219" s="1">
        <v>1.0609999999999999</v>
      </c>
      <c r="S219" s="1">
        <v>1.9390000000000001</v>
      </c>
      <c r="T219" s="1">
        <v>10</v>
      </c>
      <c r="U219" s="1">
        <v>2</v>
      </c>
      <c r="V219" s="1">
        <f t="shared" si="51"/>
        <v>0.10943785456420835</v>
      </c>
      <c r="W219" s="1">
        <v>0.74299999999999999</v>
      </c>
      <c r="X219" s="1">
        <v>2.2570000000000001</v>
      </c>
      <c r="Y219" s="1">
        <v>4.5</v>
      </c>
      <c r="Z219" s="1">
        <v>6.5</v>
      </c>
      <c r="AA219" s="1">
        <f t="shared" si="52"/>
        <v>0.47550829518042631</v>
      </c>
      <c r="AB219" s="1">
        <v>0.999</v>
      </c>
      <c r="AC219" s="1">
        <v>2.0009999999999999</v>
      </c>
      <c r="AD219" s="1">
        <v>1</v>
      </c>
      <c r="AE219" s="1">
        <v>1</v>
      </c>
      <c r="AF219" s="1">
        <f t="shared" si="48"/>
        <v>0.49925037481259371</v>
      </c>
      <c r="AH219" s="1">
        <f t="shared" si="56"/>
        <v>0.27686641066675588</v>
      </c>
      <c r="AI219" s="1">
        <f t="shared" si="57"/>
        <v>0.11939322606948553</v>
      </c>
      <c r="AJ219" s="1">
        <f t="shared" si="47"/>
        <v>0.56758280773568359</v>
      </c>
      <c r="AK219" s="1">
        <f t="shared" si="58"/>
        <v>43.011097728181255</v>
      </c>
      <c r="AL219" s="1" t="b">
        <f t="shared" si="59"/>
        <v>1</v>
      </c>
      <c r="AM219" s="1">
        <f t="shared" si="60"/>
        <v>6.7255824593732729</v>
      </c>
      <c r="AN219" s="1" t="b">
        <f t="shared" si="61"/>
        <v>0</v>
      </c>
      <c r="AO219" s="1">
        <v>9.4879999999999995</v>
      </c>
    </row>
    <row r="220" spans="1:41">
      <c r="A220" s="7">
        <v>217</v>
      </c>
      <c r="B220" s="9" t="s">
        <v>75</v>
      </c>
      <c r="C220" s="9" t="s">
        <v>1</v>
      </c>
      <c r="D220" s="9" t="s">
        <v>75</v>
      </c>
      <c r="E220" s="9" t="s">
        <v>1</v>
      </c>
      <c r="F220" s="2" t="b">
        <f t="shared" si="55"/>
        <v>0</v>
      </c>
      <c r="G220" s="2" t="b">
        <f t="shared" si="53"/>
        <v>0</v>
      </c>
      <c r="H220" s="1" t="s">
        <v>285</v>
      </c>
      <c r="J220" s="3"/>
      <c r="M220" s="1">
        <f>PRODUCT(SUM(PRODUCT(R220,overview!$J$9),PRODUCT(W220,overview!$K$9),PRODUCT(AB220,overview!$L$9)),1/SUM(overview!$J$9:$L$9))</f>
        <v>0.97229268292682924</v>
      </c>
      <c r="N220" s="1">
        <f>PRODUCT(SUM(PRODUCT(S220,overview!$J$9),PRODUCT(X220,overview!$K$9),PRODUCT(AC220,overview!$L$9)),1/SUM(overview!$J$9:$L$9))</f>
        <v>2.0277073170731712</v>
      </c>
      <c r="O220" s="1">
        <f t="shared" si="49"/>
        <v>10.5</v>
      </c>
      <c r="P220" s="1">
        <f t="shared" si="50"/>
        <v>11.5</v>
      </c>
      <c r="Q220" s="1">
        <f t="shared" si="54"/>
        <v>0.52517046079401708</v>
      </c>
      <c r="R220" s="1">
        <v>0.67</v>
      </c>
      <c r="S220" s="1">
        <v>2.33</v>
      </c>
      <c r="T220" s="1">
        <v>5</v>
      </c>
      <c r="U220" s="1">
        <v>5</v>
      </c>
      <c r="V220" s="1">
        <f t="shared" si="51"/>
        <v>0.28755364806866957</v>
      </c>
      <c r="W220" s="1">
        <v>1.1339999999999999</v>
      </c>
      <c r="X220" s="1">
        <v>1.8660000000000001</v>
      </c>
      <c r="Y220" s="1">
        <v>5.5</v>
      </c>
      <c r="Z220" s="1">
        <v>6.5</v>
      </c>
      <c r="AA220" s="1">
        <f t="shared" si="52"/>
        <v>0.71821104940075997</v>
      </c>
      <c r="AB220" s="1">
        <v>1</v>
      </c>
      <c r="AC220" s="1">
        <v>2</v>
      </c>
      <c r="AD220" s="1">
        <v>0</v>
      </c>
      <c r="AE220" s="1">
        <v>0</v>
      </c>
      <c r="AF220" s="1" t="e">
        <f t="shared" si="48"/>
        <v>#DIV/0!</v>
      </c>
      <c r="AH220" s="1">
        <f t="shared" si="56"/>
        <v>0.31852837742987694</v>
      </c>
      <c r="AI220" s="1">
        <f t="shared" si="57"/>
        <v>0.10465635669767731</v>
      </c>
      <c r="AJ220" s="1">
        <f t="shared" si="47"/>
        <v>0.64485451740193056</v>
      </c>
      <c r="AK220" s="1">
        <f t="shared" si="58"/>
        <v>53.165405047305946</v>
      </c>
      <c r="AL220" s="1" t="b">
        <f t="shared" si="59"/>
        <v>1</v>
      </c>
      <c r="AM220" s="1">
        <f t="shared" si="60"/>
        <v>9.0863941274106796</v>
      </c>
      <c r="AN220" s="1" t="b">
        <f t="shared" si="61"/>
        <v>0</v>
      </c>
      <c r="AO220" s="1">
        <v>9.4879999999999995</v>
      </c>
    </row>
    <row r="221" spans="1:41">
      <c r="A221" s="7">
        <v>218</v>
      </c>
      <c r="B221" s="9" t="s">
        <v>32</v>
      </c>
      <c r="C221" s="9" t="s">
        <v>33</v>
      </c>
      <c r="D221" s="9" t="s">
        <v>75</v>
      </c>
      <c r="E221" s="9" t="s">
        <v>1</v>
      </c>
      <c r="F221" s="2" t="b">
        <f t="shared" si="55"/>
        <v>1</v>
      </c>
      <c r="G221" s="2" t="b">
        <f t="shared" si="53"/>
        <v>0</v>
      </c>
      <c r="H221" s="1" t="s">
        <v>275</v>
      </c>
      <c r="K221" s="2"/>
      <c r="L221" s="2"/>
      <c r="M221" s="1">
        <f>PRODUCT(SUM(PRODUCT(R221,overview!$J$9),PRODUCT(W221,overview!$K$9),PRODUCT(AB221,overview!$L$9)),1/SUM(overview!$J$9:$L$9))</f>
        <v>1.0760487804878047</v>
      </c>
      <c r="N221" s="1">
        <f>PRODUCT(SUM(PRODUCT(S221,overview!$J$9),PRODUCT(X221,overview!$K$9),PRODUCT(AC221,overview!$L$9)),1/SUM(overview!$J$9:$L$9))</f>
        <v>1.9239512195121953</v>
      </c>
      <c r="O221" s="1">
        <f t="shared" si="49"/>
        <v>16.600000000000001</v>
      </c>
      <c r="P221" s="1">
        <f t="shared" si="50"/>
        <v>10.4</v>
      </c>
      <c r="Q221" s="1">
        <f t="shared" si="54"/>
        <v>0.35039923900362985</v>
      </c>
      <c r="R221" s="1">
        <v>0.98499999999999999</v>
      </c>
      <c r="S221" s="1">
        <v>2.0150000000000001</v>
      </c>
      <c r="T221" s="1">
        <v>7</v>
      </c>
      <c r="U221" s="1">
        <v>3</v>
      </c>
      <c r="V221" s="1">
        <f t="shared" si="51"/>
        <v>0.2095001772421127</v>
      </c>
      <c r="W221" s="1">
        <v>1.1279999999999999</v>
      </c>
      <c r="X221" s="1">
        <v>1.8720000000000001</v>
      </c>
      <c r="Y221" s="1">
        <v>9.6</v>
      </c>
      <c r="Z221" s="1">
        <v>5.4</v>
      </c>
      <c r="AA221" s="1">
        <f t="shared" si="52"/>
        <v>0.33894230769230771</v>
      </c>
      <c r="AB221" s="1">
        <v>1</v>
      </c>
      <c r="AC221" s="1">
        <v>2</v>
      </c>
      <c r="AD221" s="1">
        <v>0</v>
      </c>
      <c r="AE221" s="1">
        <v>2</v>
      </c>
      <c r="AF221" s="1" t="e">
        <f t="shared" si="48"/>
        <v>#DIV/0!</v>
      </c>
      <c r="AH221" s="1">
        <f t="shared" si="56"/>
        <v>0.32736648946555486</v>
      </c>
      <c r="AI221" s="1">
        <f t="shared" si="57"/>
        <v>9.3967236735286369E-2</v>
      </c>
      <c r="AJ221" s="1">
        <f t="shared" si="47"/>
        <v>0.58227019954203452</v>
      </c>
      <c r="AK221" s="1">
        <f t="shared" si="58"/>
        <v>50.947137930376648</v>
      </c>
      <c r="AL221" s="1" t="b">
        <f t="shared" si="59"/>
        <v>1</v>
      </c>
      <c r="AM221" s="1">
        <f t="shared" si="60"/>
        <v>11.24090629559973</v>
      </c>
      <c r="AN221" s="1" t="b">
        <f t="shared" si="61"/>
        <v>1</v>
      </c>
      <c r="AO221" s="1">
        <v>9.4879999999999995</v>
      </c>
    </row>
    <row r="222" spans="1:41">
      <c r="A222" s="7">
        <v>219</v>
      </c>
      <c r="B222" s="9" t="s">
        <v>36</v>
      </c>
      <c r="C222" s="9" t="s">
        <v>37</v>
      </c>
      <c r="D222" s="9" t="s">
        <v>67</v>
      </c>
      <c r="E222" s="9" t="s">
        <v>37</v>
      </c>
      <c r="F222" s="2" t="b">
        <f t="shared" si="55"/>
        <v>0</v>
      </c>
      <c r="G222" s="2" t="b">
        <f t="shared" si="53"/>
        <v>1</v>
      </c>
      <c r="H222" s="1" t="s">
        <v>275</v>
      </c>
      <c r="M222" s="1">
        <f>PRODUCT(SUM(PRODUCT(R222,overview!$J$9),PRODUCT(W222,overview!$K$9),PRODUCT(AB222,overview!$L$9)),1/SUM(overview!$J$9:$L$9))</f>
        <v>0.87731707317073193</v>
      </c>
      <c r="N222" s="1">
        <f>PRODUCT(SUM(PRODUCT(S222,overview!$J$9),PRODUCT(X222,overview!$K$9),PRODUCT(AC222,overview!$L$9)),1/SUM(overview!$J$9:$L$9))</f>
        <v>2.1226829268292682</v>
      </c>
      <c r="O222" s="1">
        <f t="shared" si="49"/>
        <v>17</v>
      </c>
      <c r="P222" s="1">
        <f t="shared" si="50"/>
        <v>6</v>
      </c>
      <c r="Q222" s="1">
        <f t="shared" si="54"/>
        <v>0.14587261998905046</v>
      </c>
      <c r="R222" s="1">
        <v>0.98799999999999999</v>
      </c>
      <c r="S222" s="1">
        <v>2.012</v>
      </c>
      <c r="T222" s="1">
        <v>7</v>
      </c>
      <c r="U222" s="1">
        <v>3</v>
      </c>
      <c r="V222" s="1">
        <f t="shared" si="51"/>
        <v>0.21045157625674524</v>
      </c>
      <c r="W222" s="1">
        <v>0.80600000000000005</v>
      </c>
      <c r="X222" s="1">
        <v>2.194</v>
      </c>
      <c r="Y222" s="1">
        <v>8</v>
      </c>
      <c r="Z222" s="1">
        <v>3</v>
      </c>
      <c r="AA222" s="1">
        <f t="shared" si="52"/>
        <v>0.13776207839562443</v>
      </c>
      <c r="AB222" s="1">
        <v>1.1819999999999999</v>
      </c>
      <c r="AC222" s="1">
        <v>1.8180000000000001</v>
      </c>
      <c r="AD222" s="1">
        <v>2</v>
      </c>
      <c r="AE222" s="1">
        <v>0</v>
      </c>
      <c r="AF222" s="1">
        <f t="shared" si="48"/>
        <v>0</v>
      </c>
      <c r="AH222" s="1">
        <f t="shared" si="56"/>
        <v>0.33186476402607296</v>
      </c>
      <c r="AI222" s="1">
        <f t="shared" si="57"/>
        <v>9.4997416208081373E-2</v>
      </c>
      <c r="AJ222" s="1">
        <f t="shared" si="47"/>
        <v>0.49042526734643116</v>
      </c>
      <c r="AK222" s="1">
        <f t="shared" si="58"/>
        <v>51.927168734869717</v>
      </c>
      <c r="AL222" s="1" t="b">
        <f t="shared" si="59"/>
        <v>1</v>
      </c>
      <c r="AM222" s="1">
        <f t="shared" si="60"/>
        <v>13.194291992525198</v>
      </c>
      <c r="AN222" s="1" t="b">
        <f t="shared" si="61"/>
        <v>1</v>
      </c>
      <c r="AO222" s="1">
        <v>9.4879999999999995</v>
      </c>
    </row>
    <row r="223" spans="1:41">
      <c r="A223" s="7">
        <v>220</v>
      </c>
      <c r="B223" s="9" t="s">
        <v>89</v>
      </c>
      <c r="C223" s="9" t="s">
        <v>70</v>
      </c>
      <c r="D223" s="9" t="s">
        <v>69</v>
      </c>
      <c r="E223" s="9" t="s">
        <v>70</v>
      </c>
      <c r="F223" s="2" t="b">
        <f t="shared" si="55"/>
        <v>1</v>
      </c>
      <c r="G223" s="2" t="b">
        <f t="shared" si="53"/>
        <v>1</v>
      </c>
      <c r="H223" s="1" t="s">
        <v>275</v>
      </c>
      <c r="M223" s="1">
        <f>PRODUCT(SUM(PRODUCT(R223,overview!$J$9),PRODUCT(W223,overview!$K$9),PRODUCT(AB223,overview!$L$9)),1/SUM(overview!$J$9:$L$9))</f>
        <v>1</v>
      </c>
      <c r="N223" s="1">
        <f>PRODUCT(SUM(PRODUCT(S223,overview!$J$9),PRODUCT(X223,overview!$K$9),PRODUCT(AC223,overview!$L$9)),1/SUM(overview!$J$9:$L$9))</f>
        <v>2</v>
      </c>
      <c r="O223" s="1">
        <f t="shared" si="49"/>
        <v>17</v>
      </c>
      <c r="P223" s="1">
        <f t="shared" si="50"/>
        <v>0</v>
      </c>
      <c r="Q223" s="1">
        <f t="shared" si="54"/>
        <v>0</v>
      </c>
      <c r="R223" s="1">
        <v>1</v>
      </c>
      <c r="S223" s="1">
        <v>2</v>
      </c>
      <c r="T223" s="1">
        <v>7</v>
      </c>
      <c r="U223" s="1">
        <v>0</v>
      </c>
      <c r="V223" s="1">
        <f t="shared" si="51"/>
        <v>0</v>
      </c>
      <c r="W223" s="1">
        <v>1</v>
      </c>
      <c r="X223" s="1">
        <v>2</v>
      </c>
      <c r="Y223" s="1">
        <v>9</v>
      </c>
      <c r="Z223" s="1">
        <v>0</v>
      </c>
      <c r="AA223" s="1">
        <f t="shared" si="52"/>
        <v>0</v>
      </c>
      <c r="AB223" s="1">
        <v>1</v>
      </c>
      <c r="AC223" s="1">
        <v>2</v>
      </c>
      <c r="AD223" s="1">
        <v>1</v>
      </c>
      <c r="AE223" s="1">
        <v>0</v>
      </c>
      <c r="AF223" s="1">
        <f t="shared" si="48"/>
        <v>0</v>
      </c>
      <c r="AH223" s="1">
        <f t="shared" si="56"/>
        <v>0.38195399930752433</v>
      </c>
      <c r="AI223" s="1">
        <f t="shared" si="57"/>
        <v>0.12439119630510921</v>
      </c>
      <c r="AJ223" s="1">
        <f t="shared" si="47"/>
        <v>0.59232685600398605</v>
      </c>
      <c r="AK223" s="1">
        <f t="shared" si="58"/>
        <v>48.813222669721128</v>
      </c>
      <c r="AL223" s="1" t="b">
        <f t="shared" si="59"/>
        <v>1</v>
      </c>
      <c r="AM223" s="1">
        <f t="shared" si="60"/>
        <v>13.692899399117685</v>
      </c>
      <c r="AN223" s="1" t="b">
        <f t="shared" si="61"/>
        <v>1</v>
      </c>
      <c r="AO223" s="1">
        <v>9.4879999999999995</v>
      </c>
    </row>
    <row r="224" spans="1:41">
      <c r="A224" s="7">
        <v>221</v>
      </c>
      <c r="B224" s="9" t="s">
        <v>89</v>
      </c>
      <c r="C224" s="9" t="s">
        <v>70</v>
      </c>
      <c r="D224" s="9" t="s">
        <v>45</v>
      </c>
      <c r="E224" s="9" t="s">
        <v>46</v>
      </c>
      <c r="F224" s="2" t="b">
        <f t="shared" si="55"/>
        <v>0</v>
      </c>
      <c r="G224" s="2" t="b">
        <f t="shared" si="53"/>
        <v>1</v>
      </c>
      <c r="H224" s="1" t="s">
        <v>275</v>
      </c>
      <c r="K224" s="2" t="s">
        <v>34</v>
      </c>
      <c r="L224" s="2" t="s">
        <v>221</v>
      </c>
      <c r="M224" s="1">
        <f>PRODUCT(SUM(PRODUCT(R224,overview!$J$9),PRODUCT(W224,overview!$K$9),PRODUCT(AB224,overview!$L$9)),1/SUM(overview!$J$9:$L$9))</f>
        <v>1.0296585365853659</v>
      </c>
      <c r="N224" s="1">
        <f>PRODUCT(SUM(PRODUCT(S224,overview!$J$9),PRODUCT(X224,overview!$K$9),PRODUCT(AC224,overview!$L$9)),1/SUM(overview!$J$9:$L$9))</f>
        <v>1.9703414634146341</v>
      </c>
      <c r="O224" s="1">
        <f t="shared" si="49"/>
        <v>18</v>
      </c>
      <c r="P224" s="1">
        <f t="shared" si="50"/>
        <v>12</v>
      </c>
      <c r="Q224" s="1">
        <f t="shared" si="54"/>
        <v>0.3483858189740543</v>
      </c>
      <c r="R224" s="1">
        <v>1.02</v>
      </c>
      <c r="S224" s="1">
        <v>1.98</v>
      </c>
      <c r="T224" s="1">
        <v>6</v>
      </c>
      <c r="U224" s="1">
        <v>1</v>
      </c>
      <c r="V224" s="1">
        <f t="shared" si="51"/>
        <v>8.585858585858587E-2</v>
      </c>
      <c r="W224" s="1">
        <v>1.036</v>
      </c>
      <c r="X224" s="1">
        <v>1.964</v>
      </c>
      <c r="Y224" s="1">
        <v>11</v>
      </c>
      <c r="Z224" s="1">
        <v>9</v>
      </c>
      <c r="AA224" s="1">
        <f t="shared" si="52"/>
        <v>0.43158674319570456</v>
      </c>
      <c r="AB224" s="1">
        <v>1</v>
      </c>
      <c r="AC224" s="1">
        <v>2</v>
      </c>
      <c r="AD224" s="1">
        <v>1</v>
      </c>
      <c r="AE224" s="1">
        <v>2</v>
      </c>
      <c r="AF224" s="1">
        <f t="shared" si="48"/>
        <v>1</v>
      </c>
      <c r="AH224" s="1">
        <f t="shared" si="56"/>
        <v>0.40681296063795003</v>
      </c>
      <c r="AI224" s="1">
        <f t="shared" si="57"/>
        <v>0.13762602656680009</v>
      </c>
      <c r="AJ224" s="1">
        <f t="shared" si="47"/>
        <v>0.64795706514969076</v>
      </c>
      <c r="AK224" s="1">
        <f t="shared" si="58"/>
        <v>38.868689435159474</v>
      </c>
      <c r="AL224" s="1" t="b">
        <f t="shared" si="59"/>
        <v>1</v>
      </c>
      <c r="AM224" s="1">
        <f t="shared" si="60"/>
        <v>15.596153242183531</v>
      </c>
      <c r="AN224" s="1" t="b">
        <f t="shared" si="61"/>
        <v>1</v>
      </c>
      <c r="AO224" s="1">
        <v>9.4879999999999995</v>
      </c>
    </row>
    <row r="225" spans="1:41">
      <c r="A225" s="7">
        <v>222</v>
      </c>
      <c r="B225" s="9" t="s">
        <v>43</v>
      </c>
      <c r="C225" s="9" t="s">
        <v>44</v>
      </c>
      <c r="D225" s="9" t="s">
        <v>89</v>
      </c>
      <c r="E225" s="9" t="s">
        <v>70</v>
      </c>
      <c r="F225" s="2" t="b">
        <f t="shared" si="55"/>
        <v>1</v>
      </c>
      <c r="G225" s="2" t="b">
        <f t="shared" si="53"/>
        <v>1</v>
      </c>
      <c r="H225" s="1" t="s">
        <v>275</v>
      </c>
      <c r="J225" s="2"/>
      <c r="K225" s="2" t="s">
        <v>34</v>
      </c>
      <c r="L225" s="2" t="s">
        <v>34</v>
      </c>
      <c r="M225" s="1">
        <f>PRODUCT(SUM(PRODUCT(R225,overview!$J$9),PRODUCT(W225,overview!$K$9),PRODUCT(AB225,overview!$L$9)),1/SUM(overview!$J$9:$L$9))</f>
        <v>0.76663414634146343</v>
      </c>
      <c r="N225" s="1">
        <f>PRODUCT(SUM(PRODUCT(S225,overview!$J$9),PRODUCT(X225,overview!$K$9),PRODUCT(AC225,overview!$L$9)),1/SUM(overview!$J$9:$L$9))</f>
        <v>2.2333658536585368</v>
      </c>
      <c r="O225" s="1">
        <f t="shared" si="49"/>
        <v>9</v>
      </c>
      <c r="P225" s="1">
        <f t="shared" si="50"/>
        <v>13</v>
      </c>
      <c r="Q225" s="1">
        <f t="shared" si="54"/>
        <v>0.49582581008406623</v>
      </c>
      <c r="R225" s="1">
        <v>0.375</v>
      </c>
      <c r="S225" s="1">
        <v>2.625</v>
      </c>
      <c r="T225" s="1">
        <v>1</v>
      </c>
      <c r="U225" s="1">
        <v>1</v>
      </c>
      <c r="V225" s="1">
        <f t="shared" si="51"/>
        <v>0.14285714285714285</v>
      </c>
      <c r="W225" s="1">
        <v>0.98599999999999999</v>
      </c>
      <c r="X225" s="1">
        <v>2.0139999999999998</v>
      </c>
      <c r="Y225" s="1">
        <v>8</v>
      </c>
      <c r="Z225" s="1">
        <v>11</v>
      </c>
      <c r="AA225" s="1">
        <f t="shared" si="52"/>
        <v>0.67316285998013914</v>
      </c>
      <c r="AB225" s="1">
        <v>0.54600000000000004</v>
      </c>
      <c r="AC225" s="1">
        <v>2.4540000000000002</v>
      </c>
      <c r="AD225" s="1">
        <v>0</v>
      </c>
      <c r="AE225" s="1">
        <v>1</v>
      </c>
      <c r="AF225" s="1" t="e">
        <f t="shared" si="48"/>
        <v>#DIV/0!</v>
      </c>
      <c r="AH225" s="1">
        <f t="shared" si="56"/>
        <v>0.3835706986579539</v>
      </c>
      <c r="AI225" s="1">
        <f t="shared" si="57"/>
        <v>0.12483360307989927</v>
      </c>
      <c r="AJ225" s="1">
        <f t="shared" si="47"/>
        <v>0.63380252621150834</v>
      </c>
      <c r="AK225" s="1">
        <f t="shared" si="58"/>
        <v>40.296907099065727</v>
      </c>
      <c r="AL225" s="1" t="b">
        <f t="shared" si="59"/>
        <v>1</v>
      </c>
      <c r="AM225" s="1">
        <f t="shared" si="60"/>
        <v>18.26170077975376</v>
      </c>
      <c r="AN225" s="1" t="b">
        <f t="shared" si="61"/>
        <v>1</v>
      </c>
      <c r="AO225" s="1">
        <v>9.4879999999999995</v>
      </c>
    </row>
    <row r="226" spans="1:41">
      <c r="A226" s="7">
        <v>223</v>
      </c>
      <c r="B226" s="9" t="s">
        <v>36</v>
      </c>
      <c r="C226" s="9" t="s">
        <v>37</v>
      </c>
      <c r="D226" s="9" t="s">
        <v>49</v>
      </c>
      <c r="E226" s="9" t="s">
        <v>50</v>
      </c>
      <c r="F226" s="2" t="b">
        <f t="shared" si="55"/>
        <v>0</v>
      </c>
      <c r="G226" s="2" t="b">
        <f t="shared" si="53"/>
        <v>1</v>
      </c>
      <c r="H226" s="1" t="s">
        <v>275</v>
      </c>
      <c r="J226" s="2"/>
      <c r="K226" s="2" t="s">
        <v>34</v>
      </c>
      <c r="L226" s="2" t="s">
        <v>222</v>
      </c>
      <c r="M226" s="1">
        <f>PRODUCT(SUM(PRODUCT(R226,overview!$J$9),PRODUCT(W226,overview!$K$9),PRODUCT(AB226,overview!$L$9)),1/SUM(overview!$J$9:$L$9))</f>
        <v>0.88721951219512196</v>
      </c>
      <c r="N226" s="1">
        <f>PRODUCT(SUM(PRODUCT(S226,overview!$J$9),PRODUCT(X226,overview!$K$9),PRODUCT(AC226,overview!$L$9)),1/SUM(overview!$J$9:$L$9))</f>
        <v>2.1127804878048781</v>
      </c>
      <c r="O226" s="1">
        <f t="shared" si="49"/>
        <v>16.2</v>
      </c>
      <c r="P226" s="1">
        <f t="shared" si="50"/>
        <v>17.8</v>
      </c>
      <c r="Q226" s="1">
        <f t="shared" si="54"/>
        <v>0.46140436089334014</v>
      </c>
      <c r="R226" s="1">
        <v>1.099</v>
      </c>
      <c r="S226" s="1">
        <v>1.901</v>
      </c>
      <c r="T226" s="1">
        <v>10</v>
      </c>
      <c r="U226" s="1">
        <v>1</v>
      </c>
      <c r="V226" s="1">
        <f t="shared" si="51"/>
        <v>5.7811678064176752E-2</v>
      </c>
      <c r="W226" s="1">
        <v>0.78700000000000003</v>
      </c>
      <c r="X226" s="1">
        <v>2.2130000000000001</v>
      </c>
      <c r="Y226" s="1">
        <v>6.2</v>
      </c>
      <c r="Z226" s="1">
        <v>14.8</v>
      </c>
      <c r="AA226" s="1">
        <f t="shared" si="52"/>
        <v>0.84891331282888505</v>
      </c>
      <c r="AB226" s="1">
        <v>0.52800000000000002</v>
      </c>
      <c r="AC226" s="1">
        <v>2.472</v>
      </c>
      <c r="AD226" s="1">
        <v>0</v>
      </c>
      <c r="AE226" s="1">
        <v>2</v>
      </c>
      <c r="AF226" s="1" t="e">
        <f t="shared" si="48"/>
        <v>#DIV/0!</v>
      </c>
      <c r="AH226" s="1">
        <f t="shared" si="56"/>
        <v>0.44354586986748396</v>
      </c>
      <c r="AI226" s="1">
        <f t="shared" si="57"/>
        <v>0.10868899492062731</v>
      </c>
      <c r="AJ226" s="1">
        <f t="shared" si="47"/>
        <v>0.36861313868613155</v>
      </c>
      <c r="AK226" s="1">
        <f t="shared" si="58"/>
        <v>51.568346418537303</v>
      </c>
      <c r="AL226" s="1" t="b">
        <f t="shared" si="59"/>
        <v>1</v>
      </c>
      <c r="AM226" s="1">
        <f t="shared" si="60"/>
        <v>22.784885814207769</v>
      </c>
      <c r="AN226" s="1" t="b">
        <f t="shared" si="61"/>
        <v>1</v>
      </c>
      <c r="AO226" s="1">
        <v>9.4879999999999995</v>
      </c>
    </row>
    <row r="227" spans="1:41">
      <c r="A227" s="7">
        <v>224</v>
      </c>
      <c r="B227" s="9" t="s">
        <v>47</v>
      </c>
      <c r="C227" s="9" t="s">
        <v>48</v>
      </c>
      <c r="D227" s="9" t="s">
        <v>47</v>
      </c>
      <c r="E227" s="9" t="s">
        <v>48</v>
      </c>
      <c r="F227" s="2" t="b">
        <f t="shared" si="55"/>
        <v>0</v>
      </c>
      <c r="G227" s="2" t="b">
        <f t="shared" si="53"/>
        <v>0</v>
      </c>
      <c r="H227" s="1" t="s">
        <v>275</v>
      </c>
      <c r="J227" s="2"/>
      <c r="M227" s="1">
        <f>PRODUCT(SUM(PRODUCT(R227,overview!$J$9),PRODUCT(W227,overview!$K$9),PRODUCT(AB227,overview!$L$9)),1/SUM(overview!$J$9:$L$9))</f>
        <v>0.94304878048780494</v>
      </c>
      <c r="N227" s="1">
        <f>PRODUCT(SUM(PRODUCT(S227,overview!$J$9),PRODUCT(X227,overview!$K$9),PRODUCT(AC227,overview!$L$9)),1/SUM(overview!$J$9:$L$9))</f>
        <v>2.0569512195121953</v>
      </c>
      <c r="O227" s="1">
        <f t="shared" si="49"/>
        <v>16</v>
      </c>
      <c r="P227" s="1">
        <f t="shared" si="50"/>
        <v>6</v>
      </c>
      <c r="Q227" s="1">
        <f t="shared" si="54"/>
        <v>0.17192595008003791</v>
      </c>
      <c r="R227" s="1">
        <v>0.875</v>
      </c>
      <c r="S227" s="1">
        <v>2.125</v>
      </c>
      <c r="T227" s="1">
        <v>6</v>
      </c>
      <c r="U227" s="1">
        <v>2</v>
      </c>
      <c r="V227" s="1">
        <f t="shared" si="51"/>
        <v>0.13725490196078433</v>
      </c>
      <c r="W227" s="1">
        <v>0.98299999999999998</v>
      </c>
      <c r="X227" s="1">
        <v>2.0169999999999999</v>
      </c>
      <c r="Y227" s="1">
        <v>10</v>
      </c>
      <c r="Z227" s="1">
        <v>4</v>
      </c>
      <c r="AA227" s="1">
        <f t="shared" si="52"/>
        <v>0.19494298463063958</v>
      </c>
      <c r="AB227" s="1">
        <v>0.85699999999999998</v>
      </c>
      <c r="AC227" s="1">
        <v>2.1429999999999998</v>
      </c>
      <c r="AD227" s="1">
        <v>0</v>
      </c>
      <c r="AE227" s="1">
        <v>0</v>
      </c>
      <c r="AF227" s="1" t="e">
        <f t="shared" si="48"/>
        <v>#DIV/0!</v>
      </c>
      <c r="AH227" s="1">
        <f t="shared" si="56"/>
        <v>0.42620098873761986</v>
      </c>
      <c r="AI227" s="1">
        <f t="shared" si="57"/>
        <v>8.7401328422538921E-2</v>
      </c>
      <c r="AJ227" s="1">
        <f t="shared" si="47"/>
        <v>0.50776205160644161</v>
      </c>
      <c r="AK227" s="1">
        <f t="shared" si="58"/>
        <v>69.989512168880026</v>
      </c>
      <c r="AL227" s="1" t="b">
        <f t="shared" si="59"/>
        <v>1</v>
      </c>
      <c r="AM227" s="1">
        <f t="shared" si="60"/>
        <v>29.292267978670726</v>
      </c>
      <c r="AN227" s="1" t="b">
        <f t="shared" si="61"/>
        <v>1</v>
      </c>
      <c r="AO227" s="1">
        <v>9.4879999999999995</v>
      </c>
    </row>
    <row r="228" spans="1:41">
      <c r="A228" s="7">
        <v>225</v>
      </c>
      <c r="B228" s="9" t="s">
        <v>97</v>
      </c>
      <c r="C228" s="9" t="s">
        <v>42</v>
      </c>
      <c r="D228" s="9" t="s">
        <v>97</v>
      </c>
      <c r="E228" s="9" t="s">
        <v>42</v>
      </c>
      <c r="F228" s="2" t="b">
        <f t="shared" si="55"/>
        <v>0</v>
      </c>
      <c r="G228" s="2" t="b">
        <f t="shared" si="53"/>
        <v>0</v>
      </c>
      <c r="H228" s="1" t="s">
        <v>275</v>
      </c>
      <c r="J228" s="2"/>
      <c r="M228" s="1">
        <f>PRODUCT(SUM(PRODUCT(R228,overview!$J$9),PRODUCT(W228,overview!$K$9),PRODUCT(AB228,overview!$L$9)),1/SUM(overview!$J$9:$L$9))</f>
        <v>0.4176341463414634</v>
      </c>
      <c r="N228" s="1">
        <f>PRODUCT(SUM(PRODUCT(S228,overview!$J$9),PRODUCT(X228,overview!$K$9),PRODUCT(AC228,overview!$L$9)),1/SUM(overview!$J$9:$L$9))</f>
        <v>2.5823658536585365</v>
      </c>
      <c r="O228" s="1">
        <f t="shared" si="49"/>
        <v>14</v>
      </c>
      <c r="P228" s="1">
        <f t="shared" si="50"/>
        <v>5</v>
      </c>
      <c r="Q228" s="1">
        <f t="shared" si="54"/>
        <v>5.7759070835565252E-2</v>
      </c>
      <c r="R228" s="1">
        <v>0.41799999999999998</v>
      </c>
      <c r="S228" s="1">
        <v>2.5819999999999999</v>
      </c>
      <c r="T228" s="1">
        <v>8</v>
      </c>
      <c r="U228" s="1">
        <v>1</v>
      </c>
      <c r="V228" s="1">
        <f t="shared" si="51"/>
        <v>2.0236250968241672E-2</v>
      </c>
      <c r="W228" s="1">
        <v>0.41699999999999998</v>
      </c>
      <c r="X228" s="1">
        <v>2.5830000000000002</v>
      </c>
      <c r="Y228" s="1">
        <v>6</v>
      </c>
      <c r="Z228" s="1">
        <v>4</v>
      </c>
      <c r="AA228" s="1">
        <f t="shared" si="52"/>
        <v>0.10762679055361979</v>
      </c>
      <c r="AB228" s="1">
        <v>0.42899999999999999</v>
      </c>
      <c r="AC228" s="1">
        <v>2.5710000000000002</v>
      </c>
      <c r="AD228" s="1">
        <v>0</v>
      </c>
      <c r="AE228" s="1">
        <v>0</v>
      </c>
      <c r="AF228" s="1" t="e">
        <f t="shared" si="48"/>
        <v>#DIV/0!</v>
      </c>
      <c r="AH228" s="1">
        <f t="shared" si="56"/>
        <v>0.46382116332386086</v>
      </c>
      <c r="AI228" s="1">
        <f t="shared" si="57"/>
        <v>8.7686279526472191E-2</v>
      </c>
      <c r="AJ228" s="1">
        <f t="shared" si="47"/>
        <v>0.76164307740966242</v>
      </c>
      <c r="AK228" s="1">
        <f t="shared" si="58"/>
        <v>75.029540769382621</v>
      </c>
      <c r="AL228" s="1" t="b">
        <f t="shared" si="59"/>
        <v>1</v>
      </c>
      <c r="AM228" s="1">
        <f t="shared" si="60"/>
        <v>35.237953421883361</v>
      </c>
      <c r="AN228" s="1" t="b">
        <f t="shared" si="61"/>
        <v>1</v>
      </c>
      <c r="AO228" s="1">
        <v>9.4879999999999995</v>
      </c>
    </row>
    <row r="229" spans="1:41">
      <c r="A229" s="7">
        <v>226</v>
      </c>
      <c r="B229" s="9" t="s">
        <v>54</v>
      </c>
      <c r="C229" s="9" t="s">
        <v>55</v>
      </c>
      <c r="D229" s="9" t="s">
        <v>54</v>
      </c>
      <c r="E229" s="9" t="s">
        <v>55</v>
      </c>
      <c r="F229" s="2" t="b">
        <f t="shared" si="55"/>
        <v>0</v>
      </c>
      <c r="G229" s="2" t="b">
        <f t="shared" si="53"/>
        <v>0</v>
      </c>
      <c r="H229" s="1" t="s">
        <v>275</v>
      </c>
      <c r="M229" s="1">
        <f>PRODUCT(SUM(PRODUCT(R229,overview!$J$9),PRODUCT(W229,overview!$K$9),PRODUCT(AB229,overview!$L$9)),1/SUM(overview!$J$9:$L$9))</f>
        <v>0.58012195121951227</v>
      </c>
      <c r="N229" s="1">
        <f>PRODUCT(SUM(PRODUCT(S229,overview!$J$9),PRODUCT(X229,overview!$K$9),PRODUCT(AC229,overview!$L$9)),1/SUM(overview!$J$9:$L$9))</f>
        <v>2.4198780487804878</v>
      </c>
      <c r="O229" s="1">
        <f t="shared" si="49"/>
        <v>12.8</v>
      </c>
      <c r="P229" s="1">
        <f t="shared" si="50"/>
        <v>19.2</v>
      </c>
      <c r="Q229" s="1">
        <f t="shared" si="54"/>
        <v>0.35959784306808451</v>
      </c>
      <c r="R229" s="1">
        <v>0.84199999999999997</v>
      </c>
      <c r="S229" s="1">
        <v>2.1579999999999999</v>
      </c>
      <c r="T229" s="1">
        <v>7.5</v>
      </c>
      <c r="U229" s="1">
        <v>4.5</v>
      </c>
      <c r="V229" s="1">
        <f t="shared" si="51"/>
        <v>0.23410565338276182</v>
      </c>
      <c r="W229" s="1">
        <v>0.44700000000000001</v>
      </c>
      <c r="X229" s="1">
        <v>2.5529999999999999</v>
      </c>
      <c r="Y229" s="1">
        <v>5.3</v>
      </c>
      <c r="Z229" s="1">
        <v>14.7</v>
      </c>
      <c r="AA229" s="1">
        <f t="shared" si="52"/>
        <v>0.48562179899341518</v>
      </c>
      <c r="AB229" s="1">
        <v>0.375</v>
      </c>
      <c r="AC229" s="1">
        <v>2.625</v>
      </c>
      <c r="AD229" s="1">
        <v>0</v>
      </c>
      <c r="AE229" s="1">
        <v>0</v>
      </c>
      <c r="AF229" s="1" t="e">
        <f t="shared" si="48"/>
        <v>#DIV/0!</v>
      </c>
      <c r="AH229" s="1">
        <f t="shared" si="56"/>
        <v>0.44953005026923493</v>
      </c>
      <c r="AI229" s="1">
        <f t="shared" si="57"/>
        <v>7.4943432178158895E-2</v>
      </c>
      <c r="AJ229" s="1">
        <f t="shared" si="47"/>
        <v>0.81341242633180533</v>
      </c>
      <c r="AK229" s="1">
        <f t="shared" si="58"/>
        <v>62.050602217711152</v>
      </c>
      <c r="AL229" s="1" t="b">
        <f t="shared" si="59"/>
        <v>1</v>
      </c>
      <c r="AM229" s="1">
        <f t="shared" si="60"/>
        <v>34.527193546096171</v>
      </c>
      <c r="AN229" s="1" t="b">
        <f t="shared" si="61"/>
        <v>1</v>
      </c>
      <c r="AO229" s="1">
        <v>9.4879999999999995</v>
      </c>
    </row>
    <row r="230" spans="1:41">
      <c r="A230" s="7">
        <v>227</v>
      </c>
      <c r="B230" s="9" t="s">
        <v>32</v>
      </c>
      <c r="C230" s="9" t="s">
        <v>33</v>
      </c>
      <c r="D230" s="9" t="s">
        <v>32</v>
      </c>
      <c r="E230" s="9" t="s">
        <v>33</v>
      </c>
      <c r="F230" s="2" t="b">
        <f t="shared" si="55"/>
        <v>0</v>
      </c>
      <c r="G230" s="2" t="b">
        <f t="shared" si="53"/>
        <v>0</v>
      </c>
      <c r="H230" s="1" t="s">
        <v>275</v>
      </c>
      <c r="J230" s="3"/>
      <c r="M230" s="1">
        <f>PRODUCT(SUM(PRODUCT(R230,overview!$J$9),PRODUCT(W230,overview!$K$9),PRODUCT(AB230,overview!$L$9)),1/SUM(overview!$J$9:$L$9))</f>
        <v>1.0563414634146342</v>
      </c>
      <c r="N230" s="1">
        <f>PRODUCT(SUM(PRODUCT(S230,overview!$J$9),PRODUCT(X230,overview!$K$9),PRODUCT(AC230,overview!$L$9)),1/SUM(overview!$J$9:$L$9))</f>
        <v>1.9436585365853658</v>
      </c>
      <c r="O230" s="1">
        <f t="shared" si="49"/>
        <v>13.5</v>
      </c>
      <c r="P230" s="1">
        <f t="shared" si="50"/>
        <v>12.5</v>
      </c>
      <c r="Q230" s="1">
        <f t="shared" si="54"/>
        <v>0.50322313780715089</v>
      </c>
      <c r="R230" s="1">
        <v>1.0089999999999999</v>
      </c>
      <c r="S230" s="1">
        <v>1.9910000000000001</v>
      </c>
      <c r="T230" s="1">
        <v>8</v>
      </c>
      <c r="U230" s="1">
        <v>4</v>
      </c>
      <c r="V230" s="1">
        <f t="shared" si="51"/>
        <v>0.25339025615268707</v>
      </c>
      <c r="W230" s="1">
        <v>1.0840000000000001</v>
      </c>
      <c r="X230" s="1">
        <v>1.9159999999999999</v>
      </c>
      <c r="Y230" s="1">
        <v>5.5</v>
      </c>
      <c r="Z230" s="1">
        <v>8.5</v>
      </c>
      <c r="AA230" s="1">
        <f t="shared" si="52"/>
        <v>0.87435946099829198</v>
      </c>
      <c r="AB230" s="1">
        <v>1</v>
      </c>
      <c r="AC230" s="1">
        <v>2</v>
      </c>
      <c r="AD230" s="1">
        <v>0</v>
      </c>
      <c r="AE230" s="1">
        <v>0</v>
      </c>
      <c r="AF230" s="1" t="e">
        <f t="shared" si="48"/>
        <v>#DIV/0!</v>
      </c>
      <c r="AH230" s="1">
        <f t="shared" si="56"/>
        <v>0.41483256573377419</v>
      </c>
      <c r="AI230" s="1">
        <f t="shared" si="57"/>
        <v>8.0274728890520605E-2</v>
      </c>
      <c r="AJ230" s="1">
        <f t="shared" si="47"/>
        <v>0.55417956656346756</v>
      </c>
      <c r="AK230" s="1">
        <f t="shared" si="58"/>
        <v>46.50753057869035</v>
      </c>
      <c r="AL230" s="1" t="b">
        <f t="shared" si="59"/>
        <v>1</v>
      </c>
      <c r="AM230" s="1">
        <f t="shared" si="60"/>
        <v>33.941168077713236</v>
      </c>
      <c r="AN230" s="1" t="b">
        <f t="shared" si="61"/>
        <v>1</v>
      </c>
      <c r="AO230" s="1">
        <v>9.4879999999999995</v>
      </c>
    </row>
    <row r="231" spans="1:41">
      <c r="A231" s="7">
        <v>228</v>
      </c>
      <c r="B231" s="9" t="s">
        <v>47</v>
      </c>
      <c r="C231" s="9" t="s">
        <v>48</v>
      </c>
      <c r="D231" s="9" t="s">
        <v>47</v>
      </c>
      <c r="E231" s="9" t="s">
        <v>48</v>
      </c>
      <c r="F231" s="2" t="b">
        <f t="shared" si="55"/>
        <v>0</v>
      </c>
      <c r="G231" s="2" t="b">
        <f t="shared" si="53"/>
        <v>0</v>
      </c>
      <c r="H231" s="1" t="s">
        <v>275</v>
      </c>
      <c r="M231" s="1">
        <f>PRODUCT(SUM(PRODUCT(R231,overview!$J$9),PRODUCT(W231,overview!$K$9),PRODUCT(AB231,overview!$L$9)),1/SUM(overview!$J$9:$L$9))</f>
        <v>0.91534146341463407</v>
      </c>
      <c r="N231" s="1">
        <f>PRODUCT(SUM(PRODUCT(S231,overview!$J$9),PRODUCT(X231,overview!$K$9),PRODUCT(AC231,overview!$L$9)),1/SUM(overview!$J$9:$L$9))</f>
        <v>2.084658536585366</v>
      </c>
      <c r="O231" s="1">
        <f t="shared" si="49"/>
        <v>12</v>
      </c>
      <c r="P231" s="1">
        <f t="shared" si="50"/>
        <v>7</v>
      </c>
      <c r="Q231" s="1">
        <f t="shared" si="54"/>
        <v>0.25613268438027703</v>
      </c>
      <c r="R231" s="1">
        <v>0.94799999999999995</v>
      </c>
      <c r="S231" s="1">
        <v>2.052</v>
      </c>
      <c r="T231" s="1">
        <v>6</v>
      </c>
      <c r="U231" s="1">
        <v>2</v>
      </c>
      <c r="V231" s="1">
        <f t="shared" si="51"/>
        <v>0.15399610136452241</v>
      </c>
      <c r="W231" s="1">
        <v>0.9</v>
      </c>
      <c r="X231" s="1">
        <v>2.1</v>
      </c>
      <c r="Y231" s="1">
        <v>6</v>
      </c>
      <c r="Z231" s="1">
        <v>5</v>
      </c>
      <c r="AA231" s="1">
        <f t="shared" si="52"/>
        <v>0.3571428571428571</v>
      </c>
      <c r="AB231" s="1">
        <v>0.85699999999999998</v>
      </c>
      <c r="AC231" s="1">
        <v>2.1429999999999998</v>
      </c>
      <c r="AD231" s="1">
        <v>0</v>
      </c>
      <c r="AE231" s="1">
        <v>0</v>
      </c>
      <c r="AF231" s="1" t="e">
        <f t="shared" si="48"/>
        <v>#DIV/0!</v>
      </c>
      <c r="AH231" s="1">
        <f t="shared" si="56"/>
        <v>0.31489883187317491</v>
      </c>
      <c r="AI231" s="1">
        <f t="shared" si="57"/>
        <v>7.207004939380332E-2</v>
      </c>
      <c r="AJ231" s="1">
        <f t="shared" si="47"/>
        <v>0</v>
      </c>
      <c r="AK231" s="1">
        <f t="shared" si="58"/>
        <v>23.132664495242629</v>
      </c>
      <c r="AL231" s="1" t="b">
        <f t="shared" si="59"/>
        <v>1</v>
      </c>
      <c r="AM231" s="1">
        <f t="shared" si="60"/>
        <v>33.102262274219179</v>
      </c>
      <c r="AN231" s="1" t="b">
        <f t="shared" si="61"/>
        <v>1</v>
      </c>
      <c r="AO231" s="1">
        <v>9.4879999999999995</v>
      </c>
    </row>
    <row r="232" spans="1:41">
      <c r="A232" s="7">
        <v>229</v>
      </c>
      <c r="B232" s="9" t="s">
        <v>84</v>
      </c>
      <c r="C232" s="9" t="s">
        <v>37</v>
      </c>
      <c r="D232" s="9" t="s">
        <v>36</v>
      </c>
      <c r="E232" s="9" t="s">
        <v>37</v>
      </c>
      <c r="F232" s="2" t="b">
        <f t="shared" si="55"/>
        <v>1</v>
      </c>
      <c r="G232" s="2" t="b">
        <f t="shared" si="53"/>
        <v>0</v>
      </c>
      <c r="H232" s="1" t="s">
        <v>275</v>
      </c>
      <c r="J232" s="3"/>
      <c r="M232" s="1">
        <f>PRODUCT(SUM(PRODUCT(R232,overview!$J$9),PRODUCT(W232,overview!$K$9),PRODUCT(AB232,overview!$L$9)),1/SUM(overview!$J$9:$L$9))</f>
        <v>1.1091219512195121</v>
      </c>
      <c r="N232" s="1">
        <f>PRODUCT(SUM(PRODUCT(S232,overview!$J$9),PRODUCT(X232,overview!$K$9),PRODUCT(AC232,overview!$L$9)),1/SUM(overview!$J$9:$L$9))</f>
        <v>1.8908780487804877</v>
      </c>
      <c r="O232" s="1">
        <f t="shared" si="49"/>
        <v>22.3</v>
      </c>
      <c r="P232" s="1">
        <f t="shared" si="50"/>
        <v>21.7</v>
      </c>
      <c r="Q232" s="1">
        <f t="shared" si="54"/>
        <v>0.57078250270790087</v>
      </c>
      <c r="R232" s="1">
        <v>1.2</v>
      </c>
      <c r="S232" s="1">
        <v>1.8</v>
      </c>
      <c r="T232" s="1">
        <v>9</v>
      </c>
      <c r="U232" s="1">
        <v>0</v>
      </c>
      <c r="V232" s="1">
        <f t="shared" si="51"/>
        <v>0</v>
      </c>
      <c r="W232" s="1">
        <v>1.06</v>
      </c>
      <c r="X232" s="1">
        <v>1.94</v>
      </c>
      <c r="Y232" s="1">
        <v>12.3</v>
      </c>
      <c r="Z232" s="1">
        <v>21.7</v>
      </c>
      <c r="AA232" s="1">
        <f t="shared" si="52"/>
        <v>0.96395943340876711</v>
      </c>
      <c r="AB232" s="1">
        <v>1.1140000000000001</v>
      </c>
      <c r="AC232" s="1">
        <v>1.8859999999999999</v>
      </c>
      <c r="AD232" s="1">
        <v>1</v>
      </c>
      <c r="AE232" s="1">
        <v>0</v>
      </c>
      <c r="AF232" s="1">
        <f t="shared" si="48"/>
        <v>0</v>
      </c>
      <c r="AH232" s="1">
        <f t="shared" si="56"/>
        <v>0.34971903598834148</v>
      </c>
      <c r="AI232" s="1">
        <f t="shared" si="57"/>
        <v>6.7183028087878904E-2</v>
      </c>
      <c r="AJ232" s="1">
        <f t="shared" si="47"/>
        <v>0.13829787234042556</v>
      </c>
      <c r="AK232" s="1">
        <f t="shared" si="58"/>
        <v>6.5183242924950706</v>
      </c>
      <c r="AL232" s="1" t="b">
        <f t="shared" si="59"/>
        <v>0</v>
      </c>
      <c r="AM232" s="1">
        <f t="shared" si="60"/>
        <v>30.620610652266695</v>
      </c>
      <c r="AN232" s="1" t="b">
        <f t="shared" si="61"/>
        <v>1</v>
      </c>
      <c r="AO232" s="1">
        <v>9.4879999999999995</v>
      </c>
    </row>
    <row r="233" spans="1:41">
      <c r="A233" s="7">
        <v>230</v>
      </c>
      <c r="B233" s="9" t="s">
        <v>90</v>
      </c>
      <c r="C233" s="9" t="s">
        <v>91</v>
      </c>
      <c r="D233" s="9" t="s">
        <v>90</v>
      </c>
      <c r="E233" s="9" t="s">
        <v>91</v>
      </c>
      <c r="F233" s="2" t="b">
        <f t="shared" si="55"/>
        <v>0</v>
      </c>
      <c r="G233" s="2" t="b">
        <f t="shared" si="53"/>
        <v>0</v>
      </c>
      <c r="H233" s="1" t="s">
        <v>275</v>
      </c>
      <c r="J233" s="3"/>
      <c r="M233" s="1">
        <f>PRODUCT(SUM(PRODUCT(R233,overview!$J$9),PRODUCT(W233,overview!$K$9),PRODUCT(AB233,overview!$L$9)),1/SUM(overview!$J$9:$L$9))</f>
        <v>3.4243902439024386E-2</v>
      </c>
      <c r="N233" s="1">
        <f>PRODUCT(SUM(PRODUCT(S233,overview!$J$9),PRODUCT(X233,overview!$K$9),PRODUCT(AC233,overview!$L$9)),1/SUM(overview!$J$9:$L$9))</f>
        <v>2.965756097560976</v>
      </c>
      <c r="O233" s="1">
        <f t="shared" si="49"/>
        <v>0.5</v>
      </c>
      <c r="P233" s="1">
        <f t="shared" si="50"/>
        <v>1.5</v>
      </c>
      <c r="Q233" s="1">
        <f t="shared" si="54"/>
        <v>3.4639297345307407E-2</v>
      </c>
      <c r="R233" s="1">
        <v>0</v>
      </c>
      <c r="S233" s="1">
        <v>3</v>
      </c>
      <c r="T233" s="1">
        <v>0</v>
      </c>
      <c r="U233" s="1">
        <v>0</v>
      </c>
      <c r="V233" s="1" t="e">
        <f t="shared" si="51"/>
        <v>#DIV/0!</v>
      </c>
      <c r="W233" s="1">
        <v>5.3999999999999999E-2</v>
      </c>
      <c r="X233" s="1">
        <v>2.9460000000000002</v>
      </c>
      <c r="Y233" s="1">
        <v>0.5</v>
      </c>
      <c r="Z233" s="1">
        <v>1.5</v>
      </c>
      <c r="AA233" s="1">
        <f t="shared" si="52"/>
        <v>5.4989816700610997E-2</v>
      </c>
      <c r="AB233" s="1">
        <v>0</v>
      </c>
      <c r="AC233" s="1">
        <v>3</v>
      </c>
      <c r="AD233" s="1">
        <v>0</v>
      </c>
      <c r="AE233" s="1">
        <v>0</v>
      </c>
      <c r="AF233" s="1" t="e">
        <f t="shared" si="48"/>
        <v>#DIV/0!</v>
      </c>
      <c r="AH233" s="1">
        <f t="shared" si="56"/>
        <v>0.38388923175556827</v>
      </c>
      <c r="AI233" s="1">
        <f t="shared" si="57"/>
        <v>6.8412704868030416E-2</v>
      </c>
      <c r="AJ233" s="1">
        <f t="shared" si="47"/>
        <v>0.15271569286759765</v>
      </c>
      <c r="AK233" s="1">
        <f t="shared" si="58"/>
        <v>1.8104855072572563</v>
      </c>
      <c r="AL233" s="1" t="b">
        <f t="shared" si="59"/>
        <v>0</v>
      </c>
      <c r="AM233" s="1">
        <f t="shared" si="60"/>
        <v>31.758862513786884</v>
      </c>
      <c r="AN233" s="1" t="b">
        <f t="shared" si="61"/>
        <v>1</v>
      </c>
      <c r="AO233" s="1">
        <v>9.4879999999999995</v>
      </c>
    </row>
    <row r="234" spans="1:41">
      <c r="A234" s="7">
        <v>231</v>
      </c>
      <c r="B234" s="9" t="s">
        <v>45</v>
      </c>
      <c r="C234" s="9" t="s">
        <v>46</v>
      </c>
      <c r="D234" s="9" t="s">
        <v>45</v>
      </c>
      <c r="E234" s="9" t="s">
        <v>46</v>
      </c>
      <c r="F234" s="2" t="b">
        <f t="shared" si="55"/>
        <v>0</v>
      </c>
      <c r="G234" s="2" t="b">
        <f t="shared" si="53"/>
        <v>0</v>
      </c>
      <c r="H234" s="1" t="s">
        <v>275</v>
      </c>
      <c r="J234" s="3"/>
      <c r="M234" s="1">
        <f>PRODUCT(SUM(PRODUCT(R234,overview!$J$9),PRODUCT(W234,overview!$K$9),PRODUCT(AB234,overview!$L$9)),1/SUM(overview!$J$9:$L$9))</f>
        <v>0.98497560975609766</v>
      </c>
      <c r="N234" s="1">
        <f>PRODUCT(SUM(PRODUCT(S234,overview!$J$9),PRODUCT(X234,overview!$K$9),PRODUCT(AC234,overview!$L$9)),1/SUM(overview!$J$9:$L$9))</f>
        <v>2.0150243902439029</v>
      </c>
      <c r="O234" s="1">
        <f t="shared" si="49"/>
        <v>13</v>
      </c>
      <c r="P234" s="1">
        <f t="shared" si="50"/>
        <v>5</v>
      </c>
      <c r="Q234" s="1">
        <f t="shared" si="54"/>
        <v>0.18800604837207915</v>
      </c>
      <c r="R234" s="1">
        <v>1.0209999999999999</v>
      </c>
      <c r="S234" s="1">
        <v>1.9790000000000001</v>
      </c>
      <c r="T234" s="1">
        <v>7</v>
      </c>
      <c r="U234" s="1">
        <v>0</v>
      </c>
      <c r="V234" s="1">
        <f t="shared" si="51"/>
        <v>0</v>
      </c>
      <c r="W234" s="1">
        <v>0.96499999999999997</v>
      </c>
      <c r="X234" s="1">
        <v>2.0350000000000001</v>
      </c>
      <c r="Y234" s="1">
        <v>6</v>
      </c>
      <c r="Z234" s="1">
        <v>5</v>
      </c>
      <c r="AA234" s="1">
        <f t="shared" si="52"/>
        <v>0.39516789516789508</v>
      </c>
      <c r="AB234" s="1">
        <v>1</v>
      </c>
      <c r="AC234" s="1">
        <v>2</v>
      </c>
      <c r="AD234" s="1">
        <v>0</v>
      </c>
      <c r="AE234" s="1">
        <v>0</v>
      </c>
      <c r="AF234" s="1" t="e">
        <f t="shared" si="48"/>
        <v>#DIV/0!</v>
      </c>
      <c r="AH234" s="1">
        <f t="shared" si="56"/>
        <v>0.32725914017451363</v>
      </c>
      <c r="AI234" s="1">
        <f t="shared" si="57"/>
        <v>5.4501655358456642E-2</v>
      </c>
      <c r="AJ234" s="1">
        <f t="shared" si="47"/>
        <v>0.16540307295237325</v>
      </c>
      <c r="AK234" s="1">
        <f t="shared" si="58"/>
        <v>5.7574377510049866</v>
      </c>
      <c r="AL234" s="1" t="b">
        <f t="shared" si="59"/>
        <v>0</v>
      </c>
      <c r="AM234" s="1">
        <f t="shared" si="60"/>
        <v>39.741305631027728</v>
      </c>
      <c r="AN234" s="1" t="b">
        <f t="shared" si="61"/>
        <v>1</v>
      </c>
      <c r="AO234" s="1">
        <v>9.4879999999999995</v>
      </c>
    </row>
    <row r="235" spans="1:41">
      <c r="A235" s="7">
        <v>232</v>
      </c>
      <c r="B235" s="9" t="s">
        <v>64</v>
      </c>
      <c r="C235" s="9" t="s">
        <v>2</v>
      </c>
      <c r="D235" s="9" t="s">
        <v>64</v>
      </c>
      <c r="E235" s="9" t="s">
        <v>2</v>
      </c>
      <c r="F235" s="2" t="b">
        <f t="shared" si="55"/>
        <v>0</v>
      </c>
      <c r="G235" s="2" t="b">
        <f t="shared" si="53"/>
        <v>0</v>
      </c>
      <c r="H235" s="1" t="s">
        <v>275</v>
      </c>
      <c r="M235" s="1">
        <f>PRODUCT(SUM(PRODUCT(R235,overview!$J$9),PRODUCT(W235,overview!$K$9),PRODUCT(AB235,overview!$L$9)),1/SUM(overview!$J$9:$L$9))</f>
        <v>0.36534146341463419</v>
      </c>
      <c r="N235" s="1">
        <f>PRODUCT(SUM(PRODUCT(S235,overview!$J$9),PRODUCT(X235,overview!$K$9),PRODUCT(AC235,overview!$L$9)),1/SUM(overview!$J$9:$L$9))</f>
        <v>2.6346585365853659</v>
      </c>
      <c r="O235" s="1">
        <f t="shared" si="49"/>
        <v>7</v>
      </c>
      <c r="P235" s="1">
        <f t="shared" si="50"/>
        <v>4</v>
      </c>
      <c r="Q235" s="1">
        <f t="shared" si="54"/>
        <v>7.9238560756043477E-2</v>
      </c>
      <c r="R235" s="1">
        <v>0.33300000000000002</v>
      </c>
      <c r="S235" s="1">
        <v>2.6669999999999998</v>
      </c>
      <c r="T235" s="1">
        <v>5</v>
      </c>
      <c r="U235" s="1">
        <v>0</v>
      </c>
      <c r="V235" s="1">
        <f t="shared" si="51"/>
        <v>0</v>
      </c>
      <c r="W235" s="1">
        <v>0.38400000000000001</v>
      </c>
      <c r="X235" s="1">
        <v>2.6160000000000001</v>
      </c>
      <c r="Y235" s="1">
        <v>2</v>
      </c>
      <c r="Z235" s="1">
        <v>4</v>
      </c>
      <c r="AA235" s="1">
        <f t="shared" si="52"/>
        <v>0.29357798165137616</v>
      </c>
      <c r="AB235" s="1">
        <v>0.33300000000000002</v>
      </c>
      <c r="AC235" s="1">
        <v>2.6669999999999998</v>
      </c>
      <c r="AD235" s="1">
        <v>0</v>
      </c>
      <c r="AE235" s="1">
        <v>0</v>
      </c>
      <c r="AF235" s="1" t="e">
        <f t="shared" si="48"/>
        <v>#DIV/0!</v>
      </c>
      <c r="AH235" s="1">
        <f t="shared" si="56"/>
        <v>0.28806741810553821</v>
      </c>
      <c r="AI235" s="1">
        <f t="shared" si="57"/>
        <v>3.2825157515751581E-2</v>
      </c>
      <c r="AJ235" s="1">
        <f t="shared" si="47"/>
        <v>0.16540307295237325</v>
      </c>
      <c r="AK235" s="1">
        <f t="shared" si="58"/>
        <v>10.669901405863842</v>
      </c>
      <c r="AL235" s="1" t="b">
        <f t="shared" si="59"/>
        <v>1</v>
      </c>
      <c r="AM235" s="1">
        <f t="shared" si="60"/>
        <v>37.8573563834601</v>
      </c>
      <c r="AN235" s="1" t="b">
        <f t="shared" si="61"/>
        <v>1</v>
      </c>
      <c r="AO235" s="1">
        <v>9.4879999999999995</v>
      </c>
    </row>
    <row r="236" spans="1:41">
      <c r="A236" s="7">
        <v>233</v>
      </c>
      <c r="B236" s="9" t="s">
        <v>28</v>
      </c>
      <c r="C236" s="9" t="s">
        <v>29</v>
      </c>
      <c r="D236" s="9" t="s">
        <v>28</v>
      </c>
      <c r="E236" s="9" t="s">
        <v>29</v>
      </c>
      <c r="F236" s="2" t="b">
        <f t="shared" si="55"/>
        <v>0</v>
      </c>
      <c r="G236" s="2" t="b">
        <f t="shared" si="53"/>
        <v>0</v>
      </c>
      <c r="H236" s="1" t="s">
        <v>275</v>
      </c>
      <c r="M236" s="1">
        <f>PRODUCT(SUM(PRODUCT(R236,overview!$J$9),PRODUCT(W236,overview!$K$9),PRODUCT(AB236,overview!$L$9)),1/SUM(overview!$J$9:$L$9))</f>
        <v>0.73334146341463424</v>
      </c>
      <c r="N236" s="1">
        <f>PRODUCT(SUM(PRODUCT(S236,overview!$J$9),PRODUCT(X236,overview!$K$9),PRODUCT(AC236,overview!$L$9)),1/SUM(overview!$J$9:$L$9))</f>
        <v>2.266658536585366</v>
      </c>
      <c r="O236" s="1">
        <f t="shared" si="49"/>
        <v>12</v>
      </c>
      <c r="P236" s="1">
        <f t="shared" si="50"/>
        <v>9</v>
      </c>
      <c r="Q236" s="1">
        <f t="shared" si="54"/>
        <v>0.24265061926334028</v>
      </c>
      <c r="R236" s="1">
        <v>0.68300000000000005</v>
      </c>
      <c r="S236" s="1">
        <v>2.3170000000000002</v>
      </c>
      <c r="T236" s="1">
        <v>4</v>
      </c>
      <c r="U236" s="1">
        <v>2</v>
      </c>
      <c r="V236" s="1">
        <f t="shared" si="51"/>
        <v>0.1473888649115235</v>
      </c>
      <c r="W236" s="1">
        <v>0.76300000000000001</v>
      </c>
      <c r="X236" s="1">
        <v>2.2370000000000001</v>
      </c>
      <c r="Y236" s="1">
        <v>8</v>
      </c>
      <c r="Z236" s="1">
        <v>7</v>
      </c>
      <c r="AA236" s="1">
        <f t="shared" si="52"/>
        <v>0.2984465802413947</v>
      </c>
      <c r="AB236" s="1">
        <v>0.66700000000000004</v>
      </c>
      <c r="AC236" s="1">
        <v>2.3330000000000002</v>
      </c>
      <c r="AD236" s="1">
        <v>0</v>
      </c>
      <c r="AE236" s="1">
        <v>0</v>
      </c>
      <c r="AF236" s="1" t="e">
        <f t="shared" si="48"/>
        <v>#DIV/0!</v>
      </c>
      <c r="AH236" s="1">
        <f t="shared" si="56"/>
        <v>0.28655916425802669</v>
      </c>
      <c r="AI236" s="1">
        <f t="shared" si="57"/>
        <v>2.0786704673999023E-2</v>
      </c>
      <c r="AJ236" s="1">
        <f t="shared" si="47"/>
        <v>0.15163303187077917</v>
      </c>
      <c r="AK236" s="1">
        <f t="shared" si="58"/>
        <v>19.046242470985685</v>
      </c>
      <c r="AL236" s="1" t="b">
        <f t="shared" si="59"/>
        <v>1</v>
      </c>
      <c r="AM236" s="1">
        <f t="shared" si="60"/>
        <v>34.330026038569166</v>
      </c>
      <c r="AN236" s="1" t="b">
        <f t="shared" si="61"/>
        <v>1</v>
      </c>
      <c r="AO236" s="1">
        <v>9.4879999999999995</v>
      </c>
    </row>
    <row r="237" spans="1:41">
      <c r="A237" s="7">
        <v>234</v>
      </c>
      <c r="B237" s="9" t="s">
        <v>58</v>
      </c>
      <c r="C237" s="9" t="s">
        <v>59</v>
      </c>
      <c r="D237" s="9" t="s">
        <v>58</v>
      </c>
      <c r="E237" s="9" t="s">
        <v>59</v>
      </c>
      <c r="F237" s="2" t="b">
        <f t="shared" si="55"/>
        <v>0</v>
      </c>
      <c r="G237" s="2" t="b">
        <f t="shared" si="53"/>
        <v>0</v>
      </c>
      <c r="H237" s="1" t="s">
        <v>275</v>
      </c>
      <c r="M237" s="1">
        <f>PRODUCT(SUM(PRODUCT(R237,overview!$J$9),PRODUCT(W237,overview!$K$9),PRODUCT(AB237,overview!$L$9)),1/SUM(overview!$J$9:$L$9))</f>
        <v>0.375</v>
      </c>
      <c r="N237" s="1">
        <f>PRODUCT(SUM(PRODUCT(S237,overview!$J$9),PRODUCT(X237,overview!$K$9),PRODUCT(AC237,overview!$L$9)),1/SUM(overview!$J$9:$L$9))</f>
        <v>2.625</v>
      </c>
      <c r="O237" s="1">
        <f t="shared" si="49"/>
        <v>13</v>
      </c>
      <c r="P237" s="1">
        <f t="shared" si="50"/>
        <v>0</v>
      </c>
      <c r="Q237" s="1">
        <f t="shared" si="54"/>
        <v>0</v>
      </c>
      <c r="R237" s="1">
        <v>0.375</v>
      </c>
      <c r="S237" s="1">
        <v>2.625</v>
      </c>
      <c r="T237" s="1">
        <v>5</v>
      </c>
      <c r="U237" s="1">
        <v>0</v>
      </c>
      <c r="V237" s="1">
        <f t="shared" si="51"/>
        <v>0</v>
      </c>
      <c r="W237" s="1">
        <v>0.375</v>
      </c>
      <c r="X237" s="1">
        <v>2.625</v>
      </c>
      <c r="Y237" s="1">
        <v>8</v>
      </c>
      <c r="Z237" s="1">
        <v>0</v>
      </c>
      <c r="AA237" s="1">
        <f t="shared" si="52"/>
        <v>0</v>
      </c>
      <c r="AB237" s="1">
        <v>0.375</v>
      </c>
      <c r="AC237" s="1">
        <v>2.625</v>
      </c>
      <c r="AD237" s="1">
        <v>0</v>
      </c>
      <c r="AE237" s="1">
        <v>0</v>
      </c>
      <c r="AF237" s="1" t="e">
        <f t="shared" si="48"/>
        <v>#DIV/0!</v>
      </c>
      <c r="AH237" s="1">
        <f t="shared" si="56"/>
        <v>0.21599615000136202</v>
      </c>
      <c r="AI237" s="1">
        <f t="shared" si="57"/>
        <v>4.1225979442872041E-2</v>
      </c>
      <c r="AJ237" s="1">
        <f t="shared" si="47"/>
        <v>0.26427093709294303</v>
      </c>
      <c r="AK237" s="1">
        <f t="shared" si="58"/>
        <v>17.622757048327156</v>
      </c>
      <c r="AL237" s="1" t="b">
        <f t="shared" si="59"/>
        <v>1</v>
      </c>
      <c r="AM237" s="1">
        <f t="shared" si="60"/>
        <v>27.118252099592915</v>
      </c>
      <c r="AN237" s="1" t="b">
        <f t="shared" si="61"/>
        <v>1</v>
      </c>
      <c r="AO237" s="1">
        <v>9.4879999999999995</v>
      </c>
    </row>
    <row r="238" spans="1:41">
      <c r="A238" s="7">
        <v>235</v>
      </c>
      <c r="B238" s="9" t="s">
        <v>60</v>
      </c>
      <c r="C238" s="9" t="s">
        <v>61</v>
      </c>
      <c r="D238" s="9" t="s">
        <v>75</v>
      </c>
      <c r="E238" s="9" t="s">
        <v>1</v>
      </c>
      <c r="F238" s="2" t="b">
        <f t="shared" si="55"/>
        <v>1</v>
      </c>
      <c r="G238" s="2" t="b">
        <f t="shared" si="53"/>
        <v>0</v>
      </c>
      <c r="H238" s="1" t="s">
        <v>275</v>
      </c>
      <c r="K238" s="2"/>
      <c r="L238" s="2"/>
      <c r="M238" s="1">
        <f>PRODUCT(SUM(PRODUCT(R238,overview!$J$9),PRODUCT(W238,overview!$K$9),PRODUCT(AB238,overview!$L$9)),1/SUM(overview!$J$9:$L$9))</f>
        <v>1.041219512195122</v>
      </c>
      <c r="N238" s="1">
        <f>PRODUCT(SUM(PRODUCT(S238,overview!$J$9),PRODUCT(X238,overview!$K$9),PRODUCT(AC238,overview!$L$9)),1/SUM(overview!$J$9:$L$9))</f>
        <v>1.9587804878048782</v>
      </c>
      <c r="O238" s="1">
        <f t="shared" si="49"/>
        <v>15.3</v>
      </c>
      <c r="P238" s="1">
        <f t="shared" si="50"/>
        <v>13.7</v>
      </c>
      <c r="Q238" s="1">
        <f t="shared" si="54"/>
        <v>0.47597666883961898</v>
      </c>
      <c r="R238" s="1">
        <v>1</v>
      </c>
      <c r="S238" s="1">
        <v>2</v>
      </c>
      <c r="T238" s="1">
        <v>3</v>
      </c>
      <c r="U238" s="1">
        <v>0</v>
      </c>
      <c r="V238" s="1">
        <f t="shared" si="51"/>
        <v>0</v>
      </c>
      <c r="W238" s="1">
        <v>1.0649999999999999</v>
      </c>
      <c r="X238" s="1">
        <v>1.9350000000000001</v>
      </c>
      <c r="Y238" s="1">
        <v>11.3</v>
      </c>
      <c r="Z238" s="1">
        <v>12.7</v>
      </c>
      <c r="AA238" s="1">
        <f t="shared" si="52"/>
        <v>0.6185772106743499</v>
      </c>
      <c r="AB238" s="1">
        <v>1</v>
      </c>
      <c r="AC238" s="1">
        <v>2</v>
      </c>
      <c r="AD238" s="1">
        <v>1</v>
      </c>
      <c r="AE238" s="1">
        <v>1</v>
      </c>
      <c r="AF238" s="1">
        <f t="shared" si="48"/>
        <v>0.5</v>
      </c>
      <c r="AH238" s="1">
        <f t="shared" si="56"/>
        <v>0.21848260403588221</v>
      </c>
      <c r="AI238" s="1">
        <f t="shared" si="57"/>
        <v>4.1709952077177676E-2</v>
      </c>
      <c r="AJ238" s="1">
        <f t="shared" si="47"/>
        <v>0.29742480833497148</v>
      </c>
      <c r="AK238" s="1">
        <f t="shared" si="58"/>
        <v>14.173098057771096</v>
      </c>
      <c r="AL238" s="1" t="b">
        <f t="shared" si="59"/>
        <v>1</v>
      </c>
      <c r="AM238" s="1">
        <f t="shared" si="60"/>
        <v>19.772304390973865</v>
      </c>
      <c r="AN238" s="1" t="b">
        <f t="shared" si="61"/>
        <v>1</v>
      </c>
      <c r="AO238" s="1">
        <v>9.4879999999999995</v>
      </c>
    </row>
    <row r="239" spans="1:41">
      <c r="A239" s="7">
        <v>236</v>
      </c>
      <c r="B239" s="9" t="s">
        <v>32</v>
      </c>
      <c r="C239" s="9" t="s">
        <v>33</v>
      </c>
      <c r="D239" s="9" t="s">
        <v>32</v>
      </c>
      <c r="E239" s="9" t="s">
        <v>33</v>
      </c>
      <c r="F239" s="2" t="b">
        <f t="shared" si="55"/>
        <v>0</v>
      </c>
      <c r="G239" s="2" t="b">
        <f t="shared" si="53"/>
        <v>0</v>
      </c>
      <c r="H239" s="1" t="s">
        <v>285</v>
      </c>
      <c r="M239" s="1">
        <f>PRODUCT(SUM(PRODUCT(R239,overview!$J$9),PRODUCT(W239,overview!$K$9),PRODUCT(AB239,overview!$L$9)),1/SUM(overview!$J$9:$L$9))</f>
        <v>0.99873170731707317</v>
      </c>
      <c r="N239" s="1">
        <f>PRODUCT(SUM(PRODUCT(S239,overview!$J$9),PRODUCT(X239,overview!$K$9),PRODUCT(AC239,overview!$L$9)),1/SUM(overview!$J$9:$L$9))</f>
        <v>2.0012682926829268</v>
      </c>
      <c r="O239" s="1">
        <f t="shared" si="49"/>
        <v>16</v>
      </c>
      <c r="P239" s="1">
        <f t="shared" si="50"/>
        <v>6</v>
      </c>
      <c r="Q239" s="1">
        <f t="shared" si="54"/>
        <v>0.18714351874421098</v>
      </c>
      <c r="R239" s="1">
        <v>1</v>
      </c>
      <c r="S239" s="1">
        <v>2</v>
      </c>
      <c r="T239" s="1">
        <v>8</v>
      </c>
      <c r="U239" s="1">
        <v>0</v>
      </c>
      <c r="V239" s="1">
        <f t="shared" si="51"/>
        <v>0</v>
      </c>
      <c r="W239" s="1">
        <v>0.998</v>
      </c>
      <c r="X239" s="1">
        <v>2.0019999999999998</v>
      </c>
      <c r="Y239" s="1">
        <v>8</v>
      </c>
      <c r="Z239" s="1">
        <v>6</v>
      </c>
      <c r="AA239" s="1">
        <f t="shared" si="52"/>
        <v>0.37387612387612396</v>
      </c>
      <c r="AB239" s="1">
        <v>1</v>
      </c>
      <c r="AC239" s="1">
        <v>2</v>
      </c>
      <c r="AD239" s="1">
        <v>0</v>
      </c>
      <c r="AE239" s="1">
        <v>0</v>
      </c>
      <c r="AF239" s="1" t="e">
        <f t="shared" si="48"/>
        <v>#DIV/0!</v>
      </c>
      <c r="AH239" s="1">
        <f t="shared" si="56"/>
        <v>0.21827189598942326</v>
      </c>
      <c r="AI239" s="1">
        <f t="shared" si="57"/>
        <v>5.954617956985872E-2</v>
      </c>
      <c r="AJ239" s="1">
        <f t="shared" si="47"/>
        <v>0.14871240416748574</v>
      </c>
      <c r="AK239" s="1">
        <f t="shared" si="58"/>
        <v>10.60082645624982</v>
      </c>
      <c r="AL239" s="1" t="b">
        <f t="shared" si="59"/>
        <v>1</v>
      </c>
      <c r="AM239" s="1">
        <f t="shared" si="60"/>
        <v>14.034977197837275</v>
      </c>
      <c r="AN239" s="1" t="b">
        <f t="shared" si="61"/>
        <v>1</v>
      </c>
      <c r="AO239" s="1">
        <v>9.4879999999999995</v>
      </c>
    </row>
    <row r="240" spans="1:41">
      <c r="A240" s="7">
        <v>237</v>
      </c>
      <c r="B240" s="9" t="s">
        <v>47</v>
      </c>
      <c r="C240" s="9" t="s">
        <v>48</v>
      </c>
      <c r="D240" s="9" t="s">
        <v>47</v>
      </c>
      <c r="E240" s="9" t="s">
        <v>48</v>
      </c>
      <c r="F240" s="2" t="b">
        <f t="shared" si="55"/>
        <v>0</v>
      </c>
      <c r="G240" s="2" t="b">
        <f t="shared" si="53"/>
        <v>0</v>
      </c>
      <c r="H240" s="1" t="s">
        <v>285</v>
      </c>
      <c r="J240" s="2"/>
      <c r="M240" s="1">
        <f>PRODUCT(SUM(PRODUCT(R240,overview!$J$9),PRODUCT(W240,overview!$K$9),PRODUCT(AB240,overview!$L$9)),1/SUM(overview!$J$9:$L$9))</f>
        <v>0.98202439024390242</v>
      </c>
      <c r="N240" s="1">
        <f>PRODUCT(SUM(PRODUCT(S240,overview!$J$9),PRODUCT(X240,overview!$K$9),PRODUCT(AC240,overview!$L$9)),1/SUM(overview!$J$9:$L$9))</f>
        <v>2.0179756097560975</v>
      </c>
      <c r="O240" s="1">
        <f t="shared" si="49"/>
        <v>21</v>
      </c>
      <c r="P240" s="1">
        <f t="shared" si="50"/>
        <v>4</v>
      </c>
      <c r="Q240" s="1">
        <f t="shared" si="54"/>
        <v>9.2693025576741445E-2</v>
      </c>
      <c r="R240" s="1">
        <v>0.96499999999999997</v>
      </c>
      <c r="S240" s="1">
        <v>2.0350000000000001</v>
      </c>
      <c r="T240" s="1">
        <v>9</v>
      </c>
      <c r="U240" s="1">
        <v>2</v>
      </c>
      <c r="V240" s="1">
        <f t="shared" si="51"/>
        <v>0.10537810537810535</v>
      </c>
      <c r="W240" s="1">
        <v>0.996</v>
      </c>
      <c r="X240" s="1">
        <v>2.004</v>
      </c>
      <c r="Y240" s="1">
        <v>12</v>
      </c>
      <c r="Z240" s="1">
        <v>2</v>
      </c>
      <c r="AA240" s="1">
        <f t="shared" si="52"/>
        <v>8.2834331337325345E-2</v>
      </c>
      <c r="AB240" s="1">
        <v>0.85699999999999998</v>
      </c>
      <c r="AC240" s="1">
        <v>2.1429999999999998</v>
      </c>
      <c r="AD240" s="1">
        <v>0</v>
      </c>
      <c r="AE240" s="1">
        <v>0</v>
      </c>
      <c r="AF240" s="1" t="e">
        <f t="shared" si="48"/>
        <v>#DIV/0!</v>
      </c>
      <c r="AH240" s="1">
        <f t="shared" si="56"/>
        <v>0.23409717688541748</v>
      </c>
      <c r="AI240" s="1">
        <f t="shared" si="57"/>
        <v>6.3393195647322334E-2</v>
      </c>
      <c r="AJ240" s="1">
        <f t="shared" si="47"/>
        <v>0.16618217054263565</v>
      </c>
      <c r="AK240" s="1">
        <f t="shared" si="58"/>
        <v>6.3137978859379498</v>
      </c>
      <c r="AL240" s="1" t="b">
        <f t="shared" si="59"/>
        <v>0</v>
      </c>
      <c r="AM240" s="1">
        <f t="shared" si="60"/>
        <v>14.825899700276171</v>
      </c>
      <c r="AN240" s="1" t="b">
        <f t="shared" si="61"/>
        <v>1</v>
      </c>
      <c r="AO240" s="1">
        <v>9.4879999999999995</v>
      </c>
    </row>
    <row r="241" spans="1:41">
      <c r="A241" s="7">
        <v>238</v>
      </c>
      <c r="B241" s="9" t="s">
        <v>75</v>
      </c>
      <c r="C241" s="9" t="s">
        <v>1</v>
      </c>
      <c r="D241" s="9" t="s">
        <v>75</v>
      </c>
      <c r="E241" s="9" t="s">
        <v>1</v>
      </c>
      <c r="F241" s="2" t="b">
        <f t="shared" si="55"/>
        <v>0</v>
      </c>
      <c r="G241" s="2" t="b">
        <f t="shared" si="53"/>
        <v>0</v>
      </c>
      <c r="H241" s="1" t="s">
        <v>285</v>
      </c>
      <c r="J241" s="2"/>
      <c r="M241" s="1">
        <f>PRODUCT(SUM(PRODUCT(R241,overview!$J$9),PRODUCT(W241,overview!$K$9),PRODUCT(AB241,overview!$L$9)),1/SUM(overview!$J$9:$L$9))</f>
        <v>1.0860975609756098</v>
      </c>
      <c r="N241" s="1">
        <f>PRODUCT(SUM(PRODUCT(S241,overview!$J$9),PRODUCT(X241,overview!$K$9),PRODUCT(AC241,overview!$L$9)),1/SUM(overview!$J$9:$L$9))</f>
        <v>1.9139024390243904</v>
      </c>
      <c r="O241" s="1">
        <f t="shared" si="49"/>
        <v>18</v>
      </c>
      <c r="P241" s="1">
        <f t="shared" si="50"/>
        <v>3</v>
      </c>
      <c r="Q241" s="1">
        <f t="shared" si="54"/>
        <v>9.4579669512764961E-2</v>
      </c>
      <c r="R241" s="1">
        <v>1.0329999999999999</v>
      </c>
      <c r="S241" s="1">
        <v>1.9670000000000001</v>
      </c>
      <c r="T241" s="1">
        <v>8</v>
      </c>
      <c r="U241" s="1">
        <v>0</v>
      </c>
      <c r="V241" s="1">
        <f t="shared" si="51"/>
        <v>0</v>
      </c>
      <c r="W241" s="1">
        <v>1.1180000000000001</v>
      </c>
      <c r="X241" s="1">
        <v>1.8819999999999999</v>
      </c>
      <c r="Y241" s="1">
        <v>10</v>
      </c>
      <c r="Z241" s="1">
        <v>3</v>
      </c>
      <c r="AA241" s="1">
        <f t="shared" si="52"/>
        <v>0.17821466524973439</v>
      </c>
      <c r="AB241" s="1">
        <v>1</v>
      </c>
      <c r="AC241" s="1">
        <v>2</v>
      </c>
      <c r="AD241" s="1">
        <v>0</v>
      </c>
      <c r="AE241" s="1">
        <v>0</v>
      </c>
      <c r="AF241" s="1" t="e">
        <f t="shared" si="48"/>
        <v>#DIV/0!</v>
      </c>
      <c r="AH241" s="1">
        <f t="shared" si="56"/>
        <v>0.21761923151052548</v>
      </c>
      <c r="AI241" s="1">
        <f t="shared" si="57"/>
        <v>5.0414573624644438E-2</v>
      </c>
      <c r="AJ241" s="1">
        <f t="shared" si="47"/>
        <v>0.11684059750358093</v>
      </c>
      <c r="AK241" s="1">
        <f t="shared" si="58"/>
        <v>1.058546352644526</v>
      </c>
      <c r="AL241" s="1" t="b">
        <f t="shared" si="59"/>
        <v>0</v>
      </c>
      <c r="AM241" s="1">
        <f t="shared" si="60"/>
        <v>12.172044025048653</v>
      </c>
      <c r="AN241" s="1" t="b">
        <f t="shared" si="61"/>
        <v>1</v>
      </c>
      <c r="AO241" s="1">
        <v>9.4879999999999995</v>
      </c>
    </row>
    <row r="242" spans="1:41">
      <c r="A242" s="7">
        <v>239</v>
      </c>
      <c r="B242" s="9" t="s">
        <v>38</v>
      </c>
      <c r="C242" s="9" t="s">
        <v>1</v>
      </c>
      <c r="D242" s="9" t="s">
        <v>38</v>
      </c>
      <c r="E242" s="9" t="s">
        <v>1</v>
      </c>
      <c r="F242" s="2" t="b">
        <f t="shared" si="55"/>
        <v>0</v>
      </c>
      <c r="G242" s="2" t="b">
        <f t="shared" si="53"/>
        <v>0</v>
      </c>
      <c r="H242" s="1" t="s">
        <v>285</v>
      </c>
      <c r="J242" s="3"/>
      <c r="M242" s="1">
        <f>PRODUCT(SUM(PRODUCT(R242,overview!$J$9),PRODUCT(W242,overview!$K$9),PRODUCT(AB242,overview!$L$9)),1/SUM(overview!$J$9:$L$9))</f>
        <v>0.40339024390243899</v>
      </c>
      <c r="N242" s="1">
        <f>PRODUCT(SUM(PRODUCT(S242,overview!$J$9),PRODUCT(X242,overview!$K$9),PRODUCT(AC242,overview!$L$9)),1/SUM(overview!$J$9:$L$9))</f>
        <v>2.596609756097561</v>
      </c>
      <c r="O242" s="1">
        <f t="shared" si="49"/>
        <v>7</v>
      </c>
      <c r="P242" s="1">
        <f t="shared" si="50"/>
        <v>8</v>
      </c>
      <c r="Q242" s="1">
        <f t="shared" si="54"/>
        <v>0.17754590212109866</v>
      </c>
      <c r="R242" s="1">
        <v>0.33300000000000002</v>
      </c>
      <c r="S242" s="1">
        <v>2.6669999999999998</v>
      </c>
      <c r="T242" s="1">
        <v>3</v>
      </c>
      <c r="U242" s="1">
        <v>0</v>
      </c>
      <c r="V242" s="1">
        <f t="shared" si="51"/>
        <v>0</v>
      </c>
      <c r="W242" s="1">
        <v>0.44400000000000001</v>
      </c>
      <c r="X242" s="1">
        <v>2.556</v>
      </c>
      <c r="Y242" s="1">
        <v>4</v>
      </c>
      <c r="Z242" s="1">
        <v>8</v>
      </c>
      <c r="AA242" s="1">
        <f t="shared" si="52"/>
        <v>0.34741784037558687</v>
      </c>
      <c r="AB242" s="1">
        <v>0.33300000000000002</v>
      </c>
      <c r="AC242" s="1">
        <v>2.6669999999999998</v>
      </c>
      <c r="AD242" s="1">
        <v>0</v>
      </c>
      <c r="AE242" s="1">
        <v>0</v>
      </c>
      <c r="AF242" s="1" t="e">
        <f t="shared" si="48"/>
        <v>#DIV/0!</v>
      </c>
      <c r="AH242" s="1">
        <f t="shared" si="56"/>
        <v>0.26520955249439987</v>
      </c>
      <c r="AI242" s="1">
        <f t="shared" si="57"/>
        <v>5.0775518759169989E-2</v>
      </c>
      <c r="AJ242" s="1">
        <f t="shared" si="47"/>
        <v>0.11606814560607918</v>
      </c>
      <c r="AK242" s="1">
        <f t="shared" si="58"/>
        <v>0.89462077225731551</v>
      </c>
      <c r="AL242" s="1" t="b">
        <f t="shared" si="59"/>
        <v>0</v>
      </c>
      <c r="AM242" s="1">
        <f t="shared" si="60"/>
        <v>11.821430543773563</v>
      </c>
      <c r="AN242" s="1" t="b">
        <f t="shared" si="61"/>
        <v>1</v>
      </c>
      <c r="AO242" s="1">
        <v>9.4879999999999995</v>
      </c>
    </row>
    <row r="243" spans="1:41">
      <c r="A243" s="7">
        <v>240</v>
      </c>
      <c r="B243" s="9" t="s">
        <v>38</v>
      </c>
      <c r="C243" s="9" t="s">
        <v>1</v>
      </c>
      <c r="D243" s="9" t="s">
        <v>38</v>
      </c>
      <c r="E243" s="9" t="s">
        <v>1</v>
      </c>
      <c r="F243" s="2" t="b">
        <f t="shared" si="55"/>
        <v>0</v>
      </c>
      <c r="G243" s="2" t="b">
        <f t="shared" si="53"/>
        <v>0</v>
      </c>
      <c r="H243" s="1" t="s">
        <v>285</v>
      </c>
      <c r="J243" s="2" t="s">
        <v>184</v>
      </c>
      <c r="K243" s="2"/>
      <c r="L243" s="2"/>
      <c r="M243" s="1">
        <f>PRODUCT(SUM(PRODUCT(R243,overview!$J$9),PRODUCT(W243,overview!$K$9),PRODUCT(AB243,overview!$L$9)),1/SUM(overview!$J$9:$L$9))</f>
        <v>0.47821951219512193</v>
      </c>
      <c r="N243" s="1">
        <f>PRODUCT(SUM(PRODUCT(S243,overview!$J$9),PRODUCT(X243,overview!$K$9),PRODUCT(AC243,overview!$L$9)),1/SUM(overview!$J$9:$L$9))</f>
        <v>2.521780487804878</v>
      </c>
      <c r="O243" s="1">
        <f t="shared" si="49"/>
        <v>9.6</v>
      </c>
      <c r="P243" s="1">
        <f t="shared" si="50"/>
        <v>9.4</v>
      </c>
      <c r="Q243" s="1">
        <f t="shared" si="54"/>
        <v>0.18568491903062426</v>
      </c>
      <c r="R243" s="1">
        <v>0.38500000000000001</v>
      </c>
      <c r="S243" s="1">
        <v>2.6150000000000002</v>
      </c>
      <c r="T243" s="1">
        <v>2.8</v>
      </c>
      <c r="U243" s="1">
        <v>4.2</v>
      </c>
      <c r="V243" s="1">
        <f t="shared" si="51"/>
        <v>0.2208413001912046</v>
      </c>
      <c r="W243" s="1">
        <v>0.53400000000000003</v>
      </c>
      <c r="X243" s="1">
        <v>2.4660000000000002</v>
      </c>
      <c r="Y243" s="1">
        <v>6.8</v>
      </c>
      <c r="Z243" s="1">
        <v>5.2</v>
      </c>
      <c r="AA243" s="1">
        <f t="shared" si="52"/>
        <v>0.16559324459710892</v>
      </c>
      <c r="AB243" s="1">
        <v>0.33300000000000002</v>
      </c>
      <c r="AC243" s="1">
        <v>2.6669999999999998</v>
      </c>
      <c r="AD243" s="1">
        <v>0</v>
      </c>
      <c r="AE243" s="1">
        <v>0</v>
      </c>
      <c r="AF243" s="1" t="e">
        <f t="shared" si="48"/>
        <v>#DIV/0!</v>
      </c>
      <c r="AH243" s="1">
        <f t="shared" si="56"/>
        <v>0.21219165698049852</v>
      </c>
      <c r="AI243" s="1">
        <f t="shared" si="57"/>
        <v>7.2905092229360452E-2</v>
      </c>
      <c r="AJ243" s="1">
        <f t="shared" si="47"/>
        <v>0</v>
      </c>
      <c r="AK243" s="1">
        <f t="shared" si="58"/>
        <v>0.44527426663047259</v>
      </c>
      <c r="AL243" s="1" t="b">
        <f t="shared" si="59"/>
        <v>0</v>
      </c>
      <c r="AM243" s="1">
        <f t="shared" si="60"/>
        <v>12.671754921909818</v>
      </c>
      <c r="AN243" s="1" t="b">
        <f t="shared" si="61"/>
        <v>1</v>
      </c>
      <c r="AO243" s="1">
        <v>9.4879999999999995</v>
      </c>
    </row>
    <row r="244" spans="1:41">
      <c r="A244" s="7">
        <v>241</v>
      </c>
      <c r="B244" s="9" t="s">
        <v>28</v>
      </c>
      <c r="C244" s="9" t="s">
        <v>29</v>
      </c>
      <c r="D244" s="9" t="s">
        <v>28</v>
      </c>
      <c r="E244" s="9" t="s">
        <v>29</v>
      </c>
      <c r="F244" s="2" t="b">
        <f t="shared" si="55"/>
        <v>0</v>
      </c>
      <c r="G244" s="2" t="b">
        <f t="shared" si="53"/>
        <v>0</v>
      </c>
      <c r="H244" s="1" t="s">
        <v>285</v>
      </c>
      <c r="J244" s="3"/>
      <c r="M244" s="1">
        <f>PRODUCT(SUM(PRODUCT(R244,overview!$J$9),PRODUCT(W244,overview!$K$9),PRODUCT(AB244,overview!$L$9)),1/SUM(overview!$J$9:$L$9))</f>
        <v>0.67080487804878064</v>
      </c>
      <c r="N244" s="1">
        <f>PRODUCT(SUM(PRODUCT(S244,overview!$J$9),PRODUCT(X244,overview!$K$9),PRODUCT(AC244,overview!$L$9)),1/SUM(overview!$J$9:$L$9))</f>
        <v>2.3291951219512197</v>
      </c>
      <c r="O244" s="1">
        <f t="shared" si="49"/>
        <v>13</v>
      </c>
      <c r="P244" s="1">
        <f t="shared" si="50"/>
        <v>1</v>
      </c>
      <c r="Q244" s="1">
        <f t="shared" si="54"/>
        <v>2.2153736605499495E-2</v>
      </c>
      <c r="R244" s="1">
        <v>0.66700000000000004</v>
      </c>
      <c r="S244" s="1">
        <v>2.3330000000000002</v>
      </c>
      <c r="T244" s="1">
        <v>6</v>
      </c>
      <c r="U244" s="1">
        <v>0</v>
      </c>
      <c r="V244" s="1">
        <f t="shared" si="51"/>
        <v>0</v>
      </c>
      <c r="W244" s="1">
        <v>0.67300000000000004</v>
      </c>
      <c r="X244" s="1">
        <v>2.327</v>
      </c>
      <c r="Y244" s="1">
        <v>7</v>
      </c>
      <c r="Z244" s="1">
        <v>1</v>
      </c>
      <c r="AA244" s="1">
        <f t="shared" si="52"/>
        <v>4.1316225673767575E-2</v>
      </c>
      <c r="AB244" s="1">
        <v>0.66700000000000004</v>
      </c>
      <c r="AC244" s="1">
        <v>2.3330000000000002</v>
      </c>
      <c r="AD244" s="1">
        <v>0</v>
      </c>
      <c r="AE244" s="1">
        <v>0</v>
      </c>
      <c r="AF244" s="1" t="e">
        <f t="shared" si="48"/>
        <v>#DIV/0!</v>
      </c>
      <c r="AH244" s="1">
        <f t="shared" si="56"/>
        <v>0.25387098736488622</v>
      </c>
      <c r="AI244" s="1">
        <f t="shared" si="57"/>
        <v>7.9623326523374532E-2</v>
      </c>
      <c r="AJ244" s="1">
        <f t="shared" si="47"/>
        <v>0.15622017181037223</v>
      </c>
      <c r="AK244" s="1">
        <f t="shared" si="58"/>
        <v>0.24177677723677957</v>
      </c>
      <c r="AL244" s="1" t="b">
        <f t="shared" si="59"/>
        <v>0</v>
      </c>
      <c r="AM244" s="1">
        <f t="shared" si="60"/>
        <v>13.571615592420276</v>
      </c>
      <c r="AN244" s="1" t="b">
        <f t="shared" si="61"/>
        <v>1</v>
      </c>
      <c r="AO244" s="1">
        <v>9.4879999999999995</v>
      </c>
    </row>
    <row r="245" spans="1:41">
      <c r="A245" s="7">
        <v>242</v>
      </c>
      <c r="B245" s="9" t="s">
        <v>56</v>
      </c>
      <c r="C245" s="9" t="s">
        <v>31</v>
      </c>
      <c r="D245" s="9" t="s">
        <v>30</v>
      </c>
      <c r="E245" s="9" t="s">
        <v>31</v>
      </c>
      <c r="F245" s="2" t="b">
        <f t="shared" si="55"/>
        <v>0</v>
      </c>
      <c r="G245" s="2" t="b">
        <f t="shared" si="53"/>
        <v>0</v>
      </c>
      <c r="H245" s="1" t="s">
        <v>285</v>
      </c>
      <c r="J245" s="3"/>
      <c r="K245" s="2"/>
      <c r="L245" s="2"/>
      <c r="M245" s="1">
        <f>PRODUCT(SUM(PRODUCT(R245,overview!$J$9),PRODUCT(W245,overview!$K$9),PRODUCT(AB245,overview!$L$9)),1/SUM(overview!$J$9:$L$9))</f>
        <v>0.99517073170731707</v>
      </c>
      <c r="N245" s="1">
        <f>PRODUCT(SUM(PRODUCT(S245,overview!$J$9),PRODUCT(X245,overview!$K$9),PRODUCT(AC245,overview!$L$9)),1/SUM(overview!$J$9:$L$9))</f>
        <v>2.0048292682926827</v>
      </c>
      <c r="O245" s="1">
        <f t="shared" si="49"/>
        <v>17</v>
      </c>
      <c r="P245" s="1">
        <f t="shared" si="50"/>
        <v>9</v>
      </c>
      <c r="Q245" s="1">
        <f t="shared" si="54"/>
        <v>0.26279299768278319</v>
      </c>
      <c r="R245" s="1">
        <v>1.0620000000000001</v>
      </c>
      <c r="S245" s="1">
        <v>1.9379999999999999</v>
      </c>
      <c r="T245" s="1">
        <v>10</v>
      </c>
      <c r="U245" s="1">
        <v>4</v>
      </c>
      <c r="V245" s="1">
        <f t="shared" si="51"/>
        <v>0.2191950464396285</v>
      </c>
      <c r="W245" s="1">
        <v>0.95899999999999996</v>
      </c>
      <c r="X245" s="1">
        <v>2.0409999999999999</v>
      </c>
      <c r="Y245" s="1">
        <v>6</v>
      </c>
      <c r="Z245" s="1">
        <v>5</v>
      </c>
      <c r="AA245" s="1">
        <f t="shared" si="52"/>
        <v>0.39155642658827372</v>
      </c>
      <c r="AB245" s="1">
        <v>1</v>
      </c>
      <c r="AC245" s="1">
        <v>2</v>
      </c>
      <c r="AD245" s="1">
        <v>1</v>
      </c>
      <c r="AE245" s="1">
        <v>0</v>
      </c>
      <c r="AF245" s="1">
        <f t="shared" si="48"/>
        <v>0</v>
      </c>
      <c r="AH245" s="1">
        <f t="shared" si="56"/>
        <v>0.28490617522897638</v>
      </c>
      <c r="AI245" s="1">
        <f t="shared" si="57"/>
        <v>7.1798333828217362E-2</v>
      </c>
      <c r="AJ245" s="1">
        <f t="shared" si="47"/>
        <v>0.10664906737063853</v>
      </c>
      <c r="AK245" s="1">
        <f t="shared" si="58"/>
        <v>5.2461519481351152E-2</v>
      </c>
      <c r="AL245" s="1" t="b">
        <f t="shared" si="59"/>
        <v>0</v>
      </c>
      <c r="AM245" s="1">
        <f t="shared" si="60"/>
        <v>11.423307712998872</v>
      </c>
      <c r="AN245" s="1" t="b">
        <f t="shared" si="61"/>
        <v>1</v>
      </c>
      <c r="AO245" s="1">
        <v>9.4879999999999995</v>
      </c>
    </row>
    <row r="246" spans="1:41">
      <c r="A246" s="7">
        <v>243</v>
      </c>
      <c r="B246" s="9" t="s">
        <v>30</v>
      </c>
      <c r="C246" s="9" t="s">
        <v>31</v>
      </c>
      <c r="D246" s="9" t="s">
        <v>30</v>
      </c>
      <c r="E246" s="9" t="s">
        <v>31</v>
      </c>
      <c r="F246" s="2" t="b">
        <f t="shared" si="55"/>
        <v>0</v>
      </c>
      <c r="G246" s="2" t="b">
        <f t="shared" si="53"/>
        <v>0</v>
      </c>
      <c r="H246" s="1" t="s">
        <v>285</v>
      </c>
      <c r="J246" s="2"/>
      <c r="M246" s="1">
        <f>PRODUCT(SUM(PRODUCT(R246,overview!$J$9),PRODUCT(W246,overview!$K$9),PRODUCT(AB246,overview!$L$9)),1/SUM(overview!$J$9:$L$9))</f>
        <v>1.007609756097561</v>
      </c>
      <c r="N246" s="1">
        <f>PRODUCT(SUM(PRODUCT(S246,overview!$J$9),PRODUCT(X246,overview!$K$9),PRODUCT(AC246,overview!$L$9)),1/SUM(overview!$J$9:$L$9))</f>
        <v>1.9923902439024392</v>
      </c>
      <c r="O246" s="1">
        <f t="shared" si="49"/>
        <v>14</v>
      </c>
      <c r="P246" s="1">
        <f t="shared" si="50"/>
        <v>5</v>
      </c>
      <c r="Q246" s="1">
        <f t="shared" si="54"/>
        <v>0.18061754130699384</v>
      </c>
      <c r="R246" s="1">
        <v>1</v>
      </c>
      <c r="S246" s="1">
        <v>2</v>
      </c>
      <c r="T246" s="1">
        <v>8</v>
      </c>
      <c r="U246" s="1">
        <v>0</v>
      </c>
      <c r="V246" s="1">
        <f t="shared" si="51"/>
        <v>0</v>
      </c>
      <c r="W246" s="1">
        <v>1.012</v>
      </c>
      <c r="X246" s="1">
        <v>1.988</v>
      </c>
      <c r="Y246" s="1">
        <v>6</v>
      </c>
      <c r="Z246" s="1">
        <v>5</v>
      </c>
      <c r="AA246" s="1">
        <f t="shared" si="52"/>
        <v>0.42421193829644527</v>
      </c>
      <c r="AB246" s="1">
        <v>1</v>
      </c>
      <c r="AC246" s="1">
        <v>2</v>
      </c>
      <c r="AD246" s="1">
        <v>0</v>
      </c>
      <c r="AE246" s="1">
        <v>0</v>
      </c>
      <c r="AF246" s="1" t="e">
        <f t="shared" si="48"/>
        <v>#DIV/0!</v>
      </c>
      <c r="AH246" s="1">
        <f t="shared" si="56"/>
        <v>0.29650467787098889</v>
      </c>
      <c r="AI246" s="1">
        <f t="shared" si="57"/>
        <v>6.9891063549496507E-2</v>
      </c>
      <c r="AJ246" s="1">
        <f t="shared" si="47"/>
        <v>9.5215832943743209E-2</v>
      </c>
      <c r="AK246" s="1">
        <f t="shared" si="58"/>
        <v>0.29007576760258746</v>
      </c>
      <c r="AL246" s="1" t="b">
        <f t="shared" si="59"/>
        <v>0</v>
      </c>
      <c r="AM246" s="1">
        <f t="shared" si="60"/>
        <v>13.177027847802725</v>
      </c>
      <c r="AN246" s="1" t="b">
        <f t="shared" si="61"/>
        <v>1</v>
      </c>
      <c r="AO246" s="1">
        <v>9.4879999999999995</v>
      </c>
    </row>
    <row r="247" spans="1:41">
      <c r="A247" s="7">
        <v>244</v>
      </c>
      <c r="B247" s="9" t="s">
        <v>53</v>
      </c>
      <c r="C247" s="9" t="s">
        <v>33</v>
      </c>
      <c r="D247" s="9" t="s">
        <v>32</v>
      </c>
      <c r="E247" s="9" t="s">
        <v>33</v>
      </c>
      <c r="F247" s="2" t="b">
        <f t="shared" si="55"/>
        <v>1</v>
      </c>
      <c r="G247" s="2" t="b">
        <f t="shared" si="53"/>
        <v>0</v>
      </c>
      <c r="H247" s="1" t="s">
        <v>285</v>
      </c>
      <c r="J247" s="3"/>
      <c r="M247" s="1">
        <f>PRODUCT(SUM(PRODUCT(R247,overview!$J$9),PRODUCT(W247,overview!$K$9),PRODUCT(AB247,overview!$L$9)),1/SUM(overview!$J$9:$L$9))</f>
        <v>1.0019024390243902</v>
      </c>
      <c r="N247" s="1">
        <f>PRODUCT(SUM(PRODUCT(S247,overview!$J$9),PRODUCT(X247,overview!$K$9),PRODUCT(AC247,overview!$L$9)),1/SUM(overview!$J$9:$L$9))</f>
        <v>1.9980975609756098</v>
      </c>
      <c r="O247" s="1">
        <f t="shared" si="49"/>
        <v>23</v>
      </c>
      <c r="P247" s="1">
        <f t="shared" si="50"/>
        <v>3</v>
      </c>
      <c r="Q247" s="1">
        <f t="shared" si="54"/>
        <v>6.5403676668050095E-2</v>
      </c>
      <c r="R247" s="1">
        <v>1</v>
      </c>
      <c r="S247" s="1">
        <v>2</v>
      </c>
      <c r="T247" s="1">
        <v>11</v>
      </c>
      <c r="U247" s="1">
        <v>0</v>
      </c>
      <c r="V247" s="1">
        <f t="shared" si="51"/>
        <v>0</v>
      </c>
      <c r="W247" s="1">
        <v>1.0029999999999999</v>
      </c>
      <c r="X247" s="1">
        <v>1.9970000000000001</v>
      </c>
      <c r="Y247" s="1">
        <v>11</v>
      </c>
      <c r="Z247" s="1">
        <v>3</v>
      </c>
      <c r="AA247" s="1">
        <f t="shared" si="52"/>
        <v>0.13697819456457411</v>
      </c>
      <c r="AB247" s="1">
        <v>1</v>
      </c>
      <c r="AC247" s="1">
        <v>2</v>
      </c>
      <c r="AD247" s="1">
        <v>1</v>
      </c>
      <c r="AE247" s="1">
        <v>0</v>
      </c>
      <c r="AF247" s="1">
        <f t="shared" si="48"/>
        <v>0</v>
      </c>
      <c r="AH247" s="1">
        <f t="shared" si="56"/>
        <v>0.29662663893589769</v>
      </c>
      <c r="AI247" s="1">
        <f t="shared" si="57"/>
        <v>0.10038769681719067</v>
      </c>
      <c r="AJ247" s="1">
        <f t="shared" ref="AJ247:AJ310" si="62">(SUM(AE243:AE253)*SUM(AB243:AB253))/(SUM(AD243:AD253)*SUM(AC243:AC253))</f>
        <v>0.10086576669035029</v>
      </c>
      <c r="AK247" s="1">
        <f t="shared" si="58"/>
        <v>7.6431749549344813E-2</v>
      </c>
      <c r="AL247" s="1" t="b">
        <f t="shared" si="59"/>
        <v>0</v>
      </c>
      <c r="AM247" s="1">
        <f t="shared" si="60"/>
        <v>14.713378203804305</v>
      </c>
      <c r="AN247" s="1" t="b">
        <f t="shared" si="61"/>
        <v>1</v>
      </c>
      <c r="AO247" s="1">
        <v>9.4879999999999995</v>
      </c>
    </row>
    <row r="248" spans="1:41">
      <c r="A248" s="7">
        <v>245</v>
      </c>
      <c r="B248" s="9" t="s">
        <v>98</v>
      </c>
      <c r="C248" s="9" t="s">
        <v>50</v>
      </c>
      <c r="D248" s="9" t="s">
        <v>98</v>
      </c>
      <c r="E248" s="9" t="s">
        <v>50</v>
      </c>
      <c r="F248" s="2" t="b">
        <f t="shared" si="55"/>
        <v>0</v>
      </c>
      <c r="G248" s="2" t="b">
        <f t="shared" si="53"/>
        <v>0</v>
      </c>
      <c r="H248" s="1" t="s">
        <v>285</v>
      </c>
      <c r="J248" s="3"/>
      <c r="M248" s="1">
        <f>PRODUCT(SUM(PRODUCT(R248,overview!$J$9),PRODUCT(W248,overview!$K$9),PRODUCT(AB248,overview!$L$9)),1/SUM(overview!$J$9:$L$9))</f>
        <v>0.37104878048780487</v>
      </c>
      <c r="N248" s="1">
        <f>PRODUCT(SUM(PRODUCT(S248,overview!$J$9),PRODUCT(X248,overview!$K$9),PRODUCT(AC248,overview!$L$9)),1/SUM(overview!$J$9:$L$9))</f>
        <v>2.6289512195121953</v>
      </c>
      <c r="O248" s="1">
        <f t="shared" si="49"/>
        <v>5.5</v>
      </c>
      <c r="P248" s="1">
        <f t="shared" si="50"/>
        <v>6.5</v>
      </c>
      <c r="Q248" s="1">
        <f t="shared" si="54"/>
        <v>0.16680119123827547</v>
      </c>
      <c r="R248" s="1">
        <v>0.33300000000000002</v>
      </c>
      <c r="S248" s="1">
        <v>2.6669999999999998</v>
      </c>
      <c r="T248" s="1">
        <v>4</v>
      </c>
      <c r="U248" s="1">
        <v>0</v>
      </c>
      <c r="V248" s="1">
        <f t="shared" si="51"/>
        <v>0</v>
      </c>
      <c r="W248" s="1">
        <v>0.39300000000000002</v>
      </c>
      <c r="X248" s="1">
        <v>2.6070000000000002</v>
      </c>
      <c r="Y248" s="1">
        <v>1.5</v>
      </c>
      <c r="Z248" s="1">
        <v>6.5</v>
      </c>
      <c r="AA248" s="1">
        <f t="shared" si="52"/>
        <v>0.65324127349443795</v>
      </c>
      <c r="AB248" s="1">
        <v>0.33300000000000002</v>
      </c>
      <c r="AC248" s="1">
        <v>2.6669999999999998</v>
      </c>
      <c r="AD248" s="1">
        <v>0</v>
      </c>
      <c r="AE248" s="1">
        <v>0</v>
      </c>
      <c r="AF248" s="1" t="e">
        <f t="shared" si="48"/>
        <v>#DIV/0!</v>
      </c>
      <c r="AH248" s="1">
        <f t="shared" si="56"/>
        <v>0.33153925733370765</v>
      </c>
      <c r="AI248" s="1">
        <f t="shared" si="57"/>
        <v>9.4472522643023651E-2</v>
      </c>
      <c r="AJ248" s="1">
        <f t="shared" si="62"/>
        <v>0.11260658639748111</v>
      </c>
      <c r="AK248" s="1">
        <f t="shared" si="58"/>
        <v>1.0316915074182029</v>
      </c>
      <c r="AL248" s="1" t="b">
        <f t="shared" si="59"/>
        <v>0</v>
      </c>
      <c r="AM248" s="1">
        <f t="shared" si="60"/>
        <v>15.612139908970221</v>
      </c>
      <c r="AN248" s="1" t="b">
        <f t="shared" si="61"/>
        <v>1</v>
      </c>
      <c r="AO248" s="1">
        <v>9.4879999999999995</v>
      </c>
    </row>
    <row r="249" spans="1:41">
      <c r="A249" s="7">
        <v>246</v>
      </c>
      <c r="B249" s="9" t="s">
        <v>49</v>
      </c>
      <c r="C249" s="9" t="s">
        <v>50</v>
      </c>
      <c r="D249" s="9" t="s">
        <v>49</v>
      </c>
      <c r="E249" s="9" t="s">
        <v>50</v>
      </c>
      <c r="F249" s="2" t="b">
        <f t="shared" si="55"/>
        <v>0</v>
      </c>
      <c r="G249" s="2" t="b">
        <f t="shared" si="53"/>
        <v>0</v>
      </c>
      <c r="H249" s="1" t="s">
        <v>285</v>
      </c>
      <c r="J249" s="2"/>
      <c r="M249" s="1">
        <f>PRODUCT(SUM(PRODUCT(R249,overview!$J$9),PRODUCT(W249,overview!$K$9),PRODUCT(AB249,overview!$L$9)),1/SUM(overview!$J$9:$L$9))</f>
        <v>0.35456097560975613</v>
      </c>
      <c r="N249" s="1">
        <f>PRODUCT(SUM(PRODUCT(S249,overview!$J$9),PRODUCT(X249,overview!$K$9),PRODUCT(AC249,overview!$L$9)),1/SUM(overview!$J$9:$L$9))</f>
        <v>2.6454390243902437</v>
      </c>
      <c r="O249" s="1">
        <f t="shared" si="49"/>
        <v>8</v>
      </c>
      <c r="P249" s="1">
        <f t="shared" si="50"/>
        <v>9</v>
      </c>
      <c r="Q249" s="1">
        <f t="shared" si="54"/>
        <v>0.15078068096954725</v>
      </c>
      <c r="R249" s="1">
        <v>0.28100000000000003</v>
      </c>
      <c r="S249" s="1">
        <v>2.7189999999999999</v>
      </c>
      <c r="T249" s="1">
        <v>2</v>
      </c>
      <c r="U249" s="1">
        <v>6</v>
      </c>
      <c r="V249" s="1">
        <f t="shared" si="51"/>
        <v>0.31004045605001845</v>
      </c>
      <c r="W249" s="1">
        <v>0.39500000000000002</v>
      </c>
      <c r="X249" s="1">
        <v>2.605</v>
      </c>
      <c r="Y249" s="1">
        <v>6</v>
      </c>
      <c r="Z249" s="1">
        <v>3</v>
      </c>
      <c r="AA249" s="1">
        <f t="shared" si="52"/>
        <v>7.5815738963531679E-2</v>
      </c>
      <c r="AB249" s="1">
        <v>0.33300000000000002</v>
      </c>
      <c r="AC249" s="1">
        <v>2.6669999999999998</v>
      </c>
      <c r="AD249" s="1">
        <v>0</v>
      </c>
      <c r="AE249" s="1">
        <v>0</v>
      </c>
      <c r="AF249" s="1" t="e">
        <f t="shared" si="48"/>
        <v>#DIV/0!</v>
      </c>
      <c r="AH249" s="1">
        <f t="shared" si="56"/>
        <v>0.4046695959334885</v>
      </c>
      <c r="AI249" s="1">
        <f t="shared" si="57"/>
        <v>0.1193884927778644</v>
      </c>
      <c r="AJ249" s="1">
        <f t="shared" si="62"/>
        <v>0.12408516300731874</v>
      </c>
      <c r="AK249" s="1">
        <f t="shared" si="58"/>
        <v>2.9400646499362817</v>
      </c>
      <c r="AL249" s="1" t="b">
        <f t="shared" si="59"/>
        <v>0</v>
      </c>
      <c r="AM249" s="1">
        <f t="shared" si="60"/>
        <v>16.796980957638414</v>
      </c>
      <c r="AN249" s="1" t="b">
        <f t="shared" si="61"/>
        <v>1</v>
      </c>
      <c r="AO249" s="1">
        <v>9.4879999999999995</v>
      </c>
    </row>
    <row r="250" spans="1:41">
      <c r="A250" s="7">
        <v>247</v>
      </c>
      <c r="B250" s="9" t="s">
        <v>30</v>
      </c>
      <c r="C250" s="9" t="s">
        <v>31</v>
      </c>
      <c r="D250" s="9" t="s">
        <v>83</v>
      </c>
      <c r="E250" s="9" t="s">
        <v>61</v>
      </c>
      <c r="F250" s="2" t="b">
        <f t="shared" si="55"/>
        <v>0</v>
      </c>
      <c r="G250" s="2" t="b">
        <f t="shared" si="53"/>
        <v>0</v>
      </c>
      <c r="H250" s="1" t="s">
        <v>285</v>
      </c>
      <c r="J250" s="3"/>
      <c r="M250" s="1">
        <f>PRODUCT(SUM(PRODUCT(R250,overview!$J$9),PRODUCT(W250,overview!$K$9),PRODUCT(AB250,overview!$L$9)),1/SUM(overview!$J$9:$L$9))</f>
        <v>1.0399512195121952</v>
      </c>
      <c r="N250" s="1">
        <f>PRODUCT(SUM(PRODUCT(S250,overview!$J$9),PRODUCT(X250,overview!$K$9),PRODUCT(AC250,overview!$L$9)),1/SUM(overview!$J$9:$L$9))</f>
        <v>1.9600487804878048</v>
      </c>
      <c r="O250" s="1">
        <f t="shared" si="49"/>
        <v>11.8</v>
      </c>
      <c r="P250" s="1">
        <f t="shared" si="50"/>
        <v>15.2</v>
      </c>
      <c r="Q250" s="1">
        <f t="shared" si="54"/>
        <v>0.68345144998542617</v>
      </c>
      <c r="R250" s="1">
        <v>1</v>
      </c>
      <c r="S250" s="1">
        <v>2</v>
      </c>
      <c r="T250" s="1">
        <v>6</v>
      </c>
      <c r="U250" s="1">
        <v>1</v>
      </c>
      <c r="V250" s="1">
        <f t="shared" si="51"/>
        <v>8.3333333333333329E-2</v>
      </c>
      <c r="W250" s="1">
        <v>1.0629999999999999</v>
      </c>
      <c r="X250" s="1">
        <v>1.9370000000000001</v>
      </c>
      <c r="Y250" s="1">
        <v>5.8</v>
      </c>
      <c r="Z250" s="1">
        <v>13.2</v>
      </c>
      <c r="AA250" s="1">
        <f t="shared" si="52"/>
        <v>1.2489630249408079</v>
      </c>
      <c r="AB250" s="1">
        <v>1</v>
      </c>
      <c r="AC250" s="1">
        <v>2</v>
      </c>
      <c r="AD250" s="1">
        <v>0</v>
      </c>
      <c r="AE250" s="1">
        <v>1</v>
      </c>
      <c r="AF250" s="1" t="e">
        <f t="shared" si="48"/>
        <v>#DIV/0!</v>
      </c>
      <c r="AH250" s="1">
        <f t="shared" si="56"/>
        <v>0.39255981062818285</v>
      </c>
      <c r="AI250" s="1">
        <f t="shared" si="57"/>
        <v>0.10363918780855982</v>
      </c>
      <c r="AJ250" s="1">
        <f t="shared" si="62"/>
        <v>0.37225548902195615</v>
      </c>
      <c r="AK250" s="1">
        <f t="shared" si="58"/>
        <v>7.8696308196773685</v>
      </c>
      <c r="AL250" s="1" t="b">
        <f t="shared" si="59"/>
        <v>0</v>
      </c>
      <c r="AM250" s="1">
        <f t="shared" si="60"/>
        <v>19.626022214274634</v>
      </c>
      <c r="AN250" s="1" t="b">
        <f t="shared" si="61"/>
        <v>1</v>
      </c>
      <c r="AO250" s="1">
        <v>9.4879999999999995</v>
      </c>
    </row>
    <row r="251" spans="1:41">
      <c r="A251" s="7">
        <v>248</v>
      </c>
      <c r="B251" s="9" t="s">
        <v>56</v>
      </c>
      <c r="C251" s="9" t="s">
        <v>31</v>
      </c>
      <c r="D251" s="9" t="s">
        <v>30</v>
      </c>
      <c r="E251" s="9" t="s">
        <v>31</v>
      </c>
      <c r="F251" s="2" t="b">
        <f t="shared" si="55"/>
        <v>0</v>
      </c>
      <c r="G251" s="2" t="b">
        <f t="shared" si="53"/>
        <v>0</v>
      </c>
      <c r="H251" s="1" t="s">
        <v>285</v>
      </c>
      <c r="J251" s="3"/>
      <c r="M251" s="1">
        <f>PRODUCT(SUM(PRODUCT(R251,overview!$J$9),PRODUCT(W251,overview!$K$9),PRODUCT(AB251,overview!$L$9)),1/SUM(overview!$J$9:$L$9))</f>
        <v>0.97399999999999998</v>
      </c>
      <c r="N251" s="1">
        <f>PRODUCT(SUM(PRODUCT(S251,overview!$J$9),PRODUCT(X251,overview!$K$9),PRODUCT(AC251,overview!$L$9)),1/SUM(overview!$J$9:$L$9))</f>
        <v>2.0260000000000002</v>
      </c>
      <c r="O251" s="1">
        <f t="shared" si="49"/>
        <v>16</v>
      </c>
      <c r="P251" s="1">
        <f t="shared" si="50"/>
        <v>5</v>
      </c>
      <c r="Q251" s="1">
        <f t="shared" si="54"/>
        <v>0.15023445212240868</v>
      </c>
      <c r="R251" s="1">
        <v>1</v>
      </c>
      <c r="S251" s="1">
        <v>2</v>
      </c>
      <c r="T251" s="1">
        <v>8</v>
      </c>
      <c r="U251" s="1">
        <v>0</v>
      </c>
      <c r="V251" s="1">
        <f t="shared" si="51"/>
        <v>0</v>
      </c>
      <c r="W251" s="1">
        <v>0.95899999999999996</v>
      </c>
      <c r="X251" s="1">
        <v>2.0409999999999999</v>
      </c>
      <c r="Y251" s="1">
        <v>7</v>
      </c>
      <c r="Z251" s="1">
        <v>5</v>
      </c>
      <c r="AA251" s="1">
        <f t="shared" si="52"/>
        <v>0.33561979421852028</v>
      </c>
      <c r="AB251" s="1">
        <v>1</v>
      </c>
      <c r="AC251" s="1">
        <v>2</v>
      </c>
      <c r="AD251" s="1">
        <v>1</v>
      </c>
      <c r="AE251" s="1">
        <v>0</v>
      </c>
      <c r="AF251" s="1">
        <f t="shared" si="48"/>
        <v>0</v>
      </c>
      <c r="AH251" s="1">
        <f t="shared" si="56"/>
        <v>0.43479272527856605</v>
      </c>
      <c r="AI251" s="1">
        <f t="shared" si="57"/>
        <v>0.11027209582830763</v>
      </c>
      <c r="AJ251" s="1">
        <f t="shared" si="62"/>
        <v>0.37563049731126769</v>
      </c>
      <c r="AK251" s="1">
        <f t="shared" si="58"/>
        <v>13.691000866358372</v>
      </c>
      <c r="AL251" s="1" t="b">
        <f t="shared" si="59"/>
        <v>1</v>
      </c>
      <c r="AM251" s="1">
        <f t="shared" si="60"/>
        <v>19.807669384025633</v>
      </c>
      <c r="AN251" s="1" t="b">
        <f t="shared" si="61"/>
        <v>1</v>
      </c>
      <c r="AO251" s="1">
        <v>9.4879999999999995</v>
      </c>
    </row>
    <row r="252" spans="1:41">
      <c r="A252" s="7">
        <v>249</v>
      </c>
      <c r="B252" s="9" t="s">
        <v>49</v>
      </c>
      <c r="C252" s="9" t="s">
        <v>50</v>
      </c>
      <c r="D252" s="9" t="s">
        <v>49</v>
      </c>
      <c r="E252" s="9" t="s">
        <v>50</v>
      </c>
      <c r="F252" s="2" t="b">
        <f t="shared" si="55"/>
        <v>0</v>
      </c>
      <c r="G252" s="2" t="b">
        <f t="shared" si="53"/>
        <v>0</v>
      </c>
      <c r="H252" s="1" t="s">
        <v>285</v>
      </c>
      <c r="J252" s="3"/>
      <c r="M252" s="1">
        <f>PRODUCT(SUM(PRODUCT(R252,overview!$J$9),PRODUCT(W252,overview!$K$9),PRODUCT(AB252,overview!$L$9)),1/SUM(overview!$J$9:$L$9))</f>
        <v>0.43002439024390238</v>
      </c>
      <c r="N252" s="1">
        <f>PRODUCT(SUM(PRODUCT(S252,overview!$J$9),PRODUCT(X252,overview!$K$9),PRODUCT(AC252,overview!$L$9)),1/SUM(overview!$J$9:$L$9))</f>
        <v>2.5699756097560975</v>
      </c>
      <c r="O252" s="1">
        <f t="shared" si="49"/>
        <v>9.5</v>
      </c>
      <c r="P252" s="1">
        <f t="shared" si="50"/>
        <v>9.5</v>
      </c>
      <c r="Q252" s="1">
        <f t="shared" si="54"/>
        <v>0.16732625345215385</v>
      </c>
      <c r="R252" s="1">
        <v>0.33300000000000002</v>
      </c>
      <c r="S252" s="1">
        <v>2.6669999999999998</v>
      </c>
      <c r="T252" s="1">
        <v>2</v>
      </c>
      <c r="U252" s="1">
        <v>0</v>
      </c>
      <c r="V252" s="1">
        <f t="shared" si="51"/>
        <v>0</v>
      </c>
      <c r="W252" s="1">
        <v>0.48599999999999999</v>
      </c>
      <c r="X252" s="1">
        <v>2.5139999999999998</v>
      </c>
      <c r="Y252" s="1">
        <v>7.5</v>
      </c>
      <c r="Z252" s="1">
        <v>9.5</v>
      </c>
      <c r="AA252" s="1">
        <f t="shared" si="52"/>
        <v>0.24486873508353224</v>
      </c>
      <c r="AB252" s="1">
        <v>0.33300000000000002</v>
      </c>
      <c r="AC252" s="1">
        <v>2.6669999999999998</v>
      </c>
      <c r="AD252" s="1">
        <v>0</v>
      </c>
      <c r="AE252" s="1">
        <v>0</v>
      </c>
      <c r="AF252" s="1" t="e">
        <f t="shared" si="48"/>
        <v>#DIV/0!</v>
      </c>
      <c r="AH252" s="1">
        <f t="shared" si="56"/>
        <v>0.43680828902351954</v>
      </c>
      <c r="AI252" s="1">
        <f t="shared" si="57"/>
        <v>0.11413727611808662</v>
      </c>
      <c r="AJ252" s="1">
        <f t="shared" si="62"/>
        <v>0.48087158349673859</v>
      </c>
      <c r="AK252" s="1">
        <f t="shared" si="58"/>
        <v>25.311584964025165</v>
      </c>
      <c r="AL252" s="1" t="b">
        <f t="shared" si="59"/>
        <v>1</v>
      </c>
      <c r="AM252" s="1">
        <f t="shared" si="60"/>
        <v>22.625475195919265</v>
      </c>
      <c r="AN252" s="1" t="b">
        <f t="shared" si="61"/>
        <v>1</v>
      </c>
      <c r="AO252" s="1">
        <v>9.4879999999999995</v>
      </c>
    </row>
    <row r="253" spans="1:41">
      <c r="A253" s="7">
        <v>250</v>
      </c>
      <c r="B253" s="9" t="s">
        <v>28</v>
      </c>
      <c r="C253" s="9" t="s">
        <v>29</v>
      </c>
      <c r="D253" s="9" t="s">
        <v>28</v>
      </c>
      <c r="E253" s="9" t="s">
        <v>29</v>
      </c>
      <c r="F253" s="2" t="b">
        <f t="shared" si="55"/>
        <v>0</v>
      </c>
      <c r="G253" s="2" t="b">
        <f t="shared" si="53"/>
        <v>0</v>
      </c>
      <c r="H253" s="1" t="s">
        <v>285</v>
      </c>
      <c r="J253" s="3"/>
      <c r="M253" s="1">
        <f>PRODUCT(SUM(PRODUCT(R253,overview!$J$9),PRODUCT(W253,overview!$K$9),PRODUCT(AB253,overview!$L$9)),1/SUM(overview!$J$9:$L$9))</f>
        <v>0.81129268292682943</v>
      </c>
      <c r="N253" s="1">
        <f>PRODUCT(SUM(PRODUCT(S253,overview!$J$9),PRODUCT(X253,overview!$K$9),PRODUCT(AC253,overview!$L$9)),1/SUM(overview!$J$9:$L$9))</f>
        <v>2.1887073170731708</v>
      </c>
      <c r="O253" s="1">
        <f t="shared" si="49"/>
        <v>14.5</v>
      </c>
      <c r="P253" s="1">
        <f t="shared" si="50"/>
        <v>14.5</v>
      </c>
      <c r="Q253" s="1">
        <f t="shared" si="54"/>
        <v>0.37067207506379762</v>
      </c>
      <c r="R253" s="1">
        <v>0.876</v>
      </c>
      <c r="S253" s="1">
        <v>2.1240000000000001</v>
      </c>
      <c r="T253" s="1">
        <v>5.5</v>
      </c>
      <c r="U253" s="1">
        <v>5.5</v>
      </c>
      <c r="V253" s="1">
        <f t="shared" si="51"/>
        <v>0.41242937853107342</v>
      </c>
      <c r="W253" s="1">
        <v>0.78200000000000003</v>
      </c>
      <c r="X253" s="1">
        <v>2.218</v>
      </c>
      <c r="Y253" s="1">
        <v>9</v>
      </c>
      <c r="Z253" s="1">
        <v>9</v>
      </c>
      <c r="AA253" s="1">
        <f t="shared" si="52"/>
        <v>0.35256988277727686</v>
      </c>
      <c r="AB253" s="1">
        <v>0.66700000000000004</v>
      </c>
      <c r="AC253" s="1">
        <v>2.3330000000000002</v>
      </c>
      <c r="AD253" s="1">
        <v>0</v>
      </c>
      <c r="AE253" s="1">
        <v>0</v>
      </c>
      <c r="AF253" s="1" t="e">
        <f t="shared" si="48"/>
        <v>#DIV/0!</v>
      </c>
      <c r="AH253" s="1">
        <f t="shared" si="56"/>
        <v>0.39097744360902248</v>
      </c>
      <c r="AI253" s="1">
        <f t="shared" si="57"/>
        <v>0.1170140041149532</v>
      </c>
      <c r="AJ253" s="1">
        <f t="shared" si="62"/>
        <v>0.45482189400521283</v>
      </c>
      <c r="AK253" s="1">
        <f t="shared" si="58"/>
        <v>25.914976328946381</v>
      </c>
      <c r="AL253" s="1" t="b">
        <f t="shared" si="59"/>
        <v>1</v>
      </c>
      <c r="AM253" s="1">
        <f t="shared" si="60"/>
        <v>23.181443301384647</v>
      </c>
      <c r="AN253" s="1" t="b">
        <f t="shared" si="61"/>
        <v>1</v>
      </c>
      <c r="AO253" s="1">
        <v>9.4879999999999995</v>
      </c>
    </row>
    <row r="254" spans="1:41">
      <c r="A254" s="7">
        <v>251</v>
      </c>
      <c r="B254" s="9" t="s">
        <v>83</v>
      </c>
      <c r="C254" s="9" t="s">
        <v>61</v>
      </c>
      <c r="D254" s="9" t="s">
        <v>83</v>
      </c>
      <c r="E254" s="9" t="s">
        <v>61</v>
      </c>
      <c r="F254" s="2" t="b">
        <f t="shared" si="55"/>
        <v>0</v>
      </c>
      <c r="G254" s="2" t="b">
        <f t="shared" si="53"/>
        <v>0</v>
      </c>
      <c r="H254" s="1" t="s">
        <v>285</v>
      </c>
      <c r="J254" s="3"/>
      <c r="M254" s="1">
        <f>PRODUCT(SUM(PRODUCT(R254,overview!$J$9),PRODUCT(W254,overview!$K$9),PRODUCT(AB254,overview!$L$9)),1/SUM(overview!$J$9:$L$9))</f>
        <v>0.96004878048780495</v>
      </c>
      <c r="N254" s="1">
        <f>PRODUCT(SUM(PRODUCT(S254,overview!$J$9),PRODUCT(X254,overview!$K$9),PRODUCT(AC254,overview!$L$9)),1/SUM(overview!$J$9:$L$9))</f>
        <v>2.0399512195121954</v>
      </c>
      <c r="O254" s="1">
        <f t="shared" si="49"/>
        <v>21</v>
      </c>
      <c r="P254" s="1">
        <f t="shared" si="50"/>
        <v>18</v>
      </c>
      <c r="Q254" s="1">
        <f t="shared" si="54"/>
        <v>0.4033914864398615</v>
      </c>
      <c r="R254" s="1">
        <v>1</v>
      </c>
      <c r="S254" s="1">
        <v>2</v>
      </c>
      <c r="T254" s="1">
        <v>6</v>
      </c>
      <c r="U254" s="1">
        <v>2</v>
      </c>
      <c r="V254" s="1">
        <f t="shared" si="51"/>
        <v>0.16666666666666666</v>
      </c>
      <c r="W254" s="1">
        <v>0.93700000000000006</v>
      </c>
      <c r="X254" s="1">
        <v>2.0630000000000002</v>
      </c>
      <c r="Y254" s="1">
        <v>15</v>
      </c>
      <c r="Z254" s="1">
        <v>16</v>
      </c>
      <c r="AA254" s="1">
        <f t="shared" si="52"/>
        <v>0.48447245112296006</v>
      </c>
      <c r="AB254" s="1">
        <v>1</v>
      </c>
      <c r="AC254" s="1">
        <v>2</v>
      </c>
      <c r="AD254" s="1">
        <v>0</v>
      </c>
      <c r="AE254" s="1">
        <v>0</v>
      </c>
      <c r="AF254" s="1" t="e">
        <f t="shared" si="48"/>
        <v>#DIV/0!</v>
      </c>
      <c r="AH254" s="1">
        <f t="shared" si="56"/>
        <v>0.40208681024662907</v>
      </c>
      <c r="AI254" s="1">
        <f t="shared" si="57"/>
        <v>7.625504900260123E-2</v>
      </c>
      <c r="AJ254" s="1">
        <f t="shared" si="62"/>
        <v>0.4622611591215412</v>
      </c>
      <c r="AK254" s="1">
        <f t="shared" si="58"/>
        <v>39.777881975748777</v>
      </c>
      <c r="AL254" s="1" t="b">
        <f t="shared" si="59"/>
        <v>1</v>
      </c>
      <c r="AM254" s="1">
        <f t="shared" si="60"/>
        <v>18.007739540717466</v>
      </c>
      <c r="AN254" s="1" t="b">
        <f t="shared" si="61"/>
        <v>1</v>
      </c>
      <c r="AO254" s="1">
        <v>9.4879999999999995</v>
      </c>
    </row>
    <row r="255" spans="1:41">
      <c r="A255" s="7">
        <v>252</v>
      </c>
      <c r="B255" s="9" t="s">
        <v>74</v>
      </c>
      <c r="C255" s="9" t="s">
        <v>1</v>
      </c>
      <c r="D255" s="9" t="s">
        <v>74</v>
      </c>
      <c r="E255" s="9" t="s">
        <v>1</v>
      </c>
      <c r="F255" s="2" t="b">
        <f t="shared" si="55"/>
        <v>0</v>
      </c>
      <c r="G255" s="2" t="b">
        <f t="shared" si="53"/>
        <v>0</v>
      </c>
      <c r="H255" s="1" t="s">
        <v>298</v>
      </c>
      <c r="J255" s="3"/>
      <c r="M255" s="1">
        <f>PRODUCT(SUM(PRODUCT(R255,overview!$J$9),PRODUCT(W255,overview!$K$9),PRODUCT(AB255,overview!$L$9)),1/SUM(overview!$J$9:$L$9))</f>
        <v>1.1428780487804879</v>
      </c>
      <c r="N255" s="1">
        <f>PRODUCT(SUM(PRODUCT(S255,overview!$J$9),PRODUCT(X255,overview!$K$9),PRODUCT(AC255,overview!$L$9)),1/SUM(overview!$J$9:$L$9))</f>
        <v>1.8571219512195121</v>
      </c>
      <c r="O255" s="1">
        <f t="shared" si="49"/>
        <v>13.5</v>
      </c>
      <c r="P255" s="1">
        <f t="shared" si="50"/>
        <v>13.5</v>
      </c>
      <c r="Q255" s="1">
        <f t="shared" si="54"/>
        <v>0.61540280003152015</v>
      </c>
      <c r="R255" s="1">
        <v>1.099</v>
      </c>
      <c r="S255" s="1">
        <v>1.901</v>
      </c>
      <c r="T255" s="1">
        <v>8</v>
      </c>
      <c r="U255" s="1">
        <v>4</v>
      </c>
      <c r="V255" s="1">
        <f t="shared" si="51"/>
        <v>0.28905839032088376</v>
      </c>
      <c r="W255" s="1">
        <v>1.161</v>
      </c>
      <c r="X255" s="1">
        <v>1.839</v>
      </c>
      <c r="Y255" s="1">
        <v>5.5</v>
      </c>
      <c r="Z255" s="1">
        <v>9.5</v>
      </c>
      <c r="AA255" s="1">
        <f t="shared" si="52"/>
        <v>1.0904641850808248</v>
      </c>
      <c r="AB255" s="1">
        <v>1.286</v>
      </c>
      <c r="AC255" s="1">
        <v>1.714</v>
      </c>
      <c r="AD255" s="1">
        <v>0</v>
      </c>
      <c r="AE255" s="1">
        <v>0</v>
      </c>
      <c r="AF255" s="1" t="e">
        <f t="shared" si="48"/>
        <v>#DIV/0!</v>
      </c>
      <c r="AH255" s="1">
        <f t="shared" si="56"/>
        <v>0.33076640482372799</v>
      </c>
      <c r="AI255" s="1">
        <f t="shared" si="57"/>
        <v>7.1608052777527506E-2</v>
      </c>
      <c r="AJ255" s="1">
        <f t="shared" si="62"/>
        <v>0.30817410608102747</v>
      </c>
      <c r="AK255" s="1">
        <f t="shared" si="58"/>
        <v>66.134090429201379</v>
      </c>
      <c r="AL255" s="1" t="b">
        <f t="shared" si="59"/>
        <v>1</v>
      </c>
      <c r="AM255" s="1">
        <f t="shared" si="60"/>
        <v>14.272972574034419</v>
      </c>
      <c r="AN255" s="1" t="b">
        <f t="shared" si="61"/>
        <v>1</v>
      </c>
      <c r="AO255" s="1">
        <v>9.4879999999999995</v>
      </c>
    </row>
    <row r="256" spans="1:41">
      <c r="A256" s="7">
        <v>253</v>
      </c>
      <c r="B256" s="9" t="s">
        <v>45</v>
      </c>
      <c r="C256" s="9" t="s">
        <v>46</v>
      </c>
      <c r="D256" s="9" t="s">
        <v>30</v>
      </c>
      <c r="E256" s="9" t="s">
        <v>31</v>
      </c>
      <c r="F256" s="2" t="b">
        <f t="shared" si="55"/>
        <v>0</v>
      </c>
      <c r="G256" s="2" t="b">
        <f t="shared" si="53"/>
        <v>0</v>
      </c>
      <c r="H256" s="1" t="s">
        <v>298</v>
      </c>
      <c r="J256" s="3"/>
      <c r="M256" s="1">
        <f>PRODUCT(SUM(PRODUCT(R256,overview!$J$9),PRODUCT(W256,overview!$K$9),PRODUCT(AB256,overview!$L$9)),1/SUM(overview!$J$9:$L$9))</f>
        <v>1.013219512195122</v>
      </c>
      <c r="N256" s="1">
        <f>PRODUCT(SUM(PRODUCT(S256,overview!$J$9),PRODUCT(X256,overview!$K$9),PRODUCT(AC256,overview!$L$9)),1/SUM(overview!$J$9:$L$9))</f>
        <v>1.986780487804878</v>
      </c>
      <c r="O256" s="1">
        <f t="shared" si="49"/>
        <v>16</v>
      </c>
      <c r="P256" s="1">
        <f t="shared" si="50"/>
        <v>7</v>
      </c>
      <c r="Q256" s="1">
        <f t="shared" si="54"/>
        <v>0.22311651403177099</v>
      </c>
      <c r="R256" s="1">
        <v>1.0349999999999999</v>
      </c>
      <c r="S256" s="1">
        <v>1.9650000000000001</v>
      </c>
      <c r="T256" s="1">
        <v>6</v>
      </c>
      <c r="U256" s="1">
        <v>0</v>
      </c>
      <c r="V256" s="1">
        <f t="shared" si="51"/>
        <v>0</v>
      </c>
      <c r="W256" s="1">
        <v>1.002</v>
      </c>
      <c r="X256" s="1">
        <v>1.998</v>
      </c>
      <c r="Y256" s="1">
        <v>10</v>
      </c>
      <c r="Z256" s="1">
        <v>6</v>
      </c>
      <c r="AA256" s="1">
        <f t="shared" si="52"/>
        <v>0.30090090090090094</v>
      </c>
      <c r="AB256" s="1">
        <v>1</v>
      </c>
      <c r="AC256" s="1">
        <v>2</v>
      </c>
      <c r="AD256" s="1">
        <v>0</v>
      </c>
      <c r="AE256" s="1">
        <v>1</v>
      </c>
      <c r="AF256" s="1" t="e">
        <f t="shared" si="48"/>
        <v>#DIV/0!</v>
      </c>
      <c r="AH256" s="1">
        <f t="shared" si="56"/>
        <v>0.33361106315476058</v>
      </c>
      <c r="AI256" s="1">
        <f t="shared" si="57"/>
        <v>0.14346817297871162</v>
      </c>
      <c r="AJ256" s="1">
        <f t="shared" si="62"/>
        <v>0.85514018691588778</v>
      </c>
      <c r="AK256" s="1">
        <f t="shared" si="58"/>
        <v>78.882760491372551</v>
      </c>
      <c r="AL256" s="1" t="b">
        <f t="shared" si="59"/>
        <v>1</v>
      </c>
      <c r="AM256" s="1">
        <f t="shared" si="60"/>
        <v>12.708503324554091</v>
      </c>
      <c r="AN256" s="1" t="b">
        <f t="shared" si="61"/>
        <v>1</v>
      </c>
      <c r="AO256" s="1">
        <v>9.4879999999999995</v>
      </c>
    </row>
    <row r="257" spans="1:41">
      <c r="A257" s="7">
        <v>254</v>
      </c>
      <c r="B257" s="9" t="s">
        <v>83</v>
      </c>
      <c r="C257" s="9" t="s">
        <v>61</v>
      </c>
      <c r="D257" s="9" t="s">
        <v>74</v>
      </c>
      <c r="E257" s="9" t="s">
        <v>1</v>
      </c>
      <c r="F257" s="2" t="b">
        <f t="shared" si="55"/>
        <v>1</v>
      </c>
      <c r="G257" s="2" t="b">
        <f t="shared" si="53"/>
        <v>0</v>
      </c>
      <c r="H257" s="1" t="s">
        <v>298</v>
      </c>
      <c r="M257" s="1">
        <f>PRODUCT(SUM(PRODUCT(R257,overview!$J$9),PRODUCT(W257,overview!$K$9),PRODUCT(AB257,overview!$L$9)),1/SUM(overview!$J$9:$L$9))</f>
        <v>0.91963414634146345</v>
      </c>
      <c r="N257" s="1">
        <f>PRODUCT(SUM(PRODUCT(S257,overview!$J$9),PRODUCT(X257,overview!$K$9),PRODUCT(AC257,overview!$L$9)),1/SUM(overview!$J$9:$L$9))</f>
        <v>2.0803658536585368</v>
      </c>
      <c r="O257" s="1">
        <f t="shared" si="49"/>
        <v>13.2</v>
      </c>
      <c r="P257" s="1">
        <f t="shared" si="50"/>
        <v>19.8</v>
      </c>
      <c r="Q257" s="1">
        <f t="shared" si="54"/>
        <v>0.66308107157512164</v>
      </c>
      <c r="R257" s="1">
        <v>1</v>
      </c>
      <c r="S257" s="1">
        <v>2</v>
      </c>
      <c r="T257" s="1">
        <v>4</v>
      </c>
      <c r="U257" s="1">
        <v>0</v>
      </c>
      <c r="V257" s="1">
        <f t="shared" si="51"/>
        <v>0</v>
      </c>
      <c r="W257" s="1">
        <v>0.871</v>
      </c>
      <c r="X257" s="1">
        <v>2.129</v>
      </c>
      <c r="Y257" s="1">
        <v>8.1999999999999993</v>
      </c>
      <c r="Z257" s="1">
        <v>18.8</v>
      </c>
      <c r="AA257" s="1">
        <f t="shared" si="52"/>
        <v>0.93796469200013755</v>
      </c>
      <c r="AB257" s="1">
        <v>1.0589999999999999</v>
      </c>
      <c r="AC257" s="1">
        <v>1.9410000000000001</v>
      </c>
      <c r="AD257" s="1">
        <v>1</v>
      </c>
      <c r="AE257" s="1">
        <v>1</v>
      </c>
      <c r="AF257" s="1">
        <f t="shared" si="48"/>
        <v>0.54559505409582687</v>
      </c>
      <c r="AH257" s="1">
        <f t="shared" si="56"/>
        <v>0.3444784283860084</v>
      </c>
      <c r="AI257" s="1">
        <f t="shared" si="57"/>
        <v>0.14114661334158277</v>
      </c>
      <c r="AJ257" s="1">
        <f t="shared" si="62"/>
        <v>1.1650228274035328</v>
      </c>
      <c r="AK257" s="1">
        <f t="shared" si="58"/>
        <v>87.394615094767673</v>
      </c>
      <c r="AL257" s="1" t="b">
        <f t="shared" si="59"/>
        <v>1</v>
      </c>
      <c r="AM257" s="1">
        <f t="shared" si="60"/>
        <v>10.265304974735711</v>
      </c>
      <c r="AN257" s="1" t="b">
        <f t="shared" si="61"/>
        <v>1</v>
      </c>
      <c r="AO257" s="1">
        <v>9.4879999999999995</v>
      </c>
    </row>
    <row r="258" spans="1:41">
      <c r="A258" s="7">
        <v>255</v>
      </c>
      <c r="B258" s="9" t="s">
        <v>90</v>
      </c>
      <c r="C258" s="9" t="s">
        <v>91</v>
      </c>
      <c r="D258" s="9" t="s">
        <v>90</v>
      </c>
      <c r="E258" s="9" t="s">
        <v>91</v>
      </c>
      <c r="F258" s="2" t="b">
        <f t="shared" si="55"/>
        <v>0</v>
      </c>
      <c r="G258" s="2" t="b">
        <f t="shared" si="53"/>
        <v>0</v>
      </c>
      <c r="H258" s="1" t="s">
        <v>298</v>
      </c>
      <c r="J258" s="3"/>
      <c r="M258" s="1">
        <f>PRODUCT(SUM(PRODUCT(R258,overview!$J$9),PRODUCT(W258,overview!$K$9),PRODUCT(AB258,overview!$L$9)),1/SUM(overview!$J$9:$L$9))</f>
        <v>9.1317073170731705E-2</v>
      </c>
      <c r="N258" s="1">
        <f>PRODUCT(SUM(PRODUCT(S258,overview!$J$9),PRODUCT(X258,overview!$K$9),PRODUCT(AC258,overview!$L$9)),1/SUM(overview!$J$9:$L$9))</f>
        <v>2.9086829268292682</v>
      </c>
      <c r="O258" s="1">
        <f t="shared" si="49"/>
        <v>2</v>
      </c>
      <c r="P258" s="1">
        <f t="shared" si="50"/>
        <v>6</v>
      </c>
      <c r="Q258" s="1">
        <f t="shared" si="54"/>
        <v>9.4183940430670146E-2</v>
      </c>
      <c r="R258" s="1">
        <v>0</v>
      </c>
      <c r="S258" s="1">
        <v>3</v>
      </c>
      <c r="T258" s="1">
        <v>0</v>
      </c>
      <c r="U258" s="1">
        <v>0</v>
      </c>
      <c r="V258" s="1" t="e">
        <f t="shared" si="51"/>
        <v>#DIV/0!</v>
      </c>
      <c r="W258" s="1">
        <v>0.14399999999999999</v>
      </c>
      <c r="X258" s="1">
        <v>2.8559999999999999</v>
      </c>
      <c r="Y258" s="1">
        <v>2</v>
      </c>
      <c r="Z258" s="1">
        <v>6</v>
      </c>
      <c r="AA258" s="1">
        <f t="shared" si="52"/>
        <v>0.15126050420168066</v>
      </c>
      <c r="AB258" s="1">
        <v>0</v>
      </c>
      <c r="AC258" s="1">
        <v>3</v>
      </c>
      <c r="AD258" s="1">
        <v>0</v>
      </c>
      <c r="AE258" s="1">
        <v>0</v>
      </c>
      <c r="AF258" s="1" t="e">
        <f t="shared" si="48"/>
        <v>#DIV/0!</v>
      </c>
      <c r="AH258" s="1">
        <f t="shared" si="56"/>
        <v>0.34002606060169749</v>
      </c>
      <c r="AI258" s="1">
        <f t="shared" si="57"/>
        <v>0.12651782216999607</v>
      </c>
      <c r="AJ258" s="1">
        <f t="shared" si="62"/>
        <v>0.73808174828004836</v>
      </c>
      <c r="AK258" s="1">
        <f t="shared" si="58"/>
        <v>105.46092659079751</v>
      </c>
      <c r="AL258" s="1" t="b">
        <f t="shared" si="59"/>
        <v>1</v>
      </c>
      <c r="AM258" s="1">
        <f t="shared" si="60"/>
        <v>9.7227357777624555</v>
      </c>
      <c r="AN258" s="1" t="b">
        <f t="shared" si="61"/>
        <v>1</v>
      </c>
      <c r="AO258" s="1">
        <v>9.4879999999999995</v>
      </c>
    </row>
    <row r="259" spans="1:41">
      <c r="A259" s="7">
        <v>256</v>
      </c>
      <c r="B259" s="9" t="s">
        <v>85</v>
      </c>
      <c r="C259" s="9" t="s">
        <v>86</v>
      </c>
      <c r="D259" s="9" t="s">
        <v>85</v>
      </c>
      <c r="E259" s="9" t="s">
        <v>86</v>
      </c>
      <c r="F259" s="2" t="b">
        <f t="shared" si="55"/>
        <v>0</v>
      </c>
      <c r="G259" s="2" t="b">
        <f t="shared" si="53"/>
        <v>0</v>
      </c>
      <c r="H259" s="1" t="s">
        <v>298</v>
      </c>
      <c r="J259" s="3"/>
      <c r="M259" s="1">
        <f>PRODUCT(SUM(PRODUCT(R259,overview!$J$9),PRODUCT(W259,overview!$K$9),PRODUCT(AB259,overview!$L$9)),1/SUM(overview!$J$9:$L$9))</f>
        <v>0</v>
      </c>
      <c r="N259" s="1">
        <f>PRODUCT(SUM(PRODUCT(S259,overview!$J$9),PRODUCT(X259,overview!$K$9),PRODUCT(AC259,overview!$L$9)),1/SUM(overview!$J$9:$L$9))</f>
        <v>3</v>
      </c>
      <c r="O259" s="1">
        <f t="shared" si="49"/>
        <v>0</v>
      </c>
      <c r="P259" s="1">
        <f t="shared" si="50"/>
        <v>0</v>
      </c>
      <c r="Q259" s="1" t="e">
        <f t="shared" si="54"/>
        <v>#DIV/0!</v>
      </c>
      <c r="R259" s="1">
        <v>0</v>
      </c>
      <c r="S259" s="1">
        <v>3</v>
      </c>
      <c r="T259" s="1">
        <v>0</v>
      </c>
      <c r="U259" s="1">
        <v>0</v>
      </c>
      <c r="V259" s="1" t="e">
        <f t="shared" si="51"/>
        <v>#DIV/0!</v>
      </c>
      <c r="W259" s="1">
        <v>0</v>
      </c>
      <c r="X259" s="1">
        <v>3</v>
      </c>
      <c r="Y259" s="1">
        <v>0</v>
      </c>
      <c r="Z259" s="1">
        <v>0</v>
      </c>
      <c r="AA259" s="1" t="e">
        <f t="shared" si="52"/>
        <v>#DIV/0!</v>
      </c>
      <c r="AB259" s="1">
        <v>0</v>
      </c>
      <c r="AC259" s="1">
        <v>3</v>
      </c>
      <c r="AD259" s="1">
        <v>0</v>
      </c>
      <c r="AE259" s="1">
        <v>0</v>
      </c>
      <c r="AF259" s="1" t="e">
        <f t="shared" ref="AF259:AF322" si="63">PRODUCT(AE259,1/AD259,1/AC259,AB259)</f>
        <v>#DIV/0!</v>
      </c>
      <c r="AH259" s="1">
        <f t="shared" si="56"/>
        <v>0.34336442332511524</v>
      </c>
      <c r="AI259" s="1">
        <f t="shared" si="57"/>
        <v>0.10811471901180211</v>
      </c>
      <c r="AJ259" s="1">
        <f t="shared" si="62"/>
        <v>0.73808174828004847</v>
      </c>
      <c r="AK259" s="1">
        <f t="shared" si="58"/>
        <v>87.141426261739468</v>
      </c>
      <c r="AL259" s="1" t="b">
        <f t="shared" si="59"/>
        <v>1</v>
      </c>
      <c r="AM259" s="1">
        <f t="shared" si="60"/>
        <v>11.533206951367804</v>
      </c>
      <c r="AN259" s="1" t="b">
        <f t="shared" si="61"/>
        <v>1</v>
      </c>
      <c r="AO259" s="1">
        <v>9.4879999999999995</v>
      </c>
    </row>
    <row r="260" spans="1:41">
      <c r="A260" s="7">
        <v>257</v>
      </c>
      <c r="B260" s="9" t="s">
        <v>41</v>
      </c>
      <c r="C260" s="9" t="s">
        <v>42</v>
      </c>
      <c r="D260" s="9" t="s">
        <v>41</v>
      </c>
      <c r="E260" s="9" t="s">
        <v>42</v>
      </c>
      <c r="F260" s="2" t="b">
        <f t="shared" si="55"/>
        <v>0</v>
      </c>
      <c r="G260" s="2" t="b">
        <f t="shared" si="53"/>
        <v>0</v>
      </c>
      <c r="H260" s="1" t="s">
        <v>298</v>
      </c>
      <c r="J260" s="3"/>
      <c r="M260" s="1">
        <f>PRODUCT(SUM(PRODUCT(R260,overview!$J$9),PRODUCT(W260,overview!$K$9),PRODUCT(AB260,overview!$L$9)),1/SUM(overview!$J$9:$L$9))</f>
        <v>0.42899999999999999</v>
      </c>
      <c r="N260" s="1">
        <f>PRODUCT(SUM(PRODUCT(S260,overview!$J$9),PRODUCT(X260,overview!$K$9),PRODUCT(AC260,overview!$L$9)),1/SUM(overview!$J$9:$L$9))</f>
        <v>2.5710000000000002</v>
      </c>
      <c r="O260" s="1">
        <f t="shared" ref="O260:O323" si="64">SUM(T260,Y260,AD260)</f>
        <v>7</v>
      </c>
      <c r="P260" s="1">
        <f t="shared" ref="P260:P323" si="65">SUM(U260,Z260,AE260)</f>
        <v>0</v>
      </c>
      <c r="Q260" s="1">
        <f t="shared" si="54"/>
        <v>0</v>
      </c>
      <c r="R260" s="1">
        <v>0.42899999999999999</v>
      </c>
      <c r="S260" s="1">
        <v>2.5710000000000002</v>
      </c>
      <c r="T260" s="1">
        <v>5</v>
      </c>
      <c r="U260" s="1">
        <v>0</v>
      </c>
      <c r="V260" s="1">
        <f t="shared" ref="V260:V323" si="66">PRODUCT(U260,1/T260,1/S260,R260)</f>
        <v>0</v>
      </c>
      <c r="W260" s="1">
        <v>0.42899999999999999</v>
      </c>
      <c r="X260" s="1">
        <v>2.5710000000000002</v>
      </c>
      <c r="Y260" s="1">
        <v>2</v>
      </c>
      <c r="Z260" s="1">
        <v>0</v>
      </c>
      <c r="AA260" s="1">
        <f t="shared" ref="AA260:AA323" si="67">PRODUCT(Z260,1/Y260,1/X260,W260)</f>
        <v>0</v>
      </c>
      <c r="AB260" s="1">
        <v>0.42899999999999999</v>
      </c>
      <c r="AC260" s="1">
        <v>2.5710000000000002</v>
      </c>
      <c r="AD260" s="1">
        <v>0</v>
      </c>
      <c r="AE260" s="1">
        <v>0</v>
      </c>
      <c r="AF260" s="1" t="e">
        <f t="shared" si="63"/>
        <v>#DIV/0!</v>
      </c>
      <c r="AH260" s="1">
        <f t="shared" si="56"/>
        <v>0.33947996058259555</v>
      </c>
      <c r="AI260" s="1">
        <f t="shared" si="57"/>
        <v>9.1727057262964873E-2</v>
      </c>
      <c r="AJ260" s="1">
        <f t="shared" si="62"/>
        <v>0.70446471435429669</v>
      </c>
      <c r="AK260" s="1">
        <f t="shared" si="58"/>
        <v>53.695171794808246</v>
      </c>
      <c r="AL260" s="1" t="b">
        <f t="shared" si="59"/>
        <v>1</v>
      </c>
      <c r="AM260" s="1">
        <f t="shared" si="60"/>
        <v>11.093589235630278</v>
      </c>
      <c r="AN260" s="1" t="b">
        <f t="shared" si="61"/>
        <v>1</v>
      </c>
      <c r="AO260" s="1">
        <v>9.4879999999999995</v>
      </c>
    </row>
    <row r="261" spans="1:41">
      <c r="A261" s="7">
        <v>258</v>
      </c>
      <c r="B261" s="9" t="s">
        <v>45</v>
      </c>
      <c r="C261" s="9" t="s">
        <v>46</v>
      </c>
      <c r="D261" s="9" t="s">
        <v>45</v>
      </c>
      <c r="E261" s="9" t="s">
        <v>46</v>
      </c>
      <c r="F261" s="2" t="b">
        <f t="shared" si="55"/>
        <v>0</v>
      </c>
      <c r="G261" s="2" t="b">
        <f t="shared" ref="G261:G324" si="68">AND(NOT(D261=B261),OR(D261="CAT",D261="CAC",D261="ATA",D261="ATT",D261="TTA",D261="ATG",D261="CCG",D261="AGA",D261="CGG",D261="AGG",D261="CGA",D261="CGC",D261="TCC",D261="ACG",D261="ACC",D261="GTA",D261="TGG",D261="TAT",B261="GAA",B261="GAT",B261="GAG",B261="AAG",B261="AAA",B261="CTA",B261="CTT",B261="CTC",B261="AAC",B261="CCA",B261="CCT",B261="CAG",B261="CAA",B261="CGT",B261="AGT",B261="AGC",B261="TCA",B261="TCT",B261="GTC"))</f>
        <v>0</v>
      </c>
      <c r="H261" s="1" t="s">
        <v>298</v>
      </c>
      <c r="J261" s="3"/>
      <c r="M261" s="1">
        <f>PRODUCT(SUM(PRODUCT(R261,overview!$J$9),PRODUCT(W261,overview!$K$9),PRODUCT(AB261,overview!$L$9)),1/SUM(overview!$J$9:$L$9))</f>
        <v>1.002292682926829</v>
      </c>
      <c r="N261" s="1">
        <f>PRODUCT(SUM(PRODUCT(S261,overview!$J$9),PRODUCT(X261,overview!$K$9),PRODUCT(AC261,overview!$L$9)),1/SUM(overview!$J$9:$L$9))</f>
        <v>1.997707317073171</v>
      </c>
      <c r="O261" s="1">
        <f t="shared" si="64"/>
        <v>15</v>
      </c>
      <c r="P261" s="1">
        <f t="shared" si="65"/>
        <v>2</v>
      </c>
      <c r="Q261" s="1">
        <f t="shared" ref="Q261:Q324" si="69">PRODUCT(P261,1/O261,1/$N261,$M261)</f>
        <v>6.6896198080726665E-2</v>
      </c>
      <c r="R261" s="1">
        <v>1.0029999999999999</v>
      </c>
      <c r="S261" s="1">
        <v>1.9970000000000001</v>
      </c>
      <c r="T261" s="1">
        <v>5</v>
      </c>
      <c r="U261" s="1">
        <v>0</v>
      </c>
      <c r="V261" s="1">
        <f t="shared" si="66"/>
        <v>0</v>
      </c>
      <c r="W261" s="1">
        <v>1.002</v>
      </c>
      <c r="X261" s="1">
        <v>1.998</v>
      </c>
      <c r="Y261" s="1">
        <v>10</v>
      </c>
      <c r="Z261" s="1">
        <v>2</v>
      </c>
      <c r="AA261" s="1">
        <f t="shared" si="67"/>
        <v>0.10030030030030032</v>
      </c>
      <c r="AB261" s="1">
        <v>1</v>
      </c>
      <c r="AC261" s="1">
        <v>2</v>
      </c>
      <c r="AD261" s="1">
        <v>0</v>
      </c>
      <c r="AE261" s="1">
        <v>0</v>
      </c>
      <c r="AF261" s="1" t="e">
        <f t="shared" si="63"/>
        <v>#DIV/0!</v>
      </c>
      <c r="AH261" s="1">
        <f t="shared" si="56"/>
        <v>0.35632264293882165</v>
      </c>
      <c r="AI261" s="1">
        <f t="shared" si="57"/>
        <v>0.10600153266669571</v>
      </c>
      <c r="AJ261" s="1">
        <f t="shared" si="62"/>
        <v>0.38938427437776002</v>
      </c>
      <c r="AK261" s="1">
        <f t="shared" si="58"/>
        <v>35.345408230149346</v>
      </c>
      <c r="AL261" s="1" t="b">
        <f t="shared" si="59"/>
        <v>1</v>
      </c>
      <c r="AM261" s="1">
        <f t="shared" si="60"/>
        <v>9.31983384402462</v>
      </c>
      <c r="AN261" s="1" t="b">
        <f t="shared" si="61"/>
        <v>0</v>
      </c>
      <c r="AO261" s="1">
        <v>9.4879999999999995</v>
      </c>
    </row>
    <row r="262" spans="1:41">
      <c r="A262" s="7">
        <v>259</v>
      </c>
      <c r="B262" s="9" t="s">
        <v>77</v>
      </c>
      <c r="C262" s="9" t="s">
        <v>78</v>
      </c>
      <c r="D262" s="9" t="s">
        <v>75</v>
      </c>
      <c r="E262" s="9" t="s">
        <v>1</v>
      </c>
      <c r="F262" s="2" t="b">
        <f t="shared" si="55"/>
        <v>1</v>
      </c>
      <c r="G262" s="2" t="b">
        <f t="shared" si="68"/>
        <v>0</v>
      </c>
      <c r="H262" s="1" t="s">
        <v>298</v>
      </c>
      <c r="J262" s="3"/>
      <c r="M262" s="1">
        <f>PRODUCT(SUM(PRODUCT(R262,overview!$J$9),PRODUCT(W262,overview!$K$9),PRODUCT(AB262,overview!$L$9)),1/SUM(overview!$J$9:$L$9))</f>
        <v>0.8566341463414634</v>
      </c>
      <c r="N262" s="1">
        <f>PRODUCT(SUM(PRODUCT(S262,overview!$J$9),PRODUCT(X262,overview!$K$9),PRODUCT(AC262,overview!$L$9)),1/SUM(overview!$J$9:$L$9))</f>
        <v>2.1433658536585365</v>
      </c>
      <c r="O262" s="1">
        <f t="shared" si="64"/>
        <v>16.2</v>
      </c>
      <c r="P262" s="1">
        <f t="shared" si="65"/>
        <v>19.8</v>
      </c>
      <c r="Q262" s="1">
        <f t="shared" si="69"/>
        <v>0.48848277030529708</v>
      </c>
      <c r="R262" s="1">
        <v>0.59399999999999997</v>
      </c>
      <c r="S262" s="1">
        <v>2.4060000000000001</v>
      </c>
      <c r="T262" s="1">
        <v>9.1999999999999993</v>
      </c>
      <c r="U262" s="1">
        <v>13.8</v>
      </c>
      <c r="V262" s="1">
        <f t="shared" si="66"/>
        <v>0.37032418952618451</v>
      </c>
      <c r="W262" s="1">
        <v>1.01</v>
      </c>
      <c r="X262" s="1">
        <v>1.99</v>
      </c>
      <c r="Y262" s="1">
        <v>7</v>
      </c>
      <c r="Z262" s="1">
        <v>5</v>
      </c>
      <c r="AA262" s="1">
        <f t="shared" si="67"/>
        <v>0.36252692031586498</v>
      </c>
      <c r="AB262" s="1">
        <v>0.54600000000000004</v>
      </c>
      <c r="AC262" s="1">
        <v>2.4540000000000002</v>
      </c>
      <c r="AD262" s="1">
        <v>0</v>
      </c>
      <c r="AE262" s="1">
        <v>1</v>
      </c>
      <c r="AF262" s="1" t="e">
        <f t="shared" si="63"/>
        <v>#DIV/0!</v>
      </c>
      <c r="AH262" s="1">
        <f t="shared" si="56"/>
        <v>0.25409126009821004</v>
      </c>
      <c r="AI262" s="1">
        <f t="shared" si="57"/>
        <v>0.10699497019425376</v>
      </c>
      <c r="AJ262" s="1">
        <f t="shared" si="62"/>
        <v>0.37603505939338022</v>
      </c>
      <c r="AK262" s="1">
        <f t="shared" si="58"/>
        <v>19.580595125270779</v>
      </c>
      <c r="AL262" s="1" t="b">
        <f t="shared" si="59"/>
        <v>1</v>
      </c>
      <c r="AM262" s="1">
        <f t="shared" si="60"/>
        <v>7.3866955222394983</v>
      </c>
      <c r="AN262" s="1" t="b">
        <f t="shared" si="61"/>
        <v>0</v>
      </c>
      <c r="AO262" s="1">
        <v>9.4879999999999995</v>
      </c>
    </row>
    <row r="263" spans="1:41">
      <c r="A263" s="7">
        <v>260</v>
      </c>
      <c r="B263" s="9" t="s">
        <v>30</v>
      </c>
      <c r="C263" s="9" t="s">
        <v>31</v>
      </c>
      <c r="D263" s="9" t="s">
        <v>47</v>
      </c>
      <c r="E263" s="9" t="s">
        <v>48</v>
      </c>
      <c r="F263" s="2" t="b">
        <f t="shared" ref="F263:F326" si="70">AND(NOT(B263=D263),OR(B263="CAT",B263="CAC",B263="ATA",B263="ATT",B263="TTA",B263="ATG",B263="CCG",B263="AGA",B263="CGG",B263="AGG",B263="CGA",B263="CGC",B263="TCC",B263="ACG",B263="ACC",B263="GTA",B263="TGG",B263="TAT",D263="GAA",D263="GAT",D263="GAG",D263="AAG",D263="AAA",D263="CTA",D263="CTT",D263="CTC",D263="AAC",D263="CCA",D263="CCT",D263="CAG",D263="CAA",D263="CGT",D263="AGT",D263="AGC",D263="TCA",D263="TCT",D263="GTC"))</f>
        <v>0</v>
      </c>
      <c r="G263" s="2" t="b">
        <f t="shared" si="68"/>
        <v>1</v>
      </c>
      <c r="H263" s="1" t="s">
        <v>298</v>
      </c>
      <c r="J263" s="3"/>
      <c r="M263" s="1">
        <f>PRODUCT(SUM(PRODUCT(R263,overview!$J$9),PRODUCT(W263,overview!$K$9),PRODUCT(AB263,overview!$L$9)),1/SUM(overview!$J$9:$L$9))</f>
        <v>0.99419512195121951</v>
      </c>
      <c r="N263" s="1">
        <f>PRODUCT(SUM(PRODUCT(S263,overview!$J$9),PRODUCT(X263,overview!$K$9),PRODUCT(AC263,overview!$L$9)),1/SUM(overview!$J$9:$L$9))</f>
        <v>2.0058048780487807</v>
      </c>
      <c r="O263" s="1">
        <f t="shared" si="64"/>
        <v>20</v>
      </c>
      <c r="P263" s="1">
        <f t="shared" si="65"/>
        <v>11</v>
      </c>
      <c r="Q263" s="1">
        <f t="shared" si="69"/>
        <v>0.27261241761715993</v>
      </c>
      <c r="R263" s="1">
        <v>1</v>
      </c>
      <c r="S263" s="1">
        <v>2</v>
      </c>
      <c r="T263" s="1">
        <v>9</v>
      </c>
      <c r="U263" s="1">
        <v>0</v>
      </c>
      <c r="V263" s="1">
        <f t="shared" si="66"/>
        <v>0</v>
      </c>
      <c r="W263" s="1">
        <v>0.99199999999999999</v>
      </c>
      <c r="X263" s="1">
        <v>2.008</v>
      </c>
      <c r="Y263" s="1">
        <v>10.5</v>
      </c>
      <c r="Z263" s="1">
        <v>8.5</v>
      </c>
      <c r="AA263" s="1">
        <f t="shared" si="67"/>
        <v>0.39992411307152342</v>
      </c>
      <c r="AB263" s="1">
        <v>0.97</v>
      </c>
      <c r="AC263" s="1">
        <v>2.0299999999999998</v>
      </c>
      <c r="AD263" s="1">
        <v>0.5</v>
      </c>
      <c r="AE263" s="1">
        <v>2.5</v>
      </c>
      <c r="AF263" s="1">
        <f t="shared" si="63"/>
        <v>2.3891625615763545</v>
      </c>
      <c r="AH263" s="1">
        <f t="shared" si="56"/>
        <v>0.22846022784218084</v>
      </c>
      <c r="AI263" s="1">
        <f t="shared" si="57"/>
        <v>0.11601927002422373</v>
      </c>
      <c r="AJ263" s="1">
        <f t="shared" si="62"/>
        <v>0.25442147689392924</v>
      </c>
      <c r="AK263" s="1">
        <f t="shared" si="58"/>
        <v>8.0036851568013248</v>
      </c>
      <c r="AL263" s="1" t="b">
        <f t="shared" si="59"/>
        <v>0</v>
      </c>
      <c r="AM263" s="1">
        <f t="shared" si="60"/>
        <v>5.4171261439184963</v>
      </c>
      <c r="AN263" s="1" t="b">
        <f t="shared" si="61"/>
        <v>0</v>
      </c>
      <c r="AO263" s="1">
        <v>9.4879999999999995</v>
      </c>
    </row>
    <row r="264" spans="1:41">
      <c r="A264" s="7">
        <v>261</v>
      </c>
      <c r="B264" s="9" t="s">
        <v>60</v>
      </c>
      <c r="C264" s="9" t="s">
        <v>61</v>
      </c>
      <c r="D264" s="9" t="s">
        <v>83</v>
      </c>
      <c r="E264" s="9" t="s">
        <v>61</v>
      </c>
      <c r="F264" s="2" t="b">
        <f t="shared" si="70"/>
        <v>0</v>
      </c>
      <c r="G264" s="2" t="b">
        <f t="shared" si="68"/>
        <v>0</v>
      </c>
      <c r="H264" s="1" t="s">
        <v>298</v>
      </c>
      <c r="J264" s="3"/>
      <c r="M264" s="1">
        <f>PRODUCT(SUM(PRODUCT(R264,overview!$J$9),PRODUCT(W264,overview!$K$9),PRODUCT(AB264,overview!$L$9)),1/SUM(overview!$J$9:$L$9))</f>
        <v>0.96131707317073178</v>
      </c>
      <c r="N264" s="1">
        <f>PRODUCT(SUM(PRODUCT(S264,overview!$J$9),PRODUCT(X264,overview!$K$9),PRODUCT(AC264,overview!$L$9)),1/SUM(overview!$J$9:$L$9))</f>
        <v>2.0386829268292685</v>
      </c>
      <c r="O264" s="1">
        <f t="shared" si="64"/>
        <v>16</v>
      </c>
      <c r="P264" s="1">
        <f t="shared" si="65"/>
        <v>8</v>
      </c>
      <c r="Q264" s="1">
        <f t="shared" si="69"/>
        <v>0.23576914794343548</v>
      </c>
      <c r="R264" s="1">
        <v>1</v>
      </c>
      <c r="S264" s="1">
        <v>2</v>
      </c>
      <c r="T264" s="1">
        <v>7</v>
      </c>
      <c r="U264" s="1">
        <v>3</v>
      </c>
      <c r="V264" s="1">
        <f t="shared" si="66"/>
        <v>0.21428571428571427</v>
      </c>
      <c r="W264" s="1">
        <v>0.93899999999999995</v>
      </c>
      <c r="X264" s="1">
        <v>2.0609999999999999</v>
      </c>
      <c r="Y264" s="1">
        <v>8</v>
      </c>
      <c r="Z264" s="1">
        <v>5</v>
      </c>
      <c r="AA264" s="1">
        <f t="shared" si="67"/>
        <v>0.28475254730713245</v>
      </c>
      <c r="AB264" s="1">
        <v>1</v>
      </c>
      <c r="AC264" s="1">
        <v>2</v>
      </c>
      <c r="AD264" s="1">
        <v>1</v>
      </c>
      <c r="AE264" s="1">
        <v>0</v>
      </c>
      <c r="AF264" s="1">
        <f t="shared" si="63"/>
        <v>0</v>
      </c>
      <c r="AH264" s="1">
        <f t="shared" ref="AH264:AH327" si="71">(SUM(Z260:Z270)*SUM(W260:W270))/(SUM(Y260:Y270)*SUM(X260:X270))</f>
        <v>0.25368139223560904</v>
      </c>
      <c r="AI264" s="1">
        <f t="shared" ref="AI264:AI327" si="72">(SUM(U260:U270)*SUM(R260:R270))/(SUM(T260:T270)*SUM(S260:S270))</f>
        <v>0.11863307699329823</v>
      </c>
      <c r="AJ264" s="1">
        <f t="shared" si="62"/>
        <v>0.26843208920411055</v>
      </c>
      <c r="AK264" s="1">
        <f t="shared" si="58"/>
        <v>5.3624985410217105</v>
      </c>
      <c r="AL264" s="1" t="b">
        <f t="shared" si="59"/>
        <v>0</v>
      </c>
      <c r="AM264" s="1">
        <f t="shared" si="60"/>
        <v>3.9885397976474226</v>
      </c>
      <c r="AN264" s="1" t="b">
        <f t="shared" si="61"/>
        <v>0</v>
      </c>
      <c r="AO264" s="1">
        <v>9.4879999999999995</v>
      </c>
    </row>
    <row r="265" spans="1:41">
      <c r="A265" s="7">
        <v>262</v>
      </c>
      <c r="B265" s="9" t="s">
        <v>60</v>
      </c>
      <c r="C265" s="9" t="s">
        <v>61</v>
      </c>
      <c r="D265" s="9" t="s">
        <v>60</v>
      </c>
      <c r="E265" s="9" t="s">
        <v>61</v>
      </c>
      <c r="F265" s="2" t="b">
        <f t="shared" si="70"/>
        <v>0</v>
      </c>
      <c r="G265" s="2" t="b">
        <f t="shared" si="68"/>
        <v>0</v>
      </c>
      <c r="H265" s="1" t="s">
        <v>298</v>
      </c>
      <c r="J265" s="3"/>
      <c r="M265" s="1">
        <f>PRODUCT(SUM(PRODUCT(R265,overview!$J$9),PRODUCT(W265,overview!$K$9),PRODUCT(AB265,overview!$L$9)),1/SUM(overview!$J$9:$L$9))</f>
        <v>0.9499024390243902</v>
      </c>
      <c r="N265" s="1">
        <f>PRODUCT(SUM(PRODUCT(S265,overview!$J$9),PRODUCT(X265,overview!$K$9),PRODUCT(AC265,overview!$L$9)),1/SUM(overview!$J$9:$L$9))</f>
        <v>2.05009756097561</v>
      </c>
      <c r="O265" s="1">
        <f t="shared" si="64"/>
        <v>16.5</v>
      </c>
      <c r="P265" s="1">
        <f t="shared" si="65"/>
        <v>8.5</v>
      </c>
      <c r="Q265" s="1">
        <f t="shared" si="69"/>
        <v>0.23869287492672453</v>
      </c>
      <c r="R265" s="1">
        <v>1</v>
      </c>
      <c r="S265" s="1">
        <v>2</v>
      </c>
      <c r="T265" s="1">
        <v>10</v>
      </c>
      <c r="U265" s="1">
        <v>0</v>
      </c>
      <c r="V265" s="1">
        <f t="shared" si="66"/>
        <v>0</v>
      </c>
      <c r="W265" s="1">
        <v>0.92100000000000004</v>
      </c>
      <c r="X265" s="1">
        <v>2.0790000000000002</v>
      </c>
      <c r="Y265" s="1">
        <v>6.5</v>
      </c>
      <c r="Z265" s="1">
        <v>8.5</v>
      </c>
      <c r="AA265" s="1">
        <f t="shared" si="67"/>
        <v>0.57930957930957938</v>
      </c>
      <c r="AB265" s="1">
        <v>1</v>
      </c>
      <c r="AC265" s="1">
        <v>2</v>
      </c>
      <c r="AD265" s="1">
        <v>0</v>
      </c>
      <c r="AE265" s="1">
        <v>0</v>
      </c>
      <c r="AF265" s="1" t="e">
        <f t="shared" si="63"/>
        <v>#DIV/0!</v>
      </c>
      <c r="AH265" s="1">
        <f t="shared" si="71"/>
        <v>0.26612984739493939</v>
      </c>
      <c r="AI265" s="1">
        <f t="shared" si="72"/>
        <v>0.12403300093698469</v>
      </c>
      <c r="AJ265" s="1">
        <f t="shared" si="62"/>
        <v>0.24002397735808967</v>
      </c>
      <c r="AK265" s="1">
        <f t="shared" si="58"/>
        <v>4.0755171720602288</v>
      </c>
      <c r="AL265" s="1" t="b">
        <f t="shared" si="59"/>
        <v>0</v>
      </c>
      <c r="AM265" s="1">
        <f t="shared" si="60"/>
        <v>5.299521989485096</v>
      </c>
      <c r="AN265" s="1" t="b">
        <f t="shared" si="61"/>
        <v>0</v>
      </c>
      <c r="AO265" s="1">
        <v>9.4879999999999995</v>
      </c>
    </row>
    <row r="266" spans="1:41">
      <c r="A266" s="7">
        <v>263</v>
      </c>
      <c r="B266" s="9" t="s">
        <v>89</v>
      </c>
      <c r="C266" s="9" t="s">
        <v>70</v>
      </c>
      <c r="D266" s="9" t="s">
        <v>89</v>
      </c>
      <c r="E266" s="9" t="s">
        <v>70</v>
      </c>
      <c r="F266" s="2" t="b">
        <f t="shared" si="70"/>
        <v>0</v>
      </c>
      <c r="G266" s="2" t="b">
        <f t="shared" si="68"/>
        <v>0</v>
      </c>
      <c r="H266" s="1" t="s">
        <v>298</v>
      </c>
      <c r="J266" s="3"/>
      <c r="M266" s="1">
        <f>PRODUCT(SUM(PRODUCT(R266,overview!$J$9),PRODUCT(W266,overview!$K$9),PRODUCT(AB266,overview!$L$9)),1/SUM(overview!$J$9:$L$9))</f>
        <v>0.9993658536585367</v>
      </c>
      <c r="N266" s="1">
        <f>PRODUCT(SUM(PRODUCT(S266,overview!$J$9),PRODUCT(X266,overview!$K$9),PRODUCT(AC266,overview!$L$9)),1/SUM(overview!$J$9:$L$9))</f>
        <v>2.0006341463414632</v>
      </c>
      <c r="O266" s="1">
        <f t="shared" si="64"/>
        <v>8</v>
      </c>
      <c r="P266" s="1">
        <f t="shared" si="65"/>
        <v>9</v>
      </c>
      <c r="Q266" s="1">
        <f t="shared" si="69"/>
        <v>0.56196510862409488</v>
      </c>
      <c r="R266" s="1">
        <v>1</v>
      </c>
      <c r="S266" s="1">
        <v>2</v>
      </c>
      <c r="T266" s="1">
        <v>4</v>
      </c>
      <c r="U266" s="1">
        <v>0</v>
      </c>
      <c r="V266" s="1">
        <f t="shared" si="66"/>
        <v>0</v>
      </c>
      <c r="W266" s="1">
        <v>0.999</v>
      </c>
      <c r="X266" s="1">
        <v>2.0009999999999999</v>
      </c>
      <c r="Y266" s="1">
        <v>4</v>
      </c>
      <c r="Z266" s="1">
        <v>9</v>
      </c>
      <c r="AA266" s="1">
        <f t="shared" si="67"/>
        <v>1.1233133433283358</v>
      </c>
      <c r="AB266" s="1">
        <v>1</v>
      </c>
      <c r="AC266" s="1">
        <v>2</v>
      </c>
      <c r="AD266" s="1">
        <v>0</v>
      </c>
      <c r="AE266" s="1">
        <v>0</v>
      </c>
      <c r="AF266" s="1" t="e">
        <f t="shared" si="63"/>
        <v>#DIV/0!</v>
      </c>
      <c r="AH266" s="1">
        <f t="shared" si="71"/>
        <v>0.26750244679442803</v>
      </c>
      <c r="AI266" s="1">
        <f t="shared" si="72"/>
        <v>0.12041884064839589</v>
      </c>
      <c r="AJ266" s="1">
        <f t="shared" si="62"/>
        <v>0.24002397735808967</v>
      </c>
      <c r="AK266" s="1">
        <f t="shared" si="58"/>
        <v>2.0346362597616459</v>
      </c>
      <c r="AL266" s="1" t="b">
        <f t="shared" si="59"/>
        <v>0</v>
      </c>
      <c r="AM266" s="1">
        <f t="shared" si="60"/>
        <v>6.3294510985144603</v>
      </c>
      <c r="AN266" s="1" t="b">
        <f t="shared" si="61"/>
        <v>0</v>
      </c>
      <c r="AO266" s="1">
        <v>9.4879999999999995</v>
      </c>
    </row>
    <row r="267" spans="1:41">
      <c r="A267" s="7">
        <v>264</v>
      </c>
      <c r="B267" s="9" t="s">
        <v>28</v>
      </c>
      <c r="C267" s="9" t="s">
        <v>29</v>
      </c>
      <c r="D267" s="9" t="s">
        <v>40</v>
      </c>
      <c r="E267" s="9" t="s">
        <v>29</v>
      </c>
      <c r="F267" s="2" t="b">
        <f t="shared" si="70"/>
        <v>1</v>
      </c>
      <c r="G267" s="2" t="b">
        <f t="shared" si="68"/>
        <v>1</v>
      </c>
      <c r="H267" s="1" t="s">
        <v>298</v>
      </c>
      <c r="J267" s="3"/>
      <c r="M267" s="1">
        <f>PRODUCT(SUM(PRODUCT(R267,overview!$J$9),PRODUCT(W267,overview!$K$9),PRODUCT(AB267,overview!$L$9)),1/SUM(overview!$J$9:$L$9))</f>
        <v>0.85685365853658535</v>
      </c>
      <c r="N267" s="1">
        <f>PRODUCT(SUM(PRODUCT(S267,overview!$J$9),PRODUCT(X267,overview!$K$9),PRODUCT(AC267,overview!$L$9)),1/SUM(overview!$J$9:$L$9))</f>
        <v>2.1431463414634147</v>
      </c>
      <c r="O267" s="1">
        <f t="shared" si="64"/>
        <v>14.5</v>
      </c>
      <c r="P267" s="1">
        <f t="shared" si="65"/>
        <v>11.5</v>
      </c>
      <c r="Q267" s="1">
        <f t="shared" si="69"/>
        <v>0.31709154811570989</v>
      </c>
      <c r="R267" s="1">
        <v>0.71599999999999997</v>
      </c>
      <c r="S267" s="1">
        <v>2.2839999999999998</v>
      </c>
      <c r="T267" s="1">
        <v>5.5</v>
      </c>
      <c r="U267" s="1">
        <v>3.5</v>
      </c>
      <c r="V267" s="1">
        <f t="shared" si="66"/>
        <v>0.19949052698614872</v>
      </c>
      <c r="W267" s="1">
        <v>0.94</v>
      </c>
      <c r="X267" s="1">
        <v>2.06</v>
      </c>
      <c r="Y267" s="1">
        <v>8</v>
      </c>
      <c r="Z267" s="1">
        <v>8</v>
      </c>
      <c r="AA267" s="1">
        <f t="shared" si="67"/>
        <v>0.45631067961165045</v>
      </c>
      <c r="AB267" s="1">
        <v>0.66700000000000004</v>
      </c>
      <c r="AC267" s="1">
        <v>2.3330000000000002</v>
      </c>
      <c r="AD267" s="1">
        <v>1</v>
      </c>
      <c r="AE267" s="1">
        <v>0</v>
      </c>
      <c r="AF267" s="1">
        <f t="shared" si="63"/>
        <v>0</v>
      </c>
      <c r="AH267" s="1">
        <f t="shared" si="71"/>
        <v>0.26284665753659164</v>
      </c>
      <c r="AI267" s="1">
        <f t="shared" si="72"/>
        <v>5.0381055641980553E-2</v>
      </c>
      <c r="AJ267" s="1">
        <f t="shared" si="62"/>
        <v>0.18353519884913458</v>
      </c>
      <c r="AK267" s="1">
        <f t="shared" ref="AK267:AK330" si="73">(((SUM(AJ265:AJ269))-(SUM(AI265:AI269)))^2)/(AVERAGE(AI265:AI269))</f>
        <v>0.72709703249169977</v>
      </c>
      <c r="AL267" s="1" t="b">
        <f t="shared" ref="AL267:AL330" si="74">IF(AK267&gt;AO267, TRUE, FALSE)</f>
        <v>0</v>
      </c>
      <c r="AM267" s="1">
        <f t="shared" ref="AM267:AM330" si="75">(((SUM(AH265:AH269))-(SUM(AI265:AI269)))^2)/(AVERAGE(AI265:AI269))</f>
        <v>7.7643019164469784</v>
      </c>
      <c r="AN267" s="1" t="b">
        <f t="shared" ref="AN267:AN330" si="76">IF(AM267&gt;AO267, TRUE, FALSE)</f>
        <v>0</v>
      </c>
      <c r="AO267" s="1">
        <v>9.4879999999999995</v>
      </c>
    </row>
    <row r="268" spans="1:41">
      <c r="A268" s="7">
        <v>265</v>
      </c>
      <c r="B268" s="9" t="s">
        <v>58</v>
      </c>
      <c r="C268" s="9" t="s">
        <v>59</v>
      </c>
      <c r="D268" s="9" t="s">
        <v>58</v>
      </c>
      <c r="E268" s="9" t="s">
        <v>59</v>
      </c>
      <c r="F268" s="2" t="b">
        <f t="shared" si="70"/>
        <v>0</v>
      </c>
      <c r="G268" s="2" t="b">
        <f t="shared" si="68"/>
        <v>0</v>
      </c>
      <c r="H268" s="1" t="s">
        <v>298</v>
      </c>
      <c r="J268" s="3"/>
      <c r="M268" s="1">
        <f>PRODUCT(SUM(PRODUCT(R268,overview!$J$9),PRODUCT(W268,overview!$K$9),PRODUCT(AB268,overview!$L$9)),1/SUM(overview!$J$9:$L$9))</f>
        <v>0.37173170731707317</v>
      </c>
      <c r="N268" s="1">
        <f>PRODUCT(SUM(PRODUCT(S268,overview!$J$9),PRODUCT(X268,overview!$K$9),PRODUCT(AC268,overview!$L$9)),1/SUM(overview!$J$9:$L$9))</f>
        <v>2.6282682926829271</v>
      </c>
      <c r="O268" s="1">
        <f t="shared" si="64"/>
        <v>6</v>
      </c>
      <c r="P268" s="1">
        <f t="shared" si="65"/>
        <v>2</v>
      </c>
      <c r="Q268" s="1">
        <f t="shared" si="69"/>
        <v>4.7145327381780948E-2</v>
      </c>
      <c r="R268" s="1">
        <v>0.371</v>
      </c>
      <c r="S268" s="1">
        <v>2.629</v>
      </c>
      <c r="T268" s="1">
        <v>0</v>
      </c>
      <c r="U268" s="1">
        <v>1</v>
      </c>
      <c r="V268" s="1" t="e">
        <f t="shared" si="66"/>
        <v>#DIV/0!</v>
      </c>
      <c r="W268" s="1">
        <v>0.372</v>
      </c>
      <c r="X268" s="1">
        <v>2.6280000000000001</v>
      </c>
      <c r="Y268" s="1">
        <v>6</v>
      </c>
      <c r="Z268" s="1">
        <v>1</v>
      </c>
      <c r="AA268" s="1">
        <f t="shared" si="67"/>
        <v>2.3592085235920851E-2</v>
      </c>
      <c r="AB268" s="1">
        <v>0.375</v>
      </c>
      <c r="AC268" s="1">
        <v>2.625</v>
      </c>
      <c r="AD268" s="1">
        <v>0</v>
      </c>
      <c r="AE268" s="1">
        <v>0</v>
      </c>
      <c r="AF268" s="1" t="e">
        <f t="shared" si="63"/>
        <v>#DIV/0!</v>
      </c>
      <c r="AH268" s="1">
        <f t="shared" si="71"/>
        <v>0.22181949981877486</v>
      </c>
      <c r="AI268" s="1">
        <f t="shared" si="72"/>
        <v>7.3429940221308346E-2</v>
      </c>
      <c r="AJ268" s="1">
        <f t="shared" si="62"/>
        <v>0</v>
      </c>
      <c r="AK268" s="1">
        <f t="shared" si="73"/>
        <v>0.24563871023577361</v>
      </c>
      <c r="AL268" s="1" t="b">
        <f t="shared" si="74"/>
        <v>0</v>
      </c>
      <c r="AM268" s="1">
        <f t="shared" si="75"/>
        <v>9.1857268442069309</v>
      </c>
      <c r="AN268" s="1" t="b">
        <f t="shared" si="76"/>
        <v>0</v>
      </c>
      <c r="AO268" s="1">
        <v>9.4879999999999995</v>
      </c>
    </row>
    <row r="269" spans="1:41">
      <c r="A269" s="7">
        <v>266</v>
      </c>
      <c r="B269" s="9" t="s">
        <v>47</v>
      </c>
      <c r="C269" s="9" t="s">
        <v>48</v>
      </c>
      <c r="D269" s="9" t="s">
        <v>62</v>
      </c>
      <c r="E269" s="9" t="s">
        <v>48</v>
      </c>
      <c r="F269" s="2" t="b">
        <f t="shared" si="70"/>
        <v>1</v>
      </c>
      <c r="G269" s="2" t="b">
        <f t="shared" si="68"/>
        <v>0</v>
      </c>
      <c r="H269" s="1" t="s">
        <v>298</v>
      </c>
      <c r="J269" s="3"/>
      <c r="M269" s="1">
        <f>PRODUCT(SUM(PRODUCT(R269,overview!$J$9),PRODUCT(W269,overview!$K$9),PRODUCT(AB269,overview!$L$9)),1/SUM(overview!$J$9:$L$9))</f>
        <v>1.0848536585365851</v>
      </c>
      <c r="N269" s="1">
        <f>PRODUCT(SUM(PRODUCT(S269,overview!$J$9),PRODUCT(X269,overview!$K$9),PRODUCT(AC269,overview!$L$9)),1/SUM(overview!$J$9:$L$9))</f>
        <v>1.9151463414634147</v>
      </c>
      <c r="O269" s="1">
        <f t="shared" si="64"/>
        <v>22</v>
      </c>
      <c r="P269" s="1">
        <f t="shared" si="65"/>
        <v>1</v>
      </c>
      <c r="Q269" s="1">
        <f t="shared" si="69"/>
        <v>2.5748178541698745E-2</v>
      </c>
      <c r="R269" s="1">
        <v>1.004</v>
      </c>
      <c r="S269" s="1">
        <v>1.996</v>
      </c>
      <c r="T269" s="1">
        <v>8</v>
      </c>
      <c r="U269" s="1">
        <v>1</v>
      </c>
      <c r="V269" s="1">
        <f t="shared" si="66"/>
        <v>6.2875751503006005E-2</v>
      </c>
      <c r="W269" s="1">
        <v>1.1259999999999999</v>
      </c>
      <c r="X269" s="1">
        <v>1.8740000000000001</v>
      </c>
      <c r="Y269" s="1">
        <v>12</v>
      </c>
      <c r="Z269" s="1">
        <v>0</v>
      </c>
      <c r="AA269" s="1">
        <f t="shared" si="67"/>
        <v>0</v>
      </c>
      <c r="AB269" s="1">
        <v>1.147</v>
      </c>
      <c r="AC269" s="1">
        <v>1.853</v>
      </c>
      <c r="AD269" s="1">
        <v>2</v>
      </c>
      <c r="AE269" s="1">
        <v>0</v>
      </c>
      <c r="AF269" s="1">
        <f t="shared" si="63"/>
        <v>0</v>
      </c>
      <c r="AH269" s="1">
        <f t="shared" si="71"/>
        <v>0.20390478146176566</v>
      </c>
      <c r="AI269" s="1">
        <f t="shared" si="72"/>
        <v>4.8993079027635E-2</v>
      </c>
      <c r="AJ269" s="1">
        <f t="shared" si="62"/>
        <v>0</v>
      </c>
      <c r="AK269" s="1">
        <f t="shared" si="73"/>
        <v>8.4973418903112094E-4</v>
      </c>
      <c r="AL269" s="1" t="b">
        <f t="shared" si="74"/>
        <v>0</v>
      </c>
      <c r="AM269" s="1">
        <f t="shared" si="75"/>
        <v>9.7990466974281443</v>
      </c>
      <c r="AN269" s="1" t="b">
        <f t="shared" si="76"/>
        <v>1</v>
      </c>
      <c r="AO269" s="1">
        <v>9.4879999999999995</v>
      </c>
    </row>
    <row r="270" spans="1:41">
      <c r="A270" s="7">
        <v>267</v>
      </c>
      <c r="B270" s="9" t="s">
        <v>49</v>
      </c>
      <c r="C270" s="9" t="s">
        <v>50</v>
      </c>
      <c r="D270" s="9" t="s">
        <v>49</v>
      </c>
      <c r="E270" s="9" t="s">
        <v>50</v>
      </c>
      <c r="F270" s="2" t="b">
        <f t="shared" si="70"/>
        <v>0</v>
      </c>
      <c r="G270" s="2" t="b">
        <f t="shared" si="68"/>
        <v>0</v>
      </c>
      <c r="H270" s="1" t="s">
        <v>298</v>
      </c>
      <c r="J270" s="3"/>
      <c r="M270" s="1">
        <f>PRODUCT(SUM(PRODUCT(R270,overview!$J$9),PRODUCT(W270,overview!$K$9),PRODUCT(AB270,overview!$L$9)),1/SUM(overview!$J$9:$L$9))</f>
        <v>0.35392682926829272</v>
      </c>
      <c r="N270" s="1">
        <f>PRODUCT(SUM(PRODUCT(S270,overview!$J$9),PRODUCT(X270,overview!$K$9),PRODUCT(AC270,overview!$L$9)),1/SUM(overview!$J$9:$L$9))</f>
        <v>2.6460731707317073</v>
      </c>
      <c r="O270" s="1">
        <f t="shared" si="64"/>
        <v>6</v>
      </c>
      <c r="P270" s="1">
        <f t="shared" si="65"/>
        <v>5</v>
      </c>
      <c r="Q270" s="1">
        <f t="shared" si="69"/>
        <v>0.11146291329074837</v>
      </c>
      <c r="R270" s="1">
        <v>0.33300000000000002</v>
      </c>
      <c r="S270" s="1">
        <v>2.6669999999999998</v>
      </c>
      <c r="T270" s="1">
        <v>2</v>
      </c>
      <c r="U270" s="1">
        <v>0</v>
      </c>
      <c r="V270" s="1">
        <f t="shared" si="66"/>
        <v>0</v>
      </c>
      <c r="W270" s="1">
        <v>0.36599999999999999</v>
      </c>
      <c r="X270" s="1">
        <v>2.6339999999999999</v>
      </c>
      <c r="Y270" s="1">
        <v>4</v>
      </c>
      <c r="Z270" s="1">
        <v>5</v>
      </c>
      <c r="AA270" s="1">
        <f t="shared" si="67"/>
        <v>0.17369020501138951</v>
      </c>
      <c r="AB270" s="1">
        <v>0.33300000000000002</v>
      </c>
      <c r="AC270" s="1">
        <v>2.6669999999999998</v>
      </c>
      <c r="AD270" s="1">
        <v>0</v>
      </c>
      <c r="AE270" s="1">
        <v>0</v>
      </c>
      <c r="AF270" s="1" t="e">
        <f t="shared" si="63"/>
        <v>#DIV/0!</v>
      </c>
      <c r="AH270" s="1">
        <f t="shared" si="71"/>
        <v>0.18096358687321076</v>
      </c>
      <c r="AI270" s="1">
        <f t="shared" si="72"/>
        <v>4.9880395460919345E-2</v>
      </c>
      <c r="AJ270" s="1">
        <f t="shared" si="62"/>
        <v>4.937437379127152E-2</v>
      </c>
      <c r="AK270" s="1">
        <f t="shared" si="73"/>
        <v>0.23444758890704048</v>
      </c>
      <c r="AL270" s="1" t="b">
        <f t="shared" si="74"/>
        <v>0</v>
      </c>
      <c r="AM270" s="1">
        <f t="shared" si="75"/>
        <v>6.6784808376798397</v>
      </c>
      <c r="AN270" s="1" t="b">
        <f t="shared" si="76"/>
        <v>0</v>
      </c>
      <c r="AO270" s="1">
        <v>9.4879999999999995</v>
      </c>
    </row>
    <row r="271" spans="1:41">
      <c r="A271" s="7">
        <v>268</v>
      </c>
      <c r="B271" s="9" t="s">
        <v>120</v>
      </c>
      <c r="C271" s="9" t="s">
        <v>46</v>
      </c>
      <c r="D271" s="9" t="s">
        <v>45</v>
      </c>
      <c r="E271" s="9" t="s">
        <v>46</v>
      </c>
      <c r="F271" s="2" t="b">
        <f t="shared" si="70"/>
        <v>0</v>
      </c>
      <c r="G271" s="2" t="b">
        <f t="shared" si="68"/>
        <v>0</v>
      </c>
      <c r="H271" s="1" t="s">
        <v>298</v>
      </c>
      <c r="M271" s="1">
        <f>PRODUCT(SUM(PRODUCT(R271,overview!$J$9),PRODUCT(W271,overview!$K$9),PRODUCT(AB271,overview!$L$9)),1/SUM(overview!$J$9:$L$9))</f>
        <v>1.0045853658536585</v>
      </c>
      <c r="N271" s="1">
        <f>PRODUCT(SUM(PRODUCT(S271,overview!$J$9),PRODUCT(X271,overview!$K$9),PRODUCT(AC271,overview!$L$9)),1/SUM(overview!$J$9:$L$9))</f>
        <v>1.9954146341463415</v>
      </c>
      <c r="O271" s="1">
        <f t="shared" si="64"/>
        <v>14</v>
      </c>
      <c r="P271" s="1">
        <f t="shared" si="65"/>
        <v>0</v>
      </c>
      <c r="Q271" s="1">
        <f t="shared" si="69"/>
        <v>0</v>
      </c>
      <c r="R271" s="1">
        <v>1.006</v>
      </c>
      <c r="S271" s="1">
        <v>1.994</v>
      </c>
      <c r="T271" s="1">
        <v>8</v>
      </c>
      <c r="U271" s="1">
        <v>0</v>
      </c>
      <c r="V271" s="1">
        <f t="shared" si="66"/>
        <v>0</v>
      </c>
      <c r="W271" s="1">
        <v>1.004</v>
      </c>
      <c r="X271" s="1">
        <v>1.996</v>
      </c>
      <c r="Y271" s="1">
        <v>5</v>
      </c>
      <c r="Z271" s="1">
        <v>0</v>
      </c>
      <c r="AA271" s="1">
        <f t="shared" si="67"/>
        <v>0</v>
      </c>
      <c r="AB271" s="1">
        <v>1</v>
      </c>
      <c r="AC271" s="1">
        <v>2</v>
      </c>
      <c r="AD271" s="1">
        <v>1</v>
      </c>
      <c r="AE271" s="1">
        <v>0</v>
      </c>
      <c r="AF271" s="1">
        <f t="shared" si="63"/>
        <v>0</v>
      </c>
      <c r="AH271" s="1">
        <f t="shared" si="71"/>
        <v>0.1232010435968931</v>
      </c>
      <c r="AI271" s="1">
        <f t="shared" si="72"/>
        <v>4.5319267217417164E-2</v>
      </c>
      <c r="AJ271" s="1">
        <f t="shared" si="62"/>
        <v>4.1842971321109548E-2</v>
      </c>
      <c r="AK271" s="1">
        <f t="shared" si="73"/>
        <v>1.3969370353678299E-2</v>
      </c>
      <c r="AL271" s="1" t="b">
        <f t="shared" si="74"/>
        <v>0</v>
      </c>
      <c r="AM271" s="1">
        <f t="shared" si="75"/>
        <v>5.6369926045801275</v>
      </c>
      <c r="AN271" s="1" t="b">
        <f t="shared" si="76"/>
        <v>0</v>
      </c>
      <c r="AO271" s="1">
        <v>9.4879999999999995</v>
      </c>
    </row>
    <row r="272" spans="1:41">
      <c r="A272" s="7">
        <v>269</v>
      </c>
      <c r="B272" s="9" t="s">
        <v>89</v>
      </c>
      <c r="C272" s="9" t="s">
        <v>70</v>
      </c>
      <c r="D272" s="9" t="s">
        <v>89</v>
      </c>
      <c r="E272" s="9" t="s">
        <v>70</v>
      </c>
      <c r="F272" s="2" t="b">
        <f t="shared" si="70"/>
        <v>0</v>
      </c>
      <c r="G272" s="2" t="b">
        <f t="shared" si="68"/>
        <v>0</v>
      </c>
      <c r="H272" s="1" t="s">
        <v>298</v>
      </c>
      <c r="J272" s="3"/>
      <c r="M272" s="1">
        <f>PRODUCT(SUM(PRODUCT(R272,overview!$J$9),PRODUCT(W272,overview!$K$9),PRODUCT(AB272,overview!$L$9)),1/SUM(overview!$J$9:$L$9))</f>
        <v>0.9993658536585367</v>
      </c>
      <c r="N272" s="1">
        <f>PRODUCT(SUM(PRODUCT(S272,overview!$J$9),PRODUCT(X272,overview!$K$9),PRODUCT(AC272,overview!$L$9)),1/SUM(overview!$J$9:$L$9))</f>
        <v>2.0006341463414632</v>
      </c>
      <c r="O272" s="1">
        <f t="shared" si="64"/>
        <v>15</v>
      </c>
      <c r="P272" s="1">
        <f t="shared" si="65"/>
        <v>1</v>
      </c>
      <c r="Q272" s="1">
        <f t="shared" si="69"/>
        <v>3.330163606661303E-2</v>
      </c>
      <c r="R272" s="1">
        <v>1</v>
      </c>
      <c r="S272" s="1">
        <v>2</v>
      </c>
      <c r="T272" s="1">
        <v>7</v>
      </c>
      <c r="U272" s="1">
        <v>0</v>
      </c>
      <c r="V272" s="1">
        <f t="shared" si="66"/>
        <v>0</v>
      </c>
      <c r="W272" s="1">
        <v>0.999</v>
      </c>
      <c r="X272" s="1">
        <v>2.0009999999999999</v>
      </c>
      <c r="Y272" s="1">
        <v>8</v>
      </c>
      <c r="Z272" s="1">
        <v>1</v>
      </c>
      <c r="AA272" s="1">
        <f t="shared" si="67"/>
        <v>6.2406296851574214E-2</v>
      </c>
      <c r="AB272" s="1">
        <v>1</v>
      </c>
      <c r="AC272" s="1">
        <v>2</v>
      </c>
      <c r="AD272" s="1">
        <v>0</v>
      </c>
      <c r="AE272" s="1">
        <v>0</v>
      </c>
      <c r="AF272" s="1" t="e">
        <f t="shared" si="63"/>
        <v>#DIV/0!</v>
      </c>
      <c r="AH272" s="1">
        <f t="shared" si="71"/>
        <v>8.5589746178923121E-2</v>
      </c>
      <c r="AI272" s="1">
        <f t="shared" si="72"/>
        <v>2.6650880485191101E-2</v>
      </c>
      <c r="AJ272" s="1">
        <f t="shared" si="62"/>
        <v>4.6033464820687361E-2</v>
      </c>
      <c r="AK272" s="1">
        <f t="shared" si="73"/>
        <v>0.75825304530314153</v>
      </c>
      <c r="AL272" s="1" t="b">
        <f t="shared" si="74"/>
        <v>0</v>
      </c>
      <c r="AM272" s="1">
        <f t="shared" si="75"/>
        <v>4.6932507028756678</v>
      </c>
      <c r="AN272" s="1" t="b">
        <f t="shared" si="76"/>
        <v>0</v>
      </c>
      <c r="AO272" s="1">
        <v>9.4879999999999995</v>
      </c>
    </row>
    <row r="273" spans="1:41">
      <c r="A273" s="7">
        <v>270</v>
      </c>
      <c r="B273" s="9" t="s">
        <v>83</v>
      </c>
      <c r="C273" s="9" t="s">
        <v>61</v>
      </c>
      <c r="D273" s="9" t="s">
        <v>83</v>
      </c>
      <c r="E273" s="9" t="s">
        <v>61</v>
      </c>
      <c r="F273" s="2" t="b">
        <f t="shared" si="70"/>
        <v>0</v>
      </c>
      <c r="G273" s="2" t="b">
        <f t="shared" si="68"/>
        <v>0</v>
      </c>
      <c r="H273" s="1" t="s">
        <v>298</v>
      </c>
      <c r="J273" s="3"/>
      <c r="M273" s="1">
        <f>PRODUCT(SUM(PRODUCT(R273,overview!$J$9),PRODUCT(W273,overview!$K$9),PRODUCT(AB273,overview!$L$9)),1/SUM(overview!$J$9:$L$9))</f>
        <v>0.98478048780487804</v>
      </c>
      <c r="N273" s="1">
        <f>PRODUCT(SUM(PRODUCT(S273,overview!$J$9),PRODUCT(X273,overview!$K$9),PRODUCT(AC273,overview!$L$9)),1/SUM(overview!$J$9:$L$9))</f>
        <v>2.015219512195122</v>
      </c>
      <c r="O273" s="1">
        <f t="shared" si="64"/>
        <v>15</v>
      </c>
      <c r="P273" s="1">
        <f t="shared" si="65"/>
        <v>5</v>
      </c>
      <c r="Q273" s="1">
        <f t="shared" si="69"/>
        <v>0.16289052414149235</v>
      </c>
      <c r="R273" s="1">
        <v>1</v>
      </c>
      <c r="S273" s="1">
        <v>2</v>
      </c>
      <c r="T273" s="1">
        <v>7</v>
      </c>
      <c r="U273" s="1">
        <v>0</v>
      </c>
      <c r="V273" s="1">
        <f t="shared" si="66"/>
        <v>0</v>
      </c>
      <c r="W273" s="1">
        <v>0.97599999999999998</v>
      </c>
      <c r="X273" s="1">
        <v>2.024</v>
      </c>
      <c r="Y273" s="1">
        <v>8</v>
      </c>
      <c r="Z273" s="1">
        <v>5</v>
      </c>
      <c r="AA273" s="1">
        <f t="shared" si="67"/>
        <v>0.30138339920948615</v>
      </c>
      <c r="AB273" s="1">
        <v>1</v>
      </c>
      <c r="AC273" s="1">
        <v>2</v>
      </c>
      <c r="AD273" s="1">
        <v>0</v>
      </c>
      <c r="AE273" s="1">
        <v>0</v>
      </c>
      <c r="AF273" s="1" t="e">
        <f t="shared" si="63"/>
        <v>#DIV/0!</v>
      </c>
      <c r="AH273" s="1">
        <f t="shared" si="71"/>
        <v>9.1462329643812262E-2</v>
      </c>
      <c r="AI273" s="1">
        <f t="shared" si="72"/>
        <v>3.3868985940534634E-2</v>
      </c>
      <c r="AJ273" s="1">
        <f t="shared" si="62"/>
        <v>9.1377091377091407E-2</v>
      </c>
      <c r="AK273" s="1">
        <f t="shared" si="73"/>
        <v>1.9305915994478773</v>
      </c>
      <c r="AL273" s="1" t="b">
        <f t="shared" si="74"/>
        <v>0</v>
      </c>
      <c r="AM273" s="1">
        <f t="shared" si="75"/>
        <v>3.924193258460638</v>
      </c>
      <c r="AN273" s="1" t="b">
        <f t="shared" si="76"/>
        <v>0</v>
      </c>
      <c r="AO273" s="1">
        <v>9.4879999999999995</v>
      </c>
    </row>
    <row r="274" spans="1:41">
      <c r="A274" s="7">
        <v>271</v>
      </c>
      <c r="B274" s="9" t="s">
        <v>36</v>
      </c>
      <c r="C274" s="9" t="s">
        <v>37</v>
      </c>
      <c r="D274" s="9" t="s">
        <v>67</v>
      </c>
      <c r="E274" s="9" t="s">
        <v>37</v>
      </c>
      <c r="F274" s="2" t="b">
        <f t="shared" si="70"/>
        <v>0</v>
      </c>
      <c r="G274" s="2" t="b">
        <f t="shared" si="68"/>
        <v>1</v>
      </c>
      <c r="H274" s="1" t="s">
        <v>298</v>
      </c>
      <c r="J274" s="4"/>
      <c r="M274" s="1">
        <f>PRODUCT(SUM(PRODUCT(R274,overview!$J$9),PRODUCT(W274,overview!$K$9),PRODUCT(AB274,overview!$L$9)),1/SUM(overview!$J$9:$L$9))</f>
        <v>0.91112195121951223</v>
      </c>
      <c r="N274" s="1">
        <f>PRODUCT(SUM(PRODUCT(S274,overview!$J$9),PRODUCT(X274,overview!$K$9),PRODUCT(AC274,overview!$L$9)),1/SUM(overview!$J$9:$L$9))</f>
        <v>2.0888780487804879</v>
      </c>
      <c r="O274" s="1">
        <f t="shared" si="64"/>
        <v>14</v>
      </c>
      <c r="P274" s="1">
        <f t="shared" si="65"/>
        <v>3</v>
      </c>
      <c r="Q274" s="1">
        <f t="shared" si="69"/>
        <v>9.3466642646970508E-2</v>
      </c>
      <c r="R274" s="1">
        <v>0.98299999999999998</v>
      </c>
      <c r="S274" s="1">
        <v>2.0169999999999999</v>
      </c>
      <c r="T274" s="1">
        <v>4</v>
      </c>
      <c r="U274" s="1">
        <v>3</v>
      </c>
      <c r="V274" s="1">
        <f t="shared" si="66"/>
        <v>0.36551809618244918</v>
      </c>
      <c r="W274" s="1">
        <v>0.86199999999999999</v>
      </c>
      <c r="X274" s="1">
        <v>2.1379999999999999</v>
      </c>
      <c r="Y274" s="1">
        <v>8</v>
      </c>
      <c r="Z274" s="1">
        <v>0</v>
      </c>
      <c r="AA274" s="1">
        <f t="shared" si="67"/>
        <v>0</v>
      </c>
      <c r="AB274" s="1">
        <v>1.1819999999999999</v>
      </c>
      <c r="AC274" s="1">
        <v>1.8180000000000001</v>
      </c>
      <c r="AD274" s="1">
        <v>2</v>
      </c>
      <c r="AE274" s="1">
        <v>0</v>
      </c>
      <c r="AF274" s="1">
        <f t="shared" si="63"/>
        <v>0</v>
      </c>
      <c r="AH274" s="1">
        <f t="shared" si="71"/>
        <v>0.13452225405023274</v>
      </c>
      <c r="AI274" s="1">
        <f t="shared" si="72"/>
        <v>3.5907607681219068E-2</v>
      </c>
      <c r="AJ274" s="1">
        <f t="shared" si="62"/>
        <v>0.13347026528966868</v>
      </c>
      <c r="AK274" s="1">
        <f t="shared" si="73"/>
        <v>3.4487840806163961</v>
      </c>
      <c r="AL274" s="1" t="b">
        <f t="shared" si="74"/>
        <v>0</v>
      </c>
      <c r="AM274" s="1">
        <f t="shared" si="75"/>
        <v>3.9306277176517868</v>
      </c>
      <c r="AN274" s="1" t="b">
        <f t="shared" si="76"/>
        <v>0</v>
      </c>
      <c r="AO274" s="1">
        <v>9.4879999999999995</v>
      </c>
    </row>
    <row r="275" spans="1:41">
      <c r="A275" s="7">
        <v>272</v>
      </c>
      <c r="B275" s="9" t="s">
        <v>97</v>
      </c>
      <c r="C275" s="9" t="s">
        <v>42</v>
      </c>
      <c r="D275" s="9" t="s">
        <v>41</v>
      </c>
      <c r="E275" s="9" t="s">
        <v>42</v>
      </c>
      <c r="F275" s="2" t="b">
        <f t="shared" si="70"/>
        <v>0</v>
      </c>
      <c r="G275" s="2" t="b">
        <f t="shared" si="68"/>
        <v>1</v>
      </c>
      <c r="H275" s="1" t="s">
        <v>298</v>
      </c>
      <c r="J275" s="4"/>
      <c r="M275" s="1">
        <f>PRODUCT(SUM(PRODUCT(R275,overview!$J$9),PRODUCT(W275,overview!$K$9),PRODUCT(AB275,overview!$L$9)),1/SUM(overview!$J$9:$L$9))</f>
        <v>0.42456097560975609</v>
      </c>
      <c r="N275" s="1">
        <f>PRODUCT(SUM(PRODUCT(S275,overview!$J$9),PRODUCT(X275,overview!$K$9),PRODUCT(AC275,overview!$L$9)),1/SUM(overview!$J$9:$L$9))</f>
        <v>2.5754390243902439</v>
      </c>
      <c r="O275" s="1">
        <f t="shared" si="64"/>
        <v>12</v>
      </c>
      <c r="P275" s="1">
        <f t="shared" si="65"/>
        <v>2</v>
      </c>
      <c r="Q275" s="1">
        <f t="shared" si="69"/>
        <v>2.7474990450755892E-2</v>
      </c>
      <c r="R275" s="1">
        <v>0.42899999999999999</v>
      </c>
      <c r="S275" s="1">
        <v>2.5710000000000002</v>
      </c>
      <c r="T275" s="1">
        <v>8</v>
      </c>
      <c r="U275" s="1">
        <v>0</v>
      </c>
      <c r="V275" s="1">
        <f t="shared" si="66"/>
        <v>0</v>
      </c>
      <c r="W275" s="1">
        <v>0.42199999999999999</v>
      </c>
      <c r="X275" s="1">
        <v>2.5779999999999998</v>
      </c>
      <c r="Y275" s="1">
        <v>3</v>
      </c>
      <c r="Z275" s="1">
        <v>2</v>
      </c>
      <c r="AA275" s="1">
        <f t="shared" si="67"/>
        <v>0.10912852340315489</v>
      </c>
      <c r="AB275" s="1">
        <v>0.42899999999999999</v>
      </c>
      <c r="AC275" s="1">
        <v>2.5710000000000002</v>
      </c>
      <c r="AD275" s="1">
        <v>1</v>
      </c>
      <c r="AE275" s="1">
        <v>0</v>
      </c>
      <c r="AF275" s="1">
        <f t="shared" si="63"/>
        <v>0</v>
      </c>
      <c r="AH275" s="1">
        <f t="shared" si="71"/>
        <v>0.12687234495135466</v>
      </c>
      <c r="AI275" s="1">
        <f t="shared" si="72"/>
        <v>4.109026893934889E-2</v>
      </c>
      <c r="AJ275" s="1">
        <f t="shared" si="62"/>
        <v>0.1358136487996609</v>
      </c>
      <c r="AK275" s="1">
        <f t="shared" si="73"/>
        <v>6.5303391858136939</v>
      </c>
      <c r="AL275" s="1" t="b">
        <f t="shared" si="74"/>
        <v>0</v>
      </c>
      <c r="AM275" s="1">
        <f t="shared" si="75"/>
        <v>4.297454264519569</v>
      </c>
      <c r="AN275" s="1" t="b">
        <f t="shared" si="76"/>
        <v>0</v>
      </c>
      <c r="AO275" s="1">
        <v>9.4879999999999995</v>
      </c>
    </row>
    <row r="276" spans="1:41">
      <c r="A276" s="7">
        <v>273</v>
      </c>
      <c r="B276" s="9" t="s">
        <v>43</v>
      </c>
      <c r="C276" s="9" t="s">
        <v>44</v>
      </c>
      <c r="D276" s="9" t="s">
        <v>100</v>
      </c>
      <c r="E276" s="9" t="s">
        <v>73</v>
      </c>
      <c r="F276" s="2" t="b">
        <f t="shared" si="70"/>
        <v>0</v>
      </c>
      <c r="G276" s="2" t="b">
        <f t="shared" si="68"/>
        <v>1</v>
      </c>
      <c r="H276" s="1" t="s">
        <v>298</v>
      </c>
      <c r="M276" s="1">
        <f>PRODUCT(SUM(PRODUCT(R276,overview!$J$9),PRODUCT(W276,overview!$K$9),PRODUCT(AB276,overview!$L$9)),1/SUM(overview!$J$9:$L$9))</f>
        <v>0.3824634146341464</v>
      </c>
      <c r="N276" s="1">
        <f>PRODUCT(SUM(PRODUCT(S276,overview!$J$9),PRODUCT(X276,overview!$K$9),PRODUCT(AC276,overview!$L$9)),1/SUM(overview!$J$9:$L$9))</f>
        <v>2.6175365853658539</v>
      </c>
      <c r="O276" s="1">
        <f t="shared" si="64"/>
        <v>7.8</v>
      </c>
      <c r="P276" s="1">
        <f t="shared" si="65"/>
        <v>7.2</v>
      </c>
      <c r="Q276" s="1">
        <f t="shared" si="69"/>
        <v>0.13487610982928686</v>
      </c>
      <c r="R276" s="1">
        <v>0.375</v>
      </c>
      <c r="S276" s="1">
        <v>2.625</v>
      </c>
      <c r="T276" s="1">
        <v>3</v>
      </c>
      <c r="U276" s="1">
        <v>0</v>
      </c>
      <c r="V276" s="1">
        <f t="shared" si="66"/>
        <v>0</v>
      </c>
      <c r="W276" s="1">
        <v>0.38800000000000001</v>
      </c>
      <c r="X276" s="1">
        <v>2.6120000000000001</v>
      </c>
      <c r="Y276" s="1">
        <v>4.8</v>
      </c>
      <c r="Z276" s="1">
        <v>6.2</v>
      </c>
      <c r="AA276" s="1">
        <f t="shared" si="67"/>
        <v>0.19187085247575295</v>
      </c>
      <c r="AB276" s="1">
        <v>0.34300000000000003</v>
      </c>
      <c r="AC276" s="1">
        <v>2.657</v>
      </c>
      <c r="AD276" s="1">
        <v>0</v>
      </c>
      <c r="AE276" s="1">
        <v>1</v>
      </c>
      <c r="AF276" s="1" t="e">
        <f t="shared" si="63"/>
        <v>#DIV/0!</v>
      </c>
      <c r="AH276" s="1">
        <f t="shared" si="71"/>
        <v>0.11174562468863522</v>
      </c>
      <c r="AI276" s="1">
        <f t="shared" si="72"/>
        <v>3.956596159865549E-2</v>
      </c>
      <c r="AJ276" s="1">
        <f t="shared" si="62"/>
        <v>0.11988128334209933</v>
      </c>
      <c r="AK276" s="1">
        <f t="shared" si="73"/>
        <v>8.5959016719106121</v>
      </c>
      <c r="AL276" s="1" t="b">
        <f t="shared" si="74"/>
        <v>0</v>
      </c>
      <c r="AM276" s="1">
        <f t="shared" si="75"/>
        <v>4.7989764233436123</v>
      </c>
      <c r="AN276" s="1" t="b">
        <f t="shared" si="76"/>
        <v>0</v>
      </c>
      <c r="AO276" s="1">
        <v>9.4879999999999995</v>
      </c>
    </row>
    <row r="277" spans="1:41">
      <c r="A277" s="7">
        <v>274</v>
      </c>
      <c r="B277" s="9" t="s">
        <v>85</v>
      </c>
      <c r="C277" s="9" t="s">
        <v>86</v>
      </c>
      <c r="D277" s="9" t="s">
        <v>85</v>
      </c>
      <c r="E277" s="9" t="s">
        <v>86</v>
      </c>
      <c r="F277" s="2" t="b">
        <f t="shared" si="70"/>
        <v>0</v>
      </c>
      <c r="G277" s="2" t="b">
        <f t="shared" si="68"/>
        <v>0</v>
      </c>
      <c r="H277" s="1" t="s">
        <v>298</v>
      </c>
      <c r="M277" s="1">
        <f>PRODUCT(SUM(PRODUCT(R277,overview!$J$9),PRODUCT(W277,overview!$K$9),PRODUCT(AB277,overview!$L$9)),1/SUM(overview!$J$9:$L$9))</f>
        <v>0</v>
      </c>
      <c r="N277" s="1">
        <f>PRODUCT(SUM(PRODUCT(S277,overview!$J$9),PRODUCT(X277,overview!$K$9),PRODUCT(AC277,overview!$L$9)),1/SUM(overview!$J$9:$L$9))</f>
        <v>3</v>
      </c>
      <c r="O277" s="1">
        <f t="shared" si="64"/>
        <v>0</v>
      </c>
      <c r="P277" s="1">
        <f t="shared" si="65"/>
        <v>0</v>
      </c>
      <c r="Q277" s="1" t="e">
        <f t="shared" si="69"/>
        <v>#DIV/0!</v>
      </c>
      <c r="R277" s="1">
        <v>0</v>
      </c>
      <c r="S277" s="1">
        <v>3</v>
      </c>
      <c r="T277" s="1">
        <v>0</v>
      </c>
      <c r="U277" s="1">
        <v>0</v>
      </c>
      <c r="V277" s="1" t="e">
        <f t="shared" si="66"/>
        <v>#DIV/0!</v>
      </c>
      <c r="W277" s="1">
        <v>0</v>
      </c>
      <c r="X277" s="1">
        <v>3</v>
      </c>
      <c r="Y277" s="1">
        <v>0</v>
      </c>
      <c r="Z277" s="1">
        <v>0</v>
      </c>
      <c r="AA277" s="1" t="e">
        <f t="shared" si="67"/>
        <v>#DIV/0!</v>
      </c>
      <c r="AB277" s="1">
        <v>0</v>
      </c>
      <c r="AC277" s="1">
        <v>3</v>
      </c>
      <c r="AD277" s="1">
        <v>0</v>
      </c>
      <c r="AE277" s="1">
        <v>0</v>
      </c>
      <c r="AF277" s="1" t="e">
        <f t="shared" si="63"/>
        <v>#DIV/0!</v>
      </c>
      <c r="AH277" s="1">
        <f t="shared" si="71"/>
        <v>0.13238467763690315</v>
      </c>
      <c r="AI277" s="1">
        <f t="shared" si="72"/>
        <v>4.0963855421686755E-2</v>
      </c>
      <c r="AJ277" s="1">
        <f t="shared" si="62"/>
        <v>0.21083143758714318</v>
      </c>
      <c r="AK277" s="1">
        <f t="shared" si="73"/>
        <v>15.565413310596508</v>
      </c>
      <c r="AL277" s="1" t="b">
        <f t="shared" si="74"/>
        <v>1</v>
      </c>
      <c r="AM277" s="1">
        <f t="shared" si="75"/>
        <v>5.631261290083911</v>
      </c>
      <c r="AN277" s="1" t="b">
        <f t="shared" si="76"/>
        <v>0</v>
      </c>
      <c r="AO277" s="1">
        <v>9.4879999999999995</v>
      </c>
    </row>
    <row r="278" spans="1:41">
      <c r="A278" s="7">
        <v>275</v>
      </c>
      <c r="B278" s="9" t="s">
        <v>51</v>
      </c>
      <c r="C278" s="9" t="s">
        <v>52</v>
      </c>
      <c r="D278" s="9" t="s">
        <v>51</v>
      </c>
      <c r="E278" s="9" t="s">
        <v>52</v>
      </c>
      <c r="F278" s="2" t="b">
        <f t="shared" si="70"/>
        <v>0</v>
      </c>
      <c r="G278" s="2" t="b">
        <f t="shared" si="68"/>
        <v>0</v>
      </c>
      <c r="H278" s="1" t="s">
        <v>298</v>
      </c>
      <c r="J278" s="4"/>
      <c r="M278" s="1">
        <f>PRODUCT(SUM(PRODUCT(R278,overview!$J$9),PRODUCT(W278,overview!$K$9),PRODUCT(AB278,overview!$L$9)),1/SUM(overview!$J$9:$L$9))</f>
        <v>0.33300000000000002</v>
      </c>
      <c r="N278" s="1">
        <f>PRODUCT(SUM(PRODUCT(S278,overview!$J$9),PRODUCT(X278,overview!$K$9),PRODUCT(AC278,overview!$L$9)),1/SUM(overview!$J$9:$L$9))</f>
        <v>2.6669999999999998</v>
      </c>
      <c r="O278" s="1">
        <f t="shared" si="64"/>
        <v>5</v>
      </c>
      <c r="P278" s="1">
        <f t="shared" si="65"/>
        <v>0</v>
      </c>
      <c r="Q278" s="1">
        <f t="shared" si="69"/>
        <v>0</v>
      </c>
      <c r="R278" s="1">
        <v>0.33300000000000002</v>
      </c>
      <c r="S278" s="1">
        <v>2.6669999999999998</v>
      </c>
      <c r="T278" s="1">
        <v>2</v>
      </c>
      <c r="U278" s="1">
        <v>0</v>
      </c>
      <c r="V278" s="1">
        <f t="shared" si="66"/>
        <v>0</v>
      </c>
      <c r="W278" s="1">
        <v>0.33300000000000002</v>
      </c>
      <c r="X278" s="1">
        <v>2.6669999999999998</v>
      </c>
      <c r="Y278" s="1">
        <v>3</v>
      </c>
      <c r="Z278" s="1">
        <v>0</v>
      </c>
      <c r="AA278" s="1">
        <f t="shared" si="67"/>
        <v>0</v>
      </c>
      <c r="AB278" s="1">
        <v>0.33300000000000002</v>
      </c>
      <c r="AC278" s="1">
        <v>2.6669999999999998</v>
      </c>
      <c r="AD278" s="1">
        <v>0</v>
      </c>
      <c r="AE278" s="1">
        <v>0</v>
      </c>
      <c r="AF278" s="1" t="e">
        <f t="shared" si="63"/>
        <v>#DIV/0!</v>
      </c>
      <c r="AH278" s="1">
        <f t="shared" si="71"/>
        <v>0.13031916177867489</v>
      </c>
      <c r="AI278" s="1">
        <f t="shared" si="72"/>
        <v>4.138148583192558E-2</v>
      </c>
      <c r="AJ278" s="1">
        <f t="shared" si="62"/>
        <v>0.18368664586247713</v>
      </c>
      <c r="AK278" s="1">
        <f t="shared" si="73"/>
        <v>41.898491651159141</v>
      </c>
      <c r="AL278" s="1" t="b">
        <f t="shared" si="74"/>
        <v>1</v>
      </c>
      <c r="AM278" s="1">
        <f t="shared" si="75"/>
        <v>5.9989773790167646</v>
      </c>
      <c r="AN278" s="1" t="b">
        <f t="shared" si="76"/>
        <v>0</v>
      </c>
      <c r="AO278" s="1">
        <v>9.4879999999999995</v>
      </c>
    </row>
    <row r="279" spans="1:41">
      <c r="A279" s="7">
        <v>276</v>
      </c>
      <c r="B279" s="9" t="s">
        <v>38</v>
      </c>
      <c r="C279" s="9" t="s">
        <v>1</v>
      </c>
      <c r="D279" s="9" t="s">
        <v>65</v>
      </c>
      <c r="E279" s="9" t="s">
        <v>2</v>
      </c>
      <c r="F279" s="2" t="b">
        <f t="shared" si="70"/>
        <v>0</v>
      </c>
      <c r="G279" s="2" t="b">
        <f t="shared" si="68"/>
        <v>1</v>
      </c>
      <c r="H279" s="1" t="s">
        <v>298</v>
      </c>
      <c r="M279" s="1">
        <f>PRODUCT(SUM(PRODUCT(R279,overview!$J$9),PRODUCT(W279,overview!$K$9),PRODUCT(AB279,overview!$L$9)),1/SUM(overview!$J$9:$L$9))</f>
        <v>0.36948780487804878</v>
      </c>
      <c r="N279" s="1">
        <f>PRODUCT(SUM(PRODUCT(S279,overview!$J$9),PRODUCT(X279,overview!$K$9),PRODUCT(AC279,overview!$L$9)),1/SUM(overview!$J$9:$L$9))</f>
        <v>2.6305121951219514</v>
      </c>
      <c r="O279" s="1">
        <f t="shared" si="64"/>
        <v>7</v>
      </c>
      <c r="P279" s="1">
        <f t="shared" si="65"/>
        <v>5</v>
      </c>
      <c r="Q279" s="1">
        <f t="shared" si="69"/>
        <v>0.10033021748258507</v>
      </c>
      <c r="R279" s="1">
        <v>0.373</v>
      </c>
      <c r="S279" s="1">
        <v>2.6269999999999998</v>
      </c>
      <c r="T279" s="1">
        <v>5</v>
      </c>
      <c r="U279" s="1">
        <v>3</v>
      </c>
      <c r="V279" s="1">
        <f t="shared" si="66"/>
        <v>8.5192234488009166E-2</v>
      </c>
      <c r="W279" s="1">
        <v>0.36899999999999999</v>
      </c>
      <c r="X279" s="1">
        <v>2.6309999999999998</v>
      </c>
      <c r="Y279" s="1">
        <v>2</v>
      </c>
      <c r="Z279" s="1">
        <v>1</v>
      </c>
      <c r="AA279" s="1">
        <f t="shared" si="67"/>
        <v>7.0125427594070699E-2</v>
      </c>
      <c r="AB279" s="1">
        <v>0.33300000000000002</v>
      </c>
      <c r="AC279" s="1">
        <v>2.6669999999999998</v>
      </c>
      <c r="AD279" s="1">
        <v>0</v>
      </c>
      <c r="AE279" s="1">
        <v>1</v>
      </c>
      <c r="AF279" s="1" t="e">
        <f t="shared" si="63"/>
        <v>#DIV/0!</v>
      </c>
      <c r="AH279" s="1">
        <f t="shared" si="71"/>
        <v>0.14533378376603923</v>
      </c>
      <c r="AI279" s="1">
        <f t="shared" si="72"/>
        <v>2.4328019742546524E-2</v>
      </c>
      <c r="AJ279" s="1">
        <f t="shared" si="62"/>
        <v>0.30077389667433596</v>
      </c>
      <c r="AK279" s="1">
        <f t="shared" si="73"/>
        <v>64.922852208474083</v>
      </c>
      <c r="AL279" s="1" t="b">
        <f t="shared" si="74"/>
        <v>1</v>
      </c>
      <c r="AM279" s="1">
        <f t="shared" si="75"/>
        <v>6.6569005484527883</v>
      </c>
      <c r="AN279" s="1" t="b">
        <f t="shared" si="76"/>
        <v>0</v>
      </c>
      <c r="AO279" s="1">
        <v>9.4879999999999995</v>
      </c>
    </row>
    <row r="280" spans="1:41">
      <c r="A280" s="7">
        <v>277</v>
      </c>
      <c r="B280" s="9" t="s">
        <v>45</v>
      </c>
      <c r="C280" s="9" t="s">
        <v>46</v>
      </c>
      <c r="D280" s="9" t="s">
        <v>45</v>
      </c>
      <c r="E280" s="9" t="s">
        <v>46</v>
      </c>
      <c r="F280" s="2" t="b">
        <f t="shared" si="70"/>
        <v>0</v>
      </c>
      <c r="G280" s="2" t="b">
        <f t="shared" si="68"/>
        <v>0</v>
      </c>
      <c r="H280" s="1" t="s">
        <v>298</v>
      </c>
      <c r="J280" s="4"/>
      <c r="M280" s="1">
        <f>PRODUCT(SUM(PRODUCT(R280,overview!$J$9),PRODUCT(W280,overview!$K$9),PRODUCT(AB280,overview!$L$9)),1/SUM(overview!$J$9:$L$9))</f>
        <v>1.0107317073170732</v>
      </c>
      <c r="N280" s="1">
        <f>PRODUCT(SUM(PRODUCT(S280,overview!$J$9),PRODUCT(X280,overview!$K$9),PRODUCT(AC280,overview!$L$9)),1/SUM(overview!$J$9:$L$9))</f>
        <v>1.989268292682927</v>
      </c>
      <c r="O280" s="1">
        <f t="shared" si="64"/>
        <v>11</v>
      </c>
      <c r="P280" s="1">
        <f t="shared" si="65"/>
        <v>8</v>
      </c>
      <c r="Q280" s="1">
        <f t="shared" si="69"/>
        <v>0.36952160149806057</v>
      </c>
      <c r="R280" s="1">
        <v>1.0109999999999999</v>
      </c>
      <c r="S280" s="1">
        <v>1.9890000000000001</v>
      </c>
      <c r="T280" s="1">
        <v>5</v>
      </c>
      <c r="U280" s="1">
        <v>1</v>
      </c>
      <c r="V280" s="1">
        <f t="shared" si="66"/>
        <v>0.10165912518853695</v>
      </c>
      <c r="W280" s="1">
        <v>1.0109999999999999</v>
      </c>
      <c r="X280" s="1">
        <v>1.9890000000000001</v>
      </c>
      <c r="Y280" s="1">
        <v>6</v>
      </c>
      <c r="Z280" s="1">
        <v>7</v>
      </c>
      <c r="AA280" s="1">
        <f t="shared" si="67"/>
        <v>0.59301156359979867</v>
      </c>
      <c r="AB280" s="1">
        <v>1</v>
      </c>
      <c r="AC280" s="1">
        <v>2</v>
      </c>
      <c r="AD280" s="1">
        <v>0</v>
      </c>
      <c r="AE280" s="1">
        <v>0</v>
      </c>
      <c r="AF280" s="1" t="e">
        <f t="shared" si="63"/>
        <v>#DIV/0!</v>
      </c>
      <c r="AH280" s="1">
        <f t="shared" si="71"/>
        <v>0.14945442605926865</v>
      </c>
      <c r="AI280" s="1">
        <f t="shared" si="72"/>
        <v>4.4552160168598531E-2</v>
      </c>
      <c r="AJ280" s="1">
        <f t="shared" si="62"/>
        <v>0.64004499437570306</v>
      </c>
      <c r="AK280" s="1">
        <f t="shared" si="73"/>
        <v>65.571967365512677</v>
      </c>
      <c r="AL280" s="1" t="b">
        <f t="shared" si="74"/>
        <v>1</v>
      </c>
      <c r="AM280" s="1">
        <f t="shared" si="75"/>
        <v>8.3581312041142546</v>
      </c>
      <c r="AN280" s="1" t="b">
        <f t="shared" si="76"/>
        <v>0</v>
      </c>
      <c r="AO280" s="1">
        <v>9.4879999999999995</v>
      </c>
    </row>
    <row r="281" spans="1:41">
      <c r="A281" s="7">
        <v>278</v>
      </c>
      <c r="B281" s="9" t="s">
        <v>41</v>
      </c>
      <c r="C281" s="9" t="s">
        <v>42</v>
      </c>
      <c r="D281" s="9" t="s">
        <v>41</v>
      </c>
      <c r="E281" s="9" t="s">
        <v>42</v>
      </c>
      <c r="F281" s="2" t="b">
        <f t="shared" si="70"/>
        <v>0</v>
      </c>
      <c r="G281" s="2" t="b">
        <f t="shared" si="68"/>
        <v>0</v>
      </c>
      <c r="H281" s="1" t="s">
        <v>298</v>
      </c>
      <c r="J281" s="4"/>
      <c r="M281" s="1">
        <f>PRODUCT(SUM(PRODUCT(R281,overview!$J$9),PRODUCT(W281,overview!$K$9),PRODUCT(AB281,overview!$L$9)),1/SUM(overview!$J$9:$L$9))</f>
        <v>0.43968292682926824</v>
      </c>
      <c r="N281" s="1">
        <f>PRODUCT(SUM(PRODUCT(S281,overview!$J$9),PRODUCT(X281,overview!$K$9),PRODUCT(AC281,overview!$L$9)),1/SUM(overview!$J$9:$L$9))</f>
        <v>2.5603170731707316</v>
      </c>
      <c r="O281" s="1">
        <f t="shared" si="64"/>
        <v>13</v>
      </c>
      <c r="P281" s="1">
        <f t="shared" si="65"/>
        <v>5</v>
      </c>
      <c r="Q281" s="1">
        <f t="shared" si="69"/>
        <v>6.6049951306160037E-2</v>
      </c>
      <c r="R281" s="1">
        <v>0.39900000000000002</v>
      </c>
      <c r="S281" s="1">
        <v>2.601</v>
      </c>
      <c r="T281" s="1">
        <v>9</v>
      </c>
      <c r="U281" s="1">
        <v>2</v>
      </c>
      <c r="V281" s="1">
        <f t="shared" si="66"/>
        <v>3.4089452774573883E-2</v>
      </c>
      <c r="W281" s="1">
        <v>0.46200000000000002</v>
      </c>
      <c r="X281" s="1">
        <v>2.5379999999999998</v>
      </c>
      <c r="Y281" s="1">
        <v>4</v>
      </c>
      <c r="Z281" s="1">
        <v>3</v>
      </c>
      <c r="AA281" s="1">
        <f t="shared" si="67"/>
        <v>0.13652482269503546</v>
      </c>
      <c r="AB281" s="1">
        <v>0.42899999999999999</v>
      </c>
      <c r="AC281" s="1">
        <v>2.5710000000000002</v>
      </c>
      <c r="AD281" s="1">
        <v>0</v>
      </c>
      <c r="AE281" s="1">
        <v>0</v>
      </c>
      <c r="AF281" s="1" t="e">
        <f t="shared" si="63"/>
        <v>#DIV/0!</v>
      </c>
      <c r="AH281" s="1">
        <f t="shared" si="71"/>
        <v>0.16207891262895419</v>
      </c>
      <c r="AI281" s="1">
        <f t="shared" si="72"/>
        <v>5.0327036822318892E-2</v>
      </c>
      <c r="AJ281" s="1">
        <f t="shared" si="62"/>
        <v>0.48395270270270274</v>
      </c>
      <c r="AK281" s="1">
        <f t="shared" si="73"/>
        <v>63.673024837790656</v>
      </c>
      <c r="AL281" s="1" t="b">
        <f t="shared" si="74"/>
        <v>1</v>
      </c>
      <c r="AM281" s="1">
        <f t="shared" si="75"/>
        <v>10.383996418359606</v>
      </c>
      <c r="AN281" s="1" t="b">
        <f t="shared" si="76"/>
        <v>1</v>
      </c>
      <c r="AO281" s="1">
        <v>9.4879999999999995</v>
      </c>
    </row>
    <row r="282" spans="1:41">
      <c r="A282" s="7">
        <v>279</v>
      </c>
      <c r="B282" s="9" t="s">
        <v>98</v>
      </c>
      <c r="C282" s="9" t="s">
        <v>50</v>
      </c>
      <c r="D282" s="9" t="s">
        <v>49</v>
      </c>
      <c r="E282" s="9" t="s">
        <v>50</v>
      </c>
      <c r="F282" s="2" t="b">
        <f t="shared" si="70"/>
        <v>0</v>
      </c>
      <c r="G282" s="2" t="b">
        <f t="shared" si="68"/>
        <v>0</v>
      </c>
      <c r="H282" s="1" t="s">
        <v>298</v>
      </c>
      <c r="J282" s="4"/>
      <c r="M282" s="1">
        <f>PRODUCT(SUM(PRODUCT(R282,overview!$J$9),PRODUCT(W282,overview!$K$9),PRODUCT(AB282,overview!$L$9)),1/SUM(overview!$J$9:$L$9))</f>
        <v>0.33553658536585368</v>
      </c>
      <c r="N282" s="1">
        <f>PRODUCT(SUM(PRODUCT(S282,overview!$J$9),PRODUCT(X282,overview!$K$9),PRODUCT(AC282,overview!$L$9)),1/SUM(overview!$J$9:$L$9))</f>
        <v>2.6644634146341462</v>
      </c>
      <c r="O282" s="1">
        <f t="shared" si="64"/>
        <v>11</v>
      </c>
      <c r="P282" s="1">
        <f t="shared" si="65"/>
        <v>1</v>
      </c>
      <c r="Q282" s="1">
        <f t="shared" si="69"/>
        <v>1.1448205959524765E-2</v>
      </c>
      <c r="R282" s="1">
        <v>0.33300000000000002</v>
      </c>
      <c r="S282" s="1">
        <v>2.6669999999999998</v>
      </c>
      <c r="T282" s="1">
        <v>3</v>
      </c>
      <c r="U282" s="1">
        <v>0</v>
      </c>
      <c r="V282" s="1">
        <f t="shared" si="66"/>
        <v>0</v>
      </c>
      <c r="W282" s="1">
        <v>0.33700000000000002</v>
      </c>
      <c r="X282" s="1">
        <v>2.6629999999999998</v>
      </c>
      <c r="Y282" s="1">
        <v>7</v>
      </c>
      <c r="Z282" s="1">
        <v>1</v>
      </c>
      <c r="AA282" s="1">
        <f t="shared" si="67"/>
        <v>1.8078429268816049E-2</v>
      </c>
      <c r="AB282" s="1">
        <v>0.33300000000000002</v>
      </c>
      <c r="AC282" s="1">
        <v>2.6669999999999998</v>
      </c>
      <c r="AD282" s="1">
        <v>1</v>
      </c>
      <c r="AE282" s="1">
        <v>0</v>
      </c>
      <c r="AF282" s="1">
        <f t="shared" si="63"/>
        <v>0</v>
      </c>
      <c r="AH282" s="1">
        <f t="shared" si="71"/>
        <v>0.23493537738488221</v>
      </c>
      <c r="AI282" s="1">
        <f t="shared" si="72"/>
        <v>5.7601756689455351E-2</v>
      </c>
      <c r="AJ282" s="1">
        <f t="shared" si="62"/>
        <v>0.30131004366812231</v>
      </c>
      <c r="AK282" s="1">
        <f t="shared" si="73"/>
        <v>46.800652789761244</v>
      </c>
      <c r="AL282" s="1" t="b">
        <f t="shared" si="74"/>
        <v>1</v>
      </c>
      <c r="AM282" s="1">
        <f t="shared" si="75"/>
        <v>11.518295993488383</v>
      </c>
      <c r="AN282" s="1" t="b">
        <f t="shared" si="76"/>
        <v>1</v>
      </c>
      <c r="AO282" s="1">
        <v>9.4879999999999995</v>
      </c>
    </row>
    <row r="283" spans="1:41">
      <c r="A283" s="7">
        <v>280</v>
      </c>
      <c r="B283" s="9" t="s">
        <v>43</v>
      </c>
      <c r="C283" s="9" t="s">
        <v>44</v>
      </c>
      <c r="D283" s="9" t="s">
        <v>65</v>
      </c>
      <c r="E283" s="9" t="s">
        <v>2</v>
      </c>
      <c r="F283" s="2" t="b">
        <f t="shared" si="70"/>
        <v>0</v>
      </c>
      <c r="G283" s="2" t="b">
        <f t="shared" si="68"/>
        <v>1</v>
      </c>
      <c r="H283" s="1" t="s">
        <v>298</v>
      </c>
      <c r="M283" s="1">
        <f>PRODUCT(SUM(PRODUCT(R283,overview!$J$9),PRODUCT(W283,overview!$K$9),PRODUCT(AB283,overview!$L$9)),1/SUM(overview!$J$9:$L$9))</f>
        <v>0.69463414634146348</v>
      </c>
      <c r="N283" s="1">
        <f>PRODUCT(SUM(PRODUCT(S283,overview!$J$9),PRODUCT(X283,overview!$K$9),PRODUCT(AC283,overview!$L$9)),1/SUM(overview!$J$9:$L$9))</f>
        <v>2.3053658536585364</v>
      </c>
      <c r="O283" s="1">
        <f t="shared" si="64"/>
        <v>11</v>
      </c>
      <c r="P283" s="1">
        <f t="shared" si="65"/>
        <v>9</v>
      </c>
      <c r="Q283" s="1">
        <f t="shared" si="69"/>
        <v>0.24652791136075103</v>
      </c>
      <c r="R283" s="1">
        <v>0.374</v>
      </c>
      <c r="S283" s="1">
        <v>2.6259999999999999</v>
      </c>
      <c r="T283" s="1">
        <v>4</v>
      </c>
      <c r="U283" s="1">
        <v>1</v>
      </c>
      <c r="V283" s="1">
        <f t="shared" si="66"/>
        <v>3.5605483625285608E-2</v>
      </c>
      <c r="W283" s="1">
        <v>0.88</v>
      </c>
      <c r="X283" s="1">
        <v>2.12</v>
      </c>
      <c r="Y283" s="1">
        <v>7</v>
      </c>
      <c r="Z283" s="1">
        <v>6</v>
      </c>
      <c r="AA283" s="1">
        <f t="shared" si="67"/>
        <v>0.35579514824797837</v>
      </c>
      <c r="AB283" s="1">
        <v>0.36399999999999999</v>
      </c>
      <c r="AC283" s="1">
        <v>2.6360000000000001</v>
      </c>
      <c r="AD283" s="1">
        <v>0</v>
      </c>
      <c r="AE283" s="1">
        <v>2</v>
      </c>
      <c r="AF283" s="1" t="e">
        <f t="shared" si="63"/>
        <v>#DIV/0!</v>
      </c>
      <c r="AH283" s="1">
        <f t="shared" si="71"/>
        <v>0.27654636184286879</v>
      </c>
      <c r="AI283" s="1">
        <f t="shared" si="72"/>
        <v>7.2287676498678385E-2</v>
      </c>
      <c r="AJ283" s="1">
        <f t="shared" si="62"/>
        <v>0.30406735184780231</v>
      </c>
      <c r="AK283" s="1">
        <f t="shared" si="73"/>
        <v>25.991042812159211</v>
      </c>
      <c r="AL283" s="1" t="b">
        <f t="shared" si="74"/>
        <v>1</v>
      </c>
      <c r="AM283" s="1">
        <f t="shared" si="75"/>
        <v>13.742793571786022</v>
      </c>
      <c r="AN283" s="1" t="b">
        <f t="shared" si="76"/>
        <v>1</v>
      </c>
      <c r="AO283" s="1">
        <v>9.4879999999999995</v>
      </c>
    </row>
    <row r="284" spans="1:41">
      <c r="A284" s="7">
        <v>281</v>
      </c>
      <c r="B284" s="9" t="s">
        <v>43</v>
      </c>
      <c r="C284" s="9" t="s">
        <v>44</v>
      </c>
      <c r="D284" s="9" t="s">
        <v>43</v>
      </c>
      <c r="E284" s="9" t="s">
        <v>44</v>
      </c>
      <c r="F284" s="2" t="b">
        <f t="shared" si="70"/>
        <v>0</v>
      </c>
      <c r="G284" s="2" t="b">
        <f t="shared" si="68"/>
        <v>0</v>
      </c>
      <c r="H284" s="1" t="s">
        <v>298</v>
      </c>
      <c r="M284" s="1">
        <f>PRODUCT(SUM(PRODUCT(R284,overview!$J$9),PRODUCT(W284,overview!$K$9),PRODUCT(AB284,overview!$L$9)),1/SUM(overview!$J$9:$L$9))</f>
        <v>0.76563414634146343</v>
      </c>
      <c r="N284" s="1">
        <f>PRODUCT(SUM(PRODUCT(S284,overview!$J$9),PRODUCT(X284,overview!$K$9),PRODUCT(AC284,overview!$L$9)),1/SUM(overview!$J$9:$L$9))</f>
        <v>2.2343658536585367</v>
      </c>
      <c r="O284" s="1">
        <f t="shared" si="64"/>
        <v>9</v>
      </c>
      <c r="P284" s="1">
        <f t="shared" si="65"/>
        <v>5</v>
      </c>
      <c r="Q284" s="1">
        <f t="shared" si="69"/>
        <v>0.19036824378002648</v>
      </c>
      <c r="R284" s="1">
        <v>0.375</v>
      </c>
      <c r="S284" s="1">
        <v>2.625</v>
      </c>
      <c r="T284" s="1">
        <v>0</v>
      </c>
      <c r="U284" s="1">
        <v>0</v>
      </c>
      <c r="V284" s="1" t="e">
        <f t="shared" si="66"/>
        <v>#DIV/0!</v>
      </c>
      <c r="W284" s="1">
        <v>0.99099999999999999</v>
      </c>
      <c r="X284" s="1">
        <v>2.0089999999999999</v>
      </c>
      <c r="Y284" s="1">
        <v>9</v>
      </c>
      <c r="Z284" s="1">
        <v>5</v>
      </c>
      <c r="AA284" s="1">
        <f t="shared" si="67"/>
        <v>0.27404457718046571</v>
      </c>
      <c r="AB284" s="1">
        <v>0.375</v>
      </c>
      <c r="AC284" s="1">
        <v>2.625</v>
      </c>
      <c r="AD284" s="1">
        <v>0</v>
      </c>
      <c r="AE284" s="1">
        <v>0</v>
      </c>
      <c r="AF284" s="1" t="e">
        <f t="shared" si="63"/>
        <v>#DIV/0!</v>
      </c>
      <c r="AH284" s="1">
        <f t="shared" si="71"/>
        <v>0.29971514516788944</v>
      </c>
      <c r="AI284" s="1">
        <f t="shared" si="72"/>
        <v>7.163567966139181E-2</v>
      </c>
      <c r="AJ284" s="1">
        <f t="shared" si="62"/>
        <v>0.23267715064808936</v>
      </c>
      <c r="AK284" s="1">
        <f t="shared" si="73"/>
        <v>20.631967468207073</v>
      </c>
      <c r="AL284" s="1" t="b">
        <f t="shared" si="74"/>
        <v>1</v>
      </c>
      <c r="AM284" s="1">
        <f t="shared" si="75"/>
        <v>15.103248098962204</v>
      </c>
      <c r="AN284" s="1" t="b">
        <f t="shared" si="76"/>
        <v>1</v>
      </c>
      <c r="AO284" s="1">
        <v>9.4879999999999995</v>
      </c>
    </row>
    <row r="285" spans="1:41">
      <c r="A285" s="7">
        <v>282</v>
      </c>
      <c r="B285" s="9" t="s">
        <v>58</v>
      </c>
      <c r="C285" s="9" t="s">
        <v>59</v>
      </c>
      <c r="D285" s="9" t="s">
        <v>58</v>
      </c>
      <c r="E285" s="9" t="s">
        <v>59</v>
      </c>
      <c r="F285" s="2" t="b">
        <f t="shared" si="70"/>
        <v>0</v>
      </c>
      <c r="G285" s="2" t="b">
        <f t="shared" si="68"/>
        <v>0</v>
      </c>
      <c r="H285" s="1" t="s">
        <v>298</v>
      </c>
      <c r="M285" s="1">
        <f>PRODUCT(SUM(PRODUCT(R285,overview!$J$9),PRODUCT(W285,overview!$K$9),PRODUCT(AB285,overview!$L$9)),1/SUM(overview!$J$9:$L$9))</f>
        <v>0.35343902439024394</v>
      </c>
      <c r="N285" s="1">
        <f>PRODUCT(SUM(PRODUCT(S285,overview!$J$9),PRODUCT(X285,overview!$K$9),PRODUCT(AC285,overview!$L$9)),1/SUM(overview!$J$9:$L$9))</f>
        <v>2.6465609756097561</v>
      </c>
      <c r="O285" s="1">
        <f t="shared" si="64"/>
        <v>8</v>
      </c>
      <c r="P285" s="1">
        <f t="shared" si="65"/>
        <v>4</v>
      </c>
      <c r="Q285" s="1">
        <f t="shared" si="69"/>
        <v>6.677326304730484E-2</v>
      </c>
      <c r="R285" s="1">
        <v>0.375</v>
      </c>
      <c r="S285" s="1">
        <v>2.625</v>
      </c>
      <c r="T285" s="1">
        <v>5</v>
      </c>
      <c r="U285" s="1">
        <v>0</v>
      </c>
      <c r="V285" s="1">
        <f t="shared" si="66"/>
        <v>0</v>
      </c>
      <c r="W285" s="1">
        <v>0.34100000000000003</v>
      </c>
      <c r="X285" s="1">
        <v>2.6589999999999998</v>
      </c>
      <c r="Y285" s="1">
        <v>3</v>
      </c>
      <c r="Z285" s="1">
        <v>4</v>
      </c>
      <c r="AA285" s="1">
        <f t="shared" si="67"/>
        <v>0.17099160085245083</v>
      </c>
      <c r="AB285" s="1">
        <v>0.375</v>
      </c>
      <c r="AC285" s="1">
        <v>2.625</v>
      </c>
      <c r="AD285" s="1">
        <v>0</v>
      </c>
      <c r="AE285" s="1">
        <v>0</v>
      </c>
      <c r="AF285" s="1" t="e">
        <f t="shared" si="63"/>
        <v>#DIV/0!</v>
      </c>
      <c r="AH285" s="1">
        <f t="shared" si="71"/>
        <v>0.30018527140086176</v>
      </c>
      <c r="AI285" s="1">
        <f t="shared" si="72"/>
        <v>7.4503717401970052E-2</v>
      </c>
      <c r="AJ285" s="1">
        <f t="shared" si="62"/>
        <v>0.30683311432325888</v>
      </c>
      <c r="AK285" s="1">
        <f t="shared" si="73"/>
        <v>28.786358671470744</v>
      </c>
      <c r="AL285" s="1" t="b">
        <f t="shared" si="74"/>
        <v>1</v>
      </c>
      <c r="AM285" s="1">
        <f t="shared" si="75"/>
        <v>18.029664455950343</v>
      </c>
      <c r="AN285" s="1" t="b">
        <f t="shared" si="76"/>
        <v>1</v>
      </c>
      <c r="AO285" s="1">
        <v>9.4879999999999995</v>
      </c>
    </row>
    <row r="286" spans="1:41">
      <c r="A286" s="7">
        <v>283</v>
      </c>
      <c r="B286" s="9" t="s">
        <v>28</v>
      </c>
      <c r="C286" s="9" t="s">
        <v>29</v>
      </c>
      <c r="D286" s="9" t="s">
        <v>28</v>
      </c>
      <c r="E286" s="9" t="s">
        <v>29</v>
      </c>
      <c r="F286" s="2" t="b">
        <f t="shared" si="70"/>
        <v>0</v>
      </c>
      <c r="G286" s="2" t="b">
        <f t="shared" si="68"/>
        <v>0</v>
      </c>
      <c r="H286" s="1" t="s">
        <v>298</v>
      </c>
      <c r="M286" s="1">
        <f>PRODUCT(SUM(PRODUCT(R286,overview!$J$9),PRODUCT(W286,overview!$K$9),PRODUCT(AB286,overview!$L$9)),1/SUM(overview!$J$9:$L$9))</f>
        <v>0.66334146341463418</v>
      </c>
      <c r="N286" s="1">
        <f>PRODUCT(SUM(PRODUCT(S286,overview!$J$9),PRODUCT(X286,overview!$K$9),PRODUCT(AC286,overview!$L$9)),1/SUM(overview!$J$9:$L$9))</f>
        <v>2.3366585365853658</v>
      </c>
      <c r="O286" s="1">
        <f t="shared" si="64"/>
        <v>14</v>
      </c>
      <c r="P286" s="1">
        <f t="shared" si="65"/>
        <v>11</v>
      </c>
      <c r="Q286" s="1">
        <f t="shared" si="69"/>
        <v>0.22305221578208856</v>
      </c>
      <c r="R286" s="1">
        <v>0.58199999999999996</v>
      </c>
      <c r="S286" s="1">
        <v>2.4180000000000001</v>
      </c>
      <c r="T286" s="1">
        <v>1.5</v>
      </c>
      <c r="U286" s="1">
        <v>3.5</v>
      </c>
      <c r="V286" s="1">
        <f t="shared" si="66"/>
        <v>0.56162117452440019</v>
      </c>
      <c r="W286" s="1">
        <v>0.70699999999999996</v>
      </c>
      <c r="X286" s="1">
        <v>2.2930000000000001</v>
      </c>
      <c r="Y286" s="1">
        <v>12.5</v>
      </c>
      <c r="Z286" s="1">
        <v>7.5</v>
      </c>
      <c r="AA286" s="1">
        <f t="shared" si="67"/>
        <v>0.18499781945050148</v>
      </c>
      <c r="AB286" s="1">
        <v>0.66700000000000004</v>
      </c>
      <c r="AC286" s="1">
        <v>2.3330000000000002</v>
      </c>
      <c r="AD286" s="1">
        <v>0</v>
      </c>
      <c r="AE286" s="1">
        <v>0</v>
      </c>
      <c r="AF286" s="1" t="e">
        <f t="shared" si="63"/>
        <v>#DIV/0!</v>
      </c>
      <c r="AH286" s="1">
        <f t="shared" si="71"/>
        <v>0.42030216076952837</v>
      </c>
      <c r="AI286" s="1">
        <f t="shared" si="72"/>
        <v>0.13771800338964518</v>
      </c>
      <c r="AJ286" s="1">
        <f t="shared" si="62"/>
        <v>0.57548928238583408</v>
      </c>
      <c r="AK286" s="1">
        <f t="shared" si="73"/>
        <v>31.718787263945799</v>
      </c>
      <c r="AL286" s="1" t="b">
        <f t="shared" si="74"/>
        <v>1</v>
      </c>
      <c r="AM286" s="1">
        <f t="shared" si="75"/>
        <v>20.560970242085268</v>
      </c>
      <c r="AN286" s="1" t="b">
        <f t="shared" si="76"/>
        <v>1</v>
      </c>
      <c r="AO286" s="1">
        <v>9.4879999999999995</v>
      </c>
    </row>
    <row r="287" spans="1:41">
      <c r="A287" s="7">
        <v>284</v>
      </c>
      <c r="B287" s="9" t="s">
        <v>82</v>
      </c>
      <c r="C287" s="9" t="s">
        <v>59</v>
      </c>
      <c r="D287" s="9" t="s">
        <v>82</v>
      </c>
      <c r="E287" s="9" t="s">
        <v>59</v>
      </c>
      <c r="F287" s="2" t="b">
        <f t="shared" si="70"/>
        <v>0</v>
      </c>
      <c r="G287" s="2" t="b">
        <f t="shared" si="68"/>
        <v>0</v>
      </c>
      <c r="H287" s="1" t="s">
        <v>298</v>
      </c>
      <c r="M287" s="1">
        <f>PRODUCT(SUM(PRODUCT(R287,overview!$J$9),PRODUCT(W287,overview!$K$9),PRODUCT(AB287,overview!$L$9)),1/SUM(overview!$J$9:$L$9))</f>
        <v>0.40221951219512198</v>
      </c>
      <c r="N287" s="1">
        <f>PRODUCT(SUM(PRODUCT(S287,overview!$J$9),PRODUCT(X287,overview!$K$9),PRODUCT(AC287,overview!$L$9)),1/SUM(overview!$J$9:$L$9))</f>
        <v>2.5977804878048776</v>
      </c>
      <c r="O287" s="1">
        <f t="shared" si="64"/>
        <v>8</v>
      </c>
      <c r="P287" s="1">
        <f t="shared" si="65"/>
        <v>10</v>
      </c>
      <c r="Q287" s="1">
        <f t="shared" si="69"/>
        <v>0.19353998253668708</v>
      </c>
      <c r="R287" s="1">
        <v>0.373</v>
      </c>
      <c r="S287" s="1">
        <v>2.6269999999999998</v>
      </c>
      <c r="T287" s="1">
        <v>5</v>
      </c>
      <c r="U287" s="1">
        <v>2</v>
      </c>
      <c r="V287" s="1">
        <f t="shared" si="66"/>
        <v>5.6794822992006104E-2</v>
      </c>
      <c r="W287" s="1">
        <v>0.41899999999999998</v>
      </c>
      <c r="X287" s="1">
        <v>2.581</v>
      </c>
      <c r="Y287" s="1">
        <v>3</v>
      </c>
      <c r="Z287" s="1">
        <v>8</v>
      </c>
      <c r="AA287" s="1">
        <f t="shared" si="67"/>
        <v>0.43290714193465063</v>
      </c>
      <c r="AB287" s="1">
        <v>0.375</v>
      </c>
      <c r="AC287" s="1">
        <v>2.625</v>
      </c>
      <c r="AD287" s="1">
        <v>0</v>
      </c>
      <c r="AE287" s="1">
        <v>0</v>
      </c>
      <c r="AF287" s="1" t="e">
        <f t="shared" si="63"/>
        <v>#DIV/0!</v>
      </c>
      <c r="AH287" s="1">
        <f t="shared" si="71"/>
        <v>0.59400867387522105</v>
      </c>
      <c r="AI287" s="1">
        <f t="shared" si="72"/>
        <v>0.16446803656565645</v>
      </c>
      <c r="AJ287" s="1">
        <f t="shared" si="62"/>
        <v>0.83282064748471318</v>
      </c>
      <c r="AK287" s="1">
        <f t="shared" si="73"/>
        <v>39.496743593507063</v>
      </c>
      <c r="AL287" s="1" t="b">
        <f t="shared" si="74"/>
        <v>1</v>
      </c>
      <c r="AM287" s="1">
        <f t="shared" si="75"/>
        <v>25.269656573865799</v>
      </c>
      <c r="AN287" s="1" t="b">
        <f t="shared" si="76"/>
        <v>1</v>
      </c>
      <c r="AO287" s="1">
        <v>9.4879999999999995</v>
      </c>
    </row>
    <row r="288" spans="1:41">
      <c r="A288" s="7">
        <v>285</v>
      </c>
      <c r="B288" s="9" t="s">
        <v>84</v>
      </c>
      <c r="C288" s="9" t="s">
        <v>37</v>
      </c>
      <c r="D288" s="9" t="s">
        <v>67</v>
      </c>
      <c r="E288" s="9" t="s">
        <v>37</v>
      </c>
      <c r="F288" s="2" t="b">
        <f t="shared" si="70"/>
        <v>1</v>
      </c>
      <c r="G288" s="2" t="b">
        <f t="shared" si="68"/>
        <v>1</v>
      </c>
      <c r="H288" s="1" t="s">
        <v>298</v>
      </c>
      <c r="M288" s="1">
        <f>PRODUCT(SUM(PRODUCT(R288,overview!$J$9),PRODUCT(W288,overview!$K$9),PRODUCT(AB288,overview!$L$9)),1/SUM(overview!$J$9:$L$9))</f>
        <v>0.95726829268292679</v>
      </c>
      <c r="N288" s="1">
        <f>PRODUCT(SUM(PRODUCT(S288,overview!$J$9),PRODUCT(X288,overview!$K$9),PRODUCT(AC288,overview!$L$9)),1/SUM(overview!$J$9:$L$9))</f>
        <v>2.0427317073170737</v>
      </c>
      <c r="O288" s="1">
        <f t="shared" si="64"/>
        <v>18</v>
      </c>
      <c r="P288" s="1">
        <f t="shared" si="65"/>
        <v>16</v>
      </c>
      <c r="Q288" s="1">
        <f t="shared" si="69"/>
        <v>0.41655257320554856</v>
      </c>
      <c r="R288" s="1">
        <v>1.288</v>
      </c>
      <c r="S288" s="1">
        <v>1.712</v>
      </c>
      <c r="T288" s="1">
        <v>12.5</v>
      </c>
      <c r="U288" s="1">
        <v>1.5</v>
      </c>
      <c r="V288" s="1">
        <f t="shared" si="66"/>
        <v>9.0280373831775701E-2</v>
      </c>
      <c r="W288" s="1">
        <v>0.78</v>
      </c>
      <c r="X288" s="1">
        <v>2.2200000000000002</v>
      </c>
      <c r="Y288" s="1">
        <v>4.5</v>
      </c>
      <c r="Z288" s="1">
        <v>14.5</v>
      </c>
      <c r="AA288" s="1">
        <f t="shared" si="67"/>
        <v>1.132132132132132</v>
      </c>
      <c r="AB288" s="1">
        <v>0.93600000000000005</v>
      </c>
      <c r="AC288" s="1">
        <v>2.0640000000000001</v>
      </c>
      <c r="AD288" s="1">
        <v>1</v>
      </c>
      <c r="AE288" s="1">
        <v>0</v>
      </c>
      <c r="AF288" s="1">
        <f t="shared" si="63"/>
        <v>0</v>
      </c>
      <c r="AH288" s="1">
        <f t="shared" si="71"/>
        <v>0.65399285173880151</v>
      </c>
      <c r="AI288" s="1">
        <f t="shared" si="72"/>
        <v>0.19428716641901406</v>
      </c>
      <c r="AJ288" s="1">
        <f t="shared" si="62"/>
        <v>0.71384626927261141</v>
      </c>
      <c r="AK288" s="1">
        <f t="shared" si="73"/>
        <v>40.518944452859948</v>
      </c>
      <c r="AL288" s="1" t="b">
        <f t="shared" si="74"/>
        <v>1</v>
      </c>
      <c r="AM288" s="1">
        <f t="shared" si="75"/>
        <v>27.865110529020544</v>
      </c>
      <c r="AN288" s="1" t="b">
        <f t="shared" si="76"/>
        <v>1</v>
      </c>
      <c r="AO288" s="1">
        <v>9.4879999999999995</v>
      </c>
    </row>
    <row r="289" spans="1:41">
      <c r="A289" s="7">
        <v>286</v>
      </c>
      <c r="B289" s="9" t="s">
        <v>43</v>
      </c>
      <c r="C289" s="9" t="s">
        <v>44</v>
      </c>
      <c r="D289" s="9" t="s">
        <v>43</v>
      </c>
      <c r="E289" s="9" t="s">
        <v>44</v>
      </c>
      <c r="F289" s="2" t="b">
        <f t="shared" si="70"/>
        <v>0</v>
      </c>
      <c r="G289" s="2" t="b">
        <f t="shared" si="68"/>
        <v>0</v>
      </c>
      <c r="H289" s="1" t="s">
        <v>298</v>
      </c>
      <c r="J289" s="4"/>
      <c r="M289" s="1">
        <f>PRODUCT(SUM(PRODUCT(R289,overview!$J$9),PRODUCT(W289,overview!$K$9),PRODUCT(AB289,overview!$L$9)),1/SUM(overview!$J$9:$L$9))</f>
        <v>0.87553658536585366</v>
      </c>
      <c r="N289" s="1">
        <f>PRODUCT(SUM(PRODUCT(S289,overview!$J$9),PRODUCT(X289,overview!$K$9),PRODUCT(AC289,overview!$L$9)),1/SUM(overview!$J$9:$L$9))</f>
        <v>2.1244634146341466</v>
      </c>
      <c r="O289" s="1">
        <f t="shared" si="64"/>
        <v>14</v>
      </c>
      <c r="P289" s="1">
        <f t="shared" si="65"/>
        <v>11</v>
      </c>
      <c r="Q289" s="1">
        <f t="shared" si="69"/>
        <v>0.32380957847933722</v>
      </c>
      <c r="R289" s="1">
        <v>0.95499999999999996</v>
      </c>
      <c r="S289" s="1">
        <v>2.0449999999999999</v>
      </c>
      <c r="T289" s="1">
        <v>7</v>
      </c>
      <c r="U289" s="1">
        <v>3</v>
      </c>
      <c r="V289" s="1">
        <f t="shared" si="66"/>
        <v>0.20013971358714633</v>
      </c>
      <c r="W289" s="1">
        <v>0.85199999999999998</v>
      </c>
      <c r="X289" s="1">
        <v>2.1480000000000001</v>
      </c>
      <c r="Y289" s="1">
        <v>7</v>
      </c>
      <c r="Z289" s="1">
        <v>8</v>
      </c>
      <c r="AA289" s="1">
        <f t="shared" si="67"/>
        <v>0.45331205107741412</v>
      </c>
      <c r="AB289" s="1">
        <v>0.375</v>
      </c>
      <c r="AC289" s="1">
        <v>2.625</v>
      </c>
      <c r="AD289" s="1">
        <v>0</v>
      </c>
      <c r="AE289" s="1">
        <v>0</v>
      </c>
      <c r="AF289" s="1" t="e">
        <f t="shared" si="63"/>
        <v>#DIV/0!</v>
      </c>
      <c r="AH289" s="1">
        <f t="shared" si="71"/>
        <v>0.7704615604993339</v>
      </c>
      <c r="AI289" s="1">
        <f t="shared" si="72"/>
        <v>0.19738177837804441</v>
      </c>
      <c r="AJ289" s="1">
        <f t="shared" si="62"/>
        <v>0.80301167793484951</v>
      </c>
      <c r="AK289" s="1">
        <f t="shared" si="73"/>
        <v>40.965111201097329</v>
      </c>
      <c r="AL289" s="1" t="b">
        <f t="shared" si="74"/>
        <v>1</v>
      </c>
      <c r="AM289" s="1">
        <f t="shared" si="75"/>
        <v>33.993677285772222</v>
      </c>
      <c r="AN289" s="1" t="b">
        <f t="shared" si="76"/>
        <v>1</v>
      </c>
      <c r="AO289" s="1">
        <v>9.4879999999999995</v>
      </c>
    </row>
    <row r="290" spans="1:41">
      <c r="A290" s="7">
        <v>287</v>
      </c>
      <c r="B290" s="9" t="s">
        <v>32</v>
      </c>
      <c r="C290" s="9" t="s">
        <v>33</v>
      </c>
      <c r="D290" s="9" t="s">
        <v>32</v>
      </c>
      <c r="E290" s="9" t="s">
        <v>33</v>
      </c>
      <c r="F290" s="2" t="b">
        <f t="shared" si="70"/>
        <v>0</v>
      </c>
      <c r="G290" s="2" t="b">
        <f t="shared" si="68"/>
        <v>0</v>
      </c>
      <c r="H290" s="1" t="s">
        <v>298</v>
      </c>
      <c r="M290" s="1">
        <f>PRODUCT(SUM(PRODUCT(R290,overview!$J$9),PRODUCT(W290,overview!$K$9),PRODUCT(AB290,overview!$L$9)),1/SUM(overview!$J$9:$L$9))</f>
        <v>0.9891219512195123</v>
      </c>
      <c r="N290" s="1">
        <f>PRODUCT(SUM(PRODUCT(S290,overview!$J$9),PRODUCT(X290,overview!$K$9),PRODUCT(AC290,overview!$L$9)),1/SUM(overview!$J$9:$L$9))</f>
        <v>2.010878048780488</v>
      </c>
      <c r="O290" s="1">
        <f t="shared" si="64"/>
        <v>19</v>
      </c>
      <c r="P290" s="1">
        <f t="shared" si="65"/>
        <v>12</v>
      </c>
      <c r="Q290" s="1">
        <f t="shared" si="69"/>
        <v>0.31066458811317649</v>
      </c>
      <c r="R290" s="1">
        <v>0.996</v>
      </c>
      <c r="S290" s="1">
        <v>2.004</v>
      </c>
      <c r="T290" s="1">
        <v>5</v>
      </c>
      <c r="U290" s="1">
        <v>1</v>
      </c>
      <c r="V290" s="1">
        <f t="shared" si="66"/>
        <v>9.9401197604790423E-2</v>
      </c>
      <c r="W290" s="1">
        <v>0.98499999999999999</v>
      </c>
      <c r="X290" s="1">
        <v>2.0150000000000001</v>
      </c>
      <c r="Y290" s="1">
        <v>14</v>
      </c>
      <c r="Z290" s="1">
        <v>11</v>
      </c>
      <c r="AA290" s="1">
        <f t="shared" si="67"/>
        <v>0.38408365827720664</v>
      </c>
      <c r="AB290" s="1">
        <v>1</v>
      </c>
      <c r="AC290" s="1">
        <v>2</v>
      </c>
      <c r="AD290" s="1">
        <v>0</v>
      </c>
      <c r="AE290" s="1">
        <v>0</v>
      </c>
      <c r="AF290" s="1" t="e">
        <f t="shared" si="63"/>
        <v>#DIV/0!</v>
      </c>
      <c r="AH290" s="1">
        <f t="shared" si="71"/>
        <v>0.88574348259447533</v>
      </c>
      <c r="AI290" s="1">
        <f t="shared" si="72"/>
        <v>0.28957233251622283</v>
      </c>
      <c r="AJ290" s="1">
        <f t="shared" si="62"/>
        <v>0.88128748970870752</v>
      </c>
      <c r="AK290" s="1">
        <f t="shared" si="73"/>
        <v>36.138389860136812</v>
      </c>
      <c r="AL290" s="1" t="b">
        <f t="shared" si="74"/>
        <v>1</v>
      </c>
      <c r="AM290" s="1">
        <f t="shared" si="75"/>
        <v>36.841491862010756</v>
      </c>
      <c r="AN290" s="1" t="b">
        <f t="shared" si="76"/>
        <v>1</v>
      </c>
      <c r="AO290" s="1">
        <v>9.4879999999999995</v>
      </c>
    </row>
    <row r="291" spans="1:41">
      <c r="A291" s="7">
        <v>288</v>
      </c>
      <c r="B291" s="9" t="s">
        <v>58</v>
      </c>
      <c r="C291" s="9" t="s">
        <v>59</v>
      </c>
      <c r="D291" s="9" t="s">
        <v>54</v>
      </c>
      <c r="E291" s="9" t="s">
        <v>55</v>
      </c>
      <c r="F291" s="2" t="b">
        <f t="shared" si="70"/>
        <v>1</v>
      </c>
      <c r="G291" s="2" t="b">
        <f t="shared" si="68"/>
        <v>1</v>
      </c>
      <c r="H291" s="1" t="s">
        <v>298</v>
      </c>
      <c r="M291" s="1">
        <f>PRODUCT(SUM(PRODUCT(R291,overview!$J$9),PRODUCT(W291,overview!$K$9),PRODUCT(AB291,overview!$L$9)),1/SUM(overview!$J$9:$L$9))</f>
        <v>0.4250975609756098</v>
      </c>
      <c r="N291" s="1">
        <f>PRODUCT(SUM(PRODUCT(S291,overview!$J$9),PRODUCT(X291,overview!$K$9),PRODUCT(AC291,overview!$L$9)),1/SUM(overview!$J$9:$L$9))</f>
        <v>2.5749024390243904</v>
      </c>
      <c r="O291" s="1">
        <f t="shared" si="64"/>
        <v>6</v>
      </c>
      <c r="P291" s="1">
        <f t="shared" si="65"/>
        <v>15</v>
      </c>
      <c r="Q291" s="1">
        <f t="shared" si="69"/>
        <v>0.41273171609627646</v>
      </c>
      <c r="R291" s="1">
        <v>0.45300000000000001</v>
      </c>
      <c r="S291" s="1">
        <v>2.5470000000000002</v>
      </c>
      <c r="T291" s="1">
        <v>4</v>
      </c>
      <c r="U291" s="1">
        <v>3</v>
      </c>
      <c r="V291" s="1">
        <f t="shared" si="66"/>
        <v>0.1333922261484099</v>
      </c>
      <c r="W291" s="1">
        <v>0.41199999999999998</v>
      </c>
      <c r="X291" s="1">
        <v>2.5880000000000001</v>
      </c>
      <c r="Y291" s="1">
        <v>2</v>
      </c>
      <c r="Z291" s="1">
        <v>11</v>
      </c>
      <c r="AA291" s="1">
        <f t="shared" si="67"/>
        <v>0.87557959814528574</v>
      </c>
      <c r="AB291" s="1">
        <v>0.375</v>
      </c>
      <c r="AC291" s="1">
        <v>2.625</v>
      </c>
      <c r="AD291" s="1">
        <v>0</v>
      </c>
      <c r="AE291" s="1">
        <v>1</v>
      </c>
      <c r="AF291" s="1" t="e">
        <f t="shared" si="63"/>
        <v>#DIV/0!</v>
      </c>
      <c r="AH291" s="1">
        <f t="shared" si="71"/>
        <v>0.98888466702069311</v>
      </c>
      <c r="AI291" s="1">
        <f t="shared" si="72"/>
        <v>0.28040564636921861</v>
      </c>
      <c r="AJ291" s="1">
        <f t="shared" si="62"/>
        <v>0.93262890283625977</v>
      </c>
      <c r="AK291" s="1">
        <f t="shared" si="73"/>
        <v>52.160835246255701</v>
      </c>
      <c r="AL291" s="1" t="b">
        <f t="shared" si="74"/>
        <v>1</v>
      </c>
      <c r="AM291" s="1">
        <f t="shared" si="75"/>
        <v>37.545339180210277</v>
      </c>
      <c r="AN291" s="1" t="b">
        <f t="shared" si="76"/>
        <v>1</v>
      </c>
      <c r="AO291" s="1">
        <v>9.4879999999999995</v>
      </c>
    </row>
    <row r="292" spans="1:41">
      <c r="A292" s="7">
        <v>289</v>
      </c>
      <c r="B292" s="9" t="s">
        <v>83</v>
      </c>
      <c r="C292" s="9" t="s">
        <v>61</v>
      </c>
      <c r="D292" s="9" t="s">
        <v>32</v>
      </c>
      <c r="E292" s="9" t="s">
        <v>33</v>
      </c>
      <c r="F292" s="2" t="b">
        <f t="shared" si="70"/>
        <v>0</v>
      </c>
      <c r="G292" s="2" t="b">
        <f t="shared" si="68"/>
        <v>0</v>
      </c>
      <c r="H292" s="1" t="s">
        <v>298</v>
      </c>
      <c r="M292" s="1">
        <f>PRODUCT(SUM(PRODUCT(R292,overview!$J$9),PRODUCT(W292,overview!$K$9),PRODUCT(AB292,overview!$L$9)),1/SUM(overview!$J$9:$L$9))</f>
        <v>0.83765853658536593</v>
      </c>
      <c r="N292" s="1">
        <f>PRODUCT(SUM(PRODUCT(S292,overview!$J$9),PRODUCT(X292,overview!$K$9),PRODUCT(AC292,overview!$L$9)),1/SUM(overview!$J$9:$L$9))</f>
        <v>2.1623414634146338</v>
      </c>
      <c r="O292" s="1">
        <f t="shared" si="64"/>
        <v>9.5</v>
      </c>
      <c r="P292" s="1">
        <f t="shared" si="65"/>
        <v>41.5</v>
      </c>
      <c r="Q292" s="1">
        <f t="shared" si="69"/>
        <v>1.6922605647850002</v>
      </c>
      <c r="R292" s="1">
        <v>0.76600000000000001</v>
      </c>
      <c r="S292" s="1">
        <v>2.234</v>
      </c>
      <c r="T292" s="1">
        <v>5.5</v>
      </c>
      <c r="U292" s="1">
        <v>12.5</v>
      </c>
      <c r="V292" s="1">
        <f t="shared" si="66"/>
        <v>0.77927891267192972</v>
      </c>
      <c r="W292" s="1">
        <v>0.87</v>
      </c>
      <c r="X292" s="1">
        <v>2.13</v>
      </c>
      <c r="Y292" s="1">
        <v>4</v>
      </c>
      <c r="Z292" s="1">
        <v>27</v>
      </c>
      <c r="AA292" s="1">
        <f t="shared" si="67"/>
        <v>2.757042253521127</v>
      </c>
      <c r="AB292" s="1">
        <v>1</v>
      </c>
      <c r="AC292" s="1">
        <v>2</v>
      </c>
      <c r="AD292" s="1">
        <v>0</v>
      </c>
      <c r="AE292" s="1">
        <v>2</v>
      </c>
      <c r="AF292" s="1" t="e">
        <f t="shared" si="63"/>
        <v>#DIV/0!</v>
      </c>
      <c r="AH292" s="1">
        <f t="shared" si="71"/>
        <v>1.0706310254101308</v>
      </c>
      <c r="AI292" s="1">
        <f t="shared" si="72"/>
        <v>0.32684012192455603</v>
      </c>
      <c r="AJ292" s="1">
        <f t="shared" si="62"/>
        <v>1.0093957557103514</v>
      </c>
      <c r="AK292" s="1">
        <f t="shared" si="73"/>
        <v>64.331761270943048</v>
      </c>
      <c r="AL292" s="1" t="b">
        <f t="shared" si="74"/>
        <v>1</v>
      </c>
      <c r="AM292" s="1">
        <f t="shared" si="75"/>
        <v>35.710042678033886</v>
      </c>
      <c r="AN292" s="1" t="b">
        <f t="shared" si="76"/>
        <v>1</v>
      </c>
      <c r="AO292" s="1">
        <v>9.4879999999999995</v>
      </c>
    </row>
    <row r="293" spans="1:41">
      <c r="A293" s="7">
        <v>290</v>
      </c>
      <c r="B293" s="9" t="s">
        <v>144</v>
      </c>
      <c r="C293" s="9" t="s">
        <v>1</v>
      </c>
      <c r="D293" s="9" t="s">
        <v>32</v>
      </c>
      <c r="E293" s="9" t="s">
        <v>33</v>
      </c>
      <c r="F293" s="2" t="b">
        <f t="shared" si="70"/>
        <v>0</v>
      </c>
      <c r="G293" s="2" t="b">
        <f t="shared" si="68"/>
        <v>1</v>
      </c>
      <c r="H293" s="1" t="s">
        <v>298</v>
      </c>
      <c r="M293" s="1">
        <f>PRODUCT(SUM(PRODUCT(R293,overview!$J$9),PRODUCT(W293,overview!$K$9),PRODUCT(AB293,overview!$L$9)),1/SUM(overview!$J$9:$L$9))</f>
        <v>0.67597560975609761</v>
      </c>
      <c r="N293" s="1">
        <f>PRODUCT(SUM(PRODUCT(S293,overview!$J$9),PRODUCT(X293,overview!$K$9),PRODUCT(AC293,overview!$L$9)),1/SUM(overview!$J$9:$L$9))</f>
        <v>2.3240243902439026</v>
      </c>
      <c r="O293" s="1">
        <f t="shared" si="64"/>
        <v>13</v>
      </c>
      <c r="P293" s="1">
        <f t="shared" si="65"/>
        <v>39</v>
      </c>
      <c r="Q293" s="1">
        <f t="shared" si="69"/>
        <v>0.87259274807157461</v>
      </c>
      <c r="R293" s="1">
        <v>0.629</v>
      </c>
      <c r="S293" s="1">
        <v>2.371</v>
      </c>
      <c r="T293" s="1">
        <v>7</v>
      </c>
      <c r="U293" s="1">
        <v>6</v>
      </c>
      <c r="V293" s="1">
        <f t="shared" si="66"/>
        <v>0.22739049225763691</v>
      </c>
      <c r="W293" s="1">
        <v>0.70799999999999996</v>
      </c>
      <c r="X293" s="1">
        <v>2.2919999999999998</v>
      </c>
      <c r="Y293" s="1">
        <v>5</v>
      </c>
      <c r="Z293" s="1">
        <v>31</v>
      </c>
      <c r="AA293" s="1">
        <f t="shared" si="67"/>
        <v>1.9151832460732985</v>
      </c>
      <c r="AB293" s="1">
        <v>0.501</v>
      </c>
      <c r="AC293" s="1">
        <v>2.4990000000000001</v>
      </c>
      <c r="AD293" s="1">
        <v>1</v>
      </c>
      <c r="AE293" s="1">
        <v>2</v>
      </c>
      <c r="AF293" s="1">
        <f t="shared" si="63"/>
        <v>0.40096038415366142</v>
      </c>
      <c r="AH293" s="1">
        <f t="shared" si="71"/>
        <v>1.0459835867197642</v>
      </c>
      <c r="AI293" s="1">
        <f t="shared" si="72"/>
        <v>0.36140908937091809</v>
      </c>
      <c r="AJ293" s="1">
        <f t="shared" si="62"/>
        <v>1.7260987019832643</v>
      </c>
      <c r="AK293" s="1">
        <f t="shared" si="73"/>
        <v>80.937581590682029</v>
      </c>
      <c r="AL293" s="1" t="b">
        <f t="shared" si="74"/>
        <v>1</v>
      </c>
      <c r="AM293" s="1">
        <f t="shared" si="75"/>
        <v>37.49821000052561</v>
      </c>
      <c r="AN293" s="1" t="b">
        <f t="shared" si="76"/>
        <v>1</v>
      </c>
      <c r="AO293" s="1">
        <v>9.4879999999999995</v>
      </c>
    </row>
    <row r="294" spans="1:41">
      <c r="A294" s="7">
        <v>291</v>
      </c>
      <c r="B294" s="9" t="s">
        <v>58</v>
      </c>
      <c r="C294" s="9" t="s">
        <v>59</v>
      </c>
      <c r="D294" s="9" t="s">
        <v>51</v>
      </c>
      <c r="E294" s="9" t="s">
        <v>52</v>
      </c>
      <c r="F294" s="2" t="b">
        <f t="shared" si="70"/>
        <v>1</v>
      </c>
      <c r="G294" s="2" t="b">
        <f t="shared" si="68"/>
        <v>1</v>
      </c>
      <c r="H294" s="1" t="s">
        <v>298</v>
      </c>
      <c r="M294" s="1">
        <f>PRODUCT(SUM(PRODUCT(R294,overview!$J$9),PRODUCT(W294,overview!$K$9),PRODUCT(AB294,overview!$L$9)),1/SUM(overview!$J$9:$L$9))</f>
        <v>0.40448780487804881</v>
      </c>
      <c r="N294" s="1">
        <f>PRODUCT(SUM(PRODUCT(S294,overview!$J$9),PRODUCT(X294,overview!$K$9),PRODUCT(AC294,overview!$L$9)),1/SUM(overview!$J$9:$L$9))</f>
        <v>2.5955121951219513</v>
      </c>
      <c r="O294" s="1">
        <f t="shared" si="64"/>
        <v>6</v>
      </c>
      <c r="P294" s="1">
        <f t="shared" si="65"/>
        <v>31</v>
      </c>
      <c r="Q294" s="1">
        <f t="shared" si="69"/>
        <v>0.80517967222973985</v>
      </c>
      <c r="R294" s="1">
        <v>0.45100000000000001</v>
      </c>
      <c r="S294" s="1">
        <v>2.5489999999999999</v>
      </c>
      <c r="T294" s="1">
        <v>2.5</v>
      </c>
      <c r="U294" s="1">
        <v>5.5</v>
      </c>
      <c r="V294" s="1">
        <f t="shared" si="66"/>
        <v>0.38925068654374273</v>
      </c>
      <c r="W294" s="1">
        <v>0.38100000000000001</v>
      </c>
      <c r="X294" s="1">
        <v>2.6190000000000002</v>
      </c>
      <c r="Y294" s="1">
        <v>3.5</v>
      </c>
      <c r="Z294" s="1">
        <v>24.5</v>
      </c>
      <c r="AA294" s="1">
        <f t="shared" si="67"/>
        <v>1.0183276059564721</v>
      </c>
      <c r="AB294" s="1">
        <v>0.36399999999999999</v>
      </c>
      <c r="AC294" s="1">
        <v>2.6360000000000001</v>
      </c>
      <c r="AD294" s="1">
        <v>0</v>
      </c>
      <c r="AE294" s="1">
        <v>1</v>
      </c>
      <c r="AF294" s="1" t="e">
        <f t="shared" si="63"/>
        <v>#DIV/0!</v>
      </c>
      <c r="AH294" s="1">
        <f t="shared" si="71"/>
        <v>1.106882227352145</v>
      </c>
      <c r="AI294" s="1">
        <f t="shared" si="72"/>
        <v>0.3992743192995083</v>
      </c>
      <c r="AJ294" s="1">
        <f t="shared" si="62"/>
        <v>1.7260987019832643</v>
      </c>
      <c r="AK294" s="1">
        <f t="shared" si="73"/>
        <v>88.028956314655844</v>
      </c>
      <c r="AL294" s="1" t="b">
        <f t="shared" si="74"/>
        <v>1</v>
      </c>
      <c r="AM294" s="1">
        <f t="shared" si="75"/>
        <v>36.568735065557632</v>
      </c>
      <c r="AN294" s="1" t="b">
        <f t="shared" si="76"/>
        <v>1</v>
      </c>
      <c r="AO294" s="1">
        <v>9.4879999999999995</v>
      </c>
    </row>
    <row r="295" spans="1:41">
      <c r="A295" s="7">
        <v>292</v>
      </c>
      <c r="B295" s="9" t="s">
        <v>45</v>
      </c>
      <c r="C295" s="9" t="s">
        <v>46</v>
      </c>
      <c r="D295" s="9" t="s">
        <v>45</v>
      </c>
      <c r="E295" s="9" t="s">
        <v>46</v>
      </c>
      <c r="F295" s="2" t="b">
        <f t="shared" si="70"/>
        <v>0</v>
      </c>
      <c r="G295" s="2" t="b">
        <f t="shared" si="68"/>
        <v>0</v>
      </c>
      <c r="H295" s="1" t="s">
        <v>298</v>
      </c>
      <c r="M295" s="1">
        <f>PRODUCT(SUM(PRODUCT(R295,overview!$J$9),PRODUCT(W295,overview!$K$9),PRODUCT(AB295,overview!$L$9)),1/SUM(overview!$J$9:$L$9))</f>
        <v>0.92414634146341468</v>
      </c>
      <c r="N295" s="1">
        <f>PRODUCT(SUM(PRODUCT(S295,overview!$J$9),PRODUCT(X295,overview!$K$9),PRODUCT(AC295,overview!$L$9)),1/SUM(overview!$J$9:$L$9))</f>
        <v>2.0758536585365852</v>
      </c>
      <c r="O295" s="1">
        <f t="shared" si="64"/>
        <v>16.8</v>
      </c>
      <c r="P295" s="1">
        <f t="shared" si="65"/>
        <v>36.200000000000003</v>
      </c>
      <c r="Q295" s="1">
        <f t="shared" si="69"/>
        <v>0.95927539151014662</v>
      </c>
      <c r="R295" s="1">
        <v>0.95799999999999996</v>
      </c>
      <c r="S295" s="1">
        <v>2.0419999999999998</v>
      </c>
      <c r="T295" s="1">
        <v>8</v>
      </c>
      <c r="U295" s="1">
        <v>2</v>
      </c>
      <c r="V295" s="1">
        <f t="shared" si="66"/>
        <v>0.11728697355533792</v>
      </c>
      <c r="W295" s="1">
        <v>0.90300000000000002</v>
      </c>
      <c r="X295" s="1">
        <v>2.097</v>
      </c>
      <c r="Y295" s="1">
        <v>8.8000000000000007</v>
      </c>
      <c r="Z295" s="1">
        <v>34.200000000000003</v>
      </c>
      <c r="AA295" s="1">
        <f t="shared" si="67"/>
        <v>1.6735271166601642</v>
      </c>
      <c r="AB295" s="1">
        <v>1</v>
      </c>
      <c r="AC295" s="1">
        <v>2</v>
      </c>
      <c r="AD295" s="1">
        <v>0</v>
      </c>
      <c r="AE295" s="1">
        <v>0</v>
      </c>
      <c r="AF295" s="1" t="e">
        <f t="shared" si="63"/>
        <v>#DIV/0!</v>
      </c>
      <c r="AH295" s="1">
        <f t="shared" si="71"/>
        <v>1.1990587718845223</v>
      </c>
      <c r="AI295" s="1">
        <f t="shared" si="72"/>
        <v>0.40110494551721598</v>
      </c>
      <c r="AJ295" s="1">
        <f t="shared" si="62"/>
        <v>1.7260987019832643</v>
      </c>
      <c r="AK295" s="1">
        <f t="shared" si="73"/>
        <v>99.386127075574322</v>
      </c>
      <c r="AL295" s="1" t="b">
        <f t="shared" si="74"/>
        <v>1</v>
      </c>
      <c r="AM295" s="1">
        <f t="shared" si="75"/>
        <v>34.928691525671113</v>
      </c>
      <c r="AN295" s="1" t="b">
        <f t="shared" si="76"/>
        <v>1</v>
      </c>
      <c r="AO295" s="1">
        <v>9.4879999999999995</v>
      </c>
    </row>
    <row r="296" spans="1:41">
      <c r="A296" s="7">
        <v>293</v>
      </c>
      <c r="B296" s="9" t="s">
        <v>47</v>
      </c>
      <c r="C296" s="9" t="s">
        <v>48</v>
      </c>
      <c r="D296" s="9" t="s">
        <v>32</v>
      </c>
      <c r="E296" s="9" t="s">
        <v>33</v>
      </c>
      <c r="F296" s="2" t="b">
        <f t="shared" si="70"/>
        <v>1</v>
      </c>
      <c r="G296" s="2" t="b">
        <f t="shared" si="68"/>
        <v>0</v>
      </c>
      <c r="H296" s="1" t="s">
        <v>298</v>
      </c>
      <c r="J296" s="3"/>
      <c r="M296" s="1">
        <f>PRODUCT(SUM(PRODUCT(R296,overview!$J$9),PRODUCT(W296,overview!$K$9),PRODUCT(AB296,overview!$L$9)),1/SUM(overview!$J$9:$L$9))</f>
        <v>0.81502439024390239</v>
      </c>
      <c r="N296" s="1">
        <f>PRODUCT(SUM(PRODUCT(S296,overview!$J$9),PRODUCT(X296,overview!$K$9),PRODUCT(AC296,overview!$L$9)),1/SUM(overview!$J$9:$L$9))</f>
        <v>2.1849756097560973</v>
      </c>
      <c r="O296" s="1">
        <f t="shared" si="64"/>
        <v>11.3</v>
      </c>
      <c r="P296" s="1">
        <f t="shared" si="65"/>
        <v>40.700000000000003</v>
      </c>
      <c r="Q296" s="1">
        <f t="shared" si="69"/>
        <v>1.3435071370203593</v>
      </c>
      <c r="R296" s="1">
        <v>0.78300000000000003</v>
      </c>
      <c r="S296" s="1">
        <v>2.2170000000000001</v>
      </c>
      <c r="T296" s="1">
        <v>4</v>
      </c>
      <c r="U296" s="1">
        <v>14</v>
      </c>
      <c r="V296" s="1">
        <f t="shared" si="66"/>
        <v>1.236129905277402</v>
      </c>
      <c r="W296" s="1">
        <v>0.82899999999999996</v>
      </c>
      <c r="X296" s="1">
        <v>2.1709999999999998</v>
      </c>
      <c r="Y296" s="1">
        <v>6.8</v>
      </c>
      <c r="Z296" s="1">
        <v>25.2</v>
      </c>
      <c r="AA296" s="1">
        <f t="shared" si="67"/>
        <v>1.415097406995963</v>
      </c>
      <c r="AB296" s="1">
        <v>0.9</v>
      </c>
      <c r="AC296" s="1">
        <v>2.1</v>
      </c>
      <c r="AD296" s="1">
        <v>0.5</v>
      </c>
      <c r="AE296" s="1">
        <v>1.5</v>
      </c>
      <c r="AF296" s="1">
        <f t="shared" si="63"/>
        <v>1.2857142857142856</v>
      </c>
      <c r="AH296" s="1">
        <f t="shared" si="71"/>
        <v>1.1516018208188181</v>
      </c>
      <c r="AI296" s="1">
        <f t="shared" si="72"/>
        <v>0.384365964132306</v>
      </c>
      <c r="AJ296" s="1">
        <f t="shared" si="62"/>
        <v>1.4277366575769379</v>
      </c>
      <c r="AK296" s="1">
        <f t="shared" si="73"/>
        <v>105.07835537018687</v>
      </c>
      <c r="AL296" s="1" t="b">
        <f t="shared" si="74"/>
        <v>1</v>
      </c>
      <c r="AM296" s="1">
        <f t="shared" si="75"/>
        <v>30.740789892568369</v>
      </c>
      <c r="AN296" s="1" t="b">
        <f t="shared" si="76"/>
        <v>1</v>
      </c>
      <c r="AO296" s="1">
        <v>9.4879999999999995</v>
      </c>
    </row>
    <row r="297" spans="1:41">
      <c r="A297" s="7">
        <v>294</v>
      </c>
      <c r="B297" s="9" t="s">
        <v>75</v>
      </c>
      <c r="C297" s="9" t="s">
        <v>1</v>
      </c>
      <c r="D297" s="9" t="s">
        <v>75</v>
      </c>
      <c r="E297" s="9" t="s">
        <v>1</v>
      </c>
      <c r="F297" s="2" t="b">
        <f t="shared" si="70"/>
        <v>0</v>
      </c>
      <c r="G297" s="2" t="b">
        <f t="shared" si="68"/>
        <v>0</v>
      </c>
      <c r="H297" s="1" t="s">
        <v>298</v>
      </c>
      <c r="M297" s="1">
        <f>PRODUCT(SUM(PRODUCT(R297,overview!$J$9),PRODUCT(W297,overview!$K$9),PRODUCT(AB297,overview!$L$9)),1/SUM(overview!$J$9:$L$9))</f>
        <v>0.71614634146341472</v>
      </c>
      <c r="N297" s="1">
        <f>PRODUCT(SUM(PRODUCT(S297,overview!$J$9),PRODUCT(X297,overview!$K$9),PRODUCT(AC297,overview!$L$9)),1/SUM(overview!$J$9:$L$9))</f>
        <v>2.2838536585365854</v>
      </c>
      <c r="O297" s="1">
        <f t="shared" si="64"/>
        <v>13</v>
      </c>
      <c r="P297" s="1">
        <f t="shared" si="65"/>
        <v>21</v>
      </c>
      <c r="Q297" s="1">
        <f t="shared" si="69"/>
        <v>0.50653498661785901</v>
      </c>
      <c r="R297" s="1">
        <v>0.997</v>
      </c>
      <c r="S297" s="1">
        <v>2.0030000000000001</v>
      </c>
      <c r="T297" s="1">
        <v>6</v>
      </c>
      <c r="U297" s="1">
        <v>2</v>
      </c>
      <c r="V297" s="1">
        <f t="shared" si="66"/>
        <v>0.1659177899816941</v>
      </c>
      <c r="W297" s="1">
        <v>0.55400000000000005</v>
      </c>
      <c r="X297" s="1">
        <v>2.4460000000000002</v>
      </c>
      <c r="Y297" s="1">
        <v>7</v>
      </c>
      <c r="Z297" s="1">
        <v>19</v>
      </c>
      <c r="AA297" s="1">
        <f t="shared" si="67"/>
        <v>0.61476463030019857</v>
      </c>
      <c r="AB297" s="1">
        <v>1</v>
      </c>
      <c r="AC297" s="1">
        <v>2</v>
      </c>
      <c r="AD297" s="1">
        <v>0</v>
      </c>
      <c r="AE297" s="1">
        <v>0</v>
      </c>
      <c r="AF297" s="1" t="e">
        <f t="shared" si="63"/>
        <v>#DIV/0!</v>
      </c>
      <c r="AH297" s="1">
        <f t="shared" si="71"/>
        <v>1.0137475365253177</v>
      </c>
      <c r="AI297" s="1">
        <f t="shared" si="72"/>
        <v>0.34062111592948358</v>
      </c>
      <c r="AJ297" s="1">
        <f t="shared" si="62"/>
        <v>1.4047822374039283</v>
      </c>
      <c r="AK297" s="1">
        <f t="shared" si="73"/>
        <v>112.58373255159408</v>
      </c>
      <c r="AL297" s="1" t="b">
        <f t="shared" si="74"/>
        <v>1</v>
      </c>
      <c r="AM297" s="1">
        <f t="shared" si="75"/>
        <v>25.508229956929618</v>
      </c>
      <c r="AN297" s="1" t="b">
        <f t="shared" si="76"/>
        <v>1</v>
      </c>
      <c r="AO297" s="1">
        <v>9.4879999999999995</v>
      </c>
    </row>
    <row r="298" spans="1:41">
      <c r="A298" s="7">
        <v>295</v>
      </c>
      <c r="B298" s="9" t="s">
        <v>47</v>
      </c>
      <c r="C298" s="9" t="s">
        <v>48</v>
      </c>
      <c r="D298" s="9" t="s">
        <v>47</v>
      </c>
      <c r="E298" s="9" t="s">
        <v>48</v>
      </c>
      <c r="F298" s="2" t="b">
        <f t="shared" si="70"/>
        <v>0</v>
      </c>
      <c r="G298" s="2" t="b">
        <f t="shared" si="68"/>
        <v>0</v>
      </c>
      <c r="H298" s="1" t="s">
        <v>298</v>
      </c>
      <c r="J298" s="2"/>
      <c r="M298" s="1">
        <f>PRODUCT(SUM(PRODUCT(R298,overview!$J$9),PRODUCT(W298,overview!$K$9),PRODUCT(AB298,overview!$L$9)),1/SUM(overview!$J$9:$L$9))</f>
        <v>0.73670731707317072</v>
      </c>
      <c r="N298" s="1">
        <f>PRODUCT(SUM(PRODUCT(S298,overview!$J$9),PRODUCT(X298,overview!$K$9),PRODUCT(AC298,overview!$L$9)),1/SUM(overview!$J$9:$L$9))</f>
        <v>2.2632926829268296</v>
      </c>
      <c r="O298" s="1">
        <f t="shared" si="64"/>
        <v>9</v>
      </c>
      <c r="P298" s="1">
        <f t="shared" si="65"/>
        <v>29</v>
      </c>
      <c r="Q298" s="1">
        <f t="shared" si="69"/>
        <v>1.0488412330645205</v>
      </c>
      <c r="R298" s="1">
        <v>0.8</v>
      </c>
      <c r="S298" s="1">
        <v>2.2000000000000002</v>
      </c>
      <c r="T298" s="1">
        <v>3.5</v>
      </c>
      <c r="U298" s="1">
        <v>5.5</v>
      </c>
      <c r="V298" s="1">
        <f t="shared" si="66"/>
        <v>0.57142857142857151</v>
      </c>
      <c r="W298" s="1">
        <v>0.69799999999999995</v>
      </c>
      <c r="X298" s="1">
        <v>2.302</v>
      </c>
      <c r="Y298" s="1">
        <v>5.5</v>
      </c>
      <c r="Z298" s="1">
        <v>23.5</v>
      </c>
      <c r="AA298" s="1">
        <f t="shared" si="67"/>
        <v>1.2955532738330304</v>
      </c>
      <c r="AB298" s="1">
        <v>0.85699999999999998</v>
      </c>
      <c r="AC298" s="1">
        <v>2.1429999999999998</v>
      </c>
      <c r="AD298" s="1">
        <v>0</v>
      </c>
      <c r="AE298" s="1">
        <v>0</v>
      </c>
      <c r="AF298" s="1" t="e">
        <f t="shared" si="63"/>
        <v>#DIV/0!</v>
      </c>
      <c r="AH298" s="1">
        <f t="shared" si="71"/>
        <v>0.86146864888980013</v>
      </c>
      <c r="AI298" s="1">
        <f t="shared" si="72"/>
        <v>0.38250200388464661</v>
      </c>
      <c r="AJ298" s="1">
        <f t="shared" si="62"/>
        <v>1.9552238805970152</v>
      </c>
      <c r="AK298" s="1">
        <f t="shared" si="73"/>
        <v>120.24359347953492</v>
      </c>
      <c r="AL298" s="1" t="b">
        <f t="shared" si="74"/>
        <v>1</v>
      </c>
      <c r="AM298" s="1">
        <f t="shared" si="75"/>
        <v>17.75265548279447</v>
      </c>
      <c r="AN298" s="1" t="b">
        <f t="shared" si="76"/>
        <v>1</v>
      </c>
      <c r="AO298" s="1">
        <v>9.4879999999999995</v>
      </c>
    </row>
    <row r="299" spans="1:41">
      <c r="A299" s="7">
        <v>296</v>
      </c>
      <c r="B299" s="9" t="s">
        <v>38</v>
      </c>
      <c r="C299" s="9" t="s">
        <v>1</v>
      </c>
      <c r="D299" s="9" t="s">
        <v>65</v>
      </c>
      <c r="E299" s="9" t="s">
        <v>2</v>
      </c>
      <c r="F299" s="2" t="b">
        <f t="shared" si="70"/>
        <v>0</v>
      </c>
      <c r="G299" s="2" t="b">
        <f t="shared" si="68"/>
        <v>1</v>
      </c>
      <c r="H299" s="1" t="s">
        <v>298</v>
      </c>
      <c r="J299" s="3"/>
      <c r="M299" s="1">
        <f>PRODUCT(SUM(PRODUCT(R299,overview!$J$9),PRODUCT(W299,overview!$K$9),PRODUCT(AB299,overview!$L$9)),1/SUM(overview!$J$9:$L$9))</f>
        <v>0.54529268292682931</v>
      </c>
      <c r="N299" s="1">
        <f>PRODUCT(SUM(PRODUCT(S299,overview!$J$9),PRODUCT(X299,overview!$K$9),PRODUCT(AC299,overview!$L$9)),1/SUM(overview!$J$9:$L$9))</f>
        <v>2.4547073170731708</v>
      </c>
      <c r="O299" s="1">
        <f t="shared" si="64"/>
        <v>10.7</v>
      </c>
      <c r="P299" s="1">
        <f t="shared" si="65"/>
        <v>31.3</v>
      </c>
      <c r="Q299" s="1">
        <f t="shared" si="69"/>
        <v>0.649816168020934</v>
      </c>
      <c r="R299" s="1">
        <v>0.75600000000000001</v>
      </c>
      <c r="S299" s="1">
        <v>2.2440000000000002</v>
      </c>
      <c r="T299" s="1">
        <v>5.5</v>
      </c>
      <c r="U299" s="1">
        <v>5.5</v>
      </c>
      <c r="V299" s="1">
        <f t="shared" si="66"/>
        <v>0.33689839572192509</v>
      </c>
      <c r="W299" s="1">
        <v>0.44</v>
      </c>
      <c r="X299" s="1">
        <v>2.56</v>
      </c>
      <c r="Y299" s="1">
        <v>5.2</v>
      </c>
      <c r="Z299" s="1">
        <v>24.8</v>
      </c>
      <c r="AA299" s="1">
        <f t="shared" si="67"/>
        <v>0.81971153846153844</v>
      </c>
      <c r="AB299" s="1">
        <v>0.33300000000000002</v>
      </c>
      <c r="AC299" s="1">
        <v>2.6669999999999998</v>
      </c>
      <c r="AD299" s="1">
        <v>0</v>
      </c>
      <c r="AE299" s="1">
        <v>1</v>
      </c>
      <c r="AF299" s="1" t="e">
        <f t="shared" si="63"/>
        <v>#DIV/0!</v>
      </c>
      <c r="AH299" s="1">
        <f t="shared" si="71"/>
        <v>0.74941851352183475</v>
      </c>
      <c r="AI299" s="1">
        <f t="shared" si="72"/>
        <v>0.37049909094197703</v>
      </c>
      <c r="AJ299" s="1">
        <f t="shared" si="62"/>
        <v>1.8699471362136812</v>
      </c>
      <c r="AK299" s="1">
        <f t="shared" si="73"/>
        <v>110.45928374776045</v>
      </c>
      <c r="AL299" s="1" t="b">
        <f t="shared" si="74"/>
        <v>1</v>
      </c>
      <c r="AM299" s="1">
        <f t="shared" si="75"/>
        <v>12.064189159722311</v>
      </c>
      <c r="AN299" s="1" t="b">
        <f t="shared" si="76"/>
        <v>1</v>
      </c>
      <c r="AO299" s="1">
        <v>9.4879999999999995</v>
      </c>
    </row>
    <row r="300" spans="1:41">
      <c r="A300" s="7">
        <v>297</v>
      </c>
      <c r="B300" s="9" t="s">
        <v>58</v>
      </c>
      <c r="C300" s="9" t="s">
        <v>59</v>
      </c>
      <c r="D300" s="9" t="s">
        <v>58</v>
      </c>
      <c r="E300" s="9" t="s">
        <v>59</v>
      </c>
      <c r="F300" s="2" t="b">
        <f t="shared" si="70"/>
        <v>0</v>
      </c>
      <c r="G300" s="2" t="b">
        <f t="shared" si="68"/>
        <v>0</v>
      </c>
      <c r="H300" s="1" t="s">
        <v>298</v>
      </c>
      <c r="M300" s="1">
        <f>PRODUCT(SUM(PRODUCT(R300,overview!$J$9),PRODUCT(W300,overview!$K$9),PRODUCT(AB300,overview!$L$9)),1/SUM(overview!$J$9:$L$9))</f>
        <v>0.45265853658536592</v>
      </c>
      <c r="N300" s="1">
        <f>PRODUCT(SUM(PRODUCT(S300,overview!$J$9),PRODUCT(X300,overview!$K$9),PRODUCT(AC300,overview!$L$9)),1/SUM(overview!$J$9:$L$9))</f>
        <v>2.5473414634146341</v>
      </c>
      <c r="O300" s="1">
        <f t="shared" si="64"/>
        <v>3</v>
      </c>
      <c r="P300" s="1">
        <f t="shared" si="65"/>
        <v>27</v>
      </c>
      <c r="Q300" s="1">
        <f t="shared" si="69"/>
        <v>1.5992857211248459</v>
      </c>
      <c r="R300" s="1">
        <v>0.4</v>
      </c>
      <c r="S300" s="1">
        <v>2.6</v>
      </c>
      <c r="T300" s="1">
        <v>1</v>
      </c>
      <c r="U300" s="1">
        <v>8</v>
      </c>
      <c r="V300" s="1">
        <f t="shared" si="66"/>
        <v>1.2307692307692308</v>
      </c>
      <c r="W300" s="1">
        <v>0.48399999999999999</v>
      </c>
      <c r="X300" s="1">
        <v>2.516</v>
      </c>
      <c r="Y300" s="1">
        <v>2</v>
      </c>
      <c r="Z300" s="1">
        <v>19</v>
      </c>
      <c r="AA300" s="1">
        <f t="shared" si="67"/>
        <v>1.8275039745627979</v>
      </c>
      <c r="AB300" s="1">
        <v>0.375</v>
      </c>
      <c r="AC300" s="1">
        <v>2.625</v>
      </c>
      <c r="AD300" s="1">
        <v>0</v>
      </c>
      <c r="AE300" s="1">
        <v>0</v>
      </c>
      <c r="AF300" s="1" t="e">
        <f t="shared" si="63"/>
        <v>#DIV/0!</v>
      </c>
      <c r="AH300" s="1">
        <f t="shared" si="71"/>
        <v>0.64122560964234188</v>
      </c>
      <c r="AI300" s="1">
        <f t="shared" si="72"/>
        <v>0.37470443090237709</v>
      </c>
      <c r="AJ300" s="1">
        <f t="shared" si="62"/>
        <v>1.869947136213681</v>
      </c>
      <c r="AK300" s="1">
        <f t="shared" si="73"/>
        <v>85.86182691823555</v>
      </c>
      <c r="AL300" s="1" t="b">
        <f t="shared" si="74"/>
        <v>1</v>
      </c>
      <c r="AM300" s="1">
        <f t="shared" si="75"/>
        <v>7.6907552157331303</v>
      </c>
      <c r="AN300" s="1" t="b">
        <f t="shared" si="76"/>
        <v>0</v>
      </c>
      <c r="AO300" s="1">
        <v>9.4879999999999995</v>
      </c>
    </row>
    <row r="301" spans="1:41">
      <c r="A301" s="7">
        <v>298</v>
      </c>
      <c r="B301" s="9" t="s">
        <v>30</v>
      </c>
      <c r="C301" s="9" t="s">
        <v>31</v>
      </c>
      <c r="D301" s="9" t="s">
        <v>30</v>
      </c>
      <c r="E301" s="9" t="s">
        <v>31</v>
      </c>
      <c r="F301" s="2" t="b">
        <f t="shared" si="70"/>
        <v>0</v>
      </c>
      <c r="G301" s="2" t="b">
        <f t="shared" si="68"/>
        <v>0</v>
      </c>
      <c r="H301" s="1" t="s">
        <v>298</v>
      </c>
      <c r="M301" s="1">
        <f>PRODUCT(SUM(PRODUCT(R301,overview!$J$9),PRODUCT(W301,overview!$K$9),PRODUCT(AB301,overview!$L$9)),1/SUM(overview!$J$9:$L$9))</f>
        <v>0.99556097560975609</v>
      </c>
      <c r="N301" s="1">
        <f>PRODUCT(SUM(PRODUCT(S301,overview!$J$9),PRODUCT(X301,overview!$K$9),PRODUCT(AC301,overview!$L$9)),1/SUM(overview!$J$9:$L$9))</f>
        <v>2.0044390243902441</v>
      </c>
      <c r="O301" s="1">
        <f t="shared" si="64"/>
        <v>12</v>
      </c>
      <c r="P301" s="1">
        <f t="shared" si="65"/>
        <v>6</v>
      </c>
      <c r="Q301" s="1">
        <f t="shared" si="69"/>
        <v>0.24833905234722928</v>
      </c>
      <c r="R301" s="1">
        <v>1</v>
      </c>
      <c r="S301" s="1">
        <v>2</v>
      </c>
      <c r="T301" s="1">
        <v>4</v>
      </c>
      <c r="U301" s="1">
        <v>0</v>
      </c>
      <c r="V301" s="1">
        <f t="shared" si="66"/>
        <v>0</v>
      </c>
      <c r="W301" s="1">
        <v>0.99299999999999999</v>
      </c>
      <c r="X301" s="1">
        <v>2.0070000000000001</v>
      </c>
      <c r="Y301" s="1">
        <v>8</v>
      </c>
      <c r="Z301" s="1">
        <v>6</v>
      </c>
      <c r="AA301" s="1">
        <f t="shared" si="67"/>
        <v>0.37107623318385646</v>
      </c>
      <c r="AB301" s="1">
        <v>1</v>
      </c>
      <c r="AC301" s="1">
        <v>2</v>
      </c>
      <c r="AD301" s="1">
        <v>0</v>
      </c>
      <c r="AE301" s="1">
        <v>0</v>
      </c>
      <c r="AF301" s="1" t="e">
        <f t="shared" si="63"/>
        <v>#DIV/0!</v>
      </c>
      <c r="AH301" s="1">
        <f t="shared" si="71"/>
        <v>0.52778615214551305</v>
      </c>
      <c r="AI301" s="1">
        <f t="shared" si="72"/>
        <v>0.27460804956174373</v>
      </c>
      <c r="AJ301" s="1">
        <f t="shared" si="62"/>
        <v>0.84824690974111794</v>
      </c>
      <c r="AK301" s="1">
        <f t="shared" si="73"/>
        <v>53.37600804783969</v>
      </c>
      <c r="AL301" s="1" t="b">
        <f t="shared" si="74"/>
        <v>1</v>
      </c>
      <c r="AM301" s="1">
        <f t="shared" si="75"/>
        <v>5.574282723709433</v>
      </c>
      <c r="AN301" s="1" t="b">
        <f t="shared" si="76"/>
        <v>0</v>
      </c>
      <c r="AO301" s="1">
        <v>9.4879999999999995</v>
      </c>
    </row>
    <row r="302" spans="1:41">
      <c r="A302" s="7">
        <v>299</v>
      </c>
      <c r="B302" s="9" t="s">
        <v>85</v>
      </c>
      <c r="C302" s="9" t="s">
        <v>86</v>
      </c>
      <c r="D302" s="9" t="s">
        <v>85</v>
      </c>
      <c r="E302" s="9" t="s">
        <v>86</v>
      </c>
      <c r="F302" s="2" t="b">
        <f t="shared" si="70"/>
        <v>0</v>
      </c>
      <c r="G302" s="2" t="b">
        <f t="shared" si="68"/>
        <v>0</v>
      </c>
      <c r="H302" s="1" t="s">
        <v>298</v>
      </c>
      <c r="J302" s="3"/>
      <c r="K302" s="2"/>
      <c r="L302" s="2"/>
      <c r="M302" s="1">
        <f>PRODUCT(SUM(PRODUCT(R302,overview!$J$9),PRODUCT(W302,overview!$K$9),PRODUCT(AB302,overview!$L$9)),1/SUM(overview!$J$9:$L$9))</f>
        <v>6.658536585365854E-2</v>
      </c>
      <c r="N302" s="1">
        <f>PRODUCT(SUM(PRODUCT(S302,overview!$J$9),PRODUCT(X302,overview!$K$9),PRODUCT(AC302,overview!$L$9)),1/SUM(overview!$J$9:$L$9))</f>
        <v>2.9334146341463416</v>
      </c>
      <c r="O302" s="1">
        <f t="shared" si="64"/>
        <v>0</v>
      </c>
      <c r="P302" s="1">
        <f t="shared" si="65"/>
        <v>6</v>
      </c>
      <c r="Q302" s="1" t="e">
        <f t="shared" si="69"/>
        <v>#DIV/0!</v>
      </c>
      <c r="R302" s="1">
        <v>0</v>
      </c>
      <c r="S302" s="1">
        <v>3</v>
      </c>
      <c r="T302" s="1">
        <v>0</v>
      </c>
      <c r="U302" s="1">
        <v>0</v>
      </c>
      <c r="V302" s="1" t="e">
        <f t="shared" si="66"/>
        <v>#DIV/0!</v>
      </c>
      <c r="W302" s="1">
        <v>0.105</v>
      </c>
      <c r="X302" s="1">
        <v>2.895</v>
      </c>
      <c r="Y302" s="1">
        <v>0</v>
      </c>
      <c r="Z302" s="1">
        <v>6</v>
      </c>
      <c r="AA302" s="1" t="e">
        <f t="shared" si="67"/>
        <v>#DIV/0!</v>
      </c>
      <c r="AB302" s="1">
        <v>0</v>
      </c>
      <c r="AC302" s="1">
        <v>3</v>
      </c>
      <c r="AD302" s="1">
        <v>0</v>
      </c>
      <c r="AE302" s="1">
        <v>0</v>
      </c>
      <c r="AF302" s="1" t="e">
        <f t="shared" si="63"/>
        <v>#DIV/0!</v>
      </c>
      <c r="AH302" s="1">
        <f t="shared" si="71"/>
        <v>0.47712736296668301</v>
      </c>
      <c r="AI302" s="1">
        <f t="shared" si="72"/>
        <v>0.25708682874135924</v>
      </c>
      <c r="AJ302" s="1">
        <f t="shared" si="62"/>
        <v>0.45418390193920538</v>
      </c>
      <c r="AK302" s="1">
        <f t="shared" si="73"/>
        <v>30.350970834395344</v>
      </c>
      <c r="AL302" s="1" t="b">
        <f t="shared" si="74"/>
        <v>1</v>
      </c>
      <c r="AM302" s="1">
        <f t="shared" si="75"/>
        <v>4.2289403810570318</v>
      </c>
      <c r="AN302" s="1" t="b">
        <f t="shared" si="76"/>
        <v>0</v>
      </c>
      <c r="AO302" s="1">
        <v>9.4879999999999995</v>
      </c>
    </row>
    <row r="303" spans="1:41">
      <c r="A303" s="7">
        <v>300</v>
      </c>
      <c r="B303" s="9" t="s">
        <v>74</v>
      </c>
      <c r="C303" s="9" t="s">
        <v>1</v>
      </c>
      <c r="D303" s="9" t="s">
        <v>58</v>
      </c>
      <c r="E303" s="9" t="s">
        <v>59</v>
      </c>
      <c r="F303" s="2" t="b">
        <f t="shared" si="70"/>
        <v>1</v>
      </c>
      <c r="G303" s="2" t="b">
        <f t="shared" si="68"/>
        <v>1</v>
      </c>
      <c r="H303" s="1" t="s">
        <v>298</v>
      </c>
      <c r="J303" s="4"/>
      <c r="M303" s="1">
        <f>PRODUCT(SUM(PRODUCT(R303,overview!$J$9),PRODUCT(W303,overview!$K$9),PRODUCT(AB303,overview!$L$9)),1/SUM(overview!$J$9:$L$9))</f>
        <v>0.70917073170731715</v>
      </c>
      <c r="N303" s="1">
        <f>PRODUCT(SUM(PRODUCT(S303,overview!$J$9),PRODUCT(X303,overview!$K$9),PRODUCT(AC303,overview!$L$9)),1/SUM(overview!$J$9:$L$9))</f>
        <v>2.2908292682926827</v>
      </c>
      <c r="O303" s="1">
        <f t="shared" si="64"/>
        <v>9.8000000000000007</v>
      </c>
      <c r="P303" s="1">
        <f t="shared" si="65"/>
        <v>18.2</v>
      </c>
      <c r="Q303" s="1">
        <f t="shared" si="69"/>
        <v>0.57491467265326979</v>
      </c>
      <c r="R303" s="1">
        <v>1.115</v>
      </c>
      <c r="S303" s="1">
        <v>1.885</v>
      </c>
      <c r="T303" s="1">
        <v>6</v>
      </c>
      <c r="U303" s="1">
        <v>3</v>
      </c>
      <c r="V303" s="1">
        <f t="shared" si="66"/>
        <v>0.2957559681697613</v>
      </c>
      <c r="W303" s="1">
        <v>0.48299999999999998</v>
      </c>
      <c r="X303" s="1">
        <v>2.5169999999999999</v>
      </c>
      <c r="Y303" s="1">
        <v>3.8</v>
      </c>
      <c r="Z303" s="1">
        <v>13.2</v>
      </c>
      <c r="AA303" s="1">
        <f t="shared" si="67"/>
        <v>0.66658302490433463</v>
      </c>
      <c r="AB303" s="1">
        <v>0.90800000000000003</v>
      </c>
      <c r="AC303" s="1">
        <v>2.0920000000000001</v>
      </c>
      <c r="AD303" s="1">
        <v>0</v>
      </c>
      <c r="AE303" s="1">
        <v>2</v>
      </c>
      <c r="AF303" s="1" t="e">
        <f t="shared" si="63"/>
        <v>#DIV/0!</v>
      </c>
      <c r="AH303" s="1">
        <f t="shared" si="71"/>
        <v>0.3944895430291076</v>
      </c>
      <c r="AI303" s="1">
        <f t="shared" si="72"/>
        <v>0.22092069651139248</v>
      </c>
      <c r="AJ303" s="1">
        <f t="shared" si="62"/>
        <v>0.45418390193920538</v>
      </c>
      <c r="AK303" s="1">
        <f t="shared" si="73"/>
        <v>13.095048417449421</v>
      </c>
      <c r="AL303" s="1" t="b">
        <f t="shared" si="74"/>
        <v>1</v>
      </c>
      <c r="AM303" s="1">
        <f t="shared" si="75"/>
        <v>3.9427104985153565</v>
      </c>
      <c r="AN303" s="1" t="b">
        <f t="shared" si="76"/>
        <v>0</v>
      </c>
      <c r="AO303" s="1">
        <v>9.4879999999999995</v>
      </c>
    </row>
    <row r="304" spans="1:41">
      <c r="A304" s="7">
        <v>301</v>
      </c>
      <c r="B304" s="9" t="s">
        <v>67</v>
      </c>
      <c r="C304" s="9" t="s">
        <v>37</v>
      </c>
      <c r="D304" s="9" t="s">
        <v>43</v>
      </c>
      <c r="E304" s="9" t="s">
        <v>44</v>
      </c>
      <c r="F304" s="2" t="b">
        <f t="shared" si="70"/>
        <v>1</v>
      </c>
      <c r="G304" s="2" t="b">
        <f t="shared" si="68"/>
        <v>0</v>
      </c>
      <c r="H304" s="1" t="s">
        <v>298</v>
      </c>
      <c r="J304" s="4"/>
      <c r="M304" s="1">
        <f>PRODUCT(SUM(PRODUCT(R304,overview!$J$9),PRODUCT(W304,overview!$K$9),PRODUCT(AB304,overview!$L$9)),1/SUM(overview!$J$9:$L$9))</f>
        <v>0.53541463414634149</v>
      </c>
      <c r="N304" s="1">
        <f>PRODUCT(SUM(PRODUCT(S304,overview!$J$9),PRODUCT(X304,overview!$K$9),PRODUCT(AC304,overview!$L$9)),1/SUM(overview!$J$9:$L$9))</f>
        <v>2.4645853658536585</v>
      </c>
      <c r="O304" s="1">
        <f t="shared" si="64"/>
        <v>14.2</v>
      </c>
      <c r="P304" s="1">
        <f t="shared" si="65"/>
        <v>25.8</v>
      </c>
      <c r="Q304" s="1">
        <f t="shared" si="69"/>
        <v>0.39470964015428178</v>
      </c>
      <c r="R304" s="1">
        <v>0.71</v>
      </c>
      <c r="S304" s="1">
        <v>2.29</v>
      </c>
      <c r="T304" s="1">
        <v>7.2</v>
      </c>
      <c r="U304" s="1">
        <v>11.8</v>
      </c>
      <c r="V304" s="1">
        <f t="shared" si="66"/>
        <v>0.50812712275594374</v>
      </c>
      <c r="W304" s="1">
        <v>0.44400000000000001</v>
      </c>
      <c r="X304" s="1">
        <v>2.556</v>
      </c>
      <c r="Y304" s="1">
        <v>6.5</v>
      </c>
      <c r="Z304" s="1">
        <v>12.5</v>
      </c>
      <c r="AA304" s="1">
        <f t="shared" si="67"/>
        <v>0.3340556157457566</v>
      </c>
      <c r="AB304" s="1">
        <v>0.46800000000000003</v>
      </c>
      <c r="AC304" s="1">
        <v>2.532</v>
      </c>
      <c r="AD304" s="1">
        <v>0.5</v>
      </c>
      <c r="AE304" s="1">
        <v>1.5</v>
      </c>
      <c r="AF304" s="1">
        <f t="shared" si="63"/>
        <v>0.55450236966824651</v>
      </c>
      <c r="AH304" s="1">
        <f t="shared" si="71"/>
        <v>0.32830234911867479</v>
      </c>
      <c r="AI304" s="1">
        <f t="shared" si="72"/>
        <v>0.18719229468273951</v>
      </c>
      <c r="AJ304" s="1">
        <f t="shared" si="62"/>
        <v>0.51272387478585879</v>
      </c>
      <c r="AK304" s="1">
        <f t="shared" si="73"/>
        <v>10.905628819006962</v>
      </c>
      <c r="AL304" s="1" t="b">
        <f t="shared" si="74"/>
        <v>1</v>
      </c>
      <c r="AM304" s="1">
        <f t="shared" si="75"/>
        <v>3.3252455888308585</v>
      </c>
      <c r="AN304" s="1" t="b">
        <f t="shared" si="76"/>
        <v>0</v>
      </c>
      <c r="AO304" s="1">
        <v>9.4879999999999995</v>
      </c>
    </row>
    <row r="305" spans="1:41">
      <c r="A305" s="7">
        <v>302</v>
      </c>
      <c r="B305" s="9" t="s">
        <v>32</v>
      </c>
      <c r="C305" s="9" t="s">
        <v>33</v>
      </c>
      <c r="D305" s="9" t="s">
        <v>32</v>
      </c>
      <c r="E305" s="9" t="s">
        <v>33</v>
      </c>
      <c r="F305" s="2" t="b">
        <f t="shared" si="70"/>
        <v>0</v>
      </c>
      <c r="G305" s="2" t="b">
        <f t="shared" si="68"/>
        <v>0</v>
      </c>
      <c r="H305" s="1" t="s">
        <v>298</v>
      </c>
      <c r="M305" s="1">
        <f>PRODUCT(SUM(PRODUCT(R305,overview!$J$9),PRODUCT(W305,overview!$K$9),PRODUCT(AB305,overview!$L$9)),1/SUM(overview!$J$9:$L$9))</f>
        <v>0.85170731707317082</v>
      </c>
      <c r="N305" s="1">
        <f>PRODUCT(SUM(PRODUCT(S305,overview!$J$9),PRODUCT(X305,overview!$K$9),PRODUCT(AC305,overview!$L$9)),1/SUM(overview!$J$9:$L$9))</f>
        <v>2.1482926829268294</v>
      </c>
      <c r="O305" s="1">
        <f t="shared" si="64"/>
        <v>15</v>
      </c>
      <c r="P305" s="1">
        <f t="shared" si="65"/>
        <v>6</v>
      </c>
      <c r="Q305" s="1">
        <f t="shared" si="69"/>
        <v>0.15858310626702998</v>
      </c>
      <c r="R305" s="1">
        <v>0.70499999999999996</v>
      </c>
      <c r="S305" s="1">
        <v>2.2949999999999999</v>
      </c>
      <c r="T305" s="1">
        <v>3</v>
      </c>
      <c r="U305" s="1">
        <v>2</v>
      </c>
      <c r="V305" s="1">
        <f t="shared" si="66"/>
        <v>0.20479302832244009</v>
      </c>
      <c r="W305" s="1">
        <v>0.92500000000000004</v>
      </c>
      <c r="X305" s="1">
        <v>2.0750000000000002</v>
      </c>
      <c r="Y305" s="1">
        <v>12</v>
      </c>
      <c r="Z305" s="1">
        <v>4</v>
      </c>
      <c r="AA305" s="1">
        <f t="shared" si="67"/>
        <v>0.14859437751004015</v>
      </c>
      <c r="AB305" s="1">
        <v>1</v>
      </c>
      <c r="AC305" s="1">
        <v>2</v>
      </c>
      <c r="AD305" s="1">
        <v>0</v>
      </c>
      <c r="AE305" s="1">
        <v>0</v>
      </c>
      <c r="AF305" s="1" t="e">
        <f t="shared" si="63"/>
        <v>#DIV/0!</v>
      </c>
      <c r="AH305" s="1">
        <f t="shared" si="71"/>
        <v>0.24713059456388592</v>
      </c>
      <c r="AI305" s="1">
        <f t="shared" si="72"/>
        <v>0.12060097854279651</v>
      </c>
      <c r="AJ305" s="1">
        <f t="shared" si="62"/>
        <v>0.45756989704090412</v>
      </c>
      <c r="AK305" s="1">
        <f t="shared" si="73"/>
        <v>15.484442890508447</v>
      </c>
      <c r="AL305" s="1" t="b">
        <f t="shared" si="74"/>
        <v>1</v>
      </c>
      <c r="AM305" s="1">
        <f t="shared" si="75"/>
        <v>2.6021496272634521</v>
      </c>
      <c r="AN305" s="1" t="b">
        <f t="shared" si="76"/>
        <v>0</v>
      </c>
      <c r="AO305" s="1">
        <v>9.4879999999999995</v>
      </c>
    </row>
    <row r="306" spans="1:41">
      <c r="A306" s="7">
        <v>303</v>
      </c>
      <c r="B306" s="9" t="s">
        <v>89</v>
      </c>
      <c r="C306" s="9" t="s">
        <v>70</v>
      </c>
      <c r="D306" s="9" t="s">
        <v>89</v>
      </c>
      <c r="E306" s="9" t="s">
        <v>70</v>
      </c>
      <c r="F306" s="2" t="b">
        <f t="shared" si="70"/>
        <v>0</v>
      </c>
      <c r="G306" s="2" t="b">
        <f t="shared" si="68"/>
        <v>0</v>
      </c>
      <c r="H306" s="1" t="s">
        <v>298</v>
      </c>
      <c r="J306" s="4"/>
      <c r="M306" s="1">
        <f>PRODUCT(SUM(PRODUCT(R306,overview!$J$9),PRODUCT(W306,overview!$K$9),PRODUCT(AB306,overview!$L$9)),1/SUM(overview!$J$9:$L$9))</f>
        <v>1</v>
      </c>
      <c r="N306" s="1">
        <f>PRODUCT(SUM(PRODUCT(S306,overview!$J$9),PRODUCT(X306,overview!$K$9),PRODUCT(AC306,overview!$L$9)),1/SUM(overview!$J$9:$L$9))</f>
        <v>2</v>
      </c>
      <c r="O306" s="1">
        <f t="shared" si="64"/>
        <v>13</v>
      </c>
      <c r="P306" s="1">
        <f t="shared" si="65"/>
        <v>0</v>
      </c>
      <c r="Q306" s="1">
        <f t="shared" si="69"/>
        <v>0</v>
      </c>
      <c r="R306" s="1">
        <v>1</v>
      </c>
      <c r="S306" s="1">
        <v>2</v>
      </c>
      <c r="T306" s="1">
        <v>6</v>
      </c>
      <c r="U306" s="1">
        <v>0</v>
      </c>
      <c r="V306" s="1">
        <f t="shared" si="66"/>
        <v>0</v>
      </c>
      <c r="W306" s="1">
        <v>1</v>
      </c>
      <c r="X306" s="1">
        <v>2</v>
      </c>
      <c r="Y306" s="1">
        <v>7</v>
      </c>
      <c r="Z306" s="1">
        <v>0</v>
      </c>
      <c r="AA306" s="1">
        <f t="shared" si="67"/>
        <v>0</v>
      </c>
      <c r="AB306" s="1">
        <v>1</v>
      </c>
      <c r="AC306" s="1">
        <v>2</v>
      </c>
      <c r="AD306" s="1">
        <v>0</v>
      </c>
      <c r="AE306" s="1">
        <v>0</v>
      </c>
      <c r="AF306" s="1" t="e">
        <f t="shared" si="63"/>
        <v>#DIV/0!</v>
      </c>
      <c r="AH306" s="1">
        <f t="shared" si="71"/>
        <v>0.21922393117095793</v>
      </c>
      <c r="AI306" s="1">
        <f t="shared" si="72"/>
        <v>0.10903808087020024</v>
      </c>
      <c r="AJ306" s="1">
        <f t="shared" si="62"/>
        <v>0.41322996342323531</v>
      </c>
      <c r="AK306" s="1">
        <f t="shared" si="73"/>
        <v>16.185113431265176</v>
      </c>
      <c r="AL306" s="1" t="b">
        <f t="shared" si="74"/>
        <v>1</v>
      </c>
      <c r="AM306" s="1">
        <f t="shared" si="75"/>
        <v>2.0949475644027356</v>
      </c>
      <c r="AN306" s="1" t="b">
        <f t="shared" si="76"/>
        <v>0</v>
      </c>
      <c r="AO306" s="1">
        <v>9.4879999999999995</v>
      </c>
    </row>
    <row r="307" spans="1:41">
      <c r="A307" s="7">
        <v>304</v>
      </c>
      <c r="B307" s="9" t="s">
        <v>51</v>
      </c>
      <c r="C307" s="9" t="s">
        <v>52</v>
      </c>
      <c r="D307" s="9" t="s">
        <v>93</v>
      </c>
      <c r="E307" s="9" t="s">
        <v>52</v>
      </c>
      <c r="F307" s="2" t="b">
        <f t="shared" si="70"/>
        <v>0</v>
      </c>
      <c r="G307" s="2" t="b">
        <f t="shared" si="68"/>
        <v>1</v>
      </c>
      <c r="H307" s="1" t="s">
        <v>298</v>
      </c>
      <c r="J307" s="4"/>
      <c r="M307" s="1">
        <f>PRODUCT(SUM(PRODUCT(R307,overview!$J$9),PRODUCT(W307,overview!$K$9),PRODUCT(AB307,overview!$L$9)),1/SUM(overview!$J$9:$L$9))</f>
        <v>0.34607317073170735</v>
      </c>
      <c r="N307" s="1">
        <f>PRODUCT(SUM(PRODUCT(S307,overview!$J$9),PRODUCT(X307,overview!$K$9),PRODUCT(AC307,overview!$L$9)),1/SUM(overview!$J$9:$L$9))</f>
        <v>2.6539268292682929</v>
      </c>
      <c r="O307" s="1">
        <f t="shared" si="64"/>
        <v>7</v>
      </c>
      <c r="P307" s="1">
        <f t="shared" si="65"/>
        <v>4</v>
      </c>
      <c r="Q307" s="1">
        <f t="shared" si="69"/>
        <v>7.4514525185872746E-2</v>
      </c>
      <c r="R307" s="1">
        <v>0.36199999999999999</v>
      </c>
      <c r="S307" s="1">
        <v>2.6379999999999999</v>
      </c>
      <c r="T307" s="1">
        <v>3</v>
      </c>
      <c r="U307" s="1">
        <v>2</v>
      </c>
      <c r="V307" s="1">
        <f t="shared" si="66"/>
        <v>9.1483447055850389E-2</v>
      </c>
      <c r="W307" s="1">
        <v>0.33800000000000002</v>
      </c>
      <c r="X307" s="1">
        <v>2.6619999999999999</v>
      </c>
      <c r="Y307" s="1">
        <v>3</v>
      </c>
      <c r="Z307" s="1">
        <v>2</v>
      </c>
      <c r="AA307" s="1">
        <f t="shared" si="67"/>
        <v>8.464813423491109E-2</v>
      </c>
      <c r="AB307" s="1">
        <v>0.33300000000000002</v>
      </c>
      <c r="AC307" s="1">
        <v>2.6669999999999998</v>
      </c>
      <c r="AD307" s="1">
        <v>1</v>
      </c>
      <c r="AE307" s="1">
        <v>0</v>
      </c>
      <c r="AF307" s="1">
        <f t="shared" si="63"/>
        <v>0</v>
      </c>
      <c r="AH307" s="1">
        <f t="shared" si="71"/>
        <v>0.187387772400429</v>
      </c>
      <c r="AI307" s="1">
        <f t="shared" si="72"/>
        <v>0.11350209233233147</v>
      </c>
      <c r="AJ307" s="1">
        <f t="shared" si="62"/>
        <v>0.43884987705735118</v>
      </c>
      <c r="AK307" s="1">
        <f t="shared" si="73"/>
        <v>14.955768084807495</v>
      </c>
      <c r="AL307" s="1" t="b">
        <f t="shared" si="74"/>
        <v>1</v>
      </c>
      <c r="AM307" s="1">
        <f t="shared" si="75"/>
        <v>1.8844715160567078</v>
      </c>
      <c r="AN307" s="1" t="b">
        <f t="shared" si="76"/>
        <v>0</v>
      </c>
      <c r="AO307" s="1">
        <v>9.4879999999999995</v>
      </c>
    </row>
    <row r="308" spans="1:41">
      <c r="A308" s="7">
        <v>305</v>
      </c>
      <c r="B308" s="9" t="s">
        <v>54</v>
      </c>
      <c r="C308" s="9" t="s">
        <v>55</v>
      </c>
      <c r="D308" s="9" t="s">
        <v>94</v>
      </c>
      <c r="E308" s="9" t="s">
        <v>55</v>
      </c>
      <c r="F308" s="2" t="b">
        <f t="shared" si="70"/>
        <v>1</v>
      </c>
      <c r="G308" s="2" t="b">
        <f t="shared" si="68"/>
        <v>1</v>
      </c>
      <c r="H308" s="1" t="s">
        <v>298</v>
      </c>
      <c r="J308" s="4"/>
      <c r="M308" s="1">
        <f>PRODUCT(SUM(PRODUCT(R308,overview!$J$9),PRODUCT(W308,overview!$K$9),PRODUCT(AB308,overview!$L$9)),1/SUM(overview!$J$9:$L$9))</f>
        <v>0.40607317073170734</v>
      </c>
      <c r="N308" s="1">
        <f>PRODUCT(SUM(PRODUCT(S308,overview!$J$9),PRODUCT(X308,overview!$K$9),PRODUCT(AC308,overview!$L$9)),1/SUM(overview!$J$9:$L$9))</f>
        <v>2.5939268292682929</v>
      </c>
      <c r="O308" s="1">
        <f t="shared" si="64"/>
        <v>7.5</v>
      </c>
      <c r="P308" s="1">
        <f t="shared" si="65"/>
        <v>4.5</v>
      </c>
      <c r="Q308" s="1">
        <f t="shared" si="69"/>
        <v>9.3928594935637641E-2</v>
      </c>
      <c r="R308" s="1">
        <v>0.375</v>
      </c>
      <c r="S308" s="1">
        <v>2.625</v>
      </c>
      <c r="T308" s="1">
        <v>2</v>
      </c>
      <c r="U308" s="1">
        <v>0</v>
      </c>
      <c r="V308" s="1">
        <f t="shared" si="66"/>
        <v>0</v>
      </c>
      <c r="W308" s="1">
        <v>0.42399999999999999</v>
      </c>
      <c r="X308" s="1">
        <v>2.5760000000000001</v>
      </c>
      <c r="Y308" s="1">
        <v>4.5</v>
      </c>
      <c r="Z308" s="1">
        <v>4.5</v>
      </c>
      <c r="AA308" s="1">
        <f t="shared" si="67"/>
        <v>0.16459627329192547</v>
      </c>
      <c r="AB308" s="1">
        <v>0.375</v>
      </c>
      <c r="AC308" s="1">
        <v>2.625</v>
      </c>
      <c r="AD308" s="1">
        <v>1</v>
      </c>
      <c r="AE308" s="1">
        <v>0</v>
      </c>
      <c r="AF308" s="1">
        <f t="shared" si="63"/>
        <v>0</v>
      </c>
      <c r="AH308" s="1">
        <f t="shared" si="71"/>
        <v>0.137613784162573</v>
      </c>
      <c r="AI308" s="1">
        <f t="shared" si="72"/>
        <v>8.2570347887779227E-2</v>
      </c>
      <c r="AJ308" s="1">
        <f t="shared" si="62"/>
        <v>0.19906966909821336</v>
      </c>
      <c r="AK308" s="1">
        <f t="shared" si="73"/>
        <v>11.383468436388007</v>
      </c>
      <c r="AL308" s="1" t="b">
        <f t="shared" si="74"/>
        <v>1</v>
      </c>
      <c r="AM308" s="1">
        <f t="shared" si="75"/>
        <v>1.6108730791745214</v>
      </c>
      <c r="AN308" s="1" t="b">
        <f t="shared" si="76"/>
        <v>0</v>
      </c>
      <c r="AO308" s="1">
        <v>9.4879999999999995</v>
      </c>
    </row>
    <row r="309" spans="1:41">
      <c r="A309" s="7">
        <v>306</v>
      </c>
      <c r="B309" s="9" t="s">
        <v>47</v>
      </c>
      <c r="C309" s="9" t="s">
        <v>48</v>
      </c>
      <c r="D309" s="9" t="s">
        <v>47</v>
      </c>
      <c r="E309" s="9" t="s">
        <v>48</v>
      </c>
      <c r="F309" s="2" t="b">
        <f t="shared" si="70"/>
        <v>0</v>
      </c>
      <c r="G309" s="2" t="b">
        <f t="shared" si="68"/>
        <v>0</v>
      </c>
      <c r="H309" s="1" t="s">
        <v>298</v>
      </c>
      <c r="J309" s="4"/>
      <c r="M309" s="1">
        <f>PRODUCT(SUM(PRODUCT(R309,overview!$J$9),PRODUCT(W309,overview!$K$9),PRODUCT(AB309,overview!$L$9)),1/SUM(overview!$J$9:$L$9))</f>
        <v>0.98207317073170741</v>
      </c>
      <c r="N309" s="1">
        <f>PRODUCT(SUM(PRODUCT(S309,overview!$J$9),PRODUCT(X309,overview!$K$9),PRODUCT(AC309,overview!$L$9)),1/SUM(overview!$J$9:$L$9))</f>
        <v>2.0179268292682928</v>
      </c>
      <c r="O309" s="1">
        <f t="shared" si="64"/>
        <v>15</v>
      </c>
      <c r="P309" s="1">
        <f t="shared" si="65"/>
        <v>4</v>
      </c>
      <c r="Q309" s="1">
        <f t="shared" si="69"/>
        <v>0.12977981910114625</v>
      </c>
      <c r="R309" s="1">
        <v>0.95399999999999996</v>
      </c>
      <c r="S309" s="1">
        <v>2.0459999999999998</v>
      </c>
      <c r="T309" s="1">
        <v>7</v>
      </c>
      <c r="U309" s="1">
        <v>2</v>
      </c>
      <c r="V309" s="1">
        <f t="shared" si="66"/>
        <v>0.13322161709258484</v>
      </c>
      <c r="W309" s="1">
        <v>1.002</v>
      </c>
      <c r="X309" s="1">
        <v>1.998</v>
      </c>
      <c r="Y309" s="1">
        <v>8</v>
      </c>
      <c r="Z309" s="1">
        <v>2</v>
      </c>
      <c r="AA309" s="1">
        <f t="shared" si="67"/>
        <v>0.12537537537537538</v>
      </c>
      <c r="AB309" s="1">
        <v>0.85699999999999998</v>
      </c>
      <c r="AC309" s="1">
        <v>2.1429999999999998</v>
      </c>
      <c r="AD309" s="1">
        <v>0</v>
      </c>
      <c r="AE309" s="1">
        <v>0</v>
      </c>
      <c r="AF309" s="1" t="e">
        <f t="shared" si="63"/>
        <v>#DIV/0!</v>
      </c>
      <c r="AH309" s="1">
        <f t="shared" si="71"/>
        <v>9.0442853502868056E-2</v>
      </c>
      <c r="AI309" s="1">
        <f t="shared" si="72"/>
        <v>3.8022160506198645E-2</v>
      </c>
      <c r="AJ309" s="1">
        <f t="shared" si="62"/>
        <v>0.13276576161988038</v>
      </c>
      <c r="AK309" s="1">
        <f t="shared" si="73"/>
        <v>10.667804303884743</v>
      </c>
      <c r="AL309" s="1" t="b">
        <f t="shared" si="74"/>
        <v>1</v>
      </c>
      <c r="AM309" s="1">
        <f t="shared" si="75"/>
        <v>1.7419063797766043</v>
      </c>
      <c r="AN309" s="1" t="b">
        <f t="shared" si="76"/>
        <v>0</v>
      </c>
      <c r="AO309" s="1">
        <v>9.4879999999999995</v>
      </c>
    </row>
    <row r="310" spans="1:41">
      <c r="A310" s="7">
        <v>307</v>
      </c>
      <c r="B310" s="9" t="s">
        <v>30</v>
      </c>
      <c r="C310" s="9" t="s">
        <v>31</v>
      </c>
      <c r="D310" s="9" t="s">
        <v>32</v>
      </c>
      <c r="E310" s="9" t="s">
        <v>33</v>
      </c>
      <c r="F310" s="2" t="b">
        <f t="shared" si="70"/>
        <v>0</v>
      </c>
      <c r="G310" s="2" t="b">
        <f t="shared" si="68"/>
        <v>0</v>
      </c>
      <c r="H310" s="1" t="s">
        <v>298</v>
      </c>
      <c r="J310" s="3"/>
      <c r="K310" s="2" t="s">
        <v>34</v>
      </c>
      <c r="L310" s="2" t="s">
        <v>223</v>
      </c>
      <c r="M310" s="1">
        <f>PRODUCT(SUM(PRODUCT(R310,overview!$J$9),PRODUCT(W310,overview!$K$9),PRODUCT(AB310,overview!$L$9)),1/SUM(overview!$J$9:$L$9))</f>
        <v>0.94292682926829263</v>
      </c>
      <c r="N310" s="1">
        <f>PRODUCT(SUM(PRODUCT(S310,overview!$J$9),PRODUCT(X310,overview!$K$9),PRODUCT(AC310,overview!$L$9)),1/SUM(overview!$J$9:$L$9))</f>
        <v>2.0570731707317074</v>
      </c>
      <c r="O310" s="1">
        <f t="shared" si="64"/>
        <v>15.5</v>
      </c>
      <c r="P310" s="1">
        <f t="shared" si="65"/>
        <v>7.5</v>
      </c>
      <c r="Q310" s="1">
        <f t="shared" si="69"/>
        <v>0.22179809832704797</v>
      </c>
      <c r="R310" s="1">
        <v>1</v>
      </c>
      <c r="S310" s="1">
        <v>2</v>
      </c>
      <c r="T310" s="1">
        <v>7</v>
      </c>
      <c r="U310" s="1">
        <v>0</v>
      </c>
      <c r="V310" s="1">
        <f t="shared" si="66"/>
        <v>0</v>
      </c>
      <c r="W310" s="1">
        <v>0.91</v>
      </c>
      <c r="X310" s="1">
        <v>2.09</v>
      </c>
      <c r="Y310" s="1">
        <v>8.5</v>
      </c>
      <c r="Z310" s="1">
        <v>6.5</v>
      </c>
      <c r="AA310" s="1">
        <f t="shared" si="67"/>
        <v>0.33295806360821839</v>
      </c>
      <c r="AB310" s="1">
        <v>1</v>
      </c>
      <c r="AC310" s="1">
        <v>2</v>
      </c>
      <c r="AD310" s="1">
        <v>0</v>
      </c>
      <c r="AE310" s="1">
        <v>1</v>
      </c>
      <c r="AF310" s="1" t="e">
        <f t="shared" si="63"/>
        <v>#DIV/0!</v>
      </c>
      <c r="AH310" s="1">
        <f t="shared" si="71"/>
        <v>8.2465300974298439E-2</v>
      </c>
      <c r="AI310" s="1">
        <f t="shared" si="72"/>
        <v>2.8145099672139105E-2</v>
      </c>
      <c r="AJ310" s="1">
        <f t="shared" si="62"/>
        <v>0.10675675675675675</v>
      </c>
      <c r="AK310" s="1">
        <f t="shared" si="73"/>
        <v>12.238062598693377</v>
      </c>
      <c r="AL310" s="1" t="b">
        <f t="shared" si="74"/>
        <v>1</v>
      </c>
      <c r="AM310" s="1">
        <f t="shared" si="75"/>
        <v>2.6576968473383613</v>
      </c>
      <c r="AN310" s="1" t="b">
        <f t="shared" si="76"/>
        <v>0</v>
      </c>
      <c r="AO310" s="1">
        <v>9.4879999999999995</v>
      </c>
    </row>
    <row r="311" spans="1:41">
      <c r="A311" s="7">
        <v>308</v>
      </c>
      <c r="B311" s="9" t="s">
        <v>98</v>
      </c>
      <c r="C311" s="9" t="s">
        <v>50</v>
      </c>
      <c r="D311" s="9" t="s">
        <v>62</v>
      </c>
      <c r="E311" s="9" t="s">
        <v>48</v>
      </c>
      <c r="F311" s="2" t="b">
        <f t="shared" si="70"/>
        <v>1</v>
      </c>
      <c r="G311" s="2" t="b">
        <f t="shared" si="68"/>
        <v>0</v>
      </c>
      <c r="H311" s="1" t="s">
        <v>298</v>
      </c>
      <c r="J311" s="3"/>
      <c r="K311" s="2" t="s">
        <v>34</v>
      </c>
      <c r="L311" s="2" t="s">
        <v>34</v>
      </c>
      <c r="M311" s="1">
        <f>PRODUCT(SUM(PRODUCT(R311,overview!$J$9),PRODUCT(W311,overview!$K$9),PRODUCT(AB311,overview!$L$9)),1/SUM(overview!$J$9:$L$9))</f>
        <v>0.82095121951219507</v>
      </c>
      <c r="N311" s="1">
        <f>PRODUCT(SUM(PRODUCT(S311,overview!$J$9),PRODUCT(X311,overview!$K$9),PRODUCT(AC311,overview!$L$9)),1/SUM(overview!$J$9:$L$9))</f>
        <v>2.1790487804878045</v>
      </c>
      <c r="O311" s="1">
        <f t="shared" si="64"/>
        <v>17</v>
      </c>
      <c r="P311" s="1">
        <f t="shared" si="65"/>
        <v>2</v>
      </c>
      <c r="Q311" s="1">
        <f t="shared" si="69"/>
        <v>4.4323237404340417E-2</v>
      </c>
      <c r="R311" s="1">
        <v>0.33300000000000002</v>
      </c>
      <c r="S311" s="1">
        <v>2.6669999999999998</v>
      </c>
      <c r="T311" s="1">
        <v>6</v>
      </c>
      <c r="U311" s="1">
        <v>0</v>
      </c>
      <c r="V311" s="1">
        <f t="shared" si="66"/>
        <v>0</v>
      </c>
      <c r="W311" s="1">
        <v>1.0960000000000001</v>
      </c>
      <c r="X311" s="1">
        <v>1.9039999999999999</v>
      </c>
      <c r="Y311" s="1">
        <v>10</v>
      </c>
      <c r="Z311" s="1">
        <v>1</v>
      </c>
      <c r="AA311" s="1">
        <f t="shared" si="67"/>
        <v>5.7563025210084044E-2</v>
      </c>
      <c r="AB311" s="1">
        <v>0.501</v>
      </c>
      <c r="AC311" s="1">
        <v>2.4990000000000001</v>
      </c>
      <c r="AD311" s="1">
        <v>1</v>
      </c>
      <c r="AE311" s="1">
        <v>1</v>
      </c>
      <c r="AF311" s="1">
        <f t="shared" si="63"/>
        <v>0.20048019207683071</v>
      </c>
      <c r="AH311" s="1">
        <f t="shared" si="71"/>
        <v>0.10407199393582964</v>
      </c>
      <c r="AI311" s="1">
        <f t="shared" si="72"/>
        <v>2.397189633122725E-2</v>
      </c>
      <c r="AJ311" s="1">
        <f t="shared" ref="AJ311:AJ369" si="77">(SUM(AE307:AE317)*SUM(AB307:AB317))/(SUM(AD307:AD317)*SUM(AC307:AC317))</f>
        <v>0.19021041971418925</v>
      </c>
      <c r="AK311" s="1">
        <f t="shared" si="73"/>
        <v>27.230659646033125</v>
      </c>
      <c r="AL311" s="1" t="b">
        <f t="shared" si="74"/>
        <v>1</v>
      </c>
      <c r="AM311" s="1">
        <f t="shared" si="75"/>
        <v>4.2925874161584554</v>
      </c>
      <c r="AN311" s="1" t="b">
        <f t="shared" si="76"/>
        <v>0</v>
      </c>
      <c r="AO311" s="1">
        <v>9.4879999999999995</v>
      </c>
    </row>
    <row r="312" spans="1:41">
      <c r="A312" s="7">
        <v>309</v>
      </c>
      <c r="B312" s="9" t="s">
        <v>41</v>
      </c>
      <c r="C312" s="9" t="s">
        <v>42</v>
      </c>
      <c r="D312" s="9" t="s">
        <v>41</v>
      </c>
      <c r="E312" s="9" t="s">
        <v>42</v>
      </c>
      <c r="F312" s="2" t="b">
        <f t="shared" si="70"/>
        <v>0</v>
      </c>
      <c r="G312" s="2" t="b">
        <f t="shared" si="68"/>
        <v>0</v>
      </c>
      <c r="H312" s="1" t="s">
        <v>298</v>
      </c>
      <c r="J312" s="3"/>
      <c r="M312" s="1">
        <f>PRODUCT(SUM(PRODUCT(R312,overview!$J$9),PRODUCT(W312,overview!$K$9),PRODUCT(AB312,overview!$L$9)),1/SUM(overview!$J$9:$L$9))</f>
        <v>0.42899999999999999</v>
      </c>
      <c r="N312" s="1">
        <f>PRODUCT(SUM(PRODUCT(S312,overview!$J$9),PRODUCT(X312,overview!$K$9),PRODUCT(AC312,overview!$L$9)),1/SUM(overview!$J$9:$L$9))</f>
        <v>2.5710000000000002</v>
      </c>
      <c r="O312" s="1">
        <f t="shared" si="64"/>
        <v>6</v>
      </c>
      <c r="P312" s="1">
        <f t="shared" si="65"/>
        <v>0</v>
      </c>
      <c r="Q312" s="1">
        <f t="shared" si="69"/>
        <v>0</v>
      </c>
      <c r="R312" s="1">
        <v>0.42899999999999999</v>
      </c>
      <c r="S312" s="1">
        <v>2.5710000000000002</v>
      </c>
      <c r="T312" s="1">
        <v>4</v>
      </c>
      <c r="U312" s="1">
        <v>0</v>
      </c>
      <c r="V312" s="1">
        <f t="shared" si="66"/>
        <v>0</v>
      </c>
      <c r="W312" s="1">
        <v>0.42899999999999999</v>
      </c>
      <c r="X312" s="1">
        <v>2.5710000000000002</v>
      </c>
      <c r="Y312" s="1">
        <v>2</v>
      </c>
      <c r="Z312" s="1">
        <v>0</v>
      </c>
      <c r="AA312" s="1">
        <f t="shared" si="67"/>
        <v>0</v>
      </c>
      <c r="AB312" s="1">
        <v>0.42899999999999999</v>
      </c>
      <c r="AC312" s="1">
        <v>2.5710000000000002</v>
      </c>
      <c r="AD312" s="1">
        <v>0</v>
      </c>
      <c r="AE312" s="1">
        <v>0</v>
      </c>
      <c r="AF312" s="1" t="e">
        <f t="shared" si="63"/>
        <v>#DIV/0!</v>
      </c>
      <c r="AH312" s="1">
        <f t="shared" si="71"/>
        <v>8.9667402495812329E-2</v>
      </c>
      <c r="AI312" s="1">
        <f t="shared" si="72"/>
        <v>1.5369389014050995E-2</v>
      </c>
      <c r="AJ312" s="1">
        <f t="shared" si="77"/>
        <v>0.23776302464273658</v>
      </c>
      <c r="AK312" s="1">
        <f t="shared" si="73"/>
        <v>53.087250201411749</v>
      </c>
      <c r="AL312" s="1" t="b">
        <f t="shared" si="74"/>
        <v>1</v>
      </c>
      <c r="AM312" s="1">
        <f t="shared" si="75"/>
        <v>6.5613699519294997</v>
      </c>
      <c r="AN312" s="1" t="b">
        <f t="shared" si="76"/>
        <v>0</v>
      </c>
      <c r="AO312" s="1">
        <v>9.4879999999999995</v>
      </c>
    </row>
    <row r="313" spans="1:41">
      <c r="A313" s="7">
        <v>310</v>
      </c>
      <c r="B313" s="9" t="s">
        <v>51</v>
      </c>
      <c r="C313" s="9" t="s">
        <v>52</v>
      </c>
      <c r="D313" s="9" t="s">
        <v>51</v>
      </c>
      <c r="E313" s="9" t="s">
        <v>52</v>
      </c>
      <c r="F313" s="2" t="b">
        <f t="shared" si="70"/>
        <v>0</v>
      </c>
      <c r="G313" s="2" t="b">
        <f t="shared" si="68"/>
        <v>0</v>
      </c>
      <c r="H313" s="1" t="s">
        <v>298</v>
      </c>
      <c r="M313" s="1">
        <f>PRODUCT(SUM(PRODUCT(R313,overview!$J$9),PRODUCT(W313,overview!$K$9),PRODUCT(AB313,overview!$L$9)),1/SUM(overview!$J$9:$L$9))</f>
        <v>0.33300000000000002</v>
      </c>
      <c r="N313" s="1">
        <f>PRODUCT(SUM(PRODUCT(S313,overview!$J$9),PRODUCT(X313,overview!$K$9),PRODUCT(AC313,overview!$L$9)),1/SUM(overview!$J$9:$L$9))</f>
        <v>2.6669999999999998</v>
      </c>
      <c r="O313" s="1">
        <f t="shared" si="64"/>
        <v>6</v>
      </c>
      <c r="P313" s="1">
        <f t="shared" si="65"/>
        <v>0</v>
      </c>
      <c r="Q313" s="1">
        <f t="shared" si="69"/>
        <v>0</v>
      </c>
      <c r="R313" s="1">
        <v>0.33300000000000002</v>
      </c>
      <c r="S313" s="1">
        <v>2.6669999999999998</v>
      </c>
      <c r="T313" s="1">
        <v>1</v>
      </c>
      <c r="U313" s="1">
        <v>0</v>
      </c>
      <c r="V313" s="1">
        <f t="shared" si="66"/>
        <v>0</v>
      </c>
      <c r="W313" s="1">
        <v>0.33300000000000002</v>
      </c>
      <c r="X313" s="1">
        <v>2.6669999999999998</v>
      </c>
      <c r="Y313" s="1">
        <v>5</v>
      </c>
      <c r="Z313" s="1">
        <v>0</v>
      </c>
      <c r="AA313" s="1">
        <f t="shared" si="67"/>
        <v>0</v>
      </c>
      <c r="AB313" s="1">
        <v>0.33300000000000002</v>
      </c>
      <c r="AC313" s="1">
        <v>2.6669999999999998</v>
      </c>
      <c r="AD313" s="1">
        <v>0</v>
      </c>
      <c r="AE313" s="1">
        <v>0</v>
      </c>
      <c r="AF313" s="1" t="e">
        <f t="shared" si="63"/>
        <v>#DIV/0!</v>
      </c>
      <c r="AH313" s="1">
        <f t="shared" si="71"/>
        <v>7.7833142667098287E-2</v>
      </c>
      <c r="AI313" s="1">
        <f t="shared" si="72"/>
        <v>1.5995877422971528E-2</v>
      </c>
      <c r="AJ313" s="1">
        <f t="shared" si="77"/>
        <v>0.26747580273467508</v>
      </c>
      <c r="AK313" s="1">
        <f t="shared" si="73"/>
        <v>77.535520126436808</v>
      </c>
      <c r="AL313" s="1" t="b">
        <f t="shared" si="74"/>
        <v>1</v>
      </c>
      <c r="AM313" s="1">
        <f t="shared" si="75"/>
        <v>8.2897918022396091</v>
      </c>
      <c r="AN313" s="1" t="b">
        <f t="shared" si="76"/>
        <v>0</v>
      </c>
      <c r="AO313" s="1">
        <v>9.4879999999999995</v>
      </c>
    </row>
    <row r="314" spans="1:41">
      <c r="A314" s="7">
        <v>311</v>
      </c>
      <c r="B314" s="9" t="s">
        <v>41</v>
      </c>
      <c r="C314" s="9" t="s">
        <v>42</v>
      </c>
      <c r="D314" s="9" t="s">
        <v>97</v>
      </c>
      <c r="E314" s="9" t="s">
        <v>42</v>
      </c>
      <c r="F314" s="2" t="b">
        <f t="shared" si="70"/>
        <v>1</v>
      </c>
      <c r="G314" s="2" t="b">
        <f t="shared" si="68"/>
        <v>0</v>
      </c>
      <c r="H314" s="1" t="s">
        <v>298</v>
      </c>
      <c r="M314" s="1">
        <f>PRODUCT(SUM(PRODUCT(R314,overview!$J$9),PRODUCT(W314,overview!$K$9),PRODUCT(AB314,overview!$L$9)),1/SUM(overview!$J$9:$L$9))</f>
        <v>0.42836585365853658</v>
      </c>
      <c r="N314" s="1">
        <f>PRODUCT(SUM(PRODUCT(S314,overview!$J$9),PRODUCT(X314,overview!$K$9),PRODUCT(AC314,overview!$L$9)),1/SUM(overview!$J$9:$L$9))</f>
        <v>2.5716341463414634</v>
      </c>
      <c r="O314" s="1">
        <f t="shared" si="64"/>
        <v>12</v>
      </c>
      <c r="P314" s="1">
        <f t="shared" si="65"/>
        <v>1</v>
      </c>
      <c r="Q314" s="1">
        <f t="shared" si="69"/>
        <v>1.3881117001937966E-2</v>
      </c>
      <c r="R314" s="1">
        <v>0.42899999999999999</v>
      </c>
      <c r="S314" s="1">
        <v>2.5710000000000002</v>
      </c>
      <c r="T314" s="1">
        <v>8</v>
      </c>
      <c r="U314" s="1">
        <v>0</v>
      </c>
      <c r="V314" s="1">
        <f t="shared" si="66"/>
        <v>0</v>
      </c>
      <c r="W314" s="1">
        <v>0.42799999999999999</v>
      </c>
      <c r="X314" s="1">
        <v>2.5720000000000001</v>
      </c>
      <c r="Y314" s="1">
        <v>3</v>
      </c>
      <c r="Z314" s="1">
        <v>1</v>
      </c>
      <c r="AA314" s="1">
        <f t="shared" si="67"/>
        <v>5.5469155002592009E-2</v>
      </c>
      <c r="AB314" s="1">
        <v>0.42899999999999999</v>
      </c>
      <c r="AC314" s="1">
        <v>2.5710000000000002</v>
      </c>
      <c r="AD314" s="1">
        <v>1</v>
      </c>
      <c r="AE314" s="1">
        <v>0</v>
      </c>
      <c r="AF314" s="1">
        <f t="shared" si="63"/>
        <v>0</v>
      </c>
      <c r="AH314" s="1">
        <f t="shared" si="71"/>
        <v>8.3767731879566237E-2</v>
      </c>
      <c r="AI314" s="1">
        <f t="shared" si="72"/>
        <v>7.9451569990281867E-3</v>
      </c>
      <c r="AJ314" s="1">
        <f t="shared" si="77"/>
        <v>0.27447572703047157</v>
      </c>
      <c r="AK314" s="1">
        <f t="shared" si="73"/>
        <v>92.183576588354299</v>
      </c>
      <c r="AL314" s="1" t="b">
        <f t="shared" si="74"/>
        <v>1</v>
      </c>
      <c r="AM314" s="1">
        <f t="shared" si="75"/>
        <v>8.6380507898518069</v>
      </c>
      <c r="AN314" s="1" t="b">
        <f t="shared" si="76"/>
        <v>0</v>
      </c>
      <c r="AO314" s="1">
        <v>9.4879999999999995</v>
      </c>
    </row>
    <row r="315" spans="1:41">
      <c r="A315" s="7">
        <v>312</v>
      </c>
      <c r="B315" s="9" t="s">
        <v>28</v>
      </c>
      <c r="C315" s="9" t="s">
        <v>29</v>
      </c>
      <c r="D315" s="9" t="s">
        <v>28</v>
      </c>
      <c r="E315" s="9" t="s">
        <v>29</v>
      </c>
      <c r="F315" s="2" t="b">
        <f t="shared" si="70"/>
        <v>0</v>
      </c>
      <c r="G315" s="2" t="b">
        <f t="shared" si="68"/>
        <v>0</v>
      </c>
      <c r="H315" s="1" t="s">
        <v>298</v>
      </c>
      <c r="J315" s="3"/>
      <c r="M315" s="1">
        <f>PRODUCT(SUM(PRODUCT(R315,overview!$J$9),PRODUCT(W315,overview!$K$9),PRODUCT(AB315,overview!$L$9)),1/SUM(overview!$J$9:$L$9))</f>
        <v>0.71109756097560983</v>
      </c>
      <c r="N315" s="1">
        <f>PRODUCT(SUM(PRODUCT(S315,overview!$J$9),PRODUCT(X315,overview!$K$9),PRODUCT(AC315,overview!$L$9)),1/SUM(overview!$J$9:$L$9))</f>
        <v>2.2889024390243904</v>
      </c>
      <c r="O315" s="1">
        <f t="shared" si="64"/>
        <v>19</v>
      </c>
      <c r="P315" s="1">
        <f t="shared" si="65"/>
        <v>4</v>
      </c>
      <c r="Q315" s="1">
        <f t="shared" si="69"/>
        <v>6.5404600531110926E-2</v>
      </c>
      <c r="R315" s="1">
        <v>0.72</v>
      </c>
      <c r="S315" s="1">
        <v>2.2799999999999998</v>
      </c>
      <c r="T315" s="1">
        <v>6</v>
      </c>
      <c r="U315" s="1">
        <v>2</v>
      </c>
      <c r="V315" s="1">
        <f t="shared" si="66"/>
        <v>0.10526315789473684</v>
      </c>
      <c r="W315" s="1">
        <v>0.70799999999999996</v>
      </c>
      <c r="X315" s="1">
        <v>2.2919999999999998</v>
      </c>
      <c r="Y315" s="1">
        <v>13</v>
      </c>
      <c r="Z315" s="1">
        <v>2</v>
      </c>
      <c r="AA315" s="1">
        <f t="shared" si="67"/>
        <v>4.7523157470801457E-2</v>
      </c>
      <c r="AB315" s="1">
        <v>0.66700000000000004</v>
      </c>
      <c r="AC315" s="1">
        <v>2.3330000000000002</v>
      </c>
      <c r="AD315" s="1">
        <v>0</v>
      </c>
      <c r="AE315" s="1">
        <v>0</v>
      </c>
      <c r="AF315" s="1" t="e">
        <f t="shared" si="63"/>
        <v>#DIV/0!</v>
      </c>
      <c r="AH315" s="1">
        <f t="shared" si="71"/>
        <v>5.7249766136576244E-2</v>
      </c>
      <c r="AI315" s="1">
        <f t="shared" si="72"/>
        <v>7.2772551189817366E-3</v>
      </c>
      <c r="AJ315" s="1">
        <f t="shared" si="77"/>
        <v>0.14666264424164718</v>
      </c>
      <c r="AK315" s="1">
        <f t="shared" si="73"/>
        <v>87.171926934330912</v>
      </c>
      <c r="AL315" s="1" t="b">
        <f t="shared" si="74"/>
        <v>1</v>
      </c>
      <c r="AM315" s="1">
        <f t="shared" si="75"/>
        <v>7.9668163857783574</v>
      </c>
      <c r="AN315" s="1" t="b">
        <f t="shared" si="76"/>
        <v>0</v>
      </c>
      <c r="AO315" s="1">
        <v>9.4879999999999995</v>
      </c>
    </row>
    <row r="316" spans="1:41">
      <c r="A316" s="7">
        <v>313</v>
      </c>
      <c r="B316" s="9" t="s">
        <v>76</v>
      </c>
      <c r="C316" s="9" t="s">
        <v>46</v>
      </c>
      <c r="D316" s="9" t="s">
        <v>45</v>
      </c>
      <c r="E316" s="9" t="s">
        <v>46</v>
      </c>
      <c r="F316" s="2" t="b">
        <f t="shared" si="70"/>
        <v>0</v>
      </c>
      <c r="G316" s="2" t="b">
        <f t="shared" si="68"/>
        <v>0</v>
      </c>
      <c r="H316" s="1" t="s">
        <v>298</v>
      </c>
      <c r="J316" s="3"/>
      <c r="M316" s="1">
        <f>PRODUCT(SUM(PRODUCT(R316,overview!$J$9),PRODUCT(W316,overview!$K$9),PRODUCT(AB316,overview!$L$9)),1/SUM(overview!$J$9:$L$9))</f>
        <v>1.0397073170731705</v>
      </c>
      <c r="N316" s="1">
        <f>PRODUCT(SUM(PRODUCT(S316,overview!$J$9),PRODUCT(X316,overview!$K$9),PRODUCT(AC316,overview!$L$9)),1/SUM(overview!$J$9:$L$9))</f>
        <v>1.9602926829268292</v>
      </c>
      <c r="O316" s="1">
        <f t="shared" si="64"/>
        <v>18</v>
      </c>
      <c r="P316" s="1">
        <f t="shared" si="65"/>
        <v>1</v>
      </c>
      <c r="Q316" s="1">
        <f t="shared" si="69"/>
        <v>2.9465761984549619E-2</v>
      </c>
      <c r="R316" s="1">
        <v>1.0269999999999999</v>
      </c>
      <c r="S316" s="1">
        <v>1.9730000000000001</v>
      </c>
      <c r="T316" s="1">
        <v>7</v>
      </c>
      <c r="U316" s="1">
        <v>0</v>
      </c>
      <c r="V316" s="1">
        <f t="shared" si="66"/>
        <v>0</v>
      </c>
      <c r="W316" s="1">
        <v>1.0469999999999999</v>
      </c>
      <c r="X316" s="1">
        <v>1.9530000000000001</v>
      </c>
      <c r="Y316" s="1">
        <v>10</v>
      </c>
      <c r="Z316" s="1">
        <v>1</v>
      </c>
      <c r="AA316" s="1">
        <f t="shared" si="67"/>
        <v>5.3609831029185866E-2</v>
      </c>
      <c r="AB316" s="1">
        <v>1.028</v>
      </c>
      <c r="AC316" s="1">
        <v>1.972</v>
      </c>
      <c r="AD316" s="1">
        <v>1</v>
      </c>
      <c r="AE316" s="1">
        <v>0</v>
      </c>
      <c r="AF316" s="1">
        <f t="shared" si="63"/>
        <v>0</v>
      </c>
      <c r="AH316" s="1">
        <f t="shared" si="71"/>
        <v>5.4187585516613512E-2</v>
      </c>
      <c r="AI316" s="1">
        <f t="shared" si="72"/>
        <v>8.2690089610504836E-3</v>
      </c>
      <c r="AJ316" s="1">
        <f t="shared" si="77"/>
        <v>0.13415196587109421</v>
      </c>
      <c r="AK316" s="1">
        <f t="shared" si="73"/>
        <v>67.182517456225099</v>
      </c>
      <c r="AL316" s="1" t="b">
        <f t="shared" si="74"/>
        <v>1</v>
      </c>
      <c r="AM316" s="1">
        <f t="shared" si="75"/>
        <v>7.4688508139791674</v>
      </c>
      <c r="AN316" s="1" t="b">
        <f t="shared" si="76"/>
        <v>0</v>
      </c>
      <c r="AO316" s="1">
        <v>9.4879999999999995</v>
      </c>
    </row>
    <row r="317" spans="1:41">
      <c r="A317" s="7">
        <v>314</v>
      </c>
      <c r="B317" s="9" t="s">
        <v>65</v>
      </c>
      <c r="C317" s="9" t="s">
        <v>2</v>
      </c>
      <c r="D317" s="9" t="s">
        <v>77</v>
      </c>
      <c r="E317" s="9" t="s">
        <v>78</v>
      </c>
      <c r="F317" s="2" t="b">
        <f t="shared" si="70"/>
        <v>0</v>
      </c>
      <c r="G317" s="2" t="b">
        <f t="shared" si="68"/>
        <v>0</v>
      </c>
      <c r="H317" s="1" t="s">
        <v>298</v>
      </c>
      <c r="M317" s="1">
        <f>PRODUCT(SUM(PRODUCT(R317,overview!$J$9),PRODUCT(W317,overview!$K$9),PRODUCT(AB317,overview!$L$9)),1/SUM(overview!$J$9:$L$9))</f>
        <v>0.49602439024390244</v>
      </c>
      <c r="N317" s="1">
        <f>PRODUCT(SUM(PRODUCT(S317,overview!$J$9),PRODUCT(X317,overview!$K$9),PRODUCT(AC317,overview!$L$9)),1/SUM(overview!$J$9:$L$9))</f>
        <v>2.5039756097560972</v>
      </c>
      <c r="O317" s="1">
        <f t="shared" si="64"/>
        <v>12</v>
      </c>
      <c r="P317" s="1">
        <f t="shared" si="65"/>
        <v>8</v>
      </c>
      <c r="Q317" s="1">
        <f t="shared" si="69"/>
        <v>0.13206315809980226</v>
      </c>
      <c r="R317" s="1">
        <v>0.33300000000000002</v>
      </c>
      <c r="S317" s="1">
        <v>2.6669999999999998</v>
      </c>
      <c r="T317" s="1">
        <v>8</v>
      </c>
      <c r="U317" s="1">
        <v>0</v>
      </c>
      <c r="V317" s="1">
        <f t="shared" si="66"/>
        <v>0</v>
      </c>
      <c r="W317" s="1">
        <v>0.58799999999999997</v>
      </c>
      <c r="X317" s="1">
        <v>2.4119999999999999</v>
      </c>
      <c r="Y317" s="1">
        <v>4</v>
      </c>
      <c r="Z317" s="1">
        <v>6</v>
      </c>
      <c r="AA317" s="1">
        <f t="shared" si="67"/>
        <v>0.36567164179104472</v>
      </c>
      <c r="AB317" s="1">
        <v>0.38700000000000001</v>
      </c>
      <c r="AC317" s="1">
        <v>2.613</v>
      </c>
      <c r="AD317" s="1">
        <v>0</v>
      </c>
      <c r="AE317" s="1">
        <v>2</v>
      </c>
      <c r="AF317" s="1" t="e">
        <f t="shared" si="63"/>
        <v>#DIV/0!</v>
      </c>
      <c r="AH317" s="1">
        <f t="shared" si="71"/>
        <v>5.4594879338448692E-2</v>
      </c>
      <c r="AI317" s="1">
        <f t="shared" si="72"/>
        <v>9.3088767403445294E-3</v>
      </c>
      <c r="AJ317" s="1">
        <f t="shared" si="77"/>
        <v>0.14838101226029549</v>
      </c>
      <c r="AK317" s="1">
        <f t="shared" si="73"/>
        <v>38.845597881744844</v>
      </c>
      <c r="AL317" s="1" t="b">
        <f t="shared" si="74"/>
        <v>1</v>
      </c>
      <c r="AM317" s="1">
        <f t="shared" si="75"/>
        <v>4.9669691476063536</v>
      </c>
      <c r="AN317" s="1" t="b">
        <f t="shared" si="76"/>
        <v>0</v>
      </c>
      <c r="AO317" s="1">
        <v>9.4879999999999995</v>
      </c>
    </row>
    <row r="318" spans="1:41">
      <c r="A318" s="7">
        <v>315</v>
      </c>
      <c r="B318" s="9" t="s">
        <v>64</v>
      </c>
      <c r="C318" s="9" t="s">
        <v>2</v>
      </c>
      <c r="D318" s="9" t="s">
        <v>64</v>
      </c>
      <c r="E318" s="9" t="s">
        <v>2</v>
      </c>
      <c r="F318" s="2" t="b">
        <f t="shared" si="70"/>
        <v>0</v>
      </c>
      <c r="G318" s="2" t="b">
        <f t="shared" si="68"/>
        <v>0</v>
      </c>
      <c r="H318" s="1" t="s">
        <v>298</v>
      </c>
      <c r="J318" s="3"/>
      <c r="M318" s="1">
        <f>PRODUCT(SUM(PRODUCT(R318,overview!$J$9),PRODUCT(W318,overview!$K$9),PRODUCT(AB318,overview!$L$9)),1/SUM(overview!$J$9:$L$9))</f>
        <v>0.33300000000000002</v>
      </c>
      <c r="N318" s="1">
        <f>PRODUCT(SUM(PRODUCT(S318,overview!$J$9),PRODUCT(X318,overview!$K$9),PRODUCT(AC318,overview!$L$9)),1/SUM(overview!$J$9:$L$9))</f>
        <v>2.6669999999999998</v>
      </c>
      <c r="O318" s="1">
        <f t="shared" si="64"/>
        <v>13</v>
      </c>
      <c r="P318" s="1">
        <f t="shared" si="65"/>
        <v>0</v>
      </c>
      <c r="Q318" s="1">
        <f t="shared" si="69"/>
        <v>0</v>
      </c>
      <c r="R318" s="1">
        <v>0.33300000000000002</v>
      </c>
      <c r="S318" s="1">
        <v>2.6669999999999998</v>
      </c>
      <c r="T318" s="1">
        <v>5</v>
      </c>
      <c r="U318" s="1">
        <v>0</v>
      </c>
      <c r="V318" s="1">
        <f t="shared" si="66"/>
        <v>0</v>
      </c>
      <c r="W318" s="1">
        <v>0.33300000000000002</v>
      </c>
      <c r="X318" s="1">
        <v>2.6669999999999998</v>
      </c>
      <c r="Y318" s="1">
        <v>8</v>
      </c>
      <c r="Z318" s="1">
        <v>0</v>
      </c>
      <c r="AA318" s="1">
        <f t="shared" si="67"/>
        <v>0</v>
      </c>
      <c r="AB318" s="1">
        <v>0.33300000000000002</v>
      </c>
      <c r="AC318" s="1">
        <v>2.6669999999999998</v>
      </c>
      <c r="AD318" s="1">
        <v>0</v>
      </c>
      <c r="AE318" s="1">
        <v>0</v>
      </c>
      <c r="AF318" s="1" t="e">
        <f t="shared" si="63"/>
        <v>#DIV/0!</v>
      </c>
      <c r="AH318" s="1">
        <f t="shared" si="71"/>
        <v>6.0000940481165978E-2</v>
      </c>
      <c r="AI318" s="1">
        <f t="shared" si="72"/>
        <v>1.3633901161740805E-2</v>
      </c>
      <c r="AJ318" s="1">
        <f t="shared" si="77"/>
        <v>0.13264466144782502</v>
      </c>
      <c r="AK318" s="1">
        <f t="shared" si="73"/>
        <v>25.687031654282386</v>
      </c>
      <c r="AL318" s="1" t="b">
        <f t="shared" si="74"/>
        <v>1</v>
      </c>
      <c r="AM318" s="1">
        <f t="shared" si="75"/>
        <v>2.8307103546979331</v>
      </c>
      <c r="AN318" s="1" t="b">
        <f t="shared" si="76"/>
        <v>0</v>
      </c>
      <c r="AO318" s="1">
        <v>9.4879999999999995</v>
      </c>
    </row>
    <row r="319" spans="1:41">
      <c r="A319" s="7">
        <v>316</v>
      </c>
      <c r="B319" s="9" t="s">
        <v>89</v>
      </c>
      <c r="C319" s="9" t="s">
        <v>70</v>
      </c>
      <c r="D319" s="9" t="s">
        <v>69</v>
      </c>
      <c r="E319" s="9" t="s">
        <v>70</v>
      </c>
      <c r="F319" s="2" t="b">
        <f t="shared" si="70"/>
        <v>1</v>
      </c>
      <c r="G319" s="2" t="b">
        <f t="shared" si="68"/>
        <v>1</v>
      </c>
      <c r="H319" s="1" t="s">
        <v>298</v>
      </c>
      <c r="J319" s="3"/>
      <c r="M319" s="1">
        <f>PRODUCT(SUM(PRODUCT(R319,overview!$J$9),PRODUCT(W319,overview!$K$9),PRODUCT(AB319,overview!$L$9)),1/SUM(overview!$J$9:$L$9))</f>
        <v>0.9993658536585367</v>
      </c>
      <c r="N319" s="1">
        <f>PRODUCT(SUM(PRODUCT(S319,overview!$J$9),PRODUCT(X319,overview!$K$9),PRODUCT(AC319,overview!$L$9)),1/SUM(overview!$J$9:$L$9))</f>
        <v>2.0006341463414632</v>
      </c>
      <c r="O319" s="1">
        <f t="shared" si="64"/>
        <v>15</v>
      </c>
      <c r="P319" s="1">
        <f t="shared" si="65"/>
        <v>0</v>
      </c>
      <c r="Q319" s="1">
        <f t="shared" si="69"/>
        <v>0</v>
      </c>
      <c r="R319" s="1">
        <v>1</v>
      </c>
      <c r="S319" s="1">
        <v>2</v>
      </c>
      <c r="T319" s="1">
        <v>7</v>
      </c>
      <c r="U319" s="1">
        <v>0</v>
      </c>
      <c r="V319" s="1">
        <f t="shared" si="66"/>
        <v>0</v>
      </c>
      <c r="W319" s="1">
        <v>0.999</v>
      </c>
      <c r="X319" s="1">
        <v>2.0009999999999999</v>
      </c>
      <c r="Y319" s="1">
        <v>7</v>
      </c>
      <c r="Z319" s="1">
        <v>0</v>
      </c>
      <c r="AA319" s="1">
        <f t="shared" si="67"/>
        <v>0</v>
      </c>
      <c r="AB319" s="1">
        <v>1</v>
      </c>
      <c r="AC319" s="1">
        <v>2</v>
      </c>
      <c r="AD319" s="1">
        <v>1</v>
      </c>
      <c r="AE319" s="1">
        <v>0</v>
      </c>
      <c r="AF319" s="1">
        <f t="shared" si="63"/>
        <v>0</v>
      </c>
      <c r="AH319" s="1">
        <f t="shared" si="71"/>
        <v>5.5409483834194431E-2</v>
      </c>
      <c r="AI319" s="1">
        <f t="shared" si="72"/>
        <v>1.4191209943700763E-2</v>
      </c>
      <c r="AJ319" s="1">
        <f t="shared" si="77"/>
        <v>0.13058927566524639</v>
      </c>
      <c r="AK319" s="1">
        <f t="shared" si="73"/>
        <v>18.143272983776225</v>
      </c>
      <c r="AL319" s="1" t="b">
        <f t="shared" si="74"/>
        <v>1</v>
      </c>
      <c r="AM319" s="1">
        <f t="shared" si="75"/>
        <v>1.6262163704091055</v>
      </c>
      <c r="AN319" s="1" t="b">
        <f t="shared" si="76"/>
        <v>0</v>
      </c>
      <c r="AO319" s="1">
        <v>9.4879999999999995</v>
      </c>
    </row>
    <row r="320" spans="1:41">
      <c r="A320" s="7">
        <v>317</v>
      </c>
      <c r="B320" s="9" t="s">
        <v>30</v>
      </c>
      <c r="C320" s="9" t="s">
        <v>31</v>
      </c>
      <c r="D320" s="9" t="s">
        <v>30</v>
      </c>
      <c r="E320" s="9" t="s">
        <v>31</v>
      </c>
      <c r="F320" s="2" t="b">
        <f t="shared" si="70"/>
        <v>0</v>
      </c>
      <c r="G320" s="2" t="b">
        <f t="shared" si="68"/>
        <v>0</v>
      </c>
      <c r="H320" s="1" t="s">
        <v>298</v>
      </c>
      <c r="M320" s="1">
        <f>PRODUCT(SUM(PRODUCT(R320,overview!$J$9),PRODUCT(W320,overview!$K$9),PRODUCT(AB320,overview!$L$9)),1/SUM(overview!$J$9:$L$9))</f>
        <v>1.0050731707317073</v>
      </c>
      <c r="N320" s="1">
        <f>PRODUCT(SUM(PRODUCT(S320,overview!$J$9),PRODUCT(X320,overview!$K$9),PRODUCT(AC320,overview!$L$9)),1/SUM(overview!$J$9:$L$9))</f>
        <v>1.9949268292682929</v>
      </c>
      <c r="O320" s="1">
        <f t="shared" si="64"/>
        <v>18</v>
      </c>
      <c r="P320" s="1">
        <f t="shared" si="65"/>
        <v>4</v>
      </c>
      <c r="Q320" s="1">
        <f t="shared" si="69"/>
        <v>0.11195878977569118</v>
      </c>
      <c r="R320" s="1">
        <v>1</v>
      </c>
      <c r="S320" s="1">
        <v>2</v>
      </c>
      <c r="T320" s="1">
        <v>8</v>
      </c>
      <c r="U320" s="1">
        <v>0</v>
      </c>
      <c r="V320" s="1">
        <f t="shared" si="66"/>
        <v>0</v>
      </c>
      <c r="W320" s="1">
        <v>1.008</v>
      </c>
      <c r="X320" s="1">
        <v>1.992</v>
      </c>
      <c r="Y320" s="1">
        <v>10</v>
      </c>
      <c r="Z320" s="1">
        <v>4</v>
      </c>
      <c r="AA320" s="1">
        <f t="shared" si="67"/>
        <v>0.2024096385542169</v>
      </c>
      <c r="AB320" s="1">
        <v>1</v>
      </c>
      <c r="AC320" s="1">
        <v>2</v>
      </c>
      <c r="AD320" s="1">
        <v>0</v>
      </c>
      <c r="AE320" s="1">
        <v>0</v>
      </c>
      <c r="AF320" s="1" t="e">
        <f t="shared" si="63"/>
        <v>#DIV/0!</v>
      </c>
      <c r="AH320" s="1">
        <f t="shared" si="71"/>
        <v>5.6408639386227429E-2</v>
      </c>
      <c r="AI320" s="1">
        <f t="shared" si="72"/>
        <v>2.9404001232579635E-2</v>
      </c>
      <c r="AJ320" s="1">
        <f t="shared" si="77"/>
        <v>0.14897067997504679</v>
      </c>
      <c r="AK320" s="1">
        <f t="shared" si="73"/>
        <v>6.4749039327667059</v>
      </c>
      <c r="AL320" s="1" t="b">
        <f t="shared" si="74"/>
        <v>0</v>
      </c>
      <c r="AM320" s="1">
        <f t="shared" si="75"/>
        <v>0.70642057823574422</v>
      </c>
      <c r="AN320" s="1" t="b">
        <f t="shared" si="76"/>
        <v>0</v>
      </c>
      <c r="AO320" s="1">
        <v>9.4879999999999995</v>
      </c>
    </row>
    <row r="321" spans="1:41">
      <c r="A321" s="7">
        <v>318</v>
      </c>
      <c r="B321" s="9" t="s">
        <v>94</v>
      </c>
      <c r="C321" s="9" t="s">
        <v>55</v>
      </c>
      <c r="D321" s="9" t="s">
        <v>54</v>
      </c>
      <c r="E321" s="9" t="s">
        <v>55</v>
      </c>
      <c r="F321" s="2" t="b">
        <f t="shared" si="70"/>
        <v>1</v>
      </c>
      <c r="G321" s="2" t="b">
        <f t="shared" si="68"/>
        <v>1</v>
      </c>
      <c r="H321" s="1" t="s">
        <v>298</v>
      </c>
      <c r="J321" s="4"/>
      <c r="M321" s="1">
        <f>PRODUCT(SUM(PRODUCT(R321,overview!$J$9),PRODUCT(W321,overview!$K$9),PRODUCT(AB321,overview!$L$9)),1/SUM(overview!$J$9:$L$9))</f>
        <v>0.375</v>
      </c>
      <c r="N321" s="1">
        <f>PRODUCT(SUM(PRODUCT(S321,overview!$J$9),PRODUCT(X321,overview!$K$9),PRODUCT(AC321,overview!$L$9)),1/SUM(overview!$J$9:$L$9))</f>
        <v>2.625</v>
      </c>
      <c r="O321" s="1">
        <f t="shared" si="64"/>
        <v>9</v>
      </c>
      <c r="P321" s="1">
        <f t="shared" si="65"/>
        <v>0</v>
      </c>
      <c r="Q321" s="1">
        <f t="shared" si="69"/>
        <v>0</v>
      </c>
      <c r="R321" s="1">
        <v>0.375</v>
      </c>
      <c r="S321" s="1">
        <v>2.625</v>
      </c>
      <c r="T321" s="1">
        <v>5</v>
      </c>
      <c r="U321" s="1">
        <v>0</v>
      </c>
      <c r="V321" s="1">
        <f t="shared" si="66"/>
        <v>0</v>
      </c>
      <c r="W321" s="1">
        <v>0.375</v>
      </c>
      <c r="X321" s="1">
        <v>2.625</v>
      </c>
      <c r="Y321" s="1">
        <v>3</v>
      </c>
      <c r="Z321" s="1">
        <v>0</v>
      </c>
      <c r="AA321" s="1">
        <f t="shared" si="67"/>
        <v>0</v>
      </c>
      <c r="AB321" s="1">
        <v>0.375</v>
      </c>
      <c r="AC321" s="1">
        <v>2.625</v>
      </c>
      <c r="AD321" s="1">
        <v>1</v>
      </c>
      <c r="AE321" s="1">
        <v>0</v>
      </c>
      <c r="AF321" s="1">
        <f t="shared" si="63"/>
        <v>0</v>
      </c>
      <c r="AH321" s="1">
        <f t="shared" si="71"/>
        <v>7.4760053369295462E-2</v>
      </c>
      <c r="AI321" s="1">
        <f t="shared" si="72"/>
        <v>4.4552932900165085E-2</v>
      </c>
      <c r="AJ321" s="1">
        <f t="shared" si="77"/>
        <v>0.18541519544718149</v>
      </c>
      <c r="AK321" s="1">
        <f t="shared" si="73"/>
        <v>1.5846645941779063</v>
      </c>
      <c r="AL321" s="1" t="b">
        <f t="shared" si="74"/>
        <v>0</v>
      </c>
      <c r="AM321" s="1">
        <f t="shared" si="75"/>
        <v>0.22447004306675494</v>
      </c>
      <c r="AN321" s="1" t="b">
        <f t="shared" si="76"/>
        <v>0</v>
      </c>
      <c r="AO321" s="1">
        <v>9.4879999999999995</v>
      </c>
    </row>
    <row r="322" spans="1:41">
      <c r="A322" s="7">
        <v>319</v>
      </c>
      <c r="B322" s="9" t="s">
        <v>45</v>
      </c>
      <c r="C322" s="9" t="s">
        <v>46</v>
      </c>
      <c r="D322" s="9" t="s">
        <v>45</v>
      </c>
      <c r="E322" s="9" t="s">
        <v>46</v>
      </c>
      <c r="F322" s="2" t="b">
        <f t="shared" si="70"/>
        <v>0</v>
      </c>
      <c r="G322" s="2" t="b">
        <f t="shared" si="68"/>
        <v>0</v>
      </c>
      <c r="H322" s="1" t="s">
        <v>298</v>
      </c>
      <c r="J322" s="3"/>
      <c r="M322" s="1">
        <f>PRODUCT(SUM(PRODUCT(R322,overview!$J$9),PRODUCT(W322,overview!$K$9),PRODUCT(AB322,overview!$L$9)),1/SUM(overview!$J$9:$L$9))</f>
        <v>1.0177073170731707</v>
      </c>
      <c r="N322" s="1">
        <f>PRODUCT(SUM(PRODUCT(S322,overview!$J$9),PRODUCT(X322,overview!$K$9),PRODUCT(AC322,overview!$L$9)),1/SUM(overview!$J$9:$L$9))</f>
        <v>1.9822926829268293</v>
      </c>
      <c r="O322" s="1">
        <f t="shared" si="64"/>
        <v>14</v>
      </c>
      <c r="P322" s="1">
        <f t="shared" si="65"/>
        <v>0</v>
      </c>
      <c r="Q322" s="1">
        <f t="shared" si="69"/>
        <v>0</v>
      </c>
      <c r="R322" s="1">
        <v>1.0109999999999999</v>
      </c>
      <c r="S322" s="1">
        <v>1.9890000000000001</v>
      </c>
      <c r="T322" s="1">
        <v>6</v>
      </c>
      <c r="U322" s="1">
        <v>0</v>
      </c>
      <c r="V322" s="1">
        <f t="shared" si="66"/>
        <v>0</v>
      </c>
      <c r="W322" s="1">
        <v>1.022</v>
      </c>
      <c r="X322" s="1">
        <v>1.978</v>
      </c>
      <c r="Y322" s="1">
        <v>8</v>
      </c>
      <c r="Z322" s="1">
        <v>0</v>
      </c>
      <c r="AA322" s="1">
        <f t="shared" si="67"/>
        <v>0</v>
      </c>
      <c r="AB322" s="1">
        <v>1</v>
      </c>
      <c r="AC322" s="1">
        <v>2</v>
      </c>
      <c r="AD322" s="1">
        <v>0</v>
      </c>
      <c r="AE322" s="1">
        <v>0</v>
      </c>
      <c r="AF322" s="1" t="e">
        <f t="shared" si="63"/>
        <v>#DIV/0!</v>
      </c>
      <c r="AH322" s="1">
        <f t="shared" si="71"/>
        <v>5.3144468642895092E-2</v>
      </c>
      <c r="AI322" s="1">
        <f t="shared" si="72"/>
        <v>5.1014110365511574E-2</v>
      </c>
      <c r="AJ322" s="1">
        <f t="shared" si="77"/>
        <v>0</v>
      </c>
      <c r="AK322" s="1">
        <f t="shared" si="73"/>
        <v>0.10774986421037636</v>
      </c>
      <c r="AL322" s="1" t="b">
        <f t="shared" si="74"/>
        <v>0</v>
      </c>
      <c r="AM322" s="1">
        <f t="shared" si="75"/>
        <v>0.19476313426811584</v>
      </c>
      <c r="AN322" s="1" t="b">
        <f t="shared" si="76"/>
        <v>0</v>
      </c>
      <c r="AO322" s="1">
        <v>9.4879999999999995</v>
      </c>
    </row>
    <row r="323" spans="1:41">
      <c r="A323" s="7">
        <v>320</v>
      </c>
      <c r="B323" s="9" t="s">
        <v>45</v>
      </c>
      <c r="C323" s="9" t="s">
        <v>46</v>
      </c>
      <c r="D323" s="9" t="s">
        <v>45</v>
      </c>
      <c r="E323" s="9" t="s">
        <v>46</v>
      </c>
      <c r="F323" s="2" t="b">
        <f t="shared" si="70"/>
        <v>0</v>
      </c>
      <c r="G323" s="2" t="b">
        <f t="shared" si="68"/>
        <v>0</v>
      </c>
      <c r="H323" s="1" t="s">
        <v>298</v>
      </c>
      <c r="J323" s="3"/>
      <c r="M323" s="1">
        <f>PRODUCT(SUM(PRODUCT(R323,overview!$J$9),PRODUCT(W323,overview!$K$9),PRODUCT(AB323,overview!$L$9)),1/SUM(overview!$J$9:$L$9))</f>
        <v>1.0082439024390242</v>
      </c>
      <c r="N323" s="1">
        <f>PRODUCT(SUM(PRODUCT(S323,overview!$J$9),PRODUCT(X323,overview!$K$9),PRODUCT(AC323,overview!$L$9)),1/SUM(overview!$J$9:$L$9))</f>
        <v>1.9917560975609758</v>
      </c>
      <c r="O323" s="1">
        <f t="shared" si="64"/>
        <v>12</v>
      </c>
      <c r="P323" s="1">
        <f t="shared" si="65"/>
        <v>0</v>
      </c>
      <c r="Q323" s="1">
        <f t="shared" si="69"/>
        <v>0</v>
      </c>
      <c r="R323" s="1">
        <v>1.0129999999999999</v>
      </c>
      <c r="S323" s="1">
        <v>1.9870000000000001</v>
      </c>
      <c r="T323" s="1">
        <v>3</v>
      </c>
      <c r="U323" s="1">
        <v>0</v>
      </c>
      <c r="V323" s="1">
        <f t="shared" si="66"/>
        <v>0</v>
      </c>
      <c r="W323" s="1">
        <v>1.006</v>
      </c>
      <c r="X323" s="1">
        <v>1.994</v>
      </c>
      <c r="Y323" s="1">
        <v>9</v>
      </c>
      <c r="Z323" s="1">
        <v>0</v>
      </c>
      <c r="AA323" s="1">
        <f t="shared" si="67"/>
        <v>0</v>
      </c>
      <c r="AB323" s="1">
        <v>1</v>
      </c>
      <c r="AC323" s="1">
        <v>2</v>
      </c>
      <c r="AD323" s="1">
        <v>0</v>
      </c>
      <c r="AE323" s="1">
        <v>0</v>
      </c>
      <c r="AF323" s="1" t="e">
        <f t="shared" ref="AF323:AF386" si="78">PRODUCT(AE323,1/AD323,1/AC323,AB323)</f>
        <v>#DIV/0!</v>
      </c>
      <c r="AH323" s="1">
        <f t="shared" si="71"/>
        <v>6.5079809204039774E-2</v>
      </c>
      <c r="AI323" s="1">
        <f t="shared" si="72"/>
        <v>6.8975189721843452E-2</v>
      </c>
      <c r="AJ323" s="1">
        <f t="shared" si="77"/>
        <v>0</v>
      </c>
      <c r="AK323" s="1">
        <f t="shared" si="73"/>
        <v>4.0968549925539693E-2</v>
      </c>
      <c r="AL323" s="1" t="b">
        <f t="shared" si="74"/>
        <v>0</v>
      </c>
      <c r="AM323" s="1">
        <f t="shared" si="75"/>
        <v>0.2806700592071113</v>
      </c>
      <c r="AN323" s="1" t="b">
        <f t="shared" si="76"/>
        <v>0</v>
      </c>
      <c r="AO323" s="1">
        <v>9.4879999999999995</v>
      </c>
    </row>
    <row r="324" spans="1:41">
      <c r="A324" s="7">
        <v>321</v>
      </c>
      <c r="B324" s="9" t="s">
        <v>79</v>
      </c>
      <c r="C324" s="9" t="s">
        <v>48</v>
      </c>
      <c r="D324" s="9" t="s">
        <v>47</v>
      </c>
      <c r="E324" s="9" t="s">
        <v>48</v>
      </c>
      <c r="F324" s="2" t="b">
        <f t="shared" si="70"/>
        <v>0</v>
      </c>
      <c r="G324" s="2" t="b">
        <f t="shared" si="68"/>
        <v>1</v>
      </c>
      <c r="H324" s="1" t="s">
        <v>298</v>
      </c>
      <c r="J324" s="4"/>
      <c r="M324" s="1">
        <f>PRODUCT(SUM(PRODUCT(R324,overview!$J$9),PRODUCT(W324,overview!$K$9),PRODUCT(AB324,overview!$L$9)),1/SUM(overview!$J$9:$L$9))</f>
        <v>1.0338780487804879</v>
      </c>
      <c r="N324" s="1">
        <f>PRODUCT(SUM(PRODUCT(S324,overview!$J$9),PRODUCT(X324,overview!$K$9),PRODUCT(AC324,overview!$L$9)),1/SUM(overview!$J$9:$L$9))</f>
        <v>1.9661219512195123</v>
      </c>
      <c r="O324" s="1">
        <f t="shared" ref="O324:O387" si="79">SUM(T324,Y324,AD324)</f>
        <v>30</v>
      </c>
      <c r="P324" s="1">
        <f t="shared" ref="P324:P387" si="80">SUM(U324,Z324,AE324)</f>
        <v>3</v>
      </c>
      <c r="Q324" s="1">
        <f t="shared" si="69"/>
        <v>5.2584634851323031E-2</v>
      </c>
      <c r="R324" s="1">
        <v>1.0640000000000001</v>
      </c>
      <c r="S324" s="1">
        <v>1.9359999999999999</v>
      </c>
      <c r="T324" s="1">
        <v>11</v>
      </c>
      <c r="U324" s="1">
        <v>1</v>
      </c>
      <c r="V324" s="1">
        <f t="shared" ref="V324:V387" si="81">PRODUCT(U324,1/T324,1/S324,R324)</f>
        <v>4.9962434259954933E-2</v>
      </c>
      <c r="W324" s="1">
        <v>1.0189999999999999</v>
      </c>
      <c r="X324" s="1">
        <v>1.9810000000000001</v>
      </c>
      <c r="Y324" s="1">
        <v>18</v>
      </c>
      <c r="Z324" s="1">
        <v>2</v>
      </c>
      <c r="AA324" s="1">
        <f t="shared" ref="AA324:AA387" si="82">PRODUCT(Z324,1/Y324,1/X324,W324)</f>
        <v>5.7154074821919337E-2</v>
      </c>
      <c r="AB324" s="1">
        <v>0.999</v>
      </c>
      <c r="AC324" s="1">
        <v>2.0009999999999999</v>
      </c>
      <c r="AD324" s="1">
        <v>1</v>
      </c>
      <c r="AE324" s="1">
        <v>0</v>
      </c>
      <c r="AF324" s="1">
        <f t="shared" si="78"/>
        <v>0</v>
      </c>
      <c r="AH324" s="1">
        <f t="shared" si="71"/>
        <v>0.11075589216095054</v>
      </c>
      <c r="AI324" s="1">
        <f t="shared" si="72"/>
        <v>6.564531731569595E-2</v>
      </c>
      <c r="AJ324" s="1">
        <f t="shared" si="77"/>
        <v>0</v>
      </c>
      <c r="AK324" s="1">
        <f t="shared" si="73"/>
        <v>0.52792755855428131</v>
      </c>
      <c r="AL324" s="1" t="b">
        <f t="shared" si="74"/>
        <v>0</v>
      </c>
      <c r="AM324" s="1">
        <f t="shared" si="75"/>
        <v>0.35245162134009644</v>
      </c>
      <c r="AN324" s="1" t="b">
        <f t="shared" si="76"/>
        <v>0</v>
      </c>
      <c r="AO324" s="1">
        <v>9.4879999999999995</v>
      </c>
    </row>
    <row r="325" spans="1:41">
      <c r="A325" s="7">
        <v>322</v>
      </c>
      <c r="B325" s="9" t="s">
        <v>98</v>
      </c>
      <c r="C325" s="9" t="s">
        <v>50</v>
      </c>
      <c r="D325" s="9" t="s">
        <v>49</v>
      </c>
      <c r="E325" s="9" t="s">
        <v>50</v>
      </c>
      <c r="F325" s="2" t="b">
        <f t="shared" si="70"/>
        <v>0</v>
      </c>
      <c r="G325" s="2" t="b">
        <f t="shared" ref="G325:G388" si="83">AND(NOT(D325=B325),OR(D325="CAT",D325="CAC",D325="ATA",D325="ATT",D325="TTA",D325="ATG",D325="CCG",D325="AGA",D325="CGG",D325="AGG",D325="CGA",D325="CGC",D325="TCC",D325="ACG",D325="ACC",D325="GTA",D325="TGG",D325="TAT",B325="GAA",B325="GAT",B325="GAG",B325="AAG",B325="AAA",B325="CTA",B325="CTT",B325="CTC",B325="AAC",B325="CCA",B325="CCT",B325="CAG",B325="CAA",B325="CGT",B325="AGT",B325="AGC",B325="TCA",B325="TCT",B325="GTC"))</f>
        <v>0</v>
      </c>
      <c r="H325" s="1" t="s">
        <v>298</v>
      </c>
      <c r="M325" s="1">
        <f>PRODUCT(SUM(PRODUCT(R325,overview!$J$9),PRODUCT(W325,overview!$K$9),PRODUCT(AB325,overview!$L$9)),1/SUM(overview!$J$9:$L$9))</f>
        <v>0.33300000000000002</v>
      </c>
      <c r="N325" s="1">
        <f>PRODUCT(SUM(PRODUCT(S325,overview!$J$9),PRODUCT(X325,overview!$K$9),PRODUCT(AC325,overview!$L$9)),1/SUM(overview!$J$9:$L$9))</f>
        <v>2.6669999999999998</v>
      </c>
      <c r="O325" s="1">
        <f t="shared" si="79"/>
        <v>8</v>
      </c>
      <c r="P325" s="1">
        <f t="shared" si="80"/>
        <v>0</v>
      </c>
      <c r="Q325" s="1">
        <f t="shared" ref="Q325:Q388" si="84">PRODUCT(P325,1/O325,1/$N325,$M325)</f>
        <v>0</v>
      </c>
      <c r="R325" s="1">
        <v>0.33300000000000002</v>
      </c>
      <c r="S325" s="1">
        <v>2.6669999999999998</v>
      </c>
      <c r="T325" s="1">
        <v>4</v>
      </c>
      <c r="U325" s="1">
        <v>0</v>
      </c>
      <c r="V325" s="1">
        <f t="shared" si="81"/>
        <v>0</v>
      </c>
      <c r="W325" s="1">
        <v>0.33300000000000002</v>
      </c>
      <c r="X325" s="1">
        <v>2.6669999999999998</v>
      </c>
      <c r="Y325" s="1">
        <v>3</v>
      </c>
      <c r="Z325" s="1">
        <v>0</v>
      </c>
      <c r="AA325" s="1">
        <f t="shared" si="82"/>
        <v>0</v>
      </c>
      <c r="AB325" s="1">
        <v>0.33300000000000002</v>
      </c>
      <c r="AC325" s="1">
        <v>2.6669999999999998</v>
      </c>
      <c r="AD325" s="1">
        <v>1</v>
      </c>
      <c r="AE325" s="1">
        <v>0</v>
      </c>
      <c r="AF325" s="1">
        <f t="shared" si="78"/>
        <v>0</v>
      </c>
      <c r="AH325" s="1">
        <f t="shared" si="71"/>
        <v>0.13364616151963474</v>
      </c>
      <c r="AI325" s="1">
        <f t="shared" si="72"/>
        <v>7.6080384738891366E-2</v>
      </c>
      <c r="AJ325" s="1">
        <f t="shared" si="77"/>
        <v>7.0758122743682317E-2</v>
      </c>
      <c r="AK325" s="1">
        <f t="shared" si="73"/>
        <v>0.31990743661996224</v>
      </c>
      <c r="AL325" s="1" t="b">
        <f t="shared" si="74"/>
        <v>0</v>
      </c>
      <c r="AM325" s="1">
        <f t="shared" si="75"/>
        <v>0.75433015768769929</v>
      </c>
      <c r="AN325" s="1" t="b">
        <f t="shared" si="76"/>
        <v>0</v>
      </c>
      <c r="AO325" s="1">
        <v>9.4879999999999995</v>
      </c>
    </row>
    <row r="326" spans="1:41">
      <c r="A326" s="7">
        <v>323</v>
      </c>
      <c r="B326" s="9" t="s">
        <v>84</v>
      </c>
      <c r="C326" s="9" t="s">
        <v>37</v>
      </c>
      <c r="D326" s="9" t="s">
        <v>84</v>
      </c>
      <c r="E326" s="9" t="s">
        <v>37</v>
      </c>
      <c r="F326" s="2" t="b">
        <f t="shared" si="70"/>
        <v>0</v>
      </c>
      <c r="G326" s="2" t="b">
        <f t="shared" si="83"/>
        <v>0</v>
      </c>
      <c r="H326" s="1" t="s">
        <v>298</v>
      </c>
      <c r="J326" s="3"/>
      <c r="M326" s="1">
        <f>PRODUCT(SUM(PRODUCT(R326,overview!$J$9),PRODUCT(W326,overview!$K$9),PRODUCT(AB326,overview!$L$9)),1/SUM(overview!$J$9:$L$9))</f>
        <v>0.93336585365853664</v>
      </c>
      <c r="N326" s="1">
        <f>PRODUCT(SUM(PRODUCT(S326,overview!$J$9),PRODUCT(X326,overview!$K$9),PRODUCT(AC326,overview!$L$9)),1/SUM(overview!$J$9:$L$9))</f>
        <v>2.0666341463414635</v>
      </c>
      <c r="O326" s="1">
        <f t="shared" si="79"/>
        <v>14</v>
      </c>
      <c r="P326" s="1">
        <f t="shared" si="80"/>
        <v>6</v>
      </c>
      <c r="Q326" s="1">
        <f t="shared" si="84"/>
        <v>0.19355817670503975</v>
      </c>
      <c r="R326" s="1">
        <v>0.94</v>
      </c>
      <c r="S326" s="1">
        <v>2.06</v>
      </c>
      <c r="T326" s="1">
        <v>6</v>
      </c>
      <c r="U326" s="1">
        <v>5</v>
      </c>
      <c r="V326" s="1">
        <f t="shared" si="81"/>
        <v>0.38025889967637533</v>
      </c>
      <c r="W326" s="1">
        <v>0.90800000000000003</v>
      </c>
      <c r="X326" s="1">
        <v>2.0920000000000001</v>
      </c>
      <c r="Y326" s="1">
        <v>8</v>
      </c>
      <c r="Z326" s="1">
        <v>1</v>
      </c>
      <c r="AA326" s="1">
        <f t="shared" si="82"/>
        <v>5.4254302103250475E-2</v>
      </c>
      <c r="AB326" s="1">
        <v>1.5</v>
      </c>
      <c r="AC326" s="1">
        <v>1.5</v>
      </c>
      <c r="AD326" s="1">
        <v>0</v>
      </c>
      <c r="AE326" s="1">
        <v>0</v>
      </c>
      <c r="AF326" s="1" t="e">
        <f t="shared" si="78"/>
        <v>#DIV/0!</v>
      </c>
      <c r="AH326" s="1">
        <f t="shared" si="71"/>
        <v>0.1468784547394005</v>
      </c>
      <c r="AI326" s="1">
        <f t="shared" si="72"/>
        <v>9.0272452360626823E-2</v>
      </c>
      <c r="AJ326" s="1">
        <f t="shared" si="77"/>
        <v>8.8447653429602896E-2</v>
      </c>
      <c r="AK326" s="1">
        <f t="shared" si="73"/>
        <v>0.13728825645529258</v>
      </c>
      <c r="AL326" s="1" t="b">
        <f t="shared" si="74"/>
        <v>0</v>
      </c>
      <c r="AM326" s="1">
        <f t="shared" si="75"/>
        <v>1.5387737474928127</v>
      </c>
      <c r="AN326" s="1" t="b">
        <f t="shared" si="76"/>
        <v>0</v>
      </c>
      <c r="AO326" s="1">
        <v>9.4879999999999995</v>
      </c>
    </row>
    <row r="327" spans="1:41">
      <c r="A327" s="7">
        <v>324</v>
      </c>
      <c r="B327" s="9" t="s">
        <v>30</v>
      </c>
      <c r="C327" s="9" t="s">
        <v>31</v>
      </c>
      <c r="D327" s="9" t="s">
        <v>30</v>
      </c>
      <c r="E327" s="9" t="s">
        <v>31</v>
      </c>
      <c r="F327" s="2" t="b">
        <f t="shared" ref="F327:F390" si="85">AND(NOT(B327=D327),OR(B327="CAT",B327="CAC",B327="ATA",B327="ATT",B327="TTA",B327="ATG",B327="CCG",B327="AGA",B327="CGG",B327="AGG",B327="CGA",B327="CGC",B327="TCC",B327="ACG",B327="ACC",B327="GTA",B327="TGG",B327="TAT",D327="GAA",D327="GAT",D327="GAG",D327="AAG",D327="AAA",D327="CTA",D327="CTT",D327="CTC",D327="AAC",D327="CCA",D327="CCT",D327="CAG",D327="CAA",D327="CGT",D327="AGT",D327="AGC",D327="TCA",D327="TCT",D327="GTC"))</f>
        <v>0</v>
      </c>
      <c r="G327" s="2" t="b">
        <f t="shared" si="83"/>
        <v>0</v>
      </c>
      <c r="H327" s="1" t="s">
        <v>298</v>
      </c>
      <c r="J327" s="3"/>
      <c r="M327" s="1">
        <f>PRODUCT(SUM(PRODUCT(R327,overview!$J$9),PRODUCT(W327,overview!$K$9),PRODUCT(AB327,overview!$L$9)),1/SUM(overview!$J$9:$L$9))</f>
        <v>1.059609756097561</v>
      </c>
      <c r="N327" s="1">
        <f>PRODUCT(SUM(PRODUCT(S327,overview!$J$9),PRODUCT(X327,overview!$K$9),PRODUCT(AC327,overview!$L$9)),1/SUM(overview!$J$9:$L$9))</f>
        <v>1.940390243902439</v>
      </c>
      <c r="O327" s="1">
        <f t="shared" si="79"/>
        <v>14</v>
      </c>
      <c r="P327" s="1">
        <f t="shared" si="80"/>
        <v>8</v>
      </c>
      <c r="Q327" s="1">
        <f t="shared" si="84"/>
        <v>0.31204614180128282</v>
      </c>
      <c r="R327" s="1">
        <v>1</v>
      </c>
      <c r="S327" s="1">
        <v>2</v>
      </c>
      <c r="T327" s="1">
        <v>6</v>
      </c>
      <c r="U327" s="1">
        <v>3</v>
      </c>
      <c r="V327" s="1">
        <f t="shared" si="81"/>
        <v>0.25</v>
      </c>
      <c r="W327" s="1">
        <v>1.0940000000000001</v>
      </c>
      <c r="X327" s="1">
        <v>1.9059999999999999</v>
      </c>
      <c r="Y327" s="1">
        <v>8</v>
      </c>
      <c r="Z327" s="1">
        <v>5</v>
      </c>
      <c r="AA327" s="1">
        <f t="shared" si="82"/>
        <v>0.3587355718782792</v>
      </c>
      <c r="AB327" s="1">
        <v>1</v>
      </c>
      <c r="AC327" s="1">
        <v>2</v>
      </c>
      <c r="AD327" s="1">
        <v>0</v>
      </c>
      <c r="AE327" s="1">
        <v>0</v>
      </c>
      <c r="AF327" s="1" t="e">
        <f t="shared" si="78"/>
        <v>#DIV/0!</v>
      </c>
      <c r="AH327" s="1">
        <f t="shared" si="71"/>
        <v>0.17330894541682237</v>
      </c>
      <c r="AI327" s="1">
        <f t="shared" si="72"/>
        <v>8.6818609022556406E-2</v>
      </c>
      <c r="AJ327" s="1">
        <f t="shared" si="77"/>
        <v>7.1069492360768857E-2</v>
      </c>
      <c r="AK327" s="1">
        <f t="shared" si="73"/>
        <v>2.2450116577240442E-2</v>
      </c>
      <c r="AL327" s="1" t="b">
        <f t="shared" si="74"/>
        <v>0</v>
      </c>
      <c r="AM327" s="1">
        <f t="shared" si="75"/>
        <v>2.2561346338817194</v>
      </c>
      <c r="AN327" s="1" t="b">
        <f t="shared" si="76"/>
        <v>0</v>
      </c>
      <c r="AO327" s="1">
        <v>9.4879999999999995</v>
      </c>
    </row>
    <row r="328" spans="1:41">
      <c r="A328" s="7">
        <v>325</v>
      </c>
      <c r="B328" s="9" t="s">
        <v>45</v>
      </c>
      <c r="C328" s="9" t="s">
        <v>46</v>
      </c>
      <c r="D328" s="9" t="s">
        <v>45</v>
      </c>
      <c r="E328" s="9" t="s">
        <v>46</v>
      </c>
      <c r="F328" s="2" t="b">
        <f t="shared" si="85"/>
        <v>0</v>
      </c>
      <c r="G328" s="2" t="b">
        <f t="shared" si="83"/>
        <v>0</v>
      </c>
      <c r="H328" s="1" t="s">
        <v>298</v>
      </c>
      <c r="J328" s="4"/>
      <c r="M328" s="1">
        <f>PRODUCT(SUM(PRODUCT(R328,overview!$J$9),PRODUCT(W328,overview!$K$9),PRODUCT(AB328,overview!$L$9)),1/SUM(overview!$J$9:$L$9))</f>
        <v>1.0079512195121949</v>
      </c>
      <c r="N328" s="1">
        <f>PRODUCT(SUM(PRODUCT(S328,overview!$J$9),PRODUCT(X328,overview!$K$9),PRODUCT(AC328,overview!$L$9)),1/SUM(overview!$J$9:$L$9))</f>
        <v>1.9920487804878051</v>
      </c>
      <c r="O328" s="1">
        <f t="shared" si="79"/>
        <v>10</v>
      </c>
      <c r="P328" s="1">
        <f t="shared" si="80"/>
        <v>0</v>
      </c>
      <c r="Q328" s="1">
        <f t="shared" si="84"/>
        <v>0</v>
      </c>
      <c r="R328" s="1">
        <v>1.014</v>
      </c>
      <c r="S328" s="1">
        <v>1.986</v>
      </c>
      <c r="T328" s="1">
        <v>6</v>
      </c>
      <c r="U328" s="1">
        <v>0</v>
      </c>
      <c r="V328" s="1">
        <f t="shared" si="81"/>
        <v>0</v>
      </c>
      <c r="W328" s="1">
        <v>1.0049999999999999</v>
      </c>
      <c r="X328" s="1">
        <v>1.9950000000000001</v>
      </c>
      <c r="Y328" s="1">
        <v>4</v>
      </c>
      <c r="Z328" s="1">
        <v>0</v>
      </c>
      <c r="AA328" s="1">
        <f t="shared" si="82"/>
        <v>0</v>
      </c>
      <c r="AB328" s="1">
        <v>1</v>
      </c>
      <c r="AC328" s="1">
        <v>2</v>
      </c>
      <c r="AD328" s="1">
        <v>0</v>
      </c>
      <c r="AE328" s="1">
        <v>0</v>
      </c>
      <c r="AF328" s="1" t="e">
        <f t="shared" si="78"/>
        <v>#DIV/0!</v>
      </c>
      <c r="AH328" s="1">
        <f t="shared" ref="AH328:AH391" si="86">(SUM(Z324:Z334)*SUM(W324:W334))/(SUM(Y324:Y334)*SUM(X324:X334))</f>
        <v>0.18447597674414407</v>
      </c>
      <c r="AI328" s="1">
        <f t="shared" ref="AI328:AI391" si="87">(SUM(U324:U334)*SUM(R324:R334))/(SUM(T324:T334)*SUM(S324:S334))</f>
        <v>7.9936900392762869E-2</v>
      </c>
      <c r="AJ328" s="1">
        <f t="shared" si="77"/>
        <v>6.3841694983010192E-2</v>
      </c>
      <c r="AK328" s="1">
        <f t="shared" si="73"/>
        <v>1.7087312104455268E-2</v>
      </c>
      <c r="AL328" s="1" t="b">
        <f t="shared" si="74"/>
        <v>0</v>
      </c>
      <c r="AM328" s="1">
        <f t="shared" si="75"/>
        <v>3.6525354044733267</v>
      </c>
      <c r="AN328" s="1" t="b">
        <f t="shared" si="76"/>
        <v>0</v>
      </c>
      <c r="AO328" s="1">
        <v>9.4879999999999995</v>
      </c>
    </row>
    <row r="329" spans="1:41">
      <c r="A329" s="7">
        <v>326</v>
      </c>
      <c r="B329" s="9" t="s">
        <v>69</v>
      </c>
      <c r="C329" s="9" t="s">
        <v>70</v>
      </c>
      <c r="D329" s="9" t="s">
        <v>89</v>
      </c>
      <c r="E329" s="9" t="s">
        <v>70</v>
      </c>
      <c r="F329" s="2" t="b">
        <f t="shared" si="85"/>
        <v>1</v>
      </c>
      <c r="G329" s="2" t="b">
        <f t="shared" si="83"/>
        <v>1</v>
      </c>
      <c r="H329" s="1" t="s">
        <v>298</v>
      </c>
      <c r="M329" s="1">
        <f>PRODUCT(SUM(PRODUCT(R329,overview!$J$9),PRODUCT(W329,overview!$K$9),PRODUCT(AB329,overview!$L$9)),1/SUM(overview!$J$9:$L$9))</f>
        <v>1.0013658536585366</v>
      </c>
      <c r="N329" s="1">
        <f>PRODUCT(SUM(PRODUCT(S329,overview!$J$9),PRODUCT(X329,overview!$K$9),PRODUCT(AC329,overview!$L$9)),1/SUM(overview!$J$9:$L$9))</f>
        <v>1.9986341463414636</v>
      </c>
      <c r="O329" s="1">
        <f t="shared" si="79"/>
        <v>18</v>
      </c>
      <c r="P329" s="1">
        <f t="shared" si="80"/>
        <v>4</v>
      </c>
      <c r="Q329" s="1">
        <f t="shared" si="84"/>
        <v>0.11133890895679432</v>
      </c>
      <c r="R329" s="1">
        <v>1.004</v>
      </c>
      <c r="S329" s="1">
        <v>1.996</v>
      </c>
      <c r="T329" s="1">
        <v>11</v>
      </c>
      <c r="U329" s="1">
        <v>3</v>
      </c>
      <c r="V329" s="1">
        <f t="shared" si="81"/>
        <v>0.13718345782474037</v>
      </c>
      <c r="W329" s="1">
        <v>1</v>
      </c>
      <c r="X329" s="1">
        <v>2</v>
      </c>
      <c r="Y329" s="1">
        <v>6</v>
      </c>
      <c r="Z329" s="1">
        <v>1</v>
      </c>
      <c r="AA329" s="1">
        <f t="shared" si="82"/>
        <v>8.3333333333333329E-2</v>
      </c>
      <c r="AB329" s="1">
        <v>1</v>
      </c>
      <c r="AC329" s="1">
        <v>2</v>
      </c>
      <c r="AD329" s="1">
        <v>1</v>
      </c>
      <c r="AE329" s="1">
        <v>0</v>
      </c>
      <c r="AF329" s="1">
        <f t="shared" si="78"/>
        <v>0</v>
      </c>
      <c r="AH329" s="1">
        <f t="shared" si="86"/>
        <v>0.21279161881762337</v>
      </c>
      <c r="AI329" s="1">
        <f t="shared" si="87"/>
        <v>8.4105558100636038E-2</v>
      </c>
      <c r="AJ329" s="1">
        <f t="shared" si="77"/>
        <v>7.9815303430079157E-2</v>
      </c>
      <c r="AK329" s="1">
        <f t="shared" si="73"/>
        <v>4.6171386847469492E-2</v>
      </c>
      <c r="AL329" s="1" t="b">
        <f t="shared" si="74"/>
        <v>0</v>
      </c>
      <c r="AM329" s="1">
        <f t="shared" si="75"/>
        <v>6.467620576343041</v>
      </c>
      <c r="AN329" s="1" t="b">
        <f t="shared" si="76"/>
        <v>0</v>
      </c>
      <c r="AO329" s="1">
        <v>9.4879999999999995</v>
      </c>
    </row>
    <row r="330" spans="1:41">
      <c r="A330" s="7">
        <v>327</v>
      </c>
      <c r="B330" s="9" t="s">
        <v>90</v>
      </c>
      <c r="C330" s="9" t="s">
        <v>91</v>
      </c>
      <c r="D330" s="9" t="s">
        <v>90</v>
      </c>
      <c r="E330" s="9" t="s">
        <v>91</v>
      </c>
      <c r="F330" s="2" t="b">
        <f t="shared" si="85"/>
        <v>0</v>
      </c>
      <c r="G330" s="2" t="b">
        <f t="shared" si="83"/>
        <v>0</v>
      </c>
      <c r="H330" s="1" t="s">
        <v>298</v>
      </c>
      <c r="J330" s="3"/>
      <c r="M330" s="1">
        <f>PRODUCT(SUM(PRODUCT(R330,overview!$J$9),PRODUCT(W330,overview!$K$9),PRODUCT(AB330,overview!$L$9)),1/SUM(overview!$J$9:$L$9))</f>
        <v>6.5951219512195111E-2</v>
      </c>
      <c r="N330" s="1">
        <f>PRODUCT(SUM(PRODUCT(S330,overview!$J$9),PRODUCT(X330,overview!$K$9),PRODUCT(AC330,overview!$L$9)),1/SUM(overview!$J$9:$L$9))</f>
        <v>2.9340487804878048</v>
      </c>
      <c r="O330" s="1">
        <f t="shared" si="79"/>
        <v>3.7</v>
      </c>
      <c r="P330" s="1">
        <f t="shared" si="80"/>
        <v>11.3</v>
      </c>
      <c r="Q330" s="1">
        <f t="shared" si="84"/>
        <v>6.8648684596014503E-2</v>
      </c>
      <c r="R330" s="1">
        <v>0</v>
      </c>
      <c r="S330" s="1">
        <v>3</v>
      </c>
      <c r="T330" s="1">
        <v>0</v>
      </c>
      <c r="U330" s="1">
        <v>0</v>
      </c>
      <c r="V330" s="1" t="e">
        <f t="shared" si="81"/>
        <v>#DIV/0!</v>
      </c>
      <c r="W330" s="1">
        <v>0.104</v>
      </c>
      <c r="X330" s="1">
        <v>2.8959999999999999</v>
      </c>
      <c r="Y330" s="1">
        <v>3.7</v>
      </c>
      <c r="Z330" s="1">
        <v>11.3</v>
      </c>
      <c r="AA330" s="1">
        <f t="shared" si="82"/>
        <v>0.1096759743168583</v>
      </c>
      <c r="AB330" s="1">
        <v>0</v>
      </c>
      <c r="AC330" s="1">
        <v>3</v>
      </c>
      <c r="AD330" s="1">
        <v>0</v>
      </c>
      <c r="AE330" s="1">
        <v>0</v>
      </c>
      <c r="AF330" s="1" t="e">
        <f t="shared" si="78"/>
        <v>#DIV/0!</v>
      </c>
      <c r="AH330" s="1">
        <f t="shared" si="86"/>
        <v>0.26571595650638047</v>
      </c>
      <c r="AI330" s="1">
        <f t="shared" si="87"/>
        <v>8.4456485392767677E-2</v>
      </c>
      <c r="AJ330" s="1">
        <f t="shared" si="77"/>
        <v>8.4278768233387369E-2</v>
      </c>
      <c r="AK330" s="1">
        <f t="shared" si="73"/>
        <v>0.32703672437000547</v>
      </c>
      <c r="AL330" s="1" t="b">
        <f t="shared" si="74"/>
        <v>0</v>
      </c>
      <c r="AM330" s="1">
        <f t="shared" si="75"/>
        <v>8.8474851386439308</v>
      </c>
      <c r="AN330" s="1" t="b">
        <f t="shared" si="76"/>
        <v>0</v>
      </c>
      <c r="AO330" s="1">
        <v>9.4879999999999995</v>
      </c>
    </row>
    <row r="331" spans="1:41">
      <c r="A331" s="7">
        <v>328</v>
      </c>
      <c r="B331" s="9" t="s">
        <v>64</v>
      </c>
      <c r="C331" s="9" t="s">
        <v>2</v>
      </c>
      <c r="D331" s="9" t="s">
        <v>28</v>
      </c>
      <c r="E331" s="9" t="s">
        <v>29</v>
      </c>
      <c r="F331" s="2" t="b">
        <f t="shared" si="85"/>
        <v>0</v>
      </c>
      <c r="G331" s="2" t="b">
        <f t="shared" si="83"/>
        <v>1</v>
      </c>
      <c r="H331" s="1" t="s">
        <v>298</v>
      </c>
      <c r="J331" s="3"/>
      <c r="M331" s="1">
        <f>PRODUCT(SUM(PRODUCT(R331,overview!$J$9),PRODUCT(W331,overview!$K$9),PRODUCT(AB331,overview!$L$9)),1/SUM(overview!$J$9:$L$9))</f>
        <v>0.77831707317073173</v>
      </c>
      <c r="N331" s="1">
        <f>PRODUCT(SUM(PRODUCT(S331,overview!$J$9),PRODUCT(X331,overview!$K$9),PRODUCT(AC331,overview!$L$9)),1/SUM(overview!$J$9:$L$9))</f>
        <v>2.2216829268292684</v>
      </c>
      <c r="O331" s="1">
        <f t="shared" si="79"/>
        <v>20</v>
      </c>
      <c r="P331" s="1">
        <f t="shared" si="80"/>
        <v>14</v>
      </c>
      <c r="Q331" s="1">
        <f t="shared" si="84"/>
        <v>0.24522939103514146</v>
      </c>
      <c r="R331" s="1">
        <v>0.33300000000000002</v>
      </c>
      <c r="S331" s="1">
        <v>2.6669999999999998</v>
      </c>
      <c r="T331" s="1">
        <v>6</v>
      </c>
      <c r="U331" s="1">
        <v>3</v>
      </c>
      <c r="V331" s="1">
        <f t="shared" si="81"/>
        <v>6.2429696287964007E-2</v>
      </c>
      <c r="W331" s="1">
        <v>1.032</v>
      </c>
      <c r="X331" s="1">
        <v>1.968</v>
      </c>
      <c r="Y331" s="1">
        <v>13</v>
      </c>
      <c r="Z331" s="1">
        <v>10</v>
      </c>
      <c r="AA331" s="1">
        <f t="shared" si="82"/>
        <v>0.40337711069418397</v>
      </c>
      <c r="AB331" s="1">
        <v>0.41699999999999998</v>
      </c>
      <c r="AC331" s="1">
        <v>2.5830000000000002</v>
      </c>
      <c r="AD331" s="1">
        <v>1</v>
      </c>
      <c r="AE331" s="1">
        <v>1</v>
      </c>
      <c r="AF331" s="1">
        <f t="shared" si="78"/>
        <v>0.16144018583042971</v>
      </c>
      <c r="AH331" s="1">
        <f t="shared" si="86"/>
        <v>0.27154907771235159</v>
      </c>
      <c r="AI331" s="1">
        <f t="shared" si="87"/>
        <v>5.8653523862944555E-2</v>
      </c>
      <c r="AJ331" s="1">
        <f t="shared" si="77"/>
        <v>0.15528196981731535</v>
      </c>
      <c r="AK331" s="1">
        <f t="shared" ref="AK331:AK394" si="88">(((SUM(AJ329:AJ333))-(SUM(AI329:AI333)))^2)/(AVERAGE(AI329:AI333))</f>
        <v>1.7986559304031244</v>
      </c>
      <c r="AL331" s="1" t="b">
        <f t="shared" ref="AL331:AL394" si="89">IF(AK331&gt;AO331, TRUE, FALSE)</f>
        <v>0</v>
      </c>
      <c r="AM331" s="1">
        <f t="shared" ref="AM331:AM394" si="90">(((SUM(AH329:AH333))-(SUM(AI329:AI333)))^2)/(AVERAGE(AI329:AI333))</f>
        <v>10.262071118251813</v>
      </c>
      <c r="AN331" s="1" t="b">
        <f t="shared" ref="AN331:AN394" si="91">IF(AM331&gt;AO331, TRUE, FALSE)</f>
        <v>1</v>
      </c>
      <c r="AO331" s="1">
        <v>9.4879999999999995</v>
      </c>
    </row>
    <row r="332" spans="1:41">
      <c r="A332" s="7">
        <v>329</v>
      </c>
      <c r="B332" s="9" t="s">
        <v>54</v>
      </c>
      <c r="C332" s="9" t="s">
        <v>55</v>
      </c>
      <c r="D332" s="9" t="s">
        <v>54</v>
      </c>
      <c r="E332" s="9" t="s">
        <v>55</v>
      </c>
      <c r="F332" s="2" t="b">
        <f t="shared" si="85"/>
        <v>0</v>
      </c>
      <c r="G332" s="2" t="b">
        <f t="shared" si="83"/>
        <v>0</v>
      </c>
      <c r="H332" s="1" t="s">
        <v>298</v>
      </c>
      <c r="M332" s="1">
        <f>PRODUCT(SUM(PRODUCT(R332,overview!$J$9),PRODUCT(W332,overview!$K$9),PRODUCT(AB332,overview!$L$9)),1/SUM(overview!$J$9:$L$9))</f>
        <v>0.37056097560975609</v>
      </c>
      <c r="N332" s="1">
        <f>PRODUCT(SUM(PRODUCT(S332,overview!$J$9),PRODUCT(X332,overview!$K$9),PRODUCT(AC332,overview!$L$9)),1/SUM(overview!$J$9:$L$9))</f>
        <v>2.6294390243902441</v>
      </c>
      <c r="O332" s="1">
        <f t="shared" si="79"/>
        <v>5</v>
      </c>
      <c r="P332" s="1">
        <f t="shared" si="80"/>
        <v>5</v>
      </c>
      <c r="Q332" s="1">
        <f t="shared" si="84"/>
        <v>0.14092776906879886</v>
      </c>
      <c r="R332" s="1">
        <v>0.36199999999999999</v>
      </c>
      <c r="S332" s="1">
        <v>2.6379999999999999</v>
      </c>
      <c r="T332" s="1">
        <v>2</v>
      </c>
      <c r="U332" s="1">
        <v>2</v>
      </c>
      <c r="V332" s="1">
        <f t="shared" si="81"/>
        <v>0.13722517058377559</v>
      </c>
      <c r="W332" s="1">
        <v>0.375</v>
      </c>
      <c r="X332" s="1">
        <v>2.625</v>
      </c>
      <c r="Y332" s="1">
        <v>3</v>
      </c>
      <c r="Z332" s="1">
        <v>3</v>
      </c>
      <c r="AA332" s="1">
        <f t="shared" si="82"/>
        <v>0.14285714285714285</v>
      </c>
      <c r="AB332" s="1">
        <v>0.375</v>
      </c>
      <c r="AC332" s="1">
        <v>2.625</v>
      </c>
      <c r="AD332" s="1">
        <v>0</v>
      </c>
      <c r="AE332" s="1">
        <v>0</v>
      </c>
      <c r="AF332" s="1" t="e">
        <f t="shared" si="78"/>
        <v>#DIV/0!</v>
      </c>
      <c r="AH332" s="1">
        <f t="shared" si="86"/>
        <v>0.23952782059835634</v>
      </c>
      <c r="AI332" s="1">
        <f t="shared" si="87"/>
        <v>6.0421323579218318E-2</v>
      </c>
      <c r="AJ332" s="1">
        <f t="shared" si="77"/>
        <v>0.13941096686688625</v>
      </c>
      <c r="AK332" s="1">
        <f t="shared" si="88"/>
        <v>5.2566366694243651</v>
      </c>
      <c r="AL332" s="1" t="b">
        <f t="shared" si="89"/>
        <v>0</v>
      </c>
      <c r="AM332" s="1">
        <f t="shared" si="90"/>
        <v>11.567043585317606</v>
      </c>
      <c r="AN332" s="1" t="b">
        <f t="shared" si="91"/>
        <v>1</v>
      </c>
      <c r="AO332" s="1">
        <v>9.4879999999999995</v>
      </c>
    </row>
    <row r="333" spans="1:41">
      <c r="A333" s="7">
        <v>330</v>
      </c>
      <c r="B333" s="9" t="s">
        <v>76</v>
      </c>
      <c r="C333" s="9" t="s">
        <v>46</v>
      </c>
      <c r="D333" s="9" t="s">
        <v>45</v>
      </c>
      <c r="E333" s="9" t="s">
        <v>46</v>
      </c>
      <c r="F333" s="2" t="b">
        <f t="shared" si="85"/>
        <v>0</v>
      </c>
      <c r="G333" s="2" t="b">
        <f t="shared" si="83"/>
        <v>0</v>
      </c>
      <c r="H333" s="1" t="s">
        <v>298</v>
      </c>
      <c r="J333" s="3"/>
      <c r="M333" s="1">
        <f>PRODUCT(SUM(PRODUCT(R333,overview!$J$9),PRODUCT(W333,overview!$K$9),PRODUCT(AB333,overview!$L$9)),1/SUM(overview!$J$9:$L$9))</f>
        <v>0.99785365853658536</v>
      </c>
      <c r="N333" s="1">
        <f>PRODUCT(SUM(PRODUCT(S333,overview!$J$9),PRODUCT(X333,overview!$K$9),PRODUCT(AC333,overview!$L$9)),1/SUM(overview!$J$9:$L$9))</f>
        <v>2.0021463414634146</v>
      </c>
      <c r="O333" s="1">
        <f t="shared" si="79"/>
        <v>13</v>
      </c>
      <c r="P333" s="1">
        <f t="shared" si="80"/>
        <v>4</v>
      </c>
      <c r="Q333" s="1">
        <f t="shared" si="84"/>
        <v>0.15335137525957135</v>
      </c>
      <c r="R333" s="1">
        <v>1.0660000000000001</v>
      </c>
      <c r="S333" s="1">
        <v>1.9339999999999999</v>
      </c>
      <c r="T333" s="1">
        <v>9</v>
      </c>
      <c r="U333" s="1">
        <v>0</v>
      </c>
      <c r="V333" s="1">
        <f t="shared" si="81"/>
        <v>0</v>
      </c>
      <c r="W333" s="1">
        <v>0.96</v>
      </c>
      <c r="X333" s="1">
        <v>2.04</v>
      </c>
      <c r="Y333" s="1">
        <v>3</v>
      </c>
      <c r="Z333" s="1">
        <v>4</v>
      </c>
      <c r="AA333" s="1">
        <f t="shared" si="82"/>
        <v>0.62745098039215674</v>
      </c>
      <c r="AB333" s="1">
        <v>1.028</v>
      </c>
      <c r="AC333" s="1">
        <v>1.972</v>
      </c>
      <c r="AD333" s="1">
        <v>1</v>
      </c>
      <c r="AE333" s="1">
        <v>0</v>
      </c>
      <c r="AF333" s="1">
        <f t="shared" si="78"/>
        <v>0</v>
      </c>
      <c r="AH333" s="1">
        <f t="shared" si="86"/>
        <v>0.22031265670766673</v>
      </c>
      <c r="AI333" s="1">
        <f t="shared" si="87"/>
        <v>6.7959144435480831E-2</v>
      </c>
      <c r="AJ333" s="1">
        <f t="shared" si="77"/>
        <v>0.25446666159811449</v>
      </c>
      <c r="AK333" s="1">
        <f t="shared" si="88"/>
        <v>11.594431220067097</v>
      </c>
      <c r="AL333" s="1" t="b">
        <f t="shared" si="89"/>
        <v>1</v>
      </c>
      <c r="AM333" s="1">
        <f t="shared" si="90"/>
        <v>10.702002094767574</v>
      </c>
      <c r="AN333" s="1" t="b">
        <f t="shared" si="91"/>
        <v>1</v>
      </c>
      <c r="AO333" s="1">
        <v>9.4879999999999995</v>
      </c>
    </row>
    <row r="334" spans="1:41">
      <c r="A334" s="7">
        <v>331</v>
      </c>
      <c r="B334" s="9" t="s">
        <v>51</v>
      </c>
      <c r="C334" s="9" t="s">
        <v>52</v>
      </c>
      <c r="D334" s="9" t="s">
        <v>51</v>
      </c>
      <c r="E334" s="9" t="s">
        <v>52</v>
      </c>
      <c r="F334" s="2" t="b">
        <f t="shared" si="85"/>
        <v>0</v>
      </c>
      <c r="G334" s="2" t="b">
        <f t="shared" si="83"/>
        <v>0</v>
      </c>
      <c r="H334" s="1" t="s">
        <v>298</v>
      </c>
      <c r="M334" s="1">
        <f>PRODUCT(SUM(PRODUCT(R334,overview!$J$9),PRODUCT(W334,overview!$K$9),PRODUCT(AB334,overview!$L$9)),1/SUM(overview!$J$9:$L$9))</f>
        <v>0.33934146341463423</v>
      </c>
      <c r="N334" s="1">
        <f>PRODUCT(SUM(PRODUCT(S334,overview!$J$9),PRODUCT(X334,overview!$K$9),PRODUCT(AC334,overview!$L$9)),1/SUM(overview!$J$9:$L$9))</f>
        <v>2.6606585365853657</v>
      </c>
      <c r="O334" s="1">
        <f t="shared" si="79"/>
        <v>5</v>
      </c>
      <c r="P334" s="1">
        <f t="shared" si="80"/>
        <v>4</v>
      </c>
      <c r="Q334" s="1">
        <f t="shared" si="84"/>
        <v>0.10203232282490127</v>
      </c>
      <c r="R334" s="1">
        <v>0.33300000000000002</v>
      </c>
      <c r="S334" s="1">
        <v>2.6669999999999998</v>
      </c>
      <c r="T334" s="1">
        <v>1</v>
      </c>
      <c r="U334" s="1">
        <v>0</v>
      </c>
      <c r="V334" s="1">
        <f t="shared" si="81"/>
        <v>0</v>
      </c>
      <c r="W334" s="1">
        <v>0.34300000000000003</v>
      </c>
      <c r="X334" s="1">
        <v>2.657</v>
      </c>
      <c r="Y334" s="1">
        <v>4</v>
      </c>
      <c r="Z334" s="1">
        <v>4</v>
      </c>
      <c r="AA334" s="1">
        <f t="shared" si="82"/>
        <v>0.12909296198720363</v>
      </c>
      <c r="AB334" s="1">
        <v>0.33300000000000002</v>
      </c>
      <c r="AC334" s="1">
        <v>2.6669999999999998</v>
      </c>
      <c r="AD334" s="1">
        <v>0</v>
      </c>
      <c r="AE334" s="1">
        <v>0</v>
      </c>
      <c r="AF334" s="1" t="e">
        <f t="shared" si="78"/>
        <v>#DIV/0!</v>
      </c>
      <c r="AH334" s="1">
        <f t="shared" si="86"/>
        <v>0.19737239336659876</v>
      </c>
      <c r="AI334" s="1">
        <f t="shared" si="87"/>
        <v>5.4529923347213356E-2</v>
      </c>
      <c r="AJ334" s="1">
        <f t="shared" si="77"/>
        <v>0.27803413169266827</v>
      </c>
      <c r="AK334" s="1">
        <f t="shared" si="88"/>
        <v>20.110035657435667</v>
      </c>
      <c r="AL334" s="1" t="b">
        <f t="shared" si="89"/>
        <v>1</v>
      </c>
      <c r="AM334" s="1">
        <f t="shared" si="90"/>
        <v>7.8807438173408277</v>
      </c>
      <c r="AN334" s="1" t="b">
        <f t="shared" si="91"/>
        <v>0</v>
      </c>
      <c r="AO334" s="1">
        <v>9.4879999999999995</v>
      </c>
    </row>
    <row r="335" spans="1:41">
      <c r="A335" s="7">
        <v>332</v>
      </c>
      <c r="B335" s="9" t="s">
        <v>45</v>
      </c>
      <c r="C335" s="9" t="s">
        <v>46</v>
      </c>
      <c r="D335" s="9" t="s">
        <v>45</v>
      </c>
      <c r="E335" s="9" t="s">
        <v>46</v>
      </c>
      <c r="F335" s="2" t="b">
        <f t="shared" si="85"/>
        <v>0</v>
      </c>
      <c r="G335" s="2" t="b">
        <f t="shared" si="83"/>
        <v>0</v>
      </c>
      <c r="H335" s="1" t="s">
        <v>298</v>
      </c>
      <c r="M335" s="1">
        <f>PRODUCT(SUM(PRODUCT(R335,overview!$J$9),PRODUCT(W335,overview!$K$9),PRODUCT(AB335,overview!$L$9)),1/SUM(overview!$J$9:$L$9))</f>
        <v>1.0111707317073171</v>
      </c>
      <c r="N335" s="1">
        <f>PRODUCT(SUM(PRODUCT(S335,overview!$J$9),PRODUCT(X335,overview!$K$9),PRODUCT(AC335,overview!$L$9)),1/SUM(overview!$J$9:$L$9))</f>
        <v>1.9888292682926831</v>
      </c>
      <c r="O335" s="1">
        <f t="shared" si="79"/>
        <v>9</v>
      </c>
      <c r="P335" s="1">
        <f t="shared" si="80"/>
        <v>0</v>
      </c>
      <c r="Q335" s="1">
        <f t="shared" si="84"/>
        <v>0</v>
      </c>
      <c r="R335" s="1">
        <v>1.016</v>
      </c>
      <c r="S335" s="1">
        <v>1.984</v>
      </c>
      <c r="T335" s="1">
        <v>4</v>
      </c>
      <c r="U335" s="1">
        <v>0</v>
      </c>
      <c r="V335" s="1">
        <f t="shared" si="81"/>
        <v>0</v>
      </c>
      <c r="W335" s="1">
        <v>1.0089999999999999</v>
      </c>
      <c r="X335" s="1">
        <v>1.9910000000000001</v>
      </c>
      <c r="Y335" s="1">
        <v>5</v>
      </c>
      <c r="Z335" s="1">
        <v>0</v>
      </c>
      <c r="AA335" s="1">
        <f t="shared" si="82"/>
        <v>0</v>
      </c>
      <c r="AB335" s="1">
        <v>1</v>
      </c>
      <c r="AC335" s="1">
        <v>2</v>
      </c>
      <c r="AD335" s="1">
        <v>0</v>
      </c>
      <c r="AE335" s="1">
        <v>0</v>
      </c>
      <c r="AF335" s="1" t="e">
        <f t="shared" si="78"/>
        <v>#DIV/0!</v>
      </c>
      <c r="AH335" s="1">
        <f t="shared" si="86"/>
        <v>0.19540368110008463</v>
      </c>
      <c r="AI335" s="1">
        <f t="shared" si="87"/>
        <v>6.8261376896149348E-2</v>
      </c>
      <c r="AJ335" s="1">
        <f t="shared" si="77"/>
        <v>0.33024562995450363</v>
      </c>
      <c r="AK335" s="1">
        <f t="shared" si="88"/>
        <v>27.931254156637994</v>
      </c>
      <c r="AL335" s="1" t="b">
        <f t="shared" si="89"/>
        <v>1</v>
      </c>
      <c r="AM335" s="1">
        <f t="shared" si="90"/>
        <v>6.7741865142908839</v>
      </c>
      <c r="AN335" s="1" t="b">
        <f t="shared" si="91"/>
        <v>0</v>
      </c>
      <c r="AO335" s="1">
        <v>9.4879999999999995</v>
      </c>
    </row>
    <row r="336" spans="1:41">
      <c r="A336" s="7">
        <v>333</v>
      </c>
      <c r="B336" s="9" t="s">
        <v>101</v>
      </c>
      <c r="C336" s="9" t="s">
        <v>29</v>
      </c>
      <c r="D336" s="9" t="s">
        <v>28</v>
      </c>
      <c r="E336" s="9" t="s">
        <v>29</v>
      </c>
      <c r="F336" s="2" t="b">
        <f t="shared" si="85"/>
        <v>0</v>
      </c>
      <c r="G336" s="2" t="b">
        <f t="shared" si="83"/>
        <v>1</v>
      </c>
      <c r="H336" s="1" t="s">
        <v>298</v>
      </c>
      <c r="M336" s="1">
        <f>PRODUCT(SUM(PRODUCT(R336,overview!$J$9),PRODUCT(W336,overview!$K$9),PRODUCT(AB336,overview!$L$9)),1/SUM(overview!$J$9:$L$9))</f>
        <v>0.79129268292682919</v>
      </c>
      <c r="N336" s="1">
        <f>PRODUCT(SUM(PRODUCT(S336,overview!$J$9),PRODUCT(X336,overview!$K$9),PRODUCT(AC336,overview!$L$9)),1/SUM(overview!$J$9:$L$9))</f>
        <v>2.2087073170731708</v>
      </c>
      <c r="O336" s="1">
        <f t="shared" si="79"/>
        <v>18</v>
      </c>
      <c r="P336" s="1">
        <f t="shared" si="80"/>
        <v>11</v>
      </c>
      <c r="Q336" s="1">
        <f t="shared" si="84"/>
        <v>0.21893699855094331</v>
      </c>
      <c r="R336" s="1">
        <v>0.66700000000000004</v>
      </c>
      <c r="S336" s="1">
        <v>2.3330000000000002</v>
      </c>
      <c r="T336" s="1">
        <v>7</v>
      </c>
      <c r="U336" s="1">
        <v>0</v>
      </c>
      <c r="V336" s="1">
        <f t="shared" si="81"/>
        <v>0</v>
      </c>
      <c r="W336" s="1">
        <v>0.86299999999999999</v>
      </c>
      <c r="X336" s="1">
        <v>2.137</v>
      </c>
      <c r="Y336" s="1">
        <v>10</v>
      </c>
      <c r="Z336" s="1">
        <v>11</v>
      </c>
      <c r="AA336" s="1">
        <f t="shared" si="82"/>
        <v>0.44422087037903607</v>
      </c>
      <c r="AB336" s="1">
        <v>0.66700000000000004</v>
      </c>
      <c r="AC336" s="1">
        <v>2.3330000000000002</v>
      </c>
      <c r="AD336" s="1">
        <v>1</v>
      </c>
      <c r="AE336" s="1">
        <v>0</v>
      </c>
      <c r="AF336" s="1">
        <f t="shared" si="78"/>
        <v>0</v>
      </c>
      <c r="AH336" s="1">
        <f t="shared" si="86"/>
        <v>0.14822852628127647</v>
      </c>
      <c r="AI336" s="1">
        <f t="shared" si="87"/>
        <v>5.4999579629826163E-2</v>
      </c>
      <c r="AJ336" s="1">
        <f t="shared" si="77"/>
        <v>0.41370911621433532</v>
      </c>
      <c r="AK336" s="1">
        <f t="shared" si="88"/>
        <v>30.295721931612885</v>
      </c>
      <c r="AL336" s="1" t="b">
        <f t="shared" si="89"/>
        <v>1</v>
      </c>
      <c r="AM336" s="1">
        <f t="shared" si="90"/>
        <v>5.691141788575611</v>
      </c>
      <c r="AN336" s="1" t="b">
        <f t="shared" si="91"/>
        <v>0</v>
      </c>
      <c r="AO336" s="1">
        <v>9.4879999999999995</v>
      </c>
    </row>
    <row r="337" spans="1:41">
      <c r="A337" s="7">
        <v>334</v>
      </c>
      <c r="B337" s="9" t="s">
        <v>30</v>
      </c>
      <c r="C337" s="9" t="s">
        <v>31</v>
      </c>
      <c r="D337" s="9" t="s">
        <v>32</v>
      </c>
      <c r="E337" s="9" t="s">
        <v>33</v>
      </c>
      <c r="F337" s="2" t="b">
        <f t="shared" si="85"/>
        <v>0</v>
      </c>
      <c r="G337" s="2" t="b">
        <f t="shared" si="83"/>
        <v>0</v>
      </c>
      <c r="H337" s="1" t="s">
        <v>298</v>
      </c>
      <c r="K337" s="2" t="s">
        <v>34</v>
      </c>
      <c r="L337" s="2" t="s">
        <v>224</v>
      </c>
      <c r="M337" s="1">
        <f>PRODUCT(SUM(PRODUCT(R337,overview!$J$9),PRODUCT(W337,overview!$K$9),PRODUCT(AB337,overview!$L$9)),1/SUM(overview!$J$9:$L$9))</f>
        <v>0.9499024390243902</v>
      </c>
      <c r="N337" s="1">
        <f>PRODUCT(SUM(PRODUCT(S337,overview!$J$9),PRODUCT(X337,overview!$K$9),PRODUCT(AC337,overview!$L$9)),1/SUM(overview!$J$9:$L$9))</f>
        <v>2.05009756097561</v>
      </c>
      <c r="O337" s="1">
        <f t="shared" si="79"/>
        <v>14</v>
      </c>
      <c r="P337" s="1">
        <f t="shared" si="80"/>
        <v>3</v>
      </c>
      <c r="Q337" s="1">
        <f t="shared" si="84"/>
        <v>9.9288212679603902E-2</v>
      </c>
      <c r="R337" s="1">
        <v>1</v>
      </c>
      <c r="S337" s="1">
        <v>2</v>
      </c>
      <c r="T337" s="1">
        <v>6</v>
      </c>
      <c r="U337" s="1">
        <v>0</v>
      </c>
      <c r="V337" s="1">
        <f t="shared" si="81"/>
        <v>0</v>
      </c>
      <c r="W337" s="1">
        <v>0.92100000000000004</v>
      </c>
      <c r="X337" s="1">
        <v>2.0790000000000002</v>
      </c>
      <c r="Y337" s="1">
        <v>8</v>
      </c>
      <c r="Z337" s="1">
        <v>2</v>
      </c>
      <c r="AA337" s="1">
        <f t="shared" si="82"/>
        <v>0.11075036075036075</v>
      </c>
      <c r="AB337" s="1">
        <v>1</v>
      </c>
      <c r="AC337" s="1">
        <v>2</v>
      </c>
      <c r="AD337" s="1">
        <v>0</v>
      </c>
      <c r="AE337" s="1">
        <v>1</v>
      </c>
      <c r="AF337" s="1" t="e">
        <f t="shared" si="78"/>
        <v>#DIV/0!</v>
      </c>
      <c r="AH337" s="1">
        <f t="shared" si="86"/>
        <v>0.14729753105741722</v>
      </c>
      <c r="AI337" s="1">
        <f t="shared" si="87"/>
        <v>4.0313708790233868E-2</v>
      </c>
      <c r="AJ337" s="1">
        <f t="shared" si="77"/>
        <v>0.27373784159333026</v>
      </c>
      <c r="AK337" s="1">
        <f t="shared" si="88"/>
        <v>27.011210005796062</v>
      </c>
      <c r="AL337" s="1" t="b">
        <f t="shared" si="89"/>
        <v>1</v>
      </c>
      <c r="AM337" s="1">
        <f t="shared" si="90"/>
        <v>4.2188752389346567</v>
      </c>
      <c r="AN337" s="1" t="b">
        <f t="shared" si="91"/>
        <v>0</v>
      </c>
      <c r="AO337" s="1">
        <v>9.4879999999999995</v>
      </c>
    </row>
    <row r="338" spans="1:41">
      <c r="A338" s="7">
        <v>335</v>
      </c>
      <c r="B338" s="9" t="s">
        <v>43</v>
      </c>
      <c r="C338" s="9" t="s">
        <v>44</v>
      </c>
      <c r="D338" s="9" t="s">
        <v>43</v>
      </c>
      <c r="E338" s="9" t="s">
        <v>44</v>
      </c>
      <c r="F338" s="2" t="b">
        <f t="shared" si="85"/>
        <v>0</v>
      </c>
      <c r="G338" s="2" t="b">
        <f t="shared" si="83"/>
        <v>0</v>
      </c>
      <c r="H338" s="1" t="s">
        <v>298</v>
      </c>
      <c r="M338" s="1">
        <f>PRODUCT(SUM(PRODUCT(R338,overview!$J$9),PRODUCT(W338,overview!$K$9),PRODUCT(AB338,overview!$L$9)),1/SUM(overview!$J$9:$L$9))</f>
        <v>0.43826829268292689</v>
      </c>
      <c r="N338" s="1">
        <f>PRODUCT(SUM(PRODUCT(S338,overview!$J$9),PRODUCT(X338,overview!$K$9),PRODUCT(AC338,overview!$L$9)),1/SUM(overview!$J$9:$L$9))</f>
        <v>2.5617317073170729</v>
      </c>
      <c r="O338" s="1">
        <f t="shared" si="79"/>
        <v>11</v>
      </c>
      <c r="P338" s="1">
        <f t="shared" si="80"/>
        <v>7</v>
      </c>
      <c r="Q338" s="1">
        <f t="shared" si="84"/>
        <v>0.10887088746958692</v>
      </c>
      <c r="R338" s="1">
        <v>0.56399999999999995</v>
      </c>
      <c r="S338" s="1">
        <v>2.4359999999999999</v>
      </c>
      <c r="T338" s="1">
        <v>5</v>
      </c>
      <c r="U338" s="1">
        <v>4</v>
      </c>
      <c r="V338" s="1">
        <f t="shared" si="81"/>
        <v>0.18522167487684729</v>
      </c>
      <c r="W338" s="1">
        <v>0.373</v>
      </c>
      <c r="X338" s="1">
        <v>2.6269999999999998</v>
      </c>
      <c r="Y338" s="1">
        <v>6</v>
      </c>
      <c r="Z338" s="1">
        <v>3</v>
      </c>
      <c r="AA338" s="1">
        <f t="shared" si="82"/>
        <v>7.0993528740007625E-2</v>
      </c>
      <c r="AB338" s="1">
        <v>0.375</v>
      </c>
      <c r="AC338" s="1">
        <v>2.625</v>
      </c>
      <c r="AD338" s="1">
        <v>0</v>
      </c>
      <c r="AE338" s="1">
        <v>0</v>
      </c>
      <c r="AF338" s="1" t="e">
        <f t="shared" si="78"/>
        <v>#DIV/0!</v>
      </c>
      <c r="AH338" s="1">
        <f t="shared" si="86"/>
        <v>0.14752999655586485</v>
      </c>
      <c r="AI338" s="1">
        <f t="shared" si="87"/>
        <v>5.756815587587269E-2</v>
      </c>
      <c r="AJ338" s="1">
        <f t="shared" si="77"/>
        <v>0.27236273904996916</v>
      </c>
      <c r="AK338" s="1">
        <f t="shared" si="88"/>
        <v>21.740362747617116</v>
      </c>
      <c r="AL338" s="1" t="b">
        <f t="shared" si="89"/>
        <v>1</v>
      </c>
      <c r="AM338" s="1">
        <f t="shared" si="90"/>
        <v>3.5775353705906054</v>
      </c>
      <c r="AN338" s="1" t="b">
        <f t="shared" si="91"/>
        <v>0</v>
      </c>
      <c r="AO338" s="1">
        <v>9.4879999999999995</v>
      </c>
    </row>
    <row r="339" spans="1:41">
      <c r="A339" s="7">
        <v>336</v>
      </c>
      <c r="B339" s="9" t="s">
        <v>30</v>
      </c>
      <c r="C339" s="9" t="s">
        <v>31</v>
      </c>
      <c r="D339" s="9" t="s">
        <v>65</v>
      </c>
      <c r="E339" s="9" t="s">
        <v>2</v>
      </c>
      <c r="F339" s="2" t="b">
        <f t="shared" si="85"/>
        <v>0</v>
      </c>
      <c r="G339" s="2" t="b">
        <f t="shared" si="83"/>
        <v>0</v>
      </c>
      <c r="H339" s="1" t="s">
        <v>298</v>
      </c>
      <c r="M339" s="1">
        <f>PRODUCT(SUM(PRODUCT(R339,overview!$J$9),PRODUCT(W339,overview!$K$9),PRODUCT(AB339,overview!$L$9)),1/SUM(overview!$J$9:$L$9))</f>
        <v>0.58768292682926826</v>
      </c>
      <c r="N339" s="1">
        <f>PRODUCT(SUM(PRODUCT(S339,overview!$J$9),PRODUCT(X339,overview!$K$9),PRODUCT(AC339,overview!$L$9)),1/SUM(overview!$J$9:$L$9))</f>
        <v>2.412317073170732</v>
      </c>
      <c r="O339" s="1">
        <f t="shared" si="79"/>
        <v>13</v>
      </c>
      <c r="P339" s="1">
        <f t="shared" si="80"/>
        <v>6</v>
      </c>
      <c r="Q339" s="1">
        <f t="shared" si="84"/>
        <v>0.11243889824345817</v>
      </c>
      <c r="R339" s="1">
        <v>1.002</v>
      </c>
      <c r="S339" s="1">
        <v>1.998</v>
      </c>
      <c r="T339" s="1">
        <v>8</v>
      </c>
      <c r="U339" s="1">
        <v>2</v>
      </c>
      <c r="V339" s="1">
        <f t="shared" si="81"/>
        <v>0.12537537537537538</v>
      </c>
      <c r="W339" s="1">
        <v>0.36799999999999999</v>
      </c>
      <c r="X339" s="1">
        <v>2.6320000000000001</v>
      </c>
      <c r="Y339" s="1">
        <v>5</v>
      </c>
      <c r="Z339" s="1">
        <v>2</v>
      </c>
      <c r="AA339" s="1">
        <f t="shared" si="82"/>
        <v>5.5927051671732522E-2</v>
      </c>
      <c r="AB339" s="1">
        <v>0.499</v>
      </c>
      <c r="AC339" s="1">
        <v>2.5009999999999999</v>
      </c>
      <c r="AD339" s="1">
        <v>0</v>
      </c>
      <c r="AE339" s="1">
        <v>2</v>
      </c>
      <c r="AF339" s="1" t="e">
        <f t="shared" si="78"/>
        <v>#DIV/0!</v>
      </c>
      <c r="AH339" s="1">
        <f t="shared" si="86"/>
        <v>0.20469217036027512</v>
      </c>
      <c r="AI339" s="1">
        <f t="shared" si="87"/>
        <v>0.10080614471280701</v>
      </c>
      <c r="AJ339" s="1">
        <f t="shared" si="77"/>
        <v>0.35069848661233993</v>
      </c>
      <c r="AK339" s="1">
        <f t="shared" si="88"/>
        <v>16.101136064824388</v>
      </c>
      <c r="AL339" s="1" t="b">
        <f t="shared" si="89"/>
        <v>1</v>
      </c>
      <c r="AM339" s="1">
        <f t="shared" si="90"/>
        <v>2.7811641093511126</v>
      </c>
      <c r="AN339" s="1" t="b">
        <f t="shared" si="91"/>
        <v>0</v>
      </c>
      <c r="AO339" s="1">
        <v>9.4879999999999995</v>
      </c>
    </row>
    <row r="340" spans="1:41">
      <c r="A340" s="7">
        <v>337</v>
      </c>
      <c r="B340" s="9" t="s">
        <v>85</v>
      </c>
      <c r="C340" s="9" t="s">
        <v>86</v>
      </c>
      <c r="D340" s="9" t="s">
        <v>85</v>
      </c>
      <c r="E340" s="9" t="s">
        <v>86</v>
      </c>
      <c r="F340" s="2" t="b">
        <f t="shared" si="85"/>
        <v>0</v>
      </c>
      <c r="G340" s="2" t="b">
        <f t="shared" si="83"/>
        <v>0</v>
      </c>
      <c r="H340" s="1" t="s">
        <v>298</v>
      </c>
      <c r="M340" s="1">
        <f>PRODUCT(SUM(PRODUCT(R340,overview!$J$9),PRODUCT(W340,overview!$K$9),PRODUCT(AB340,overview!$L$9)),1/SUM(overview!$J$9:$L$9))</f>
        <v>0</v>
      </c>
      <c r="N340" s="1">
        <f>PRODUCT(SUM(PRODUCT(S340,overview!$J$9),PRODUCT(X340,overview!$K$9),PRODUCT(AC340,overview!$L$9)),1/SUM(overview!$J$9:$L$9))</f>
        <v>3</v>
      </c>
      <c r="O340" s="1">
        <f t="shared" si="79"/>
        <v>0</v>
      </c>
      <c r="P340" s="1">
        <f t="shared" si="80"/>
        <v>0</v>
      </c>
      <c r="Q340" s="1" t="e">
        <f t="shared" si="84"/>
        <v>#DIV/0!</v>
      </c>
      <c r="R340" s="1">
        <v>0</v>
      </c>
      <c r="S340" s="1">
        <v>3</v>
      </c>
      <c r="T340" s="1">
        <v>0</v>
      </c>
      <c r="U340" s="1">
        <v>0</v>
      </c>
      <c r="V340" s="1" t="e">
        <f t="shared" si="81"/>
        <v>#DIV/0!</v>
      </c>
      <c r="W340" s="1">
        <v>0</v>
      </c>
      <c r="X340" s="1">
        <v>3</v>
      </c>
      <c r="Y340" s="1">
        <v>0</v>
      </c>
      <c r="Z340" s="1">
        <v>0</v>
      </c>
      <c r="AA340" s="1" t="e">
        <f t="shared" si="82"/>
        <v>#DIV/0!</v>
      </c>
      <c r="AB340" s="1">
        <v>0</v>
      </c>
      <c r="AC340" s="1">
        <v>3</v>
      </c>
      <c r="AD340" s="1">
        <v>0</v>
      </c>
      <c r="AE340" s="1">
        <v>0</v>
      </c>
      <c r="AF340" s="1" t="e">
        <f t="shared" si="78"/>
        <v>#DIV/0!</v>
      </c>
      <c r="AH340" s="1">
        <f t="shared" si="86"/>
        <v>0.18726502329283423</v>
      </c>
      <c r="AI340" s="1">
        <f t="shared" si="87"/>
        <v>8.7348323267432207E-2</v>
      </c>
      <c r="AJ340" s="1">
        <f t="shared" si="77"/>
        <v>0.24825055793017359</v>
      </c>
      <c r="AK340" s="1">
        <f t="shared" si="88"/>
        <v>13.58725744904131</v>
      </c>
      <c r="AL340" s="1" t="b">
        <f t="shared" si="89"/>
        <v>1</v>
      </c>
      <c r="AM340" s="1">
        <f t="shared" si="90"/>
        <v>2.1592035396743401</v>
      </c>
      <c r="AN340" s="1" t="b">
        <f t="shared" si="91"/>
        <v>0</v>
      </c>
      <c r="AO340" s="1">
        <v>9.4879999999999995</v>
      </c>
    </row>
    <row r="341" spans="1:41">
      <c r="A341" s="7">
        <v>338</v>
      </c>
      <c r="B341" s="9" t="s">
        <v>47</v>
      </c>
      <c r="C341" s="9" t="s">
        <v>48</v>
      </c>
      <c r="D341" s="9" t="s">
        <v>47</v>
      </c>
      <c r="E341" s="9" t="s">
        <v>48</v>
      </c>
      <c r="F341" s="2" t="b">
        <f t="shared" si="85"/>
        <v>0</v>
      </c>
      <c r="G341" s="2" t="b">
        <f t="shared" si="83"/>
        <v>0</v>
      </c>
      <c r="H341" s="1" t="s">
        <v>298</v>
      </c>
      <c r="M341" s="1">
        <f>PRODUCT(SUM(PRODUCT(R341,overview!$J$9),PRODUCT(W341,overview!$K$9),PRODUCT(AB341,overview!$L$9)),1/SUM(overview!$J$9:$L$9))</f>
        <v>0.86870731707317073</v>
      </c>
      <c r="N341" s="1">
        <f>PRODUCT(SUM(PRODUCT(S341,overview!$J$9),PRODUCT(X341,overview!$K$9),PRODUCT(AC341,overview!$L$9)),1/SUM(overview!$J$9:$L$9))</f>
        <v>2.1312926829268295</v>
      </c>
      <c r="O341" s="1">
        <f t="shared" si="79"/>
        <v>12.5</v>
      </c>
      <c r="P341" s="1">
        <f t="shared" si="80"/>
        <v>8.5</v>
      </c>
      <c r="Q341" s="1">
        <f t="shared" si="84"/>
        <v>0.27716558140599429</v>
      </c>
      <c r="R341" s="1">
        <v>0.94699999999999995</v>
      </c>
      <c r="S341" s="1">
        <v>2.0529999999999999</v>
      </c>
      <c r="T341" s="1">
        <v>6</v>
      </c>
      <c r="U341" s="1">
        <v>2</v>
      </c>
      <c r="V341" s="1">
        <f t="shared" si="81"/>
        <v>0.15375872706608215</v>
      </c>
      <c r="W341" s="1">
        <v>0.82699999999999996</v>
      </c>
      <c r="X341" s="1">
        <v>2.173</v>
      </c>
      <c r="Y341" s="1">
        <v>6.5</v>
      </c>
      <c r="Z341" s="1">
        <v>6.5</v>
      </c>
      <c r="AA341" s="1">
        <f t="shared" si="82"/>
        <v>0.38057984353428437</v>
      </c>
      <c r="AB341" s="1">
        <v>0.85699999999999998</v>
      </c>
      <c r="AC341" s="1">
        <v>2.1429999999999998</v>
      </c>
      <c r="AD341" s="1">
        <v>0</v>
      </c>
      <c r="AE341" s="1">
        <v>0</v>
      </c>
      <c r="AF341" s="1" t="e">
        <f t="shared" si="78"/>
        <v>#DIV/0!</v>
      </c>
      <c r="AH341" s="1">
        <f t="shared" si="86"/>
        <v>0.15950681909711148</v>
      </c>
      <c r="AI341" s="1">
        <f t="shared" si="87"/>
        <v>9.8044751888190881E-2</v>
      </c>
      <c r="AJ341" s="1">
        <f t="shared" si="77"/>
        <v>0.35115931189229621</v>
      </c>
      <c r="AK341" s="1">
        <f t="shared" si="88"/>
        <v>11.904285914521251</v>
      </c>
      <c r="AL341" s="1" t="b">
        <f t="shared" si="89"/>
        <v>1</v>
      </c>
      <c r="AM341" s="1">
        <f t="shared" si="90"/>
        <v>1.9604987393872011</v>
      </c>
      <c r="AN341" s="1" t="b">
        <f t="shared" si="91"/>
        <v>0</v>
      </c>
      <c r="AO341" s="1">
        <v>9.4879999999999995</v>
      </c>
    </row>
    <row r="342" spans="1:41">
      <c r="A342" s="7">
        <v>339</v>
      </c>
      <c r="B342" s="9" t="s">
        <v>45</v>
      </c>
      <c r="C342" s="9" t="s">
        <v>46</v>
      </c>
      <c r="D342" s="9" t="s">
        <v>45</v>
      </c>
      <c r="E342" s="9" t="s">
        <v>46</v>
      </c>
      <c r="F342" s="2" t="b">
        <f t="shared" si="85"/>
        <v>0</v>
      </c>
      <c r="G342" s="2" t="b">
        <f t="shared" si="83"/>
        <v>0</v>
      </c>
      <c r="H342" s="1" t="s">
        <v>298</v>
      </c>
      <c r="M342" s="1">
        <f>PRODUCT(SUM(PRODUCT(R342,overview!$J$9),PRODUCT(W342,overview!$K$9),PRODUCT(AB342,overview!$L$9)),1/SUM(overview!$J$9:$L$9))</f>
        <v>1.0386341463414634</v>
      </c>
      <c r="N342" s="1">
        <f>PRODUCT(SUM(PRODUCT(S342,overview!$J$9),PRODUCT(X342,overview!$K$9),PRODUCT(AC342,overview!$L$9)),1/SUM(overview!$J$9:$L$9))</f>
        <v>1.9613658536585366</v>
      </c>
      <c r="O342" s="1">
        <f t="shared" si="79"/>
        <v>25</v>
      </c>
      <c r="P342" s="1">
        <f t="shared" si="80"/>
        <v>0</v>
      </c>
      <c r="Q342" s="1">
        <f t="shared" si="84"/>
        <v>0</v>
      </c>
      <c r="R342" s="1">
        <v>1.024</v>
      </c>
      <c r="S342" s="1">
        <v>1.976</v>
      </c>
      <c r="T342" s="1">
        <v>10</v>
      </c>
      <c r="U342" s="1">
        <v>0</v>
      </c>
      <c r="V342" s="1">
        <f t="shared" si="81"/>
        <v>0</v>
      </c>
      <c r="W342" s="1">
        <v>1.048</v>
      </c>
      <c r="X342" s="1">
        <v>1.952</v>
      </c>
      <c r="Y342" s="1">
        <v>15</v>
      </c>
      <c r="Z342" s="1">
        <v>0</v>
      </c>
      <c r="AA342" s="1">
        <f t="shared" si="82"/>
        <v>0</v>
      </c>
      <c r="AB342" s="1">
        <v>1</v>
      </c>
      <c r="AC342" s="1">
        <v>2</v>
      </c>
      <c r="AD342" s="1">
        <v>0</v>
      </c>
      <c r="AE342" s="1">
        <v>0</v>
      </c>
      <c r="AF342" s="1" t="e">
        <f t="shared" si="78"/>
        <v>#DIV/0!</v>
      </c>
      <c r="AH342" s="1">
        <f t="shared" si="86"/>
        <v>0.1790305729896145</v>
      </c>
      <c r="AI342" s="1">
        <f t="shared" si="87"/>
        <v>9.7652958331133133E-2</v>
      </c>
      <c r="AJ342" s="1">
        <f t="shared" si="77"/>
        <v>0.31418361737218253</v>
      </c>
      <c r="AK342" s="1">
        <f t="shared" si="88"/>
        <v>11.896517322568197</v>
      </c>
      <c r="AL342" s="1" t="b">
        <f t="shared" si="89"/>
        <v>1</v>
      </c>
      <c r="AM342" s="1">
        <f t="shared" si="90"/>
        <v>2.2561451399156129</v>
      </c>
      <c r="AN342" s="1" t="b">
        <f t="shared" si="91"/>
        <v>0</v>
      </c>
      <c r="AO342" s="1">
        <v>9.4879999999999995</v>
      </c>
    </row>
    <row r="343" spans="1:41">
      <c r="A343" s="7">
        <v>340</v>
      </c>
      <c r="B343" s="9" t="s">
        <v>100</v>
      </c>
      <c r="C343" s="9" t="s">
        <v>73</v>
      </c>
      <c r="D343" s="9" t="s">
        <v>72</v>
      </c>
      <c r="E343" s="9" t="s">
        <v>73</v>
      </c>
      <c r="F343" s="2" t="b">
        <f t="shared" si="85"/>
        <v>1</v>
      </c>
      <c r="G343" s="2" t="b">
        <f t="shared" si="83"/>
        <v>1</v>
      </c>
      <c r="H343" s="1" t="s">
        <v>298</v>
      </c>
      <c r="M343" s="1">
        <f>PRODUCT(SUM(PRODUCT(R343,overview!$J$9),PRODUCT(W343,overview!$K$9),PRODUCT(AB343,overview!$L$9)),1/SUM(overview!$J$9:$L$9))</f>
        <v>0.33743902439024387</v>
      </c>
      <c r="N343" s="1">
        <f>PRODUCT(SUM(PRODUCT(S343,overview!$J$9),PRODUCT(X343,overview!$K$9),PRODUCT(AC343,overview!$L$9)),1/SUM(overview!$J$9:$L$9))</f>
        <v>2.6625609756097561</v>
      </c>
      <c r="O343" s="1">
        <f t="shared" si="79"/>
        <v>11</v>
      </c>
      <c r="P343" s="1">
        <f t="shared" si="80"/>
        <v>3</v>
      </c>
      <c r="Q343" s="1">
        <f t="shared" si="84"/>
        <v>3.456402526617338E-2</v>
      </c>
      <c r="R343" s="1">
        <v>0.33300000000000002</v>
      </c>
      <c r="S343" s="1">
        <v>2.6669999999999998</v>
      </c>
      <c r="T343" s="1">
        <v>7</v>
      </c>
      <c r="U343" s="1">
        <v>0</v>
      </c>
      <c r="V343" s="1">
        <f t="shared" si="81"/>
        <v>0</v>
      </c>
      <c r="W343" s="1">
        <v>0.34</v>
      </c>
      <c r="X343" s="1">
        <v>2.66</v>
      </c>
      <c r="Y343" s="1">
        <v>3</v>
      </c>
      <c r="Z343" s="1">
        <v>3</v>
      </c>
      <c r="AA343" s="1">
        <f t="shared" si="82"/>
        <v>0.12781954887218044</v>
      </c>
      <c r="AB343" s="1">
        <v>0.33300000000000002</v>
      </c>
      <c r="AC343" s="1">
        <v>2.6669999999999998</v>
      </c>
      <c r="AD343" s="1">
        <v>1</v>
      </c>
      <c r="AE343" s="1">
        <v>0</v>
      </c>
      <c r="AF343" s="1">
        <f t="shared" si="78"/>
        <v>0</v>
      </c>
      <c r="AH343" s="1">
        <f t="shared" si="86"/>
        <v>0.21250633019504195</v>
      </c>
      <c r="AI343" s="1">
        <f t="shared" si="87"/>
        <v>0.11630427419901104</v>
      </c>
      <c r="AJ343" s="1">
        <f t="shared" si="77"/>
        <v>0.32710280373831785</v>
      </c>
      <c r="AK343" s="1">
        <f t="shared" si="88"/>
        <v>13.629495812283915</v>
      </c>
      <c r="AL343" s="1" t="b">
        <f t="shared" si="89"/>
        <v>1</v>
      </c>
      <c r="AM343" s="1">
        <f t="shared" si="90"/>
        <v>2.2524303868882072</v>
      </c>
      <c r="AN343" s="1" t="b">
        <f t="shared" si="91"/>
        <v>0</v>
      </c>
      <c r="AO343" s="1">
        <v>9.4879999999999995</v>
      </c>
    </row>
    <row r="344" spans="1:41">
      <c r="A344" s="7">
        <v>341</v>
      </c>
      <c r="B344" s="9" t="s">
        <v>89</v>
      </c>
      <c r="C344" s="9" t="s">
        <v>70</v>
      </c>
      <c r="D344" s="9" t="s">
        <v>69</v>
      </c>
      <c r="E344" s="9" t="s">
        <v>70</v>
      </c>
      <c r="F344" s="2" t="b">
        <f t="shared" si="85"/>
        <v>1</v>
      </c>
      <c r="G344" s="2" t="b">
        <f t="shared" si="83"/>
        <v>1</v>
      </c>
      <c r="H344" s="1" t="s">
        <v>298</v>
      </c>
      <c r="M344" s="1">
        <f>PRODUCT(SUM(PRODUCT(R344,overview!$J$9),PRODUCT(W344,overview!$K$9),PRODUCT(AB344,overview!$L$9)),1/SUM(overview!$J$9:$L$9))</f>
        <v>0.96956097560975607</v>
      </c>
      <c r="N344" s="1">
        <f>PRODUCT(SUM(PRODUCT(S344,overview!$J$9),PRODUCT(X344,overview!$K$9),PRODUCT(AC344,overview!$L$9)),1/SUM(overview!$J$9:$L$9))</f>
        <v>2.0304390243902439</v>
      </c>
      <c r="O344" s="1">
        <f t="shared" si="79"/>
        <v>19</v>
      </c>
      <c r="P344" s="1">
        <f t="shared" si="80"/>
        <v>12</v>
      </c>
      <c r="Q344" s="1">
        <f t="shared" si="84"/>
        <v>0.30158714102188006</v>
      </c>
      <c r="R344" s="1">
        <v>1</v>
      </c>
      <c r="S344" s="1">
        <v>2</v>
      </c>
      <c r="T344" s="1">
        <v>6</v>
      </c>
      <c r="U344" s="1">
        <v>3</v>
      </c>
      <c r="V344" s="1">
        <f t="shared" si="81"/>
        <v>0.25</v>
      </c>
      <c r="W344" s="1">
        <v>0.95199999999999996</v>
      </c>
      <c r="X344" s="1">
        <v>2.048</v>
      </c>
      <c r="Y344" s="1">
        <v>12</v>
      </c>
      <c r="Z344" s="1">
        <v>9</v>
      </c>
      <c r="AA344" s="1">
        <f t="shared" si="82"/>
        <v>0.3486328125</v>
      </c>
      <c r="AB344" s="1">
        <v>1</v>
      </c>
      <c r="AC344" s="1">
        <v>2</v>
      </c>
      <c r="AD344" s="1">
        <v>1</v>
      </c>
      <c r="AE344" s="1">
        <v>0</v>
      </c>
      <c r="AF344" s="1">
        <f t="shared" si="78"/>
        <v>0</v>
      </c>
      <c r="AH344" s="1">
        <f t="shared" si="86"/>
        <v>0.24377509706851022</v>
      </c>
      <c r="AI344" s="1">
        <f t="shared" si="87"/>
        <v>0.1054635302422913</v>
      </c>
      <c r="AJ344" s="1">
        <f t="shared" si="77"/>
        <v>0.36006705017333995</v>
      </c>
      <c r="AK344" s="1">
        <f t="shared" si="88"/>
        <v>14.908531778673977</v>
      </c>
      <c r="AL344" s="1" t="b">
        <f t="shared" si="89"/>
        <v>1</v>
      </c>
      <c r="AM344" s="1">
        <f t="shared" si="90"/>
        <v>3.0110568415694807</v>
      </c>
      <c r="AN344" s="1" t="b">
        <f t="shared" si="91"/>
        <v>0</v>
      </c>
      <c r="AO344" s="1">
        <v>9.4879999999999995</v>
      </c>
    </row>
    <row r="345" spans="1:41">
      <c r="A345" s="7">
        <v>342</v>
      </c>
      <c r="B345" s="9" t="s">
        <v>32</v>
      </c>
      <c r="C345" s="9" t="s">
        <v>33</v>
      </c>
      <c r="D345" s="9" t="s">
        <v>144</v>
      </c>
      <c r="E345" s="9" t="s">
        <v>1</v>
      </c>
      <c r="F345" s="2" t="b">
        <f t="shared" si="85"/>
        <v>1</v>
      </c>
      <c r="G345" s="2" t="b">
        <f t="shared" si="83"/>
        <v>0</v>
      </c>
      <c r="H345" s="1" t="s">
        <v>298</v>
      </c>
      <c r="J345" s="3"/>
      <c r="M345" s="1">
        <f>PRODUCT(SUM(PRODUCT(R345,overview!$J$9),PRODUCT(W345,overview!$K$9),PRODUCT(AB345,overview!$L$9)),1/SUM(overview!$J$9:$L$9))</f>
        <v>0.56719512195121946</v>
      </c>
      <c r="N345" s="1">
        <f>PRODUCT(SUM(PRODUCT(S345,overview!$J$9),PRODUCT(X345,overview!$K$9),PRODUCT(AC345,overview!$L$9)),1/SUM(overview!$J$9:$L$9))</f>
        <v>2.4328048780487808</v>
      </c>
      <c r="O345" s="1">
        <f t="shared" si="79"/>
        <v>9</v>
      </c>
      <c r="P345" s="1">
        <f t="shared" si="80"/>
        <v>28</v>
      </c>
      <c r="Q345" s="1">
        <f t="shared" si="84"/>
        <v>0.72533850206916495</v>
      </c>
      <c r="R345" s="1">
        <v>0.81200000000000006</v>
      </c>
      <c r="S345" s="1">
        <v>2.1880000000000002</v>
      </c>
      <c r="T345" s="1">
        <v>5</v>
      </c>
      <c r="U345" s="1">
        <v>8</v>
      </c>
      <c r="V345" s="1">
        <f t="shared" si="81"/>
        <v>0.59378427787934185</v>
      </c>
      <c r="W345" s="1">
        <v>0.438</v>
      </c>
      <c r="X345" s="1">
        <v>2.5619999999999998</v>
      </c>
      <c r="Y345" s="1">
        <v>3</v>
      </c>
      <c r="Z345" s="1">
        <v>18</v>
      </c>
      <c r="AA345" s="1">
        <f t="shared" si="82"/>
        <v>1.0257611241217801</v>
      </c>
      <c r="AB345" s="1">
        <v>0.499</v>
      </c>
      <c r="AC345" s="1">
        <v>2.5009999999999999</v>
      </c>
      <c r="AD345" s="1">
        <v>1</v>
      </c>
      <c r="AE345" s="1">
        <v>2</v>
      </c>
      <c r="AF345" s="1">
        <f t="shared" si="78"/>
        <v>0.3990403838464614</v>
      </c>
      <c r="AH345" s="1">
        <f t="shared" si="86"/>
        <v>0.2662416296385629</v>
      </c>
      <c r="AI345" s="1">
        <f t="shared" si="87"/>
        <v>0.1417015442752789</v>
      </c>
      <c r="AJ345" s="1">
        <f t="shared" si="77"/>
        <v>0.44125259814110357</v>
      </c>
      <c r="AK345" s="1">
        <f t="shared" si="88"/>
        <v>15.213660452892421</v>
      </c>
      <c r="AL345" s="1" t="b">
        <f t="shared" si="89"/>
        <v>1</v>
      </c>
      <c r="AM345" s="1">
        <f t="shared" si="90"/>
        <v>3.7457593594132046</v>
      </c>
      <c r="AN345" s="1" t="b">
        <f t="shared" si="91"/>
        <v>0</v>
      </c>
      <c r="AO345" s="1">
        <v>9.4879999999999995</v>
      </c>
    </row>
    <row r="346" spans="1:41">
      <c r="A346" s="7">
        <v>343</v>
      </c>
      <c r="B346" s="9" t="s">
        <v>98</v>
      </c>
      <c r="C346" s="9" t="s">
        <v>50</v>
      </c>
      <c r="D346" s="9" t="s">
        <v>49</v>
      </c>
      <c r="E346" s="9" t="s">
        <v>50</v>
      </c>
      <c r="F346" s="2" t="b">
        <f t="shared" si="85"/>
        <v>0</v>
      </c>
      <c r="G346" s="2" t="b">
        <f t="shared" si="83"/>
        <v>0</v>
      </c>
      <c r="H346" s="1" t="s">
        <v>298</v>
      </c>
      <c r="J346" s="3"/>
      <c r="M346" s="1">
        <f>PRODUCT(SUM(PRODUCT(R346,overview!$J$9),PRODUCT(W346,overview!$K$9),PRODUCT(AB346,overview!$L$9)),1/SUM(overview!$J$9:$L$9))</f>
        <v>0.34758536585365851</v>
      </c>
      <c r="N346" s="1">
        <f>PRODUCT(SUM(PRODUCT(S346,overview!$J$9),PRODUCT(X346,overview!$K$9),PRODUCT(AC346,overview!$L$9)),1/SUM(overview!$J$9:$L$9))</f>
        <v>2.6524146341463415</v>
      </c>
      <c r="O346" s="1">
        <f t="shared" si="79"/>
        <v>11</v>
      </c>
      <c r="P346" s="1">
        <f t="shared" si="80"/>
        <v>1</v>
      </c>
      <c r="Q346" s="1">
        <f t="shared" si="84"/>
        <v>1.19131711973945E-2</v>
      </c>
      <c r="R346" s="1">
        <v>0.33300000000000002</v>
      </c>
      <c r="S346" s="1">
        <v>2.6669999999999998</v>
      </c>
      <c r="T346" s="1">
        <v>6</v>
      </c>
      <c r="U346" s="1">
        <v>0</v>
      </c>
      <c r="V346" s="1">
        <f t="shared" si="81"/>
        <v>0</v>
      </c>
      <c r="W346" s="1">
        <v>0.35599999999999998</v>
      </c>
      <c r="X346" s="1">
        <v>2.6440000000000001</v>
      </c>
      <c r="Y346" s="1">
        <v>4</v>
      </c>
      <c r="Z346" s="1">
        <v>1</v>
      </c>
      <c r="AA346" s="1">
        <f t="shared" si="82"/>
        <v>3.3661119515885018E-2</v>
      </c>
      <c r="AB346" s="1">
        <v>0.33300000000000002</v>
      </c>
      <c r="AC346" s="1">
        <v>2.6669999999999998</v>
      </c>
      <c r="AD346" s="1">
        <v>1</v>
      </c>
      <c r="AE346" s="1">
        <v>0</v>
      </c>
      <c r="AF346" s="1">
        <f t="shared" si="78"/>
        <v>0</v>
      </c>
      <c r="AH346" s="1">
        <f t="shared" si="86"/>
        <v>0.26789738055700063</v>
      </c>
      <c r="AI346" s="1">
        <f t="shared" si="87"/>
        <v>0.11785078171383337</v>
      </c>
      <c r="AJ346" s="1">
        <f t="shared" si="77"/>
        <v>0.45026493719769572</v>
      </c>
      <c r="AK346" s="1">
        <f t="shared" si="88"/>
        <v>17.527395939062941</v>
      </c>
      <c r="AL346" s="1" t="b">
        <f t="shared" si="89"/>
        <v>1</v>
      </c>
      <c r="AM346" s="1">
        <f t="shared" si="90"/>
        <v>4.373760557976861</v>
      </c>
      <c r="AN346" s="1" t="b">
        <f t="shared" si="91"/>
        <v>0</v>
      </c>
      <c r="AO346" s="1">
        <v>9.4879999999999995</v>
      </c>
    </row>
    <row r="347" spans="1:41">
      <c r="A347" s="7">
        <v>344</v>
      </c>
      <c r="B347" s="9" t="s">
        <v>51</v>
      </c>
      <c r="C347" s="9" t="s">
        <v>52</v>
      </c>
      <c r="D347" s="9" t="s">
        <v>58</v>
      </c>
      <c r="E347" s="9" t="s">
        <v>59</v>
      </c>
      <c r="F347" s="2" t="b">
        <f t="shared" si="85"/>
        <v>1</v>
      </c>
      <c r="G347" s="2" t="b">
        <f t="shared" si="83"/>
        <v>1</v>
      </c>
      <c r="H347" s="1" t="s">
        <v>298</v>
      </c>
      <c r="J347" s="3"/>
      <c r="K347" s="2" t="s">
        <v>34</v>
      </c>
      <c r="L347" s="2" t="s">
        <v>225</v>
      </c>
      <c r="M347" s="1">
        <f>PRODUCT(SUM(PRODUCT(R347,overview!$J$9),PRODUCT(W347,overview!$K$9),PRODUCT(AB347,overview!$L$9)),1/SUM(overview!$J$9:$L$9))</f>
        <v>0.45126829268292684</v>
      </c>
      <c r="N347" s="1">
        <f>PRODUCT(SUM(PRODUCT(S347,overview!$J$9),PRODUCT(X347,overview!$K$9),PRODUCT(AC347,overview!$L$9)),1/SUM(overview!$J$9:$L$9))</f>
        <v>2.548731707317073</v>
      </c>
      <c r="O347" s="1">
        <f t="shared" si="79"/>
        <v>11</v>
      </c>
      <c r="P347" s="1">
        <f t="shared" si="80"/>
        <v>8</v>
      </c>
      <c r="Q347" s="1">
        <f t="shared" si="84"/>
        <v>0.12876801469884594</v>
      </c>
      <c r="R347" s="1">
        <v>0.39300000000000002</v>
      </c>
      <c r="S347" s="1">
        <v>2.6070000000000002</v>
      </c>
      <c r="T347" s="1">
        <v>3</v>
      </c>
      <c r="U347" s="1">
        <v>2</v>
      </c>
      <c r="V347" s="1">
        <f t="shared" si="81"/>
        <v>0.10049865746068276</v>
      </c>
      <c r="W347" s="1">
        <v>0.48599999999999999</v>
      </c>
      <c r="X347" s="1">
        <v>2.5139999999999998</v>
      </c>
      <c r="Y347" s="1">
        <v>8</v>
      </c>
      <c r="Z347" s="1">
        <v>5</v>
      </c>
      <c r="AA347" s="1">
        <f t="shared" si="82"/>
        <v>0.12082338902147972</v>
      </c>
      <c r="AB347" s="1">
        <v>0.36399999999999999</v>
      </c>
      <c r="AC347" s="1">
        <v>2.6360000000000001</v>
      </c>
      <c r="AD347" s="1">
        <v>0</v>
      </c>
      <c r="AE347" s="1">
        <v>1</v>
      </c>
      <c r="AF347" s="1" t="e">
        <f t="shared" si="78"/>
        <v>#DIV/0!</v>
      </c>
      <c r="AH347" s="1">
        <f t="shared" si="86"/>
        <v>0.28984707432576112</v>
      </c>
      <c r="AI347" s="1">
        <f t="shared" si="87"/>
        <v>0.12499008713543741</v>
      </c>
      <c r="AJ347" s="1">
        <f t="shared" si="77"/>
        <v>0.38587153743800645</v>
      </c>
      <c r="AK347" s="1">
        <f t="shared" si="88"/>
        <v>22.147868082807332</v>
      </c>
      <c r="AL347" s="1" t="b">
        <f t="shared" si="89"/>
        <v>1</v>
      </c>
      <c r="AM347" s="1">
        <f t="shared" si="90"/>
        <v>4.5674185833313787</v>
      </c>
      <c r="AN347" s="1" t="b">
        <f t="shared" si="91"/>
        <v>0</v>
      </c>
      <c r="AO347" s="1">
        <v>9.4879999999999995</v>
      </c>
    </row>
    <row r="348" spans="1:41">
      <c r="A348" s="7">
        <v>345</v>
      </c>
      <c r="B348" s="9" t="s">
        <v>54</v>
      </c>
      <c r="C348" s="9" t="s">
        <v>55</v>
      </c>
      <c r="D348" s="9" t="s">
        <v>40</v>
      </c>
      <c r="E348" s="9" t="s">
        <v>29</v>
      </c>
      <c r="F348" s="2" t="b">
        <f t="shared" si="85"/>
        <v>0</v>
      </c>
      <c r="G348" s="2" t="b">
        <f t="shared" si="83"/>
        <v>1</v>
      </c>
      <c r="H348" s="1" t="s">
        <v>298</v>
      </c>
      <c r="J348" s="3"/>
      <c r="K348" s="2"/>
      <c r="L348" s="2"/>
      <c r="M348" s="1">
        <f>PRODUCT(SUM(PRODUCT(R348,overview!$J$9),PRODUCT(W348,overview!$K$9),PRODUCT(AB348,overview!$L$9)),1/SUM(overview!$J$9:$L$9))</f>
        <v>0.55519512195121945</v>
      </c>
      <c r="N348" s="1">
        <f>PRODUCT(SUM(PRODUCT(S348,overview!$J$9),PRODUCT(X348,overview!$K$9),PRODUCT(AC348,overview!$L$9)),1/SUM(overview!$J$9:$L$9))</f>
        <v>2.4448048780487803</v>
      </c>
      <c r="O348" s="1">
        <f t="shared" si="79"/>
        <v>10.5</v>
      </c>
      <c r="P348" s="1">
        <f t="shared" si="80"/>
        <v>12.5</v>
      </c>
      <c r="Q348" s="1">
        <f t="shared" si="84"/>
        <v>0.27034737196653452</v>
      </c>
      <c r="R348" s="1">
        <v>0.45500000000000002</v>
      </c>
      <c r="S348" s="1">
        <v>2.5449999999999999</v>
      </c>
      <c r="T348" s="1">
        <v>4.5</v>
      </c>
      <c r="U348" s="1">
        <v>1.5</v>
      </c>
      <c r="V348" s="1">
        <f t="shared" si="81"/>
        <v>5.9593975114603806E-2</v>
      </c>
      <c r="W348" s="1">
        <v>0.61299999999999999</v>
      </c>
      <c r="X348" s="1">
        <v>2.387</v>
      </c>
      <c r="Y348" s="1">
        <v>6</v>
      </c>
      <c r="Z348" s="1">
        <v>10</v>
      </c>
      <c r="AA348" s="1">
        <f t="shared" si="82"/>
        <v>0.42801284736768602</v>
      </c>
      <c r="AB348" s="1">
        <v>0.45500000000000002</v>
      </c>
      <c r="AC348" s="1">
        <v>2.5449999999999999</v>
      </c>
      <c r="AD348" s="1">
        <v>0</v>
      </c>
      <c r="AE348" s="1">
        <v>1</v>
      </c>
      <c r="AF348" s="1" t="e">
        <f t="shared" si="78"/>
        <v>#DIV/0!</v>
      </c>
      <c r="AH348" s="1">
        <f t="shared" si="86"/>
        <v>0.32453948176347786</v>
      </c>
      <c r="AI348" s="1">
        <f t="shared" si="87"/>
        <v>0.1525668378625081</v>
      </c>
      <c r="AJ348" s="1">
        <f t="shared" si="77"/>
        <v>0.50595825926657445</v>
      </c>
      <c r="AK348" s="1">
        <f t="shared" si="88"/>
        <v>27.006653600452985</v>
      </c>
      <c r="AL348" s="1" t="b">
        <f t="shared" si="89"/>
        <v>1</v>
      </c>
      <c r="AM348" s="1">
        <f t="shared" si="90"/>
        <v>4.6799656404360155</v>
      </c>
      <c r="AN348" s="1" t="b">
        <f t="shared" si="91"/>
        <v>0</v>
      </c>
      <c r="AO348" s="1">
        <v>9.4879999999999995</v>
      </c>
    </row>
    <row r="349" spans="1:41">
      <c r="A349" s="7">
        <v>346</v>
      </c>
      <c r="B349" s="9" t="s">
        <v>58</v>
      </c>
      <c r="C349" s="9" t="s">
        <v>59</v>
      </c>
      <c r="D349" s="9" t="s">
        <v>45</v>
      </c>
      <c r="E349" s="9" t="s">
        <v>46</v>
      </c>
      <c r="F349" s="2" t="b">
        <f t="shared" si="85"/>
        <v>0</v>
      </c>
      <c r="G349" s="2" t="b">
        <f t="shared" si="83"/>
        <v>1</v>
      </c>
      <c r="H349" s="1" t="s">
        <v>298</v>
      </c>
      <c r="J349" s="3"/>
      <c r="M349" s="1">
        <f>PRODUCT(SUM(PRODUCT(R349,overview!$J$9),PRODUCT(W349,overview!$K$9),PRODUCT(AB349,overview!$L$9)),1/SUM(overview!$J$9:$L$9))</f>
        <v>0.7658048780487805</v>
      </c>
      <c r="N349" s="1">
        <f>PRODUCT(SUM(PRODUCT(S349,overview!$J$9),PRODUCT(X349,overview!$K$9),PRODUCT(AC349,overview!$L$9)),1/SUM(overview!$J$9:$L$9))</f>
        <v>2.2341951219512195</v>
      </c>
      <c r="O349" s="1">
        <f t="shared" si="79"/>
        <v>3.3</v>
      </c>
      <c r="P349" s="1">
        <f t="shared" si="80"/>
        <v>10.7</v>
      </c>
      <c r="Q349" s="1">
        <f t="shared" si="84"/>
        <v>1.1113909779659434</v>
      </c>
      <c r="R349" s="1">
        <v>0.36699999999999999</v>
      </c>
      <c r="S349" s="1">
        <v>2.633</v>
      </c>
      <c r="T349" s="1">
        <v>0</v>
      </c>
      <c r="U349" s="1">
        <v>7</v>
      </c>
      <c r="V349" s="1" t="e">
        <f t="shared" si="81"/>
        <v>#DIV/0!</v>
      </c>
      <c r="W349" s="1">
        <v>0.97499999999999998</v>
      </c>
      <c r="X349" s="1">
        <v>2.0249999999999999</v>
      </c>
      <c r="Y349" s="1">
        <v>2.2999999999999998</v>
      </c>
      <c r="Z349" s="1">
        <v>2.7</v>
      </c>
      <c r="AA349" s="1">
        <f t="shared" si="82"/>
        <v>0.56521739130434789</v>
      </c>
      <c r="AB349" s="1">
        <v>0.91</v>
      </c>
      <c r="AC349" s="1">
        <v>2.09</v>
      </c>
      <c r="AD349" s="1">
        <v>1</v>
      </c>
      <c r="AE349" s="1">
        <v>1</v>
      </c>
      <c r="AF349" s="1">
        <f t="shared" si="78"/>
        <v>0.43540669856459335</v>
      </c>
      <c r="AH349" s="1">
        <f t="shared" si="86"/>
        <v>0.30225027667336146</v>
      </c>
      <c r="AI349" s="1">
        <f t="shared" si="87"/>
        <v>0.13191209010423091</v>
      </c>
      <c r="AJ349" s="1">
        <f t="shared" si="77"/>
        <v>0.60714991111988936</v>
      </c>
      <c r="AK349" s="1">
        <f t="shared" si="88"/>
        <v>34.008829414512029</v>
      </c>
      <c r="AL349" s="1" t="b">
        <f t="shared" si="89"/>
        <v>1</v>
      </c>
      <c r="AM349" s="1">
        <f t="shared" si="90"/>
        <v>3.8899209278868629</v>
      </c>
      <c r="AN349" s="1" t="b">
        <f t="shared" si="91"/>
        <v>0</v>
      </c>
      <c r="AO349" s="1">
        <v>9.4879999999999995</v>
      </c>
    </row>
    <row r="350" spans="1:41">
      <c r="A350" s="7">
        <v>347</v>
      </c>
      <c r="B350" s="9" t="s">
        <v>45</v>
      </c>
      <c r="C350" s="9" t="s">
        <v>46</v>
      </c>
      <c r="D350" s="9" t="s">
        <v>83</v>
      </c>
      <c r="E350" s="9" t="s">
        <v>61</v>
      </c>
      <c r="F350" s="2" t="b">
        <f t="shared" si="85"/>
        <v>0</v>
      </c>
      <c r="G350" s="2" t="b">
        <f t="shared" si="83"/>
        <v>0</v>
      </c>
      <c r="H350" s="1" t="s">
        <v>298</v>
      </c>
      <c r="K350" s="2" t="s">
        <v>34</v>
      </c>
      <c r="L350" s="2" t="s">
        <v>218</v>
      </c>
      <c r="M350" s="1">
        <f>PRODUCT(SUM(PRODUCT(R350,overview!$J$9),PRODUCT(W350,overview!$K$9),PRODUCT(AB350,overview!$L$9)),1/SUM(overview!$J$9:$L$9))</f>
        <v>0.99804878048780477</v>
      </c>
      <c r="N350" s="1">
        <f>PRODUCT(SUM(PRODUCT(S350,overview!$J$9),PRODUCT(X350,overview!$K$9),PRODUCT(AC350,overview!$L$9)),1/SUM(overview!$J$9:$L$9))</f>
        <v>2.0019512195121951</v>
      </c>
      <c r="O350" s="1">
        <f t="shared" si="79"/>
        <v>16</v>
      </c>
      <c r="P350" s="1">
        <f t="shared" si="80"/>
        <v>7</v>
      </c>
      <c r="Q350" s="1">
        <f t="shared" si="84"/>
        <v>0.21811038011695905</v>
      </c>
      <c r="R350" s="1">
        <v>1.0109999999999999</v>
      </c>
      <c r="S350" s="1">
        <v>1.9890000000000001</v>
      </c>
      <c r="T350" s="1">
        <v>9</v>
      </c>
      <c r="U350" s="1">
        <v>0</v>
      </c>
      <c r="V350" s="1">
        <f t="shared" si="81"/>
        <v>0</v>
      </c>
      <c r="W350" s="1">
        <v>0.99099999999999999</v>
      </c>
      <c r="X350" s="1">
        <v>2.0089999999999999</v>
      </c>
      <c r="Y350" s="1">
        <v>7</v>
      </c>
      <c r="Z350" s="1">
        <v>5</v>
      </c>
      <c r="AA350" s="1">
        <f t="shared" si="82"/>
        <v>0.35234302780345589</v>
      </c>
      <c r="AB350" s="1">
        <v>1</v>
      </c>
      <c r="AC350" s="1">
        <v>2</v>
      </c>
      <c r="AD350" s="1">
        <v>0</v>
      </c>
      <c r="AE350" s="1">
        <v>2</v>
      </c>
      <c r="AF350" s="1" t="e">
        <f t="shared" si="78"/>
        <v>#DIV/0!</v>
      </c>
      <c r="AH350" s="1">
        <f t="shared" si="86"/>
        <v>0.22140973387676816</v>
      </c>
      <c r="AI350" s="1">
        <f t="shared" si="87"/>
        <v>0.10767977272891145</v>
      </c>
      <c r="AJ350" s="1">
        <f t="shared" si="77"/>
        <v>0.53773836997449287</v>
      </c>
      <c r="AK350" s="1">
        <f t="shared" si="88"/>
        <v>41.420071919005601</v>
      </c>
      <c r="AL350" s="1" t="b">
        <f t="shared" si="89"/>
        <v>1</v>
      </c>
      <c r="AM350" s="1">
        <f t="shared" si="90"/>
        <v>3.1632939219359208</v>
      </c>
      <c r="AN350" s="1" t="b">
        <f t="shared" si="91"/>
        <v>0</v>
      </c>
      <c r="AO350" s="1">
        <v>9.4879999999999995</v>
      </c>
    </row>
    <row r="351" spans="1:41">
      <c r="A351" s="7">
        <v>348</v>
      </c>
      <c r="B351" s="9" t="s">
        <v>36</v>
      </c>
      <c r="C351" s="9" t="s">
        <v>37</v>
      </c>
      <c r="D351" s="9" t="s">
        <v>40</v>
      </c>
      <c r="E351" s="9" t="s">
        <v>29</v>
      </c>
      <c r="F351" s="2" t="b">
        <f t="shared" si="85"/>
        <v>0</v>
      </c>
      <c r="G351" s="2" t="b">
        <f t="shared" si="83"/>
        <v>1</v>
      </c>
      <c r="H351" s="1" t="s">
        <v>298</v>
      </c>
      <c r="J351" s="2"/>
      <c r="M351" s="1">
        <f>PRODUCT(SUM(PRODUCT(R351,overview!$J$9),PRODUCT(W351,overview!$K$9),PRODUCT(AB351,overview!$L$9)),1/SUM(overview!$J$9:$L$9))</f>
        <v>0.94263414634146336</v>
      </c>
      <c r="N351" s="1">
        <f>PRODUCT(SUM(PRODUCT(S351,overview!$J$9),PRODUCT(X351,overview!$K$9),PRODUCT(AC351,overview!$L$9)),1/SUM(overview!$J$9:$L$9))</f>
        <v>2.0573658536585366</v>
      </c>
      <c r="O351" s="1">
        <f t="shared" si="79"/>
        <v>15.7</v>
      </c>
      <c r="P351" s="1">
        <f t="shared" si="80"/>
        <v>10.3</v>
      </c>
      <c r="Q351" s="1">
        <f t="shared" si="84"/>
        <v>0.30058632071368513</v>
      </c>
      <c r="R351" s="1">
        <v>1.0429999999999999</v>
      </c>
      <c r="S351" s="1">
        <v>1.9570000000000001</v>
      </c>
      <c r="T351" s="1">
        <v>7.7</v>
      </c>
      <c r="U351" s="1">
        <v>6.3</v>
      </c>
      <c r="V351" s="1">
        <f t="shared" si="81"/>
        <v>0.43605704464161271</v>
      </c>
      <c r="W351" s="1">
        <v>0.89600000000000002</v>
      </c>
      <c r="X351" s="1">
        <v>2.1040000000000001</v>
      </c>
      <c r="Y351" s="1">
        <v>7</v>
      </c>
      <c r="Z351" s="1">
        <v>2</v>
      </c>
      <c r="AA351" s="1">
        <f t="shared" si="82"/>
        <v>0.12167300380228134</v>
      </c>
      <c r="AB351" s="1">
        <v>0.75</v>
      </c>
      <c r="AC351" s="1">
        <v>2.25</v>
      </c>
      <c r="AD351" s="1">
        <v>1</v>
      </c>
      <c r="AE351" s="1">
        <v>2</v>
      </c>
      <c r="AF351" s="1">
        <f t="shared" si="78"/>
        <v>0.66666666666666663</v>
      </c>
      <c r="AH351" s="1">
        <f t="shared" si="86"/>
        <v>0.224330080737035</v>
      </c>
      <c r="AI351" s="1">
        <f t="shared" si="87"/>
        <v>0.13366448589403895</v>
      </c>
      <c r="AJ351" s="1">
        <f t="shared" si="77"/>
        <v>0.71806276254015311</v>
      </c>
      <c r="AK351" s="1">
        <f t="shared" si="88"/>
        <v>46.581965954458553</v>
      </c>
      <c r="AL351" s="1" t="b">
        <f t="shared" si="89"/>
        <v>1</v>
      </c>
      <c r="AM351" s="1">
        <f t="shared" si="90"/>
        <v>2.1681983654025965</v>
      </c>
      <c r="AN351" s="1" t="b">
        <f t="shared" si="91"/>
        <v>0</v>
      </c>
      <c r="AO351" s="1">
        <v>9.4879999999999995</v>
      </c>
    </row>
    <row r="352" spans="1:41">
      <c r="A352" s="7">
        <v>349</v>
      </c>
      <c r="B352" s="9" t="s">
        <v>58</v>
      </c>
      <c r="C352" s="9" t="s">
        <v>59</v>
      </c>
      <c r="D352" s="9" t="s">
        <v>54</v>
      </c>
      <c r="E352" s="9" t="s">
        <v>55</v>
      </c>
      <c r="F352" s="2" t="b">
        <f t="shared" si="85"/>
        <v>1</v>
      </c>
      <c r="G352" s="2" t="b">
        <f t="shared" si="83"/>
        <v>1</v>
      </c>
      <c r="H352" s="1" t="s">
        <v>298</v>
      </c>
      <c r="K352" s="2" t="s">
        <v>34</v>
      </c>
      <c r="L352" s="2" t="s">
        <v>226</v>
      </c>
      <c r="M352" s="1">
        <f>PRODUCT(SUM(PRODUCT(R352,overview!$J$9),PRODUCT(W352,overview!$K$9),PRODUCT(AB352,overview!$L$9)),1/SUM(overview!$J$9:$L$9))</f>
        <v>0.71680487804878046</v>
      </c>
      <c r="N352" s="1">
        <f>PRODUCT(SUM(PRODUCT(S352,overview!$J$9),PRODUCT(X352,overview!$K$9),PRODUCT(AC352,overview!$L$9)),1/SUM(overview!$J$9:$L$9))</f>
        <v>2.2831951219512194</v>
      </c>
      <c r="O352" s="1">
        <f t="shared" si="79"/>
        <v>16.5</v>
      </c>
      <c r="P352" s="1">
        <f t="shared" si="80"/>
        <v>9.5</v>
      </c>
      <c r="Q352" s="1">
        <f t="shared" si="84"/>
        <v>0.18075802409908445</v>
      </c>
      <c r="R352" s="1">
        <v>0.375</v>
      </c>
      <c r="S352" s="1">
        <v>2.625</v>
      </c>
      <c r="T352" s="1">
        <v>7</v>
      </c>
      <c r="U352" s="1">
        <v>0</v>
      </c>
      <c r="V352" s="1">
        <f t="shared" si="81"/>
        <v>0</v>
      </c>
      <c r="W352" s="1">
        <v>0.91400000000000003</v>
      </c>
      <c r="X352" s="1">
        <v>2.0859999999999999</v>
      </c>
      <c r="Y352" s="1">
        <v>9.5</v>
      </c>
      <c r="Z352" s="1">
        <v>8.5</v>
      </c>
      <c r="AA352" s="1">
        <f t="shared" si="82"/>
        <v>0.39203713982943938</v>
      </c>
      <c r="AB352" s="1">
        <v>0.375</v>
      </c>
      <c r="AC352" s="1">
        <v>2.625</v>
      </c>
      <c r="AD352" s="1">
        <v>0</v>
      </c>
      <c r="AE352" s="1">
        <v>1</v>
      </c>
      <c r="AF352" s="1" t="e">
        <f t="shared" si="78"/>
        <v>#DIV/0!</v>
      </c>
      <c r="AH352" s="1">
        <f t="shared" si="86"/>
        <v>0.21424557619474568</v>
      </c>
      <c r="AI352" s="1">
        <f t="shared" si="87"/>
        <v>0.12116740449253977</v>
      </c>
      <c r="AJ352" s="1">
        <f t="shared" si="77"/>
        <v>0.59317942059563411</v>
      </c>
      <c r="AK352" s="1">
        <f t="shared" si="88"/>
        <v>45.726284606966729</v>
      </c>
      <c r="AL352" s="1" t="b">
        <f t="shared" si="89"/>
        <v>1</v>
      </c>
      <c r="AM352" s="1">
        <f t="shared" si="90"/>
        <v>1.4131171645466514</v>
      </c>
      <c r="AN352" s="1" t="b">
        <f t="shared" si="91"/>
        <v>0</v>
      </c>
      <c r="AO352" s="1">
        <v>9.4879999999999995</v>
      </c>
    </row>
    <row r="353" spans="1:41">
      <c r="A353" s="7">
        <v>350</v>
      </c>
      <c r="B353" s="9" t="s">
        <v>79</v>
      </c>
      <c r="C353" s="9" t="s">
        <v>48</v>
      </c>
      <c r="D353" s="9" t="s">
        <v>47</v>
      </c>
      <c r="E353" s="9" t="s">
        <v>48</v>
      </c>
      <c r="F353" s="2" t="b">
        <f t="shared" si="85"/>
        <v>0</v>
      </c>
      <c r="G353" s="2" t="b">
        <f t="shared" si="83"/>
        <v>1</v>
      </c>
      <c r="H353" s="1" t="s">
        <v>298</v>
      </c>
      <c r="M353" s="1">
        <f>PRODUCT(SUM(PRODUCT(R353,overview!$J$9),PRODUCT(W353,overview!$K$9),PRODUCT(AB353,overview!$L$9)),1/SUM(overview!$J$9:$L$9))</f>
        <v>1.0856829268292685</v>
      </c>
      <c r="N353" s="1">
        <f>PRODUCT(SUM(PRODUCT(S353,overview!$J$9),PRODUCT(X353,overview!$K$9),PRODUCT(AC353,overview!$L$9)),1/SUM(overview!$J$9:$L$9))</f>
        <v>1.9143170731707317</v>
      </c>
      <c r="O353" s="1">
        <f t="shared" si="79"/>
        <v>22</v>
      </c>
      <c r="P353" s="1">
        <f t="shared" si="80"/>
        <v>3</v>
      </c>
      <c r="Q353" s="1">
        <f t="shared" si="84"/>
        <v>7.7337069138259162E-2</v>
      </c>
      <c r="R353" s="1">
        <v>1.069</v>
      </c>
      <c r="S353" s="1">
        <v>1.931</v>
      </c>
      <c r="T353" s="1">
        <v>9</v>
      </c>
      <c r="U353" s="1">
        <v>1</v>
      </c>
      <c r="V353" s="1">
        <f t="shared" si="81"/>
        <v>6.1511019045975016E-2</v>
      </c>
      <c r="W353" s="1">
        <v>1.0980000000000001</v>
      </c>
      <c r="X353" s="1">
        <v>1.9019999999999999</v>
      </c>
      <c r="Y353" s="1">
        <v>12</v>
      </c>
      <c r="Z353" s="1">
        <v>2</v>
      </c>
      <c r="AA353" s="1">
        <f t="shared" si="82"/>
        <v>9.6214511041009476E-2</v>
      </c>
      <c r="AB353" s="1">
        <v>0.999</v>
      </c>
      <c r="AC353" s="1">
        <v>2.0009999999999999</v>
      </c>
      <c r="AD353" s="1">
        <v>1</v>
      </c>
      <c r="AE353" s="1">
        <v>0</v>
      </c>
      <c r="AF353" s="1">
        <f t="shared" si="78"/>
        <v>0</v>
      </c>
      <c r="AH353" s="1">
        <f t="shared" si="86"/>
        <v>0.1698254726462243</v>
      </c>
      <c r="AI353" s="1">
        <f t="shared" si="87"/>
        <v>0.12102865553652185</v>
      </c>
      <c r="AJ353" s="1">
        <f t="shared" si="77"/>
        <v>0.553856686444546</v>
      </c>
      <c r="AK353" s="1">
        <f t="shared" si="88"/>
        <v>36.902581726915038</v>
      </c>
      <c r="AL353" s="1" t="b">
        <f t="shared" si="89"/>
        <v>1</v>
      </c>
      <c r="AM353" s="1">
        <f t="shared" si="90"/>
        <v>0.9264081004174789</v>
      </c>
      <c r="AN353" s="1" t="b">
        <f t="shared" si="91"/>
        <v>0</v>
      </c>
      <c r="AO353" s="1">
        <v>9.4879999999999995</v>
      </c>
    </row>
    <row r="354" spans="1:41">
      <c r="A354" s="7">
        <v>351</v>
      </c>
      <c r="B354" s="9" t="s">
        <v>83</v>
      </c>
      <c r="C354" s="9" t="s">
        <v>61</v>
      </c>
      <c r="D354" s="9" t="s">
        <v>83</v>
      </c>
      <c r="E354" s="9" t="s">
        <v>61</v>
      </c>
      <c r="F354" s="2" t="b">
        <f t="shared" si="85"/>
        <v>0</v>
      </c>
      <c r="G354" s="2" t="b">
        <f t="shared" si="83"/>
        <v>0</v>
      </c>
      <c r="H354" s="1" t="s">
        <v>298</v>
      </c>
      <c r="M354" s="1">
        <f>PRODUCT(SUM(PRODUCT(R354,overview!$J$9),PRODUCT(W354,overview!$K$9),PRODUCT(AB354,overview!$L$9)),1/SUM(overview!$J$9:$L$9))</f>
        <v>0.84468292682926827</v>
      </c>
      <c r="N354" s="1">
        <f>PRODUCT(SUM(PRODUCT(S354,overview!$J$9),PRODUCT(X354,overview!$K$9),PRODUCT(AC354,overview!$L$9)),1/SUM(overview!$J$9:$L$9))</f>
        <v>2.1553170731707318</v>
      </c>
      <c r="O354" s="1">
        <f t="shared" si="79"/>
        <v>15.2</v>
      </c>
      <c r="P354" s="1">
        <f t="shared" si="80"/>
        <v>13.8</v>
      </c>
      <c r="Q354" s="1">
        <f t="shared" si="84"/>
        <v>0.35580991452014066</v>
      </c>
      <c r="R354" s="1">
        <v>0.82</v>
      </c>
      <c r="S354" s="1">
        <v>2.1800000000000002</v>
      </c>
      <c r="T354" s="1">
        <v>6</v>
      </c>
      <c r="U354" s="1">
        <v>3</v>
      </c>
      <c r="V354" s="1">
        <f t="shared" si="81"/>
        <v>0.18807339449541283</v>
      </c>
      <c r="W354" s="1">
        <v>0.85199999999999998</v>
      </c>
      <c r="X354" s="1">
        <v>2.1480000000000001</v>
      </c>
      <c r="Y354" s="1">
        <v>9.1999999999999993</v>
      </c>
      <c r="Z354" s="1">
        <v>10.8</v>
      </c>
      <c r="AA354" s="1">
        <f t="shared" si="82"/>
        <v>0.46563031333495264</v>
      </c>
      <c r="AB354" s="1">
        <v>1</v>
      </c>
      <c r="AC354" s="1">
        <v>2</v>
      </c>
      <c r="AD354" s="1">
        <v>0</v>
      </c>
      <c r="AE354" s="1">
        <v>0</v>
      </c>
      <c r="AF354" s="1" t="e">
        <f t="shared" si="78"/>
        <v>#DIV/0!</v>
      </c>
      <c r="AH354" s="1">
        <f t="shared" si="86"/>
        <v>0.14950939879622452</v>
      </c>
      <c r="AI354" s="1">
        <f t="shared" si="87"/>
        <v>9.2345980270500713E-2</v>
      </c>
      <c r="AJ354" s="1">
        <f t="shared" si="77"/>
        <v>0.4679626004747825</v>
      </c>
      <c r="AK354" s="1">
        <f t="shared" si="88"/>
        <v>23.291254725274701</v>
      </c>
      <c r="AL354" s="1" t="b">
        <f t="shared" si="89"/>
        <v>1</v>
      </c>
      <c r="AM354" s="1">
        <f t="shared" si="90"/>
        <v>0.82509416285447668</v>
      </c>
      <c r="AN354" s="1" t="b">
        <f t="shared" si="91"/>
        <v>0</v>
      </c>
      <c r="AO354" s="1">
        <v>9.4879999999999995</v>
      </c>
    </row>
    <row r="355" spans="1:41">
      <c r="A355" s="7">
        <v>352</v>
      </c>
      <c r="B355" s="9" t="s">
        <v>32</v>
      </c>
      <c r="C355" s="9" t="s">
        <v>33</v>
      </c>
      <c r="D355" s="9" t="s">
        <v>32</v>
      </c>
      <c r="E355" s="9" t="s">
        <v>33</v>
      </c>
      <c r="F355" s="2" t="b">
        <f t="shared" si="85"/>
        <v>0</v>
      </c>
      <c r="G355" s="2" t="b">
        <f t="shared" si="83"/>
        <v>0</v>
      </c>
      <c r="H355" s="1" t="s">
        <v>298</v>
      </c>
      <c r="M355" s="1">
        <f>PRODUCT(SUM(PRODUCT(R355,overview!$J$9),PRODUCT(W355,overview!$K$9),PRODUCT(AB355,overview!$L$9)),1/SUM(overview!$J$9:$L$9))</f>
        <v>0.98985365853658547</v>
      </c>
      <c r="N355" s="1">
        <f>PRODUCT(SUM(PRODUCT(S355,overview!$J$9),PRODUCT(X355,overview!$K$9),PRODUCT(AC355,overview!$L$9)),1/SUM(overview!$J$9:$L$9))</f>
        <v>2.0101463414634146</v>
      </c>
      <c r="O355" s="1">
        <f t="shared" si="79"/>
        <v>18</v>
      </c>
      <c r="P355" s="1">
        <f t="shared" si="80"/>
        <v>1</v>
      </c>
      <c r="Q355" s="1">
        <f t="shared" si="84"/>
        <v>2.7357147479453829E-2</v>
      </c>
      <c r="R355" s="1">
        <v>1</v>
      </c>
      <c r="S355" s="1">
        <v>2</v>
      </c>
      <c r="T355" s="1">
        <v>9</v>
      </c>
      <c r="U355" s="1">
        <v>0</v>
      </c>
      <c r="V355" s="1">
        <f t="shared" si="81"/>
        <v>0</v>
      </c>
      <c r="W355" s="1">
        <v>0.98399999999999999</v>
      </c>
      <c r="X355" s="1">
        <v>2.016</v>
      </c>
      <c r="Y355" s="1">
        <v>9</v>
      </c>
      <c r="Z355" s="1">
        <v>1</v>
      </c>
      <c r="AA355" s="1">
        <f t="shared" si="82"/>
        <v>5.423280423280423E-2</v>
      </c>
      <c r="AB355" s="1">
        <v>1</v>
      </c>
      <c r="AC355" s="1">
        <v>2</v>
      </c>
      <c r="AD355" s="1">
        <v>0</v>
      </c>
      <c r="AE355" s="1">
        <v>0</v>
      </c>
      <c r="AF355" s="1" t="e">
        <f t="shared" si="78"/>
        <v>#DIV/0!</v>
      </c>
      <c r="AH355" s="1">
        <f t="shared" si="86"/>
        <v>0.12099416190761743</v>
      </c>
      <c r="AI355" s="1">
        <f t="shared" si="87"/>
        <v>8.9301289130674977E-2</v>
      </c>
      <c r="AJ355" s="1">
        <f t="shared" si="77"/>
        <v>0.2529175784099198</v>
      </c>
      <c r="AK355" s="1">
        <f t="shared" si="88"/>
        <v>10.964502635744676</v>
      </c>
      <c r="AL355" s="1" t="b">
        <f t="shared" si="89"/>
        <v>1</v>
      </c>
      <c r="AM355" s="1">
        <f t="shared" si="90"/>
        <v>0.471538013019625</v>
      </c>
      <c r="AN355" s="1" t="b">
        <f t="shared" si="91"/>
        <v>0</v>
      </c>
      <c r="AO355" s="1">
        <v>9.4879999999999995</v>
      </c>
    </row>
    <row r="356" spans="1:41">
      <c r="A356" s="7">
        <v>353</v>
      </c>
      <c r="B356" s="9" t="s">
        <v>36</v>
      </c>
      <c r="C356" s="9" t="s">
        <v>37</v>
      </c>
      <c r="D356" s="9" t="s">
        <v>84</v>
      </c>
      <c r="E356" s="9" t="s">
        <v>37</v>
      </c>
      <c r="F356" s="2" t="b">
        <f t="shared" si="85"/>
        <v>0</v>
      </c>
      <c r="G356" s="2" t="b">
        <f t="shared" si="83"/>
        <v>1</v>
      </c>
      <c r="H356" s="1" t="s">
        <v>298</v>
      </c>
      <c r="M356" s="1">
        <f>PRODUCT(SUM(PRODUCT(R356,overview!$J$9),PRODUCT(W356,overview!$K$9),PRODUCT(AB356,overview!$L$9)),1/SUM(overview!$J$9:$L$9))</f>
        <v>1.0451463414634148</v>
      </c>
      <c r="N356" s="1">
        <f>PRODUCT(SUM(PRODUCT(S356,overview!$J$9),PRODUCT(X356,overview!$K$9),PRODUCT(AC356,overview!$L$9)),1/SUM(overview!$J$9:$L$9))</f>
        <v>1.9548536585365854</v>
      </c>
      <c r="O356" s="1">
        <f t="shared" si="79"/>
        <v>18</v>
      </c>
      <c r="P356" s="1">
        <f t="shared" si="80"/>
        <v>3</v>
      </c>
      <c r="Q356" s="1">
        <f t="shared" si="84"/>
        <v>8.9106954963047991E-2</v>
      </c>
      <c r="R356" s="1">
        <v>0.99399999999999999</v>
      </c>
      <c r="S356" s="1">
        <v>2.0059999999999998</v>
      </c>
      <c r="T356" s="1">
        <v>5</v>
      </c>
      <c r="U356" s="1">
        <v>2</v>
      </c>
      <c r="V356" s="1">
        <f t="shared" si="81"/>
        <v>0.19820538384845468</v>
      </c>
      <c r="W356" s="1">
        <v>1.07</v>
      </c>
      <c r="X356" s="1">
        <v>1.93</v>
      </c>
      <c r="Y356" s="1">
        <v>12</v>
      </c>
      <c r="Z356" s="1">
        <v>1</v>
      </c>
      <c r="AA356" s="1">
        <f t="shared" si="82"/>
        <v>4.6200345423143357E-2</v>
      </c>
      <c r="AB356" s="1">
        <v>1.115</v>
      </c>
      <c r="AC356" s="1">
        <v>1.885</v>
      </c>
      <c r="AD356" s="1">
        <v>1</v>
      </c>
      <c r="AE356" s="1">
        <v>0</v>
      </c>
      <c r="AF356" s="1">
        <f t="shared" si="78"/>
        <v>0</v>
      </c>
      <c r="AH356" s="1">
        <f t="shared" si="86"/>
        <v>0.10565540004938079</v>
      </c>
      <c r="AI356" s="1">
        <f t="shared" si="87"/>
        <v>5.5220317156418633E-2</v>
      </c>
      <c r="AJ356" s="1">
        <f t="shared" si="77"/>
        <v>0.10500099621438534</v>
      </c>
      <c r="AK356" s="1">
        <f t="shared" si="88"/>
        <v>3.1045602902188079</v>
      </c>
      <c r="AL356" s="1" t="b">
        <f t="shared" si="89"/>
        <v>0</v>
      </c>
      <c r="AM356" s="1">
        <f t="shared" si="90"/>
        <v>0.44398719497780431</v>
      </c>
      <c r="AN356" s="1" t="b">
        <f t="shared" si="91"/>
        <v>0</v>
      </c>
      <c r="AO356" s="1">
        <v>9.4879999999999995</v>
      </c>
    </row>
    <row r="357" spans="1:41">
      <c r="A357" s="7">
        <v>354</v>
      </c>
      <c r="B357" s="9" t="s">
        <v>67</v>
      </c>
      <c r="C357" s="9" t="s">
        <v>37</v>
      </c>
      <c r="D357" s="9" t="s">
        <v>67</v>
      </c>
      <c r="E357" s="9" t="s">
        <v>37</v>
      </c>
      <c r="F357" s="2" t="b">
        <f t="shared" si="85"/>
        <v>0</v>
      </c>
      <c r="G357" s="2" t="b">
        <f t="shared" si="83"/>
        <v>0</v>
      </c>
      <c r="H357" s="1" t="s">
        <v>298</v>
      </c>
      <c r="M357" s="1">
        <f>PRODUCT(SUM(PRODUCT(R357,overview!$J$9),PRODUCT(W357,overview!$K$9),PRODUCT(AB357,overview!$L$9)),1/SUM(overview!$J$9:$L$9))</f>
        <v>0.88185365853658537</v>
      </c>
      <c r="N357" s="1">
        <f>PRODUCT(SUM(PRODUCT(S357,overview!$J$9),PRODUCT(X357,overview!$K$9),PRODUCT(AC357,overview!$L$9)),1/SUM(overview!$J$9:$L$9))</f>
        <v>2.1181463414634147</v>
      </c>
      <c r="O357" s="1">
        <f t="shared" si="79"/>
        <v>16</v>
      </c>
      <c r="P357" s="1">
        <f t="shared" si="80"/>
        <v>4</v>
      </c>
      <c r="Q357" s="1">
        <f t="shared" si="84"/>
        <v>0.10408318363962968</v>
      </c>
      <c r="R357" s="1">
        <v>0.995</v>
      </c>
      <c r="S357" s="1">
        <v>2.0049999999999999</v>
      </c>
      <c r="T357" s="1">
        <v>7</v>
      </c>
      <c r="U357" s="1">
        <v>3</v>
      </c>
      <c r="V357" s="1">
        <f t="shared" si="81"/>
        <v>0.21268257926612041</v>
      </c>
      <c r="W357" s="1">
        <v>0.82599999999999996</v>
      </c>
      <c r="X357" s="1">
        <v>2.1739999999999999</v>
      </c>
      <c r="Y357" s="1">
        <v>9</v>
      </c>
      <c r="Z357" s="1">
        <v>1</v>
      </c>
      <c r="AA357" s="1">
        <f t="shared" si="82"/>
        <v>4.2216089134212403E-2</v>
      </c>
      <c r="AB357" s="1">
        <v>0.75</v>
      </c>
      <c r="AC357" s="1">
        <v>2.25</v>
      </c>
      <c r="AD357" s="1">
        <v>0</v>
      </c>
      <c r="AE357" s="1">
        <v>0</v>
      </c>
      <c r="AF357" s="1" t="e">
        <f t="shared" si="78"/>
        <v>#DIV/0!</v>
      </c>
      <c r="AH357" s="1">
        <f t="shared" si="86"/>
        <v>7.3059775129215118E-2</v>
      </c>
      <c r="AI357" s="1">
        <f t="shared" si="87"/>
        <v>6.2122856800970967E-2</v>
      </c>
      <c r="AJ357" s="1">
        <f t="shared" si="77"/>
        <v>0</v>
      </c>
      <c r="AK357" s="1">
        <f t="shared" si="88"/>
        <v>5.1327318736756326E-2</v>
      </c>
      <c r="AL357" s="1" t="b">
        <f t="shared" si="89"/>
        <v>0</v>
      </c>
      <c r="AM357" s="1">
        <f t="shared" si="90"/>
        <v>0.24721993698565356</v>
      </c>
      <c r="AN357" s="1" t="b">
        <f t="shared" si="91"/>
        <v>0</v>
      </c>
      <c r="AO357" s="1">
        <v>9.4879999999999995</v>
      </c>
    </row>
    <row r="358" spans="1:41">
      <c r="A358" s="7">
        <v>355</v>
      </c>
      <c r="B358" s="9" t="s">
        <v>90</v>
      </c>
      <c r="C358" s="9" t="s">
        <v>91</v>
      </c>
      <c r="D358" s="9" t="s">
        <v>90</v>
      </c>
      <c r="E358" s="9" t="s">
        <v>91</v>
      </c>
      <c r="F358" s="2" t="b">
        <f t="shared" si="85"/>
        <v>0</v>
      </c>
      <c r="G358" s="2" t="b">
        <f t="shared" si="83"/>
        <v>0</v>
      </c>
      <c r="H358" s="1" t="s">
        <v>298</v>
      </c>
      <c r="M358" s="1">
        <f>PRODUCT(SUM(PRODUCT(R358,overview!$J$9),PRODUCT(W358,overview!$K$9),PRODUCT(AB358,overview!$L$9)),1/SUM(overview!$J$9:$L$9))</f>
        <v>4.6292682926829268E-2</v>
      </c>
      <c r="N358" s="1">
        <f>PRODUCT(SUM(PRODUCT(S358,overview!$J$9),PRODUCT(X358,overview!$K$9),PRODUCT(AC358,overview!$L$9)),1/SUM(overview!$J$9:$L$9))</f>
        <v>2.9537073170731709</v>
      </c>
      <c r="O358" s="1">
        <f t="shared" si="79"/>
        <v>1.7</v>
      </c>
      <c r="P358" s="1">
        <f t="shared" si="80"/>
        <v>2.2999999999999998</v>
      </c>
      <c r="Q358" s="1">
        <f t="shared" si="84"/>
        <v>2.1204293512420737E-2</v>
      </c>
      <c r="R358" s="1">
        <v>0</v>
      </c>
      <c r="S358" s="1">
        <v>3</v>
      </c>
      <c r="T358" s="1">
        <v>0</v>
      </c>
      <c r="U358" s="1">
        <v>0</v>
      </c>
      <c r="V358" s="1" t="e">
        <f t="shared" si="81"/>
        <v>#DIV/0!</v>
      </c>
      <c r="W358" s="1">
        <v>7.2999999999999995E-2</v>
      </c>
      <c r="X358" s="1">
        <v>2.927</v>
      </c>
      <c r="Y358" s="1">
        <v>1.7</v>
      </c>
      <c r="Z358" s="1">
        <v>2.2999999999999998</v>
      </c>
      <c r="AA358" s="1">
        <f t="shared" si="82"/>
        <v>3.3742639522498431E-2</v>
      </c>
      <c r="AB358" s="1">
        <v>0</v>
      </c>
      <c r="AC358" s="1">
        <v>3</v>
      </c>
      <c r="AD358" s="1">
        <v>0</v>
      </c>
      <c r="AE358" s="1">
        <v>0</v>
      </c>
      <c r="AF358" s="1" t="e">
        <f t="shared" si="78"/>
        <v>#DIV/0!</v>
      </c>
      <c r="AH358" s="1">
        <f t="shared" si="86"/>
        <v>8.4373312284279758E-2</v>
      </c>
      <c r="AI358" s="1">
        <f t="shared" si="87"/>
        <v>5.6845302668691693E-2</v>
      </c>
      <c r="AJ358" s="1">
        <f t="shared" si="77"/>
        <v>0</v>
      </c>
      <c r="AK358" s="1">
        <f t="shared" si="88"/>
        <v>0.43042540836410803</v>
      </c>
      <c r="AL358" s="1" t="b">
        <f t="shared" si="89"/>
        <v>0</v>
      </c>
      <c r="AM358" s="1">
        <f t="shared" si="90"/>
        <v>0.14253820955381985</v>
      </c>
      <c r="AN358" s="1" t="b">
        <f t="shared" si="91"/>
        <v>0</v>
      </c>
      <c r="AO358" s="1">
        <v>9.4879999999999995</v>
      </c>
    </row>
    <row r="359" spans="1:41">
      <c r="A359" s="7">
        <v>356</v>
      </c>
      <c r="B359" s="9" t="s">
        <v>89</v>
      </c>
      <c r="C359" s="9" t="s">
        <v>70</v>
      </c>
      <c r="D359" s="9" t="s">
        <v>89</v>
      </c>
      <c r="E359" s="9" t="s">
        <v>70</v>
      </c>
      <c r="F359" s="2" t="b">
        <f t="shared" si="85"/>
        <v>0</v>
      </c>
      <c r="G359" s="2" t="b">
        <f t="shared" si="83"/>
        <v>0</v>
      </c>
      <c r="H359" s="1" t="s">
        <v>298</v>
      </c>
      <c r="M359" s="1">
        <f>PRODUCT(SUM(PRODUCT(R359,overview!$J$9),PRODUCT(W359,overview!$K$9),PRODUCT(AB359,overview!$L$9)),1/SUM(overview!$J$9:$L$9))</f>
        <v>0.9993658536585367</v>
      </c>
      <c r="N359" s="1">
        <f>PRODUCT(SUM(PRODUCT(S359,overview!$J$9),PRODUCT(X359,overview!$K$9),PRODUCT(AC359,overview!$L$9)),1/SUM(overview!$J$9:$L$9))</f>
        <v>2.0006341463414632</v>
      </c>
      <c r="O359" s="1">
        <f t="shared" si="79"/>
        <v>16</v>
      </c>
      <c r="P359" s="1">
        <f t="shared" si="80"/>
        <v>0</v>
      </c>
      <c r="Q359" s="1">
        <f t="shared" si="84"/>
        <v>0</v>
      </c>
      <c r="R359" s="1">
        <v>1</v>
      </c>
      <c r="S359" s="1">
        <v>2</v>
      </c>
      <c r="T359" s="1">
        <v>6</v>
      </c>
      <c r="U359" s="1">
        <v>0</v>
      </c>
      <c r="V359" s="1">
        <f t="shared" si="81"/>
        <v>0</v>
      </c>
      <c r="W359" s="1">
        <v>0.999</v>
      </c>
      <c r="X359" s="1">
        <v>2.0009999999999999</v>
      </c>
      <c r="Y359" s="1">
        <v>10</v>
      </c>
      <c r="Z359" s="1">
        <v>0</v>
      </c>
      <c r="AA359" s="1">
        <f t="shared" si="82"/>
        <v>0</v>
      </c>
      <c r="AB359" s="1">
        <v>1</v>
      </c>
      <c r="AC359" s="1">
        <v>2</v>
      </c>
      <c r="AD359" s="1">
        <v>0</v>
      </c>
      <c r="AE359" s="1">
        <v>0</v>
      </c>
      <c r="AF359" s="1" t="e">
        <f t="shared" si="78"/>
        <v>#DIV/0!</v>
      </c>
      <c r="AH359" s="1">
        <f t="shared" si="86"/>
        <v>4.037779791813504E-2</v>
      </c>
      <c r="AI359" s="1">
        <f t="shared" si="87"/>
        <v>3.8729435000945521E-2</v>
      </c>
      <c r="AJ359" s="1">
        <f t="shared" si="77"/>
        <v>0</v>
      </c>
      <c r="AK359" s="1">
        <f t="shared" si="88"/>
        <v>1.1243965414783619</v>
      </c>
      <c r="AL359" s="1" t="b">
        <f t="shared" si="89"/>
        <v>0</v>
      </c>
      <c r="AM359" s="1">
        <f t="shared" si="90"/>
        <v>4.0762779671001365E-2</v>
      </c>
      <c r="AN359" s="1" t="b">
        <f t="shared" si="91"/>
        <v>0</v>
      </c>
      <c r="AO359" s="1">
        <v>9.4879999999999995</v>
      </c>
    </row>
    <row r="360" spans="1:41">
      <c r="A360" s="7">
        <v>357</v>
      </c>
      <c r="B360" s="9" t="s">
        <v>56</v>
      </c>
      <c r="C360" s="9" t="s">
        <v>31</v>
      </c>
      <c r="D360" s="9" t="s">
        <v>30</v>
      </c>
      <c r="E360" s="9" t="s">
        <v>31</v>
      </c>
      <c r="F360" s="2" t="b">
        <f t="shared" si="85"/>
        <v>0</v>
      </c>
      <c r="G360" s="2" t="b">
        <f t="shared" si="83"/>
        <v>0</v>
      </c>
      <c r="H360" s="1" t="s">
        <v>298</v>
      </c>
      <c r="M360" s="1">
        <f>PRODUCT(SUM(PRODUCT(R360,overview!$J$9),PRODUCT(W360,overview!$K$9),PRODUCT(AB360,overview!$L$9)),1/SUM(overview!$J$9:$L$9))</f>
        <v>1.0040487804878049</v>
      </c>
      <c r="N360" s="1">
        <f>PRODUCT(SUM(PRODUCT(S360,overview!$J$9),PRODUCT(X360,overview!$K$9),PRODUCT(AC360,overview!$L$9)),1/SUM(overview!$J$9:$L$9))</f>
        <v>1.9959512195121953</v>
      </c>
      <c r="O360" s="1">
        <f t="shared" si="79"/>
        <v>19</v>
      </c>
      <c r="P360" s="1">
        <f t="shared" si="80"/>
        <v>3</v>
      </c>
      <c r="Q360" s="1">
        <f t="shared" si="84"/>
        <v>7.9427801853045252E-2</v>
      </c>
      <c r="R360" s="1">
        <v>1.01</v>
      </c>
      <c r="S360" s="1">
        <v>1.99</v>
      </c>
      <c r="T360" s="1">
        <v>8</v>
      </c>
      <c r="U360" s="1">
        <v>2</v>
      </c>
      <c r="V360" s="1">
        <f t="shared" si="81"/>
        <v>0.12688442211055276</v>
      </c>
      <c r="W360" s="1">
        <v>1.0009999999999999</v>
      </c>
      <c r="X360" s="1">
        <v>1.9990000000000001</v>
      </c>
      <c r="Y360" s="1">
        <v>10</v>
      </c>
      <c r="Z360" s="1">
        <v>1</v>
      </c>
      <c r="AA360" s="1">
        <f t="shared" si="82"/>
        <v>5.0075037518759372E-2</v>
      </c>
      <c r="AB360" s="1">
        <v>1</v>
      </c>
      <c r="AC360" s="1">
        <v>2</v>
      </c>
      <c r="AD360" s="1">
        <v>1</v>
      </c>
      <c r="AE360" s="1">
        <v>0</v>
      </c>
      <c r="AF360" s="1">
        <f t="shared" si="78"/>
        <v>0</v>
      </c>
      <c r="AH360" s="1">
        <f t="shared" si="86"/>
        <v>3.3766879801132139E-2</v>
      </c>
      <c r="AI360" s="1">
        <f t="shared" si="87"/>
        <v>3.9488835687238565E-2</v>
      </c>
      <c r="AJ360" s="1">
        <f t="shared" si="77"/>
        <v>0</v>
      </c>
      <c r="AK360" s="1">
        <f t="shared" si="88"/>
        <v>0.96212557539948462</v>
      </c>
      <c r="AL360" s="1" t="b">
        <f t="shared" si="89"/>
        <v>0</v>
      </c>
      <c r="AM360" s="1">
        <f t="shared" si="90"/>
        <v>6.5783277063281118E-2</v>
      </c>
      <c r="AN360" s="1" t="b">
        <f t="shared" si="91"/>
        <v>0</v>
      </c>
      <c r="AO360" s="1">
        <v>9.4879999999999995</v>
      </c>
    </row>
    <row r="361" spans="1:41">
      <c r="A361" s="7">
        <v>358</v>
      </c>
      <c r="B361" s="9" t="s">
        <v>98</v>
      </c>
      <c r="C361" s="9" t="s">
        <v>50</v>
      </c>
      <c r="D361" s="9" t="s">
        <v>98</v>
      </c>
      <c r="E361" s="9" t="s">
        <v>50</v>
      </c>
      <c r="F361" s="2" t="b">
        <f t="shared" si="85"/>
        <v>0</v>
      </c>
      <c r="G361" s="2" t="b">
        <f t="shared" si="83"/>
        <v>0</v>
      </c>
      <c r="H361" s="1" t="s">
        <v>298</v>
      </c>
      <c r="M361" s="1">
        <f>PRODUCT(SUM(PRODUCT(R361,overview!$J$9),PRODUCT(W361,overview!$K$9),PRODUCT(AB361,overview!$L$9)),1/SUM(overview!$J$9:$L$9))</f>
        <v>0.33363414634146343</v>
      </c>
      <c r="N361" s="1">
        <f>PRODUCT(SUM(PRODUCT(S361,overview!$J$9),PRODUCT(X361,overview!$K$9),PRODUCT(AC361,overview!$L$9)),1/SUM(overview!$J$9:$L$9))</f>
        <v>2.6663658536585366</v>
      </c>
      <c r="O361" s="1">
        <f t="shared" si="79"/>
        <v>7</v>
      </c>
      <c r="P361" s="1">
        <f t="shared" si="80"/>
        <v>0</v>
      </c>
      <c r="Q361" s="1">
        <f t="shared" si="84"/>
        <v>0</v>
      </c>
      <c r="R361" s="1">
        <v>0.33300000000000002</v>
      </c>
      <c r="S361" s="1">
        <v>2.6669999999999998</v>
      </c>
      <c r="T361" s="1">
        <v>4</v>
      </c>
      <c r="U361" s="1">
        <v>0</v>
      </c>
      <c r="V361" s="1">
        <f t="shared" si="81"/>
        <v>0</v>
      </c>
      <c r="W361" s="1">
        <v>0.33400000000000002</v>
      </c>
      <c r="X361" s="1">
        <v>2.6659999999999999</v>
      </c>
      <c r="Y361" s="1">
        <v>3</v>
      </c>
      <c r="Z361" s="1">
        <v>0</v>
      </c>
      <c r="AA361" s="1">
        <f t="shared" si="82"/>
        <v>0</v>
      </c>
      <c r="AB361" s="1">
        <v>0.33300000000000002</v>
      </c>
      <c r="AC361" s="1">
        <v>2.6669999999999998</v>
      </c>
      <c r="AD361" s="1">
        <v>0</v>
      </c>
      <c r="AE361" s="1">
        <v>0</v>
      </c>
      <c r="AF361" s="1" t="e">
        <f t="shared" si="78"/>
        <v>#DIV/0!</v>
      </c>
      <c r="AH361" s="1">
        <f t="shared" si="86"/>
        <v>3.6119076246038058E-2</v>
      </c>
      <c r="AI361" s="1">
        <f t="shared" si="87"/>
        <v>2.769287813782564E-2</v>
      </c>
      <c r="AJ361" s="1">
        <f t="shared" si="77"/>
        <v>0</v>
      </c>
      <c r="AK361" s="1">
        <f t="shared" si="88"/>
        <v>0.91220332104076118</v>
      </c>
      <c r="AL361" s="1" t="b">
        <f t="shared" si="89"/>
        <v>0</v>
      </c>
      <c r="AM361" s="1">
        <f t="shared" si="90"/>
        <v>1.3852341594927597E-2</v>
      </c>
      <c r="AN361" s="1" t="b">
        <f t="shared" si="91"/>
        <v>0</v>
      </c>
      <c r="AO361" s="1">
        <v>9.4879999999999995</v>
      </c>
    </row>
    <row r="362" spans="1:41">
      <c r="A362" s="7">
        <v>359</v>
      </c>
      <c r="B362" s="9" t="s">
        <v>49</v>
      </c>
      <c r="C362" s="9" t="s">
        <v>50</v>
      </c>
      <c r="D362" s="9" t="s">
        <v>49</v>
      </c>
      <c r="E362" s="9" t="s">
        <v>50</v>
      </c>
      <c r="F362" s="2" t="b">
        <f t="shared" si="85"/>
        <v>0</v>
      </c>
      <c r="G362" s="2" t="b">
        <f t="shared" si="83"/>
        <v>0</v>
      </c>
      <c r="H362" s="1" t="s">
        <v>298</v>
      </c>
      <c r="M362" s="1">
        <f>PRODUCT(SUM(PRODUCT(R362,overview!$J$9),PRODUCT(W362,overview!$K$9),PRODUCT(AB362,overview!$L$9)),1/SUM(overview!$J$9:$L$9))</f>
        <v>0.33300000000000002</v>
      </c>
      <c r="N362" s="1">
        <f>PRODUCT(SUM(PRODUCT(S362,overview!$J$9),PRODUCT(X362,overview!$K$9),PRODUCT(AC362,overview!$L$9)),1/SUM(overview!$J$9:$L$9))</f>
        <v>2.6669999999999998</v>
      </c>
      <c r="O362" s="1">
        <f t="shared" si="79"/>
        <v>7</v>
      </c>
      <c r="P362" s="1">
        <f t="shared" si="80"/>
        <v>0</v>
      </c>
      <c r="Q362" s="1">
        <f t="shared" si="84"/>
        <v>0</v>
      </c>
      <c r="R362" s="1">
        <v>0.33300000000000002</v>
      </c>
      <c r="S362" s="1">
        <v>2.6669999999999998</v>
      </c>
      <c r="T362" s="1">
        <v>2</v>
      </c>
      <c r="U362" s="1">
        <v>0</v>
      </c>
      <c r="V362" s="1">
        <f t="shared" si="81"/>
        <v>0</v>
      </c>
      <c r="W362" s="1">
        <v>0.33300000000000002</v>
      </c>
      <c r="X362" s="1">
        <v>2.6669999999999998</v>
      </c>
      <c r="Y362" s="1">
        <v>5</v>
      </c>
      <c r="Z362" s="1">
        <v>0</v>
      </c>
      <c r="AA362" s="1">
        <f t="shared" si="82"/>
        <v>0</v>
      </c>
      <c r="AB362" s="1">
        <v>0.33300000000000002</v>
      </c>
      <c r="AC362" s="1">
        <v>2.6669999999999998</v>
      </c>
      <c r="AD362" s="1">
        <v>0</v>
      </c>
      <c r="AE362" s="1">
        <v>0</v>
      </c>
      <c r="AF362" s="1" t="e">
        <f t="shared" si="78"/>
        <v>#DIV/0!</v>
      </c>
      <c r="AH362" s="1">
        <f t="shared" si="86"/>
        <v>4.8103761404486245E-2</v>
      </c>
      <c r="AI362" s="1">
        <f t="shared" si="87"/>
        <v>2.9668663585195525E-2</v>
      </c>
      <c r="AJ362" s="1">
        <f t="shared" si="77"/>
        <v>0</v>
      </c>
      <c r="AK362" s="1">
        <f t="shared" si="88"/>
        <v>1.0279397378794166</v>
      </c>
      <c r="AL362" s="1" t="b">
        <f t="shared" si="89"/>
        <v>0</v>
      </c>
      <c r="AM362" s="1">
        <f t="shared" si="90"/>
        <v>4.9004936598944001E-3</v>
      </c>
      <c r="AN362" s="1" t="b">
        <f t="shared" si="91"/>
        <v>0</v>
      </c>
      <c r="AO362" s="1">
        <v>9.4879999999999995</v>
      </c>
    </row>
    <row r="363" spans="1:41">
      <c r="A363" s="7">
        <v>360</v>
      </c>
      <c r="B363" s="9" t="s">
        <v>58</v>
      </c>
      <c r="C363" s="9" t="s">
        <v>59</v>
      </c>
      <c r="D363" s="9" t="s">
        <v>58</v>
      </c>
      <c r="E363" s="9" t="s">
        <v>59</v>
      </c>
      <c r="F363" s="2" t="b">
        <f t="shared" si="85"/>
        <v>0</v>
      </c>
      <c r="G363" s="2" t="b">
        <f t="shared" si="83"/>
        <v>0</v>
      </c>
      <c r="H363" s="1" t="s">
        <v>298</v>
      </c>
      <c r="M363" s="1">
        <f>PRODUCT(SUM(PRODUCT(R363,overview!$J$9),PRODUCT(W363,overview!$K$9),PRODUCT(AB363,overview!$L$9)),1/SUM(overview!$J$9:$L$9))</f>
        <v>0.375</v>
      </c>
      <c r="N363" s="1">
        <f>PRODUCT(SUM(PRODUCT(S363,overview!$J$9),PRODUCT(X363,overview!$K$9),PRODUCT(AC363,overview!$L$9)),1/SUM(overview!$J$9:$L$9))</f>
        <v>2.625</v>
      </c>
      <c r="O363" s="1">
        <f t="shared" si="79"/>
        <v>2</v>
      </c>
      <c r="P363" s="1">
        <f t="shared" si="80"/>
        <v>0</v>
      </c>
      <c r="Q363" s="1">
        <f t="shared" si="84"/>
        <v>0</v>
      </c>
      <c r="R363" s="1">
        <v>0.375</v>
      </c>
      <c r="S363" s="1">
        <v>2.625</v>
      </c>
      <c r="T363" s="1">
        <v>0</v>
      </c>
      <c r="U363" s="1">
        <v>0</v>
      </c>
      <c r="V363" s="1" t="e">
        <f t="shared" si="81"/>
        <v>#DIV/0!</v>
      </c>
      <c r="W363" s="1">
        <v>0.375</v>
      </c>
      <c r="X363" s="1">
        <v>2.625</v>
      </c>
      <c r="Y363" s="1">
        <v>2</v>
      </c>
      <c r="Z363" s="1">
        <v>0</v>
      </c>
      <c r="AA363" s="1">
        <f t="shared" si="82"/>
        <v>0</v>
      </c>
      <c r="AB363" s="1">
        <v>0.375</v>
      </c>
      <c r="AC363" s="1">
        <v>2.625</v>
      </c>
      <c r="AD363" s="1">
        <v>0</v>
      </c>
      <c r="AE363" s="1">
        <v>0</v>
      </c>
      <c r="AF363" s="1" t="e">
        <f t="shared" si="78"/>
        <v>#DIV/0!</v>
      </c>
      <c r="AH363" s="1">
        <f t="shared" si="86"/>
        <v>4.6555276857820155E-2</v>
      </c>
      <c r="AI363" s="1">
        <f t="shared" si="87"/>
        <v>4.6860851796946996E-2</v>
      </c>
      <c r="AJ363" s="1">
        <f t="shared" si="77"/>
        <v>0</v>
      </c>
      <c r="AK363" s="1">
        <f t="shared" si="88"/>
        <v>1.0778205605671733</v>
      </c>
      <c r="AL363" s="1" t="b">
        <f t="shared" si="89"/>
        <v>0</v>
      </c>
      <c r="AM363" s="1">
        <f t="shared" si="90"/>
        <v>8.5788067804681012E-3</v>
      </c>
      <c r="AN363" s="1" t="b">
        <f t="shared" si="91"/>
        <v>0</v>
      </c>
      <c r="AO363" s="1">
        <v>9.4879999999999995</v>
      </c>
    </row>
    <row r="364" spans="1:41">
      <c r="A364" s="7">
        <v>361</v>
      </c>
      <c r="B364" s="9" t="s">
        <v>60</v>
      </c>
      <c r="C364" s="9" t="s">
        <v>61</v>
      </c>
      <c r="D364" s="9" t="s">
        <v>60</v>
      </c>
      <c r="E364" s="9" t="s">
        <v>61</v>
      </c>
      <c r="F364" s="2" t="b">
        <f t="shared" si="85"/>
        <v>0</v>
      </c>
      <c r="G364" s="2" t="b">
        <f t="shared" si="83"/>
        <v>0</v>
      </c>
      <c r="H364" s="1" t="s">
        <v>298</v>
      </c>
      <c r="M364" s="1">
        <f>PRODUCT(SUM(PRODUCT(R364,overview!$J$9),PRODUCT(W364,overview!$K$9),PRODUCT(AB364,overview!$L$9)),1/SUM(overview!$J$9:$L$9))</f>
        <v>0.99429268292682926</v>
      </c>
      <c r="N364" s="1">
        <f>PRODUCT(SUM(PRODUCT(S364,overview!$J$9),PRODUCT(X364,overview!$K$9),PRODUCT(AC364,overview!$L$9)),1/SUM(overview!$J$9:$L$9))</f>
        <v>2.0057073170731705</v>
      </c>
      <c r="O364" s="1">
        <f t="shared" si="79"/>
        <v>15</v>
      </c>
      <c r="P364" s="1">
        <f t="shared" si="80"/>
        <v>4</v>
      </c>
      <c r="Q364" s="1">
        <f t="shared" si="84"/>
        <v>0.13219511799661132</v>
      </c>
      <c r="R364" s="1">
        <v>1</v>
      </c>
      <c r="S364" s="1">
        <v>2</v>
      </c>
      <c r="T364" s="1">
        <v>8</v>
      </c>
      <c r="U364" s="1">
        <v>0</v>
      </c>
      <c r="V364" s="1">
        <f t="shared" si="81"/>
        <v>0</v>
      </c>
      <c r="W364" s="1">
        <v>0.99099999999999999</v>
      </c>
      <c r="X364" s="1">
        <v>2.0089999999999999</v>
      </c>
      <c r="Y364" s="1">
        <v>7</v>
      </c>
      <c r="Z364" s="1">
        <v>4</v>
      </c>
      <c r="AA364" s="1">
        <f t="shared" si="82"/>
        <v>0.28187442224276471</v>
      </c>
      <c r="AB364" s="1">
        <v>1</v>
      </c>
      <c r="AC364" s="1">
        <v>2</v>
      </c>
      <c r="AD364" s="1">
        <v>0</v>
      </c>
      <c r="AE364" s="1">
        <v>0</v>
      </c>
      <c r="AF364" s="1" t="e">
        <f t="shared" si="78"/>
        <v>#DIV/0!</v>
      </c>
      <c r="AH364" s="1">
        <f t="shared" si="86"/>
        <v>5.5237899082762047E-2</v>
      </c>
      <c r="AI364" s="1">
        <f t="shared" si="87"/>
        <v>6.1876718368676614E-2</v>
      </c>
      <c r="AJ364" s="1">
        <f t="shared" si="77"/>
        <v>0</v>
      </c>
      <c r="AK364" s="1">
        <f t="shared" si="88"/>
        <v>1.3474946902622957</v>
      </c>
      <c r="AL364" s="1" t="b">
        <f t="shared" si="89"/>
        <v>0</v>
      </c>
      <c r="AM364" s="1">
        <f t="shared" si="90"/>
        <v>3.5985757376614233E-5</v>
      </c>
      <c r="AN364" s="1" t="b">
        <f t="shared" si="91"/>
        <v>0</v>
      </c>
      <c r="AO364" s="1">
        <v>9.4879999999999995</v>
      </c>
    </row>
    <row r="365" spans="1:41">
      <c r="A365" s="7">
        <v>362</v>
      </c>
      <c r="B365" s="9" t="s">
        <v>98</v>
      </c>
      <c r="C365" s="9" t="s">
        <v>50</v>
      </c>
      <c r="D365" s="9" t="s">
        <v>49</v>
      </c>
      <c r="E365" s="9" t="s">
        <v>50</v>
      </c>
      <c r="F365" s="2" t="b">
        <f t="shared" si="85"/>
        <v>0</v>
      </c>
      <c r="G365" s="2" t="b">
        <f t="shared" si="83"/>
        <v>0</v>
      </c>
      <c r="H365" s="1" t="s">
        <v>298</v>
      </c>
      <c r="M365" s="1">
        <f>PRODUCT(SUM(PRODUCT(R365,overview!$J$9),PRODUCT(W365,overview!$K$9),PRODUCT(AB365,overview!$L$9)),1/SUM(overview!$J$9:$L$9))</f>
        <v>0.33300000000000002</v>
      </c>
      <c r="N365" s="1">
        <f>PRODUCT(SUM(PRODUCT(S365,overview!$J$9),PRODUCT(X365,overview!$K$9),PRODUCT(AC365,overview!$L$9)),1/SUM(overview!$J$9:$L$9))</f>
        <v>2.6669999999999998</v>
      </c>
      <c r="O365" s="1">
        <f t="shared" si="79"/>
        <v>8</v>
      </c>
      <c r="P365" s="1">
        <f t="shared" si="80"/>
        <v>0</v>
      </c>
      <c r="Q365" s="1">
        <f t="shared" si="84"/>
        <v>0</v>
      </c>
      <c r="R365" s="1">
        <v>0.33300000000000002</v>
      </c>
      <c r="S365" s="1">
        <v>2.6669999999999998</v>
      </c>
      <c r="T365" s="1">
        <v>3</v>
      </c>
      <c r="U365" s="1">
        <v>0</v>
      </c>
      <c r="V365" s="1">
        <f t="shared" si="81"/>
        <v>0</v>
      </c>
      <c r="W365" s="1">
        <v>0.33300000000000002</v>
      </c>
      <c r="X365" s="1">
        <v>2.6669999999999998</v>
      </c>
      <c r="Y365" s="1">
        <v>4</v>
      </c>
      <c r="Z365" s="1">
        <v>0</v>
      </c>
      <c r="AA365" s="1">
        <f t="shared" si="82"/>
        <v>0</v>
      </c>
      <c r="AB365" s="1">
        <v>0.33300000000000002</v>
      </c>
      <c r="AC365" s="1">
        <v>2.6669999999999998</v>
      </c>
      <c r="AD365" s="1">
        <v>1</v>
      </c>
      <c r="AE365" s="1">
        <v>0</v>
      </c>
      <c r="AF365" s="1">
        <f t="shared" si="78"/>
        <v>0</v>
      </c>
      <c r="AH365" s="1">
        <f t="shared" si="86"/>
        <v>4.8779754023736813E-2</v>
      </c>
      <c r="AI365" s="1">
        <f t="shared" si="87"/>
        <v>4.9465000224789835E-2</v>
      </c>
      <c r="AJ365" s="1">
        <f t="shared" si="77"/>
        <v>0</v>
      </c>
      <c r="AK365" s="1">
        <f t="shared" si="88"/>
        <v>2.8203840020713949E-2</v>
      </c>
      <c r="AL365" s="1" t="b">
        <f t="shared" si="89"/>
        <v>0</v>
      </c>
      <c r="AM365" s="1">
        <f t="shared" si="90"/>
        <v>1.5892908321011232E-3</v>
      </c>
      <c r="AN365" s="1" t="b">
        <f t="shared" si="91"/>
        <v>0</v>
      </c>
      <c r="AO365" s="1">
        <v>9.4879999999999995</v>
      </c>
    </row>
    <row r="366" spans="1:41">
      <c r="A366" s="7">
        <v>363</v>
      </c>
      <c r="B366" s="9" t="s">
        <v>89</v>
      </c>
      <c r="C366" s="9" t="s">
        <v>70</v>
      </c>
      <c r="D366" s="9" t="s">
        <v>89</v>
      </c>
      <c r="E366" s="9" t="s">
        <v>70</v>
      </c>
      <c r="F366" s="2" t="b">
        <f t="shared" si="85"/>
        <v>0</v>
      </c>
      <c r="G366" s="2" t="b">
        <f t="shared" si="83"/>
        <v>0</v>
      </c>
      <c r="H366" s="1" t="s">
        <v>298</v>
      </c>
      <c r="M366" s="1">
        <f>PRODUCT(SUM(PRODUCT(R366,overview!$J$9),PRODUCT(W366,overview!$K$9),PRODUCT(AB366,overview!$L$9)),1/SUM(overview!$J$9:$L$9))</f>
        <v>0.9993658536585367</v>
      </c>
      <c r="N366" s="1">
        <f>PRODUCT(SUM(PRODUCT(S366,overview!$J$9),PRODUCT(X366,overview!$K$9),PRODUCT(AC366,overview!$L$9)),1/SUM(overview!$J$9:$L$9))</f>
        <v>2.0006341463414632</v>
      </c>
      <c r="O366" s="1">
        <f t="shared" si="79"/>
        <v>23</v>
      </c>
      <c r="P366" s="1">
        <f t="shared" si="80"/>
        <v>0</v>
      </c>
      <c r="Q366" s="1">
        <f t="shared" si="84"/>
        <v>0</v>
      </c>
      <c r="R366" s="1">
        <v>1</v>
      </c>
      <c r="S366" s="1">
        <v>2</v>
      </c>
      <c r="T366" s="1">
        <v>8</v>
      </c>
      <c r="U366" s="1">
        <v>0</v>
      </c>
      <c r="V366" s="1">
        <f t="shared" si="81"/>
        <v>0</v>
      </c>
      <c r="W366" s="1">
        <v>0.999</v>
      </c>
      <c r="X366" s="1">
        <v>2.0009999999999999</v>
      </c>
      <c r="Y366" s="1">
        <v>15</v>
      </c>
      <c r="Z366" s="1">
        <v>0</v>
      </c>
      <c r="AA366" s="1">
        <f t="shared" si="82"/>
        <v>0</v>
      </c>
      <c r="AB366" s="1">
        <v>1</v>
      </c>
      <c r="AC366" s="1">
        <v>2</v>
      </c>
      <c r="AD366" s="1">
        <v>0</v>
      </c>
      <c r="AE366" s="1">
        <v>0</v>
      </c>
      <c r="AF366" s="1" t="e">
        <f t="shared" si="78"/>
        <v>#DIV/0!</v>
      </c>
      <c r="AH366" s="1">
        <f t="shared" si="86"/>
        <v>6.9429542594623389E-2</v>
      </c>
      <c r="AI366" s="1">
        <f t="shared" si="87"/>
        <v>8.1627704076850188E-2</v>
      </c>
      <c r="AJ366" s="1">
        <f t="shared" si="77"/>
        <v>0</v>
      </c>
      <c r="AK366" s="1">
        <f t="shared" si="88"/>
        <v>0.69417900222021023</v>
      </c>
      <c r="AL366" s="1" t="b">
        <f t="shared" si="89"/>
        <v>0</v>
      </c>
      <c r="AM366" s="1">
        <f t="shared" si="90"/>
        <v>7.8483522695877665E-4</v>
      </c>
      <c r="AN366" s="1" t="b">
        <f t="shared" si="91"/>
        <v>0</v>
      </c>
      <c r="AO366" s="1">
        <v>9.4879999999999995</v>
      </c>
    </row>
    <row r="367" spans="1:41">
      <c r="A367" s="7">
        <v>364</v>
      </c>
      <c r="B367" s="9" t="s">
        <v>32</v>
      </c>
      <c r="C367" s="9" t="s">
        <v>33</v>
      </c>
      <c r="D367" s="9" t="s">
        <v>32</v>
      </c>
      <c r="E367" s="9" t="s">
        <v>33</v>
      </c>
      <c r="F367" s="2" t="b">
        <f t="shared" si="85"/>
        <v>0</v>
      </c>
      <c r="G367" s="2" t="b">
        <f t="shared" si="83"/>
        <v>0</v>
      </c>
      <c r="H367" s="1" t="s">
        <v>298</v>
      </c>
      <c r="M367" s="1">
        <f>PRODUCT(SUM(PRODUCT(R367,overview!$J$9),PRODUCT(W367,overview!$K$9),PRODUCT(AB367,overview!$L$9)),1/SUM(overview!$J$9:$L$9))</f>
        <v>1.0012682926829268</v>
      </c>
      <c r="N367" s="1">
        <f>PRODUCT(SUM(PRODUCT(S367,overview!$J$9),PRODUCT(X367,overview!$K$9),PRODUCT(AC367,overview!$L$9)),1/SUM(overview!$J$9:$L$9))</f>
        <v>1.9987317073170734</v>
      </c>
      <c r="O367" s="1">
        <f t="shared" si="79"/>
        <v>12</v>
      </c>
      <c r="P367" s="1">
        <f t="shared" si="80"/>
        <v>1</v>
      </c>
      <c r="Q367" s="1">
        <f t="shared" si="84"/>
        <v>4.1745985258944691E-2</v>
      </c>
      <c r="R367" s="1">
        <v>1</v>
      </c>
      <c r="S367" s="1">
        <v>2</v>
      </c>
      <c r="T367" s="1">
        <v>6</v>
      </c>
      <c r="U367" s="1">
        <v>0</v>
      </c>
      <c r="V367" s="1">
        <f t="shared" si="81"/>
        <v>0</v>
      </c>
      <c r="W367" s="1">
        <v>1.002</v>
      </c>
      <c r="X367" s="1">
        <v>1.998</v>
      </c>
      <c r="Y367" s="1">
        <v>6</v>
      </c>
      <c r="Z367" s="1">
        <v>1</v>
      </c>
      <c r="AA367" s="1">
        <f t="shared" si="82"/>
        <v>8.3583583583583587E-2</v>
      </c>
      <c r="AB367" s="1">
        <v>1</v>
      </c>
      <c r="AC367" s="1">
        <v>2</v>
      </c>
      <c r="AD367" s="1">
        <v>0</v>
      </c>
      <c r="AE367" s="1">
        <v>0</v>
      </c>
      <c r="AF367" s="1" t="e">
        <f t="shared" si="78"/>
        <v>#DIV/0!</v>
      </c>
      <c r="AH367" s="1">
        <f t="shared" si="86"/>
        <v>0.10425786172827958</v>
      </c>
      <c r="AI367" s="1">
        <f t="shared" si="87"/>
        <v>9.4742513106755896E-2</v>
      </c>
      <c r="AJ367" s="1">
        <f t="shared" si="77"/>
        <v>0.29113032591259441</v>
      </c>
      <c r="AK367" s="1">
        <f t="shared" si="88"/>
        <v>7.1862607265859948</v>
      </c>
      <c r="AL367" s="1" t="b">
        <f t="shared" si="89"/>
        <v>0</v>
      </c>
      <c r="AM367" s="1">
        <f t="shared" si="90"/>
        <v>8.7729075800981504E-4</v>
      </c>
      <c r="AN367" s="1" t="b">
        <f t="shared" si="91"/>
        <v>0</v>
      </c>
      <c r="AO367" s="1">
        <v>9.4879999999999995</v>
      </c>
    </row>
    <row r="368" spans="1:41">
      <c r="A368" s="7">
        <v>365</v>
      </c>
      <c r="B368" s="9" t="s">
        <v>28</v>
      </c>
      <c r="C368" s="9" t="s">
        <v>29</v>
      </c>
      <c r="D368" s="9" t="s">
        <v>28</v>
      </c>
      <c r="E368" s="9" t="s">
        <v>29</v>
      </c>
      <c r="F368" s="2" t="b">
        <f t="shared" si="85"/>
        <v>0</v>
      </c>
      <c r="G368" s="2" t="b">
        <f t="shared" si="83"/>
        <v>0</v>
      </c>
      <c r="H368" s="1" t="s">
        <v>298</v>
      </c>
      <c r="M368" s="1">
        <f>PRODUCT(SUM(PRODUCT(R368,overview!$J$9),PRODUCT(W368,overview!$K$9),PRODUCT(AB368,overview!$L$9)),1/SUM(overview!$J$9:$L$9))</f>
        <v>0.75163414634146342</v>
      </c>
      <c r="N368" s="1">
        <f>PRODUCT(SUM(PRODUCT(S368,overview!$J$9),PRODUCT(X368,overview!$K$9),PRODUCT(AC368,overview!$L$9)),1/SUM(overview!$J$9:$L$9))</f>
        <v>2.2483658536585365</v>
      </c>
      <c r="O368" s="1">
        <f t="shared" si="79"/>
        <v>9</v>
      </c>
      <c r="P368" s="1">
        <f t="shared" si="80"/>
        <v>7</v>
      </c>
      <c r="Q368" s="1">
        <f t="shared" si="84"/>
        <v>0.26001299347794904</v>
      </c>
      <c r="R368" s="1">
        <v>0.69199999999999995</v>
      </c>
      <c r="S368" s="1">
        <v>2.3079999999999998</v>
      </c>
      <c r="T368" s="1">
        <v>1</v>
      </c>
      <c r="U368" s="1">
        <v>3</v>
      </c>
      <c r="V368" s="1">
        <f t="shared" si="81"/>
        <v>0.89948006932409019</v>
      </c>
      <c r="W368" s="1">
        <v>0.78700000000000003</v>
      </c>
      <c r="X368" s="1">
        <v>2.2130000000000001</v>
      </c>
      <c r="Y368" s="1">
        <v>8</v>
      </c>
      <c r="Z368" s="1">
        <v>4</v>
      </c>
      <c r="AA368" s="1">
        <f t="shared" si="82"/>
        <v>0.17781292363307727</v>
      </c>
      <c r="AB368" s="1">
        <v>0.66700000000000004</v>
      </c>
      <c r="AC368" s="1">
        <v>2.3330000000000002</v>
      </c>
      <c r="AD368" s="1">
        <v>0</v>
      </c>
      <c r="AE368" s="1">
        <v>0</v>
      </c>
      <c r="AF368" s="1" t="e">
        <f t="shared" si="78"/>
        <v>#DIV/0!</v>
      </c>
      <c r="AH368" s="1">
        <f t="shared" si="86"/>
        <v>0.1138477256834674</v>
      </c>
      <c r="AI368" s="1">
        <f t="shared" si="87"/>
        <v>9.6079238821821025E-2</v>
      </c>
      <c r="AJ368" s="1">
        <f t="shared" si="77"/>
        <v>0.32349402422395124</v>
      </c>
      <c r="AK368" s="1">
        <f>(((SUM(AJ366:AJ370))-(SUM(AI366:AI370)))^2)/(AVERAGE(AI366:AI370))</f>
        <v>13.369923094423893</v>
      </c>
      <c r="AL368" s="1" t="b">
        <f t="shared" si="89"/>
        <v>1</v>
      </c>
      <c r="AM368" s="1">
        <f t="shared" si="90"/>
        <v>1.4171106333006321E-3</v>
      </c>
      <c r="AN368" s="1" t="b">
        <f t="shared" si="91"/>
        <v>0</v>
      </c>
      <c r="AO368" s="1">
        <v>9.4879999999999995</v>
      </c>
    </row>
    <row r="369" spans="1:41">
      <c r="A369" s="7">
        <v>366</v>
      </c>
      <c r="B369" s="9" t="s">
        <v>47</v>
      </c>
      <c r="C369" s="9" t="s">
        <v>48</v>
      </c>
      <c r="D369" s="9" t="s">
        <v>47</v>
      </c>
      <c r="E369" s="9" t="s">
        <v>48</v>
      </c>
      <c r="F369" s="2" t="b">
        <f t="shared" si="85"/>
        <v>0</v>
      </c>
      <c r="G369" s="2" t="b">
        <f t="shared" si="83"/>
        <v>0</v>
      </c>
      <c r="H369" s="1" t="s">
        <v>298</v>
      </c>
      <c r="M369" s="1">
        <f>PRODUCT(SUM(PRODUCT(R369,overview!$J$9),PRODUCT(W369,overview!$K$9),PRODUCT(AB369,overview!$L$9)),1/SUM(overview!$J$9:$L$9))</f>
        <v>0.95729268292682923</v>
      </c>
      <c r="N369" s="1">
        <f>PRODUCT(SUM(PRODUCT(S369,overview!$J$9),PRODUCT(X369,overview!$K$9),PRODUCT(AC369,overview!$L$9)),1/SUM(overview!$J$9:$L$9))</f>
        <v>2.0427073170731709</v>
      </c>
      <c r="O369" s="1">
        <f t="shared" si="79"/>
        <v>19.5</v>
      </c>
      <c r="P369" s="1">
        <f t="shared" si="80"/>
        <v>4.5</v>
      </c>
      <c r="Q369" s="1">
        <f t="shared" si="84"/>
        <v>0.10814750317562222</v>
      </c>
      <c r="R369" s="1">
        <v>0.96499999999999997</v>
      </c>
      <c r="S369" s="1">
        <v>2.0350000000000001</v>
      </c>
      <c r="T369" s="1">
        <v>9</v>
      </c>
      <c r="U369" s="1">
        <v>3</v>
      </c>
      <c r="V369" s="1">
        <f t="shared" si="81"/>
        <v>0.15806715806715804</v>
      </c>
      <c r="W369" s="1">
        <v>0.95699999999999996</v>
      </c>
      <c r="X369" s="1">
        <v>2.0430000000000001</v>
      </c>
      <c r="Y369" s="1">
        <v>10.5</v>
      </c>
      <c r="Z369" s="1">
        <v>1.5</v>
      </c>
      <c r="AA369" s="1">
        <f t="shared" si="82"/>
        <v>6.6918397314873077E-2</v>
      </c>
      <c r="AB369" s="1">
        <v>0.85699999999999998</v>
      </c>
      <c r="AC369" s="1">
        <v>2.1429999999999998</v>
      </c>
      <c r="AD369" s="1">
        <v>0</v>
      </c>
      <c r="AE369" s="1">
        <v>0</v>
      </c>
      <c r="AF369" s="1" t="e">
        <f t="shared" si="78"/>
        <v>#DIV/0!</v>
      </c>
      <c r="AH369" s="1">
        <f t="shared" si="86"/>
        <v>0.10407497073497442</v>
      </c>
      <c r="AI369" s="1">
        <f t="shared" si="87"/>
        <v>0.1273539004033204</v>
      </c>
      <c r="AJ369" s="1">
        <f t="shared" si="77"/>
        <v>0.63820601990646353</v>
      </c>
      <c r="AK369" s="1">
        <f t="shared" si="88"/>
        <v>38.902946816236927</v>
      </c>
      <c r="AL369" s="1" t="b">
        <f t="shared" si="89"/>
        <v>1</v>
      </c>
      <c r="AM369" s="1">
        <f t="shared" si="90"/>
        <v>1.2134161254193625E-3</v>
      </c>
      <c r="AN369" s="1" t="b">
        <f t="shared" si="91"/>
        <v>0</v>
      </c>
      <c r="AO369" s="1">
        <v>9.4879999999999995</v>
      </c>
    </row>
    <row r="370" spans="1:41">
      <c r="A370" s="7">
        <v>367</v>
      </c>
      <c r="B370" s="9" t="s">
        <v>32</v>
      </c>
      <c r="C370" s="9" t="s">
        <v>33</v>
      </c>
      <c r="D370" s="9" t="s">
        <v>32</v>
      </c>
      <c r="E370" s="9" t="s">
        <v>33</v>
      </c>
      <c r="F370" s="2" t="b">
        <f t="shared" si="85"/>
        <v>0</v>
      </c>
      <c r="G370" s="2" t="b">
        <f t="shared" si="83"/>
        <v>0</v>
      </c>
      <c r="H370" s="1" t="s">
        <v>298</v>
      </c>
      <c r="M370" s="1">
        <f>PRODUCT(SUM(PRODUCT(R370,overview!$J$9),PRODUCT(W370,overview!$K$9),PRODUCT(AB370,overview!$L$9)),1/SUM(overview!$J$9:$L$9))</f>
        <v>0.83473170731707313</v>
      </c>
      <c r="N370" s="1">
        <f>PRODUCT(SUM(PRODUCT(S370,overview!$J$9),PRODUCT(X370,overview!$K$9),PRODUCT(AC370,overview!$L$9)),1/SUM(overview!$J$9:$L$9))</f>
        <v>2.165268292682927</v>
      </c>
      <c r="O370" s="1">
        <f t="shared" si="79"/>
        <v>14</v>
      </c>
      <c r="P370" s="1">
        <f t="shared" si="80"/>
        <v>5</v>
      </c>
      <c r="Q370" s="1">
        <f t="shared" si="84"/>
        <v>0.13768199899586758</v>
      </c>
      <c r="R370" s="1">
        <v>0.97099999999999997</v>
      </c>
      <c r="S370" s="1">
        <v>2.0289999999999999</v>
      </c>
      <c r="T370" s="1">
        <v>8</v>
      </c>
      <c r="U370" s="1">
        <v>3</v>
      </c>
      <c r="V370" s="1">
        <f t="shared" si="81"/>
        <v>0.17946032528339084</v>
      </c>
      <c r="W370" s="1">
        <v>0.755</v>
      </c>
      <c r="X370" s="1">
        <v>2.2450000000000001</v>
      </c>
      <c r="Y370" s="1">
        <v>6</v>
      </c>
      <c r="Z370" s="1">
        <v>2</v>
      </c>
      <c r="AA370" s="1">
        <f t="shared" si="82"/>
        <v>0.11210096510764661</v>
      </c>
      <c r="AB370" s="1">
        <v>1</v>
      </c>
      <c r="AC370" s="1">
        <v>2</v>
      </c>
      <c r="AD370" s="1">
        <v>0</v>
      </c>
      <c r="AE370" s="1">
        <v>0</v>
      </c>
      <c r="AF370" s="1" t="e">
        <f t="shared" si="78"/>
        <v>#DIV/0!</v>
      </c>
      <c r="AH370" s="1">
        <f t="shared" si="86"/>
        <v>0.14671939563420847</v>
      </c>
      <c r="AI370" s="1">
        <f t="shared" si="87"/>
        <v>0.15102076860988611</v>
      </c>
      <c r="AJ370" s="1">
        <f>(SUM(AE365:AE377)*SUM(AB365:AB377))/(SUM(AD365:AD377)*SUM(AC365:AC377))</f>
        <v>0.51162270898524809</v>
      </c>
      <c r="AK370" s="1">
        <f t="shared" si="88"/>
        <v>42.139359155708391</v>
      </c>
      <c r="AL370" s="1" t="b">
        <f t="shared" si="89"/>
        <v>1</v>
      </c>
      <c r="AM370" s="1">
        <f t="shared" si="90"/>
        <v>8.4496908465661134E-3</v>
      </c>
      <c r="AN370" s="1" t="b">
        <f t="shared" si="91"/>
        <v>0</v>
      </c>
      <c r="AO370" s="1">
        <v>9.4879999999999995</v>
      </c>
    </row>
    <row r="371" spans="1:41">
      <c r="A371" s="7">
        <v>368</v>
      </c>
      <c r="B371" s="9" t="s">
        <v>51</v>
      </c>
      <c r="C371" s="9" t="s">
        <v>52</v>
      </c>
      <c r="D371" s="9" t="s">
        <v>51</v>
      </c>
      <c r="E371" s="9" t="s">
        <v>52</v>
      </c>
      <c r="F371" s="2" t="b">
        <f t="shared" si="85"/>
        <v>0</v>
      </c>
      <c r="G371" s="2" t="b">
        <f t="shared" si="83"/>
        <v>0</v>
      </c>
      <c r="H371" s="1" t="s">
        <v>298</v>
      </c>
      <c r="M371" s="1">
        <f>PRODUCT(SUM(PRODUCT(R371,overview!$J$9),PRODUCT(W371,overview!$K$9),PRODUCT(AB371,overview!$L$9)),1/SUM(overview!$J$9:$L$9))</f>
        <v>0.33300000000000002</v>
      </c>
      <c r="N371" s="1">
        <f>PRODUCT(SUM(PRODUCT(S371,overview!$J$9),PRODUCT(X371,overview!$K$9),PRODUCT(AC371,overview!$L$9)),1/SUM(overview!$J$9:$L$9))</f>
        <v>2.6669999999999998</v>
      </c>
      <c r="O371" s="1">
        <f t="shared" si="79"/>
        <v>8</v>
      </c>
      <c r="P371" s="1">
        <f t="shared" si="80"/>
        <v>0</v>
      </c>
      <c r="Q371" s="1">
        <f t="shared" si="84"/>
        <v>0</v>
      </c>
      <c r="R371" s="1">
        <v>0.33300000000000002</v>
      </c>
      <c r="S371" s="1">
        <v>2.6669999999999998</v>
      </c>
      <c r="T371" s="1">
        <v>3</v>
      </c>
      <c r="U371" s="1">
        <v>0</v>
      </c>
      <c r="V371" s="1">
        <f t="shared" si="81"/>
        <v>0</v>
      </c>
      <c r="W371" s="1">
        <v>0.33300000000000002</v>
      </c>
      <c r="X371" s="1">
        <v>2.6669999999999998</v>
      </c>
      <c r="Y371" s="1">
        <v>5</v>
      </c>
      <c r="Z371" s="1">
        <v>0</v>
      </c>
      <c r="AA371" s="1">
        <f t="shared" si="82"/>
        <v>0</v>
      </c>
      <c r="AB371" s="1">
        <v>0.33300000000000002</v>
      </c>
      <c r="AC371" s="1">
        <v>2.6669999999999998</v>
      </c>
      <c r="AD371" s="1">
        <v>0</v>
      </c>
      <c r="AE371" s="1">
        <v>0</v>
      </c>
      <c r="AF371" s="1" t="e">
        <f t="shared" si="78"/>
        <v>#DIV/0!</v>
      </c>
      <c r="AH371" s="1">
        <f t="shared" si="86"/>
        <v>0.16451491082366448</v>
      </c>
      <c r="AI371" s="1">
        <f t="shared" si="87"/>
        <v>0.15194083830614438</v>
      </c>
      <c r="AJ371" s="1">
        <f t="shared" ref="AJ371:AJ402" si="92">(SUM(AE367:AE377)*SUM(AB367:AB377))/(SUM(AD367:AD377)*SUM(AC367:AC377))</f>
        <v>1.0550503809289753</v>
      </c>
      <c r="AK371" s="1">
        <f t="shared" si="88"/>
        <v>46.338844097508037</v>
      </c>
      <c r="AL371" s="1" t="b">
        <f t="shared" si="89"/>
        <v>1</v>
      </c>
      <c r="AM371" s="1">
        <f t="shared" si="90"/>
        <v>1.8232651633994165E-2</v>
      </c>
      <c r="AN371" s="1" t="b">
        <f t="shared" si="91"/>
        <v>0</v>
      </c>
      <c r="AO371" s="1">
        <v>9.4879999999999995</v>
      </c>
    </row>
    <row r="372" spans="1:41">
      <c r="A372" s="7">
        <v>369</v>
      </c>
      <c r="B372" s="9" t="s">
        <v>54</v>
      </c>
      <c r="C372" s="9" t="s">
        <v>55</v>
      </c>
      <c r="D372" s="9" t="s">
        <v>54</v>
      </c>
      <c r="E372" s="9" t="s">
        <v>55</v>
      </c>
      <c r="F372" s="2" t="b">
        <f t="shared" si="85"/>
        <v>0</v>
      </c>
      <c r="G372" s="2" t="b">
        <f t="shared" si="83"/>
        <v>0</v>
      </c>
      <c r="H372" s="1" t="s">
        <v>298</v>
      </c>
      <c r="M372" s="1">
        <f>PRODUCT(SUM(PRODUCT(R372,overview!$J$9),PRODUCT(W372,overview!$K$9),PRODUCT(AB372,overview!$L$9)),1/SUM(overview!$J$9:$L$9))</f>
        <v>0.41782926829268296</v>
      </c>
      <c r="N372" s="1">
        <f>PRODUCT(SUM(PRODUCT(S372,overview!$J$9),PRODUCT(X372,overview!$K$9),PRODUCT(AC372,overview!$L$9)),1/SUM(overview!$J$9:$L$9))</f>
        <v>2.582170731707317</v>
      </c>
      <c r="O372" s="1">
        <f t="shared" si="79"/>
        <v>10.5</v>
      </c>
      <c r="P372" s="1">
        <f t="shared" si="80"/>
        <v>11.5</v>
      </c>
      <c r="Q372" s="1">
        <f t="shared" si="84"/>
        <v>0.17722396366758739</v>
      </c>
      <c r="R372" s="1">
        <v>0.41499999999999998</v>
      </c>
      <c r="S372" s="1">
        <v>2.585</v>
      </c>
      <c r="T372" s="1">
        <v>3.5</v>
      </c>
      <c r="U372" s="1">
        <v>5.5</v>
      </c>
      <c r="V372" s="1">
        <f t="shared" si="81"/>
        <v>0.25227963525835867</v>
      </c>
      <c r="W372" s="1">
        <v>0.42099999999999999</v>
      </c>
      <c r="X372" s="1">
        <v>2.5790000000000002</v>
      </c>
      <c r="Y372" s="1">
        <v>7</v>
      </c>
      <c r="Z372" s="1">
        <v>6</v>
      </c>
      <c r="AA372" s="1">
        <f t="shared" si="82"/>
        <v>0.13992134271312245</v>
      </c>
      <c r="AB372" s="1">
        <v>0.375</v>
      </c>
      <c r="AC372" s="1">
        <v>2.625</v>
      </c>
      <c r="AD372" s="1">
        <v>0</v>
      </c>
      <c r="AE372" s="1">
        <v>0</v>
      </c>
      <c r="AF372" s="1" t="e">
        <f t="shared" si="78"/>
        <v>#DIV/0!</v>
      </c>
      <c r="AH372" s="1">
        <f t="shared" si="86"/>
        <v>0.17805263540187591</v>
      </c>
      <c r="AI372" s="1">
        <f t="shared" si="87"/>
        <v>0.14707873148034775</v>
      </c>
      <c r="AJ372" s="1">
        <f t="shared" si="92"/>
        <v>0.52752519046448765</v>
      </c>
      <c r="AK372" s="1">
        <f t="shared" si="88"/>
        <v>42.327583561933629</v>
      </c>
      <c r="AL372" s="1" t="b">
        <f t="shared" si="89"/>
        <v>1</v>
      </c>
      <c r="AM372" s="1">
        <f t="shared" si="90"/>
        <v>8.2498453275120134E-2</v>
      </c>
      <c r="AN372" s="1" t="b">
        <f t="shared" si="91"/>
        <v>0</v>
      </c>
      <c r="AO372" s="1">
        <v>9.4879999999999995</v>
      </c>
    </row>
    <row r="373" spans="1:41">
      <c r="A373" s="7">
        <v>370</v>
      </c>
      <c r="B373" s="9" t="s">
        <v>51</v>
      </c>
      <c r="C373" s="9" t="s">
        <v>52</v>
      </c>
      <c r="D373" s="9" t="s">
        <v>45</v>
      </c>
      <c r="E373" s="9" t="s">
        <v>46</v>
      </c>
      <c r="F373" s="2" t="b">
        <f t="shared" si="85"/>
        <v>0</v>
      </c>
      <c r="G373" s="2" t="b">
        <f t="shared" si="83"/>
        <v>1</v>
      </c>
      <c r="H373" s="1" t="s">
        <v>298</v>
      </c>
      <c r="K373" s="2" t="s">
        <v>34</v>
      </c>
      <c r="L373" s="2" t="s">
        <v>215</v>
      </c>
      <c r="M373" s="1">
        <f>PRODUCT(SUM(PRODUCT(R373,overview!$J$9),PRODUCT(W373,overview!$K$9),PRODUCT(AB373,overview!$L$9)),1/SUM(overview!$J$9:$L$9))</f>
        <v>0.76421951219512207</v>
      </c>
      <c r="N373" s="1">
        <f>PRODUCT(SUM(PRODUCT(S373,overview!$J$9),PRODUCT(X373,overview!$K$9),PRODUCT(AC373,overview!$L$9)),1/SUM(overview!$J$9:$L$9))</f>
        <v>2.2357804878048784</v>
      </c>
      <c r="O373" s="1">
        <f t="shared" si="79"/>
        <v>5.8</v>
      </c>
      <c r="P373" s="1">
        <f t="shared" si="80"/>
        <v>9.1999999999999993</v>
      </c>
      <c r="Q373" s="1">
        <f t="shared" si="84"/>
        <v>0.54218661775399191</v>
      </c>
      <c r="R373" s="1">
        <v>0.33400000000000002</v>
      </c>
      <c r="S373" s="1">
        <v>2.6659999999999999</v>
      </c>
      <c r="T373" s="1">
        <v>1</v>
      </c>
      <c r="U373" s="1">
        <v>2</v>
      </c>
      <c r="V373" s="1">
        <f t="shared" si="81"/>
        <v>0.25056264066016509</v>
      </c>
      <c r="W373" s="1">
        <v>1.006</v>
      </c>
      <c r="X373" s="1">
        <v>1.994</v>
      </c>
      <c r="Y373" s="1">
        <v>4.8</v>
      </c>
      <c r="Z373" s="1">
        <v>6.2</v>
      </c>
      <c r="AA373" s="1">
        <f t="shared" si="82"/>
        <v>0.65166332330324317</v>
      </c>
      <c r="AB373" s="1">
        <v>0.501</v>
      </c>
      <c r="AC373" s="1">
        <v>2.4990000000000001</v>
      </c>
      <c r="AD373" s="1">
        <v>0</v>
      </c>
      <c r="AE373" s="1">
        <v>1</v>
      </c>
      <c r="AF373" s="1" t="e">
        <f t="shared" si="78"/>
        <v>#DIV/0!</v>
      </c>
      <c r="AH373" s="1">
        <f t="shared" si="86"/>
        <v>0.15184603507414271</v>
      </c>
      <c r="AI373" s="1">
        <f t="shared" si="87"/>
        <v>0.11747618725933934</v>
      </c>
      <c r="AJ373" s="1">
        <f t="shared" si="92"/>
        <v>0.50016162922256346</v>
      </c>
      <c r="AK373" s="1">
        <f t="shared" si="88"/>
        <v>40.614517784894772</v>
      </c>
      <c r="AL373" s="1" t="b">
        <f t="shared" si="89"/>
        <v>1</v>
      </c>
      <c r="AM373" s="1">
        <f t="shared" si="90"/>
        <v>0.21895286653550874</v>
      </c>
      <c r="AN373" s="1" t="b">
        <f t="shared" si="91"/>
        <v>0</v>
      </c>
      <c r="AO373" s="1">
        <v>9.4879999999999995</v>
      </c>
    </row>
    <row r="374" spans="1:41">
      <c r="A374" s="7">
        <v>371</v>
      </c>
      <c r="B374" s="9" t="s">
        <v>45</v>
      </c>
      <c r="C374" s="9" t="s">
        <v>46</v>
      </c>
      <c r="D374" s="9" t="s">
        <v>45</v>
      </c>
      <c r="E374" s="9" t="s">
        <v>46</v>
      </c>
      <c r="F374" s="2" t="b">
        <f t="shared" si="85"/>
        <v>0</v>
      </c>
      <c r="G374" s="2" t="b">
        <f t="shared" si="83"/>
        <v>0</v>
      </c>
      <c r="H374" s="1" t="s">
        <v>298</v>
      </c>
      <c r="M374" s="1">
        <f>PRODUCT(SUM(PRODUCT(R374,overview!$J$9),PRODUCT(W374,overview!$K$9),PRODUCT(AB374,overview!$L$9)),1/SUM(overview!$J$9:$L$9))</f>
        <v>1.0070731707317073</v>
      </c>
      <c r="N374" s="1">
        <f>PRODUCT(SUM(PRODUCT(S374,overview!$J$9),PRODUCT(X374,overview!$K$9),PRODUCT(AC374,overview!$L$9)),1/SUM(overview!$J$9:$L$9))</f>
        <v>1.9929268292682929</v>
      </c>
      <c r="O374" s="1">
        <f t="shared" si="79"/>
        <v>8</v>
      </c>
      <c r="P374" s="1">
        <f t="shared" si="80"/>
        <v>0</v>
      </c>
      <c r="Q374" s="1">
        <f t="shared" si="84"/>
        <v>0</v>
      </c>
      <c r="R374" s="1">
        <v>1.0169999999999999</v>
      </c>
      <c r="S374" s="1">
        <v>1.9830000000000001</v>
      </c>
      <c r="T374" s="1">
        <v>5</v>
      </c>
      <c r="U374" s="1">
        <v>0</v>
      </c>
      <c r="V374" s="1">
        <f t="shared" si="81"/>
        <v>0</v>
      </c>
      <c r="W374" s="1">
        <v>1.002</v>
      </c>
      <c r="X374" s="1">
        <v>1.998</v>
      </c>
      <c r="Y374" s="1">
        <v>3</v>
      </c>
      <c r="Z374" s="1">
        <v>0</v>
      </c>
      <c r="AA374" s="1">
        <f t="shared" si="82"/>
        <v>0</v>
      </c>
      <c r="AB374" s="1">
        <v>1</v>
      </c>
      <c r="AC374" s="1">
        <v>2</v>
      </c>
      <c r="AD374" s="1">
        <v>0</v>
      </c>
      <c r="AE374" s="1">
        <v>0</v>
      </c>
      <c r="AF374" s="1" t="e">
        <f t="shared" si="78"/>
        <v>#DIV/0!</v>
      </c>
      <c r="AH374" s="1">
        <f t="shared" si="86"/>
        <v>0.14479095695852731</v>
      </c>
      <c r="AI374" s="1">
        <f t="shared" si="87"/>
        <v>0.11248386903203642</v>
      </c>
      <c r="AJ374" s="1">
        <f t="shared" si="92"/>
        <v>0.48492260806800869</v>
      </c>
      <c r="AK374" s="1">
        <f t="shared" si="88"/>
        <v>21.724157100722834</v>
      </c>
      <c r="AL374" s="1" t="b">
        <f t="shared" si="89"/>
        <v>1</v>
      </c>
      <c r="AM374" s="1">
        <f t="shared" si="90"/>
        <v>0.38609810967477143</v>
      </c>
      <c r="AN374" s="1" t="b">
        <f t="shared" si="91"/>
        <v>0</v>
      </c>
      <c r="AO374" s="1">
        <v>9.4879999999999995</v>
      </c>
    </row>
    <row r="375" spans="1:41">
      <c r="A375" s="7">
        <v>372</v>
      </c>
      <c r="B375" s="9" t="s">
        <v>28</v>
      </c>
      <c r="C375" s="9" t="s">
        <v>29</v>
      </c>
      <c r="D375" s="9" t="s">
        <v>83</v>
      </c>
      <c r="E375" s="9" t="s">
        <v>61</v>
      </c>
      <c r="F375" s="2" t="b">
        <f t="shared" si="85"/>
        <v>1</v>
      </c>
      <c r="G375" s="2" t="b">
        <f t="shared" si="83"/>
        <v>0</v>
      </c>
      <c r="H375" s="1" t="s">
        <v>298</v>
      </c>
      <c r="M375" s="1">
        <f>PRODUCT(SUM(PRODUCT(R375,overview!$J$9),PRODUCT(W375,overview!$K$9),PRODUCT(AB375,overview!$L$9)),1/SUM(overview!$J$9:$L$9))</f>
        <v>0.92382926829268297</v>
      </c>
      <c r="N375" s="1">
        <f>PRODUCT(SUM(PRODUCT(S375,overview!$J$9),PRODUCT(X375,overview!$K$9),PRODUCT(AC375,overview!$L$9)),1/SUM(overview!$J$9:$L$9))</f>
        <v>2.0761707317073173</v>
      </c>
      <c r="O375" s="1">
        <f t="shared" si="79"/>
        <v>16</v>
      </c>
      <c r="P375" s="1">
        <f t="shared" si="80"/>
        <v>9</v>
      </c>
      <c r="Q375" s="1">
        <f t="shared" si="84"/>
        <v>0.25029442688815007</v>
      </c>
      <c r="R375" s="1">
        <v>0.76800000000000002</v>
      </c>
      <c r="S375" s="1">
        <v>2.2320000000000002</v>
      </c>
      <c r="T375" s="1">
        <v>5</v>
      </c>
      <c r="U375" s="1">
        <v>5</v>
      </c>
      <c r="V375" s="1">
        <f t="shared" si="81"/>
        <v>0.34408602150537632</v>
      </c>
      <c r="W375" s="1">
        <v>1.008</v>
      </c>
      <c r="X375" s="1">
        <v>1.992</v>
      </c>
      <c r="Y375" s="1">
        <v>11</v>
      </c>
      <c r="Z375" s="1">
        <v>3</v>
      </c>
      <c r="AA375" s="1">
        <f t="shared" si="82"/>
        <v>0.13800657174151151</v>
      </c>
      <c r="AB375" s="1">
        <v>0.91700000000000004</v>
      </c>
      <c r="AC375" s="1">
        <v>2.0830000000000002</v>
      </c>
      <c r="AD375" s="1">
        <v>0</v>
      </c>
      <c r="AE375" s="1">
        <v>1</v>
      </c>
      <c r="AF375" s="1" t="e">
        <f t="shared" si="78"/>
        <v>#DIV/0!</v>
      </c>
      <c r="AH375" s="1">
        <f t="shared" si="86"/>
        <v>0.156393216236311</v>
      </c>
      <c r="AI375" s="1">
        <f t="shared" si="87"/>
        <v>0.10057968906872532</v>
      </c>
      <c r="AJ375" s="1">
        <f t="shared" si="92"/>
        <v>0.32328173871200577</v>
      </c>
      <c r="AK375" s="1">
        <f t="shared" si="88"/>
        <v>21.921117629963106</v>
      </c>
      <c r="AL375" s="1" t="b">
        <f t="shared" si="89"/>
        <v>1</v>
      </c>
      <c r="AM375" s="1">
        <f t="shared" si="90"/>
        <v>0.72681088255869963</v>
      </c>
      <c r="AN375" s="1" t="b">
        <f t="shared" si="91"/>
        <v>0</v>
      </c>
      <c r="AO375" s="1">
        <v>9.4879999999999995</v>
      </c>
    </row>
    <row r="376" spans="1:41">
      <c r="A376" s="7">
        <v>373</v>
      </c>
      <c r="B376" s="9" t="s">
        <v>32</v>
      </c>
      <c r="C376" s="9" t="s">
        <v>33</v>
      </c>
      <c r="D376" s="9" t="s">
        <v>62</v>
      </c>
      <c r="E376" s="9" t="s">
        <v>48</v>
      </c>
      <c r="F376" s="2" t="b">
        <f t="shared" si="85"/>
        <v>1</v>
      </c>
      <c r="G376" s="2" t="b">
        <f t="shared" si="83"/>
        <v>0</v>
      </c>
      <c r="H376" s="1" t="s">
        <v>298</v>
      </c>
      <c r="M376" s="1">
        <f>PRODUCT(SUM(PRODUCT(R376,overview!$J$9),PRODUCT(W376,overview!$K$9),PRODUCT(AB376,overview!$L$9)),1/SUM(overview!$J$9:$L$9))</f>
        <v>0.97317073170731705</v>
      </c>
      <c r="N376" s="1">
        <f>PRODUCT(SUM(PRODUCT(S376,overview!$J$9),PRODUCT(X376,overview!$K$9),PRODUCT(AC376,overview!$L$9)),1/SUM(overview!$J$9:$L$9))</f>
        <v>2.026829268292683</v>
      </c>
      <c r="O376" s="1">
        <f t="shared" si="79"/>
        <v>19</v>
      </c>
      <c r="P376" s="1">
        <f t="shared" si="80"/>
        <v>14</v>
      </c>
      <c r="Q376" s="1">
        <f t="shared" si="84"/>
        <v>0.35379061371841153</v>
      </c>
      <c r="R376" s="1">
        <v>0.88800000000000001</v>
      </c>
      <c r="S376" s="1">
        <v>2.1120000000000001</v>
      </c>
      <c r="T376" s="1">
        <v>8</v>
      </c>
      <c r="U376" s="1">
        <v>4</v>
      </c>
      <c r="V376" s="1">
        <f t="shared" si="81"/>
        <v>0.21022727272727271</v>
      </c>
      <c r="W376" s="1">
        <v>1.018</v>
      </c>
      <c r="X376" s="1">
        <v>1.982</v>
      </c>
      <c r="Y376" s="1">
        <v>11</v>
      </c>
      <c r="Z376" s="1">
        <v>9</v>
      </c>
      <c r="AA376" s="1">
        <f t="shared" si="82"/>
        <v>0.42023667553435462</v>
      </c>
      <c r="AB376" s="1">
        <v>1</v>
      </c>
      <c r="AC376" s="1">
        <v>2</v>
      </c>
      <c r="AD376" s="1">
        <v>0</v>
      </c>
      <c r="AE376" s="1">
        <v>1</v>
      </c>
      <c r="AF376" s="1" t="e">
        <f t="shared" si="78"/>
        <v>#DIV/0!</v>
      </c>
      <c r="AH376" s="1">
        <f t="shared" si="86"/>
        <v>0.15641711229946528</v>
      </c>
      <c r="AI376" s="1">
        <f t="shared" si="87"/>
        <v>9.8889274126393797E-2</v>
      </c>
      <c r="AJ376" s="1">
        <f t="shared" si="92"/>
        <v>0.32328173871200572</v>
      </c>
      <c r="AK376" s="1">
        <f t="shared" si="88"/>
        <v>15.584784856222921</v>
      </c>
      <c r="AL376" s="1" t="b">
        <f t="shared" si="89"/>
        <v>1</v>
      </c>
      <c r="AM376" s="1">
        <f t="shared" si="90"/>
        <v>0.80015155733010268</v>
      </c>
      <c r="AN376" s="1" t="b">
        <f t="shared" si="91"/>
        <v>0</v>
      </c>
      <c r="AO376" s="1">
        <v>9.4879999999999995</v>
      </c>
    </row>
    <row r="377" spans="1:41">
      <c r="A377" s="7">
        <v>374</v>
      </c>
      <c r="B377" s="9" t="s">
        <v>84</v>
      </c>
      <c r="C377" s="9" t="s">
        <v>37</v>
      </c>
      <c r="D377" s="9" t="s">
        <v>67</v>
      </c>
      <c r="E377" s="9" t="s">
        <v>37</v>
      </c>
      <c r="F377" s="2" t="b">
        <f t="shared" si="85"/>
        <v>1</v>
      </c>
      <c r="G377" s="2" t="b">
        <f t="shared" si="83"/>
        <v>1</v>
      </c>
      <c r="H377" s="1" t="s">
        <v>298</v>
      </c>
      <c r="M377" s="1">
        <f>PRODUCT(SUM(PRODUCT(R377,overview!$J$9),PRODUCT(W377,overview!$K$9),PRODUCT(AB377,overview!$L$9)),1/SUM(overview!$J$9:$L$9))</f>
        <v>1.1972195121951219</v>
      </c>
      <c r="N377" s="1">
        <f>PRODUCT(SUM(PRODUCT(S377,overview!$J$9),PRODUCT(X377,overview!$K$9),PRODUCT(AC377,overview!$L$9)),1/SUM(overview!$J$9:$L$9))</f>
        <v>1.8027804878048779</v>
      </c>
      <c r="O377" s="1">
        <f t="shared" si="79"/>
        <v>23</v>
      </c>
      <c r="P377" s="1">
        <f t="shared" si="80"/>
        <v>2</v>
      </c>
      <c r="Q377" s="1">
        <f t="shared" si="84"/>
        <v>5.7747487973685042E-2</v>
      </c>
      <c r="R377" s="1">
        <v>1.1160000000000001</v>
      </c>
      <c r="S377" s="1">
        <v>1.8839999999999999</v>
      </c>
      <c r="T377" s="1">
        <v>11</v>
      </c>
      <c r="U377" s="1">
        <v>1</v>
      </c>
      <c r="V377" s="1">
        <f t="shared" si="81"/>
        <v>5.3850607990735384E-2</v>
      </c>
      <c r="W377" s="1">
        <v>1.2509999999999999</v>
      </c>
      <c r="X377" s="1">
        <v>1.7490000000000001</v>
      </c>
      <c r="Y377" s="1">
        <v>11</v>
      </c>
      <c r="Z377" s="1">
        <v>1</v>
      </c>
      <c r="AA377" s="1">
        <f t="shared" si="82"/>
        <v>6.5024169655387487E-2</v>
      </c>
      <c r="AB377" s="1">
        <v>0.93600000000000005</v>
      </c>
      <c r="AC377" s="1">
        <v>2.0640000000000001</v>
      </c>
      <c r="AD377" s="1">
        <v>1</v>
      </c>
      <c r="AE377" s="1">
        <v>0</v>
      </c>
      <c r="AF377" s="1">
        <f t="shared" si="78"/>
        <v>0</v>
      </c>
      <c r="AH377" s="1">
        <f t="shared" si="86"/>
        <v>0.15736063332679071</v>
      </c>
      <c r="AI377" s="1">
        <f t="shared" si="87"/>
        <v>6.8376815973409458E-2</v>
      </c>
      <c r="AJ377" s="1">
        <f t="shared" si="92"/>
        <v>0.3434841021047918</v>
      </c>
      <c r="AK377" s="1">
        <f t="shared" si="88"/>
        <v>10.123311739738766</v>
      </c>
      <c r="AL377" s="1" t="b">
        <f t="shared" si="89"/>
        <v>1</v>
      </c>
      <c r="AM377" s="1">
        <f t="shared" si="90"/>
        <v>0.9112916583216506</v>
      </c>
      <c r="AN377" s="1" t="b">
        <f t="shared" si="91"/>
        <v>0</v>
      </c>
      <c r="AO377" s="1">
        <v>9.4879999999999995</v>
      </c>
    </row>
    <row r="378" spans="1:41">
      <c r="A378" s="7">
        <v>375</v>
      </c>
      <c r="B378" s="9" t="s">
        <v>56</v>
      </c>
      <c r="C378" s="9" t="s">
        <v>31</v>
      </c>
      <c r="D378" s="9" t="s">
        <v>30</v>
      </c>
      <c r="E378" s="9" t="s">
        <v>31</v>
      </c>
      <c r="F378" s="2" t="b">
        <f t="shared" si="85"/>
        <v>0</v>
      </c>
      <c r="G378" s="2" t="b">
        <f t="shared" si="83"/>
        <v>0</v>
      </c>
      <c r="H378" s="1" t="s">
        <v>298</v>
      </c>
      <c r="M378" s="1">
        <f>PRODUCT(SUM(PRODUCT(R378,overview!$J$9),PRODUCT(W378,overview!$K$9),PRODUCT(AB378,overview!$L$9)),1/SUM(overview!$J$9:$L$9))</f>
        <v>0.9746341463414635</v>
      </c>
      <c r="N378" s="1">
        <f>PRODUCT(SUM(PRODUCT(S378,overview!$J$9),PRODUCT(X378,overview!$K$9),PRODUCT(AC378,overview!$L$9)),1/SUM(overview!$J$9:$L$9))</f>
        <v>2.0253658536585366</v>
      </c>
      <c r="O378" s="1">
        <f t="shared" si="79"/>
        <v>15</v>
      </c>
      <c r="P378" s="1">
        <f t="shared" si="80"/>
        <v>4</v>
      </c>
      <c r="Q378" s="1">
        <f t="shared" si="84"/>
        <v>0.12832369942196534</v>
      </c>
      <c r="R378" s="1">
        <v>1</v>
      </c>
      <c r="S378" s="1">
        <v>2</v>
      </c>
      <c r="T378" s="1">
        <v>8</v>
      </c>
      <c r="U378" s="1">
        <v>0</v>
      </c>
      <c r="V378" s="1">
        <f t="shared" si="81"/>
        <v>0</v>
      </c>
      <c r="W378" s="1">
        <v>0.96</v>
      </c>
      <c r="X378" s="1">
        <v>2.04</v>
      </c>
      <c r="Y378" s="1">
        <v>6</v>
      </c>
      <c r="Z378" s="1">
        <v>4</v>
      </c>
      <c r="AA378" s="1">
        <f t="shared" si="82"/>
        <v>0.31372549019607837</v>
      </c>
      <c r="AB378" s="1">
        <v>1</v>
      </c>
      <c r="AC378" s="1">
        <v>2</v>
      </c>
      <c r="AD378" s="1">
        <v>1</v>
      </c>
      <c r="AE378" s="1">
        <v>0</v>
      </c>
      <c r="AF378" s="1">
        <f t="shared" si="78"/>
        <v>0</v>
      </c>
      <c r="AH378" s="1">
        <f t="shared" si="86"/>
        <v>0.12002737643544932</v>
      </c>
      <c r="AI378" s="1">
        <f t="shared" si="87"/>
        <v>8.2505822055203293E-2</v>
      </c>
      <c r="AJ378" s="1">
        <f t="shared" si="92"/>
        <v>0.18896404860328198</v>
      </c>
      <c r="AK378" s="1">
        <f t="shared" si="88"/>
        <v>7.1879800941709471</v>
      </c>
      <c r="AL378" s="1" t="b">
        <f t="shared" si="89"/>
        <v>0</v>
      </c>
      <c r="AM378" s="1">
        <f t="shared" si="90"/>
        <v>1.3091138928956663</v>
      </c>
      <c r="AN378" s="1" t="b">
        <f t="shared" si="91"/>
        <v>0</v>
      </c>
      <c r="AO378" s="1">
        <v>9.4879999999999995</v>
      </c>
    </row>
    <row r="379" spans="1:41">
      <c r="A379" s="7">
        <v>376</v>
      </c>
      <c r="B379" s="9" t="s">
        <v>51</v>
      </c>
      <c r="C379" s="9" t="s">
        <v>52</v>
      </c>
      <c r="D379" s="9" t="s">
        <v>51</v>
      </c>
      <c r="E379" s="9" t="s">
        <v>52</v>
      </c>
      <c r="F379" s="2" t="b">
        <f t="shared" si="85"/>
        <v>0</v>
      </c>
      <c r="G379" s="2" t="b">
        <f t="shared" si="83"/>
        <v>0</v>
      </c>
      <c r="H379" s="1" t="s">
        <v>298</v>
      </c>
      <c r="M379" s="1">
        <f>PRODUCT(SUM(PRODUCT(R379,overview!$J$9),PRODUCT(W379,overview!$K$9),PRODUCT(AB379,overview!$L$9)),1/SUM(overview!$J$9:$L$9))</f>
        <v>0.33300000000000002</v>
      </c>
      <c r="N379" s="1">
        <f>PRODUCT(SUM(PRODUCT(S379,overview!$J$9),PRODUCT(X379,overview!$K$9),PRODUCT(AC379,overview!$L$9)),1/SUM(overview!$J$9:$L$9))</f>
        <v>2.6669999999999998</v>
      </c>
      <c r="O379" s="1">
        <f t="shared" si="79"/>
        <v>10</v>
      </c>
      <c r="P379" s="1">
        <f t="shared" si="80"/>
        <v>0</v>
      </c>
      <c r="Q379" s="1">
        <f t="shared" si="84"/>
        <v>0</v>
      </c>
      <c r="R379" s="1">
        <v>0.33300000000000002</v>
      </c>
      <c r="S379" s="1">
        <v>2.6669999999999998</v>
      </c>
      <c r="T379" s="1">
        <v>4</v>
      </c>
      <c r="U379" s="1">
        <v>0</v>
      </c>
      <c r="V379" s="1">
        <f t="shared" si="81"/>
        <v>0</v>
      </c>
      <c r="W379" s="1">
        <v>0.33300000000000002</v>
      </c>
      <c r="X379" s="1">
        <v>2.6669999999999998</v>
      </c>
      <c r="Y379" s="1">
        <v>6</v>
      </c>
      <c r="Z379" s="1">
        <v>0</v>
      </c>
      <c r="AA379" s="1">
        <f t="shared" si="82"/>
        <v>0</v>
      </c>
      <c r="AB379" s="1">
        <v>0.33300000000000002</v>
      </c>
      <c r="AC379" s="1">
        <v>2.6669999999999998</v>
      </c>
      <c r="AD379" s="1">
        <v>0</v>
      </c>
      <c r="AE379" s="1">
        <v>0</v>
      </c>
      <c r="AF379" s="1" t="e">
        <f t="shared" si="78"/>
        <v>#DIV/0!</v>
      </c>
      <c r="AH379" s="1">
        <f t="shared" si="86"/>
        <v>0.12287504969280162</v>
      </c>
      <c r="AI379" s="1">
        <f t="shared" si="87"/>
        <v>8.2006777016650018E-2</v>
      </c>
      <c r="AJ379" s="1">
        <f t="shared" si="92"/>
        <v>0.18896404860328198</v>
      </c>
      <c r="AK379" s="1">
        <f t="shared" si="88"/>
        <v>3.6344205785742596</v>
      </c>
      <c r="AL379" s="1" t="b">
        <f t="shared" si="89"/>
        <v>0</v>
      </c>
      <c r="AM379" s="1">
        <f t="shared" si="90"/>
        <v>1.7866492802640881</v>
      </c>
      <c r="AN379" s="1" t="b">
        <f t="shared" si="91"/>
        <v>0</v>
      </c>
      <c r="AO379" s="1">
        <v>9.4879999999999995</v>
      </c>
    </row>
    <row r="380" spans="1:41">
      <c r="A380" s="7">
        <v>377</v>
      </c>
      <c r="B380" s="9" t="s">
        <v>28</v>
      </c>
      <c r="C380" s="9" t="s">
        <v>29</v>
      </c>
      <c r="D380" s="9" t="s">
        <v>28</v>
      </c>
      <c r="E380" s="9" t="s">
        <v>29</v>
      </c>
      <c r="F380" s="2" t="b">
        <f t="shared" si="85"/>
        <v>0</v>
      </c>
      <c r="G380" s="2" t="b">
        <f t="shared" si="83"/>
        <v>0</v>
      </c>
      <c r="H380" s="1" t="s">
        <v>298</v>
      </c>
      <c r="M380" s="1">
        <f>PRODUCT(SUM(PRODUCT(R380,overview!$J$9),PRODUCT(W380,overview!$K$9),PRODUCT(AB380,overview!$L$9)),1/SUM(overview!$J$9:$L$9))</f>
        <v>0.69841463414634164</v>
      </c>
      <c r="N380" s="1">
        <f>PRODUCT(SUM(PRODUCT(S380,overview!$J$9),PRODUCT(X380,overview!$K$9),PRODUCT(AC380,overview!$L$9)),1/SUM(overview!$J$9:$L$9))</f>
        <v>2.3015853658536587</v>
      </c>
      <c r="O380" s="1">
        <f t="shared" si="79"/>
        <v>11</v>
      </c>
      <c r="P380" s="1">
        <f t="shared" si="80"/>
        <v>1</v>
      </c>
      <c r="Q380" s="1">
        <f t="shared" si="84"/>
        <v>2.7586306556263641E-2</v>
      </c>
      <c r="R380" s="1">
        <v>0.75900000000000001</v>
      </c>
      <c r="S380" s="1">
        <v>2.2410000000000001</v>
      </c>
      <c r="T380" s="1">
        <v>4</v>
      </c>
      <c r="U380" s="1">
        <v>1</v>
      </c>
      <c r="V380" s="1">
        <f t="shared" si="81"/>
        <v>8.4672021419009369E-2</v>
      </c>
      <c r="W380" s="1">
        <v>0.66700000000000004</v>
      </c>
      <c r="X380" s="1">
        <v>2.3330000000000002</v>
      </c>
      <c r="Y380" s="1">
        <v>7</v>
      </c>
      <c r="Z380" s="1">
        <v>0</v>
      </c>
      <c r="AA380" s="1">
        <f t="shared" si="82"/>
        <v>0</v>
      </c>
      <c r="AB380" s="1">
        <v>0.66700000000000004</v>
      </c>
      <c r="AC380" s="1">
        <v>2.3330000000000002</v>
      </c>
      <c r="AD380" s="1">
        <v>0</v>
      </c>
      <c r="AE380" s="1">
        <v>0</v>
      </c>
      <c r="AF380" s="1" t="e">
        <f t="shared" si="78"/>
        <v>#DIV/0!</v>
      </c>
      <c r="AH380" s="1">
        <f t="shared" si="86"/>
        <v>0.14767619486063444</v>
      </c>
      <c r="AI380" s="1">
        <f t="shared" si="87"/>
        <v>5.4541037599607725E-2</v>
      </c>
      <c r="AJ380" s="1">
        <f t="shared" si="92"/>
        <v>8.6858437793475143E-2</v>
      </c>
      <c r="AK380" s="1">
        <f t="shared" si="88"/>
        <v>1.087691205912205</v>
      </c>
      <c r="AL380" s="1" t="b">
        <f t="shared" si="89"/>
        <v>0</v>
      </c>
      <c r="AM380" s="1">
        <f t="shared" si="90"/>
        <v>2.2532449389530602</v>
      </c>
      <c r="AN380" s="1" t="b">
        <f t="shared" si="91"/>
        <v>0</v>
      </c>
      <c r="AO380" s="1">
        <v>9.4879999999999995</v>
      </c>
    </row>
    <row r="381" spans="1:41">
      <c r="A381" s="7">
        <v>378</v>
      </c>
      <c r="B381" s="9" t="s">
        <v>89</v>
      </c>
      <c r="C381" s="9" t="s">
        <v>70</v>
      </c>
      <c r="D381" s="9" t="s">
        <v>69</v>
      </c>
      <c r="E381" s="9" t="s">
        <v>70</v>
      </c>
      <c r="F381" s="2" t="b">
        <f t="shared" si="85"/>
        <v>1</v>
      </c>
      <c r="G381" s="2" t="b">
        <f t="shared" si="83"/>
        <v>1</v>
      </c>
      <c r="H381" s="1" t="s">
        <v>298</v>
      </c>
      <c r="M381" s="1">
        <f>PRODUCT(SUM(PRODUCT(R381,overview!$J$9),PRODUCT(W381,overview!$K$9),PRODUCT(AB381,overview!$L$9)),1/SUM(overview!$J$9:$L$9))</f>
        <v>1</v>
      </c>
      <c r="N381" s="1">
        <f>PRODUCT(SUM(PRODUCT(S381,overview!$J$9),PRODUCT(X381,overview!$K$9),PRODUCT(AC381,overview!$L$9)),1/SUM(overview!$J$9:$L$9))</f>
        <v>2</v>
      </c>
      <c r="O381" s="1">
        <f t="shared" si="79"/>
        <v>10</v>
      </c>
      <c r="P381" s="1">
        <f t="shared" si="80"/>
        <v>2</v>
      </c>
      <c r="Q381" s="1">
        <f t="shared" si="84"/>
        <v>0.1</v>
      </c>
      <c r="R381" s="1">
        <v>1</v>
      </c>
      <c r="S381" s="1">
        <v>2</v>
      </c>
      <c r="T381" s="1">
        <v>6</v>
      </c>
      <c r="U381" s="1">
        <v>0</v>
      </c>
      <c r="V381" s="1">
        <f t="shared" si="81"/>
        <v>0</v>
      </c>
      <c r="W381" s="1">
        <v>1</v>
      </c>
      <c r="X381" s="1">
        <v>2</v>
      </c>
      <c r="Y381" s="1">
        <v>3</v>
      </c>
      <c r="Z381" s="1">
        <v>2</v>
      </c>
      <c r="AA381" s="1">
        <f t="shared" si="82"/>
        <v>0.33333333333333331</v>
      </c>
      <c r="AB381" s="1">
        <v>1</v>
      </c>
      <c r="AC381" s="1">
        <v>2</v>
      </c>
      <c r="AD381" s="1">
        <v>1</v>
      </c>
      <c r="AE381" s="1">
        <v>0</v>
      </c>
      <c r="AF381" s="1">
        <f t="shared" si="78"/>
        <v>0</v>
      </c>
      <c r="AH381" s="1">
        <f t="shared" si="86"/>
        <v>0.11542528639167471</v>
      </c>
      <c r="AI381" s="1">
        <f t="shared" si="87"/>
        <v>3.5984407397441784E-2</v>
      </c>
      <c r="AJ381" s="1">
        <f t="shared" si="92"/>
        <v>0</v>
      </c>
      <c r="AK381" s="1">
        <f t="shared" si="88"/>
        <v>0.79402483972011906</v>
      </c>
      <c r="AL381" s="1" t="b">
        <f t="shared" si="89"/>
        <v>0</v>
      </c>
      <c r="AM381" s="1">
        <f t="shared" si="90"/>
        <v>3.7435760060357941</v>
      </c>
      <c r="AN381" s="1" t="b">
        <f t="shared" si="91"/>
        <v>0</v>
      </c>
      <c r="AO381" s="1">
        <v>9.4879999999999995</v>
      </c>
    </row>
    <row r="382" spans="1:41">
      <c r="A382" s="7">
        <v>379</v>
      </c>
      <c r="B382" s="9" t="s">
        <v>98</v>
      </c>
      <c r="C382" s="9" t="s">
        <v>50</v>
      </c>
      <c r="D382" s="9" t="s">
        <v>98</v>
      </c>
      <c r="E382" s="9" t="s">
        <v>50</v>
      </c>
      <c r="F382" s="2" t="b">
        <f t="shared" si="85"/>
        <v>0</v>
      </c>
      <c r="G382" s="2" t="b">
        <f t="shared" si="83"/>
        <v>0</v>
      </c>
      <c r="H382" s="1" t="s">
        <v>298</v>
      </c>
      <c r="M382" s="1">
        <f>PRODUCT(SUM(PRODUCT(R382,overview!$J$9),PRODUCT(W382,overview!$K$9),PRODUCT(AB382,overview!$L$9)),1/SUM(overview!$J$9:$L$9))</f>
        <v>0.33363414634146343</v>
      </c>
      <c r="N382" s="1">
        <f>PRODUCT(SUM(PRODUCT(S382,overview!$J$9),PRODUCT(X382,overview!$K$9),PRODUCT(AC382,overview!$L$9)),1/SUM(overview!$J$9:$L$9))</f>
        <v>2.6663658536585366</v>
      </c>
      <c r="O382" s="1">
        <f t="shared" si="79"/>
        <v>9</v>
      </c>
      <c r="P382" s="1">
        <f t="shared" si="80"/>
        <v>0</v>
      </c>
      <c r="Q382" s="1">
        <f t="shared" si="84"/>
        <v>0</v>
      </c>
      <c r="R382" s="1">
        <v>0.33300000000000002</v>
      </c>
      <c r="S382" s="1">
        <v>2.6669999999999998</v>
      </c>
      <c r="T382" s="1">
        <v>4</v>
      </c>
      <c r="U382" s="1">
        <v>0</v>
      </c>
      <c r="V382" s="1">
        <f t="shared" si="81"/>
        <v>0</v>
      </c>
      <c r="W382" s="1">
        <v>0.33400000000000002</v>
      </c>
      <c r="X382" s="1">
        <v>2.6659999999999999</v>
      </c>
      <c r="Y382" s="1">
        <v>5</v>
      </c>
      <c r="Z382" s="1">
        <v>0</v>
      </c>
      <c r="AA382" s="1">
        <f t="shared" si="82"/>
        <v>0</v>
      </c>
      <c r="AB382" s="1">
        <v>0.33300000000000002</v>
      </c>
      <c r="AC382" s="1">
        <v>2.6669999999999998</v>
      </c>
      <c r="AD382" s="1">
        <v>0</v>
      </c>
      <c r="AE382" s="1">
        <v>0</v>
      </c>
      <c r="AF382" s="1" t="e">
        <f t="shared" si="78"/>
        <v>#DIV/0!</v>
      </c>
      <c r="AH382" s="1">
        <f t="shared" si="86"/>
        <v>0.13727897739054071</v>
      </c>
      <c r="AI382" s="1">
        <f t="shared" si="87"/>
        <v>2.990341265730944E-2</v>
      </c>
      <c r="AJ382" s="1">
        <f t="shared" si="92"/>
        <v>6.9124123307780144E-2</v>
      </c>
      <c r="AK382" s="1">
        <f t="shared" si="88"/>
        <v>0.39862168016497646</v>
      </c>
      <c r="AL382" s="1" t="b">
        <f t="shared" si="89"/>
        <v>0</v>
      </c>
      <c r="AM382" s="1">
        <f t="shared" si="90"/>
        <v>5.8754384581109109</v>
      </c>
      <c r="AN382" s="1" t="b">
        <f t="shared" si="91"/>
        <v>0</v>
      </c>
      <c r="AO382" s="1">
        <v>9.4879999999999995</v>
      </c>
    </row>
    <row r="383" spans="1:41">
      <c r="A383" s="7">
        <v>380</v>
      </c>
      <c r="B383" s="9" t="s">
        <v>67</v>
      </c>
      <c r="C383" s="9" t="s">
        <v>37</v>
      </c>
      <c r="D383" s="9" t="s">
        <v>67</v>
      </c>
      <c r="E383" s="9" t="s">
        <v>37</v>
      </c>
      <c r="F383" s="2" t="b">
        <f t="shared" si="85"/>
        <v>0</v>
      </c>
      <c r="G383" s="2" t="b">
        <f t="shared" si="83"/>
        <v>0</v>
      </c>
      <c r="H383" s="1" t="s">
        <v>298</v>
      </c>
      <c r="M383" s="1">
        <f>PRODUCT(SUM(PRODUCT(R383,overview!$J$9),PRODUCT(W383,overview!$K$9),PRODUCT(AB383,overview!$L$9)),1/SUM(overview!$J$9:$L$9))</f>
        <v>0.89146341463414636</v>
      </c>
      <c r="N383" s="1">
        <f>PRODUCT(SUM(PRODUCT(S383,overview!$J$9),PRODUCT(X383,overview!$K$9),PRODUCT(AC383,overview!$L$9)),1/SUM(overview!$J$9:$L$9))</f>
        <v>2.108536585365854</v>
      </c>
      <c r="O383" s="1">
        <f t="shared" si="79"/>
        <v>17</v>
      </c>
      <c r="P383" s="1">
        <f t="shared" si="80"/>
        <v>4</v>
      </c>
      <c r="Q383" s="1">
        <f t="shared" si="84"/>
        <v>9.9479467900520521E-2</v>
      </c>
      <c r="R383" s="1">
        <v>1.0509999999999999</v>
      </c>
      <c r="S383" s="1">
        <v>1.9490000000000001</v>
      </c>
      <c r="T383" s="1">
        <v>11</v>
      </c>
      <c r="U383" s="1">
        <v>0</v>
      </c>
      <c r="V383" s="1">
        <f t="shared" si="81"/>
        <v>0</v>
      </c>
      <c r="W383" s="1">
        <v>0.81100000000000005</v>
      </c>
      <c r="X383" s="1">
        <v>2.1890000000000001</v>
      </c>
      <c r="Y383" s="1">
        <v>6</v>
      </c>
      <c r="Z383" s="1">
        <v>4</v>
      </c>
      <c r="AA383" s="1">
        <f t="shared" si="82"/>
        <v>0.24699253844982488</v>
      </c>
      <c r="AB383" s="1">
        <v>0.75</v>
      </c>
      <c r="AC383" s="1">
        <v>2.25</v>
      </c>
      <c r="AD383" s="1">
        <v>0</v>
      </c>
      <c r="AE383" s="1">
        <v>0</v>
      </c>
      <c r="AF383" s="1" t="e">
        <f t="shared" si="78"/>
        <v>#DIV/0!</v>
      </c>
      <c r="AH383" s="1">
        <f t="shared" si="86"/>
        <v>0.1251880427249378</v>
      </c>
      <c r="AI383" s="1">
        <f t="shared" si="87"/>
        <v>2.9389438383014398E-2</v>
      </c>
      <c r="AJ383" s="1">
        <f t="shared" si="92"/>
        <v>7.8750747160789003E-2</v>
      </c>
      <c r="AK383" s="1">
        <f t="shared" si="88"/>
        <v>0.44916492843635891</v>
      </c>
      <c r="AL383" s="1" t="b">
        <f t="shared" si="89"/>
        <v>0</v>
      </c>
      <c r="AM383" s="1">
        <f t="shared" si="90"/>
        <v>6.6016441263234524</v>
      </c>
      <c r="AN383" s="1" t="b">
        <f t="shared" si="91"/>
        <v>0</v>
      </c>
      <c r="AO383" s="1">
        <v>9.4879999999999995</v>
      </c>
    </row>
    <row r="384" spans="1:41">
      <c r="A384" s="7">
        <v>381</v>
      </c>
      <c r="B384" s="9" t="s">
        <v>36</v>
      </c>
      <c r="C384" s="9" t="s">
        <v>37</v>
      </c>
      <c r="D384" s="9" t="s">
        <v>84</v>
      </c>
      <c r="E384" s="9" t="s">
        <v>37</v>
      </c>
      <c r="F384" s="2" t="b">
        <f t="shared" si="85"/>
        <v>0</v>
      </c>
      <c r="G384" s="2" t="b">
        <f t="shared" si="83"/>
        <v>1</v>
      </c>
      <c r="H384" s="1" t="s">
        <v>298</v>
      </c>
      <c r="M384" s="1">
        <f>PRODUCT(SUM(PRODUCT(R384,overview!$J$9),PRODUCT(W384,overview!$K$9),PRODUCT(AB384,overview!$L$9)),1/SUM(overview!$J$9:$L$9))</f>
        <v>1.0862682926829268</v>
      </c>
      <c r="N384" s="1">
        <f>PRODUCT(SUM(PRODUCT(S384,overview!$J$9),PRODUCT(X384,overview!$K$9),PRODUCT(AC384,overview!$L$9)),1/SUM(overview!$J$9:$L$9))</f>
        <v>1.9137317073170734</v>
      </c>
      <c r="O384" s="1">
        <f t="shared" si="79"/>
        <v>18</v>
      </c>
      <c r="P384" s="1">
        <f t="shared" si="80"/>
        <v>5</v>
      </c>
      <c r="Q384" s="1">
        <f t="shared" si="84"/>
        <v>0.1576716272496449</v>
      </c>
      <c r="R384" s="1">
        <v>1.0029999999999999</v>
      </c>
      <c r="S384" s="1">
        <v>1.9970000000000001</v>
      </c>
      <c r="T384" s="1">
        <v>5</v>
      </c>
      <c r="U384" s="1">
        <v>4</v>
      </c>
      <c r="V384" s="1">
        <f t="shared" si="81"/>
        <v>0.40180270405608415</v>
      </c>
      <c r="W384" s="1">
        <v>1.1299999999999999</v>
      </c>
      <c r="X384" s="1">
        <v>1.87</v>
      </c>
      <c r="Y384" s="1">
        <v>12</v>
      </c>
      <c r="Z384" s="1">
        <v>1</v>
      </c>
      <c r="AA384" s="1">
        <f t="shared" si="82"/>
        <v>5.0356506238859171E-2</v>
      </c>
      <c r="AB384" s="1">
        <v>1.115</v>
      </c>
      <c r="AC384" s="1">
        <v>1.885</v>
      </c>
      <c r="AD384" s="1">
        <v>1</v>
      </c>
      <c r="AE384" s="1">
        <v>0</v>
      </c>
      <c r="AF384" s="1">
        <f t="shared" si="78"/>
        <v>0</v>
      </c>
      <c r="AH384" s="1">
        <f t="shared" si="86"/>
        <v>0.1376344553336665</v>
      </c>
      <c r="AI384" s="1">
        <f t="shared" si="87"/>
        <v>4.0490199821831031E-2</v>
      </c>
      <c r="AJ384" s="1">
        <f t="shared" si="92"/>
        <v>7.8750747160789003E-2</v>
      </c>
      <c r="AK384" s="1">
        <f t="shared" si="88"/>
        <v>1.2826360352221882</v>
      </c>
      <c r="AL384" s="1" t="b">
        <f t="shared" si="89"/>
        <v>0</v>
      </c>
      <c r="AM384" s="1">
        <f t="shared" si="90"/>
        <v>6.6086632835010057</v>
      </c>
      <c r="AN384" s="1" t="b">
        <f t="shared" si="91"/>
        <v>0</v>
      </c>
      <c r="AO384" s="1">
        <v>9.4879999999999995</v>
      </c>
    </row>
    <row r="385" spans="1:41">
      <c r="A385" s="7">
        <v>382</v>
      </c>
      <c r="B385" s="9" t="s">
        <v>30</v>
      </c>
      <c r="C385" s="9" t="s">
        <v>31</v>
      </c>
      <c r="D385" s="9" t="s">
        <v>30</v>
      </c>
      <c r="E385" s="9" t="s">
        <v>31</v>
      </c>
      <c r="F385" s="2" t="b">
        <f t="shared" si="85"/>
        <v>0</v>
      </c>
      <c r="G385" s="2" t="b">
        <f t="shared" si="83"/>
        <v>0</v>
      </c>
      <c r="H385" s="1" t="s">
        <v>298</v>
      </c>
      <c r="M385" s="1">
        <f>PRODUCT(SUM(PRODUCT(R385,overview!$J$9),PRODUCT(W385,overview!$K$9),PRODUCT(AB385,overview!$L$9)),1/SUM(overview!$J$9:$L$9))</f>
        <v>1.0006341463414634</v>
      </c>
      <c r="N385" s="1">
        <f>PRODUCT(SUM(PRODUCT(S385,overview!$J$9),PRODUCT(X385,overview!$K$9),PRODUCT(AC385,overview!$L$9)),1/SUM(overview!$J$9:$L$9))</f>
        <v>1.9993658536585368</v>
      </c>
      <c r="O385" s="1">
        <f t="shared" si="79"/>
        <v>21</v>
      </c>
      <c r="P385" s="1">
        <f t="shared" si="80"/>
        <v>4</v>
      </c>
      <c r="Q385" s="1">
        <f t="shared" si="84"/>
        <v>9.5328716306099348E-2</v>
      </c>
      <c r="R385" s="1">
        <v>1</v>
      </c>
      <c r="S385" s="1">
        <v>2</v>
      </c>
      <c r="T385" s="1">
        <v>10</v>
      </c>
      <c r="U385" s="1">
        <v>1</v>
      </c>
      <c r="V385" s="1">
        <f t="shared" si="81"/>
        <v>0.05</v>
      </c>
      <c r="W385" s="1">
        <v>1.0009999999999999</v>
      </c>
      <c r="X385" s="1">
        <v>1.9990000000000001</v>
      </c>
      <c r="Y385" s="1">
        <v>11</v>
      </c>
      <c r="Z385" s="1">
        <v>3</v>
      </c>
      <c r="AA385" s="1">
        <f t="shared" si="82"/>
        <v>0.13656828414207098</v>
      </c>
      <c r="AB385" s="1">
        <v>1</v>
      </c>
      <c r="AC385" s="1">
        <v>2</v>
      </c>
      <c r="AD385" s="1">
        <v>0</v>
      </c>
      <c r="AE385" s="1">
        <v>0</v>
      </c>
      <c r="AF385" s="1" t="e">
        <f t="shared" si="78"/>
        <v>#DIV/0!</v>
      </c>
      <c r="AH385" s="1">
        <f t="shared" si="86"/>
        <v>0.14886965133672281</v>
      </c>
      <c r="AI385" s="1">
        <f t="shared" si="87"/>
        <v>4.291432182731951E-2</v>
      </c>
      <c r="AJ385" s="1">
        <f t="shared" si="92"/>
        <v>7.8750747160789003E-2</v>
      </c>
      <c r="AK385" s="1">
        <f t="shared" si="88"/>
        <v>1.3353570740784857</v>
      </c>
      <c r="AL385" s="1" t="b">
        <f t="shared" si="89"/>
        <v>0</v>
      </c>
      <c r="AM385" s="1">
        <f t="shared" si="90"/>
        <v>5.727178305502024</v>
      </c>
      <c r="AN385" s="1" t="b">
        <f t="shared" si="91"/>
        <v>0</v>
      </c>
      <c r="AO385" s="1">
        <v>9.4879999999999995</v>
      </c>
    </row>
    <row r="386" spans="1:41">
      <c r="A386" s="7">
        <v>383</v>
      </c>
      <c r="B386" s="9" t="s">
        <v>58</v>
      </c>
      <c r="C386" s="9" t="s">
        <v>59</v>
      </c>
      <c r="D386" s="9" t="s">
        <v>58</v>
      </c>
      <c r="E386" s="9" t="s">
        <v>59</v>
      </c>
      <c r="F386" s="2" t="b">
        <f t="shared" si="85"/>
        <v>0</v>
      </c>
      <c r="G386" s="2" t="b">
        <f t="shared" si="83"/>
        <v>0</v>
      </c>
      <c r="H386" s="1" t="s">
        <v>298</v>
      </c>
      <c r="M386" s="1">
        <f>PRODUCT(SUM(PRODUCT(R386,overview!$J$9),PRODUCT(W386,overview!$K$9),PRODUCT(AB386,overview!$L$9)),1/SUM(overview!$J$9:$L$9))</f>
        <v>0.51831707317073172</v>
      </c>
      <c r="N386" s="1">
        <f>PRODUCT(SUM(PRODUCT(S386,overview!$J$9),PRODUCT(X386,overview!$K$9),PRODUCT(AC386,overview!$L$9)),1/SUM(overview!$J$9:$L$9))</f>
        <v>2.4816829268292682</v>
      </c>
      <c r="O386" s="1">
        <f t="shared" si="79"/>
        <v>5</v>
      </c>
      <c r="P386" s="1">
        <f t="shared" si="80"/>
        <v>7</v>
      </c>
      <c r="Q386" s="1">
        <f t="shared" si="84"/>
        <v>0.29239992530639125</v>
      </c>
      <c r="R386" s="1">
        <v>0.375</v>
      </c>
      <c r="S386" s="1">
        <v>2.625</v>
      </c>
      <c r="T386" s="1">
        <v>3</v>
      </c>
      <c r="U386" s="1">
        <v>0</v>
      </c>
      <c r="V386" s="1">
        <f t="shared" si="81"/>
        <v>0</v>
      </c>
      <c r="W386" s="1">
        <v>0.60099999999999998</v>
      </c>
      <c r="X386" s="1">
        <v>2.399</v>
      </c>
      <c r="Y386" s="1">
        <v>2</v>
      </c>
      <c r="Z386" s="1">
        <v>7</v>
      </c>
      <c r="AA386" s="1">
        <f t="shared" si="82"/>
        <v>0.8768236765318882</v>
      </c>
      <c r="AB386" s="1">
        <v>0.375</v>
      </c>
      <c r="AC386" s="1">
        <v>2.625</v>
      </c>
      <c r="AD386" s="1">
        <v>0</v>
      </c>
      <c r="AE386" s="1">
        <v>0</v>
      </c>
      <c r="AF386" s="1" t="e">
        <f t="shared" si="78"/>
        <v>#DIV/0!</v>
      </c>
      <c r="AH386" s="1">
        <f t="shared" si="86"/>
        <v>0.12592576610010409</v>
      </c>
      <c r="AI386" s="1">
        <f t="shared" si="87"/>
        <v>4.0339702760084931E-2</v>
      </c>
      <c r="AJ386" s="1">
        <f t="shared" si="92"/>
        <v>9.4349403836184564E-2</v>
      </c>
      <c r="AK386" s="1">
        <f t="shared" si="88"/>
        <v>4.2067520367506779</v>
      </c>
      <c r="AL386" s="1" t="b">
        <f t="shared" si="89"/>
        <v>0</v>
      </c>
      <c r="AM386" s="1">
        <f t="shared" si="90"/>
        <v>5.3527690877098966</v>
      </c>
      <c r="AN386" s="1" t="b">
        <f t="shared" si="91"/>
        <v>0</v>
      </c>
      <c r="AO386" s="1">
        <v>9.4879999999999995</v>
      </c>
    </row>
    <row r="387" spans="1:41">
      <c r="A387" s="7">
        <v>384</v>
      </c>
      <c r="B387" s="9" t="s">
        <v>74</v>
      </c>
      <c r="C387" s="9" t="s">
        <v>1</v>
      </c>
      <c r="D387" s="9" t="s">
        <v>75</v>
      </c>
      <c r="E387" s="9" t="s">
        <v>1</v>
      </c>
      <c r="F387" s="2" t="b">
        <f t="shared" si="85"/>
        <v>1</v>
      </c>
      <c r="G387" s="2" t="b">
        <f t="shared" si="83"/>
        <v>1</v>
      </c>
      <c r="H387" s="1" t="s">
        <v>298</v>
      </c>
      <c r="M387" s="1">
        <f>PRODUCT(SUM(PRODUCT(R387,overview!$J$9),PRODUCT(W387,overview!$K$9),PRODUCT(AB387,overview!$L$9)),1/SUM(overview!$J$9:$L$9))</f>
        <v>1.0951219512195123</v>
      </c>
      <c r="N387" s="1">
        <f>PRODUCT(SUM(PRODUCT(S387,overview!$J$9),PRODUCT(X387,overview!$K$9),PRODUCT(AC387,overview!$L$9)),1/SUM(overview!$J$9:$L$9))</f>
        <v>1.9048780487804877</v>
      </c>
      <c r="O387" s="1">
        <f t="shared" si="79"/>
        <v>20</v>
      </c>
      <c r="P387" s="1">
        <f t="shared" si="80"/>
        <v>2</v>
      </c>
      <c r="Q387" s="1">
        <f t="shared" si="84"/>
        <v>5.7490396927016657E-2</v>
      </c>
      <c r="R387" s="1">
        <v>1.1240000000000001</v>
      </c>
      <c r="S387" s="1">
        <v>1.8759999999999999</v>
      </c>
      <c r="T387" s="1">
        <v>8</v>
      </c>
      <c r="U387" s="1">
        <v>0</v>
      </c>
      <c r="V387" s="1">
        <f t="shared" si="81"/>
        <v>0</v>
      </c>
      <c r="W387" s="1">
        <v>1.081</v>
      </c>
      <c r="X387" s="1">
        <v>1.919</v>
      </c>
      <c r="Y387" s="1">
        <v>11</v>
      </c>
      <c r="Z387" s="1">
        <v>2</v>
      </c>
      <c r="AA387" s="1">
        <f t="shared" si="82"/>
        <v>0.10242076839262874</v>
      </c>
      <c r="AB387" s="1">
        <v>1.0580000000000001</v>
      </c>
      <c r="AC387" s="1">
        <v>1.9419999999999999</v>
      </c>
      <c r="AD387" s="1">
        <v>1</v>
      </c>
      <c r="AE387" s="1">
        <v>0</v>
      </c>
      <c r="AF387" s="1">
        <f t="shared" ref="AF387:AF450" si="93">PRODUCT(AE387,1/AD387,1/AC387,AB387)</f>
        <v>0</v>
      </c>
      <c r="AH387" s="1">
        <f t="shared" si="86"/>
        <v>0.133398738418809</v>
      </c>
      <c r="AI387" s="1">
        <f t="shared" si="87"/>
        <v>4.3408328376060679E-2</v>
      </c>
      <c r="AJ387" s="1">
        <f t="shared" si="92"/>
        <v>9.5048939429342894E-2</v>
      </c>
      <c r="AK387" s="1">
        <f t="shared" si="88"/>
        <v>10.21761627986514</v>
      </c>
      <c r="AL387" s="1" t="b">
        <f t="shared" si="89"/>
        <v>1</v>
      </c>
      <c r="AM387" s="1">
        <f t="shared" si="90"/>
        <v>7.9981315731506095</v>
      </c>
      <c r="AN387" s="1" t="b">
        <f t="shared" si="91"/>
        <v>0</v>
      </c>
      <c r="AO387" s="1">
        <v>9.4879999999999995</v>
      </c>
    </row>
    <row r="388" spans="1:41">
      <c r="A388" s="7">
        <v>385</v>
      </c>
      <c r="B388" s="9" t="s">
        <v>54</v>
      </c>
      <c r="C388" s="9" t="s">
        <v>55</v>
      </c>
      <c r="D388" s="9" t="s">
        <v>84</v>
      </c>
      <c r="E388" s="9" t="s">
        <v>37</v>
      </c>
      <c r="F388" s="2" t="b">
        <f t="shared" si="85"/>
        <v>0</v>
      </c>
      <c r="G388" s="2" t="b">
        <f t="shared" si="83"/>
        <v>1</v>
      </c>
      <c r="H388" s="1" t="s">
        <v>298</v>
      </c>
      <c r="M388" s="1">
        <f>PRODUCT(SUM(PRODUCT(R388,overview!$J$9),PRODUCT(W388,overview!$K$9),PRODUCT(AB388,overview!$L$9)),1/SUM(overview!$J$9:$L$9))</f>
        <v>0.83734146341463422</v>
      </c>
      <c r="N388" s="1">
        <f>PRODUCT(SUM(PRODUCT(S388,overview!$J$9),PRODUCT(X388,overview!$K$9),PRODUCT(AC388,overview!$L$9)),1/SUM(overview!$J$9:$L$9))</f>
        <v>2.1626585365853659</v>
      </c>
      <c r="O388" s="1">
        <f t="shared" ref="O388:O451" si="94">SUM(T388,Y388,AD388)</f>
        <v>19</v>
      </c>
      <c r="P388" s="1">
        <f t="shared" ref="P388:P451" si="95">SUM(U388,Z388,AE388)</f>
        <v>8</v>
      </c>
      <c r="Q388" s="1">
        <f t="shared" si="84"/>
        <v>0.1630238064570125</v>
      </c>
      <c r="R388" s="1">
        <v>0.375</v>
      </c>
      <c r="S388" s="1">
        <v>2.625</v>
      </c>
      <c r="T388" s="1">
        <v>5</v>
      </c>
      <c r="U388" s="1">
        <v>0</v>
      </c>
      <c r="V388" s="1">
        <f t="shared" ref="V388:V451" si="96">PRODUCT(U388,1/T388,1/S388,R388)</f>
        <v>0</v>
      </c>
      <c r="W388" s="1">
        <v>1.0860000000000001</v>
      </c>
      <c r="X388" s="1">
        <v>1.9139999999999999</v>
      </c>
      <c r="Y388" s="1">
        <v>13</v>
      </c>
      <c r="Z388" s="1">
        <v>7</v>
      </c>
      <c r="AA388" s="1">
        <f t="shared" ref="AA388:AA451" si="97">PRODUCT(Z388,1/Y388,1/X388,W388)</f>
        <v>0.30552206414275385</v>
      </c>
      <c r="AB388" s="1">
        <v>0.84499999999999997</v>
      </c>
      <c r="AC388" s="1">
        <v>2.1549999999999998</v>
      </c>
      <c r="AD388" s="1">
        <v>1</v>
      </c>
      <c r="AE388" s="1">
        <v>1</v>
      </c>
      <c r="AF388" s="1">
        <f t="shared" si="93"/>
        <v>0.39211136890951276</v>
      </c>
      <c r="AH388" s="1">
        <f t="shared" si="86"/>
        <v>0.1535783536047946</v>
      </c>
      <c r="AI388" s="1">
        <f t="shared" si="87"/>
        <v>5.0047087369171198E-2</v>
      </c>
      <c r="AJ388" s="1">
        <f t="shared" si="92"/>
        <v>0.29778197262859846</v>
      </c>
      <c r="AK388" s="1">
        <f t="shared" si="88"/>
        <v>20.198986100387916</v>
      </c>
      <c r="AL388" s="1" t="b">
        <f t="shared" si="89"/>
        <v>1</v>
      </c>
      <c r="AM388" s="1">
        <f t="shared" si="90"/>
        <v>11.541884717523246</v>
      </c>
      <c r="AN388" s="1" t="b">
        <f t="shared" si="91"/>
        <v>1</v>
      </c>
      <c r="AO388" s="1">
        <v>9.4879999999999995</v>
      </c>
    </row>
    <row r="389" spans="1:41">
      <c r="A389" s="7">
        <v>386</v>
      </c>
      <c r="B389" s="9" t="s">
        <v>41</v>
      </c>
      <c r="C389" s="9" t="s">
        <v>42</v>
      </c>
      <c r="D389" s="9" t="s">
        <v>41</v>
      </c>
      <c r="E389" s="9" t="s">
        <v>42</v>
      </c>
      <c r="F389" s="2" t="b">
        <f t="shared" si="85"/>
        <v>0</v>
      </c>
      <c r="G389" s="2" t="b">
        <f t="shared" ref="G389:G428" si="98">AND(NOT(D389=B389),OR(D389="CAT",D389="CAC",D389="ATA",D389="ATT",D389="TTA",D389="ATG",D389="CCG",D389="AGA",D389="CGG",D389="AGG",D389="CGA",D389="CGC",D389="TCC",D389="ACG",D389="ACC",D389="GTA",D389="TGG",D389="TAT",B389="GAA",B389="GAT",B389="GAG",B389="AAG",B389="AAA",B389="CTA",B389="CTT",B389="CTC",B389="AAC",B389="CCA",B389="CCT",B389="CAG",B389="CAA",B389="CGT",B389="AGT",B389="AGC",B389="TCA",B389="TCT",B389="GTC"))</f>
        <v>0</v>
      </c>
      <c r="H389" s="1" t="s">
        <v>298</v>
      </c>
      <c r="M389" s="1">
        <f>PRODUCT(SUM(PRODUCT(R389,overview!$J$9),PRODUCT(W389,overview!$K$9),PRODUCT(AB389,overview!$L$9)),1/SUM(overview!$J$9:$L$9))</f>
        <v>0.42773170731707316</v>
      </c>
      <c r="N389" s="1">
        <f>PRODUCT(SUM(PRODUCT(S389,overview!$J$9),PRODUCT(X389,overview!$K$9),PRODUCT(AC389,overview!$L$9)),1/SUM(overview!$J$9:$L$9))</f>
        <v>2.5722682926829266</v>
      </c>
      <c r="O389" s="1">
        <f t="shared" si="94"/>
        <v>7</v>
      </c>
      <c r="P389" s="1">
        <f t="shared" si="95"/>
        <v>3</v>
      </c>
      <c r="Q389" s="1">
        <f t="shared" ref="Q389:Q452" si="99">PRODUCT(P389,1/O389,1/$N389,$M389)</f>
        <v>7.1265345598524057E-2</v>
      </c>
      <c r="R389" s="1">
        <v>0.42899999999999999</v>
      </c>
      <c r="S389" s="1">
        <v>2.5710000000000002</v>
      </c>
      <c r="T389" s="1">
        <v>3</v>
      </c>
      <c r="U389" s="1">
        <v>0</v>
      </c>
      <c r="V389" s="1">
        <f t="shared" si="96"/>
        <v>0</v>
      </c>
      <c r="W389" s="1">
        <v>0.42699999999999999</v>
      </c>
      <c r="X389" s="1">
        <v>2.573</v>
      </c>
      <c r="Y389" s="1">
        <v>4</v>
      </c>
      <c r="Z389" s="1">
        <v>3</v>
      </c>
      <c r="AA389" s="1">
        <f t="shared" si="97"/>
        <v>0.12446560435289544</v>
      </c>
      <c r="AB389" s="1">
        <v>0.42899999999999999</v>
      </c>
      <c r="AC389" s="1">
        <v>2.5710000000000002</v>
      </c>
      <c r="AD389" s="1">
        <v>0</v>
      </c>
      <c r="AE389" s="1">
        <v>0</v>
      </c>
      <c r="AF389" s="1" t="e">
        <f t="shared" si="93"/>
        <v>#DIV/0!</v>
      </c>
      <c r="AH389" s="1">
        <f t="shared" si="86"/>
        <v>0.22246994310140622</v>
      </c>
      <c r="AI389" s="1">
        <f t="shared" si="87"/>
        <v>3.1048254562818997E-2</v>
      </c>
      <c r="AJ389" s="1">
        <f t="shared" si="92"/>
        <v>0.29340754095790544</v>
      </c>
      <c r="AK389" s="1">
        <f t="shared" si="88"/>
        <v>27.80853628539197</v>
      </c>
      <c r="AL389" s="1" t="b">
        <f t="shared" si="89"/>
        <v>1</v>
      </c>
      <c r="AM389" s="1">
        <f t="shared" si="90"/>
        <v>13.072317706698605</v>
      </c>
      <c r="AN389" s="1" t="b">
        <f t="shared" si="91"/>
        <v>1</v>
      </c>
      <c r="AO389" s="1">
        <v>9.4879999999999995</v>
      </c>
    </row>
    <row r="390" spans="1:41">
      <c r="A390" s="7">
        <v>387</v>
      </c>
      <c r="B390" s="9" t="s">
        <v>38</v>
      </c>
      <c r="C390" s="9" t="s">
        <v>1</v>
      </c>
      <c r="D390" s="9" t="s">
        <v>38</v>
      </c>
      <c r="E390" s="9" t="s">
        <v>1</v>
      </c>
      <c r="F390" s="2" t="b">
        <f t="shared" si="85"/>
        <v>0</v>
      </c>
      <c r="G390" s="2" t="b">
        <f t="shared" si="98"/>
        <v>0</v>
      </c>
      <c r="H390" s="1" t="s">
        <v>298</v>
      </c>
      <c r="M390" s="1">
        <f>PRODUCT(SUM(PRODUCT(R390,overview!$J$9),PRODUCT(W390,overview!$K$9),PRODUCT(AB390,overview!$L$9)),1/SUM(overview!$J$9:$L$9))</f>
        <v>0.44817073170731708</v>
      </c>
      <c r="N390" s="1">
        <f>PRODUCT(SUM(PRODUCT(S390,overview!$J$9),PRODUCT(X390,overview!$K$9),PRODUCT(AC390,overview!$L$9)),1/SUM(overview!$J$9:$L$9))</f>
        <v>2.5518292682926829</v>
      </c>
      <c r="O390" s="1">
        <f t="shared" si="94"/>
        <v>14.8</v>
      </c>
      <c r="P390" s="1">
        <f t="shared" si="95"/>
        <v>6.2</v>
      </c>
      <c r="Q390" s="1">
        <f t="shared" si="99"/>
        <v>7.3573573573573567E-2</v>
      </c>
      <c r="R390" s="1">
        <v>0.36199999999999999</v>
      </c>
      <c r="S390" s="1">
        <v>2.6379999999999999</v>
      </c>
      <c r="T390" s="1">
        <v>3.8</v>
      </c>
      <c r="U390" s="1">
        <v>2.2000000000000002</v>
      </c>
      <c r="V390" s="1">
        <f t="shared" si="96"/>
        <v>7.9446151390606914E-2</v>
      </c>
      <c r="W390" s="1">
        <v>0.499</v>
      </c>
      <c r="X390" s="1">
        <v>2.5009999999999999</v>
      </c>
      <c r="Y390" s="1">
        <v>11</v>
      </c>
      <c r="Z390" s="1">
        <v>4</v>
      </c>
      <c r="AA390" s="1">
        <f t="shared" si="97"/>
        <v>7.2552797062992988E-2</v>
      </c>
      <c r="AB390" s="1">
        <v>0.33300000000000002</v>
      </c>
      <c r="AC390" s="1">
        <v>2.6669999999999998</v>
      </c>
      <c r="AD390" s="1">
        <v>0</v>
      </c>
      <c r="AE390" s="1">
        <v>0</v>
      </c>
      <c r="AF390" s="1" t="e">
        <f t="shared" si="93"/>
        <v>#DIV/0!</v>
      </c>
      <c r="AH390" s="1">
        <f t="shared" si="86"/>
        <v>0.22343737401800659</v>
      </c>
      <c r="AI390" s="1">
        <f t="shared" si="87"/>
        <v>2.7548606987859325E-2</v>
      </c>
      <c r="AJ390" s="1">
        <f t="shared" si="92"/>
        <v>0.29340754095790544</v>
      </c>
      <c r="AK390" s="1">
        <f t="shared" si="88"/>
        <v>46.011125088757659</v>
      </c>
      <c r="AL390" s="1" t="b">
        <f t="shared" si="89"/>
        <v>1</v>
      </c>
      <c r="AM390" s="1">
        <f t="shared" si="90"/>
        <v>11.838794923181018</v>
      </c>
      <c r="AN390" s="1" t="b">
        <f t="shared" si="91"/>
        <v>1</v>
      </c>
      <c r="AO390" s="1">
        <v>9.4879999999999995</v>
      </c>
    </row>
    <row r="391" spans="1:41">
      <c r="A391" s="7">
        <v>388</v>
      </c>
      <c r="B391" s="9" t="s">
        <v>28</v>
      </c>
      <c r="C391" s="9" t="s">
        <v>29</v>
      </c>
      <c r="D391" s="9" t="s">
        <v>28</v>
      </c>
      <c r="E391" s="9" t="s">
        <v>29</v>
      </c>
      <c r="F391" s="2" t="b">
        <f t="shared" ref="F391:F428" si="100">AND(NOT(B391=D391),OR(B391="CAT",B391="CAC",B391="ATA",B391="ATT",B391="TTA",B391="ATG",B391="CCG",B391="AGA",B391="CGG",B391="AGG",B391="CGA",B391="CGC",B391="TCC",B391="ACG",B391="ACC",B391="GTA",B391="TGG",B391="TAT",D391="GAA",D391="GAT",D391="GAG",D391="AAG",D391="AAA",D391="CTA",D391="CTT",D391="CTC",D391="AAC",D391="CCA",D391="CCT",D391="CAG",D391="CAA",D391="CGT",D391="AGT",D391="AGC",D391="TCA",D391="TCT",D391="GTC"))</f>
        <v>0</v>
      </c>
      <c r="G391" s="2" t="b">
        <f t="shared" si="98"/>
        <v>0</v>
      </c>
      <c r="H391" s="1" t="s">
        <v>298</v>
      </c>
      <c r="M391" s="1">
        <f>PRODUCT(SUM(PRODUCT(R391,overview!$J$9),PRODUCT(W391,overview!$K$9),PRODUCT(AB391,overview!$L$9)),1/SUM(overview!$J$9:$L$9))</f>
        <v>0.67251219512195126</v>
      </c>
      <c r="N391" s="1">
        <f>PRODUCT(SUM(PRODUCT(S391,overview!$J$9),PRODUCT(X391,overview!$K$9),PRODUCT(AC391,overview!$L$9)),1/SUM(overview!$J$9:$L$9))</f>
        <v>2.3274878048780492</v>
      </c>
      <c r="O391" s="1">
        <f t="shared" si="94"/>
        <v>17</v>
      </c>
      <c r="P391" s="1">
        <f t="shared" si="95"/>
        <v>6</v>
      </c>
      <c r="Q391" s="1">
        <f t="shared" si="99"/>
        <v>0.10198001675441466</v>
      </c>
      <c r="R391" s="1">
        <v>0.69799999999999995</v>
      </c>
      <c r="S391" s="1">
        <v>2.302</v>
      </c>
      <c r="T391" s="1">
        <v>7</v>
      </c>
      <c r="U391" s="1">
        <v>2</v>
      </c>
      <c r="V391" s="1">
        <f t="shared" si="96"/>
        <v>8.6632741715278627E-2</v>
      </c>
      <c r="W391" s="1">
        <v>0.65900000000000003</v>
      </c>
      <c r="X391" s="1">
        <v>2.3410000000000002</v>
      </c>
      <c r="Y391" s="1">
        <v>10</v>
      </c>
      <c r="Z391" s="1">
        <v>4</v>
      </c>
      <c r="AA391" s="1">
        <f t="shared" si="97"/>
        <v>0.11260145237078173</v>
      </c>
      <c r="AB391" s="1">
        <v>0.66700000000000004</v>
      </c>
      <c r="AC391" s="1">
        <v>2.3330000000000002</v>
      </c>
      <c r="AD391" s="1">
        <v>0</v>
      </c>
      <c r="AE391" s="1">
        <v>0</v>
      </c>
      <c r="AF391" s="1" t="e">
        <f t="shared" si="93"/>
        <v>#DIV/0!</v>
      </c>
      <c r="AH391" s="1">
        <f t="shared" si="86"/>
        <v>0.22954915478683779</v>
      </c>
      <c r="AI391" s="1">
        <f t="shared" si="87"/>
        <v>6.2107677572358931E-2</v>
      </c>
      <c r="AJ391" s="1">
        <f t="shared" si="92"/>
        <v>0.32588693800474106</v>
      </c>
      <c r="AK391" s="1">
        <f t="shared" si="88"/>
        <v>35.717853064691838</v>
      </c>
      <c r="AL391" s="1" t="b">
        <f t="shared" si="89"/>
        <v>1</v>
      </c>
      <c r="AM391" s="1">
        <f t="shared" si="90"/>
        <v>6.5768494175252696</v>
      </c>
      <c r="AN391" s="1" t="b">
        <f t="shared" si="91"/>
        <v>0</v>
      </c>
      <c r="AO391" s="1">
        <v>9.4879999999999995</v>
      </c>
    </row>
    <row r="392" spans="1:41">
      <c r="A392" s="7">
        <v>389</v>
      </c>
      <c r="B392" s="9" t="s">
        <v>58</v>
      </c>
      <c r="C392" s="9" t="s">
        <v>59</v>
      </c>
      <c r="D392" s="9" t="s">
        <v>58</v>
      </c>
      <c r="E392" s="9" t="s">
        <v>59</v>
      </c>
      <c r="F392" s="2" t="b">
        <f t="shared" si="100"/>
        <v>0</v>
      </c>
      <c r="G392" s="2" t="b">
        <f t="shared" si="98"/>
        <v>0</v>
      </c>
      <c r="H392" s="1" t="s">
        <v>298</v>
      </c>
      <c r="M392" s="1">
        <f>PRODUCT(SUM(PRODUCT(R392,overview!$J$9),PRODUCT(W392,overview!$K$9),PRODUCT(AB392,overview!$L$9)),1/SUM(overview!$J$9:$L$9))</f>
        <v>0.375</v>
      </c>
      <c r="N392" s="1">
        <f>PRODUCT(SUM(PRODUCT(S392,overview!$J$9),PRODUCT(X392,overview!$K$9),PRODUCT(AC392,overview!$L$9)),1/SUM(overview!$J$9:$L$9))</f>
        <v>2.625</v>
      </c>
      <c r="O392" s="1">
        <f t="shared" si="94"/>
        <v>7</v>
      </c>
      <c r="P392" s="1">
        <f t="shared" si="95"/>
        <v>0</v>
      </c>
      <c r="Q392" s="1">
        <f t="shared" si="99"/>
        <v>0</v>
      </c>
      <c r="R392" s="1">
        <v>0.375</v>
      </c>
      <c r="S392" s="1">
        <v>2.625</v>
      </c>
      <c r="T392" s="1">
        <v>3</v>
      </c>
      <c r="U392" s="1">
        <v>0</v>
      </c>
      <c r="V392" s="1">
        <f t="shared" si="96"/>
        <v>0</v>
      </c>
      <c r="W392" s="1">
        <v>0.375</v>
      </c>
      <c r="X392" s="1">
        <v>2.625</v>
      </c>
      <c r="Y392" s="1">
        <v>4</v>
      </c>
      <c r="Z392" s="1">
        <v>0</v>
      </c>
      <c r="AA392" s="1">
        <f t="shared" si="97"/>
        <v>0</v>
      </c>
      <c r="AB392" s="1">
        <v>0.375</v>
      </c>
      <c r="AC392" s="1">
        <v>2.625</v>
      </c>
      <c r="AD392" s="1">
        <v>0</v>
      </c>
      <c r="AE392" s="1">
        <v>0</v>
      </c>
      <c r="AF392" s="1" t="e">
        <f t="shared" si="93"/>
        <v>#DIV/0!</v>
      </c>
      <c r="AH392" s="1">
        <f t="shared" ref="AH392:AH455" si="101">(SUM(Z388:Z398)*SUM(W388:W398))/(SUM(Y388:Y398)*SUM(X388:X398))</f>
        <v>0.24674940862090528</v>
      </c>
      <c r="AI392" s="1">
        <f t="shared" ref="AI392:AI455" si="102">(SUM(U388:U398)*SUM(R388:R398))/(SUM(T388:T398)*SUM(S388:S398))</f>
        <v>0.10176126566587461</v>
      </c>
      <c r="AJ392" s="1">
        <f t="shared" si="92"/>
        <v>0.64560869042369828</v>
      </c>
      <c r="AK392" s="1">
        <f t="shared" si="88"/>
        <v>25.13517236543009</v>
      </c>
      <c r="AL392" s="1" t="b">
        <f t="shared" si="89"/>
        <v>1</v>
      </c>
      <c r="AM392" s="1">
        <f t="shared" si="90"/>
        <v>3.3659287342622175</v>
      </c>
      <c r="AN392" s="1" t="b">
        <f t="shared" si="91"/>
        <v>0</v>
      </c>
      <c r="AO392" s="1">
        <v>9.4879999999999995</v>
      </c>
    </row>
    <row r="393" spans="1:41">
      <c r="A393" s="7">
        <v>390</v>
      </c>
      <c r="B393" s="9" t="s">
        <v>43</v>
      </c>
      <c r="C393" s="9" t="s">
        <v>44</v>
      </c>
      <c r="D393" s="9" t="s">
        <v>43</v>
      </c>
      <c r="E393" s="9" t="s">
        <v>44</v>
      </c>
      <c r="F393" s="2" t="b">
        <f t="shared" si="100"/>
        <v>0</v>
      </c>
      <c r="G393" s="2" t="b">
        <f t="shared" si="98"/>
        <v>0</v>
      </c>
      <c r="H393" s="1" t="s">
        <v>298</v>
      </c>
      <c r="M393" s="1">
        <f>PRODUCT(SUM(PRODUCT(R393,overview!$J$9),PRODUCT(W393,overview!$K$9),PRODUCT(AB393,overview!$L$9)),1/SUM(overview!$J$9:$L$9))</f>
        <v>0.375</v>
      </c>
      <c r="N393" s="1">
        <f>PRODUCT(SUM(PRODUCT(S393,overview!$J$9),PRODUCT(X393,overview!$K$9),PRODUCT(AC393,overview!$L$9)),1/SUM(overview!$J$9:$L$9))</f>
        <v>2.625</v>
      </c>
      <c r="O393" s="1">
        <f t="shared" si="94"/>
        <v>3</v>
      </c>
      <c r="P393" s="1">
        <f t="shared" si="95"/>
        <v>1</v>
      </c>
      <c r="Q393" s="1">
        <f t="shared" si="99"/>
        <v>4.7619047619047616E-2</v>
      </c>
      <c r="R393" s="1">
        <v>0.375</v>
      </c>
      <c r="S393" s="1">
        <v>2.625</v>
      </c>
      <c r="T393" s="1">
        <v>0</v>
      </c>
      <c r="U393" s="1">
        <v>0</v>
      </c>
      <c r="V393" s="1" t="e">
        <f t="shared" si="96"/>
        <v>#DIV/0!</v>
      </c>
      <c r="W393" s="1">
        <v>0.375</v>
      </c>
      <c r="X393" s="1">
        <v>2.625</v>
      </c>
      <c r="Y393" s="1">
        <v>3</v>
      </c>
      <c r="Z393" s="1">
        <v>1</v>
      </c>
      <c r="AA393" s="1">
        <f t="shared" si="97"/>
        <v>4.7619047619047616E-2</v>
      </c>
      <c r="AB393" s="1">
        <v>0.375</v>
      </c>
      <c r="AC393" s="1">
        <v>2.625</v>
      </c>
      <c r="AD393" s="1">
        <v>0</v>
      </c>
      <c r="AE393" s="1">
        <v>0</v>
      </c>
      <c r="AF393" s="1" t="e">
        <f t="shared" si="93"/>
        <v>#DIV/0!</v>
      </c>
      <c r="AH393" s="1">
        <f t="shared" si="101"/>
        <v>0.24440281875088868</v>
      </c>
      <c r="AI393" s="1">
        <f t="shared" si="102"/>
        <v>0.19930459883225088</v>
      </c>
      <c r="AJ393" s="1">
        <f t="shared" si="92"/>
        <v>0.59924385633270316</v>
      </c>
      <c r="AK393" s="1">
        <f t="shared" si="88"/>
        <v>18.94588016232245</v>
      </c>
      <c r="AL393" s="1" t="b">
        <f t="shared" si="89"/>
        <v>1</v>
      </c>
      <c r="AM393" s="1">
        <f t="shared" si="90"/>
        <v>2.206909007157571</v>
      </c>
      <c r="AN393" s="1" t="b">
        <f t="shared" si="91"/>
        <v>0</v>
      </c>
      <c r="AO393" s="1">
        <v>9.4879999999999995</v>
      </c>
    </row>
    <row r="394" spans="1:41">
      <c r="A394" s="7">
        <v>391</v>
      </c>
      <c r="B394" s="9" t="s">
        <v>32</v>
      </c>
      <c r="C394" s="9" t="s">
        <v>33</v>
      </c>
      <c r="D394" s="9" t="s">
        <v>83</v>
      </c>
      <c r="E394" s="9" t="s">
        <v>61</v>
      </c>
      <c r="F394" s="2" t="b">
        <f t="shared" si="100"/>
        <v>0</v>
      </c>
      <c r="G394" s="2" t="b">
        <f t="shared" si="98"/>
        <v>0</v>
      </c>
      <c r="H394" s="1" t="s">
        <v>298</v>
      </c>
      <c r="M394" s="1">
        <f>PRODUCT(SUM(PRODUCT(R394,overview!$J$9),PRODUCT(W394,overview!$K$9),PRODUCT(AB394,overview!$L$9)),1/SUM(overview!$J$9:$L$9))</f>
        <v>0.97058536585365851</v>
      </c>
      <c r="N394" s="1">
        <f>PRODUCT(SUM(PRODUCT(S394,overview!$J$9),PRODUCT(X394,overview!$K$9),PRODUCT(AC394,overview!$L$9)),1/SUM(overview!$J$9:$L$9))</f>
        <v>2.0294146341463413</v>
      </c>
      <c r="O394" s="1">
        <f t="shared" si="94"/>
        <v>18.5</v>
      </c>
      <c r="P394" s="1">
        <f t="shared" si="95"/>
        <v>13.5</v>
      </c>
      <c r="Q394" s="1">
        <f t="shared" si="99"/>
        <v>0.34899964984333909</v>
      </c>
      <c r="R394" s="1">
        <v>0.97699999999999998</v>
      </c>
      <c r="S394" s="1">
        <v>2.0230000000000001</v>
      </c>
      <c r="T394" s="1">
        <v>8</v>
      </c>
      <c r="U394" s="1">
        <v>1</v>
      </c>
      <c r="V394" s="1">
        <f t="shared" si="96"/>
        <v>6.0368264953040034E-2</v>
      </c>
      <c r="W394" s="1">
        <v>0.96599999999999997</v>
      </c>
      <c r="X394" s="1">
        <v>2.0339999999999998</v>
      </c>
      <c r="Y394" s="1">
        <v>10.5</v>
      </c>
      <c r="Z394" s="1">
        <v>10.5</v>
      </c>
      <c r="AA394" s="1">
        <f t="shared" si="97"/>
        <v>0.47492625368731567</v>
      </c>
      <c r="AB394" s="1">
        <v>1</v>
      </c>
      <c r="AC394" s="1">
        <v>2</v>
      </c>
      <c r="AD394" s="1">
        <v>0</v>
      </c>
      <c r="AE394" s="1">
        <v>2</v>
      </c>
      <c r="AF394" s="1" t="e">
        <f t="shared" si="93"/>
        <v>#DIV/0!</v>
      </c>
      <c r="AH394" s="1">
        <f t="shared" si="101"/>
        <v>0.24180967705979808</v>
      </c>
      <c r="AI394" s="1">
        <f t="shared" si="102"/>
        <v>0.17701114329040213</v>
      </c>
      <c r="AJ394" s="1">
        <f t="shared" si="92"/>
        <v>0.39296924042686759</v>
      </c>
      <c r="AK394" s="1">
        <f t="shared" si="88"/>
        <v>15.587234373302504</v>
      </c>
      <c r="AL394" s="1" t="b">
        <f t="shared" si="89"/>
        <v>1</v>
      </c>
      <c r="AM394" s="1">
        <f t="shared" si="90"/>
        <v>1.6774686087571171</v>
      </c>
      <c r="AN394" s="1" t="b">
        <f t="shared" si="91"/>
        <v>0</v>
      </c>
      <c r="AO394" s="1">
        <v>9.4879999999999995</v>
      </c>
    </row>
    <row r="395" spans="1:41">
      <c r="A395" s="7">
        <v>392</v>
      </c>
      <c r="B395" s="9" t="s">
        <v>45</v>
      </c>
      <c r="C395" s="9" t="s">
        <v>46</v>
      </c>
      <c r="D395" s="9" t="s">
        <v>76</v>
      </c>
      <c r="E395" s="9" t="s">
        <v>46</v>
      </c>
      <c r="F395" s="2" t="b">
        <f t="shared" si="100"/>
        <v>0</v>
      </c>
      <c r="G395" s="2" t="b">
        <f t="shared" si="98"/>
        <v>0</v>
      </c>
      <c r="H395" s="1" t="s">
        <v>298</v>
      </c>
      <c r="M395" s="1">
        <f>PRODUCT(SUM(PRODUCT(R395,overview!$J$9),PRODUCT(W395,overview!$K$9),PRODUCT(AB395,overview!$L$9)),1/SUM(overview!$J$9:$L$9))</f>
        <v>0.70685365853658544</v>
      </c>
      <c r="N395" s="1">
        <f>PRODUCT(SUM(PRODUCT(S395,overview!$J$9),PRODUCT(X395,overview!$K$9),PRODUCT(AC395,overview!$L$9)),1/SUM(overview!$J$9:$L$9))</f>
        <v>2.293146341463415</v>
      </c>
      <c r="O395" s="1">
        <f t="shared" si="94"/>
        <v>9.8000000000000007</v>
      </c>
      <c r="P395" s="1">
        <f t="shared" si="95"/>
        <v>21.2</v>
      </c>
      <c r="Q395" s="1">
        <f t="shared" si="99"/>
        <v>0.66681832221928206</v>
      </c>
      <c r="R395" s="1">
        <v>1.016</v>
      </c>
      <c r="S395" s="1">
        <v>1.984</v>
      </c>
      <c r="T395" s="1">
        <v>4</v>
      </c>
      <c r="U395" s="1">
        <v>0</v>
      </c>
      <c r="V395" s="1">
        <f t="shared" si="96"/>
        <v>0</v>
      </c>
      <c r="W395" s="1">
        <v>0.52800000000000002</v>
      </c>
      <c r="X395" s="1">
        <v>2.472</v>
      </c>
      <c r="Y395" s="1">
        <v>4.8</v>
      </c>
      <c r="Z395" s="1">
        <v>21.2</v>
      </c>
      <c r="AA395" s="1">
        <f t="shared" si="97"/>
        <v>0.94336569579288043</v>
      </c>
      <c r="AB395" s="1">
        <v>1.0289999999999999</v>
      </c>
      <c r="AC395" s="1">
        <v>1.9710000000000001</v>
      </c>
      <c r="AD395" s="1">
        <v>1</v>
      </c>
      <c r="AE395" s="1">
        <v>0</v>
      </c>
      <c r="AF395" s="1">
        <f t="shared" si="93"/>
        <v>0</v>
      </c>
      <c r="AH395" s="1">
        <f t="shared" si="101"/>
        <v>0.31569965247122866</v>
      </c>
      <c r="AI395" s="1">
        <f t="shared" si="102"/>
        <v>0.17584821506698964</v>
      </c>
      <c r="AJ395" s="1">
        <f t="shared" si="92"/>
        <v>0.39949590422180209</v>
      </c>
      <c r="AK395" s="1">
        <f t="shared" ref="AK395:AK458" si="103">(((SUM(AJ393:AJ397))-(SUM(AI393:AI397)))^2)/(AVERAGE(AI393:AI397))</f>
        <v>9.7392711534179472</v>
      </c>
      <c r="AL395" s="1" t="b">
        <f t="shared" ref="AL395:AL458" si="104">IF(AK395&gt;AO395, TRUE, FALSE)</f>
        <v>1</v>
      </c>
      <c r="AM395" s="1">
        <f t="shared" ref="AM395:AM458" si="105">(((SUM(AH393:AH397))-(SUM(AI393:AI397)))^2)/(AVERAGE(AI393:AI397))</f>
        <v>1.5639738606038047</v>
      </c>
      <c r="AN395" s="1" t="b">
        <f t="shared" ref="AN395:AN458" si="106">IF(AM395&gt;AO395, TRUE, FALSE)</f>
        <v>0</v>
      </c>
      <c r="AO395" s="1">
        <v>9.4879999999999995</v>
      </c>
    </row>
    <row r="396" spans="1:41">
      <c r="A396" s="7">
        <v>393</v>
      </c>
      <c r="B396" s="9" t="s">
        <v>32</v>
      </c>
      <c r="C396" s="9" t="s">
        <v>33</v>
      </c>
      <c r="D396" s="9" t="s">
        <v>32</v>
      </c>
      <c r="E396" s="9" t="s">
        <v>33</v>
      </c>
      <c r="F396" s="2" t="b">
        <f t="shared" si="100"/>
        <v>0</v>
      </c>
      <c r="G396" s="2" t="b">
        <f t="shared" si="98"/>
        <v>0</v>
      </c>
      <c r="H396" s="1" t="s">
        <v>298</v>
      </c>
      <c r="M396" s="1">
        <f>PRODUCT(SUM(PRODUCT(R396,overview!$J$9),PRODUCT(W396,overview!$K$9),PRODUCT(AB396,overview!$L$9)),1/SUM(overview!$J$9:$L$9))</f>
        <v>0.98731707317073181</v>
      </c>
      <c r="N396" s="1">
        <f>PRODUCT(SUM(PRODUCT(S396,overview!$J$9),PRODUCT(X396,overview!$K$9),PRODUCT(AC396,overview!$L$9)),1/SUM(overview!$J$9:$L$9))</f>
        <v>2.0126829268292687</v>
      </c>
      <c r="O396" s="1">
        <f t="shared" si="94"/>
        <v>16</v>
      </c>
      <c r="P396" s="1">
        <f t="shared" si="95"/>
        <v>2</v>
      </c>
      <c r="Q396" s="1">
        <f t="shared" si="99"/>
        <v>6.1318468250121175E-2</v>
      </c>
      <c r="R396" s="1">
        <v>1</v>
      </c>
      <c r="S396" s="1">
        <v>2</v>
      </c>
      <c r="T396" s="1">
        <v>7</v>
      </c>
      <c r="U396" s="1">
        <v>0</v>
      </c>
      <c r="V396" s="1">
        <f t="shared" si="96"/>
        <v>0</v>
      </c>
      <c r="W396" s="1">
        <v>0.98</v>
      </c>
      <c r="X396" s="1">
        <v>2.02</v>
      </c>
      <c r="Y396" s="1">
        <v>9</v>
      </c>
      <c r="Z396" s="1">
        <v>2</v>
      </c>
      <c r="AA396" s="1">
        <f t="shared" si="97"/>
        <v>0.10781078107810779</v>
      </c>
      <c r="AB396" s="1">
        <v>1</v>
      </c>
      <c r="AC396" s="1">
        <v>2</v>
      </c>
      <c r="AD396" s="1">
        <v>0</v>
      </c>
      <c r="AE396" s="1">
        <v>0</v>
      </c>
      <c r="AF396" s="1" t="e">
        <f t="shared" si="93"/>
        <v>#DIV/0!</v>
      </c>
      <c r="AH396" s="1">
        <f t="shared" si="101"/>
        <v>0.32328301444231577</v>
      </c>
      <c r="AI396" s="1">
        <f t="shared" si="102"/>
        <v>0.18689726627879172</v>
      </c>
      <c r="AJ396" s="1">
        <f t="shared" si="92"/>
        <v>0.42252284608324353</v>
      </c>
      <c r="AK396" s="1">
        <f t="shared" si="103"/>
        <v>9.8441563179161786</v>
      </c>
      <c r="AL396" s="1" t="b">
        <f t="shared" si="104"/>
        <v>1</v>
      </c>
      <c r="AM396" s="1">
        <f t="shared" si="105"/>
        <v>2.7333306189105566</v>
      </c>
      <c r="AN396" s="1" t="b">
        <f t="shared" si="106"/>
        <v>0</v>
      </c>
      <c r="AO396" s="1">
        <v>9.4879999999999995</v>
      </c>
    </row>
    <row r="397" spans="1:41">
      <c r="A397" s="7">
        <v>394</v>
      </c>
      <c r="B397" s="9" t="s">
        <v>83</v>
      </c>
      <c r="C397" s="9" t="s">
        <v>61</v>
      </c>
      <c r="D397" s="9" t="s">
        <v>83</v>
      </c>
      <c r="E397" s="9" t="s">
        <v>61</v>
      </c>
      <c r="F397" s="2" t="b">
        <f t="shared" si="100"/>
        <v>0</v>
      </c>
      <c r="G397" s="2" t="b">
        <f t="shared" si="98"/>
        <v>0</v>
      </c>
      <c r="H397" s="1" t="s">
        <v>298</v>
      </c>
      <c r="M397" s="1">
        <f>PRODUCT(SUM(PRODUCT(R397,overview!$J$9),PRODUCT(W397,overview!$K$9),PRODUCT(AB397,overview!$L$9)),1/SUM(overview!$J$9:$L$9))</f>
        <v>0.87726829268292672</v>
      </c>
      <c r="N397" s="1">
        <f>PRODUCT(SUM(PRODUCT(S397,overview!$J$9),PRODUCT(X397,overview!$K$9),PRODUCT(AC397,overview!$L$9)),1/SUM(overview!$J$9:$L$9))</f>
        <v>2.1227317073170737</v>
      </c>
      <c r="O397" s="1">
        <f t="shared" si="94"/>
        <v>13</v>
      </c>
      <c r="P397" s="1">
        <f t="shared" si="95"/>
        <v>16</v>
      </c>
      <c r="Q397" s="1">
        <f t="shared" si="99"/>
        <v>0.50864403543877745</v>
      </c>
      <c r="R397" s="1">
        <v>0.96</v>
      </c>
      <c r="S397" s="1">
        <v>2.04</v>
      </c>
      <c r="T397" s="1">
        <v>6</v>
      </c>
      <c r="U397" s="1">
        <v>6</v>
      </c>
      <c r="V397" s="1">
        <f t="shared" si="96"/>
        <v>0.47058823529411759</v>
      </c>
      <c r="W397" s="1">
        <v>0.82799999999999996</v>
      </c>
      <c r="X397" s="1">
        <v>2.1720000000000002</v>
      </c>
      <c r="Y397" s="1">
        <v>7</v>
      </c>
      <c r="Z397" s="1">
        <v>10</v>
      </c>
      <c r="AA397" s="1">
        <f t="shared" si="97"/>
        <v>0.54459352801894234</v>
      </c>
      <c r="AB397" s="1">
        <v>1</v>
      </c>
      <c r="AC397" s="1">
        <v>2</v>
      </c>
      <c r="AD397" s="1">
        <v>0</v>
      </c>
      <c r="AE397" s="1">
        <v>0</v>
      </c>
      <c r="AF397" s="1" t="e">
        <f t="shared" si="93"/>
        <v>#DIV/0!</v>
      </c>
      <c r="AH397" s="1">
        <f t="shared" si="101"/>
        <v>0.34845702182422655</v>
      </c>
      <c r="AI397" s="1">
        <f t="shared" si="102"/>
        <v>0.19427402862985679</v>
      </c>
      <c r="AJ397" s="1">
        <f t="shared" si="92"/>
        <v>0.4674360863277946</v>
      </c>
      <c r="AK397" s="1">
        <f t="shared" si="103"/>
        <v>8.7403332568400973</v>
      </c>
      <c r="AL397" s="1" t="b">
        <f t="shared" si="104"/>
        <v>0</v>
      </c>
      <c r="AM397" s="1">
        <f t="shared" si="105"/>
        <v>3.7512635112988977</v>
      </c>
      <c r="AN397" s="1" t="b">
        <f t="shared" si="106"/>
        <v>0</v>
      </c>
      <c r="AO397" s="1">
        <v>9.4879999999999995</v>
      </c>
    </row>
    <row r="398" spans="1:41">
      <c r="A398" s="7">
        <v>395</v>
      </c>
      <c r="B398" s="9" t="s">
        <v>32</v>
      </c>
      <c r="C398" s="9" t="s">
        <v>33</v>
      </c>
      <c r="D398" s="9" t="s">
        <v>62</v>
      </c>
      <c r="E398" s="9" t="s">
        <v>48</v>
      </c>
      <c r="F398" s="2" t="b">
        <f t="shared" si="100"/>
        <v>1</v>
      </c>
      <c r="G398" s="2" t="b">
        <f t="shared" si="98"/>
        <v>0</v>
      </c>
      <c r="H398" s="1" t="s">
        <v>298</v>
      </c>
      <c r="M398" s="1">
        <f>PRODUCT(SUM(PRODUCT(R398,overview!$J$9),PRODUCT(W398,overview!$K$9),PRODUCT(AB398,overview!$L$9)),1/SUM(overview!$J$9:$L$9))</f>
        <v>1.0311707317073171</v>
      </c>
      <c r="N398" s="1">
        <f>PRODUCT(SUM(PRODUCT(S398,overview!$J$9),PRODUCT(X398,overview!$K$9),PRODUCT(AC398,overview!$L$9)),1/SUM(overview!$J$9:$L$9))</f>
        <v>1.9688292682926831</v>
      </c>
      <c r="O398" s="1">
        <f t="shared" si="94"/>
        <v>20</v>
      </c>
      <c r="P398" s="1">
        <f t="shared" si="95"/>
        <v>16</v>
      </c>
      <c r="Q398" s="1">
        <f t="shared" si="99"/>
        <v>0.41899853819280991</v>
      </c>
      <c r="R398" s="1">
        <v>0.96499999999999997</v>
      </c>
      <c r="S398" s="1">
        <v>2.0350000000000001</v>
      </c>
      <c r="T398" s="1">
        <v>9</v>
      </c>
      <c r="U398" s="1">
        <v>8</v>
      </c>
      <c r="V398" s="1">
        <f t="shared" si="96"/>
        <v>0.42151242151242141</v>
      </c>
      <c r="W398" s="1">
        <v>1.0680000000000001</v>
      </c>
      <c r="X398" s="1">
        <v>1.9319999999999999</v>
      </c>
      <c r="Y398" s="1">
        <v>11</v>
      </c>
      <c r="Z398" s="1">
        <v>7</v>
      </c>
      <c r="AA398" s="1">
        <f t="shared" si="97"/>
        <v>0.35177865612648224</v>
      </c>
      <c r="AB398" s="1">
        <v>1</v>
      </c>
      <c r="AC398" s="1">
        <v>2</v>
      </c>
      <c r="AD398" s="1">
        <v>0</v>
      </c>
      <c r="AE398" s="1">
        <v>1</v>
      </c>
      <c r="AF398" s="1" t="e">
        <f t="shared" si="93"/>
        <v>#DIV/0!</v>
      </c>
      <c r="AH398" s="1">
        <f t="shared" si="101"/>
        <v>0.40653765860095842</v>
      </c>
      <c r="AI398" s="1">
        <f t="shared" si="102"/>
        <v>0.19074177356385938</v>
      </c>
      <c r="AJ398" s="1">
        <f t="shared" si="92"/>
        <v>0.59168925022583563</v>
      </c>
      <c r="AK398" s="1">
        <f t="shared" si="103"/>
        <v>9.2595884492962313</v>
      </c>
      <c r="AL398" s="1" t="b">
        <f t="shared" si="104"/>
        <v>0</v>
      </c>
      <c r="AM398" s="1">
        <f t="shared" si="105"/>
        <v>3.6272944361498176</v>
      </c>
      <c r="AN398" s="1" t="b">
        <f t="shared" si="106"/>
        <v>0</v>
      </c>
      <c r="AO398" s="1">
        <v>9.4879999999999995</v>
      </c>
    </row>
    <row r="399" spans="1:41">
      <c r="A399" s="7">
        <v>396</v>
      </c>
      <c r="B399" s="9" t="s">
        <v>65</v>
      </c>
      <c r="C399" s="9" t="s">
        <v>2</v>
      </c>
      <c r="D399" s="9" t="s">
        <v>97</v>
      </c>
      <c r="E399" s="9" t="s">
        <v>42</v>
      </c>
      <c r="F399" s="2" t="b">
        <f t="shared" si="100"/>
        <v>0</v>
      </c>
      <c r="G399" s="2" t="b">
        <f t="shared" si="98"/>
        <v>0</v>
      </c>
      <c r="H399" s="1" t="s">
        <v>298</v>
      </c>
      <c r="M399" s="1">
        <f>PRODUCT(SUM(PRODUCT(R399,overview!$J$9),PRODUCT(W399,overview!$K$9),PRODUCT(AB399,overview!$L$9)),1/SUM(overview!$J$9:$L$9))</f>
        <v>0.51</v>
      </c>
      <c r="N399" s="1">
        <f>PRODUCT(SUM(PRODUCT(S399,overview!$J$9),PRODUCT(X399,overview!$K$9),PRODUCT(AC399,overview!$L$9)),1/SUM(overview!$J$9:$L$9))</f>
        <v>2.4899999999999998</v>
      </c>
      <c r="O399" s="1">
        <f t="shared" si="94"/>
        <v>15.8</v>
      </c>
      <c r="P399" s="1">
        <f t="shared" si="95"/>
        <v>29.2</v>
      </c>
      <c r="Q399" s="1">
        <f t="shared" si="99"/>
        <v>0.37852676528900409</v>
      </c>
      <c r="R399" s="1">
        <v>0.438</v>
      </c>
      <c r="S399" s="1">
        <v>2.5619999999999998</v>
      </c>
      <c r="T399" s="1">
        <v>5</v>
      </c>
      <c r="U399" s="1">
        <v>18</v>
      </c>
      <c r="V399" s="1">
        <f t="shared" si="96"/>
        <v>0.61545667447306807</v>
      </c>
      <c r="W399" s="1">
        <v>0.55300000000000005</v>
      </c>
      <c r="X399" s="1">
        <v>2.4470000000000001</v>
      </c>
      <c r="Y399" s="1">
        <v>9.8000000000000007</v>
      </c>
      <c r="Z399" s="1">
        <v>10.199999999999999</v>
      </c>
      <c r="AA399" s="1">
        <f t="shared" si="97"/>
        <v>0.23521513223188739</v>
      </c>
      <c r="AB399" s="1">
        <v>0.4</v>
      </c>
      <c r="AC399" s="1">
        <v>2.6</v>
      </c>
      <c r="AD399" s="1">
        <v>1</v>
      </c>
      <c r="AE399" s="1">
        <v>1</v>
      </c>
      <c r="AF399" s="1">
        <f t="shared" si="93"/>
        <v>0.15384615384615385</v>
      </c>
      <c r="AH399" s="1">
        <f t="shared" si="101"/>
        <v>0.39129619601804794</v>
      </c>
      <c r="AI399" s="1">
        <f t="shared" si="102"/>
        <v>0.19603428764055766</v>
      </c>
      <c r="AJ399" s="1">
        <f t="shared" si="92"/>
        <v>0.347103726986978</v>
      </c>
      <c r="AK399" s="1">
        <f t="shared" si="103"/>
        <v>9.7156197232062436</v>
      </c>
      <c r="AL399" s="1" t="b">
        <f t="shared" si="104"/>
        <v>1</v>
      </c>
      <c r="AM399" s="1">
        <f t="shared" si="105"/>
        <v>3.6525208504816038</v>
      </c>
      <c r="AN399" s="1" t="b">
        <f t="shared" si="106"/>
        <v>0</v>
      </c>
      <c r="AO399" s="1">
        <v>9.4879999999999995</v>
      </c>
    </row>
    <row r="400" spans="1:41">
      <c r="A400" s="7">
        <v>397</v>
      </c>
      <c r="B400" s="9" t="s">
        <v>98</v>
      </c>
      <c r="C400" s="9" t="s">
        <v>50</v>
      </c>
      <c r="D400" s="9" t="s">
        <v>49</v>
      </c>
      <c r="E400" s="9" t="s">
        <v>50</v>
      </c>
      <c r="F400" s="2" t="b">
        <f t="shared" si="100"/>
        <v>0</v>
      </c>
      <c r="G400" s="2" t="b">
        <f t="shared" si="98"/>
        <v>0</v>
      </c>
      <c r="H400" s="1" t="s">
        <v>298</v>
      </c>
      <c r="M400" s="1">
        <f>PRODUCT(SUM(PRODUCT(R400,overview!$J$9),PRODUCT(W400,overview!$K$9),PRODUCT(AB400,overview!$L$9)),1/SUM(overview!$J$9:$L$9))</f>
        <v>0.39324390243902435</v>
      </c>
      <c r="N400" s="1">
        <f>PRODUCT(SUM(PRODUCT(S400,overview!$J$9),PRODUCT(X400,overview!$K$9),PRODUCT(AC400,overview!$L$9)),1/SUM(overview!$J$9:$L$9))</f>
        <v>2.6067560975609756</v>
      </c>
      <c r="O400" s="1">
        <f t="shared" si="94"/>
        <v>15.5</v>
      </c>
      <c r="P400" s="1">
        <f t="shared" si="95"/>
        <v>3.5</v>
      </c>
      <c r="Q400" s="1">
        <f t="shared" si="99"/>
        <v>3.4064180500527133E-2</v>
      </c>
      <c r="R400" s="1">
        <v>0.33300000000000002</v>
      </c>
      <c r="S400" s="1">
        <v>2.6669999999999998</v>
      </c>
      <c r="T400" s="1">
        <v>9</v>
      </c>
      <c r="U400" s="1">
        <v>0</v>
      </c>
      <c r="V400" s="1">
        <f t="shared" si="96"/>
        <v>0</v>
      </c>
      <c r="W400" s="1">
        <v>0.42799999999999999</v>
      </c>
      <c r="X400" s="1">
        <v>2.5720000000000001</v>
      </c>
      <c r="Y400" s="1">
        <v>5.5</v>
      </c>
      <c r="Z400" s="1">
        <v>3.5</v>
      </c>
      <c r="AA400" s="1">
        <f t="shared" si="97"/>
        <v>0.10589565955040293</v>
      </c>
      <c r="AB400" s="1">
        <v>0.33300000000000002</v>
      </c>
      <c r="AC400" s="1">
        <v>2.6669999999999998</v>
      </c>
      <c r="AD400" s="1">
        <v>1</v>
      </c>
      <c r="AE400" s="1">
        <v>0</v>
      </c>
      <c r="AF400" s="1">
        <f t="shared" si="93"/>
        <v>0</v>
      </c>
      <c r="AH400" s="1">
        <f t="shared" si="101"/>
        <v>0.32514790232516211</v>
      </c>
      <c r="AI400" s="1">
        <f t="shared" si="102"/>
        <v>0.19218624355227806</v>
      </c>
      <c r="AJ400" s="1">
        <f t="shared" si="92"/>
        <v>0.46483150081371799</v>
      </c>
      <c r="AK400" s="1">
        <f t="shared" si="103"/>
        <v>14.368450329435269</v>
      </c>
      <c r="AL400" s="1" t="b">
        <f t="shared" si="104"/>
        <v>1</v>
      </c>
      <c r="AM400" s="1">
        <f t="shared" si="105"/>
        <v>3.9465039078373905</v>
      </c>
      <c r="AN400" s="1" t="b">
        <f t="shared" si="106"/>
        <v>0</v>
      </c>
      <c r="AO400" s="1">
        <v>9.4879999999999995</v>
      </c>
    </row>
    <row r="401" spans="1:41">
      <c r="A401" s="7">
        <v>398</v>
      </c>
      <c r="B401" s="9" t="s">
        <v>41</v>
      </c>
      <c r="C401" s="9" t="s">
        <v>42</v>
      </c>
      <c r="D401" s="9" t="s">
        <v>41</v>
      </c>
      <c r="E401" s="9" t="s">
        <v>42</v>
      </c>
      <c r="F401" s="2" t="b">
        <f t="shared" si="100"/>
        <v>0</v>
      </c>
      <c r="G401" s="2" t="b">
        <f t="shared" si="98"/>
        <v>0</v>
      </c>
      <c r="H401" s="1" t="s">
        <v>298</v>
      </c>
      <c r="M401" s="1">
        <f>PRODUCT(SUM(PRODUCT(R401,overview!$J$9),PRODUCT(W401,overview!$K$9),PRODUCT(AB401,overview!$L$9)),1/SUM(overview!$J$9:$L$9))</f>
        <v>0.86685365853658536</v>
      </c>
      <c r="N401" s="1">
        <f>PRODUCT(SUM(PRODUCT(S401,overview!$J$9),PRODUCT(X401,overview!$K$9),PRODUCT(AC401,overview!$L$9)),1/SUM(overview!$J$9:$L$9))</f>
        <v>2.1331463414634149</v>
      </c>
      <c r="O401" s="1">
        <f t="shared" si="94"/>
        <v>11</v>
      </c>
      <c r="P401" s="1">
        <f t="shared" si="95"/>
        <v>14</v>
      </c>
      <c r="Q401" s="1">
        <f t="shared" si="99"/>
        <v>0.51720234624223915</v>
      </c>
      <c r="R401" s="1">
        <v>0.46700000000000003</v>
      </c>
      <c r="S401" s="1">
        <v>2.5329999999999999</v>
      </c>
      <c r="T401" s="1">
        <v>5</v>
      </c>
      <c r="U401" s="1">
        <v>2</v>
      </c>
      <c r="V401" s="1">
        <f t="shared" si="96"/>
        <v>7.3746545598105034E-2</v>
      </c>
      <c r="W401" s="1">
        <v>1.099</v>
      </c>
      <c r="X401" s="1">
        <v>1.901</v>
      </c>
      <c r="Y401" s="1">
        <v>6</v>
      </c>
      <c r="Z401" s="1">
        <v>12</v>
      </c>
      <c r="AA401" s="1">
        <f t="shared" si="97"/>
        <v>1.156233561283535</v>
      </c>
      <c r="AB401" s="1">
        <v>0.42899999999999999</v>
      </c>
      <c r="AC401" s="1">
        <v>2.5710000000000002</v>
      </c>
      <c r="AD401" s="1">
        <v>0</v>
      </c>
      <c r="AE401" s="1">
        <v>0</v>
      </c>
      <c r="AF401" s="1" t="e">
        <f t="shared" si="93"/>
        <v>#DIV/0!</v>
      </c>
      <c r="AH401" s="1">
        <f t="shared" si="101"/>
        <v>0.33446218351878731</v>
      </c>
      <c r="AI401" s="1">
        <f t="shared" si="102"/>
        <v>0.19266683555685593</v>
      </c>
      <c r="AJ401" s="1">
        <f t="shared" si="92"/>
        <v>0.4648315008137181</v>
      </c>
      <c r="AK401" s="1">
        <f t="shared" si="103"/>
        <v>14.647699107827998</v>
      </c>
      <c r="AL401" s="1" t="b">
        <f t="shared" si="104"/>
        <v>1</v>
      </c>
      <c r="AM401" s="1">
        <f t="shared" si="105"/>
        <v>3.12377058677734</v>
      </c>
      <c r="AN401" s="1" t="b">
        <f t="shared" si="106"/>
        <v>0</v>
      </c>
      <c r="AO401" s="1">
        <v>9.4879999999999995</v>
      </c>
    </row>
    <row r="402" spans="1:41">
      <c r="A402" s="7">
        <v>399</v>
      </c>
      <c r="B402" s="9" t="s">
        <v>45</v>
      </c>
      <c r="C402" s="9" t="s">
        <v>46</v>
      </c>
      <c r="D402" s="9" t="s">
        <v>45</v>
      </c>
      <c r="E402" s="9" t="s">
        <v>46</v>
      </c>
      <c r="F402" s="2" t="b">
        <f t="shared" si="100"/>
        <v>0</v>
      </c>
      <c r="G402" s="2" t="b">
        <f t="shared" si="98"/>
        <v>0</v>
      </c>
      <c r="H402" s="1" t="s">
        <v>298</v>
      </c>
      <c r="M402" s="1">
        <f>PRODUCT(SUM(PRODUCT(R402,overview!$J$9),PRODUCT(W402,overview!$K$9),PRODUCT(AB402,overview!$L$9)),1/SUM(overview!$J$9:$L$9))</f>
        <v>1.0215609756097561</v>
      </c>
      <c r="N402" s="1">
        <f>PRODUCT(SUM(PRODUCT(S402,overview!$J$9),PRODUCT(X402,overview!$K$9),PRODUCT(AC402,overview!$L$9)),1/SUM(overview!$J$9:$L$9))</f>
        <v>1.9784390243902439</v>
      </c>
      <c r="O402" s="1">
        <f t="shared" si="94"/>
        <v>12</v>
      </c>
      <c r="P402" s="1">
        <f t="shared" si="95"/>
        <v>0</v>
      </c>
      <c r="Q402" s="1">
        <f t="shared" si="99"/>
        <v>0</v>
      </c>
      <c r="R402" s="1">
        <v>1</v>
      </c>
      <c r="S402" s="1">
        <v>2</v>
      </c>
      <c r="T402" s="1">
        <v>3</v>
      </c>
      <c r="U402" s="1">
        <v>0</v>
      </c>
      <c r="V402" s="1">
        <f t="shared" si="96"/>
        <v>0</v>
      </c>
      <c r="W402" s="1">
        <v>1.034</v>
      </c>
      <c r="X402" s="1">
        <v>1.966</v>
      </c>
      <c r="Y402" s="1">
        <v>9</v>
      </c>
      <c r="Z402" s="1">
        <v>0</v>
      </c>
      <c r="AA402" s="1">
        <f t="shared" si="97"/>
        <v>0</v>
      </c>
      <c r="AB402" s="1">
        <v>1</v>
      </c>
      <c r="AC402" s="1">
        <v>2</v>
      </c>
      <c r="AD402" s="1">
        <v>0</v>
      </c>
      <c r="AE402" s="1">
        <v>0</v>
      </c>
      <c r="AF402" s="1" t="e">
        <f t="shared" si="93"/>
        <v>#DIV/0!</v>
      </c>
      <c r="AH402" s="1">
        <f t="shared" si="101"/>
        <v>0.34520298462834847</v>
      </c>
      <c r="AI402" s="1">
        <f t="shared" si="102"/>
        <v>0.16925281517682408</v>
      </c>
      <c r="AJ402" s="1">
        <f t="shared" si="92"/>
        <v>0.71675049713416783</v>
      </c>
      <c r="AK402" s="1">
        <f t="shared" si="103"/>
        <v>32.160154100314649</v>
      </c>
      <c r="AL402" s="1" t="b">
        <f t="shared" si="104"/>
        <v>1</v>
      </c>
      <c r="AM402" s="1">
        <f t="shared" si="105"/>
        <v>3.5994597633360472</v>
      </c>
      <c r="AN402" s="1" t="b">
        <f t="shared" si="106"/>
        <v>0</v>
      </c>
      <c r="AO402" s="1">
        <v>9.4879999999999995</v>
      </c>
    </row>
    <row r="403" spans="1:41">
      <c r="A403" s="7">
        <v>400</v>
      </c>
      <c r="B403" s="9" t="s">
        <v>45</v>
      </c>
      <c r="C403" s="9" t="s">
        <v>46</v>
      </c>
      <c r="D403" s="9" t="s">
        <v>45</v>
      </c>
      <c r="E403" s="9" t="s">
        <v>46</v>
      </c>
      <c r="F403" s="2" t="b">
        <f t="shared" si="100"/>
        <v>0</v>
      </c>
      <c r="G403" s="2" t="b">
        <f t="shared" si="98"/>
        <v>0</v>
      </c>
      <c r="H403" s="1" t="s">
        <v>298</v>
      </c>
      <c r="M403" s="1">
        <f>PRODUCT(SUM(PRODUCT(R403,overview!$J$9),PRODUCT(W403,overview!$K$9),PRODUCT(AB403,overview!$L$9)),1/SUM(overview!$J$9:$L$9))</f>
        <v>1.0109268292682925</v>
      </c>
      <c r="N403" s="1">
        <f>PRODUCT(SUM(PRODUCT(S403,overview!$J$9),PRODUCT(X403,overview!$K$9),PRODUCT(AC403,overview!$L$9)),1/SUM(overview!$J$9:$L$9))</f>
        <v>1.9890731707317075</v>
      </c>
      <c r="O403" s="1">
        <f t="shared" si="94"/>
        <v>13</v>
      </c>
      <c r="P403" s="1">
        <f t="shared" si="95"/>
        <v>0</v>
      </c>
      <c r="Q403" s="1">
        <f t="shared" si="99"/>
        <v>0</v>
      </c>
      <c r="R403" s="1">
        <v>1.0189999999999999</v>
      </c>
      <c r="S403" s="1">
        <v>1.9810000000000001</v>
      </c>
      <c r="T403" s="1">
        <v>7</v>
      </c>
      <c r="U403" s="1">
        <v>0</v>
      </c>
      <c r="V403" s="1">
        <f t="shared" si="96"/>
        <v>0</v>
      </c>
      <c r="W403" s="1">
        <v>1.0069999999999999</v>
      </c>
      <c r="X403" s="1">
        <v>1.9930000000000001</v>
      </c>
      <c r="Y403" s="1">
        <v>6</v>
      </c>
      <c r="Z403" s="1">
        <v>0</v>
      </c>
      <c r="AA403" s="1">
        <f t="shared" si="97"/>
        <v>0</v>
      </c>
      <c r="AB403" s="1">
        <v>1</v>
      </c>
      <c r="AC403" s="1">
        <v>2</v>
      </c>
      <c r="AD403" s="1">
        <v>0</v>
      </c>
      <c r="AE403" s="1">
        <v>0</v>
      </c>
      <c r="AF403" s="1" t="e">
        <f t="shared" si="93"/>
        <v>#DIV/0!</v>
      </c>
      <c r="AH403" s="1">
        <f t="shared" si="101"/>
        <v>0.33588861076345428</v>
      </c>
      <c r="AI403" s="1">
        <f t="shared" si="102"/>
        <v>0.20811678994522312</v>
      </c>
      <c r="AJ403" s="1">
        <f t="shared" ref="AJ403:AJ434" si="107">(SUM(AE399:AE409)*SUM(AB399:AB409))/(SUM(AD399:AD409)*SUM(AC399:AC409))</f>
        <v>0.64022533495736911</v>
      </c>
      <c r="AK403" s="1">
        <f t="shared" si="103"/>
        <v>53.193153269634593</v>
      </c>
      <c r="AL403" s="1" t="b">
        <f t="shared" si="104"/>
        <v>1</v>
      </c>
      <c r="AM403" s="1">
        <f t="shared" si="105"/>
        <v>4.3112202186894875</v>
      </c>
      <c r="AN403" s="1" t="b">
        <f t="shared" si="106"/>
        <v>0</v>
      </c>
      <c r="AO403" s="1">
        <v>9.4879999999999995</v>
      </c>
    </row>
    <row r="404" spans="1:41">
      <c r="A404" s="7">
        <v>401</v>
      </c>
      <c r="B404" s="9" t="s">
        <v>54</v>
      </c>
      <c r="C404" s="9" t="s">
        <v>55</v>
      </c>
      <c r="D404" s="9" t="s">
        <v>40</v>
      </c>
      <c r="E404" s="9" t="s">
        <v>29</v>
      </c>
      <c r="F404" s="2" t="b">
        <f t="shared" si="100"/>
        <v>0</v>
      </c>
      <c r="G404" s="2" t="b">
        <f t="shared" si="98"/>
        <v>1</v>
      </c>
      <c r="H404" s="1" t="s">
        <v>298</v>
      </c>
      <c r="M404" s="1">
        <f>PRODUCT(SUM(PRODUCT(R404,overview!$J$9),PRODUCT(W404,overview!$K$9),PRODUCT(AB404,overview!$L$9)),1/SUM(overview!$J$9:$L$9))</f>
        <v>0.71304878048780485</v>
      </c>
      <c r="N404" s="1">
        <f>PRODUCT(SUM(PRODUCT(S404,overview!$J$9),PRODUCT(X404,overview!$K$9),PRODUCT(AC404,overview!$L$9)),1/SUM(overview!$J$9:$L$9))</f>
        <v>2.2869512195121953</v>
      </c>
      <c r="O404" s="1">
        <f t="shared" si="94"/>
        <v>9</v>
      </c>
      <c r="P404" s="1">
        <f t="shared" si="95"/>
        <v>12</v>
      </c>
      <c r="Q404" s="1">
        <f t="shared" si="99"/>
        <v>0.41572015144243579</v>
      </c>
      <c r="R404" s="1">
        <v>0.375</v>
      </c>
      <c r="S404" s="1">
        <v>2.625</v>
      </c>
      <c r="T404" s="1">
        <v>3</v>
      </c>
      <c r="U404" s="1">
        <v>1</v>
      </c>
      <c r="V404" s="1">
        <f t="shared" si="96"/>
        <v>4.7619047619047616E-2</v>
      </c>
      <c r="W404" s="1">
        <v>0.90500000000000003</v>
      </c>
      <c r="X404" s="1">
        <v>2.0950000000000002</v>
      </c>
      <c r="Y404" s="1">
        <v>6</v>
      </c>
      <c r="Z404" s="1">
        <v>10</v>
      </c>
      <c r="AA404" s="1">
        <f t="shared" si="97"/>
        <v>0.71996817820206827</v>
      </c>
      <c r="AB404" s="1">
        <v>0.45500000000000002</v>
      </c>
      <c r="AC404" s="1">
        <v>2.5449999999999999</v>
      </c>
      <c r="AD404" s="1">
        <v>0</v>
      </c>
      <c r="AE404" s="1">
        <v>1</v>
      </c>
      <c r="AF404" s="1" t="e">
        <f t="shared" si="93"/>
        <v>#DIV/0!</v>
      </c>
      <c r="AH404" s="1">
        <f t="shared" si="101"/>
        <v>0.35940533981260725</v>
      </c>
      <c r="AI404" s="1">
        <f t="shared" si="102"/>
        <v>0.13444969228567338</v>
      </c>
      <c r="AJ404" s="1">
        <f t="shared" si="107"/>
        <v>1.0115797866281941</v>
      </c>
      <c r="AK404" s="1">
        <f t="shared" si="103"/>
        <v>108.18567508736984</v>
      </c>
      <c r="AL404" s="1" t="b">
        <f t="shared" si="104"/>
        <v>1</v>
      </c>
      <c r="AM404" s="1">
        <f t="shared" si="105"/>
        <v>4.8443017939074045</v>
      </c>
      <c r="AN404" s="1" t="b">
        <f t="shared" si="106"/>
        <v>0</v>
      </c>
      <c r="AO404" s="1">
        <v>9.4879999999999995</v>
      </c>
    </row>
    <row r="405" spans="1:41">
      <c r="A405" s="7">
        <v>402</v>
      </c>
      <c r="B405" s="9" t="s">
        <v>47</v>
      </c>
      <c r="C405" s="9" t="s">
        <v>48</v>
      </c>
      <c r="D405" s="9" t="s">
        <v>47</v>
      </c>
      <c r="E405" s="9" t="s">
        <v>48</v>
      </c>
      <c r="F405" s="2" t="b">
        <f t="shared" si="100"/>
        <v>0</v>
      </c>
      <c r="G405" s="2" t="b">
        <f t="shared" si="98"/>
        <v>0</v>
      </c>
      <c r="H405" s="1" t="s">
        <v>298</v>
      </c>
      <c r="M405" s="1">
        <f>PRODUCT(SUM(PRODUCT(R405,overview!$J$9),PRODUCT(W405,overview!$K$9),PRODUCT(AB405,overview!$L$9)),1/SUM(overview!$J$9:$L$9))</f>
        <v>0.88007317073170732</v>
      </c>
      <c r="N405" s="1">
        <f>PRODUCT(SUM(PRODUCT(S405,overview!$J$9),PRODUCT(X405,overview!$K$9),PRODUCT(AC405,overview!$L$9)),1/SUM(overview!$J$9:$L$9))</f>
        <v>2.1199268292682927</v>
      </c>
      <c r="O405" s="1">
        <f t="shared" si="94"/>
        <v>16.2</v>
      </c>
      <c r="P405" s="1">
        <f t="shared" si="95"/>
        <v>7.8</v>
      </c>
      <c r="Q405" s="1">
        <f t="shared" si="99"/>
        <v>0.19988375457386123</v>
      </c>
      <c r="R405" s="1">
        <v>0.997</v>
      </c>
      <c r="S405" s="1">
        <v>2.0030000000000001</v>
      </c>
      <c r="T405" s="1">
        <v>10</v>
      </c>
      <c r="U405" s="1">
        <v>3</v>
      </c>
      <c r="V405" s="1">
        <f t="shared" si="96"/>
        <v>0.14932601098352472</v>
      </c>
      <c r="W405" s="1">
        <v>0.81799999999999995</v>
      </c>
      <c r="X405" s="1">
        <v>2.1819999999999999</v>
      </c>
      <c r="Y405" s="1">
        <v>6.2</v>
      </c>
      <c r="Z405" s="1">
        <v>4.8</v>
      </c>
      <c r="AA405" s="1">
        <f t="shared" si="97"/>
        <v>0.29023387835959907</v>
      </c>
      <c r="AB405" s="1">
        <v>0.85699999999999998</v>
      </c>
      <c r="AC405" s="1">
        <v>2.1429999999999998</v>
      </c>
      <c r="AD405" s="1">
        <v>0</v>
      </c>
      <c r="AE405" s="1">
        <v>0</v>
      </c>
      <c r="AF405" s="1" t="e">
        <f t="shared" si="93"/>
        <v>#DIV/0!</v>
      </c>
      <c r="AH405" s="1">
        <f t="shared" si="101"/>
        <v>0.39548473938213363</v>
      </c>
      <c r="AI405" s="1">
        <f t="shared" si="102"/>
        <v>0.18848474886702515</v>
      </c>
      <c r="AJ405" s="1">
        <f t="shared" si="107"/>
        <v>1.1417887192271738</v>
      </c>
      <c r="AK405" s="1">
        <f t="shared" si="103"/>
        <v>113.66123210633253</v>
      </c>
      <c r="AL405" s="1" t="b">
        <f t="shared" si="104"/>
        <v>1</v>
      </c>
      <c r="AM405" s="1">
        <f t="shared" si="105"/>
        <v>5.2576413524923389</v>
      </c>
      <c r="AN405" s="1" t="b">
        <f t="shared" si="106"/>
        <v>0</v>
      </c>
      <c r="AO405" s="1">
        <v>9.4879999999999995</v>
      </c>
    </row>
    <row r="406" spans="1:41">
      <c r="A406" s="7">
        <v>403</v>
      </c>
      <c r="B406" s="9" t="s">
        <v>65</v>
      </c>
      <c r="C406" s="9" t="s">
        <v>2</v>
      </c>
      <c r="D406" s="9" t="s">
        <v>65</v>
      </c>
      <c r="E406" s="9" t="s">
        <v>2</v>
      </c>
      <c r="F406" s="2" t="b">
        <f t="shared" si="100"/>
        <v>0</v>
      </c>
      <c r="G406" s="2" t="b">
        <f t="shared" si="98"/>
        <v>0</v>
      </c>
      <c r="H406" s="1" t="s">
        <v>298</v>
      </c>
      <c r="M406" s="1">
        <f>PRODUCT(SUM(PRODUCT(R406,overview!$J$9),PRODUCT(W406,overview!$K$9),PRODUCT(AB406,overview!$L$9)),1/SUM(overview!$J$9:$L$9))</f>
        <v>0.38690243902439031</v>
      </c>
      <c r="N406" s="1">
        <f>PRODUCT(SUM(PRODUCT(S406,overview!$J$9),PRODUCT(X406,overview!$K$9),PRODUCT(AC406,overview!$L$9)),1/SUM(overview!$J$9:$L$9))</f>
        <v>2.6130975609756093</v>
      </c>
      <c r="O406" s="1">
        <f t="shared" si="94"/>
        <v>7</v>
      </c>
      <c r="P406" s="1">
        <f t="shared" si="95"/>
        <v>11</v>
      </c>
      <c r="Q406" s="1">
        <f t="shared" si="99"/>
        <v>0.23267005262954382</v>
      </c>
      <c r="R406" s="1">
        <v>0.33300000000000002</v>
      </c>
      <c r="S406" s="1">
        <v>2.6669999999999998</v>
      </c>
      <c r="T406" s="1">
        <v>3</v>
      </c>
      <c r="U406" s="1">
        <v>3</v>
      </c>
      <c r="V406" s="1">
        <f t="shared" si="96"/>
        <v>0.12485939257592801</v>
      </c>
      <c r="W406" s="1">
        <v>0.41799999999999998</v>
      </c>
      <c r="X406" s="1">
        <v>2.5819999999999999</v>
      </c>
      <c r="Y406" s="1">
        <v>4</v>
      </c>
      <c r="Z406" s="1">
        <v>8</v>
      </c>
      <c r="AA406" s="1">
        <f t="shared" si="97"/>
        <v>0.32378001549186675</v>
      </c>
      <c r="AB406" s="1">
        <v>0.33300000000000002</v>
      </c>
      <c r="AC406" s="1">
        <v>2.6669999999999998</v>
      </c>
      <c r="AD406" s="1">
        <v>0</v>
      </c>
      <c r="AE406" s="1">
        <v>0</v>
      </c>
      <c r="AF406" s="1" t="e">
        <f t="shared" si="93"/>
        <v>#DIV/0!</v>
      </c>
      <c r="AH406" s="1">
        <f t="shared" si="101"/>
        <v>0.36788707141003096</v>
      </c>
      <c r="AI406" s="1">
        <f t="shared" si="102"/>
        <v>0.18002843095214316</v>
      </c>
      <c r="AJ406" s="1">
        <f t="shared" si="107"/>
        <v>1.7343750000000004</v>
      </c>
      <c r="AK406" s="1">
        <f t="shared" si="103"/>
        <v>112.67300377339872</v>
      </c>
      <c r="AL406" s="1" t="b">
        <f t="shared" si="104"/>
        <v>1</v>
      </c>
      <c r="AM406" s="1">
        <f t="shared" si="105"/>
        <v>6.5358771411958783</v>
      </c>
      <c r="AN406" s="1" t="b">
        <f t="shared" si="106"/>
        <v>0</v>
      </c>
      <c r="AO406" s="1">
        <v>9.4879999999999995</v>
      </c>
    </row>
    <row r="407" spans="1:41">
      <c r="A407" s="7">
        <v>404</v>
      </c>
      <c r="B407" s="9" t="s">
        <v>45</v>
      </c>
      <c r="C407" s="9" t="s">
        <v>46</v>
      </c>
      <c r="D407" s="9" t="s">
        <v>45</v>
      </c>
      <c r="E407" s="9" t="s">
        <v>46</v>
      </c>
      <c r="F407" s="2" t="b">
        <f t="shared" si="100"/>
        <v>0</v>
      </c>
      <c r="G407" s="2" t="b">
        <f t="shared" si="98"/>
        <v>0</v>
      </c>
      <c r="H407" s="1" t="s">
        <v>298</v>
      </c>
      <c r="M407" s="1">
        <f>PRODUCT(SUM(PRODUCT(R407,overview!$J$9),PRODUCT(W407,overview!$K$9),PRODUCT(AB407,overview!$L$9)),1/SUM(overview!$J$9:$L$9))</f>
        <v>1.0000487804878049</v>
      </c>
      <c r="N407" s="1">
        <f>PRODUCT(SUM(PRODUCT(S407,overview!$J$9),PRODUCT(X407,overview!$K$9),PRODUCT(AC407,overview!$L$9)),1/SUM(overview!$J$9:$L$9))</f>
        <v>1.9999512195121953</v>
      </c>
      <c r="O407" s="1">
        <f t="shared" si="94"/>
        <v>14.5</v>
      </c>
      <c r="P407" s="1">
        <f t="shared" si="95"/>
        <v>2.5</v>
      </c>
      <c r="Q407" s="1">
        <f t="shared" si="99"/>
        <v>8.6213204527276099E-2</v>
      </c>
      <c r="R407" s="1">
        <v>1.0149999999999999</v>
      </c>
      <c r="S407" s="1">
        <v>1.9850000000000001</v>
      </c>
      <c r="T407" s="1">
        <v>7</v>
      </c>
      <c r="U407" s="1">
        <v>0</v>
      </c>
      <c r="V407" s="1">
        <f t="shared" si="96"/>
        <v>0</v>
      </c>
      <c r="W407" s="1">
        <v>0.99199999999999999</v>
      </c>
      <c r="X407" s="1">
        <v>2.008</v>
      </c>
      <c r="Y407" s="1">
        <v>7.5</v>
      </c>
      <c r="Z407" s="1">
        <v>2.5</v>
      </c>
      <c r="AA407" s="1">
        <f t="shared" si="97"/>
        <v>0.1646746347941567</v>
      </c>
      <c r="AB407" s="1">
        <v>1</v>
      </c>
      <c r="AC407" s="1">
        <v>2</v>
      </c>
      <c r="AD407" s="1">
        <v>0</v>
      </c>
      <c r="AE407" s="1">
        <v>0</v>
      </c>
      <c r="AF407" s="1" t="e">
        <f t="shared" si="93"/>
        <v>#DIV/0!</v>
      </c>
      <c r="AH407" s="1">
        <f t="shared" si="101"/>
        <v>0.40188017140674265</v>
      </c>
      <c r="AI407" s="1">
        <f t="shared" si="102"/>
        <v>0.18095982378756609</v>
      </c>
      <c r="AJ407" s="1">
        <f t="shared" si="107"/>
        <v>0.86718750000000022</v>
      </c>
      <c r="AK407" s="1">
        <f t="shared" si="103"/>
        <v>78.899053913292335</v>
      </c>
      <c r="AL407" s="1" t="b">
        <f t="shared" si="104"/>
        <v>1</v>
      </c>
      <c r="AM407" s="1">
        <f t="shared" si="105"/>
        <v>5.980082152897654</v>
      </c>
      <c r="AN407" s="1" t="b">
        <f t="shared" si="106"/>
        <v>0</v>
      </c>
      <c r="AO407" s="1">
        <v>9.4879999999999995</v>
      </c>
    </row>
    <row r="408" spans="1:41">
      <c r="A408" s="7">
        <v>405</v>
      </c>
      <c r="B408" s="9" t="s">
        <v>43</v>
      </c>
      <c r="C408" s="9" t="s">
        <v>44</v>
      </c>
      <c r="D408" s="9" t="s">
        <v>60</v>
      </c>
      <c r="E408" s="9" t="s">
        <v>61</v>
      </c>
      <c r="F408" s="2" t="b">
        <f t="shared" si="100"/>
        <v>0</v>
      </c>
      <c r="G408" s="2" t="b">
        <f t="shared" si="98"/>
        <v>1</v>
      </c>
      <c r="H408" s="1" t="s">
        <v>298</v>
      </c>
      <c r="M408" s="1">
        <f>PRODUCT(SUM(PRODUCT(R408,overview!$J$9),PRODUCT(W408,overview!$K$9),PRODUCT(AB408,overview!$L$9)),1/SUM(overview!$J$9:$L$9))</f>
        <v>0.78243902439024393</v>
      </c>
      <c r="N408" s="1">
        <f>PRODUCT(SUM(PRODUCT(S408,overview!$J$9),PRODUCT(X408,overview!$K$9),PRODUCT(AC408,overview!$L$9)),1/SUM(overview!$J$9:$L$9))</f>
        <v>2.2175609756097558</v>
      </c>
      <c r="O408" s="1">
        <f t="shared" si="94"/>
        <v>14.5</v>
      </c>
      <c r="P408" s="1">
        <f t="shared" si="95"/>
        <v>18.5</v>
      </c>
      <c r="Q408" s="1">
        <f t="shared" si="99"/>
        <v>0.45017218623420363</v>
      </c>
      <c r="R408" s="1">
        <v>0.55500000000000005</v>
      </c>
      <c r="S408" s="1">
        <v>2.4449999999999998</v>
      </c>
      <c r="T408" s="1">
        <v>5</v>
      </c>
      <c r="U408" s="1">
        <v>3</v>
      </c>
      <c r="V408" s="1">
        <f t="shared" si="96"/>
        <v>0.13619631901840495</v>
      </c>
      <c r="W408" s="1">
        <v>0.91400000000000003</v>
      </c>
      <c r="X408" s="1">
        <v>2.0859999999999999</v>
      </c>
      <c r="Y408" s="1">
        <v>9.5</v>
      </c>
      <c r="Z408" s="1">
        <v>13.5</v>
      </c>
      <c r="AA408" s="1">
        <f t="shared" si="97"/>
        <v>0.62264722208205081</v>
      </c>
      <c r="AB408" s="1">
        <v>0.54600000000000004</v>
      </c>
      <c r="AC408" s="1">
        <v>2.4540000000000002</v>
      </c>
      <c r="AD408" s="1">
        <v>0</v>
      </c>
      <c r="AE408" s="1">
        <v>2</v>
      </c>
      <c r="AF408" s="1" t="e">
        <f t="shared" si="93"/>
        <v>#DIV/0!</v>
      </c>
      <c r="AH408" s="1">
        <f t="shared" si="101"/>
        <v>0.42783185246940875</v>
      </c>
      <c r="AI408" s="1">
        <f t="shared" si="102"/>
        <v>0.19605374000191059</v>
      </c>
      <c r="AJ408" s="1">
        <f t="shared" si="107"/>
        <v>0.57812500000000011</v>
      </c>
      <c r="AK408" s="1">
        <f t="shared" si="103"/>
        <v>54.095225258544389</v>
      </c>
      <c r="AL408" s="1" t="b">
        <f t="shared" si="104"/>
        <v>1</v>
      </c>
      <c r="AM408" s="1">
        <f t="shared" si="105"/>
        <v>5.7816804785450371</v>
      </c>
      <c r="AN408" s="1" t="b">
        <f t="shared" si="106"/>
        <v>0</v>
      </c>
      <c r="AO408" s="1">
        <v>9.4879999999999995</v>
      </c>
    </row>
    <row r="409" spans="1:41">
      <c r="A409" s="7">
        <v>406</v>
      </c>
      <c r="B409" s="9" t="s">
        <v>54</v>
      </c>
      <c r="C409" s="9" t="s">
        <v>55</v>
      </c>
      <c r="D409" s="9" t="s">
        <v>58</v>
      </c>
      <c r="E409" s="9" t="s">
        <v>59</v>
      </c>
      <c r="F409" s="2" t="b">
        <f t="shared" si="100"/>
        <v>1</v>
      </c>
      <c r="G409" s="2" t="b">
        <f t="shared" si="98"/>
        <v>1</v>
      </c>
      <c r="H409" s="1" t="s">
        <v>298</v>
      </c>
      <c r="M409" s="1">
        <f>PRODUCT(SUM(PRODUCT(R409,overview!$J$9),PRODUCT(W409,overview!$K$9),PRODUCT(AB409,overview!$L$9)),1/SUM(overview!$J$9:$L$9))</f>
        <v>0.60021951219512204</v>
      </c>
      <c r="N409" s="1">
        <f>PRODUCT(SUM(PRODUCT(S409,overview!$J$9),PRODUCT(X409,overview!$K$9),PRODUCT(AC409,overview!$L$9)),1/SUM(overview!$J$9:$L$9))</f>
        <v>2.3997804878048781</v>
      </c>
      <c r="O409" s="1">
        <f t="shared" si="94"/>
        <v>10.7</v>
      </c>
      <c r="P409" s="1">
        <f t="shared" si="95"/>
        <v>22.3</v>
      </c>
      <c r="Q409" s="1">
        <f t="shared" si="99"/>
        <v>0.52126633419571378</v>
      </c>
      <c r="R409" s="1">
        <v>0.95099999999999996</v>
      </c>
      <c r="S409" s="1">
        <v>2.0489999999999999</v>
      </c>
      <c r="T409" s="1">
        <v>5</v>
      </c>
      <c r="U409" s="1">
        <v>14</v>
      </c>
      <c r="V409" s="1">
        <f t="shared" si="96"/>
        <v>1.2995607613469988</v>
      </c>
      <c r="W409" s="1">
        <v>0.42</v>
      </c>
      <c r="X409" s="1">
        <v>2.58</v>
      </c>
      <c r="Y409" s="1">
        <v>5.7</v>
      </c>
      <c r="Z409" s="1">
        <v>7.3</v>
      </c>
      <c r="AA409" s="1">
        <f t="shared" si="97"/>
        <v>0.20848633210934311</v>
      </c>
      <c r="AB409" s="1">
        <v>0.375</v>
      </c>
      <c r="AC409" s="1">
        <v>2.625</v>
      </c>
      <c r="AD409" s="1">
        <v>0</v>
      </c>
      <c r="AE409" s="1">
        <v>1</v>
      </c>
      <c r="AF409" s="1" t="e">
        <f t="shared" si="93"/>
        <v>#DIV/0!</v>
      </c>
      <c r="AH409" s="1">
        <f t="shared" si="101"/>
        <v>0.40017138435393268</v>
      </c>
      <c r="AI409" s="1">
        <f t="shared" si="102"/>
        <v>0.18996502231335186</v>
      </c>
      <c r="AJ409" s="1">
        <f t="shared" si="107"/>
        <v>0.45613515115589814</v>
      </c>
      <c r="AK409" s="1">
        <f t="shared" si="103"/>
        <v>18.252719766312957</v>
      </c>
      <c r="AL409" s="1" t="b">
        <f t="shared" si="104"/>
        <v>1</v>
      </c>
      <c r="AM409" s="1">
        <f t="shared" si="105"/>
        <v>5.5175022939517211</v>
      </c>
      <c r="AN409" s="1" t="b">
        <f t="shared" si="106"/>
        <v>0</v>
      </c>
      <c r="AO409" s="1">
        <v>9.4879999999999995</v>
      </c>
    </row>
    <row r="410" spans="1:41">
      <c r="A410" s="7">
        <v>407</v>
      </c>
      <c r="B410" s="9" t="s">
        <v>49</v>
      </c>
      <c r="C410" s="9" t="s">
        <v>50</v>
      </c>
      <c r="D410" s="9" t="s">
        <v>49</v>
      </c>
      <c r="E410" s="9" t="s">
        <v>50</v>
      </c>
      <c r="F410" s="2" t="b">
        <f t="shared" si="100"/>
        <v>0</v>
      </c>
      <c r="G410" s="2" t="b">
        <f t="shared" si="98"/>
        <v>0</v>
      </c>
      <c r="H410" s="1" t="s">
        <v>298</v>
      </c>
      <c r="M410" s="1">
        <f>PRODUCT(SUM(PRODUCT(R410,overview!$J$9),PRODUCT(W410,overview!$K$9),PRODUCT(AB410,overview!$L$9)),1/SUM(overview!$J$9:$L$9))</f>
        <v>0.49446341463414628</v>
      </c>
      <c r="N410" s="1">
        <f>PRODUCT(SUM(PRODUCT(S410,overview!$J$9),PRODUCT(X410,overview!$K$9),PRODUCT(AC410,overview!$L$9)),1/SUM(overview!$J$9:$L$9))</f>
        <v>2.5055365853658538</v>
      </c>
      <c r="O410" s="1">
        <f t="shared" si="94"/>
        <v>11</v>
      </c>
      <c r="P410" s="1">
        <f t="shared" si="95"/>
        <v>15</v>
      </c>
      <c r="Q410" s="1">
        <f t="shared" si="99"/>
        <v>0.26911133392389536</v>
      </c>
      <c r="R410" s="1">
        <v>0.33600000000000002</v>
      </c>
      <c r="S410" s="1">
        <v>2.6640000000000001</v>
      </c>
      <c r="T410" s="1">
        <v>3</v>
      </c>
      <c r="U410" s="1">
        <v>2</v>
      </c>
      <c r="V410" s="1">
        <f t="shared" si="96"/>
        <v>8.4084084084084076E-2</v>
      </c>
      <c r="W410" s="1">
        <v>0.58599999999999997</v>
      </c>
      <c r="X410" s="1">
        <v>2.4140000000000001</v>
      </c>
      <c r="Y410" s="1">
        <v>8</v>
      </c>
      <c r="Z410" s="1">
        <v>13</v>
      </c>
      <c r="AA410" s="1">
        <f t="shared" si="97"/>
        <v>0.3944697597348798</v>
      </c>
      <c r="AB410" s="1">
        <v>0.33300000000000002</v>
      </c>
      <c r="AC410" s="1">
        <v>2.6669999999999998</v>
      </c>
      <c r="AD410" s="1">
        <v>0</v>
      </c>
      <c r="AE410" s="1">
        <v>0</v>
      </c>
      <c r="AF410" s="1" t="e">
        <f t="shared" si="93"/>
        <v>#DIV/0!</v>
      </c>
      <c r="AH410" s="1">
        <f t="shared" si="101"/>
        <v>0.36984810662420237</v>
      </c>
      <c r="AI410" s="1">
        <f t="shared" si="102"/>
        <v>0.18338285916031652</v>
      </c>
      <c r="AJ410" s="1">
        <f t="shared" si="107"/>
        <v>0.46725220570701853</v>
      </c>
      <c r="AK410" s="1">
        <f t="shared" si="103"/>
        <v>10.52882596511872</v>
      </c>
      <c r="AL410" s="1" t="b">
        <f t="shared" si="104"/>
        <v>1</v>
      </c>
      <c r="AM410" s="1">
        <f t="shared" si="105"/>
        <v>5.6373925609356066</v>
      </c>
      <c r="AN410" s="1" t="b">
        <f t="shared" si="106"/>
        <v>0</v>
      </c>
      <c r="AO410" s="1">
        <v>9.4879999999999995</v>
      </c>
    </row>
    <row r="411" spans="1:41">
      <c r="A411" s="7">
        <v>408</v>
      </c>
      <c r="B411" s="9" t="s">
        <v>60</v>
      </c>
      <c r="C411" s="9" t="s">
        <v>61</v>
      </c>
      <c r="D411" s="9" t="s">
        <v>83</v>
      </c>
      <c r="E411" s="9" t="s">
        <v>61</v>
      </c>
      <c r="F411" s="2" t="b">
        <f t="shared" si="100"/>
        <v>0</v>
      </c>
      <c r="G411" s="2" t="b">
        <f t="shared" si="98"/>
        <v>0</v>
      </c>
      <c r="H411" s="1" t="s">
        <v>298</v>
      </c>
      <c r="M411" s="1">
        <f>PRODUCT(SUM(PRODUCT(R411,overview!$J$9),PRODUCT(W411,overview!$K$9),PRODUCT(AB411,overview!$L$9)),1/SUM(overview!$J$9:$L$9))</f>
        <v>0.85399999999999998</v>
      </c>
      <c r="N411" s="1">
        <f>PRODUCT(SUM(PRODUCT(S411,overview!$J$9),PRODUCT(X411,overview!$K$9),PRODUCT(AC411,overview!$L$9)),1/SUM(overview!$J$9:$L$9))</f>
        <v>2.1460000000000004</v>
      </c>
      <c r="O411" s="1">
        <f t="shared" si="94"/>
        <v>13.5</v>
      </c>
      <c r="P411" s="1">
        <f t="shared" si="95"/>
        <v>13.5</v>
      </c>
      <c r="Q411" s="1">
        <f t="shared" si="99"/>
        <v>0.39794967381174268</v>
      </c>
      <c r="R411" s="1">
        <v>0.63</v>
      </c>
      <c r="S411" s="1">
        <v>2.37</v>
      </c>
      <c r="T411" s="1">
        <v>4.5</v>
      </c>
      <c r="U411" s="1">
        <v>6.5</v>
      </c>
      <c r="V411" s="1">
        <f t="shared" si="96"/>
        <v>0.38396624472573831</v>
      </c>
      <c r="W411" s="1">
        <v>0.96899999999999997</v>
      </c>
      <c r="X411" s="1">
        <v>2.0310000000000001</v>
      </c>
      <c r="Y411" s="1">
        <v>8</v>
      </c>
      <c r="Z411" s="1">
        <v>7</v>
      </c>
      <c r="AA411" s="1">
        <f t="shared" si="97"/>
        <v>0.41746676514032494</v>
      </c>
      <c r="AB411" s="1">
        <v>1</v>
      </c>
      <c r="AC411" s="1">
        <v>2</v>
      </c>
      <c r="AD411" s="1">
        <v>1</v>
      </c>
      <c r="AE411" s="1">
        <v>0</v>
      </c>
      <c r="AF411" s="1">
        <f t="shared" si="93"/>
        <v>0</v>
      </c>
      <c r="AH411" s="1">
        <f t="shared" si="101"/>
        <v>0.32204479949088016</v>
      </c>
      <c r="AI411" s="1">
        <f t="shared" si="102"/>
        <v>0.16588883518608025</v>
      </c>
      <c r="AJ411" s="1">
        <f t="shared" si="107"/>
        <v>0.37643312101910825</v>
      </c>
      <c r="AK411" s="1">
        <f t="shared" si="103"/>
        <v>7.2202906145309145</v>
      </c>
      <c r="AL411" s="1" t="b">
        <f t="shared" si="104"/>
        <v>0</v>
      </c>
      <c r="AM411" s="1">
        <f t="shared" si="105"/>
        <v>5.2913242398846085</v>
      </c>
      <c r="AN411" s="1" t="b">
        <f t="shared" si="106"/>
        <v>0</v>
      </c>
      <c r="AO411" s="1">
        <v>9.4879999999999995</v>
      </c>
    </row>
    <row r="412" spans="1:41">
      <c r="A412" s="7">
        <v>409</v>
      </c>
      <c r="B412" s="9" t="s">
        <v>51</v>
      </c>
      <c r="C412" s="9" t="s">
        <v>52</v>
      </c>
      <c r="D412" s="9" t="s">
        <v>83</v>
      </c>
      <c r="E412" s="9" t="s">
        <v>61</v>
      </c>
      <c r="F412" s="2" t="b">
        <f t="shared" si="100"/>
        <v>0</v>
      </c>
      <c r="G412" s="2" t="b">
        <f t="shared" si="98"/>
        <v>1</v>
      </c>
      <c r="H412" s="1" t="s">
        <v>298</v>
      </c>
      <c r="K412" s="2" t="s">
        <v>34</v>
      </c>
      <c r="L412" s="2" t="s">
        <v>227</v>
      </c>
      <c r="M412" s="1">
        <f>PRODUCT(SUM(PRODUCT(R412,overview!$J$9),PRODUCT(W412,overview!$K$9),PRODUCT(AB412,overview!$L$9)),1/SUM(overview!$J$9:$L$9))</f>
        <v>0.68587804878048775</v>
      </c>
      <c r="N412" s="1">
        <f>PRODUCT(SUM(PRODUCT(S412,overview!$J$9),PRODUCT(X412,overview!$K$9),PRODUCT(AC412,overview!$L$9)),1/SUM(overview!$J$9:$L$9))</f>
        <v>2.3141219512195121</v>
      </c>
      <c r="O412" s="1">
        <f t="shared" si="94"/>
        <v>7</v>
      </c>
      <c r="P412" s="1">
        <f t="shared" si="95"/>
        <v>9</v>
      </c>
      <c r="Q412" s="1">
        <f t="shared" si="99"/>
        <v>0.38107032566291194</v>
      </c>
      <c r="R412" s="1">
        <v>0.33300000000000002</v>
      </c>
      <c r="S412" s="1">
        <v>2.6669999999999998</v>
      </c>
      <c r="T412" s="1">
        <v>3</v>
      </c>
      <c r="U412" s="1">
        <v>0</v>
      </c>
      <c r="V412" s="1">
        <f t="shared" si="96"/>
        <v>0</v>
      </c>
      <c r="W412" s="1">
        <v>0.88300000000000001</v>
      </c>
      <c r="X412" s="1">
        <v>2.117</v>
      </c>
      <c r="Y412" s="1">
        <v>4</v>
      </c>
      <c r="Z412" s="1">
        <v>7</v>
      </c>
      <c r="AA412" s="1">
        <f t="shared" si="97"/>
        <v>0.72992442135096836</v>
      </c>
      <c r="AB412" s="1">
        <v>0.501</v>
      </c>
      <c r="AC412" s="1">
        <v>2.4990000000000001</v>
      </c>
      <c r="AD412" s="1">
        <v>0</v>
      </c>
      <c r="AE412" s="1">
        <v>2</v>
      </c>
      <c r="AF412" s="1" t="e">
        <f t="shared" si="93"/>
        <v>#DIV/0!</v>
      </c>
      <c r="AH412" s="1">
        <f t="shared" si="101"/>
        <v>0.38306248718238933</v>
      </c>
      <c r="AI412" s="1">
        <f t="shared" si="102"/>
        <v>0.16190212089550021</v>
      </c>
      <c r="AJ412" s="1">
        <f t="shared" si="107"/>
        <v>0.39375679453331264</v>
      </c>
      <c r="AK412" s="1">
        <f t="shared" si="103"/>
        <v>6.2059243345540267</v>
      </c>
      <c r="AL412" s="1" t="b">
        <f t="shared" si="104"/>
        <v>0</v>
      </c>
      <c r="AM412" s="1">
        <f t="shared" si="105"/>
        <v>6.5319407938503993</v>
      </c>
      <c r="AN412" s="1" t="b">
        <f t="shared" si="106"/>
        <v>0</v>
      </c>
      <c r="AO412" s="1">
        <v>9.4879999999999995</v>
      </c>
    </row>
    <row r="413" spans="1:41">
      <c r="A413" s="7">
        <v>410</v>
      </c>
      <c r="B413" s="9" t="s">
        <v>69</v>
      </c>
      <c r="C413" s="9" t="s">
        <v>70</v>
      </c>
      <c r="D413" s="9" t="s">
        <v>89</v>
      </c>
      <c r="E413" s="9" t="s">
        <v>70</v>
      </c>
      <c r="F413" s="2" t="b">
        <f t="shared" si="100"/>
        <v>1</v>
      </c>
      <c r="G413" s="2" t="b">
        <f t="shared" si="98"/>
        <v>1</v>
      </c>
      <c r="H413" s="1" t="s">
        <v>298</v>
      </c>
      <c r="M413" s="1">
        <f>PRODUCT(SUM(PRODUCT(R413,overview!$J$9),PRODUCT(W413,overview!$K$9),PRODUCT(AB413,overview!$L$9)),1/SUM(overview!$J$9:$L$9))</f>
        <v>1</v>
      </c>
      <c r="N413" s="1">
        <f>PRODUCT(SUM(PRODUCT(S413,overview!$J$9),PRODUCT(X413,overview!$K$9),PRODUCT(AC413,overview!$L$9)),1/SUM(overview!$J$9:$L$9))</f>
        <v>2</v>
      </c>
      <c r="O413" s="1">
        <f t="shared" si="94"/>
        <v>14</v>
      </c>
      <c r="P413" s="1">
        <f t="shared" si="95"/>
        <v>7</v>
      </c>
      <c r="Q413" s="1">
        <f t="shared" si="99"/>
        <v>0.25</v>
      </c>
      <c r="R413" s="1">
        <v>1</v>
      </c>
      <c r="S413" s="1">
        <v>2</v>
      </c>
      <c r="T413" s="1">
        <v>6</v>
      </c>
      <c r="U413" s="1">
        <v>2</v>
      </c>
      <c r="V413" s="1">
        <f t="shared" si="96"/>
        <v>0.16666666666666666</v>
      </c>
      <c r="W413" s="1">
        <v>1</v>
      </c>
      <c r="X413" s="1">
        <v>2</v>
      </c>
      <c r="Y413" s="1">
        <v>7</v>
      </c>
      <c r="Z413" s="1">
        <v>5</v>
      </c>
      <c r="AA413" s="1">
        <f t="shared" si="97"/>
        <v>0.3571428571428571</v>
      </c>
      <c r="AB413" s="1">
        <v>1</v>
      </c>
      <c r="AC413" s="1">
        <v>2</v>
      </c>
      <c r="AD413" s="1">
        <v>1</v>
      </c>
      <c r="AE413" s="1">
        <v>0</v>
      </c>
      <c r="AF413" s="1">
        <f t="shared" si="93"/>
        <v>0</v>
      </c>
      <c r="AH413" s="1">
        <f t="shared" si="101"/>
        <v>0.333809587433055</v>
      </c>
      <c r="AI413" s="1">
        <f t="shared" si="102"/>
        <v>0.15560794414995052</v>
      </c>
      <c r="AJ413" s="1">
        <f t="shared" si="107"/>
        <v>0.27546090519073935</v>
      </c>
      <c r="AK413" s="1">
        <f t="shared" si="103"/>
        <v>5.0419537038002726</v>
      </c>
      <c r="AL413" s="1" t="b">
        <f t="shared" si="104"/>
        <v>0</v>
      </c>
      <c r="AM413" s="1">
        <f t="shared" si="105"/>
        <v>7.9773205187981784</v>
      </c>
      <c r="AN413" s="1" t="b">
        <f t="shared" si="106"/>
        <v>0</v>
      </c>
      <c r="AO413" s="1">
        <v>9.4879999999999995</v>
      </c>
    </row>
    <row r="414" spans="1:41">
      <c r="A414" s="7">
        <v>411</v>
      </c>
      <c r="B414" s="9" t="s">
        <v>89</v>
      </c>
      <c r="C414" s="9" t="s">
        <v>70</v>
      </c>
      <c r="D414" s="9" t="s">
        <v>69</v>
      </c>
      <c r="E414" s="9" t="s">
        <v>70</v>
      </c>
      <c r="F414" s="2" t="b">
        <f t="shared" si="100"/>
        <v>1</v>
      </c>
      <c r="G414" s="2" t="b">
        <f t="shared" si="98"/>
        <v>1</v>
      </c>
      <c r="H414" s="1" t="s">
        <v>298</v>
      </c>
      <c r="J414" s="4"/>
      <c r="M414" s="1">
        <f>PRODUCT(SUM(PRODUCT(R414,overview!$J$9),PRODUCT(W414,overview!$K$9),PRODUCT(AB414,overview!$L$9)),1/SUM(overview!$J$9:$L$9))</f>
        <v>0.96956097560975607</v>
      </c>
      <c r="N414" s="1">
        <f>PRODUCT(SUM(PRODUCT(S414,overview!$J$9),PRODUCT(X414,overview!$K$9),PRODUCT(AC414,overview!$L$9)),1/SUM(overview!$J$9:$L$9))</f>
        <v>2.0304390243902439</v>
      </c>
      <c r="O414" s="1">
        <f t="shared" si="94"/>
        <v>15.5</v>
      </c>
      <c r="P414" s="1">
        <f t="shared" si="95"/>
        <v>10.5</v>
      </c>
      <c r="Q414" s="1">
        <f t="shared" si="99"/>
        <v>0.32347653028959716</v>
      </c>
      <c r="R414" s="1">
        <v>1</v>
      </c>
      <c r="S414" s="1">
        <v>2</v>
      </c>
      <c r="T414" s="1">
        <v>7</v>
      </c>
      <c r="U414" s="1">
        <v>3</v>
      </c>
      <c r="V414" s="1">
        <f t="shared" si="96"/>
        <v>0.21428571428571427</v>
      </c>
      <c r="W414" s="1">
        <v>0.95199999999999996</v>
      </c>
      <c r="X414" s="1">
        <v>2.048</v>
      </c>
      <c r="Y414" s="1">
        <v>7.5</v>
      </c>
      <c r="Z414" s="1">
        <v>7.5</v>
      </c>
      <c r="AA414" s="1">
        <f t="shared" si="97"/>
        <v>0.46484375</v>
      </c>
      <c r="AB414" s="1">
        <v>1</v>
      </c>
      <c r="AC414" s="1">
        <v>2</v>
      </c>
      <c r="AD414" s="1">
        <v>1</v>
      </c>
      <c r="AE414" s="1">
        <v>0</v>
      </c>
      <c r="AF414" s="1">
        <f t="shared" si="93"/>
        <v>0</v>
      </c>
      <c r="AH414" s="1">
        <f t="shared" si="101"/>
        <v>0.33387387730915513</v>
      </c>
      <c r="AI414" s="1">
        <f t="shared" si="102"/>
        <v>8.4902378653899463E-2</v>
      </c>
      <c r="AJ414" s="1">
        <f t="shared" si="107"/>
        <v>0.20468948035487958</v>
      </c>
      <c r="AK414" s="1">
        <f t="shared" si="103"/>
        <v>5.404508208409327</v>
      </c>
      <c r="AL414" s="1" t="b">
        <f t="shared" si="104"/>
        <v>0</v>
      </c>
      <c r="AM414" s="1">
        <f t="shared" si="105"/>
        <v>10.391045622829072</v>
      </c>
      <c r="AN414" s="1" t="b">
        <f t="shared" si="106"/>
        <v>1</v>
      </c>
      <c r="AO414" s="1">
        <v>9.4879999999999995</v>
      </c>
    </row>
    <row r="415" spans="1:41">
      <c r="A415" s="7">
        <v>412</v>
      </c>
      <c r="B415" s="9" t="s">
        <v>83</v>
      </c>
      <c r="C415" s="9" t="s">
        <v>61</v>
      </c>
      <c r="D415" s="9" t="s">
        <v>40</v>
      </c>
      <c r="E415" s="9" t="s">
        <v>29</v>
      </c>
      <c r="F415" s="2" t="b">
        <f t="shared" si="100"/>
        <v>0</v>
      </c>
      <c r="G415" s="2" t="b">
        <f t="shared" si="98"/>
        <v>1</v>
      </c>
      <c r="H415" s="1" t="s">
        <v>298</v>
      </c>
      <c r="K415" s="2" t="s">
        <v>34</v>
      </c>
      <c r="L415" s="2" t="s">
        <v>216</v>
      </c>
      <c r="M415" s="1">
        <f>PRODUCT(SUM(PRODUCT(R415,overview!$J$9),PRODUCT(W415,overview!$K$9),PRODUCT(AB415,overview!$L$9)),1/SUM(overview!$J$9:$L$9))</f>
        <v>0.95624390243902435</v>
      </c>
      <c r="N415" s="1">
        <f>PRODUCT(SUM(PRODUCT(S415,overview!$J$9),PRODUCT(X415,overview!$K$9),PRODUCT(AC415,overview!$L$9)),1/SUM(overview!$J$9:$L$9))</f>
        <v>2.0437560975609759</v>
      </c>
      <c r="O415" s="1">
        <f t="shared" si="94"/>
        <v>19.5</v>
      </c>
      <c r="P415" s="1">
        <f t="shared" si="95"/>
        <v>7.5</v>
      </c>
      <c r="Q415" s="1">
        <f t="shared" si="99"/>
        <v>0.17995597261415811</v>
      </c>
      <c r="R415" s="1">
        <v>0.97699999999999998</v>
      </c>
      <c r="S415" s="1">
        <v>2.0230000000000001</v>
      </c>
      <c r="T415" s="1">
        <v>11</v>
      </c>
      <c r="U415" s="1">
        <v>1</v>
      </c>
      <c r="V415" s="1">
        <f t="shared" si="96"/>
        <v>4.3904192693120028E-2</v>
      </c>
      <c r="W415" s="1">
        <v>0.95299999999999996</v>
      </c>
      <c r="X415" s="1">
        <v>2.0470000000000002</v>
      </c>
      <c r="Y415" s="1">
        <v>7.5</v>
      </c>
      <c r="Z415" s="1">
        <v>5.5</v>
      </c>
      <c r="AA415" s="1">
        <f t="shared" si="97"/>
        <v>0.3414101937795147</v>
      </c>
      <c r="AB415" s="1">
        <v>0.75</v>
      </c>
      <c r="AC415" s="1">
        <v>2.25</v>
      </c>
      <c r="AD415" s="1">
        <v>1</v>
      </c>
      <c r="AE415" s="1">
        <v>1</v>
      </c>
      <c r="AF415" s="1">
        <f t="shared" si="93"/>
        <v>0.33333333333333331</v>
      </c>
      <c r="AH415" s="1">
        <f t="shared" si="101"/>
        <v>0.28464100624980354</v>
      </c>
      <c r="AI415" s="1">
        <f t="shared" si="102"/>
        <v>7.5578648883381297E-2</v>
      </c>
      <c r="AJ415" s="1">
        <f t="shared" si="107"/>
        <v>0.19932033959664133</v>
      </c>
      <c r="AK415" s="1">
        <f t="shared" si="103"/>
        <v>3.6271681520206496</v>
      </c>
      <c r="AL415" s="1" t="b">
        <f t="shared" si="104"/>
        <v>0</v>
      </c>
      <c r="AM415" s="1">
        <f t="shared" si="105"/>
        <v>11.146270954728919</v>
      </c>
      <c r="AN415" s="1" t="b">
        <f t="shared" si="106"/>
        <v>1</v>
      </c>
      <c r="AO415" s="1">
        <v>9.4879999999999995</v>
      </c>
    </row>
    <row r="416" spans="1:41">
      <c r="A416" s="7">
        <v>413</v>
      </c>
      <c r="B416" s="9" t="s">
        <v>32</v>
      </c>
      <c r="C416" s="9" t="s">
        <v>33</v>
      </c>
      <c r="D416" s="9" t="s">
        <v>32</v>
      </c>
      <c r="E416" s="9" t="s">
        <v>33</v>
      </c>
      <c r="F416" s="2" t="b">
        <f t="shared" si="100"/>
        <v>0</v>
      </c>
      <c r="G416" s="2" t="b">
        <f t="shared" si="98"/>
        <v>0</v>
      </c>
      <c r="H416" s="1" t="s">
        <v>298</v>
      </c>
      <c r="M416" s="1">
        <f>PRODUCT(SUM(PRODUCT(R416,overview!$J$9),PRODUCT(W416,overview!$K$9),PRODUCT(AB416,overview!$L$9)),1/SUM(overview!$J$9:$L$9))</f>
        <v>1.0145853658536585</v>
      </c>
      <c r="N416" s="1">
        <f>PRODUCT(SUM(PRODUCT(S416,overview!$J$9),PRODUCT(X416,overview!$K$9),PRODUCT(AC416,overview!$L$9)),1/SUM(overview!$J$9:$L$9))</f>
        <v>1.9854146341463415</v>
      </c>
      <c r="O416" s="1">
        <f t="shared" si="94"/>
        <v>18</v>
      </c>
      <c r="P416" s="1">
        <f t="shared" si="95"/>
        <v>1</v>
      </c>
      <c r="Q416" s="1">
        <f t="shared" si="99"/>
        <v>2.838996584850495E-2</v>
      </c>
      <c r="R416" s="1">
        <v>1</v>
      </c>
      <c r="S416" s="1">
        <v>2</v>
      </c>
      <c r="T416" s="1">
        <v>7</v>
      </c>
      <c r="U416" s="1">
        <v>0</v>
      </c>
      <c r="V416" s="1">
        <f t="shared" si="96"/>
        <v>0</v>
      </c>
      <c r="W416" s="1">
        <v>1.0229999999999999</v>
      </c>
      <c r="X416" s="1">
        <v>1.9770000000000001</v>
      </c>
      <c r="Y416" s="1">
        <v>11</v>
      </c>
      <c r="Z416" s="1">
        <v>1</v>
      </c>
      <c r="AA416" s="1">
        <f t="shared" si="97"/>
        <v>4.7040971168437029E-2</v>
      </c>
      <c r="AB416" s="1">
        <v>1</v>
      </c>
      <c r="AC416" s="1">
        <v>2</v>
      </c>
      <c r="AD416" s="1">
        <v>0</v>
      </c>
      <c r="AE416" s="1">
        <v>0</v>
      </c>
      <c r="AF416" s="1" t="e">
        <f t="shared" si="93"/>
        <v>#DIV/0!</v>
      </c>
      <c r="AH416" s="1">
        <f t="shared" si="101"/>
        <v>0.24002878012746751</v>
      </c>
      <c r="AI416" s="1">
        <f t="shared" si="102"/>
        <v>4.9957461408920142E-2</v>
      </c>
      <c r="AJ416" s="1">
        <f t="shared" si="107"/>
        <v>0.21014175069413996</v>
      </c>
      <c r="AK416" s="1">
        <f t="shared" si="103"/>
        <v>3.4559691632409715</v>
      </c>
      <c r="AL416" s="1" t="b">
        <f t="shared" si="104"/>
        <v>0</v>
      </c>
      <c r="AM416" s="1">
        <f t="shared" si="105"/>
        <v>13.333571877191586</v>
      </c>
      <c r="AN416" s="1" t="b">
        <f t="shared" si="106"/>
        <v>1</v>
      </c>
      <c r="AO416" s="1">
        <v>9.4879999999999995</v>
      </c>
    </row>
    <row r="417" spans="1:41">
      <c r="A417" s="7">
        <v>414</v>
      </c>
      <c r="B417" s="9" t="s">
        <v>54</v>
      </c>
      <c r="C417" s="9" t="s">
        <v>55</v>
      </c>
      <c r="D417" s="9" t="s">
        <v>94</v>
      </c>
      <c r="E417" s="9" t="s">
        <v>55</v>
      </c>
      <c r="F417" s="2" t="b">
        <f t="shared" si="100"/>
        <v>1</v>
      </c>
      <c r="G417" s="2" t="b">
        <f t="shared" si="98"/>
        <v>1</v>
      </c>
      <c r="H417" s="1" t="s">
        <v>298</v>
      </c>
      <c r="M417" s="1">
        <f>PRODUCT(SUM(PRODUCT(R417,overview!$J$9),PRODUCT(W417,overview!$K$9),PRODUCT(AB417,overview!$L$9)),1/SUM(overview!$J$9:$L$9))</f>
        <v>0.375</v>
      </c>
      <c r="N417" s="1">
        <f>PRODUCT(SUM(PRODUCT(S417,overview!$J$9),PRODUCT(X417,overview!$K$9),PRODUCT(AC417,overview!$L$9)),1/SUM(overview!$J$9:$L$9))</f>
        <v>2.625</v>
      </c>
      <c r="O417" s="1">
        <f t="shared" si="94"/>
        <v>12</v>
      </c>
      <c r="P417" s="1">
        <f t="shared" si="95"/>
        <v>1</v>
      </c>
      <c r="Q417" s="1">
        <f t="shared" si="99"/>
        <v>1.1904761904761904E-2</v>
      </c>
      <c r="R417" s="1">
        <v>0.375</v>
      </c>
      <c r="S417" s="1">
        <v>2.625</v>
      </c>
      <c r="T417" s="1">
        <v>4</v>
      </c>
      <c r="U417" s="1">
        <v>0</v>
      </c>
      <c r="V417" s="1">
        <f t="shared" si="96"/>
        <v>0</v>
      </c>
      <c r="W417" s="1">
        <v>0.375</v>
      </c>
      <c r="X417" s="1">
        <v>2.625</v>
      </c>
      <c r="Y417" s="1">
        <v>7</v>
      </c>
      <c r="Z417" s="1">
        <v>1</v>
      </c>
      <c r="AA417" s="1">
        <f t="shared" si="97"/>
        <v>2.0408163265306117E-2</v>
      </c>
      <c r="AB417" s="1">
        <v>0.375</v>
      </c>
      <c r="AC417" s="1">
        <v>2.625</v>
      </c>
      <c r="AD417" s="1">
        <v>1</v>
      </c>
      <c r="AE417" s="1">
        <v>0</v>
      </c>
      <c r="AF417" s="1">
        <f t="shared" si="93"/>
        <v>0</v>
      </c>
      <c r="AH417" s="1">
        <f t="shared" si="101"/>
        <v>0.21514260044326858</v>
      </c>
      <c r="AI417" s="1">
        <f t="shared" si="102"/>
        <v>6.3217324266806998E-2</v>
      </c>
      <c r="AJ417" s="1">
        <f t="shared" si="107"/>
        <v>9.7685658518449681E-2</v>
      </c>
      <c r="AK417" s="1">
        <f t="shared" si="103"/>
        <v>3.358015010798324</v>
      </c>
      <c r="AL417" s="1" t="b">
        <f t="shared" si="104"/>
        <v>0</v>
      </c>
      <c r="AM417" s="1">
        <f t="shared" si="105"/>
        <v>10.52971938775325</v>
      </c>
      <c r="AN417" s="1" t="b">
        <f t="shared" si="106"/>
        <v>1</v>
      </c>
      <c r="AO417" s="1">
        <v>9.4879999999999995</v>
      </c>
    </row>
    <row r="418" spans="1:41">
      <c r="A418" s="7">
        <v>415</v>
      </c>
      <c r="B418" s="9" t="s">
        <v>94</v>
      </c>
      <c r="C418" s="9" t="s">
        <v>55</v>
      </c>
      <c r="D418" s="9" t="s">
        <v>65</v>
      </c>
      <c r="E418" s="9" t="s">
        <v>2</v>
      </c>
      <c r="F418" s="2" t="b">
        <f t="shared" si="100"/>
        <v>0</v>
      </c>
      <c r="G418" s="2" t="b">
        <f t="shared" si="98"/>
        <v>1</v>
      </c>
      <c r="H418" s="1" t="s">
        <v>298</v>
      </c>
      <c r="K418" s="2" t="s">
        <v>34</v>
      </c>
      <c r="L418" s="2" t="s">
        <v>228</v>
      </c>
      <c r="M418" s="1">
        <f>PRODUCT(SUM(PRODUCT(R418,overview!$J$9),PRODUCT(W418,overview!$K$9),PRODUCT(AB418,overview!$L$9)),1/SUM(overview!$J$9:$L$9))</f>
        <v>0.55926829268292688</v>
      </c>
      <c r="N418" s="1">
        <f>PRODUCT(SUM(PRODUCT(S418,overview!$J$9),PRODUCT(X418,overview!$K$9),PRODUCT(AC418,overview!$L$9)),1/SUM(overview!$J$9:$L$9))</f>
        <v>2.4407317073170729</v>
      </c>
      <c r="O418" s="1">
        <f t="shared" si="94"/>
        <v>9.6999999999999993</v>
      </c>
      <c r="P418" s="1">
        <f t="shared" si="95"/>
        <v>20.3</v>
      </c>
      <c r="Q418" s="1">
        <f t="shared" si="99"/>
        <v>0.47953958002594077</v>
      </c>
      <c r="R418" s="1">
        <v>0.38800000000000001</v>
      </c>
      <c r="S418" s="1">
        <v>2.6120000000000001</v>
      </c>
      <c r="T418" s="1">
        <v>4</v>
      </c>
      <c r="U418" s="1">
        <v>1</v>
      </c>
      <c r="V418" s="1">
        <f t="shared" si="96"/>
        <v>3.7136294027565082E-2</v>
      </c>
      <c r="W418" s="1">
        <v>0.65900000000000003</v>
      </c>
      <c r="X418" s="1">
        <v>2.3410000000000002</v>
      </c>
      <c r="Y418" s="1">
        <v>5.7</v>
      </c>
      <c r="Z418" s="1">
        <v>18.3</v>
      </c>
      <c r="AA418" s="1">
        <f t="shared" si="97"/>
        <v>0.90377481508127422</v>
      </c>
      <c r="AB418" s="1">
        <v>0.36399999999999999</v>
      </c>
      <c r="AC418" s="1">
        <v>2.6360000000000001</v>
      </c>
      <c r="AD418" s="1">
        <v>0</v>
      </c>
      <c r="AE418" s="1">
        <v>1</v>
      </c>
      <c r="AF418" s="1" t="e">
        <f t="shared" si="93"/>
        <v>#DIV/0!</v>
      </c>
      <c r="AH418" s="1">
        <f t="shared" si="101"/>
        <v>0.1837629234612313</v>
      </c>
      <c r="AI418" s="1">
        <f t="shared" si="102"/>
        <v>5.1957586879667297E-2</v>
      </c>
      <c r="AJ418" s="1">
        <f t="shared" si="107"/>
        <v>8.8183141758111011E-2</v>
      </c>
      <c r="AK418" s="1">
        <f t="shared" si="103"/>
        <v>2.7353774647834257</v>
      </c>
      <c r="AL418" s="1" t="b">
        <f t="shared" si="104"/>
        <v>0</v>
      </c>
      <c r="AM418" s="1">
        <f t="shared" si="105"/>
        <v>7.9442083125064009</v>
      </c>
      <c r="AN418" s="1" t="b">
        <f t="shared" si="106"/>
        <v>0</v>
      </c>
      <c r="AO418" s="1">
        <v>9.4879999999999995</v>
      </c>
    </row>
    <row r="419" spans="1:41">
      <c r="A419" s="7">
        <v>416</v>
      </c>
      <c r="B419" s="9" t="s">
        <v>41</v>
      </c>
      <c r="C419" s="9" t="s">
        <v>42</v>
      </c>
      <c r="D419" s="9" t="s">
        <v>41</v>
      </c>
      <c r="E419" s="9" t="s">
        <v>42</v>
      </c>
      <c r="F419" s="2" t="b">
        <f t="shared" si="100"/>
        <v>0</v>
      </c>
      <c r="G419" s="2" t="b">
        <f t="shared" si="98"/>
        <v>0</v>
      </c>
      <c r="H419" s="1" t="s">
        <v>298</v>
      </c>
      <c r="M419" s="1">
        <f>PRODUCT(SUM(PRODUCT(R419,overview!$J$9),PRODUCT(W419,overview!$K$9),PRODUCT(AB419,overview!$L$9)),1/SUM(overview!$J$9:$L$9))</f>
        <v>0.41260975609756095</v>
      </c>
      <c r="N419" s="1">
        <f>PRODUCT(SUM(PRODUCT(S419,overview!$J$9),PRODUCT(X419,overview!$K$9),PRODUCT(AC419,overview!$L$9)),1/SUM(overview!$J$9:$L$9))</f>
        <v>2.5873902439024388</v>
      </c>
      <c r="O419" s="1">
        <f t="shared" si="94"/>
        <v>4</v>
      </c>
      <c r="P419" s="1">
        <f t="shared" si="95"/>
        <v>2</v>
      </c>
      <c r="Q419" s="1">
        <f t="shared" si="99"/>
        <v>7.973473600859704E-2</v>
      </c>
      <c r="R419" s="1">
        <v>0.39400000000000002</v>
      </c>
      <c r="S419" s="1">
        <v>2.6059999999999999</v>
      </c>
      <c r="T419" s="1">
        <v>2</v>
      </c>
      <c r="U419" s="1">
        <v>1</v>
      </c>
      <c r="V419" s="1">
        <f t="shared" si="96"/>
        <v>7.5594781273983128E-2</v>
      </c>
      <c r="W419" s="1">
        <v>0.42199999999999999</v>
      </c>
      <c r="X419" s="1">
        <v>2.5779999999999998</v>
      </c>
      <c r="Y419" s="1">
        <v>2</v>
      </c>
      <c r="Z419" s="1">
        <v>1</v>
      </c>
      <c r="AA419" s="1">
        <f t="shared" si="97"/>
        <v>8.1846392552366171E-2</v>
      </c>
      <c r="AB419" s="1">
        <v>0.42899999999999999</v>
      </c>
      <c r="AC419" s="1">
        <v>2.5710000000000002</v>
      </c>
      <c r="AD419" s="1">
        <v>0</v>
      </c>
      <c r="AE419" s="1">
        <v>0</v>
      </c>
      <c r="AF419" s="1" t="e">
        <f t="shared" si="93"/>
        <v>#DIV/0!</v>
      </c>
      <c r="AH419" s="1">
        <f t="shared" si="101"/>
        <v>0.15342949343116155</v>
      </c>
      <c r="AI419" s="1">
        <f t="shared" si="102"/>
        <v>5.1641826907876852E-2</v>
      </c>
      <c r="AJ419" s="1">
        <f t="shared" si="107"/>
        <v>0.14013035381750463</v>
      </c>
      <c r="AK419" s="1">
        <f t="shared" si="103"/>
        <v>1.4035996102383046</v>
      </c>
      <c r="AL419" s="1" t="b">
        <f t="shared" si="104"/>
        <v>0</v>
      </c>
      <c r="AM419" s="1">
        <f t="shared" si="105"/>
        <v>5.7205903282757511</v>
      </c>
      <c r="AN419" s="1" t="b">
        <f t="shared" si="106"/>
        <v>0</v>
      </c>
      <c r="AO419" s="1">
        <v>9.4879999999999995</v>
      </c>
    </row>
    <row r="420" spans="1:41">
      <c r="A420" s="7">
        <v>417</v>
      </c>
      <c r="B420" s="9" t="s">
        <v>56</v>
      </c>
      <c r="C420" s="9" t="s">
        <v>31</v>
      </c>
      <c r="D420" s="9" t="s">
        <v>30</v>
      </c>
      <c r="E420" s="9" t="s">
        <v>31</v>
      </c>
      <c r="F420" s="2" t="b">
        <f>AND(NOT(B420=D420),OR(B420="CAT",B420="CAC",B420="ATA",B420="ATT",B420="TTA",B420="ATG",B420="CCG",B420="AGA",B420="CGG",B420="AGG",B420="CGA",B420="CGC",B420="TCC",B420="ACG",B420="ACC",B420="GTA",B420="TGG",B420="TAT",D420="GAA",D420="GAT",D420="GAG",D420="AAG",D420="AAA",D420="CTA",D420="CTT",D420="CTC",D420="AAC",D420="CCA",D420="CCT",D420="CAG",D420="CAA",D420="CGT",D420="AGT",D420="AGC",D420="TCA",D420="TCT",D420="GTC"))</f>
        <v>0</v>
      </c>
      <c r="G420" s="2" t="b">
        <f t="shared" si="98"/>
        <v>0</v>
      </c>
      <c r="H420" s="1" t="s">
        <v>298</v>
      </c>
      <c r="M420" s="1">
        <f>PRODUCT(SUM(PRODUCT(R420,overview!$J$9),PRODUCT(W420,overview!$K$9),PRODUCT(AB420,overview!$L$9)),1/SUM(overview!$J$9:$L$9))</f>
        <v>0.99809756097560975</v>
      </c>
      <c r="N420" s="1">
        <f>PRODUCT(SUM(PRODUCT(S420,overview!$J$9),PRODUCT(X420,overview!$K$9),PRODUCT(AC420,overview!$L$9)),1/SUM(overview!$J$9:$L$9))</f>
        <v>2.0019024390243905</v>
      </c>
      <c r="O420" s="1">
        <f t="shared" si="94"/>
        <v>14</v>
      </c>
      <c r="P420" s="1">
        <f t="shared" si="95"/>
        <v>3</v>
      </c>
      <c r="Q420" s="1">
        <f t="shared" si="99"/>
        <v>0.10683739857208994</v>
      </c>
      <c r="R420" s="1">
        <v>1</v>
      </c>
      <c r="S420" s="1">
        <v>2</v>
      </c>
      <c r="T420" s="1">
        <v>5</v>
      </c>
      <c r="U420" s="1">
        <v>0</v>
      </c>
      <c r="V420" s="1">
        <f t="shared" si="96"/>
        <v>0</v>
      </c>
      <c r="W420" s="1">
        <v>0.997</v>
      </c>
      <c r="X420" s="1">
        <v>2.0030000000000001</v>
      </c>
      <c r="Y420" s="1">
        <v>8</v>
      </c>
      <c r="Z420" s="1">
        <v>3</v>
      </c>
      <c r="AA420" s="1">
        <f t="shared" si="97"/>
        <v>0.18665751372940587</v>
      </c>
      <c r="AB420" s="1">
        <v>1</v>
      </c>
      <c r="AC420" s="1">
        <v>2</v>
      </c>
      <c r="AD420" s="1">
        <v>1</v>
      </c>
      <c r="AE420" s="1">
        <v>0</v>
      </c>
      <c r="AF420" s="1">
        <f t="shared" si="93"/>
        <v>0</v>
      </c>
      <c r="AH420" s="1">
        <f t="shared" si="101"/>
        <v>0.13122349422695073</v>
      </c>
      <c r="AI420" s="1">
        <f t="shared" si="102"/>
        <v>5.260062787815184E-2</v>
      </c>
      <c r="AJ420" s="1">
        <f t="shared" si="107"/>
        <v>0.11711979942019901</v>
      </c>
      <c r="AK420" s="1">
        <f t="shared" si="103"/>
        <v>2.0279666888396051</v>
      </c>
      <c r="AL420" s="1" t="b">
        <f t="shared" si="104"/>
        <v>0</v>
      </c>
      <c r="AM420" s="1">
        <f t="shared" si="105"/>
        <v>3.9370967515672866</v>
      </c>
      <c r="AN420" s="1" t="b">
        <f t="shared" si="106"/>
        <v>0</v>
      </c>
      <c r="AO420" s="1">
        <v>9.4879999999999995</v>
      </c>
    </row>
    <row r="421" spans="1:41">
      <c r="A421" s="7">
        <v>418</v>
      </c>
      <c r="B421" s="9" t="s">
        <v>36</v>
      </c>
      <c r="C421" s="9" t="s">
        <v>37</v>
      </c>
      <c r="D421" s="9" t="s">
        <v>84</v>
      </c>
      <c r="E421" s="9" t="s">
        <v>37</v>
      </c>
      <c r="F421" s="2" t="b">
        <f t="shared" si="100"/>
        <v>0</v>
      </c>
      <c r="G421" s="2" t="b">
        <f t="shared" si="98"/>
        <v>1</v>
      </c>
      <c r="H421" s="1" t="s">
        <v>298</v>
      </c>
      <c r="M421" s="1">
        <f>PRODUCT(SUM(PRODUCT(R421,overview!$J$9),PRODUCT(W421,overview!$K$9),PRODUCT(AB421,overview!$L$9)),1/SUM(overview!$J$9:$L$9))</f>
        <v>1.0655365853658538</v>
      </c>
      <c r="N421" s="1">
        <f>PRODUCT(SUM(PRODUCT(S421,overview!$J$9),PRODUCT(X421,overview!$K$9),PRODUCT(AC421,overview!$L$9)),1/SUM(overview!$J$9:$L$9))</f>
        <v>1.9344634146341464</v>
      </c>
      <c r="O421" s="1">
        <f t="shared" si="94"/>
        <v>21</v>
      </c>
      <c r="P421" s="1">
        <f t="shared" si="95"/>
        <v>0</v>
      </c>
      <c r="Q421" s="1">
        <f t="shared" si="99"/>
        <v>0</v>
      </c>
      <c r="R421" s="1">
        <v>1.206</v>
      </c>
      <c r="S421" s="1">
        <v>1.794</v>
      </c>
      <c r="T421" s="1">
        <v>11</v>
      </c>
      <c r="U421" s="1">
        <v>0</v>
      </c>
      <c r="V421" s="1">
        <f t="shared" si="96"/>
        <v>0</v>
      </c>
      <c r="W421" s="1">
        <v>0.98799999999999999</v>
      </c>
      <c r="X421" s="1">
        <v>2.012</v>
      </c>
      <c r="Y421" s="1">
        <v>9</v>
      </c>
      <c r="Z421" s="1">
        <v>0</v>
      </c>
      <c r="AA421" s="1">
        <f t="shared" si="97"/>
        <v>0</v>
      </c>
      <c r="AB421" s="1">
        <v>1.115</v>
      </c>
      <c r="AC421" s="1">
        <v>1.885</v>
      </c>
      <c r="AD421" s="1">
        <v>1</v>
      </c>
      <c r="AE421" s="1">
        <v>0</v>
      </c>
      <c r="AF421" s="1">
        <f t="shared" si="93"/>
        <v>0</v>
      </c>
      <c r="AH421" s="1">
        <f t="shared" si="101"/>
        <v>0.14569579475029973</v>
      </c>
      <c r="AI421" s="1">
        <f t="shared" si="102"/>
        <v>5.2287027636750964E-2</v>
      </c>
      <c r="AJ421" s="1">
        <f t="shared" si="107"/>
        <v>0.1047608122060342</v>
      </c>
      <c r="AK421" s="1">
        <f t="shared" si="103"/>
        <v>1.7634012222249402</v>
      </c>
      <c r="AL421" s="1" t="b">
        <f t="shared" si="104"/>
        <v>0</v>
      </c>
      <c r="AM421" s="1">
        <f t="shared" si="105"/>
        <v>1.6953705704426962</v>
      </c>
      <c r="AN421" s="1" t="b">
        <f t="shared" si="106"/>
        <v>0</v>
      </c>
      <c r="AO421" s="1">
        <v>9.4879999999999995</v>
      </c>
    </row>
    <row r="422" spans="1:41">
      <c r="A422" s="7">
        <v>419</v>
      </c>
      <c r="B422" s="9" t="s">
        <v>54</v>
      </c>
      <c r="C422" s="9" t="s">
        <v>55</v>
      </c>
      <c r="D422" s="9" t="s">
        <v>54</v>
      </c>
      <c r="E422" s="9" t="s">
        <v>55</v>
      </c>
      <c r="F422" s="2" t="b">
        <f t="shared" si="100"/>
        <v>0</v>
      </c>
      <c r="G422" s="2" t="b">
        <f t="shared" si="98"/>
        <v>0</v>
      </c>
      <c r="H422" s="1" t="s">
        <v>298</v>
      </c>
      <c r="M422" s="1">
        <f>PRODUCT(SUM(PRODUCT(R422,overview!$J$9),PRODUCT(W422,overview!$K$9),PRODUCT(AB422,overview!$L$9)),1/SUM(overview!$J$9:$L$9))</f>
        <v>0.44773170731707318</v>
      </c>
      <c r="N422" s="1">
        <f>PRODUCT(SUM(PRODUCT(S422,overview!$J$9),PRODUCT(X422,overview!$K$9),PRODUCT(AC422,overview!$L$9)),1/SUM(overview!$J$9:$L$9))</f>
        <v>2.552268292682927</v>
      </c>
      <c r="O422" s="1">
        <f t="shared" si="94"/>
        <v>7.5</v>
      </c>
      <c r="P422" s="1">
        <f t="shared" si="95"/>
        <v>1.5</v>
      </c>
      <c r="Q422" s="1">
        <f t="shared" si="99"/>
        <v>3.5085003296923829E-2</v>
      </c>
      <c r="R422" s="1">
        <v>0.58799999999999997</v>
      </c>
      <c r="S422" s="1">
        <v>2.4119999999999999</v>
      </c>
      <c r="T422" s="1">
        <v>3.5</v>
      </c>
      <c r="U422" s="1">
        <v>1.5</v>
      </c>
      <c r="V422" s="1">
        <f t="shared" si="96"/>
        <v>0.1044776119402985</v>
      </c>
      <c r="W422" s="1">
        <v>0.375</v>
      </c>
      <c r="X422" s="1">
        <v>2.625</v>
      </c>
      <c r="Y422" s="1">
        <v>4</v>
      </c>
      <c r="Z422" s="1">
        <v>0</v>
      </c>
      <c r="AA422" s="1">
        <f t="shared" si="97"/>
        <v>0</v>
      </c>
      <c r="AB422" s="1">
        <v>0.375</v>
      </c>
      <c r="AC422" s="1">
        <v>2.625</v>
      </c>
      <c r="AD422" s="1">
        <v>0</v>
      </c>
      <c r="AE422" s="1">
        <v>0</v>
      </c>
      <c r="AF422" s="1" t="e">
        <f t="shared" si="93"/>
        <v>#DIV/0!</v>
      </c>
      <c r="AH422" s="1">
        <f t="shared" si="101"/>
        <v>0.16088527034000341</v>
      </c>
      <c r="AI422" s="1">
        <f t="shared" si="102"/>
        <v>8.5431079730987014E-2</v>
      </c>
      <c r="AJ422" s="1">
        <f t="shared" si="107"/>
        <v>0.18899385385841108</v>
      </c>
      <c r="AK422" s="1">
        <f t="shared" si="103"/>
        <v>2.4825176043955621</v>
      </c>
      <c r="AL422" s="1" t="b">
        <f t="shared" si="104"/>
        <v>0</v>
      </c>
      <c r="AM422" s="1">
        <f t="shared" si="105"/>
        <v>0.73486548580102495</v>
      </c>
      <c r="AN422" s="1" t="b">
        <f t="shared" si="106"/>
        <v>0</v>
      </c>
      <c r="AO422" s="1">
        <v>9.4879999999999995</v>
      </c>
    </row>
    <row r="423" spans="1:41">
      <c r="A423" s="7">
        <v>420</v>
      </c>
      <c r="B423" s="9" t="s">
        <v>56</v>
      </c>
      <c r="C423" s="9" t="s">
        <v>31</v>
      </c>
      <c r="D423" s="9" t="s">
        <v>30</v>
      </c>
      <c r="E423" s="9" t="s">
        <v>31</v>
      </c>
      <c r="F423" s="2" t="b">
        <f t="shared" si="100"/>
        <v>0</v>
      </c>
      <c r="G423" s="2" t="b">
        <f t="shared" si="98"/>
        <v>0</v>
      </c>
      <c r="H423" s="1" t="s">
        <v>298</v>
      </c>
      <c r="M423" s="1">
        <f>PRODUCT(SUM(PRODUCT(R423,overview!$J$9),PRODUCT(W423,overview!$K$9),PRODUCT(AB423,overview!$L$9)),1/SUM(overview!$J$9:$L$9))</f>
        <v>1.0073658536585366</v>
      </c>
      <c r="N423" s="1">
        <f>PRODUCT(SUM(PRODUCT(S423,overview!$J$9),PRODUCT(X423,overview!$K$9),PRODUCT(AC423,overview!$L$9)),1/SUM(overview!$J$9:$L$9))</f>
        <v>1.9926341463414636</v>
      </c>
      <c r="O423" s="1">
        <f t="shared" si="94"/>
        <v>17</v>
      </c>
      <c r="P423" s="1">
        <f t="shared" si="95"/>
        <v>6</v>
      </c>
      <c r="Q423" s="1">
        <f t="shared" si="99"/>
        <v>0.17842758048652638</v>
      </c>
      <c r="R423" s="1">
        <v>1.0029999999999999</v>
      </c>
      <c r="S423" s="1">
        <v>1.9970000000000001</v>
      </c>
      <c r="T423" s="1">
        <v>7</v>
      </c>
      <c r="U423" s="1">
        <v>2</v>
      </c>
      <c r="V423" s="1">
        <f t="shared" si="96"/>
        <v>0.14350096573431576</v>
      </c>
      <c r="W423" s="1">
        <v>1.01</v>
      </c>
      <c r="X423" s="1">
        <v>1.99</v>
      </c>
      <c r="Y423" s="1">
        <v>9</v>
      </c>
      <c r="Z423" s="1">
        <v>4</v>
      </c>
      <c r="AA423" s="1">
        <f t="shared" si="97"/>
        <v>0.22557230597431599</v>
      </c>
      <c r="AB423" s="1">
        <v>1</v>
      </c>
      <c r="AC423" s="1">
        <v>2</v>
      </c>
      <c r="AD423" s="1">
        <v>1</v>
      </c>
      <c r="AE423" s="1">
        <v>0</v>
      </c>
      <c r="AF423" s="1">
        <f t="shared" si="93"/>
        <v>0</v>
      </c>
      <c r="AH423" s="1">
        <f t="shared" si="101"/>
        <v>7.8351997509962898E-2</v>
      </c>
      <c r="AI423" s="1">
        <f t="shared" si="102"/>
        <v>9.141348631769014E-2</v>
      </c>
      <c r="AJ423" s="1">
        <f t="shared" si="107"/>
        <v>0.12526052521884118</v>
      </c>
      <c r="AK423" s="1">
        <f t="shared" si="103"/>
        <v>4.321342375948853</v>
      </c>
      <c r="AL423" s="1" t="b">
        <f t="shared" si="104"/>
        <v>0</v>
      </c>
      <c r="AM423" s="1">
        <f t="shared" si="105"/>
        <v>0.23792114455996441</v>
      </c>
      <c r="AN423" s="1" t="b">
        <f t="shared" si="106"/>
        <v>0</v>
      </c>
      <c r="AO423" s="1">
        <v>9.4879999999999995</v>
      </c>
    </row>
    <row r="424" spans="1:41">
      <c r="A424" s="7">
        <v>421</v>
      </c>
      <c r="B424" s="9" t="s">
        <v>43</v>
      </c>
      <c r="C424" s="9" t="s">
        <v>44</v>
      </c>
      <c r="D424" s="9" t="s">
        <v>95</v>
      </c>
      <c r="E424" s="9" t="s">
        <v>44</v>
      </c>
      <c r="F424" s="2" t="b">
        <f t="shared" si="100"/>
        <v>1</v>
      </c>
      <c r="G424" s="2" t="b">
        <f t="shared" si="98"/>
        <v>1</v>
      </c>
      <c r="H424" s="1" t="s">
        <v>298</v>
      </c>
      <c r="M424" s="1">
        <f>PRODUCT(SUM(PRODUCT(R424,overview!$J$9),PRODUCT(W424,overview!$K$9),PRODUCT(AB424,overview!$L$9)),1/SUM(overview!$J$9:$L$9))</f>
        <v>0.37880487804878049</v>
      </c>
      <c r="N424" s="1">
        <f>PRODUCT(SUM(PRODUCT(S424,overview!$J$9),PRODUCT(X424,overview!$K$9),PRODUCT(AC424,overview!$L$9)),1/SUM(overview!$J$9:$L$9))</f>
        <v>2.62119512195122</v>
      </c>
      <c r="O424" s="1">
        <f t="shared" si="94"/>
        <v>6.5</v>
      </c>
      <c r="P424" s="1">
        <f t="shared" si="95"/>
        <v>1.5</v>
      </c>
      <c r="Q424" s="1">
        <f t="shared" si="99"/>
        <v>3.3349867618354338E-2</v>
      </c>
      <c r="R424" s="1">
        <v>0.375</v>
      </c>
      <c r="S424" s="1">
        <v>2.625</v>
      </c>
      <c r="T424" s="1">
        <v>0</v>
      </c>
      <c r="U424" s="1">
        <v>0</v>
      </c>
      <c r="V424" s="1" t="e">
        <f t="shared" si="96"/>
        <v>#DIV/0!</v>
      </c>
      <c r="W424" s="1">
        <v>0.38100000000000001</v>
      </c>
      <c r="X424" s="1">
        <v>2.6190000000000002</v>
      </c>
      <c r="Y424" s="1">
        <v>5.5</v>
      </c>
      <c r="Z424" s="1">
        <v>1.5</v>
      </c>
      <c r="AA424" s="1">
        <f t="shared" si="97"/>
        <v>3.9675101530771632E-2</v>
      </c>
      <c r="AB424" s="1">
        <v>0.375</v>
      </c>
      <c r="AC424" s="1">
        <v>2.625</v>
      </c>
      <c r="AD424" s="1">
        <v>1</v>
      </c>
      <c r="AE424" s="1">
        <v>0</v>
      </c>
      <c r="AF424" s="1">
        <f t="shared" si="93"/>
        <v>0</v>
      </c>
      <c r="AH424" s="1">
        <f t="shared" si="101"/>
        <v>9.4297093417351069E-2</v>
      </c>
      <c r="AI424" s="1">
        <f t="shared" si="102"/>
        <v>9.3791803120672729E-2</v>
      </c>
      <c r="AJ424" s="1">
        <f t="shared" si="107"/>
        <v>0.27118644067796616</v>
      </c>
      <c r="AK424" s="1">
        <f t="shared" si="103"/>
        <v>8.3283604795730319</v>
      </c>
      <c r="AL424" s="1" t="b">
        <f t="shared" si="104"/>
        <v>0</v>
      </c>
      <c r="AM424" s="1">
        <f t="shared" si="105"/>
        <v>2.125283254745718E-2</v>
      </c>
      <c r="AN424" s="1" t="b">
        <f t="shared" si="106"/>
        <v>0</v>
      </c>
      <c r="AO424" s="1">
        <v>9.4879999999999995</v>
      </c>
    </row>
    <row r="425" spans="1:41">
      <c r="A425" s="7">
        <v>422</v>
      </c>
      <c r="B425" s="9" t="s">
        <v>47</v>
      </c>
      <c r="C425" s="9" t="s">
        <v>48</v>
      </c>
      <c r="D425" s="9" t="s">
        <v>49</v>
      </c>
      <c r="E425" s="9" t="s">
        <v>50</v>
      </c>
      <c r="F425" s="2" t="b">
        <f t="shared" si="100"/>
        <v>1</v>
      </c>
      <c r="G425" s="2" t="b">
        <f t="shared" si="98"/>
        <v>0</v>
      </c>
      <c r="H425" s="1" t="s">
        <v>298</v>
      </c>
      <c r="J425" s="4"/>
      <c r="K425" s="2" t="s">
        <v>34</v>
      </c>
      <c r="L425" s="2" t="s">
        <v>34</v>
      </c>
      <c r="M425" s="1">
        <f>PRODUCT(SUM(PRODUCT(R425,overview!$J$9),PRODUCT(W425,overview!$K$9),PRODUCT(AB425,overview!$L$9)),1/SUM(overview!$J$9:$L$9))</f>
        <v>0.51592682926829281</v>
      </c>
      <c r="N425" s="1">
        <f>PRODUCT(SUM(PRODUCT(S425,overview!$J$9),PRODUCT(X425,overview!$K$9),PRODUCT(AC425,overview!$L$9)),1/SUM(overview!$J$9:$L$9))</f>
        <v>2.4840731707317074</v>
      </c>
      <c r="O425" s="1">
        <f t="shared" si="94"/>
        <v>9</v>
      </c>
      <c r="P425" s="1">
        <f t="shared" si="95"/>
        <v>6</v>
      </c>
      <c r="Q425" s="1">
        <f t="shared" si="99"/>
        <v>0.13846259585456619</v>
      </c>
      <c r="R425" s="1">
        <v>0.86099999999999999</v>
      </c>
      <c r="S425" s="1">
        <v>2.1389999999999998</v>
      </c>
      <c r="T425" s="1">
        <v>6</v>
      </c>
      <c r="U425" s="1">
        <v>3</v>
      </c>
      <c r="V425" s="1">
        <f t="shared" si="96"/>
        <v>0.20126227208976158</v>
      </c>
      <c r="W425" s="1">
        <v>0.33300000000000002</v>
      </c>
      <c r="X425" s="1">
        <v>2.6669999999999998</v>
      </c>
      <c r="Y425" s="1">
        <v>3</v>
      </c>
      <c r="Z425" s="1">
        <v>2</v>
      </c>
      <c r="AA425" s="1">
        <f t="shared" si="97"/>
        <v>8.3239595050618675E-2</v>
      </c>
      <c r="AB425" s="1">
        <v>0.441</v>
      </c>
      <c r="AC425" s="1">
        <v>2.5590000000000002</v>
      </c>
      <c r="AD425" s="1">
        <v>0</v>
      </c>
      <c r="AE425" s="1">
        <v>1</v>
      </c>
      <c r="AF425" s="1" t="e">
        <f t="shared" si="93"/>
        <v>#DIV/0!</v>
      </c>
      <c r="AH425" s="1">
        <f t="shared" si="101"/>
        <v>7.3195888749662569E-2</v>
      </c>
      <c r="AI425" s="1">
        <f t="shared" si="102"/>
        <v>8.9426424775517668E-2</v>
      </c>
      <c r="AJ425" s="1">
        <f t="shared" si="107"/>
        <v>0.3191246979882576</v>
      </c>
      <c r="AK425" s="1">
        <f t="shared" si="103"/>
        <v>11.130377648989832</v>
      </c>
      <c r="AL425" s="1" t="b">
        <f t="shared" si="104"/>
        <v>1</v>
      </c>
      <c r="AM425" s="1">
        <f t="shared" si="105"/>
        <v>9.8416962120249397E-4</v>
      </c>
      <c r="AN425" s="1" t="b">
        <f t="shared" si="106"/>
        <v>0</v>
      </c>
      <c r="AO425" s="1">
        <v>9.4879999999999995</v>
      </c>
    </row>
    <row r="426" spans="1:41">
      <c r="A426" s="7">
        <v>423</v>
      </c>
      <c r="B426" s="9" t="s">
        <v>45</v>
      </c>
      <c r="C426" s="9" t="s">
        <v>46</v>
      </c>
      <c r="D426" s="9" t="s">
        <v>45</v>
      </c>
      <c r="E426" s="9" t="s">
        <v>46</v>
      </c>
      <c r="F426" s="2" t="b">
        <f t="shared" si="100"/>
        <v>0</v>
      </c>
      <c r="G426" s="2" t="b">
        <f t="shared" si="98"/>
        <v>0</v>
      </c>
      <c r="H426" s="1" t="s">
        <v>298</v>
      </c>
      <c r="M426" s="1">
        <f>PRODUCT(SUM(PRODUCT(R426,overview!$J$9),PRODUCT(W426,overview!$K$9),PRODUCT(AB426,overview!$L$9)),1/SUM(overview!$J$9:$L$9))</f>
        <v>1.0137560975609756</v>
      </c>
      <c r="N426" s="1">
        <f>PRODUCT(SUM(PRODUCT(S426,overview!$J$9),PRODUCT(X426,overview!$K$9),PRODUCT(AC426,overview!$L$9)),1/SUM(overview!$J$9:$L$9))</f>
        <v>1.9862439024390246</v>
      </c>
      <c r="O426" s="1">
        <f t="shared" si="94"/>
        <v>12</v>
      </c>
      <c r="P426" s="1">
        <f t="shared" si="95"/>
        <v>0</v>
      </c>
      <c r="Q426" s="1">
        <f t="shared" si="99"/>
        <v>0</v>
      </c>
      <c r="R426" s="1">
        <v>1.018</v>
      </c>
      <c r="S426" s="1">
        <v>1.982</v>
      </c>
      <c r="T426" s="1">
        <v>4</v>
      </c>
      <c r="U426" s="1">
        <v>0</v>
      </c>
      <c r="V426" s="1">
        <f t="shared" si="96"/>
        <v>0</v>
      </c>
      <c r="W426" s="1">
        <v>1.012</v>
      </c>
      <c r="X426" s="1">
        <v>1.988</v>
      </c>
      <c r="Y426" s="1">
        <v>8</v>
      </c>
      <c r="Z426" s="1">
        <v>0</v>
      </c>
      <c r="AA426" s="1">
        <f t="shared" si="97"/>
        <v>0</v>
      </c>
      <c r="AB426" s="1">
        <v>1</v>
      </c>
      <c r="AC426" s="1">
        <v>2</v>
      </c>
      <c r="AD426" s="1">
        <v>0</v>
      </c>
      <c r="AE426" s="1">
        <v>0</v>
      </c>
      <c r="AF426" s="1" t="e">
        <f t="shared" si="93"/>
        <v>#DIV/0!</v>
      </c>
      <c r="AH426" s="1">
        <f t="shared" si="101"/>
        <v>8.5277450188745982E-2</v>
      </c>
      <c r="AI426" s="1">
        <f t="shared" si="102"/>
        <v>8.8289972370867192E-2</v>
      </c>
      <c r="AJ426" s="1">
        <f t="shared" si="107"/>
        <v>0.40796818563245651</v>
      </c>
      <c r="AK426" s="1">
        <f t="shared" si="103"/>
        <v>21.962037838749332</v>
      </c>
      <c r="AL426" s="1" t="b">
        <f t="shared" si="104"/>
        <v>1</v>
      </c>
      <c r="AM426" s="1">
        <f t="shared" si="105"/>
        <v>3.3897008499727786E-3</v>
      </c>
      <c r="AN426" s="1" t="b">
        <f t="shared" si="106"/>
        <v>0</v>
      </c>
      <c r="AO426" s="1">
        <v>9.4879999999999995</v>
      </c>
    </row>
    <row r="427" spans="1:41">
      <c r="A427" s="7">
        <v>424</v>
      </c>
      <c r="B427" s="9" t="s">
        <v>58</v>
      </c>
      <c r="C427" s="9" t="s">
        <v>59</v>
      </c>
      <c r="D427" s="9" t="s">
        <v>58</v>
      </c>
      <c r="E427" s="9" t="s">
        <v>59</v>
      </c>
      <c r="F427" s="2" t="b">
        <f t="shared" si="100"/>
        <v>0</v>
      </c>
      <c r="G427" s="2" t="b">
        <f t="shared" si="98"/>
        <v>0</v>
      </c>
      <c r="H427" s="1" t="s">
        <v>298</v>
      </c>
      <c r="M427" s="1">
        <f>PRODUCT(SUM(PRODUCT(R427,overview!$J$9),PRODUCT(W427,overview!$K$9),PRODUCT(AB427,overview!$L$9)),1/SUM(overview!$J$9:$L$9))</f>
        <v>0.4314390243902439</v>
      </c>
      <c r="N427" s="1">
        <f>PRODUCT(SUM(PRODUCT(S427,overview!$J$9),PRODUCT(X427,overview!$K$9),PRODUCT(AC427,overview!$L$9)),1/SUM(overview!$J$9:$L$9))</f>
        <v>2.5685609756097563</v>
      </c>
      <c r="O427" s="1">
        <f t="shared" si="94"/>
        <v>9</v>
      </c>
      <c r="P427" s="1">
        <f t="shared" si="95"/>
        <v>6</v>
      </c>
      <c r="Q427" s="1">
        <f t="shared" si="99"/>
        <v>0.11197943867845396</v>
      </c>
      <c r="R427" s="1">
        <v>0.375</v>
      </c>
      <c r="S427" s="1">
        <v>2.625</v>
      </c>
      <c r="T427" s="1">
        <v>2</v>
      </c>
      <c r="U427" s="1">
        <v>0</v>
      </c>
      <c r="V427" s="1">
        <f t="shared" si="96"/>
        <v>0</v>
      </c>
      <c r="W427" s="1">
        <v>0.46400000000000002</v>
      </c>
      <c r="X427" s="1">
        <v>2.536</v>
      </c>
      <c r="Y427" s="1">
        <v>7</v>
      </c>
      <c r="Z427" s="1">
        <v>6</v>
      </c>
      <c r="AA427" s="1">
        <f t="shared" si="97"/>
        <v>0.15682739972960794</v>
      </c>
      <c r="AB427" s="1">
        <v>0.375</v>
      </c>
      <c r="AC427" s="1">
        <v>2.625</v>
      </c>
      <c r="AD427" s="1">
        <v>0</v>
      </c>
      <c r="AE427" s="1">
        <v>0</v>
      </c>
      <c r="AF427" s="1" t="e">
        <f t="shared" si="93"/>
        <v>#DIV/0!</v>
      </c>
      <c r="AH427" s="1">
        <f t="shared" si="101"/>
        <v>9.9282069822298563E-2</v>
      </c>
      <c r="AI427" s="1">
        <f t="shared" si="102"/>
        <v>7.6786005596757384E-2</v>
      </c>
      <c r="AJ427" s="1">
        <f t="shared" si="107"/>
        <v>0.30552244735796585</v>
      </c>
      <c r="AK427" s="1">
        <f t="shared" si="103"/>
        <v>58.894946387340752</v>
      </c>
      <c r="AL427" s="1" t="b">
        <f t="shared" si="104"/>
        <v>1</v>
      </c>
      <c r="AM427" s="1">
        <f t="shared" si="105"/>
        <v>5.5608186529628977E-2</v>
      </c>
      <c r="AN427" s="1" t="b">
        <f t="shared" si="106"/>
        <v>0</v>
      </c>
      <c r="AO427" s="1">
        <v>9.4879999999999995</v>
      </c>
    </row>
    <row r="428" spans="1:41">
      <c r="A428" s="7">
        <v>425</v>
      </c>
      <c r="B428" s="9" t="s">
        <v>90</v>
      </c>
      <c r="C428" s="9" t="s">
        <v>91</v>
      </c>
      <c r="D428" s="9" t="s">
        <v>28</v>
      </c>
      <c r="E428" s="9" t="s">
        <v>29</v>
      </c>
      <c r="F428" s="2" t="b">
        <f t="shared" si="100"/>
        <v>1</v>
      </c>
      <c r="G428" s="2" t="b">
        <f t="shared" si="98"/>
        <v>1</v>
      </c>
      <c r="H428" s="1" t="s">
        <v>298</v>
      </c>
      <c r="J428" s="4"/>
      <c r="K428" s="2"/>
      <c r="M428" s="1">
        <f>PRODUCT(SUM(PRODUCT(R428,overview!$J$9),PRODUCT(W428,overview!$K$9),PRODUCT(AB428,overview!$L$9)),1/SUM(overview!$J$9:$L$9))</f>
        <v>0.71809756097560984</v>
      </c>
      <c r="N428" s="1">
        <f>PRODUCT(SUM(PRODUCT(S428,overview!$J$9),PRODUCT(X428,overview!$K$9),PRODUCT(AC428,overview!$L$9)),1/SUM(overview!$J$9:$L$9))</f>
        <v>2.2819024390243903</v>
      </c>
      <c r="O428" s="1">
        <f t="shared" si="94"/>
        <v>8.5</v>
      </c>
      <c r="P428" s="1">
        <f t="shared" si="95"/>
        <v>6.5</v>
      </c>
      <c r="Q428" s="1">
        <f t="shared" si="99"/>
        <v>0.24064719840350687</v>
      </c>
      <c r="R428" s="1">
        <v>0.83</v>
      </c>
      <c r="S428" s="1">
        <v>2.17</v>
      </c>
      <c r="T428" s="1">
        <v>4.5</v>
      </c>
      <c r="U428" s="1">
        <v>4.5</v>
      </c>
      <c r="V428" s="1">
        <f t="shared" si="96"/>
        <v>0.38248847926267282</v>
      </c>
      <c r="W428" s="1">
        <v>0.67900000000000005</v>
      </c>
      <c r="X428" s="1">
        <v>2.3210000000000002</v>
      </c>
      <c r="Y428" s="1">
        <v>4</v>
      </c>
      <c r="Z428" s="1">
        <v>1</v>
      </c>
      <c r="AA428" s="1">
        <f t="shared" si="97"/>
        <v>7.3136579060749676E-2</v>
      </c>
      <c r="AB428" s="1">
        <v>0.16800000000000001</v>
      </c>
      <c r="AC428" s="1">
        <v>2.8319999999999999</v>
      </c>
      <c r="AD428" s="1">
        <v>0</v>
      </c>
      <c r="AE428" s="1">
        <v>1</v>
      </c>
      <c r="AF428" s="1" t="e">
        <f t="shared" si="93"/>
        <v>#DIV/0!</v>
      </c>
      <c r="AH428" s="1">
        <f t="shared" si="101"/>
        <v>0.10334110334110337</v>
      </c>
      <c r="AI428" s="1">
        <f t="shared" si="102"/>
        <v>8.9864396966419971E-2</v>
      </c>
      <c r="AJ428" s="1">
        <f t="shared" si="107"/>
        <v>0.52164597297000326</v>
      </c>
      <c r="AK428" s="1">
        <f t="shared" si="103"/>
        <v>61.927779126151371</v>
      </c>
      <c r="AL428" s="1" t="b">
        <f t="shared" si="104"/>
        <v>1</v>
      </c>
      <c r="AM428" s="1">
        <f t="shared" si="105"/>
        <v>0.41588982003797181</v>
      </c>
      <c r="AN428" s="1" t="b">
        <f t="shared" si="106"/>
        <v>0</v>
      </c>
      <c r="AO428" s="1">
        <v>9.4879999999999995</v>
      </c>
    </row>
    <row r="429" spans="1:41">
      <c r="A429" s="7">
        <v>426</v>
      </c>
      <c r="B429" s="9" t="s">
        <v>49</v>
      </c>
      <c r="C429" s="9" t="s">
        <v>50</v>
      </c>
      <c r="D429" s="9" t="s">
        <v>49</v>
      </c>
      <c r="E429" s="9" t="s">
        <v>50</v>
      </c>
      <c r="F429" s="2" t="b">
        <f t="shared" ref="F429:F492" si="108">AND(NOT(B429=D429),OR(B429="CAT",B429="CAC",B429="ATA",B429="ATT",B429="TTA",B429="ATG",B429="CCG",B429="AGA",B429="CGG",B429="AGG",B429="CGA",B429="CGC",B429="TCC",B429="ACG",B429="ACC",B429="GTA",B429="TGG",B429="TAT",D429="GAA",D429="GAT",D429="GAG",D429="AAG",D429="AAA",D429="CTA",D429="CTT",D429="CTC",D429="AAC",D429="CCA",D429="CCT",D429="CAG",D429="CAA",D429="CGT",D429="AGT",D429="AGC",D429="TCA",D429="TCT",D429="GTC"))</f>
        <v>0</v>
      </c>
      <c r="G429" s="2" t="b">
        <f t="shared" ref="G429:G492" si="109">AND(NOT(D429=B429),OR(D429="CAT",D429="CAC",D429="ATA",D429="ATT",D429="TTA",D429="ATG",D429="CCG",D429="AGA",D429="CGG",D429="AGG",D429="CGA",D429="CGC",D429="TCC",D429="ACG",D429="ACC",D429="GTA",D429="TGG",D429="TAT",B429="GAA",B429="GAT",B429="GAG",B429="AAG",B429="AAA",B429="CTA",B429="CTT",B429="CTC",B429="AAC",B429="CCA",B429="CCT",B429="CAG",B429="CAA",B429="CGT",B429="AGT",B429="AGC",B429="TCA",B429="TCT",B429="GTC"))</f>
        <v>0</v>
      </c>
      <c r="H429" s="1" t="s">
        <v>298</v>
      </c>
      <c r="M429" s="1">
        <f>PRODUCT(SUM(PRODUCT(R429,overview!$J$9),PRODUCT(W429,overview!$K$9),PRODUCT(AB429,overview!$L$9)),1/SUM(overview!$J$9:$L$9))</f>
        <v>0.33846341463414636</v>
      </c>
      <c r="N429" s="1">
        <f>PRODUCT(SUM(PRODUCT(S429,overview!$J$9),PRODUCT(X429,overview!$K$9),PRODUCT(AC429,overview!$L$9)),1/SUM(overview!$J$9:$L$9))</f>
        <v>2.6615365853658535</v>
      </c>
      <c r="O429" s="1">
        <f t="shared" si="94"/>
        <v>8</v>
      </c>
      <c r="P429" s="1">
        <f t="shared" si="95"/>
        <v>2</v>
      </c>
      <c r="Q429" s="1">
        <f t="shared" si="99"/>
        <v>3.179210615543928E-2</v>
      </c>
      <c r="R429" s="1">
        <v>0.34899999999999998</v>
      </c>
      <c r="S429" s="1">
        <v>2.6509999999999998</v>
      </c>
      <c r="T429" s="1">
        <v>4</v>
      </c>
      <c r="U429" s="1">
        <v>2</v>
      </c>
      <c r="V429" s="1">
        <f t="shared" si="96"/>
        <v>6.5824217276499439E-2</v>
      </c>
      <c r="W429" s="1">
        <v>0.33300000000000002</v>
      </c>
      <c r="X429" s="1">
        <v>2.6669999999999998</v>
      </c>
      <c r="Y429" s="1">
        <v>4</v>
      </c>
      <c r="Z429" s="1">
        <v>0</v>
      </c>
      <c r="AA429" s="1">
        <f t="shared" si="97"/>
        <v>0</v>
      </c>
      <c r="AB429" s="1">
        <v>0.33300000000000002</v>
      </c>
      <c r="AC429" s="1">
        <v>2.6669999999999998</v>
      </c>
      <c r="AD429" s="1">
        <v>0</v>
      </c>
      <c r="AE429" s="1">
        <v>0</v>
      </c>
      <c r="AF429" s="1" t="e">
        <f t="shared" si="93"/>
        <v>#DIV/0!</v>
      </c>
      <c r="AH429" s="1">
        <f t="shared" si="101"/>
        <v>0.15566406250000006</v>
      </c>
      <c r="AI429" s="1">
        <f t="shared" si="102"/>
        <v>0.1019404738777818</v>
      </c>
      <c r="AJ429" s="1">
        <f t="shared" si="107"/>
        <v>1.1848714296424023</v>
      </c>
      <c r="AK429" s="1">
        <f t="shared" si="103"/>
        <v>61.295850531496292</v>
      </c>
      <c r="AL429" s="1" t="b">
        <f t="shared" si="104"/>
        <v>1</v>
      </c>
      <c r="AM429" s="1">
        <f t="shared" si="105"/>
        <v>1.3004100141273947</v>
      </c>
      <c r="AN429" s="1" t="b">
        <f t="shared" si="106"/>
        <v>0</v>
      </c>
      <c r="AO429" s="1">
        <v>9.4879999999999995</v>
      </c>
    </row>
    <row r="430" spans="1:41">
      <c r="A430" s="7">
        <v>427</v>
      </c>
      <c r="B430" s="9" t="s">
        <v>58</v>
      </c>
      <c r="C430" s="9" t="s">
        <v>59</v>
      </c>
      <c r="D430" s="9" t="s">
        <v>60</v>
      </c>
      <c r="E430" s="9" t="s">
        <v>61</v>
      </c>
      <c r="F430" s="2" t="b">
        <f t="shared" si="108"/>
        <v>0</v>
      </c>
      <c r="G430" s="2" t="b">
        <f t="shared" si="109"/>
        <v>1</v>
      </c>
      <c r="H430" s="1" t="s">
        <v>298</v>
      </c>
      <c r="K430" s="2" t="s">
        <v>34</v>
      </c>
      <c r="L430" s="2" t="s">
        <v>229</v>
      </c>
      <c r="M430" s="1">
        <f>PRODUCT(SUM(PRODUCT(R430,overview!$J$9),PRODUCT(W430,overview!$K$9),PRODUCT(AB430,overview!$L$9)),1/SUM(overview!$J$9:$L$9))</f>
        <v>0.76121951219512196</v>
      </c>
      <c r="N430" s="1">
        <f>PRODUCT(SUM(PRODUCT(S430,overview!$J$9),PRODUCT(X430,overview!$K$9),PRODUCT(AC430,overview!$L$9)),1/SUM(overview!$J$9:$L$9))</f>
        <v>2.238780487804878</v>
      </c>
      <c r="O430" s="1">
        <f t="shared" si="94"/>
        <v>10</v>
      </c>
      <c r="P430" s="1">
        <f t="shared" si="95"/>
        <v>8</v>
      </c>
      <c r="Q430" s="1">
        <f t="shared" si="99"/>
        <v>0.27201220176489821</v>
      </c>
      <c r="R430" s="1">
        <v>0.374</v>
      </c>
      <c r="S430" s="1">
        <v>2.6259999999999999</v>
      </c>
      <c r="T430" s="1">
        <v>4</v>
      </c>
      <c r="U430" s="1">
        <v>2</v>
      </c>
      <c r="V430" s="1">
        <f t="shared" si="96"/>
        <v>7.1210967250571217E-2</v>
      </c>
      <c r="W430" s="1">
        <v>0.96599999999999997</v>
      </c>
      <c r="X430" s="1">
        <v>2.0339999999999998</v>
      </c>
      <c r="Y430" s="1">
        <v>6</v>
      </c>
      <c r="Z430" s="1">
        <v>4</v>
      </c>
      <c r="AA430" s="1">
        <f t="shared" si="97"/>
        <v>0.31661750245821041</v>
      </c>
      <c r="AB430" s="1">
        <v>0.85799999999999998</v>
      </c>
      <c r="AC430" s="1">
        <v>2.1419999999999999</v>
      </c>
      <c r="AD430" s="1">
        <v>0</v>
      </c>
      <c r="AE430" s="1">
        <v>2</v>
      </c>
      <c r="AF430" s="1" t="e">
        <f t="shared" si="93"/>
        <v>#DIV/0!</v>
      </c>
      <c r="AH430" s="1">
        <f t="shared" si="101"/>
        <v>0.18986276881013728</v>
      </c>
      <c r="AI430" s="1">
        <f t="shared" si="102"/>
        <v>8.4861394147721453E-2</v>
      </c>
      <c r="AJ430" s="1">
        <f t="shared" si="107"/>
        <v>0.36079880897376665</v>
      </c>
      <c r="AK430" s="1">
        <f t="shared" si="103"/>
        <v>66.179260899020846</v>
      </c>
      <c r="AL430" s="1" t="b">
        <f t="shared" si="104"/>
        <v>1</v>
      </c>
      <c r="AM430" s="1">
        <f t="shared" si="105"/>
        <v>2.6578029843962541</v>
      </c>
      <c r="AN430" s="1" t="b">
        <f t="shared" si="106"/>
        <v>0</v>
      </c>
      <c r="AO430" s="1">
        <v>9.4879999999999995</v>
      </c>
    </row>
    <row r="431" spans="1:41">
      <c r="A431" s="7">
        <v>428</v>
      </c>
      <c r="B431" s="9" t="s">
        <v>49</v>
      </c>
      <c r="C431" s="9" t="s">
        <v>50</v>
      </c>
      <c r="D431" s="9" t="s">
        <v>49</v>
      </c>
      <c r="E431" s="9" t="s">
        <v>50</v>
      </c>
      <c r="F431" s="2" t="b">
        <f t="shared" si="108"/>
        <v>0</v>
      </c>
      <c r="G431" s="2" t="b">
        <f t="shared" si="109"/>
        <v>0</v>
      </c>
      <c r="H431" s="1" t="s">
        <v>298</v>
      </c>
      <c r="M431" s="1">
        <f>PRODUCT(SUM(PRODUCT(R431,overview!$J$9),PRODUCT(W431,overview!$K$9),PRODUCT(AB431,overview!$L$9)),1/SUM(overview!$J$9:$L$9))</f>
        <v>0.33573170731707325</v>
      </c>
      <c r="N431" s="1">
        <f>PRODUCT(SUM(PRODUCT(S431,overview!$J$9),PRODUCT(X431,overview!$K$9),PRODUCT(AC431,overview!$L$9)),1/SUM(overview!$J$9:$L$9))</f>
        <v>2.6642682926829271</v>
      </c>
      <c r="O431" s="1">
        <f t="shared" si="94"/>
        <v>12</v>
      </c>
      <c r="P431" s="1">
        <f t="shared" si="95"/>
        <v>1</v>
      </c>
      <c r="Q431" s="1">
        <f t="shared" si="99"/>
        <v>1.050106040493737E-2</v>
      </c>
      <c r="R431" s="1">
        <v>0.34100000000000003</v>
      </c>
      <c r="S431" s="1">
        <v>2.6589999999999998</v>
      </c>
      <c r="T431" s="1">
        <v>5</v>
      </c>
      <c r="U431" s="1">
        <v>1</v>
      </c>
      <c r="V431" s="1">
        <f t="shared" si="96"/>
        <v>2.5648740127867626E-2</v>
      </c>
      <c r="W431" s="1">
        <v>0.33300000000000002</v>
      </c>
      <c r="X431" s="1">
        <v>2.6669999999999998</v>
      </c>
      <c r="Y431" s="1">
        <v>7</v>
      </c>
      <c r="Z431" s="1">
        <v>0</v>
      </c>
      <c r="AA431" s="1">
        <f t="shared" si="97"/>
        <v>0</v>
      </c>
      <c r="AB431" s="1">
        <v>0.33300000000000002</v>
      </c>
      <c r="AC431" s="1">
        <v>2.6669999999999998</v>
      </c>
      <c r="AD431" s="1">
        <v>0</v>
      </c>
      <c r="AE431" s="1">
        <v>0</v>
      </c>
      <c r="AF431" s="1" t="e">
        <f t="shared" si="93"/>
        <v>#DIV/0!</v>
      </c>
      <c r="AH431" s="1">
        <f t="shared" si="101"/>
        <v>0.2401832819792189</v>
      </c>
      <c r="AI431" s="1">
        <f t="shared" si="102"/>
        <v>9.3814851036423924E-2</v>
      </c>
      <c r="AJ431" s="1">
        <f t="shared" si="107"/>
        <v>0.41603554478440874</v>
      </c>
      <c r="AK431" s="1">
        <f t="shared" si="103"/>
        <v>62.901040972598246</v>
      </c>
      <c r="AL431" s="1" t="b">
        <f t="shared" si="104"/>
        <v>1</v>
      </c>
      <c r="AM431" s="1">
        <f t="shared" si="105"/>
        <v>5.2670334811571742</v>
      </c>
      <c r="AN431" s="1" t="b">
        <f t="shared" si="106"/>
        <v>0</v>
      </c>
      <c r="AO431" s="1">
        <v>9.4879999999999995</v>
      </c>
    </row>
    <row r="432" spans="1:41">
      <c r="A432" s="7">
        <v>429</v>
      </c>
      <c r="B432" s="9" t="s">
        <v>51</v>
      </c>
      <c r="C432" s="9" t="s">
        <v>52</v>
      </c>
      <c r="D432" s="9" t="s">
        <v>51</v>
      </c>
      <c r="E432" s="9" t="s">
        <v>52</v>
      </c>
      <c r="F432" s="2" t="b">
        <f t="shared" si="108"/>
        <v>0</v>
      </c>
      <c r="G432" s="2" t="b">
        <f t="shared" si="109"/>
        <v>0</v>
      </c>
      <c r="H432" s="1" t="s">
        <v>298</v>
      </c>
      <c r="M432" s="1">
        <f>PRODUCT(SUM(PRODUCT(R432,overview!$J$9),PRODUCT(W432,overview!$K$9),PRODUCT(AB432,overview!$L$9)),1/SUM(overview!$J$9:$L$9))</f>
        <v>0.34504878048780491</v>
      </c>
      <c r="N432" s="1">
        <f>PRODUCT(SUM(PRODUCT(S432,overview!$J$9),PRODUCT(X432,overview!$K$9),PRODUCT(AC432,overview!$L$9)),1/SUM(overview!$J$9:$L$9))</f>
        <v>2.6549512195121951</v>
      </c>
      <c r="O432" s="1">
        <f t="shared" si="94"/>
        <v>8</v>
      </c>
      <c r="P432" s="1">
        <f t="shared" si="95"/>
        <v>4</v>
      </c>
      <c r="Q432" s="1">
        <f t="shared" si="99"/>
        <v>6.4982131865910911E-2</v>
      </c>
      <c r="R432" s="1">
        <v>0.33300000000000002</v>
      </c>
      <c r="S432" s="1">
        <v>2.6669999999999998</v>
      </c>
      <c r="T432" s="1">
        <v>4</v>
      </c>
      <c r="U432" s="1">
        <v>0</v>
      </c>
      <c r="V432" s="1">
        <f t="shared" si="96"/>
        <v>0</v>
      </c>
      <c r="W432" s="1">
        <v>0.35199999999999998</v>
      </c>
      <c r="X432" s="1">
        <v>2.6480000000000001</v>
      </c>
      <c r="Y432" s="1">
        <v>4</v>
      </c>
      <c r="Z432" s="1">
        <v>4</v>
      </c>
      <c r="AA432" s="1">
        <f t="shared" si="97"/>
        <v>0.13293051359516614</v>
      </c>
      <c r="AB432" s="1">
        <v>0.33300000000000002</v>
      </c>
      <c r="AC432" s="1">
        <v>2.6669999999999998</v>
      </c>
      <c r="AD432" s="1">
        <v>0</v>
      </c>
      <c r="AE432" s="1">
        <v>0</v>
      </c>
      <c r="AF432" s="1" t="e">
        <f t="shared" si="93"/>
        <v>#DIV/0!</v>
      </c>
      <c r="AH432" s="1">
        <f t="shared" si="101"/>
        <v>0.2747957728949334</v>
      </c>
      <c r="AI432" s="1">
        <f t="shared" si="102"/>
        <v>9.5613429946490941E-2</v>
      </c>
      <c r="AJ432" s="1">
        <f t="shared" si="107"/>
        <v>0.46652186841458843</v>
      </c>
      <c r="AK432" s="1">
        <f t="shared" si="103"/>
        <v>32.690449056295947</v>
      </c>
      <c r="AL432" s="1" t="b">
        <f t="shared" si="104"/>
        <v>1</v>
      </c>
      <c r="AM432" s="1">
        <f t="shared" si="105"/>
        <v>8.8488799065551618</v>
      </c>
      <c r="AN432" s="1" t="b">
        <f t="shared" si="106"/>
        <v>0</v>
      </c>
      <c r="AO432" s="1">
        <v>9.4879999999999995</v>
      </c>
    </row>
    <row r="433" spans="1:41">
      <c r="A433" s="7">
        <v>430</v>
      </c>
      <c r="B433" s="9" t="s">
        <v>84</v>
      </c>
      <c r="C433" s="9" t="s">
        <v>37</v>
      </c>
      <c r="D433" s="9" t="s">
        <v>67</v>
      </c>
      <c r="E433" s="9" t="s">
        <v>37</v>
      </c>
      <c r="F433" s="2" t="b">
        <f t="shared" si="108"/>
        <v>1</v>
      </c>
      <c r="G433" s="2" t="b">
        <f t="shared" si="109"/>
        <v>1</v>
      </c>
      <c r="H433" s="1" t="s">
        <v>298</v>
      </c>
      <c r="M433" s="1">
        <f>PRODUCT(SUM(PRODUCT(R433,overview!$J$9),PRODUCT(W433,overview!$K$9),PRODUCT(AB433,overview!$L$9)),1/SUM(overview!$J$9:$L$9))</f>
        <v>0.70356097560975617</v>
      </c>
      <c r="N433" s="1">
        <f>PRODUCT(SUM(PRODUCT(S433,overview!$J$9),PRODUCT(X433,overview!$K$9),PRODUCT(AC433,overview!$L$9)),1/SUM(overview!$J$9:$L$9))</f>
        <v>2.2964390243902439</v>
      </c>
      <c r="O433" s="1">
        <f t="shared" si="94"/>
        <v>17</v>
      </c>
      <c r="P433" s="1">
        <f t="shared" si="95"/>
        <v>4</v>
      </c>
      <c r="Q433" s="1">
        <f t="shared" si="99"/>
        <v>7.2087156335865266E-2</v>
      </c>
      <c r="R433" s="1">
        <v>1.1040000000000001</v>
      </c>
      <c r="S433" s="1">
        <v>1.8959999999999999</v>
      </c>
      <c r="T433" s="1">
        <v>10</v>
      </c>
      <c r="U433" s="1">
        <v>0</v>
      </c>
      <c r="V433" s="1">
        <f t="shared" si="96"/>
        <v>0</v>
      </c>
      <c r="W433" s="1">
        <v>0.47899999999999998</v>
      </c>
      <c r="X433" s="1">
        <v>2.5209999999999999</v>
      </c>
      <c r="Y433" s="1">
        <v>6</v>
      </c>
      <c r="Z433" s="1">
        <v>4</v>
      </c>
      <c r="AA433" s="1">
        <f t="shared" si="97"/>
        <v>0.12666931111992596</v>
      </c>
      <c r="AB433" s="1">
        <v>0.93600000000000005</v>
      </c>
      <c r="AC433" s="1">
        <v>2.0640000000000001</v>
      </c>
      <c r="AD433" s="1">
        <v>1</v>
      </c>
      <c r="AE433" s="1">
        <v>0</v>
      </c>
      <c r="AF433" s="1">
        <f t="shared" si="93"/>
        <v>0</v>
      </c>
      <c r="AH433" s="1">
        <f t="shared" si="101"/>
        <v>0.26982962876823596</v>
      </c>
      <c r="AI433" s="1">
        <f t="shared" si="102"/>
        <v>6.9148936170212796E-2</v>
      </c>
      <c r="AJ433" s="1">
        <f t="shared" si="107"/>
        <v>0.38420901969969029</v>
      </c>
      <c r="AK433" s="1">
        <f t="shared" si="103"/>
        <v>27.534626404784074</v>
      </c>
      <c r="AL433" s="1" t="b">
        <f t="shared" si="104"/>
        <v>1</v>
      </c>
      <c r="AM433" s="1">
        <f t="shared" si="105"/>
        <v>11.49048850250132</v>
      </c>
      <c r="AN433" s="1" t="b">
        <f t="shared" si="106"/>
        <v>1</v>
      </c>
      <c r="AO433" s="1">
        <v>9.4879999999999995</v>
      </c>
    </row>
    <row r="434" spans="1:41">
      <c r="A434" s="7">
        <v>431</v>
      </c>
      <c r="B434" s="9" t="s">
        <v>60</v>
      </c>
      <c r="C434" s="9" t="s">
        <v>61</v>
      </c>
      <c r="D434" s="9" t="s">
        <v>54</v>
      </c>
      <c r="E434" s="9" t="s">
        <v>55</v>
      </c>
      <c r="F434" s="2" t="b">
        <f t="shared" si="108"/>
        <v>1</v>
      </c>
      <c r="G434" s="2" t="b">
        <f t="shared" si="109"/>
        <v>0</v>
      </c>
      <c r="H434" s="1" t="s">
        <v>298</v>
      </c>
      <c r="M434" s="1">
        <f>PRODUCT(SUM(PRODUCT(R434,overview!$J$9),PRODUCT(W434,overview!$K$9),PRODUCT(AB434,overview!$L$9)),1/SUM(overview!$J$9:$L$9))</f>
        <v>0.62339024390243902</v>
      </c>
      <c r="N434" s="1">
        <f>PRODUCT(SUM(PRODUCT(S434,overview!$J$9),PRODUCT(X434,overview!$K$9),PRODUCT(AC434,overview!$L$9)),1/SUM(overview!$J$9:$L$9))</f>
        <v>2.3766097560975612</v>
      </c>
      <c r="O434" s="1">
        <f t="shared" si="94"/>
        <v>12.8</v>
      </c>
      <c r="P434" s="1">
        <f t="shared" si="95"/>
        <v>12.2</v>
      </c>
      <c r="Q434" s="1">
        <f t="shared" si="99"/>
        <v>0.25000689519811986</v>
      </c>
      <c r="R434" s="1">
        <v>0.96399999999999997</v>
      </c>
      <c r="S434" s="1">
        <v>2.036</v>
      </c>
      <c r="T434" s="1">
        <v>8.8000000000000007</v>
      </c>
      <c r="U434" s="1">
        <v>5.2</v>
      </c>
      <c r="V434" s="1">
        <f t="shared" si="96"/>
        <v>0.27978210394713343</v>
      </c>
      <c r="W434" s="1">
        <v>0.443</v>
      </c>
      <c r="X434" s="1">
        <v>2.5569999999999999</v>
      </c>
      <c r="Y434" s="1">
        <v>4</v>
      </c>
      <c r="Z434" s="1">
        <v>6</v>
      </c>
      <c r="AA434" s="1">
        <f t="shared" si="97"/>
        <v>0.25987485334376226</v>
      </c>
      <c r="AB434" s="1">
        <v>0.54500000000000004</v>
      </c>
      <c r="AC434" s="1">
        <v>2.4550000000000001</v>
      </c>
      <c r="AD434" s="1">
        <v>0</v>
      </c>
      <c r="AE434" s="1">
        <v>1</v>
      </c>
      <c r="AF434" s="1" t="e">
        <f t="shared" si="93"/>
        <v>#DIV/0!</v>
      </c>
      <c r="AH434" s="1">
        <f t="shared" si="101"/>
        <v>0.29425300258165898</v>
      </c>
      <c r="AI434" s="1">
        <f t="shared" si="102"/>
        <v>7.0046629917218967E-2</v>
      </c>
      <c r="AJ434" s="1">
        <f t="shared" si="107"/>
        <v>0.43012304116067485</v>
      </c>
      <c r="AK434" s="1">
        <f t="shared" si="103"/>
        <v>20.90157649590186</v>
      </c>
      <c r="AL434" s="1" t="b">
        <f t="shared" si="104"/>
        <v>1</v>
      </c>
      <c r="AM434" s="1">
        <f t="shared" si="105"/>
        <v>14.838692755951092</v>
      </c>
      <c r="AN434" s="1" t="b">
        <f t="shared" si="106"/>
        <v>1</v>
      </c>
      <c r="AO434" s="1">
        <v>9.4879999999999995</v>
      </c>
    </row>
    <row r="435" spans="1:41">
      <c r="A435" s="7">
        <v>432</v>
      </c>
      <c r="B435" s="9" t="s">
        <v>83</v>
      </c>
      <c r="C435" s="9" t="s">
        <v>61</v>
      </c>
      <c r="D435" s="9" t="s">
        <v>83</v>
      </c>
      <c r="E435" s="9" t="s">
        <v>61</v>
      </c>
      <c r="F435" s="2" t="b">
        <f t="shared" si="108"/>
        <v>0</v>
      </c>
      <c r="G435" s="2" t="b">
        <f t="shared" si="109"/>
        <v>0</v>
      </c>
      <c r="H435" s="1" t="s">
        <v>298</v>
      </c>
      <c r="M435" s="1">
        <f>PRODUCT(SUM(PRODUCT(R435,overview!$J$9),PRODUCT(W435,overview!$K$9),PRODUCT(AB435,overview!$L$9)),1/SUM(overview!$J$9:$L$9))</f>
        <v>0.95307317073170739</v>
      </c>
      <c r="N435" s="1">
        <f>PRODUCT(SUM(PRODUCT(S435,overview!$J$9),PRODUCT(X435,overview!$K$9),PRODUCT(AC435,overview!$L$9)),1/SUM(overview!$J$9:$L$9))</f>
        <v>2.0469268292682927</v>
      </c>
      <c r="O435" s="1">
        <f t="shared" si="94"/>
        <v>11</v>
      </c>
      <c r="P435" s="1">
        <f t="shared" si="95"/>
        <v>14</v>
      </c>
      <c r="Q435" s="1">
        <f t="shared" si="99"/>
        <v>0.59259676503849801</v>
      </c>
      <c r="R435" s="1">
        <v>0.89600000000000002</v>
      </c>
      <c r="S435" s="1">
        <v>2.1040000000000001</v>
      </c>
      <c r="T435" s="1">
        <v>4</v>
      </c>
      <c r="U435" s="1">
        <v>2</v>
      </c>
      <c r="V435" s="1">
        <f t="shared" si="96"/>
        <v>0.21292775665399238</v>
      </c>
      <c r="W435" s="1">
        <v>0.98199999999999998</v>
      </c>
      <c r="X435" s="1">
        <v>2.0179999999999998</v>
      </c>
      <c r="Y435" s="1">
        <v>7</v>
      </c>
      <c r="Z435" s="1">
        <v>12</v>
      </c>
      <c r="AA435" s="1">
        <f t="shared" si="97"/>
        <v>0.83420642786351418</v>
      </c>
      <c r="AB435" s="1">
        <v>1</v>
      </c>
      <c r="AC435" s="1">
        <v>2</v>
      </c>
      <c r="AD435" s="1">
        <v>0</v>
      </c>
      <c r="AE435" s="1">
        <v>0</v>
      </c>
      <c r="AF435" s="1" t="e">
        <f t="shared" si="93"/>
        <v>#DIV/0!</v>
      </c>
      <c r="AH435" s="1">
        <f t="shared" si="101"/>
        <v>0.26262109244280857</v>
      </c>
      <c r="AI435" s="1">
        <f t="shared" si="102"/>
        <v>6.3624670473986747E-2</v>
      </c>
      <c r="AJ435" s="1">
        <f t="shared" ref="AJ435:AJ466" si="110">(SUM(AE431:AE441)*SUM(AB431:AB441))/(SUM(AD431:AD441)*SUM(AC431:AC441))</f>
        <v>0.16508122052480959</v>
      </c>
      <c r="AK435" s="1">
        <f t="shared" si="103"/>
        <v>13.244445830353813</v>
      </c>
      <c r="AL435" s="1" t="b">
        <f t="shared" si="104"/>
        <v>1</v>
      </c>
      <c r="AM435" s="1">
        <f t="shared" si="105"/>
        <v>17.828350476666422</v>
      </c>
      <c r="AN435" s="1" t="b">
        <f t="shared" si="106"/>
        <v>1</v>
      </c>
      <c r="AO435" s="1">
        <v>9.4879999999999995</v>
      </c>
    </row>
    <row r="436" spans="1:41">
      <c r="A436" s="7">
        <v>433</v>
      </c>
      <c r="B436" s="9" t="s">
        <v>47</v>
      </c>
      <c r="C436" s="9" t="s">
        <v>48</v>
      </c>
      <c r="D436" s="9" t="s">
        <v>62</v>
      </c>
      <c r="E436" s="9" t="s">
        <v>48</v>
      </c>
      <c r="F436" s="2" t="b">
        <f t="shared" si="108"/>
        <v>1</v>
      </c>
      <c r="G436" s="2" t="b">
        <f t="shared" si="109"/>
        <v>0</v>
      </c>
      <c r="H436" s="1" t="s">
        <v>298</v>
      </c>
      <c r="M436" s="1">
        <f>PRODUCT(SUM(PRODUCT(R436,overview!$J$9),PRODUCT(W436,overview!$K$9),PRODUCT(AB436,overview!$L$9)),1/SUM(overview!$J$9:$L$9))</f>
        <v>1.0031951219512194</v>
      </c>
      <c r="N436" s="1">
        <f>PRODUCT(SUM(PRODUCT(S436,overview!$J$9),PRODUCT(X436,overview!$K$9),PRODUCT(AC436,overview!$L$9)),1/SUM(overview!$J$9:$L$9))</f>
        <v>1.9968048780487802</v>
      </c>
      <c r="O436" s="1">
        <f t="shared" si="94"/>
        <v>19</v>
      </c>
      <c r="P436" s="1">
        <f t="shared" si="95"/>
        <v>9</v>
      </c>
      <c r="Q436" s="1">
        <f t="shared" si="99"/>
        <v>0.23797903068509321</v>
      </c>
      <c r="R436" s="1">
        <v>0.95799999999999996</v>
      </c>
      <c r="S436" s="1">
        <v>2.0419999999999998</v>
      </c>
      <c r="T436" s="1">
        <v>8</v>
      </c>
      <c r="U436" s="1">
        <v>0</v>
      </c>
      <c r="V436" s="1">
        <f t="shared" si="96"/>
        <v>0</v>
      </c>
      <c r="W436" s="1">
        <v>1.022</v>
      </c>
      <c r="X436" s="1">
        <v>1.978</v>
      </c>
      <c r="Y436" s="1">
        <v>9</v>
      </c>
      <c r="Z436" s="1">
        <v>9</v>
      </c>
      <c r="AA436" s="1">
        <f t="shared" si="97"/>
        <v>0.51668351870576346</v>
      </c>
      <c r="AB436" s="1">
        <v>1.147</v>
      </c>
      <c r="AC436" s="1">
        <v>1.853</v>
      </c>
      <c r="AD436" s="1">
        <v>2</v>
      </c>
      <c r="AE436" s="1">
        <v>0</v>
      </c>
      <c r="AF436" s="1">
        <f t="shared" si="93"/>
        <v>0</v>
      </c>
      <c r="AH436" s="1">
        <f t="shared" si="101"/>
        <v>0.28424764612404241</v>
      </c>
      <c r="AI436" s="1">
        <f t="shared" si="102"/>
        <v>5.8335115256523358E-2</v>
      </c>
      <c r="AJ436" s="1">
        <f t="shared" si="110"/>
        <v>0.13206497641984766</v>
      </c>
      <c r="AK436" s="1">
        <f t="shared" si="103"/>
        <v>9.0161853066452267</v>
      </c>
      <c r="AL436" s="1" t="b">
        <f t="shared" si="104"/>
        <v>0</v>
      </c>
      <c r="AM436" s="1">
        <f t="shared" si="105"/>
        <v>17.066427587147505</v>
      </c>
      <c r="AN436" s="1" t="b">
        <f t="shared" si="106"/>
        <v>1</v>
      </c>
      <c r="AO436" s="1">
        <v>9.4879999999999995</v>
      </c>
    </row>
    <row r="437" spans="1:41">
      <c r="A437" s="7">
        <v>434</v>
      </c>
      <c r="B437" s="9" t="s">
        <v>58</v>
      </c>
      <c r="C437" s="9" t="s">
        <v>59</v>
      </c>
      <c r="D437" s="9" t="s">
        <v>76</v>
      </c>
      <c r="E437" s="9" t="s">
        <v>46</v>
      </c>
      <c r="F437" s="2" t="b">
        <f t="shared" si="108"/>
        <v>0</v>
      </c>
      <c r="G437" s="2" t="b">
        <f t="shared" si="109"/>
        <v>1</v>
      </c>
      <c r="H437" s="1" t="s">
        <v>298</v>
      </c>
      <c r="M437" s="1">
        <f>PRODUCT(SUM(PRODUCT(R437,overview!$J$9),PRODUCT(W437,overview!$K$9),PRODUCT(AB437,overview!$L$9)),1/SUM(overview!$J$9:$L$9))</f>
        <v>0.80253658536585359</v>
      </c>
      <c r="N437" s="1">
        <f>PRODUCT(SUM(PRODUCT(S437,overview!$J$9),PRODUCT(X437,overview!$K$9),PRODUCT(AC437,overview!$L$9)),1/SUM(overview!$J$9:$L$9))</f>
        <v>2.1974634146341465</v>
      </c>
      <c r="O437" s="1">
        <f t="shared" si="94"/>
        <v>15.8</v>
      </c>
      <c r="P437" s="1">
        <f t="shared" si="95"/>
        <v>20.2</v>
      </c>
      <c r="Q437" s="1">
        <f t="shared" si="99"/>
        <v>0.46691461597081235</v>
      </c>
      <c r="R437" s="1">
        <v>0.373</v>
      </c>
      <c r="S437" s="1">
        <v>2.6269999999999998</v>
      </c>
      <c r="T437" s="1">
        <v>4</v>
      </c>
      <c r="U437" s="1">
        <v>4</v>
      </c>
      <c r="V437" s="1">
        <f t="shared" si="96"/>
        <v>0.14198705748001525</v>
      </c>
      <c r="W437" s="1">
        <v>1.0429999999999999</v>
      </c>
      <c r="X437" s="1">
        <v>1.9570000000000001</v>
      </c>
      <c r="Y437" s="1">
        <v>11.8</v>
      </c>
      <c r="Z437" s="1">
        <v>15.2</v>
      </c>
      <c r="AA437" s="1">
        <f t="shared" si="97"/>
        <v>0.68652295540562758</v>
      </c>
      <c r="AB437" s="1">
        <v>0.56399999999999995</v>
      </c>
      <c r="AC437" s="1">
        <v>2.4359999999999999</v>
      </c>
      <c r="AD437" s="1">
        <v>0</v>
      </c>
      <c r="AE437" s="1">
        <v>1</v>
      </c>
      <c r="AF437" s="1" t="e">
        <f t="shared" si="93"/>
        <v>#DIV/0!</v>
      </c>
      <c r="AH437" s="1">
        <f t="shared" si="101"/>
        <v>0.29032348821784448</v>
      </c>
      <c r="AI437" s="1">
        <f t="shared" si="102"/>
        <v>6.376154472675967E-2</v>
      </c>
      <c r="AJ437" s="1">
        <f t="shared" si="110"/>
        <v>0.1411610364053788</v>
      </c>
      <c r="AK437" s="1">
        <f t="shared" si="103"/>
        <v>3.9093603608972654</v>
      </c>
      <c r="AL437" s="1" t="b">
        <f t="shared" si="104"/>
        <v>0</v>
      </c>
      <c r="AM437" s="1">
        <f t="shared" si="105"/>
        <v>18.633838421121418</v>
      </c>
      <c r="AN437" s="1" t="b">
        <f t="shared" si="106"/>
        <v>1</v>
      </c>
      <c r="AO437" s="1">
        <v>9.4879999999999995</v>
      </c>
    </row>
    <row r="438" spans="1:41">
      <c r="A438" s="7">
        <v>435</v>
      </c>
      <c r="B438" s="9" t="s">
        <v>75</v>
      </c>
      <c r="C438" s="9" t="s">
        <v>1</v>
      </c>
      <c r="D438" s="9" t="s">
        <v>75</v>
      </c>
      <c r="E438" s="9" t="s">
        <v>1</v>
      </c>
      <c r="F438" s="2" t="b">
        <f t="shared" si="108"/>
        <v>0</v>
      </c>
      <c r="G438" s="2" t="b">
        <f t="shared" si="109"/>
        <v>0</v>
      </c>
      <c r="H438" s="1" t="s">
        <v>298</v>
      </c>
      <c r="M438" s="1">
        <f>PRODUCT(SUM(PRODUCT(R438,overview!$J$9),PRODUCT(W438,overview!$K$9),PRODUCT(AB438,overview!$L$9)),1/SUM(overview!$J$9:$L$9))</f>
        <v>1.1162439024390245</v>
      </c>
      <c r="N438" s="1">
        <f>PRODUCT(SUM(PRODUCT(S438,overview!$J$9),PRODUCT(X438,overview!$K$9),PRODUCT(AC438,overview!$L$9)),1/SUM(overview!$J$9:$L$9))</f>
        <v>1.8837560975609755</v>
      </c>
      <c r="O438" s="1">
        <f t="shared" si="94"/>
        <v>19</v>
      </c>
      <c r="P438" s="1">
        <f t="shared" si="95"/>
        <v>10</v>
      </c>
      <c r="Q438" s="1">
        <f t="shared" si="99"/>
        <v>0.31187518995588254</v>
      </c>
      <c r="R438" s="1">
        <v>1.125</v>
      </c>
      <c r="S438" s="1">
        <v>1.875</v>
      </c>
      <c r="T438" s="1">
        <v>9</v>
      </c>
      <c r="U438" s="1">
        <v>0</v>
      </c>
      <c r="V438" s="1">
        <f t="shared" si="96"/>
        <v>0</v>
      </c>
      <c r="W438" s="1">
        <v>1.1160000000000001</v>
      </c>
      <c r="X438" s="1">
        <v>1.8839999999999999</v>
      </c>
      <c r="Y438" s="1">
        <v>10</v>
      </c>
      <c r="Z438" s="1">
        <v>10</v>
      </c>
      <c r="AA438" s="1">
        <f t="shared" si="97"/>
        <v>0.59235668789808926</v>
      </c>
      <c r="AB438" s="1">
        <v>1</v>
      </c>
      <c r="AC438" s="1">
        <v>2</v>
      </c>
      <c r="AD438" s="1">
        <v>0</v>
      </c>
      <c r="AE438" s="1">
        <v>0</v>
      </c>
      <c r="AF438" s="1" t="e">
        <f t="shared" si="93"/>
        <v>#DIV/0!</v>
      </c>
      <c r="AH438" s="1">
        <f t="shared" si="101"/>
        <v>0.27660281473129777</v>
      </c>
      <c r="AI438" s="1">
        <f t="shared" si="102"/>
        <v>8.0668084026269279E-2</v>
      </c>
      <c r="AJ438" s="1">
        <f t="shared" si="110"/>
        <v>0.24689853788214441</v>
      </c>
      <c r="AK438" s="1">
        <f t="shared" si="103"/>
        <v>3.8516993718875527</v>
      </c>
      <c r="AL438" s="1" t="b">
        <f t="shared" si="104"/>
        <v>0</v>
      </c>
      <c r="AM438" s="1">
        <f t="shared" si="105"/>
        <v>21.695196911352522</v>
      </c>
      <c r="AN438" s="1" t="b">
        <f t="shared" si="106"/>
        <v>1</v>
      </c>
      <c r="AO438" s="1">
        <v>9.4879999999999995</v>
      </c>
    </row>
    <row r="439" spans="1:41">
      <c r="A439" s="7">
        <v>436</v>
      </c>
      <c r="B439" s="9" t="s">
        <v>51</v>
      </c>
      <c r="C439" s="9" t="s">
        <v>52</v>
      </c>
      <c r="D439" s="9" t="s">
        <v>51</v>
      </c>
      <c r="E439" s="9" t="s">
        <v>52</v>
      </c>
      <c r="F439" s="2" t="b">
        <f t="shared" si="108"/>
        <v>0</v>
      </c>
      <c r="G439" s="2" t="b">
        <f t="shared" si="109"/>
        <v>0</v>
      </c>
      <c r="H439" s="1" t="s">
        <v>298</v>
      </c>
      <c r="M439" s="1">
        <f>PRODUCT(SUM(PRODUCT(R439,overview!$J$9),PRODUCT(W439,overview!$K$9),PRODUCT(AB439,overview!$L$9)),1/SUM(overview!$J$9:$L$9))</f>
        <v>0.33300000000000002</v>
      </c>
      <c r="N439" s="1">
        <f>PRODUCT(SUM(PRODUCT(S439,overview!$J$9),PRODUCT(X439,overview!$K$9),PRODUCT(AC439,overview!$L$9)),1/SUM(overview!$J$9:$L$9))</f>
        <v>2.6669999999999998</v>
      </c>
      <c r="O439" s="1">
        <f t="shared" si="94"/>
        <v>4</v>
      </c>
      <c r="P439" s="1">
        <f t="shared" si="95"/>
        <v>0</v>
      </c>
      <c r="Q439" s="1">
        <f t="shared" si="99"/>
        <v>0</v>
      </c>
      <c r="R439" s="1">
        <v>0.33300000000000002</v>
      </c>
      <c r="S439" s="1">
        <v>2.6669999999999998</v>
      </c>
      <c r="T439" s="1">
        <v>4</v>
      </c>
      <c r="U439" s="1">
        <v>0</v>
      </c>
      <c r="V439" s="1">
        <f t="shared" si="96"/>
        <v>0</v>
      </c>
      <c r="W439" s="1">
        <v>0.33300000000000002</v>
      </c>
      <c r="X439" s="1">
        <v>2.6669999999999998</v>
      </c>
      <c r="Y439" s="1">
        <v>0</v>
      </c>
      <c r="Z439" s="1">
        <v>0</v>
      </c>
      <c r="AA439" s="1" t="e">
        <f t="shared" si="97"/>
        <v>#DIV/0!</v>
      </c>
      <c r="AB439" s="1">
        <v>0.33300000000000002</v>
      </c>
      <c r="AC439" s="1">
        <v>2.6669999999999998</v>
      </c>
      <c r="AD439" s="1">
        <v>0</v>
      </c>
      <c r="AE439" s="1">
        <v>0</v>
      </c>
      <c r="AF439" s="1" t="e">
        <f t="shared" si="93"/>
        <v>#DIV/0!</v>
      </c>
      <c r="AH439" s="1">
        <f t="shared" si="101"/>
        <v>0.2863711212335065</v>
      </c>
      <c r="AI439" s="1">
        <f t="shared" si="102"/>
        <v>4.9230239958716782E-2</v>
      </c>
      <c r="AJ439" s="1">
        <f t="shared" si="110"/>
        <v>0.12717760293941457</v>
      </c>
      <c r="AK439" s="1">
        <f t="shared" si="103"/>
        <v>4.7162311229662519</v>
      </c>
      <c r="AL439" s="1" t="b">
        <f t="shared" si="104"/>
        <v>0</v>
      </c>
      <c r="AM439" s="1">
        <f t="shared" si="105"/>
        <v>21.692111595736073</v>
      </c>
      <c r="AN439" s="1" t="b">
        <f t="shared" si="106"/>
        <v>1</v>
      </c>
      <c r="AO439" s="1">
        <v>9.4879999999999995</v>
      </c>
    </row>
    <row r="440" spans="1:41">
      <c r="A440" s="7">
        <v>437</v>
      </c>
      <c r="B440" s="9" t="s">
        <v>45</v>
      </c>
      <c r="C440" s="9" t="s">
        <v>46</v>
      </c>
      <c r="D440" s="9" t="s">
        <v>45</v>
      </c>
      <c r="E440" s="9" t="s">
        <v>46</v>
      </c>
      <c r="F440" s="2" t="b">
        <f t="shared" si="108"/>
        <v>0</v>
      </c>
      <c r="G440" s="2" t="b">
        <f t="shared" si="109"/>
        <v>0</v>
      </c>
      <c r="H440" s="1" t="s">
        <v>298</v>
      </c>
      <c r="M440" s="1">
        <f>PRODUCT(SUM(PRODUCT(R440,overview!$J$9),PRODUCT(W440,overview!$K$9),PRODUCT(AB440,overview!$L$9)),1/SUM(overview!$J$9:$L$9))</f>
        <v>1.0115121951219512</v>
      </c>
      <c r="N440" s="1">
        <f>PRODUCT(SUM(PRODUCT(S440,overview!$J$9),PRODUCT(X440,overview!$K$9),PRODUCT(AC440,overview!$L$9)),1/SUM(overview!$J$9:$L$9))</f>
        <v>1.988487804878049</v>
      </c>
      <c r="O440" s="1">
        <f t="shared" si="94"/>
        <v>8</v>
      </c>
      <c r="P440" s="1">
        <f t="shared" si="95"/>
        <v>0</v>
      </c>
      <c r="Q440" s="1">
        <f t="shared" si="99"/>
        <v>0</v>
      </c>
      <c r="R440" s="1">
        <v>1.004</v>
      </c>
      <c r="S440" s="1">
        <v>1.996</v>
      </c>
      <c r="T440" s="1">
        <v>2</v>
      </c>
      <c r="U440" s="1">
        <v>0</v>
      </c>
      <c r="V440" s="1">
        <f t="shared" si="96"/>
        <v>0</v>
      </c>
      <c r="W440" s="1">
        <v>1.016</v>
      </c>
      <c r="X440" s="1">
        <v>1.984</v>
      </c>
      <c r="Y440" s="1">
        <v>6</v>
      </c>
      <c r="Z440" s="1">
        <v>0</v>
      </c>
      <c r="AA440" s="1">
        <f t="shared" si="97"/>
        <v>0</v>
      </c>
      <c r="AB440" s="1">
        <v>1</v>
      </c>
      <c r="AC440" s="1">
        <v>2</v>
      </c>
      <c r="AD440" s="1">
        <v>0</v>
      </c>
      <c r="AE440" s="1">
        <v>0</v>
      </c>
      <c r="AF440" s="1" t="e">
        <f t="shared" si="93"/>
        <v>#DIV/0!</v>
      </c>
      <c r="AH440" s="1">
        <f t="shared" si="101"/>
        <v>0.2933051997761324</v>
      </c>
      <c r="AI440" s="1">
        <f t="shared" si="102"/>
        <v>4.4539121423225275E-2</v>
      </c>
      <c r="AJ440" s="1">
        <f t="shared" si="110"/>
        <v>0.12717760293941457</v>
      </c>
      <c r="AK440" s="1">
        <f t="shared" si="103"/>
        <v>4.8663108952427212</v>
      </c>
      <c r="AL440" s="1" t="b">
        <f t="shared" si="104"/>
        <v>0</v>
      </c>
      <c r="AM440" s="1">
        <f t="shared" si="105"/>
        <v>21.664309794040385</v>
      </c>
      <c r="AN440" s="1" t="b">
        <f t="shared" si="106"/>
        <v>1</v>
      </c>
      <c r="AO440" s="1">
        <v>9.4879999999999995</v>
      </c>
    </row>
    <row r="441" spans="1:41">
      <c r="A441" s="7">
        <v>438</v>
      </c>
      <c r="B441" s="9" t="s">
        <v>53</v>
      </c>
      <c r="C441" s="9" t="s">
        <v>33</v>
      </c>
      <c r="D441" s="9" t="s">
        <v>32</v>
      </c>
      <c r="E441" s="9" t="s">
        <v>33</v>
      </c>
      <c r="F441" s="2" t="b">
        <f t="shared" si="108"/>
        <v>1</v>
      </c>
      <c r="G441" s="2" t="b">
        <f t="shared" si="109"/>
        <v>0</v>
      </c>
      <c r="H441" s="1" t="s">
        <v>298</v>
      </c>
      <c r="M441" s="1">
        <f>PRODUCT(SUM(PRODUCT(R441,overview!$J$9),PRODUCT(W441,overview!$K$9),PRODUCT(AB441,overview!$L$9)),1/SUM(overview!$J$9:$L$9))</f>
        <v>1</v>
      </c>
      <c r="N441" s="1">
        <f>PRODUCT(SUM(PRODUCT(S441,overview!$J$9),PRODUCT(X441,overview!$K$9),PRODUCT(AC441,overview!$L$9)),1/SUM(overview!$J$9:$L$9))</f>
        <v>2</v>
      </c>
      <c r="O441" s="1">
        <f t="shared" si="94"/>
        <v>18</v>
      </c>
      <c r="P441" s="1">
        <f t="shared" si="95"/>
        <v>0</v>
      </c>
      <c r="Q441" s="1">
        <f t="shared" si="99"/>
        <v>0</v>
      </c>
      <c r="R441" s="1">
        <v>1</v>
      </c>
      <c r="S441" s="1">
        <v>2</v>
      </c>
      <c r="T441" s="1">
        <v>7</v>
      </c>
      <c r="U441" s="1">
        <v>0</v>
      </c>
      <c r="V441" s="1">
        <f t="shared" si="96"/>
        <v>0</v>
      </c>
      <c r="W441" s="1">
        <v>1</v>
      </c>
      <c r="X441" s="1">
        <v>2</v>
      </c>
      <c r="Y441" s="1">
        <v>10</v>
      </c>
      <c r="Z441" s="1">
        <v>0</v>
      </c>
      <c r="AA441" s="1">
        <f t="shared" si="97"/>
        <v>0</v>
      </c>
      <c r="AB441" s="1">
        <v>1</v>
      </c>
      <c r="AC441" s="1">
        <v>2</v>
      </c>
      <c r="AD441" s="1">
        <v>1</v>
      </c>
      <c r="AE441" s="1">
        <v>0</v>
      </c>
      <c r="AF441" s="1">
        <f t="shared" si="93"/>
        <v>0</v>
      </c>
      <c r="AH441" s="1">
        <f t="shared" si="101"/>
        <v>0.23859864632035521</v>
      </c>
      <c r="AI441" s="1">
        <f t="shared" si="102"/>
        <v>4.2826025691019759E-2</v>
      </c>
      <c r="AJ441" s="1">
        <f t="shared" si="110"/>
        <v>0.15346534653465349</v>
      </c>
      <c r="AK441" s="1">
        <f t="shared" si="103"/>
        <v>3.4009233133349666</v>
      </c>
      <c r="AL441" s="1" t="b">
        <f t="shared" si="104"/>
        <v>0</v>
      </c>
      <c r="AM441" s="1">
        <f t="shared" si="105"/>
        <v>22.662232640629075</v>
      </c>
      <c r="AN441" s="1" t="b">
        <f t="shared" si="106"/>
        <v>1</v>
      </c>
      <c r="AO441" s="1">
        <v>9.4879999999999995</v>
      </c>
    </row>
    <row r="442" spans="1:41">
      <c r="A442" s="7">
        <v>439</v>
      </c>
      <c r="B442" s="9" t="s">
        <v>98</v>
      </c>
      <c r="C442" s="9" t="s">
        <v>50</v>
      </c>
      <c r="D442" s="9" t="s">
        <v>49</v>
      </c>
      <c r="E442" s="9" t="s">
        <v>50</v>
      </c>
      <c r="F442" s="2" t="b">
        <f t="shared" si="108"/>
        <v>0</v>
      </c>
      <c r="G442" s="2" t="b">
        <f t="shared" si="109"/>
        <v>0</v>
      </c>
      <c r="H442" s="1" t="s">
        <v>298</v>
      </c>
      <c r="M442" s="1">
        <f>PRODUCT(SUM(PRODUCT(R442,overview!$J$9),PRODUCT(W442,overview!$K$9),PRODUCT(AB442,overview!$L$9)),1/SUM(overview!$J$9:$L$9))</f>
        <v>0.33046341463414636</v>
      </c>
      <c r="N442" s="1">
        <f>PRODUCT(SUM(PRODUCT(S442,overview!$J$9),PRODUCT(X442,overview!$K$9),PRODUCT(AC442,overview!$L$9)),1/SUM(overview!$J$9:$L$9))</f>
        <v>2.6695365853658535</v>
      </c>
      <c r="O442" s="1">
        <f t="shared" si="94"/>
        <v>13</v>
      </c>
      <c r="P442" s="1">
        <f t="shared" si="95"/>
        <v>5</v>
      </c>
      <c r="Q442" s="1">
        <f t="shared" si="99"/>
        <v>4.7611751799013696E-2</v>
      </c>
      <c r="R442" s="1">
        <v>0.33300000000000002</v>
      </c>
      <c r="S442" s="1">
        <v>2.6669999999999998</v>
      </c>
      <c r="T442" s="1">
        <v>5</v>
      </c>
      <c r="U442" s="1">
        <v>0</v>
      </c>
      <c r="V442" s="1">
        <f t="shared" si="96"/>
        <v>0</v>
      </c>
      <c r="W442" s="1">
        <v>0.32900000000000001</v>
      </c>
      <c r="X442" s="1">
        <v>2.6709999999999998</v>
      </c>
      <c r="Y442" s="1">
        <v>7</v>
      </c>
      <c r="Z442" s="1">
        <v>5</v>
      </c>
      <c r="AA442" s="1">
        <f t="shared" si="97"/>
        <v>8.7982029202545858E-2</v>
      </c>
      <c r="AB442" s="1">
        <v>0.33300000000000002</v>
      </c>
      <c r="AC442" s="1">
        <v>2.6669999999999998</v>
      </c>
      <c r="AD442" s="1">
        <v>1</v>
      </c>
      <c r="AE442" s="1">
        <v>0</v>
      </c>
      <c r="AF442" s="1">
        <f t="shared" si="93"/>
        <v>0</v>
      </c>
      <c r="AH442" s="1">
        <f t="shared" si="101"/>
        <v>0.18646582220700675</v>
      </c>
      <c r="AI442" s="1">
        <f t="shared" si="102"/>
        <v>2.9681821964548261E-2</v>
      </c>
      <c r="AJ442" s="1">
        <f t="shared" si="110"/>
        <v>8.2473603610864837E-2</v>
      </c>
      <c r="AK442" s="1">
        <f t="shared" si="103"/>
        <v>2.5939928140668638</v>
      </c>
      <c r="AL442" s="1" t="b">
        <f t="shared" si="104"/>
        <v>0</v>
      </c>
      <c r="AM442" s="1">
        <f t="shared" si="105"/>
        <v>17.471880264472251</v>
      </c>
      <c r="AN442" s="1" t="b">
        <f t="shared" si="106"/>
        <v>1</v>
      </c>
      <c r="AO442" s="1">
        <v>9.4879999999999995</v>
      </c>
    </row>
    <row r="443" spans="1:41">
      <c r="A443" s="7">
        <v>440</v>
      </c>
      <c r="B443" s="9" t="s">
        <v>67</v>
      </c>
      <c r="C443" s="9" t="s">
        <v>37</v>
      </c>
      <c r="D443" s="9" t="s">
        <v>67</v>
      </c>
      <c r="E443" s="9" t="s">
        <v>37</v>
      </c>
      <c r="F443" s="2" t="b">
        <f t="shared" si="108"/>
        <v>0</v>
      </c>
      <c r="G443" s="2" t="b">
        <f t="shared" si="109"/>
        <v>0</v>
      </c>
      <c r="H443" s="1" t="s">
        <v>298</v>
      </c>
      <c r="M443" s="1">
        <f>PRODUCT(SUM(PRODUCT(R443,overview!$J$9),PRODUCT(W443,overview!$K$9),PRODUCT(AB443,overview!$L$9)),1/SUM(overview!$J$9:$L$9))</f>
        <v>0.80858536585365859</v>
      </c>
      <c r="N443" s="1">
        <f>PRODUCT(SUM(PRODUCT(S443,overview!$J$9),PRODUCT(X443,overview!$K$9),PRODUCT(AC443,overview!$L$9)),1/SUM(overview!$J$9:$L$9))</f>
        <v>2.1914146341463421</v>
      </c>
      <c r="O443" s="1">
        <f t="shared" si="94"/>
        <v>9</v>
      </c>
      <c r="P443" s="1">
        <f t="shared" si="95"/>
        <v>2</v>
      </c>
      <c r="Q443" s="1">
        <f t="shared" si="99"/>
        <v>8.1995271025633393E-2</v>
      </c>
      <c r="R443" s="1">
        <v>0.90300000000000002</v>
      </c>
      <c r="S443" s="1">
        <v>2.097</v>
      </c>
      <c r="T443" s="1">
        <v>4</v>
      </c>
      <c r="U443" s="1">
        <v>0</v>
      </c>
      <c r="V443" s="1">
        <f t="shared" si="96"/>
        <v>0</v>
      </c>
      <c r="W443" s="1">
        <v>0.76</v>
      </c>
      <c r="X443" s="1">
        <v>2.2400000000000002</v>
      </c>
      <c r="Y443" s="1">
        <v>5</v>
      </c>
      <c r="Z443" s="1">
        <v>2</v>
      </c>
      <c r="AA443" s="1">
        <f t="shared" si="97"/>
        <v>0.13571428571428573</v>
      </c>
      <c r="AB443" s="1">
        <v>0.75</v>
      </c>
      <c r="AC443" s="1">
        <v>2.25</v>
      </c>
      <c r="AD443" s="1">
        <v>0</v>
      </c>
      <c r="AE443" s="1">
        <v>0</v>
      </c>
      <c r="AF443" s="1" t="e">
        <f t="shared" si="93"/>
        <v>#DIV/0!</v>
      </c>
      <c r="AH443" s="1">
        <f t="shared" si="101"/>
        <v>0.13160718306936248</v>
      </c>
      <c r="AI443" s="1">
        <f t="shared" si="102"/>
        <v>2.9082730295325643E-2</v>
      </c>
      <c r="AJ443" s="1">
        <f t="shared" si="110"/>
        <v>6.9594018749515763E-2</v>
      </c>
      <c r="AK443" s="1">
        <f t="shared" si="103"/>
        <v>1.7878399752099114</v>
      </c>
      <c r="AL443" s="1" t="b">
        <f t="shared" si="104"/>
        <v>0</v>
      </c>
      <c r="AM443" s="1">
        <f t="shared" si="105"/>
        <v>12.824653010628843</v>
      </c>
      <c r="AN443" s="1" t="b">
        <f t="shared" si="106"/>
        <v>1</v>
      </c>
      <c r="AO443" s="1">
        <v>9.4879999999999995</v>
      </c>
    </row>
    <row r="444" spans="1:41">
      <c r="A444" s="7">
        <v>441</v>
      </c>
      <c r="B444" s="9" t="s">
        <v>38</v>
      </c>
      <c r="C444" s="9" t="s">
        <v>1</v>
      </c>
      <c r="D444" s="9" t="s">
        <v>83</v>
      </c>
      <c r="E444" s="9" t="s">
        <v>61</v>
      </c>
      <c r="F444" s="2" t="b">
        <f t="shared" si="108"/>
        <v>0</v>
      </c>
      <c r="G444" s="2" t="b">
        <f t="shared" si="109"/>
        <v>1</v>
      </c>
      <c r="H444" s="1" t="s">
        <v>298</v>
      </c>
      <c r="M444" s="1">
        <f>PRODUCT(SUM(PRODUCT(R444,overview!$J$9),PRODUCT(W444,overview!$K$9),PRODUCT(AB444,overview!$L$9)),1/SUM(overview!$J$9:$L$9))</f>
        <v>0.77407317073170734</v>
      </c>
      <c r="N444" s="1">
        <f>PRODUCT(SUM(PRODUCT(S444,overview!$J$9),PRODUCT(X444,overview!$K$9),PRODUCT(AC444,overview!$L$9)),1/SUM(overview!$J$9:$L$9))</f>
        <v>2.2259268292682926</v>
      </c>
      <c r="O444" s="1">
        <f t="shared" si="94"/>
        <v>14</v>
      </c>
      <c r="P444" s="1">
        <f t="shared" si="95"/>
        <v>4</v>
      </c>
      <c r="Q444" s="1">
        <f t="shared" si="99"/>
        <v>9.9358056229953931E-2</v>
      </c>
      <c r="R444" s="1">
        <v>0.374</v>
      </c>
      <c r="S444" s="1">
        <v>2.6259999999999999</v>
      </c>
      <c r="T444" s="1">
        <v>3</v>
      </c>
      <c r="U444" s="1">
        <v>3</v>
      </c>
      <c r="V444" s="1">
        <f t="shared" si="96"/>
        <v>0.14242193450114243</v>
      </c>
      <c r="W444" s="1">
        <v>1</v>
      </c>
      <c r="X444" s="1">
        <v>2</v>
      </c>
      <c r="Y444" s="1">
        <v>11</v>
      </c>
      <c r="Z444" s="1">
        <v>0</v>
      </c>
      <c r="AA444" s="1">
        <f t="shared" si="97"/>
        <v>0</v>
      </c>
      <c r="AB444" s="1">
        <v>0.501</v>
      </c>
      <c r="AC444" s="1">
        <v>2.4990000000000001</v>
      </c>
      <c r="AD444" s="1">
        <v>0</v>
      </c>
      <c r="AE444" s="1">
        <v>1</v>
      </c>
      <c r="AF444" s="1" t="e">
        <f t="shared" si="93"/>
        <v>#DIV/0!</v>
      </c>
      <c r="AH444" s="1">
        <f t="shared" si="101"/>
        <v>0.12960760998810944</v>
      </c>
      <c r="AI444" s="1">
        <f t="shared" si="102"/>
        <v>3.590262815683528E-2</v>
      </c>
      <c r="AJ444" s="1">
        <f t="shared" si="110"/>
        <v>5.6629597946963213E-2</v>
      </c>
      <c r="AK444" s="1">
        <f t="shared" si="103"/>
        <v>0.78460365910072438</v>
      </c>
      <c r="AL444" s="1" t="b">
        <f t="shared" si="104"/>
        <v>0</v>
      </c>
      <c r="AM444" s="1">
        <f t="shared" si="105"/>
        <v>10.144383256825327</v>
      </c>
      <c r="AN444" s="1" t="b">
        <f t="shared" si="106"/>
        <v>1</v>
      </c>
      <c r="AO444" s="1">
        <v>9.4879999999999995</v>
      </c>
    </row>
    <row r="445" spans="1:41">
      <c r="A445" s="7">
        <v>442</v>
      </c>
      <c r="B445" s="9" t="s">
        <v>144</v>
      </c>
      <c r="C445" s="9" t="s">
        <v>1</v>
      </c>
      <c r="D445" s="9" t="s">
        <v>38</v>
      </c>
      <c r="E445" s="9" t="s">
        <v>1</v>
      </c>
      <c r="F445" s="2" t="b">
        <f t="shared" si="108"/>
        <v>1</v>
      </c>
      <c r="G445" s="2" t="b">
        <f t="shared" si="109"/>
        <v>1</v>
      </c>
      <c r="H445" s="1" t="s">
        <v>298</v>
      </c>
      <c r="M445" s="1">
        <f>PRODUCT(SUM(PRODUCT(R445,overview!$J$9),PRODUCT(W445,overview!$K$9),PRODUCT(AB445,overview!$L$9)),1/SUM(overview!$J$9:$L$9))</f>
        <v>0.73314634146341462</v>
      </c>
      <c r="N445" s="1">
        <f>PRODUCT(SUM(PRODUCT(S445,overview!$J$9),PRODUCT(X445,overview!$K$9),PRODUCT(AC445,overview!$L$9)),1/SUM(overview!$J$9:$L$9))</f>
        <v>2.2668536585365855</v>
      </c>
      <c r="O445" s="1">
        <f t="shared" si="94"/>
        <v>15</v>
      </c>
      <c r="P445" s="1">
        <f t="shared" si="95"/>
        <v>7</v>
      </c>
      <c r="Q445" s="1">
        <f t="shared" si="99"/>
        <v>0.15092944269303465</v>
      </c>
      <c r="R445" s="1">
        <v>0.33300000000000002</v>
      </c>
      <c r="S445" s="1">
        <v>2.6669999999999998</v>
      </c>
      <c r="T445" s="1">
        <v>5</v>
      </c>
      <c r="U445" s="1">
        <v>0</v>
      </c>
      <c r="V445" s="1">
        <f t="shared" si="96"/>
        <v>0</v>
      </c>
      <c r="W445" s="1">
        <v>0.96399999999999997</v>
      </c>
      <c r="X445" s="1">
        <v>2.036</v>
      </c>
      <c r="Y445" s="1">
        <v>9</v>
      </c>
      <c r="Z445" s="1">
        <v>7</v>
      </c>
      <c r="AA445" s="1">
        <f t="shared" si="97"/>
        <v>0.36826020519537211</v>
      </c>
      <c r="AB445" s="1">
        <v>0.33300000000000002</v>
      </c>
      <c r="AC445" s="1">
        <v>2.6669999999999998</v>
      </c>
      <c r="AD445" s="1">
        <v>1</v>
      </c>
      <c r="AE445" s="1">
        <v>0</v>
      </c>
      <c r="AF445" s="1">
        <f t="shared" si="93"/>
        <v>0</v>
      </c>
      <c r="AH445" s="1">
        <f t="shared" si="101"/>
        <v>0.1478759695099216</v>
      </c>
      <c r="AI445" s="1">
        <f t="shared" si="102"/>
        <v>3.3807936440958933E-2</v>
      </c>
      <c r="AJ445" s="1">
        <f t="shared" si="110"/>
        <v>5.662959794696322E-2</v>
      </c>
      <c r="AK445" s="1">
        <f t="shared" si="103"/>
        <v>2.9992939184312255</v>
      </c>
      <c r="AL445" s="1" t="b">
        <f t="shared" si="104"/>
        <v>0</v>
      </c>
      <c r="AM445" s="1">
        <f t="shared" si="105"/>
        <v>8.0412487027335384</v>
      </c>
      <c r="AN445" s="1" t="b">
        <f t="shared" si="106"/>
        <v>0</v>
      </c>
      <c r="AO445" s="1">
        <v>9.4879999999999995</v>
      </c>
    </row>
    <row r="446" spans="1:41">
      <c r="A446" s="7">
        <v>443</v>
      </c>
      <c r="B446" s="9" t="s">
        <v>89</v>
      </c>
      <c r="C446" s="9" t="s">
        <v>70</v>
      </c>
      <c r="D446" s="9" t="s">
        <v>89</v>
      </c>
      <c r="E446" s="9" t="s">
        <v>70</v>
      </c>
      <c r="F446" s="2" t="b">
        <f t="shared" si="108"/>
        <v>0</v>
      </c>
      <c r="G446" s="2" t="b">
        <f t="shared" si="109"/>
        <v>0</v>
      </c>
      <c r="H446" s="1" t="s">
        <v>298</v>
      </c>
      <c r="M446" s="1">
        <f>PRODUCT(SUM(PRODUCT(R446,overview!$J$9),PRODUCT(W446,overview!$K$9),PRODUCT(AB446,overview!$L$9)),1/SUM(overview!$J$9:$L$9))</f>
        <v>0.97019512195121949</v>
      </c>
      <c r="N446" s="1">
        <f>PRODUCT(SUM(PRODUCT(S446,overview!$J$9),PRODUCT(X446,overview!$K$9),PRODUCT(AC446,overview!$L$9)),1/SUM(overview!$J$9:$L$9))</f>
        <v>2.0298048780487807</v>
      </c>
      <c r="O446" s="1">
        <f t="shared" si="94"/>
        <v>10</v>
      </c>
      <c r="P446" s="1">
        <f t="shared" si="95"/>
        <v>14</v>
      </c>
      <c r="Q446" s="1">
        <f t="shared" si="99"/>
        <v>0.66916440364326735</v>
      </c>
      <c r="R446" s="1">
        <v>1</v>
      </c>
      <c r="S446" s="1">
        <v>2</v>
      </c>
      <c r="T446" s="1">
        <v>4</v>
      </c>
      <c r="U446" s="1">
        <v>1</v>
      </c>
      <c r="V446" s="1">
        <f t="shared" si="96"/>
        <v>0.125</v>
      </c>
      <c r="W446" s="1">
        <v>0.95299999999999996</v>
      </c>
      <c r="X446" s="1">
        <v>2.0470000000000002</v>
      </c>
      <c r="Y446" s="1">
        <v>6</v>
      </c>
      <c r="Z446" s="1">
        <v>13</v>
      </c>
      <c r="AA446" s="1">
        <f t="shared" si="97"/>
        <v>1.008711936166748</v>
      </c>
      <c r="AB446" s="1">
        <v>1</v>
      </c>
      <c r="AC446" s="1">
        <v>2</v>
      </c>
      <c r="AD446" s="1">
        <v>0</v>
      </c>
      <c r="AE446" s="1">
        <v>0</v>
      </c>
      <c r="AF446" s="1" t="e">
        <f t="shared" si="93"/>
        <v>#DIV/0!</v>
      </c>
      <c r="AH446" s="1">
        <f t="shared" si="101"/>
        <v>0.15190649060517811</v>
      </c>
      <c r="AI446" s="1">
        <f t="shared" si="102"/>
        <v>3.7934041036607094E-2</v>
      </c>
      <c r="AJ446" s="1">
        <f t="shared" si="110"/>
        <v>6.2677657760090974E-2</v>
      </c>
      <c r="AK446" s="1">
        <f t="shared" si="103"/>
        <v>6.2278527547006881</v>
      </c>
      <c r="AL446" s="1" t="b">
        <f t="shared" si="104"/>
        <v>0</v>
      </c>
      <c r="AM446" s="1">
        <f t="shared" si="105"/>
        <v>7.4196243180358845</v>
      </c>
      <c r="AN446" s="1" t="b">
        <f t="shared" si="106"/>
        <v>0</v>
      </c>
      <c r="AO446" s="1">
        <v>9.4879999999999995</v>
      </c>
    </row>
    <row r="447" spans="1:41">
      <c r="A447" s="7">
        <v>444</v>
      </c>
      <c r="B447" s="9" t="s">
        <v>84</v>
      </c>
      <c r="C447" s="9" t="s">
        <v>37</v>
      </c>
      <c r="D447" s="9" t="s">
        <v>67</v>
      </c>
      <c r="E447" s="9" t="s">
        <v>37</v>
      </c>
      <c r="F447" s="2" t="b">
        <f t="shared" si="108"/>
        <v>1</v>
      </c>
      <c r="G447" s="2" t="b">
        <f t="shared" si="109"/>
        <v>1</v>
      </c>
      <c r="H447" s="1" t="s">
        <v>298</v>
      </c>
      <c r="M447" s="1">
        <f>PRODUCT(SUM(PRODUCT(R447,overview!$J$9),PRODUCT(W447,overview!$K$9),PRODUCT(AB447,overview!$L$9)),1/SUM(overview!$J$9:$L$9))</f>
        <v>1.1519024390243904</v>
      </c>
      <c r="N447" s="1">
        <f>PRODUCT(SUM(PRODUCT(S447,overview!$J$9),PRODUCT(X447,overview!$K$9),PRODUCT(AC447,overview!$L$9)),1/SUM(overview!$J$9:$L$9))</f>
        <v>1.8480975609756096</v>
      </c>
      <c r="O447" s="1">
        <f t="shared" si="94"/>
        <v>28</v>
      </c>
      <c r="P447" s="1">
        <f t="shared" si="95"/>
        <v>0</v>
      </c>
      <c r="Q447" s="1">
        <f t="shared" si="99"/>
        <v>0</v>
      </c>
      <c r="R447" s="1">
        <v>1.143</v>
      </c>
      <c r="S447" s="1">
        <v>1.857</v>
      </c>
      <c r="T447" s="1">
        <v>12</v>
      </c>
      <c r="U447" s="1">
        <v>0</v>
      </c>
      <c r="V447" s="1">
        <f t="shared" si="96"/>
        <v>0</v>
      </c>
      <c r="W447" s="1">
        <v>1.165</v>
      </c>
      <c r="X447" s="1">
        <v>1.835</v>
      </c>
      <c r="Y447" s="1">
        <v>15</v>
      </c>
      <c r="Z447" s="1">
        <v>0</v>
      </c>
      <c r="AA447" s="1">
        <f t="shared" si="97"/>
        <v>0</v>
      </c>
      <c r="AB447" s="1">
        <v>0.93600000000000005</v>
      </c>
      <c r="AC447" s="1">
        <v>2.0640000000000001</v>
      </c>
      <c r="AD447" s="1">
        <v>1</v>
      </c>
      <c r="AE447" s="1">
        <v>0</v>
      </c>
      <c r="AF447" s="1">
        <f t="shared" si="93"/>
        <v>0</v>
      </c>
      <c r="AH447" s="1">
        <f t="shared" si="101"/>
        <v>0.1831876882452449</v>
      </c>
      <c r="AI447" s="1">
        <f t="shared" si="102"/>
        <v>5.3844634370069193E-2</v>
      </c>
      <c r="AJ447" s="1">
        <f t="shared" si="110"/>
        <v>0.28314798973481603</v>
      </c>
      <c r="AK447" s="1">
        <f t="shared" si="103"/>
        <v>6.7900340836390249</v>
      </c>
      <c r="AL447" s="1" t="b">
        <f t="shared" si="104"/>
        <v>0</v>
      </c>
      <c r="AM447" s="1">
        <f t="shared" si="105"/>
        <v>7.8905747441648275</v>
      </c>
      <c r="AN447" s="1" t="b">
        <f t="shared" si="106"/>
        <v>0</v>
      </c>
      <c r="AO447" s="1">
        <v>9.4879999999999995</v>
      </c>
    </row>
    <row r="448" spans="1:41">
      <c r="A448" s="7">
        <v>445</v>
      </c>
      <c r="B448" s="9" t="s">
        <v>45</v>
      </c>
      <c r="C448" s="9" t="s">
        <v>46</v>
      </c>
      <c r="D448" s="9" t="s">
        <v>45</v>
      </c>
      <c r="E448" s="9" t="s">
        <v>46</v>
      </c>
      <c r="F448" s="2" t="b">
        <f t="shared" si="108"/>
        <v>0</v>
      </c>
      <c r="G448" s="2" t="b">
        <f t="shared" si="109"/>
        <v>0</v>
      </c>
      <c r="H448" s="1" t="s">
        <v>298</v>
      </c>
      <c r="M448" s="1">
        <f>PRODUCT(SUM(PRODUCT(R448,overview!$J$9),PRODUCT(W448,overview!$K$9),PRODUCT(AB448,overview!$L$9)),1/SUM(overview!$J$9:$L$9))</f>
        <v>1.0015609756097561</v>
      </c>
      <c r="N448" s="1">
        <f>PRODUCT(SUM(PRODUCT(S448,overview!$J$9),PRODUCT(X448,overview!$K$9),PRODUCT(AC448,overview!$L$9)),1/SUM(overview!$J$9:$L$9))</f>
        <v>1.9984390243902441</v>
      </c>
      <c r="O448" s="1">
        <f t="shared" si="94"/>
        <v>9</v>
      </c>
      <c r="P448" s="1">
        <f t="shared" si="95"/>
        <v>2</v>
      </c>
      <c r="Q448" s="1">
        <f t="shared" si="99"/>
        <v>0.11137147692507973</v>
      </c>
      <c r="R448" s="1">
        <v>1.012</v>
      </c>
      <c r="S448" s="1">
        <v>1.988</v>
      </c>
      <c r="T448" s="1">
        <v>4</v>
      </c>
      <c r="U448" s="1">
        <v>1</v>
      </c>
      <c r="V448" s="1">
        <f t="shared" si="96"/>
        <v>0.1272635814889336</v>
      </c>
      <c r="W448" s="1">
        <v>0.996</v>
      </c>
      <c r="X448" s="1">
        <v>2.004</v>
      </c>
      <c r="Y448" s="1">
        <v>5</v>
      </c>
      <c r="Z448" s="1">
        <v>1</v>
      </c>
      <c r="AA448" s="1">
        <f t="shared" si="97"/>
        <v>9.9401197604790423E-2</v>
      </c>
      <c r="AB448" s="1">
        <v>1</v>
      </c>
      <c r="AC448" s="1">
        <v>2</v>
      </c>
      <c r="AD448" s="1">
        <v>0</v>
      </c>
      <c r="AE448" s="1">
        <v>0</v>
      </c>
      <c r="AF448" s="1" t="e">
        <f t="shared" si="93"/>
        <v>#DIV/0!</v>
      </c>
      <c r="AH448" s="1">
        <f t="shared" si="101"/>
        <v>0.1559919159659672</v>
      </c>
      <c r="AI448" s="1">
        <f t="shared" si="102"/>
        <v>4.8655270303145988E-2</v>
      </c>
      <c r="AJ448" s="1">
        <f t="shared" si="110"/>
        <v>0.26267457432561692</v>
      </c>
      <c r="AK448" s="1">
        <f t="shared" si="103"/>
        <v>7.7639838923724334</v>
      </c>
      <c r="AL448" s="1" t="b">
        <f t="shared" si="104"/>
        <v>0</v>
      </c>
      <c r="AM448" s="1">
        <f t="shared" si="105"/>
        <v>7.7749769499910473</v>
      </c>
      <c r="AN448" s="1" t="b">
        <f t="shared" si="106"/>
        <v>0</v>
      </c>
      <c r="AO448" s="1">
        <v>9.4879999999999995</v>
      </c>
    </row>
    <row r="449" spans="1:41">
      <c r="A449" s="7">
        <v>446</v>
      </c>
      <c r="B449" s="9" t="s">
        <v>85</v>
      </c>
      <c r="C449" s="9" t="s">
        <v>86</v>
      </c>
      <c r="D449" s="9" t="s">
        <v>85</v>
      </c>
      <c r="E449" s="9" t="s">
        <v>86</v>
      </c>
      <c r="F449" s="2" t="b">
        <f t="shared" si="108"/>
        <v>0</v>
      </c>
      <c r="G449" s="2" t="b">
        <f t="shared" si="109"/>
        <v>0</v>
      </c>
      <c r="H449" s="1" t="s">
        <v>298</v>
      </c>
      <c r="M449" s="1">
        <f>PRODUCT(SUM(PRODUCT(R449,overview!$J$9),PRODUCT(W449,overview!$K$9),PRODUCT(AB449,overview!$L$9)),1/SUM(overview!$J$9:$L$9))</f>
        <v>0</v>
      </c>
      <c r="N449" s="1">
        <f>PRODUCT(SUM(PRODUCT(S449,overview!$J$9),PRODUCT(X449,overview!$K$9),PRODUCT(AC449,overview!$L$9)),1/SUM(overview!$J$9:$L$9))</f>
        <v>3</v>
      </c>
      <c r="O449" s="1">
        <f t="shared" si="94"/>
        <v>0</v>
      </c>
      <c r="P449" s="1">
        <f t="shared" si="95"/>
        <v>0</v>
      </c>
      <c r="Q449" s="1" t="e">
        <f t="shared" si="99"/>
        <v>#DIV/0!</v>
      </c>
      <c r="R449" s="1">
        <v>0</v>
      </c>
      <c r="S449" s="1">
        <v>3</v>
      </c>
      <c r="T449" s="1">
        <v>0</v>
      </c>
      <c r="U449" s="1">
        <v>0</v>
      </c>
      <c r="V449" s="1" t="e">
        <f t="shared" si="96"/>
        <v>#DIV/0!</v>
      </c>
      <c r="W449" s="1">
        <v>0</v>
      </c>
      <c r="X449" s="1">
        <v>3</v>
      </c>
      <c r="Y449" s="1">
        <v>0</v>
      </c>
      <c r="Z449" s="1">
        <v>0</v>
      </c>
      <c r="AA449" s="1" t="e">
        <f t="shared" si="97"/>
        <v>#DIV/0!</v>
      </c>
      <c r="AB449" s="1">
        <v>0</v>
      </c>
      <c r="AC449" s="1">
        <v>3</v>
      </c>
      <c r="AD449" s="1">
        <v>0</v>
      </c>
      <c r="AE449" s="1">
        <v>0</v>
      </c>
      <c r="AF449" s="1" t="e">
        <f t="shared" si="93"/>
        <v>#DIV/0!</v>
      </c>
      <c r="AH449" s="1">
        <f t="shared" si="101"/>
        <v>0.21423246057420139</v>
      </c>
      <c r="AI449" s="1">
        <f t="shared" si="102"/>
        <v>6.4781435895603715E-2</v>
      </c>
      <c r="AJ449" s="1">
        <f t="shared" si="110"/>
        <v>0.14362615072554222</v>
      </c>
      <c r="AK449" s="1">
        <f t="shared" si="103"/>
        <v>7.3194590383187856</v>
      </c>
      <c r="AL449" s="1" t="b">
        <f t="shared" si="104"/>
        <v>0</v>
      </c>
      <c r="AM449" s="1">
        <f t="shared" si="105"/>
        <v>6.866059082717002</v>
      </c>
      <c r="AN449" s="1" t="b">
        <f t="shared" si="106"/>
        <v>0</v>
      </c>
      <c r="AO449" s="1">
        <v>9.4879999999999995</v>
      </c>
    </row>
    <row r="450" spans="1:41">
      <c r="A450" s="7">
        <v>447</v>
      </c>
      <c r="B450" s="9" t="s">
        <v>41</v>
      </c>
      <c r="C450" s="9" t="s">
        <v>42</v>
      </c>
      <c r="D450" s="9" t="s">
        <v>97</v>
      </c>
      <c r="E450" s="9" t="s">
        <v>42</v>
      </c>
      <c r="F450" s="2" t="b">
        <f t="shared" si="108"/>
        <v>1</v>
      </c>
      <c r="G450" s="2" t="b">
        <f t="shared" si="109"/>
        <v>0</v>
      </c>
      <c r="H450" s="1" t="s">
        <v>298</v>
      </c>
      <c r="M450" s="1">
        <f>PRODUCT(SUM(PRODUCT(R450,overview!$J$9),PRODUCT(W450,overview!$K$9),PRODUCT(AB450,overview!$L$9)),1/SUM(overview!$J$9:$L$9))</f>
        <v>0.41163414634146339</v>
      </c>
      <c r="N450" s="1">
        <f>PRODUCT(SUM(PRODUCT(S450,overview!$J$9),PRODUCT(X450,overview!$K$9),PRODUCT(AC450,overview!$L$9)),1/SUM(overview!$J$9:$L$9))</f>
        <v>2.5883658536585363</v>
      </c>
      <c r="O450" s="1">
        <f t="shared" si="94"/>
        <v>9</v>
      </c>
      <c r="P450" s="1">
        <f t="shared" si="95"/>
        <v>2</v>
      </c>
      <c r="Q450" s="1">
        <f t="shared" si="99"/>
        <v>3.5340542996753245E-2</v>
      </c>
      <c r="R450" s="1">
        <v>0.38</v>
      </c>
      <c r="S450" s="1">
        <v>2.62</v>
      </c>
      <c r="T450" s="1">
        <v>3</v>
      </c>
      <c r="U450" s="1">
        <v>1</v>
      </c>
      <c r="V450" s="1">
        <f t="shared" si="96"/>
        <v>4.8346055979643754E-2</v>
      </c>
      <c r="W450" s="1">
        <v>0.42799999999999999</v>
      </c>
      <c r="X450" s="1">
        <v>2.5720000000000001</v>
      </c>
      <c r="Y450" s="1">
        <v>5</v>
      </c>
      <c r="Z450" s="1">
        <v>1</v>
      </c>
      <c r="AA450" s="1">
        <f t="shared" si="97"/>
        <v>3.328149300155521E-2</v>
      </c>
      <c r="AB450" s="1">
        <v>0.42899999999999999</v>
      </c>
      <c r="AC450" s="1">
        <v>2.5710000000000002</v>
      </c>
      <c r="AD450" s="1">
        <v>1</v>
      </c>
      <c r="AE450" s="1">
        <v>0</v>
      </c>
      <c r="AF450" s="1">
        <f t="shared" si="93"/>
        <v>0</v>
      </c>
      <c r="AH450" s="1">
        <f t="shared" si="101"/>
        <v>0.26909535911217541</v>
      </c>
      <c r="AI450" s="1">
        <f t="shared" si="102"/>
        <v>9.0773218005183398E-2</v>
      </c>
      <c r="AJ450" s="1">
        <f t="shared" si="110"/>
        <v>0.2218077587560861</v>
      </c>
      <c r="AK450" s="1">
        <f t="shared" si="103"/>
        <v>4.0573314386556989</v>
      </c>
      <c r="AL450" s="1" t="b">
        <f t="shared" si="104"/>
        <v>0</v>
      </c>
      <c r="AM450" s="1">
        <f t="shared" si="105"/>
        <v>6.3264614087777158</v>
      </c>
      <c r="AN450" s="1" t="b">
        <f t="shared" si="106"/>
        <v>0</v>
      </c>
      <c r="AO450" s="1">
        <v>9.4879999999999995</v>
      </c>
    </row>
    <row r="451" spans="1:41">
      <c r="A451" s="7">
        <v>448</v>
      </c>
      <c r="B451" s="9" t="s">
        <v>83</v>
      </c>
      <c r="C451" s="9" t="s">
        <v>61</v>
      </c>
      <c r="D451" s="9" t="s">
        <v>83</v>
      </c>
      <c r="E451" s="9" t="s">
        <v>61</v>
      </c>
      <c r="F451" s="2" t="b">
        <f t="shared" si="108"/>
        <v>0</v>
      </c>
      <c r="G451" s="2" t="b">
        <f t="shared" si="109"/>
        <v>0</v>
      </c>
      <c r="H451" s="1" t="s">
        <v>298</v>
      </c>
      <c r="M451" s="1">
        <f>PRODUCT(SUM(PRODUCT(R451,overview!$J$9),PRODUCT(W451,overview!$K$9),PRODUCT(AB451,overview!$L$9)),1/SUM(overview!$J$9:$L$9))</f>
        <v>1.0012682926829268</v>
      </c>
      <c r="N451" s="1">
        <f>PRODUCT(SUM(PRODUCT(S451,overview!$J$9),PRODUCT(X451,overview!$K$9),PRODUCT(AC451,overview!$L$9)),1/SUM(overview!$J$9:$L$9))</f>
        <v>1.9987317073170734</v>
      </c>
      <c r="O451" s="1">
        <f t="shared" si="94"/>
        <v>13</v>
      </c>
      <c r="P451" s="1">
        <f t="shared" si="95"/>
        <v>5</v>
      </c>
      <c r="Q451" s="1">
        <f t="shared" si="99"/>
        <v>0.1926737781182063</v>
      </c>
      <c r="R451" s="1">
        <v>1</v>
      </c>
      <c r="S451" s="1">
        <v>2</v>
      </c>
      <c r="T451" s="1">
        <v>5</v>
      </c>
      <c r="U451" s="1">
        <v>0</v>
      </c>
      <c r="V451" s="1">
        <f t="shared" si="96"/>
        <v>0</v>
      </c>
      <c r="W451" s="1">
        <v>1.002</v>
      </c>
      <c r="X451" s="1">
        <v>1.998</v>
      </c>
      <c r="Y451" s="1">
        <v>8</v>
      </c>
      <c r="Z451" s="1">
        <v>5</v>
      </c>
      <c r="AA451" s="1">
        <f t="shared" si="97"/>
        <v>0.31343843843843844</v>
      </c>
      <c r="AB451" s="1">
        <v>1</v>
      </c>
      <c r="AC451" s="1">
        <v>2</v>
      </c>
      <c r="AD451" s="1">
        <v>0</v>
      </c>
      <c r="AE451" s="1">
        <v>0</v>
      </c>
      <c r="AF451" s="1" t="e">
        <f t="shared" ref="AF451:AF506" si="111">PRODUCT(AE451,1/AD451,1/AC451,AB451)</f>
        <v>#DIV/0!</v>
      </c>
      <c r="AH451" s="1">
        <f t="shared" si="101"/>
        <v>0.2179041771026905</v>
      </c>
      <c r="AI451" s="1">
        <f t="shared" si="102"/>
        <v>9.0509767656918261E-2</v>
      </c>
      <c r="AJ451" s="1">
        <f t="shared" si="110"/>
        <v>0.1516330318707792</v>
      </c>
      <c r="AK451" s="1">
        <f t="shared" si="103"/>
        <v>2.0679293459864856</v>
      </c>
      <c r="AL451" s="1" t="b">
        <f t="shared" si="104"/>
        <v>0</v>
      </c>
      <c r="AM451" s="1">
        <f t="shared" si="105"/>
        <v>6.1748435542415745</v>
      </c>
      <c r="AN451" s="1" t="b">
        <f t="shared" si="106"/>
        <v>0</v>
      </c>
      <c r="AO451" s="1">
        <v>9.4879999999999995</v>
      </c>
    </row>
    <row r="452" spans="1:41">
      <c r="A452" s="7">
        <v>449</v>
      </c>
      <c r="B452" s="9" t="s">
        <v>49</v>
      </c>
      <c r="C452" s="9" t="s">
        <v>50</v>
      </c>
      <c r="D452" s="9" t="s">
        <v>49</v>
      </c>
      <c r="E452" s="9" t="s">
        <v>50</v>
      </c>
      <c r="F452" s="2" t="b">
        <f t="shared" si="108"/>
        <v>0</v>
      </c>
      <c r="G452" s="2" t="b">
        <f t="shared" si="109"/>
        <v>0</v>
      </c>
      <c r="H452" s="1" t="s">
        <v>298</v>
      </c>
      <c r="M452" s="1">
        <f>PRODUCT(SUM(PRODUCT(R452,overview!$J$9),PRODUCT(W452,overview!$K$9),PRODUCT(AB452,overview!$L$9)),1/SUM(overview!$J$9:$L$9))</f>
        <v>0.33524390243902441</v>
      </c>
      <c r="N452" s="1">
        <f>PRODUCT(SUM(PRODUCT(S452,overview!$J$9),PRODUCT(X452,overview!$K$9),PRODUCT(AC452,overview!$L$9)),1/SUM(overview!$J$9:$L$9))</f>
        <v>2.6647560975609759</v>
      </c>
      <c r="O452" s="1">
        <f t="shared" ref="O452:O506" si="112">SUM(T452,Y452,AD452)</f>
        <v>7</v>
      </c>
      <c r="P452" s="1">
        <f t="shared" ref="P452:P506" si="113">SUM(U452,Z452,AE452)</f>
        <v>3</v>
      </c>
      <c r="Q452" s="1">
        <f t="shared" si="99"/>
        <v>5.391711396013258E-2</v>
      </c>
      <c r="R452" s="1">
        <v>0.33400000000000002</v>
      </c>
      <c r="S452" s="1">
        <v>2.6659999999999999</v>
      </c>
      <c r="T452" s="1">
        <v>3</v>
      </c>
      <c r="U452" s="1">
        <v>1</v>
      </c>
      <c r="V452" s="1">
        <f t="shared" ref="V452:V506" si="114">PRODUCT(U452,1/T452,1/S452,R452)</f>
        <v>4.1760440110027511E-2</v>
      </c>
      <c r="W452" s="1">
        <v>0.33600000000000002</v>
      </c>
      <c r="X452" s="1">
        <v>2.6640000000000001</v>
      </c>
      <c r="Y452" s="1">
        <v>4</v>
      </c>
      <c r="Z452" s="1">
        <v>2</v>
      </c>
      <c r="AA452" s="1">
        <f t="shared" ref="AA452:AA506" si="115">PRODUCT(Z452,1/Y452,1/X452,W452)</f>
        <v>6.3063063063063057E-2</v>
      </c>
      <c r="AB452" s="1">
        <v>0.33300000000000002</v>
      </c>
      <c r="AC452" s="1">
        <v>2.6669999999999998</v>
      </c>
      <c r="AD452" s="1">
        <v>0</v>
      </c>
      <c r="AE452" s="1">
        <v>0</v>
      </c>
      <c r="AF452" s="1" t="e">
        <f t="shared" si="111"/>
        <v>#DIV/0!</v>
      </c>
      <c r="AH452" s="1">
        <f t="shared" si="101"/>
        <v>0.24752681475732841</v>
      </c>
      <c r="AI452" s="1">
        <f t="shared" si="102"/>
        <v>0.10175446870725839</v>
      </c>
      <c r="AJ452" s="1">
        <f t="shared" si="110"/>
        <v>0.18394108563962466</v>
      </c>
      <c r="AK452" s="1">
        <f t="shared" si="103"/>
        <v>1.9478742290587538</v>
      </c>
      <c r="AL452" s="1" t="b">
        <f t="shared" si="104"/>
        <v>0</v>
      </c>
      <c r="AM452" s="1">
        <f t="shared" si="105"/>
        <v>6.0386729833827992</v>
      </c>
      <c r="AN452" s="1" t="b">
        <f t="shared" si="106"/>
        <v>0</v>
      </c>
      <c r="AO452" s="1">
        <v>9.4879999999999995</v>
      </c>
    </row>
    <row r="453" spans="1:41">
      <c r="A453" s="7">
        <v>450</v>
      </c>
      <c r="B453" s="9" t="s">
        <v>45</v>
      </c>
      <c r="C453" s="9" t="s">
        <v>46</v>
      </c>
      <c r="D453" s="9" t="s">
        <v>75</v>
      </c>
      <c r="E453" s="9" t="s">
        <v>1</v>
      </c>
      <c r="F453" s="2" t="b">
        <f t="shared" si="108"/>
        <v>1</v>
      </c>
      <c r="G453" s="2" t="b">
        <f t="shared" si="109"/>
        <v>0</v>
      </c>
      <c r="H453" s="1" t="s">
        <v>298</v>
      </c>
      <c r="M453" s="1">
        <f>PRODUCT(SUM(PRODUCT(R453,overview!$J$9),PRODUCT(W453,overview!$K$9),PRODUCT(AB453,overview!$L$9)),1/SUM(overview!$J$9:$L$9))</f>
        <v>1.1015121951219513</v>
      </c>
      <c r="N453" s="1">
        <f>PRODUCT(SUM(PRODUCT(S453,overview!$J$9),PRODUCT(X453,overview!$K$9),PRODUCT(AC453,overview!$L$9)),1/SUM(overview!$J$9:$L$9))</f>
        <v>1.8984878048780487</v>
      </c>
      <c r="O453" s="1">
        <f t="shared" si="112"/>
        <v>13</v>
      </c>
      <c r="P453" s="1">
        <f t="shared" si="113"/>
        <v>11</v>
      </c>
      <c r="Q453" s="1">
        <f t="shared" ref="Q453:Q506" si="116">PRODUCT(P453,1/O453,1/$N453,$M453)</f>
        <v>0.4909427272026517</v>
      </c>
      <c r="R453" s="1">
        <v>1.002</v>
      </c>
      <c r="S453" s="1">
        <v>1.998</v>
      </c>
      <c r="T453" s="1">
        <v>6</v>
      </c>
      <c r="U453" s="1">
        <v>2</v>
      </c>
      <c r="V453" s="1">
        <f t="shared" si="114"/>
        <v>0.16716716716716717</v>
      </c>
      <c r="W453" s="1">
        <v>1.159</v>
      </c>
      <c r="X453" s="1">
        <v>1.841</v>
      </c>
      <c r="Y453" s="1">
        <v>7</v>
      </c>
      <c r="Z453" s="1">
        <v>7</v>
      </c>
      <c r="AA453" s="1">
        <f t="shared" si="115"/>
        <v>0.62954915806626832</v>
      </c>
      <c r="AB453" s="1">
        <v>1</v>
      </c>
      <c r="AC453" s="1">
        <v>2</v>
      </c>
      <c r="AD453" s="1">
        <v>0</v>
      </c>
      <c r="AE453" s="1">
        <v>2</v>
      </c>
      <c r="AF453" s="1" t="e">
        <f t="shared" si="111"/>
        <v>#DIV/0!</v>
      </c>
      <c r="AH453" s="1">
        <f t="shared" si="101"/>
        <v>0.24563879313641823</v>
      </c>
      <c r="AI453" s="1">
        <f t="shared" si="102"/>
        <v>0.10159083185363782</v>
      </c>
      <c r="AJ453" s="1">
        <f t="shared" si="110"/>
        <v>0.17952755905511814</v>
      </c>
      <c r="AK453" s="1">
        <f t="shared" si="103"/>
        <v>1.5442172898721864</v>
      </c>
      <c r="AL453" s="1" t="b">
        <f t="shared" si="104"/>
        <v>0</v>
      </c>
      <c r="AM453" s="1">
        <f t="shared" si="105"/>
        <v>5.7102200412905537</v>
      </c>
      <c r="AN453" s="1" t="b">
        <f t="shared" si="106"/>
        <v>0</v>
      </c>
      <c r="AO453" s="1">
        <v>9.4879999999999995</v>
      </c>
    </row>
    <row r="454" spans="1:41">
      <c r="A454" s="7">
        <v>451</v>
      </c>
      <c r="B454" s="9" t="s">
        <v>72</v>
      </c>
      <c r="C454" s="9" t="s">
        <v>73</v>
      </c>
      <c r="D454" s="9" t="s">
        <v>72</v>
      </c>
      <c r="E454" s="9" t="s">
        <v>73</v>
      </c>
      <c r="F454" s="2" t="b">
        <f t="shared" si="108"/>
        <v>0</v>
      </c>
      <c r="G454" s="2" t="b">
        <f t="shared" si="109"/>
        <v>0</v>
      </c>
      <c r="H454" s="1" t="s">
        <v>298</v>
      </c>
      <c r="J454" s="2" t="s">
        <v>184</v>
      </c>
      <c r="M454" s="1">
        <f>PRODUCT(SUM(PRODUCT(R454,overview!$J$9),PRODUCT(W454,overview!$K$9),PRODUCT(AB454,overview!$L$9)),1/SUM(overview!$J$9:$L$9))</f>
        <v>0.33300000000000002</v>
      </c>
      <c r="N454" s="1">
        <f>PRODUCT(SUM(PRODUCT(S454,overview!$J$9),PRODUCT(X454,overview!$K$9),PRODUCT(AC454,overview!$L$9)),1/SUM(overview!$J$9:$L$9))</f>
        <v>2.6669999999999998</v>
      </c>
      <c r="O454" s="1">
        <f t="shared" si="112"/>
        <v>12</v>
      </c>
      <c r="P454" s="1">
        <f t="shared" si="113"/>
        <v>0</v>
      </c>
      <c r="Q454" s="1">
        <f t="shared" si="116"/>
        <v>0</v>
      </c>
      <c r="R454" s="1">
        <v>0.33300000000000002</v>
      </c>
      <c r="S454" s="1">
        <v>2.6669999999999998</v>
      </c>
      <c r="T454" s="1">
        <v>4</v>
      </c>
      <c r="U454" s="1">
        <v>0</v>
      </c>
      <c r="V454" s="1">
        <f t="shared" si="114"/>
        <v>0</v>
      </c>
      <c r="W454" s="1">
        <v>0.33300000000000002</v>
      </c>
      <c r="X454" s="1">
        <v>2.6669999999999998</v>
      </c>
      <c r="Y454" s="1">
        <v>8</v>
      </c>
      <c r="Z454" s="1">
        <v>0</v>
      </c>
      <c r="AA454" s="1">
        <f t="shared" si="115"/>
        <v>0</v>
      </c>
      <c r="AB454" s="1">
        <v>0.33300000000000002</v>
      </c>
      <c r="AC454" s="1">
        <v>2.6669999999999998</v>
      </c>
      <c r="AD454" s="1">
        <v>0</v>
      </c>
      <c r="AE454" s="1">
        <v>0</v>
      </c>
      <c r="AF454" s="1" t="e">
        <f t="shared" si="111"/>
        <v>#DIV/0!</v>
      </c>
      <c r="AH454" s="1">
        <f t="shared" si="101"/>
        <v>0.29977100701155168</v>
      </c>
      <c r="AI454" s="1">
        <f t="shared" si="102"/>
        <v>0.11697442338351248</v>
      </c>
      <c r="AJ454" s="1">
        <f t="shared" si="110"/>
        <v>0.20674734140080672</v>
      </c>
      <c r="AK454" s="1">
        <f t="shared" si="103"/>
        <v>1.3154017329903964</v>
      </c>
      <c r="AL454" s="1" t="b">
        <f t="shared" si="104"/>
        <v>0</v>
      </c>
      <c r="AM454" s="1">
        <f t="shared" si="105"/>
        <v>5.8983468233720027</v>
      </c>
      <c r="AN454" s="1" t="b">
        <f t="shared" si="106"/>
        <v>0</v>
      </c>
      <c r="AO454" s="1">
        <v>9.4879999999999995</v>
      </c>
    </row>
    <row r="455" spans="1:41">
      <c r="A455" s="7">
        <v>452</v>
      </c>
      <c r="B455" s="9" t="s">
        <v>53</v>
      </c>
      <c r="C455" s="9" t="s">
        <v>33</v>
      </c>
      <c r="D455" s="9" t="s">
        <v>32</v>
      </c>
      <c r="E455" s="9" t="s">
        <v>33</v>
      </c>
      <c r="F455" s="2" t="b">
        <f t="shared" si="108"/>
        <v>1</v>
      </c>
      <c r="G455" s="2" t="b">
        <f t="shared" si="109"/>
        <v>0</v>
      </c>
      <c r="H455" s="1" t="s">
        <v>298</v>
      </c>
      <c r="M455" s="1">
        <f>PRODUCT(SUM(PRODUCT(R455,overview!$J$9),PRODUCT(W455,overview!$K$9),PRODUCT(AB455,overview!$L$9)),1/SUM(overview!$J$9:$L$9))</f>
        <v>0.96429268292682935</v>
      </c>
      <c r="N455" s="1">
        <f>PRODUCT(SUM(PRODUCT(S455,overview!$J$9),PRODUCT(X455,overview!$K$9),PRODUCT(AC455,overview!$L$9)),1/SUM(overview!$J$9:$L$9))</f>
        <v>2.0357073170731708</v>
      </c>
      <c r="O455" s="1">
        <f t="shared" si="112"/>
        <v>19.8</v>
      </c>
      <c r="P455" s="1">
        <f t="shared" si="113"/>
        <v>19.2</v>
      </c>
      <c r="Q455" s="1">
        <f t="shared" si="116"/>
        <v>0.45933503539177839</v>
      </c>
      <c r="R455" s="1">
        <v>1.018</v>
      </c>
      <c r="S455" s="1">
        <v>1.982</v>
      </c>
      <c r="T455" s="1">
        <v>9</v>
      </c>
      <c r="U455" s="1">
        <v>6</v>
      </c>
      <c r="V455" s="1">
        <f t="shared" si="114"/>
        <v>0.3424150689539186</v>
      </c>
      <c r="W455" s="1">
        <v>0.93400000000000005</v>
      </c>
      <c r="X455" s="1">
        <v>2.0659999999999998</v>
      </c>
      <c r="Y455" s="1">
        <v>9.8000000000000007</v>
      </c>
      <c r="Z455" s="1">
        <v>13.2</v>
      </c>
      <c r="AA455" s="1">
        <f t="shared" si="115"/>
        <v>0.60892585494991791</v>
      </c>
      <c r="AB455" s="1">
        <v>1</v>
      </c>
      <c r="AC455" s="1">
        <v>2</v>
      </c>
      <c r="AD455" s="1">
        <v>1</v>
      </c>
      <c r="AE455" s="1">
        <v>0</v>
      </c>
      <c r="AF455" s="1">
        <f t="shared" si="111"/>
        <v>0</v>
      </c>
      <c r="AH455" s="1">
        <f t="shared" si="101"/>
        <v>0.28569632178485005</v>
      </c>
      <c r="AI455" s="1">
        <f t="shared" si="102"/>
        <v>0.1125687090599371</v>
      </c>
      <c r="AJ455" s="1">
        <f t="shared" si="110"/>
        <v>0.20360404237184948</v>
      </c>
      <c r="AK455" s="1">
        <f t="shared" si="103"/>
        <v>0.87302585974048497</v>
      </c>
      <c r="AL455" s="1" t="b">
        <f t="shared" si="104"/>
        <v>0</v>
      </c>
      <c r="AM455" s="1">
        <f t="shared" si="105"/>
        <v>5.8271084383622727</v>
      </c>
      <c r="AN455" s="1" t="b">
        <f t="shared" si="106"/>
        <v>0</v>
      </c>
      <c r="AO455" s="1">
        <v>9.4879999999999995</v>
      </c>
    </row>
    <row r="456" spans="1:41">
      <c r="A456" s="7">
        <v>453</v>
      </c>
      <c r="B456" s="9" t="s">
        <v>64</v>
      </c>
      <c r="C456" s="9" t="s">
        <v>2</v>
      </c>
      <c r="D456" s="9" t="s">
        <v>83</v>
      </c>
      <c r="E456" s="9" t="s">
        <v>61</v>
      </c>
      <c r="F456" s="2" t="b">
        <f t="shared" si="108"/>
        <v>0</v>
      </c>
      <c r="G456" s="2" t="b">
        <f t="shared" si="109"/>
        <v>1</v>
      </c>
      <c r="H456" s="1" t="s">
        <v>285</v>
      </c>
      <c r="M456" s="1">
        <f>PRODUCT(SUM(PRODUCT(R456,overview!$J$9),PRODUCT(W456,overview!$K$9),PRODUCT(AB456,overview!$L$9)),1/SUM(overview!$J$9:$L$9))</f>
        <v>0.75607317073170743</v>
      </c>
      <c r="N456" s="1">
        <f>PRODUCT(SUM(PRODUCT(S456,overview!$J$9),PRODUCT(X456,overview!$K$9),PRODUCT(AC456,overview!$L$9)),1/SUM(overview!$J$9:$L$9))</f>
        <v>2.2439268292682923</v>
      </c>
      <c r="O456" s="1">
        <f t="shared" si="112"/>
        <v>12.5</v>
      </c>
      <c r="P456" s="1">
        <f t="shared" si="113"/>
        <v>23.5</v>
      </c>
      <c r="Q456" s="1">
        <f t="shared" si="116"/>
        <v>0.63345094075064423</v>
      </c>
      <c r="R456" s="1">
        <v>0.39</v>
      </c>
      <c r="S456" s="1">
        <v>2.61</v>
      </c>
      <c r="T456" s="1">
        <v>4.5</v>
      </c>
      <c r="U456" s="1">
        <v>4.5</v>
      </c>
      <c r="V456" s="1">
        <f t="shared" si="114"/>
        <v>0.14942528735632185</v>
      </c>
      <c r="W456" s="1">
        <v>0.96299999999999997</v>
      </c>
      <c r="X456" s="1">
        <v>2.0369999999999999</v>
      </c>
      <c r="Y456" s="1">
        <v>7</v>
      </c>
      <c r="Z456" s="1">
        <v>18</v>
      </c>
      <c r="AA456" s="1">
        <f t="shared" si="115"/>
        <v>1.2156532716179254</v>
      </c>
      <c r="AB456" s="1">
        <v>0.501</v>
      </c>
      <c r="AC456" s="1">
        <v>2.4990000000000001</v>
      </c>
      <c r="AD456" s="1">
        <v>1</v>
      </c>
      <c r="AE456" s="1">
        <v>1</v>
      </c>
      <c r="AF456" s="1">
        <f t="shared" si="111"/>
        <v>0.20048019207683071</v>
      </c>
      <c r="AH456" s="1">
        <f t="shared" ref="AH456:AH501" si="117">(SUM(Z452:Z462)*SUM(W452:W462))/(SUM(Y452:Y462)*SUM(X452:X462))</f>
        <v>0.27100459843696884</v>
      </c>
      <c r="AI456" s="1">
        <f t="shared" ref="AI456:AI501" si="118">(SUM(U452:U462)*SUM(R452:R462))/(SUM(T452:T462)*SUM(S452:S462))</f>
        <v>0.11373382624768948</v>
      </c>
      <c r="AJ456" s="1">
        <f t="shared" si="110"/>
        <v>0.15201928396427725</v>
      </c>
      <c r="AK456" s="1">
        <f t="shared" si="103"/>
        <v>0.23169512459379968</v>
      </c>
      <c r="AL456" s="1" t="b">
        <f t="shared" si="104"/>
        <v>0</v>
      </c>
      <c r="AM456" s="1">
        <f t="shared" si="105"/>
        <v>5.4682739152824684</v>
      </c>
      <c r="AN456" s="1" t="b">
        <f t="shared" si="106"/>
        <v>0</v>
      </c>
      <c r="AO456" s="1">
        <v>9.4879999999999995</v>
      </c>
    </row>
    <row r="457" spans="1:41">
      <c r="A457" s="7">
        <v>454</v>
      </c>
      <c r="B457" s="9" t="s">
        <v>62</v>
      </c>
      <c r="C457" s="7" t="s">
        <v>48</v>
      </c>
      <c r="D457" s="9" t="s">
        <v>47</v>
      </c>
      <c r="E457" s="9" t="s">
        <v>48</v>
      </c>
      <c r="F457" s="2" t="b">
        <f t="shared" si="108"/>
        <v>0</v>
      </c>
      <c r="G457" s="2" t="b">
        <f t="shared" si="109"/>
        <v>1</v>
      </c>
      <c r="H457" s="1" t="s">
        <v>285</v>
      </c>
      <c r="M457" s="1">
        <f>PRODUCT(SUM(PRODUCT(R457,overview!$J$9),PRODUCT(W457,overview!$K$9),PRODUCT(AB457,overview!$L$9)),1/SUM(overview!$J$9:$L$9))</f>
        <v>0.76626829268292684</v>
      </c>
      <c r="N457" s="1">
        <f>PRODUCT(SUM(PRODUCT(S457,overview!$J$9),PRODUCT(X457,overview!$K$9),PRODUCT(AC457,overview!$L$9)),1/SUM(overview!$J$9:$L$9))</f>
        <v>2.233731707317073</v>
      </c>
      <c r="O457" s="1">
        <f t="shared" si="112"/>
        <v>15</v>
      </c>
      <c r="P457" s="1">
        <f t="shared" si="113"/>
        <v>7</v>
      </c>
      <c r="Q457" s="1">
        <f t="shared" si="116"/>
        <v>0.16008720686881484</v>
      </c>
      <c r="R457" s="1">
        <v>0.435</v>
      </c>
      <c r="S457" s="1">
        <v>2.5649999999999999</v>
      </c>
      <c r="T457" s="1">
        <v>2</v>
      </c>
      <c r="U457" s="1">
        <v>2</v>
      </c>
      <c r="V457" s="1">
        <f t="shared" si="114"/>
        <v>0.16959064327485382</v>
      </c>
      <c r="W457" s="1">
        <v>0.93</v>
      </c>
      <c r="X457" s="1">
        <v>2.0699999999999998</v>
      </c>
      <c r="Y457" s="1">
        <v>11</v>
      </c>
      <c r="Z457" s="1">
        <v>5</v>
      </c>
      <c r="AA457" s="1">
        <f t="shared" si="115"/>
        <v>0.20421607378129122</v>
      </c>
      <c r="AB457" s="1">
        <v>1.147</v>
      </c>
      <c r="AC457" s="1">
        <v>1.853</v>
      </c>
      <c r="AD457" s="1">
        <v>2</v>
      </c>
      <c r="AE457" s="1">
        <v>0</v>
      </c>
      <c r="AF457" s="1">
        <f t="shared" si="111"/>
        <v>0</v>
      </c>
      <c r="AH457" s="1">
        <f t="shared" si="117"/>
        <v>0.29426206258587123</v>
      </c>
      <c r="AI457" s="1">
        <f t="shared" si="118"/>
        <v>0.13174834897462634</v>
      </c>
      <c r="AJ457" s="1">
        <f t="shared" si="110"/>
        <v>0.15201928396427725</v>
      </c>
      <c r="AK457" s="1">
        <f t="shared" si="103"/>
        <v>1.2823747051161753E-4</v>
      </c>
      <c r="AL457" s="1" t="b">
        <f t="shared" si="104"/>
        <v>0</v>
      </c>
      <c r="AM457" s="1">
        <f t="shared" si="105"/>
        <v>4.9372421688862751</v>
      </c>
      <c r="AN457" s="1" t="b">
        <f t="shared" si="106"/>
        <v>0</v>
      </c>
      <c r="AO457" s="1">
        <v>9.4879999999999995</v>
      </c>
    </row>
    <row r="458" spans="1:41">
      <c r="A458" s="7">
        <v>455</v>
      </c>
      <c r="B458" s="9" t="s">
        <v>30</v>
      </c>
      <c r="C458" s="7" t="s">
        <v>31</v>
      </c>
      <c r="D458" s="9" t="s">
        <v>30</v>
      </c>
      <c r="E458" s="9" t="s">
        <v>31</v>
      </c>
      <c r="F458" s="2" t="b">
        <f t="shared" si="108"/>
        <v>0</v>
      </c>
      <c r="G458" s="2" t="b">
        <f t="shared" si="109"/>
        <v>0</v>
      </c>
      <c r="H458" s="1" t="s">
        <v>285</v>
      </c>
      <c r="M458" s="1">
        <f>PRODUCT(SUM(PRODUCT(R458,overview!$J$9),PRODUCT(W458,overview!$K$9),PRODUCT(AB458,overview!$L$9)),1/SUM(overview!$J$9:$L$9))</f>
        <v>0.97717073170731716</v>
      </c>
      <c r="N458" s="1">
        <f>PRODUCT(SUM(PRODUCT(S458,overview!$J$9),PRODUCT(X458,overview!$K$9),PRODUCT(AC458,overview!$L$9)),1/SUM(overview!$J$9:$L$9))</f>
        <v>2.0228292682926829</v>
      </c>
      <c r="O458" s="1">
        <f t="shared" si="112"/>
        <v>16</v>
      </c>
      <c r="P458" s="1">
        <f t="shared" si="113"/>
        <v>6</v>
      </c>
      <c r="Q458" s="1">
        <f t="shared" si="116"/>
        <v>0.18115173145558022</v>
      </c>
      <c r="R458" s="1">
        <v>1</v>
      </c>
      <c r="S458" s="1">
        <v>2</v>
      </c>
      <c r="T458" s="1">
        <v>5</v>
      </c>
      <c r="U458" s="1">
        <v>0</v>
      </c>
      <c r="V458" s="1">
        <f t="shared" si="114"/>
        <v>0</v>
      </c>
      <c r="W458" s="1">
        <v>0.96399999999999997</v>
      </c>
      <c r="X458" s="1">
        <v>2.036</v>
      </c>
      <c r="Y458" s="1">
        <v>11</v>
      </c>
      <c r="Z458" s="1">
        <v>6</v>
      </c>
      <c r="AA458" s="1">
        <f t="shared" si="115"/>
        <v>0.25826040364350777</v>
      </c>
      <c r="AB458" s="1">
        <v>1</v>
      </c>
      <c r="AC458" s="1">
        <v>2</v>
      </c>
      <c r="AD458" s="1">
        <v>0</v>
      </c>
      <c r="AE458" s="1">
        <v>0</v>
      </c>
      <c r="AF458" s="1" t="e">
        <f t="shared" si="111"/>
        <v>#DIV/0!</v>
      </c>
      <c r="AH458" s="1">
        <f t="shared" si="117"/>
        <v>0.25685139098468091</v>
      </c>
      <c r="AI458" s="1">
        <f t="shared" si="118"/>
        <v>0.12349931278875292</v>
      </c>
      <c r="AJ458" s="1">
        <f t="shared" si="110"/>
        <v>5.0673094654759082E-2</v>
      </c>
      <c r="AK458" s="1">
        <f t="shared" si="103"/>
        <v>0.13740643912032263</v>
      </c>
      <c r="AL458" s="1" t="b">
        <f t="shared" si="104"/>
        <v>0</v>
      </c>
      <c r="AM458" s="1">
        <f t="shared" si="105"/>
        <v>4.5166100388184329</v>
      </c>
      <c r="AN458" s="1" t="b">
        <f t="shared" si="106"/>
        <v>0</v>
      </c>
      <c r="AO458" s="1">
        <v>9.4879999999999995</v>
      </c>
    </row>
    <row r="459" spans="1:41">
      <c r="A459" s="7">
        <v>456</v>
      </c>
      <c r="B459" s="9" t="s">
        <v>47</v>
      </c>
      <c r="C459" s="7" t="s">
        <v>48</v>
      </c>
      <c r="D459" s="9" t="s">
        <v>47</v>
      </c>
      <c r="E459" s="9" t="s">
        <v>48</v>
      </c>
      <c r="F459" s="2" t="b">
        <f t="shared" si="108"/>
        <v>0</v>
      </c>
      <c r="G459" s="2" t="b">
        <f t="shared" si="109"/>
        <v>0</v>
      </c>
      <c r="H459" s="1" t="s">
        <v>285</v>
      </c>
      <c r="M459" s="1">
        <f>PRODUCT(SUM(PRODUCT(R459,overview!$J$9),PRODUCT(W459,overview!$K$9),PRODUCT(AB459,overview!$L$9)),1/SUM(overview!$J$9:$L$9))</f>
        <v>0.74285365853658536</v>
      </c>
      <c r="N459" s="1">
        <f>PRODUCT(SUM(PRODUCT(S459,overview!$J$9),PRODUCT(X459,overview!$K$9),PRODUCT(AC459,overview!$L$9)),1/SUM(overview!$J$9:$L$9))</f>
        <v>2.257146341463415</v>
      </c>
      <c r="O459" s="1">
        <f t="shared" si="112"/>
        <v>17</v>
      </c>
      <c r="P459" s="1">
        <f t="shared" si="113"/>
        <v>11</v>
      </c>
      <c r="Q459" s="1">
        <f t="shared" si="116"/>
        <v>0.2129547409121737</v>
      </c>
      <c r="R459" s="1">
        <v>0.93500000000000005</v>
      </c>
      <c r="S459" s="1">
        <v>2.0649999999999999</v>
      </c>
      <c r="T459" s="1">
        <v>6</v>
      </c>
      <c r="U459" s="1">
        <v>2</v>
      </c>
      <c r="V459" s="1">
        <f t="shared" si="114"/>
        <v>0.15092816787732041</v>
      </c>
      <c r="W459" s="1">
        <v>0.63500000000000001</v>
      </c>
      <c r="X459" s="1">
        <v>2.3650000000000002</v>
      </c>
      <c r="Y459" s="1">
        <v>11</v>
      </c>
      <c r="Z459" s="1">
        <v>9</v>
      </c>
      <c r="AA459" s="1">
        <f t="shared" si="115"/>
        <v>0.21968095329617529</v>
      </c>
      <c r="AB459" s="1">
        <v>0.85699999999999998</v>
      </c>
      <c r="AC459" s="1">
        <v>2.1429999999999998</v>
      </c>
      <c r="AD459" s="1">
        <v>0</v>
      </c>
      <c r="AE459" s="1">
        <v>0</v>
      </c>
      <c r="AF459" s="1" t="e">
        <f t="shared" si="111"/>
        <v>#DIV/0!</v>
      </c>
      <c r="AH459" s="1">
        <f t="shared" si="117"/>
        <v>0.27018739259343894</v>
      </c>
      <c r="AI459" s="1">
        <f t="shared" si="118"/>
        <v>0.12349931278875292</v>
      </c>
      <c r="AJ459" s="1">
        <f t="shared" si="110"/>
        <v>5.0673094654759082E-2</v>
      </c>
      <c r="AK459" s="1">
        <f t="shared" ref="AK459:AK499" si="119">(((SUM(AJ457:AJ461))-(SUM(AI457:AI461)))^2)/(AVERAGE(AI457:AI461))</f>
        <v>0.53024391749306021</v>
      </c>
      <c r="AL459" s="1" t="b">
        <f t="shared" ref="AL459:AL499" si="120">IF(AK459&gt;AO459, TRUE, FALSE)</f>
        <v>0</v>
      </c>
      <c r="AM459" s="1">
        <f t="shared" ref="AM459:AM499" si="121">(((SUM(AH457:AH461))-(SUM(AI457:AI461)))^2)/(AVERAGE(AI457:AI461))</f>
        <v>3.8581236234024989</v>
      </c>
      <c r="AN459" s="1" t="b">
        <f t="shared" ref="AN459:AN499" si="122">IF(AM459&gt;AO459, TRUE, FALSE)</f>
        <v>0</v>
      </c>
      <c r="AO459" s="1">
        <v>9.4879999999999995</v>
      </c>
    </row>
    <row r="460" spans="1:41">
      <c r="A460" s="7">
        <v>457</v>
      </c>
      <c r="B460" s="9" t="s">
        <v>47</v>
      </c>
      <c r="C460" s="7" t="s">
        <v>48</v>
      </c>
      <c r="D460" s="9" t="s">
        <v>47</v>
      </c>
      <c r="E460" s="9" t="s">
        <v>48</v>
      </c>
      <c r="F460" s="2" t="b">
        <f t="shared" si="108"/>
        <v>0</v>
      </c>
      <c r="G460" s="2" t="b">
        <f t="shared" si="109"/>
        <v>0</v>
      </c>
      <c r="H460" s="1" t="s">
        <v>285</v>
      </c>
      <c r="M460" s="1">
        <f>PRODUCT(SUM(PRODUCT(R460,overview!$J$9),PRODUCT(W460,overview!$K$9),PRODUCT(AB460,overview!$L$9)),1/SUM(overview!$J$9:$L$9))</f>
        <v>0.97724390243902426</v>
      </c>
      <c r="N460" s="1">
        <f>PRODUCT(SUM(PRODUCT(S460,overview!$J$9),PRODUCT(X460,overview!$K$9),PRODUCT(AC460,overview!$L$9)),1/SUM(overview!$J$9:$L$9))</f>
        <v>2.0227560975609755</v>
      </c>
      <c r="O460" s="1">
        <f t="shared" si="112"/>
        <v>21.5</v>
      </c>
      <c r="P460" s="1">
        <f t="shared" si="113"/>
        <v>16.5</v>
      </c>
      <c r="Q460" s="1">
        <f t="shared" si="116"/>
        <v>0.37077029678482404</v>
      </c>
      <c r="R460" s="1">
        <v>0.91200000000000003</v>
      </c>
      <c r="S460" s="1">
        <v>2.0880000000000001</v>
      </c>
      <c r="T460" s="1">
        <v>7.5</v>
      </c>
      <c r="U460" s="1">
        <v>2.5</v>
      </c>
      <c r="V460" s="1">
        <f t="shared" si="114"/>
        <v>0.14559386973180075</v>
      </c>
      <c r="W460" s="1">
        <v>1.0169999999999999</v>
      </c>
      <c r="X460" s="1">
        <v>1.9830000000000001</v>
      </c>
      <c r="Y460" s="1">
        <v>14</v>
      </c>
      <c r="Z460" s="1">
        <v>14</v>
      </c>
      <c r="AA460" s="1">
        <f t="shared" si="115"/>
        <v>0.51285930408472002</v>
      </c>
      <c r="AB460" s="1">
        <v>0.85699999999999998</v>
      </c>
      <c r="AC460" s="1">
        <v>2.1429999999999998</v>
      </c>
      <c r="AD460" s="1">
        <v>0</v>
      </c>
      <c r="AE460" s="1">
        <v>0</v>
      </c>
      <c r="AF460" s="1" t="e">
        <f t="shared" si="111"/>
        <v>#DIV/0!</v>
      </c>
      <c r="AH460" s="1">
        <f t="shared" si="117"/>
        <v>0.2314734791939759</v>
      </c>
      <c r="AI460" s="1">
        <f t="shared" si="118"/>
        <v>9.9829253319008507E-2</v>
      </c>
      <c r="AJ460" s="1">
        <f t="shared" si="110"/>
        <v>5.9342213839443589E-2</v>
      </c>
      <c r="AK460" s="1">
        <f t="shared" si="119"/>
        <v>1.0969014874584631</v>
      </c>
      <c r="AL460" s="1" t="b">
        <f t="shared" si="120"/>
        <v>0</v>
      </c>
      <c r="AM460" s="1">
        <f t="shared" si="121"/>
        <v>3.3227850533495928</v>
      </c>
      <c r="AN460" s="1" t="b">
        <f t="shared" si="122"/>
        <v>0</v>
      </c>
      <c r="AO460" s="1">
        <v>9.4879999999999995</v>
      </c>
    </row>
    <row r="461" spans="1:41">
      <c r="A461" s="7">
        <v>458</v>
      </c>
      <c r="B461" s="9" t="s">
        <v>98</v>
      </c>
      <c r="C461" s="7" t="s">
        <v>50</v>
      </c>
      <c r="D461" s="9" t="s">
        <v>49</v>
      </c>
      <c r="E461" s="9" t="s">
        <v>50</v>
      </c>
      <c r="F461" s="2" t="b">
        <f t="shared" si="108"/>
        <v>0</v>
      </c>
      <c r="G461" s="2" t="b">
        <f t="shared" si="109"/>
        <v>0</v>
      </c>
      <c r="H461" s="1" t="s">
        <v>285</v>
      </c>
      <c r="M461" s="1">
        <f>PRODUCT(SUM(PRODUCT(R461,overview!$J$9),PRODUCT(W461,overview!$K$9),PRODUCT(AB461,overview!$L$9)),1/SUM(overview!$J$9:$L$9))</f>
        <v>0.33300000000000002</v>
      </c>
      <c r="N461" s="1">
        <f>PRODUCT(SUM(PRODUCT(S461,overview!$J$9),PRODUCT(X461,overview!$K$9),PRODUCT(AC461,overview!$L$9)),1/SUM(overview!$J$9:$L$9))</f>
        <v>2.6669999999999998</v>
      </c>
      <c r="O461" s="1">
        <f t="shared" si="112"/>
        <v>10</v>
      </c>
      <c r="P461" s="1">
        <f t="shared" si="113"/>
        <v>0</v>
      </c>
      <c r="Q461" s="1">
        <f t="shared" si="116"/>
        <v>0</v>
      </c>
      <c r="R461" s="1">
        <v>0.33300000000000002</v>
      </c>
      <c r="S461" s="1">
        <v>2.6669999999999998</v>
      </c>
      <c r="T461" s="1">
        <v>2</v>
      </c>
      <c r="U461" s="1">
        <v>0</v>
      </c>
      <c r="V461" s="1">
        <f t="shared" si="114"/>
        <v>0</v>
      </c>
      <c r="W461" s="1">
        <v>0.33300000000000002</v>
      </c>
      <c r="X461" s="1">
        <v>2.6669999999999998</v>
      </c>
      <c r="Y461" s="1">
        <v>7</v>
      </c>
      <c r="Z461" s="1">
        <v>0</v>
      </c>
      <c r="AA461" s="1">
        <f t="shared" si="115"/>
        <v>0</v>
      </c>
      <c r="AB461" s="1">
        <v>0.33300000000000002</v>
      </c>
      <c r="AC461" s="1">
        <v>2.6669999999999998</v>
      </c>
      <c r="AD461" s="1">
        <v>1</v>
      </c>
      <c r="AE461" s="1">
        <v>0</v>
      </c>
      <c r="AF461" s="1">
        <f t="shared" si="111"/>
        <v>0</v>
      </c>
      <c r="AH461" s="1">
        <f t="shared" si="117"/>
        <v>0.15727063102966285</v>
      </c>
      <c r="AI461" s="1">
        <f t="shared" si="118"/>
        <v>7.6823602413219519E-2</v>
      </c>
      <c r="AJ461" s="1">
        <f t="shared" si="110"/>
        <v>0</v>
      </c>
      <c r="AK461" s="1">
        <f t="shared" si="119"/>
        <v>0.47131182977161273</v>
      </c>
      <c r="AL461" s="1" t="b">
        <f t="shared" si="120"/>
        <v>0</v>
      </c>
      <c r="AM461" s="1">
        <f t="shared" si="121"/>
        <v>3.1314740882397292</v>
      </c>
      <c r="AN461" s="1" t="b">
        <f t="shared" si="122"/>
        <v>0</v>
      </c>
      <c r="AO461" s="1">
        <v>9.4879999999999995</v>
      </c>
    </row>
    <row r="462" spans="1:41">
      <c r="A462" s="7">
        <v>459</v>
      </c>
      <c r="B462" s="9" t="s">
        <v>98</v>
      </c>
      <c r="C462" s="7" t="s">
        <v>50</v>
      </c>
      <c r="D462" s="9" t="s">
        <v>49</v>
      </c>
      <c r="E462" s="9" t="s">
        <v>50</v>
      </c>
      <c r="F462" s="2" t="b">
        <f t="shared" si="108"/>
        <v>0</v>
      </c>
      <c r="G462" s="2" t="b">
        <f t="shared" si="109"/>
        <v>0</v>
      </c>
      <c r="H462" s="1" t="s">
        <v>285</v>
      </c>
      <c r="M462" s="1">
        <f>PRODUCT(SUM(PRODUCT(R462,overview!$J$9),PRODUCT(W462,overview!$K$9),PRODUCT(AB462,overview!$L$9)),1/SUM(overview!$J$9:$L$9))</f>
        <v>0.41212195121951217</v>
      </c>
      <c r="N462" s="1">
        <f>PRODUCT(SUM(PRODUCT(S462,overview!$J$9),PRODUCT(X462,overview!$K$9),PRODUCT(AC462,overview!$L$9)),1/SUM(overview!$J$9:$L$9))</f>
        <v>2.587878048780488</v>
      </c>
      <c r="O462" s="1">
        <f t="shared" si="112"/>
        <v>9</v>
      </c>
      <c r="P462" s="1">
        <f t="shared" si="113"/>
        <v>8</v>
      </c>
      <c r="Q462" s="1">
        <f t="shared" si="116"/>
        <v>0.14155637027751858</v>
      </c>
      <c r="R462" s="1">
        <v>0.34</v>
      </c>
      <c r="S462" s="1">
        <v>2.66</v>
      </c>
      <c r="T462" s="1">
        <v>1</v>
      </c>
      <c r="U462" s="1">
        <v>1</v>
      </c>
      <c r="V462" s="1">
        <f t="shared" si="114"/>
        <v>0.12781954887218044</v>
      </c>
      <c r="W462" s="1">
        <v>0.45400000000000001</v>
      </c>
      <c r="X462" s="1">
        <v>2.5459999999999998</v>
      </c>
      <c r="Y462" s="1">
        <v>7</v>
      </c>
      <c r="Z462" s="1">
        <v>7</v>
      </c>
      <c r="AA462" s="1">
        <f t="shared" si="115"/>
        <v>0.17831893165750198</v>
      </c>
      <c r="AB462" s="1">
        <v>0.33300000000000002</v>
      </c>
      <c r="AC462" s="1">
        <v>2.6669999999999998</v>
      </c>
      <c r="AD462" s="1">
        <v>1</v>
      </c>
      <c r="AE462" s="1">
        <v>0</v>
      </c>
      <c r="AF462" s="1">
        <f t="shared" si="111"/>
        <v>0</v>
      </c>
      <c r="AH462" s="1">
        <f t="shared" si="117"/>
        <v>0.14141984497715721</v>
      </c>
      <c r="AI462" s="1">
        <f t="shared" si="118"/>
        <v>6.4175451627955682E-2</v>
      </c>
      <c r="AJ462" s="1">
        <f t="shared" si="110"/>
        <v>0</v>
      </c>
      <c r="AK462" s="1">
        <f t="shared" si="119"/>
        <v>0.11736410106897854</v>
      </c>
      <c r="AL462" s="1" t="b">
        <f t="shared" si="120"/>
        <v>0</v>
      </c>
      <c r="AM462" s="1">
        <f t="shared" si="121"/>
        <v>2.7962798670339235</v>
      </c>
      <c r="AN462" s="1" t="b">
        <f t="shared" si="122"/>
        <v>0</v>
      </c>
      <c r="AO462" s="1">
        <v>9.4879999999999995</v>
      </c>
    </row>
    <row r="463" spans="1:41">
      <c r="A463" s="7">
        <v>460</v>
      </c>
      <c r="B463" s="9" t="s">
        <v>49</v>
      </c>
      <c r="C463" s="7" t="s">
        <v>50</v>
      </c>
      <c r="D463" s="9" t="s">
        <v>49</v>
      </c>
      <c r="E463" s="9" t="s">
        <v>50</v>
      </c>
      <c r="F463" s="2" t="b">
        <f t="shared" si="108"/>
        <v>0</v>
      </c>
      <c r="G463" s="2" t="b">
        <f t="shared" si="109"/>
        <v>0</v>
      </c>
      <c r="H463" s="1" t="s">
        <v>285</v>
      </c>
      <c r="M463" s="1">
        <f>PRODUCT(SUM(PRODUCT(R463,overview!$J$9),PRODUCT(W463,overview!$K$9),PRODUCT(AB463,overview!$L$9)),1/SUM(overview!$J$9:$L$9))</f>
        <v>0.40143902439024393</v>
      </c>
      <c r="N463" s="1">
        <f>PRODUCT(SUM(PRODUCT(S463,overview!$J$9),PRODUCT(X463,overview!$K$9),PRODUCT(AC463,overview!$L$9)),1/SUM(overview!$J$9:$L$9))</f>
        <v>2.5985609756097565</v>
      </c>
      <c r="O463" s="1">
        <f t="shared" si="112"/>
        <v>7.5</v>
      </c>
      <c r="P463" s="1">
        <f t="shared" si="113"/>
        <v>12.5</v>
      </c>
      <c r="Q463" s="1">
        <f t="shared" si="116"/>
        <v>0.2574752129852983</v>
      </c>
      <c r="R463" s="1">
        <v>0.40899999999999997</v>
      </c>
      <c r="S463" s="1">
        <v>2.5910000000000002</v>
      </c>
      <c r="T463" s="1">
        <v>3</v>
      </c>
      <c r="U463" s="1">
        <v>4</v>
      </c>
      <c r="V463" s="1">
        <f t="shared" si="114"/>
        <v>0.21047214717612242</v>
      </c>
      <c r="W463" s="1">
        <v>0.4</v>
      </c>
      <c r="X463" s="1">
        <v>2.6</v>
      </c>
      <c r="Y463" s="1">
        <v>4.5</v>
      </c>
      <c r="Z463" s="1">
        <v>8.5</v>
      </c>
      <c r="AA463" s="1">
        <f t="shared" si="115"/>
        <v>0.29059829059829057</v>
      </c>
      <c r="AB463" s="1">
        <v>0.33300000000000002</v>
      </c>
      <c r="AC463" s="1">
        <v>2.6669999999999998</v>
      </c>
      <c r="AD463" s="1">
        <v>0</v>
      </c>
      <c r="AE463" s="1">
        <v>0</v>
      </c>
      <c r="AF463" s="1" t="e">
        <f t="shared" si="111"/>
        <v>#DIV/0!</v>
      </c>
      <c r="AH463" s="1">
        <f t="shared" si="117"/>
        <v>0.14407502131287298</v>
      </c>
      <c r="AI463" s="1">
        <f t="shared" si="118"/>
        <v>6.2854298311559004E-2</v>
      </c>
      <c r="AJ463" s="1">
        <f t="shared" si="110"/>
        <v>0.11649977581826333</v>
      </c>
      <c r="AK463" s="1">
        <f t="shared" si="119"/>
        <v>0.11407349921390203</v>
      </c>
      <c r="AL463" s="1" t="b">
        <f t="shared" si="120"/>
        <v>0</v>
      </c>
      <c r="AM463" s="1">
        <f t="shared" si="121"/>
        <v>1.8327902808104579</v>
      </c>
      <c r="AN463" s="1" t="b">
        <f t="shared" si="122"/>
        <v>0</v>
      </c>
      <c r="AO463" s="1">
        <v>9.4879999999999995</v>
      </c>
    </row>
    <row r="464" spans="1:41">
      <c r="A464" s="7">
        <v>461</v>
      </c>
      <c r="B464" s="9" t="s">
        <v>45</v>
      </c>
      <c r="C464" s="7" t="s">
        <v>46</v>
      </c>
      <c r="D464" s="9" t="s">
        <v>45</v>
      </c>
      <c r="E464" s="9" t="s">
        <v>46</v>
      </c>
      <c r="F464" s="2" t="b">
        <f t="shared" si="108"/>
        <v>0</v>
      </c>
      <c r="G464" s="2" t="b">
        <f t="shared" si="109"/>
        <v>0</v>
      </c>
      <c r="H464" s="1" t="s">
        <v>285</v>
      </c>
      <c r="M464" s="1">
        <f>PRODUCT(SUM(PRODUCT(R464,overview!$J$9),PRODUCT(W464,overview!$K$9),PRODUCT(AB464,overview!$L$9)),1/SUM(overview!$J$9:$L$9))</f>
        <v>1.0098536585365854</v>
      </c>
      <c r="N464" s="1">
        <f>PRODUCT(SUM(PRODUCT(S464,overview!$J$9),PRODUCT(X464,overview!$K$9),PRODUCT(AC464,overview!$L$9)),1/SUM(overview!$J$9:$L$9))</f>
        <v>1.9901463414634148</v>
      </c>
      <c r="O464" s="1">
        <f t="shared" si="112"/>
        <v>16</v>
      </c>
      <c r="P464" s="1">
        <f t="shared" si="113"/>
        <v>1</v>
      </c>
      <c r="Q464" s="1">
        <f t="shared" si="116"/>
        <v>3.1714177165547329E-2</v>
      </c>
      <c r="R464" s="1">
        <v>1.014</v>
      </c>
      <c r="S464" s="1">
        <v>1.986</v>
      </c>
      <c r="T464" s="1">
        <v>5</v>
      </c>
      <c r="U464" s="1">
        <v>0</v>
      </c>
      <c r="V464" s="1">
        <f t="shared" si="114"/>
        <v>0</v>
      </c>
      <c r="W464" s="1">
        <v>1.008</v>
      </c>
      <c r="X464" s="1">
        <v>1.992</v>
      </c>
      <c r="Y464" s="1">
        <v>11</v>
      </c>
      <c r="Z464" s="1">
        <v>1</v>
      </c>
      <c r="AA464" s="1">
        <f t="shared" si="115"/>
        <v>4.6002190580503838E-2</v>
      </c>
      <c r="AB464" s="1">
        <v>1</v>
      </c>
      <c r="AC464" s="1">
        <v>2</v>
      </c>
      <c r="AD464" s="1">
        <v>0</v>
      </c>
      <c r="AE464" s="1">
        <v>0</v>
      </c>
      <c r="AF464" s="1" t="e">
        <f t="shared" si="111"/>
        <v>#DIV/0!</v>
      </c>
      <c r="AH464" s="1">
        <f t="shared" si="117"/>
        <v>0.18520946528721807</v>
      </c>
      <c r="AI464" s="1">
        <f t="shared" si="118"/>
        <v>8.7835473364020561E-2</v>
      </c>
      <c r="AJ464" s="1">
        <f t="shared" si="110"/>
        <v>0.11981142706885545</v>
      </c>
      <c r="AK464" s="1">
        <f t="shared" si="119"/>
        <v>5.0887972333998499E-2</v>
      </c>
      <c r="AL464" s="1" t="b">
        <f t="shared" si="120"/>
        <v>0</v>
      </c>
      <c r="AM464" s="1">
        <f t="shared" si="121"/>
        <v>1.7905325205434182</v>
      </c>
      <c r="AN464" s="1" t="b">
        <f t="shared" si="122"/>
        <v>0</v>
      </c>
      <c r="AO464" s="1">
        <v>9.4879999999999995</v>
      </c>
    </row>
    <row r="465" spans="1:41">
      <c r="A465" s="7">
        <v>462</v>
      </c>
      <c r="B465" s="9" t="s">
        <v>72</v>
      </c>
      <c r="C465" s="7" t="s">
        <v>73</v>
      </c>
      <c r="D465" s="9" t="s">
        <v>72</v>
      </c>
      <c r="E465" s="9" t="s">
        <v>73</v>
      </c>
      <c r="F465" s="2" t="b">
        <f t="shared" si="108"/>
        <v>0</v>
      </c>
      <c r="G465" s="2" t="b">
        <f t="shared" si="109"/>
        <v>0</v>
      </c>
      <c r="H465" s="1" t="s">
        <v>285</v>
      </c>
      <c r="J465" s="2" t="s">
        <v>184</v>
      </c>
      <c r="M465" s="1">
        <f>PRODUCT(SUM(PRODUCT(R465,overview!$J$9),PRODUCT(W465,overview!$K$9),PRODUCT(AB465,overview!$L$9)),1/SUM(overview!$J$9:$L$9))</f>
        <v>0.33300000000000002</v>
      </c>
      <c r="N465" s="1">
        <f>PRODUCT(SUM(PRODUCT(S465,overview!$J$9),PRODUCT(X465,overview!$K$9),PRODUCT(AC465,overview!$L$9)),1/SUM(overview!$J$9:$L$9))</f>
        <v>2.6669999999999998</v>
      </c>
      <c r="O465" s="1">
        <f t="shared" si="112"/>
        <v>7</v>
      </c>
      <c r="P465" s="1">
        <f t="shared" si="113"/>
        <v>0</v>
      </c>
      <c r="Q465" s="1">
        <f t="shared" si="116"/>
        <v>0</v>
      </c>
      <c r="R465" s="1">
        <v>0.33300000000000002</v>
      </c>
      <c r="S465" s="1">
        <v>2.6669999999999998</v>
      </c>
      <c r="T465" s="1">
        <v>4</v>
      </c>
      <c r="U465" s="1">
        <v>0</v>
      </c>
      <c r="V465" s="1">
        <f t="shared" si="114"/>
        <v>0</v>
      </c>
      <c r="W465" s="1">
        <v>0.33300000000000002</v>
      </c>
      <c r="X465" s="1">
        <v>2.6669999999999998</v>
      </c>
      <c r="Y465" s="1">
        <v>3</v>
      </c>
      <c r="Z465" s="1">
        <v>0</v>
      </c>
      <c r="AA465" s="1">
        <f t="shared" si="115"/>
        <v>0</v>
      </c>
      <c r="AB465" s="1">
        <v>0.33300000000000002</v>
      </c>
      <c r="AC465" s="1">
        <v>2.6669999999999998</v>
      </c>
      <c r="AD465" s="1">
        <v>0</v>
      </c>
      <c r="AE465" s="1">
        <v>0</v>
      </c>
      <c r="AF465" s="1" t="e">
        <f t="shared" si="111"/>
        <v>#DIV/0!</v>
      </c>
      <c r="AH465" s="1">
        <f t="shared" si="117"/>
        <v>0.14750080776811245</v>
      </c>
      <c r="AI465" s="1">
        <f t="shared" si="118"/>
        <v>0.10328579117578902</v>
      </c>
      <c r="AJ465" s="1">
        <f t="shared" si="110"/>
        <v>6.3735929418923032E-2</v>
      </c>
      <c r="AK465" s="1">
        <f t="shared" si="119"/>
        <v>0.54341573633536944</v>
      </c>
      <c r="AL465" s="1" t="b">
        <f t="shared" si="120"/>
        <v>0</v>
      </c>
      <c r="AM465" s="1">
        <f t="shared" si="121"/>
        <v>1.5004984422755854</v>
      </c>
      <c r="AN465" s="1" t="b">
        <f t="shared" si="122"/>
        <v>0</v>
      </c>
      <c r="AO465" s="1">
        <v>9.4879999999999995</v>
      </c>
    </row>
    <row r="466" spans="1:41">
      <c r="A466" s="7">
        <v>463</v>
      </c>
      <c r="B466" s="9" t="s">
        <v>47</v>
      </c>
      <c r="C466" s="7" t="s">
        <v>48</v>
      </c>
      <c r="D466" s="9" t="s">
        <v>47</v>
      </c>
      <c r="E466" s="9" t="s">
        <v>48</v>
      </c>
      <c r="F466" s="2" t="b">
        <f t="shared" si="108"/>
        <v>0</v>
      </c>
      <c r="G466" s="2" t="b">
        <f t="shared" si="109"/>
        <v>0</v>
      </c>
      <c r="H466" s="1" t="s">
        <v>285</v>
      </c>
      <c r="M466" s="1">
        <f>PRODUCT(SUM(PRODUCT(R466,overview!$J$9),PRODUCT(W466,overview!$K$9),PRODUCT(AB466,overview!$L$9)),1/SUM(overview!$J$9:$L$9))</f>
        <v>0.87934146341463415</v>
      </c>
      <c r="N466" s="1">
        <f>PRODUCT(SUM(PRODUCT(S466,overview!$J$9),PRODUCT(X466,overview!$K$9),PRODUCT(AC466,overview!$L$9)),1/SUM(overview!$J$9:$L$9))</f>
        <v>2.1206585365853661</v>
      </c>
      <c r="O466" s="1">
        <f t="shared" si="112"/>
        <v>18</v>
      </c>
      <c r="P466" s="1">
        <f t="shared" si="113"/>
        <v>4</v>
      </c>
      <c r="Q466" s="1">
        <f t="shared" si="116"/>
        <v>9.2145534380459096E-2</v>
      </c>
      <c r="R466" s="1">
        <v>0.83699999999999997</v>
      </c>
      <c r="S466" s="1">
        <v>2.1629999999999998</v>
      </c>
      <c r="T466" s="1">
        <v>8</v>
      </c>
      <c r="U466" s="1">
        <v>2</v>
      </c>
      <c r="V466" s="1">
        <f t="shared" si="114"/>
        <v>9.6740638002773924E-2</v>
      </c>
      <c r="W466" s="1">
        <v>0.90300000000000002</v>
      </c>
      <c r="X466" s="1">
        <v>2.097</v>
      </c>
      <c r="Y466" s="1">
        <v>10</v>
      </c>
      <c r="Z466" s="1">
        <v>2</v>
      </c>
      <c r="AA466" s="1">
        <f t="shared" si="115"/>
        <v>8.6123032904148786E-2</v>
      </c>
      <c r="AB466" s="1">
        <v>0.85699999999999998</v>
      </c>
      <c r="AC466" s="1">
        <v>2.1429999999999998</v>
      </c>
      <c r="AD466" s="1">
        <v>0</v>
      </c>
      <c r="AE466" s="1">
        <v>0</v>
      </c>
      <c r="AF466" s="1" t="e">
        <f t="shared" si="111"/>
        <v>#DIV/0!</v>
      </c>
      <c r="AH466" s="1">
        <f t="shared" si="117"/>
        <v>0.19829087501900933</v>
      </c>
      <c r="AI466" s="1">
        <f t="shared" si="118"/>
        <v>0.1077908429339097</v>
      </c>
      <c r="AJ466" s="1">
        <f t="shared" si="110"/>
        <v>0.19173592414842563</v>
      </c>
      <c r="AK466" s="1">
        <f t="shared" si="119"/>
        <v>0.89268642432266876</v>
      </c>
      <c r="AL466" s="1" t="b">
        <f t="shared" si="120"/>
        <v>0</v>
      </c>
      <c r="AM466" s="1">
        <f t="shared" si="121"/>
        <v>1.2581619152755059</v>
      </c>
      <c r="AN466" s="1" t="b">
        <f t="shared" si="122"/>
        <v>0</v>
      </c>
      <c r="AO466" s="1">
        <v>9.4879999999999995</v>
      </c>
    </row>
    <row r="467" spans="1:41">
      <c r="A467" s="7">
        <v>464</v>
      </c>
      <c r="B467" s="9" t="s">
        <v>85</v>
      </c>
      <c r="C467" s="7" t="s">
        <v>86</v>
      </c>
      <c r="D467" s="9" t="s">
        <v>85</v>
      </c>
      <c r="E467" s="9" t="s">
        <v>86</v>
      </c>
      <c r="F467" s="2" t="b">
        <f t="shared" si="108"/>
        <v>0</v>
      </c>
      <c r="G467" s="2" t="b">
        <f t="shared" si="109"/>
        <v>0</v>
      </c>
      <c r="H467" s="1" t="s">
        <v>285</v>
      </c>
      <c r="M467" s="1">
        <f>PRODUCT(SUM(PRODUCT(R467,overview!$J$9),PRODUCT(W467,overview!$K$9),PRODUCT(AB467,overview!$L$9)),1/SUM(overview!$J$9:$L$9))</f>
        <v>0</v>
      </c>
      <c r="N467" s="1">
        <f>PRODUCT(SUM(PRODUCT(S467,overview!$J$9),PRODUCT(X467,overview!$K$9),PRODUCT(AC467,overview!$L$9)),1/SUM(overview!$J$9:$L$9))</f>
        <v>3</v>
      </c>
      <c r="O467" s="1">
        <f t="shared" si="112"/>
        <v>0</v>
      </c>
      <c r="P467" s="1">
        <f t="shared" si="113"/>
        <v>0</v>
      </c>
      <c r="Q467" s="1" t="e">
        <f t="shared" si="116"/>
        <v>#DIV/0!</v>
      </c>
      <c r="R467" s="1">
        <v>0</v>
      </c>
      <c r="S467" s="1">
        <v>3</v>
      </c>
      <c r="T467" s="1">
        <v>0</v>
      </c>
      <c r="U467" s="1">
        <v>0</v>
      </c>
      <c r="V467" s="1" t="e">
        <f t="shared" si="114"/>
        <v>#DIV/0!</v>
      </c>
      <c r="W467" s="1">
        <v>0</v>
      </c>
      <c r="X467" s="1">
        <v>3</v>
      </c>
      <c r="Y467" s="1">
        <v>0</v>
      </c>
      <c r="Z467" s="1">
        <v>0</v>
      </c>
      <c r="AA467" s="1" t="e">
        <f t="shared" si="115"/>
        <v>#DIV/0!</v>
      </c>
      <c r="AB467" s="1">
        <v>0</v>
      </c>
      <c r="AC467" s="1">
        <v>3</v>
      </c>
      <c r="AD467" s="1">
        <v>0</v>
      </c>
      <c r="AE467" s="1">
        <v>0</v>
      </c>
      <c r="AF467" s="1" t="e">
        <f t="shared" si="111"/>
        <v>#DIV/0!</v>
      </c>
      <c r="AH467" s="1">
        <f t="shared" si="117"/>
        <v>0.18222569837619512</v>
      </c>
      <c r="AI467" s="1">
        <f t="shared" si="118"/>
        <v>0.11663258697597925</v>
      </c>
      <c r="AJ467" s="1">
        <f t="shared" ref="AJ467:AJ498" si="123">(SUM(AE463:AE473)*SUM(AB463:AB473))/(SUM(AD463:AD473)*SUM(AC463:AC473))</f>
        <v>0.21463766374233864</v>
      </c>
      <c r="AK467" s="1">
        <f t="shared" si="119"/>
        <v>1.1570540786125394</v>
      </c>
      <c r="AL467" s="1" t="b">
        <f t="shared" si="120"/>
        <v>0</v>
      </c>
      <c r="AM467" s="1">
        <f t="shared" si="121"/>
        <v>1.2464904657395073</v>
      </c>
      <c r="AN467" s="1" t="b">
        <f t="shared" si="122"/>
        <v>0</v>
      </c>
      <c r="AO467" s="1">
        <v>9.4879999999999995</v>
      </c>
    </row>
    <row r="468" spans="1:41">
      <c r="A468" s="7">
        <v>465</v>
      </c>
      <c r="B468" s="9" t="s">
        <v>72</v>
      </c>
      <c r="C468" s="7" t="s">
        <v>73</v>
      </c>
      <c r="D468" s="9" t="s">
        <v>72</v>
      </c>
      <c r="E468" s="9" t="s">
        <v>73</v>
      </c>
      <c r="F468" s="2" t="b">
        <f t="shared" si="108"/>
        <v>0</v>
      </c>
      <c r="G468" s="2" t="b">
        <f t="shared" si="109"/>
        <v>0</v>
      </c>
      <c r="H468" s="1" t="s">
        <v>285</v>
      </c>
      <c r="J468" s="2" t="s">
        <v>184</v>
      </c>
      <c r="M468" s="1">
        <f>PRODUCT(SUM(PRODUCT(R468,overview!$J$9),PRODUCT(W468,overview!$K$9),PRODUCT(AB468,overview!$L$9)),1/SUM(overview!$J$9:$L$9))</f>
        <v>0.33300000000000002</v>
      </c>
      <c r="N468" s="1">
        <f>PRODUCT(SUM(PRODUCT(S468,overview!$J$9),PRODUCT(X468,overview!$K$9),PRODUCT(AC468,overview!$L$9)),1/SUM(overview!$J$9:$L$9))</f>
        <v>2.6669999999999998</v>
      </c>
      <c r="O468" s="1">
        <f t="shared" si="112"/>
        <v>4</v>
      </c>
      <c r="P468" s="1">
        <f t="shared" si="113"/>
        <v>0</v>
      </c>
      <c r="Q468" s="1">
        <f t="shared" si="116"/>
        <v>0</v>
      </c>
      <c r="R468" s="1">
        <v>0.33300000000000002</v>
      </c>
      <c r="S468" s="1">
        <v>2.6669999999999998</v>
      </c>
      <c r="T468" s="1">
        <v>2</v>
      </c>
      <c r="U468" s="1">
        <v>0</v>
      </c>
      <c r="V468" s="1">
        <f t="shared" si="114"/>
        <v>0</v>
      </c>
      <c r="W468" s="1">
        <v>0.33300000000000002</v>
      </c>
      <c r="X468" s="1">
        <v>2.6669999999999998</v>
      </c>
      <c r="Y468" s="1">
        <v>2</v>
      </c>
      <c r="Z468" s="1">
        <v>0</v>
      </c>
      <c r="AA468" s="1">
        <f t="shared" si="115"/>
        <v>0</v>
      </c>
      <c r="AB468" s="1">
        <v>0.33300000000000002</v>
      </c>
      <c r="AC468" s="1">
        <v>2.6669999999999998</v>
      </c>
      <c r="AD468" s="1">
        <v>0</v>
      </c>
      <c r="AE468" s="1">
        <v>0</v>
      </c>
      <c r="AF468" s="1" t="e">
        <f t="shared" si="111"/>
        <v>#DIV/0!</v>
      </c>
      <c r="AH468" s="1">
        <f t="shared" si="117"/>
        <v>0.14750742983987908</v>
      </c>
      <c r="AI468" s="1">
        <f t="shared" si="118"/>
        <v>8.8907929387749968E-2</v>
      </c>
      <c r="AJ468" s="1">
        <f t="shared" si="123"/>
        <v>0.21463766374233861</v>
      </c>
      <c r="AK468" s="1">
        <f t="shared" si="119"/>
        <v>2.0777775313228535</v>
      </c>
      <c r="AL468" s="1" t="b">
        <f t="shared" si="120"/>
        <v>0</v>
      </c>
      <c r="AM468" s="1">
        <f t="shared" si="121"/>
        <v>1.6839652986155935</v>
      </c>
      <c r="AN468" s="1" t="b">
        <f t="shared" si="122"/>
        <v>0</v>
      </c>
      <c r="AO468" s="1">
        <v>9.4879999999999995</v>
      </c>
    </row>
    <row r="469" spans="1:41">
      <c r="A469" s="7">
        <v>466</v>
      </c>
      <c r="B469" s="9" t="s">
        <v>45</v>
      </c>
      <c r="C469" s="7" t="s">
        <v>46</v>
      </c>
      <c r="D469" s="9" t="s">
        <v>30</v>
      </c>
      <c r="E469" s="9" t="s">
        <v>31</v>
      </c>
      <c r="F469" s="2" t="b">
        <f t="shared" si="108"/>
        <v>0</v>
      </c>
      <c r="G469" s="2" t="b">
        <f t="shared" si="109"/>
        <v>0</v>
      </c>
      <c r="H469" s="1" t="s">
        <v>285</v>
      </c>
      <c r="M469" s="1">
        <f>PRODUCT(SUM(PRODUCT(R469,overview!$J$9),PRODUCT(W469,overview!$K$9),PRODUCT(AB469,overview!$L$9)),1/SUM(overview!$J$9:$L$9))</f>
        <v>1.0154634146341464</v>
      </c>
      <c r="N469" s="1">
        <f>PRODUCT(SUM(PRODUCT(S469,overview!$J$9),PRODUCT(X469,overview!$K$9),PRODUCT(AC469,overview!$L$9)),1/SUM(overview!$J$9:$L$9))</f>
        <v>1.9845365853658536</v>
      </c>
      <c r="O469" s="1">
        <f t="shared" si="112"/>
        <v>13</v>
      </c>
      <c r="P469" s="1">
        <f t="shared" si="113"/>
        <v>5</v>
      </c>
      <c r="Q469" s="1">
        <f t="shared" si="116"/>
        <v>0.1968030494687821</v>
      </c>
      <c r="R469" s="1">
        <v>1.01</v>
      </c>
      <c r="S469" s="1">
        <v>1.99</v>
      </c>
      <c r="T469" s="1">
        <v>6</v>
      </c>
      <c r="U469" s="1">
        <v>0</v>
      </c>
      <c r="V469" s="1">
        <f t="shared" si="114"/>
        <v>0</v>
      </c>
      <c r="W469" s="1">
        <v>1.0189999999999999</v>
      </c>
      <c r="X469" s="1">
        <v>1.9810000000000001</v>
      </c>
      <c r="Y469" s="1">
        <v>7</v>
      </c>
      <c r="Z469" s="1">
        <v>4</v>
      </c>
      <c r="AA469" s="1">
        <f t="shared" si="115"/>
        <v>0.29393524194129944</v>
      </c>
      <c r="AB469" s="1">
        <v>1</v>
      </c>
      <c r="AC469" s="1">
        <v>2</v>
      </c>
      <c r="AD469" s="1">
        <v>0</v>
      </c>
      <c r="AE469" s="1">
        <v>1</v>
      </c>
      <c r="AF469" s="1" t="e">
        <f t="shared" si="111"/>
        <v>#DIV/0!</v>
      </c>
      <c r="AH469" s="1">
        <f t="shared" si="117"/>
        <v>0.18144939581058173</v>
      </c>
      <c r="AI469" s="1">
        <f t="shared" si="118"/>
        <v>8.6279228331929567E-2</v>
      </c>
      <c r="AJ469" s="1">
        <f t="shared" si="123"/>
        <v>0.15928796899348702</v>
      </c>
      <c r="AK469" s="1">
        <f t="shared" si="119"/>
        <v>2.5357586425034353</v>
      </c>
      <c r="AL469" s="1" t="b">
        <f t="shared" si="120"/>
        <v>0</v>
      </c>
      <c r="AM469" s="1">
        <f t="shared" si="121"/>
        <v>2.2509406393145515</v>
      </c>
      <c r="AN469" s="1" t="b">
        <f t="shared" si="122"/>
        <v>0</v>
      </c>
      <c r="AO469" s="1">
        <v>9.4879999999999995</v>
      </c>
    </row>
    <row r="470" spans="1:41">
      <c r="A470" s="7">
        <v>467</v>
      </c>
      <c r="B470" s="9" t="s">
        <v>45</v>
      </c>
      <c r="C470" s="7" t="s">
        <v>46</v>
      </c>
      <c r="D470" s="9" t="s">
        <v>45</v>
      </c>
      <c r="E470" s="9" t="s">
        <v>46</v>
      </c>
      <c r="F470" s="2" t="b">
        <f t="shared" si="108"/>
        <v>0</v>
      </c>
      <c r="G470" s="2" t="b">
        <f t="shared" si="109"/>
        <v>0</v>
      </c>
      <c r="H470" s="1" t="s">
        <v>285</v>
      </c>
      <c r="M470" s="1">
        <f>PRODUCT(SUM(PRODUCT(R470,overview!$J$9),PRODUCT(W470,overview!$K$9),PRODUCT(AB470,overview!$L$9)),1/SUM(overview!$J$9:$L$9))</f>
        <v>0.97824390243902437</v>
      </c>
      <c r="N470" s="1">
        <f>PRODUCT(SUM(PRODUCT(S470,overview!$J$9),PRODUCT(X470,overview!$K$9),PRODUCT(AC470,overview!$L$9)),1/SUM(overview!$J$9:$L$9))</f>
        <v>2.0217560975609756</v>
      </c>
      <c r="O470" s="1">
        <f t="shared" si="112"/>
        <v>7</v>
      </c>
      <c r="P470" s="1">
        <f t="shared" si="113"/>
        <v>18</v>
      </c>
      <c r="Q470" s="1">
        <f t="shared" si="116"/>
        <v>1.2442076092126759</v>
      </c>
      <c r="R470" s="1">
        <v>1.0049999999999999</v>
      </c>
      <c r="S470" s="1">
        <v>1.9950000000000001</v>
      </c>
      <c r="T470" s="1">
        <v>5</v>
      </c>
      <c r="U470" s="1">
        <v>6</v>
      </c>
      <c r="V470" s="1">
        <f t="shared" si="114"/>
        <v>0.60451127819548878</v>
      </c>
      <c r="W470" s="1">
        <v>0.96299999999999997</v>
      </c>
      <c r="X470" s="1">
        <v>2.0369999999999999</v>
      </c>
      <c r="Y470" s="1">
        <v>2</v>
      </c>
      <c r="Z470" s="1">
        <v>12</v>
      </c>
      <c r="AA470" s="1">
        <f t="shared" si="115"/>
        <v>2.8365243004418264</v>
      </c>
      <c r="AB470" s="1">
        <v>1</v>
      </c>
      <c r="AC470" s="1">
        <v>2</v>
      </c>
      <c r="AD470" s="1">
        <v>0</v>
      </c>
      <c r="AE470" s="1">
        <v>0</v>
      </c>
      <c r="AF470" s="1" t="e">
        <f t="shared" si="111"/>
        <v>#DIV/0!</v>
      </c>
      <c r="AH470" s="1">
        <f t="shared" si="117"/>
        <v>0.18515790714117367</v>
      </c>
      <c r="AI470" s="1">
        <f t="shared" si="118"/>
        <v>8.9254374136478853E-2</v>
      </c>
      <c r="AJ470" s="1">
        <f t="shared" si="123"/>
        <v>0.15928796899348702</v>
      </c>
      <c r="AK470" s="1">
        <f t="shared" si="119"/>
        <v>3.7672875900899956</v>
      </c>
      <c r="AL470" s="1" t="b">
        <f t="shared" si="120"/>
        <v>0</v>
      </c>
      <c r="AM470" s="1">
        <f t="shared" si="121"/>
        <v>3.1926104560147723</v>
      </c>
      <c r="AN470" s="1" t="b">
        <f t="shared" si="122"/>
        <v>0</v>
      </c>
      <c r="AO470" s="1">
        <v>9.4879999999999995</v>
      </c>
    </row>
    <row r="471" spans="1:41">
      <c r="A471" s="7">
        <v>468</v>
      </c>
      <c r="B471" s="9" t="s">
        <v>36</v>
      </c>
      <c r="C471" s="7" t="s">
        <v>37</v>
      </c>
      <c r="D471" s="9" t="s">
        <v>67</v>
      </c>
      <c r="E471" s="9" t="s">
        <v>37</v>
      </c>
      <c r="F471" s="2" t="b">
        <f t="shared" si="108"/>
        <v>0</v>
      </c>
      <c r="G471" s="2" t="b">
        <f t="shared" si="109"/>
        <v>1</v>
      </c>
      <c r="H471" s="1" t="s">
        <v>285</v>
      </c>
      <c r="M471" s="1">
        <f>PRODUCT(SUM(PRODUCT(R471,overview!$J$9),PRODUCT(W471,overview!$K$9),PRODUCT(AB471,overview!$L$9)),1/SUM(overview!$J$9:$L$9))</f>
        <v>0.91897560975609749</v>
      </c>
      <c r="N471" s="1">
        <f>PRODUCT(SUM(PRODUCT(S471,overview!$J$9),PRODUCT(X471,overview!$K$9),PRODUCT(AC471,overview!$L$9)),1/SUM(overview!$J$9:$L$9))</f>
        <v>2.0810243902439027</v>
      </c>
      <c r="O471" s="1">
        <f t="shared" si="112"/>
        <v>14</v>
      </c>
      <c r="P471" s="1">
        <f t="shared" si="113"/>
        <v>5</v>
      </c>
      <c r="Q471" s="1">
        <f t="shared" si="116"/>
        <v>0.15771346864148247</v>
      </c>
      <c r="R471" s="1">
        <v>0.96699999999999997</v>
      </c>
      <c r="S471" s="1">
        <v>2.0329999999999999</v>
      </c>
      <c r="T471" s="1">
        <v>5</v>
      </c>
      <c r="U471" s="1">
        <v>4</v>
      </c>
      <c r="V471" s="1">
        <f t="shared" si="114"/>
        <v>0.38052139695031978</v>
      </c>
      <c r="W471" s="1">
        <v>0.88300000000000001</v>
      </c>
      <c r="X471" s="1">
        <v>2.117</v>
      </c>
      <c r="Y471" s="1">
        <v>7</v>
      </c>
      <c r="Z471" s="1">
        <v>1</v>
      </c>
      <c r="AA471" s="1">
        <f t="shared" si="115"/>
        <v>5.9585667049058641E-2</v>
      </c>
      <c r="AB471" s="1">
        <v>1.1819999999999999</v>
      </c>
      <c r="AC471" s="1">
        <v>1.8180000000000001</v>
      </c>
      <c r="AD471" s="1">
        <v>2</v>
      </c>
      <c r="AE471" s="1">
        <v>0</v>
      </c>
      <c r="AF471" s="1">
        <f t="shared" si="111"/>
        <v>0</v>
      </c>
      <c r="AH471" s="1">
        <f t="shared" si="117"/>
        <v>0.21663520878841216</v>
      </c>
      <c r="AI471" s="1">
        <f t="shared" si="118"/>
        <v>7.7526577849549166E-2</v>
      </c>
      <c r="AJ471" s="1">
        <f t="shared" si="123"/>
        <v>0.19301505927587312</v>
      </c>
      <c r="AK471" s="1">
        <f t="shared" si="119"/>
        <v>4.530180011140386</v>
      </c>
      <c r="AL471" s="1" t="b">
        <f t="shared" si="120"/>
        <v>0</v>
      </c>
      <c r="AM471" s="1">
        <f t="shared" si="121"/>
        <v>3.9094640657041371</v>
      </c>
      <c r="AN471" s="1" t="b">
        <f t="shared" si="122"/>
        <v>0</v>
      </c>
      <c r="AO471" s="1">
        <v>9.4879999999999995</v>
      </c>
    </row>
    <row r="472" spans="1:41">
      <c r="A472" s="7">
        <v>469</v>
      </c>
      <c r="B472" s="9" t="s">
        <v>83</v>
      </c>
      <c r="C472" s="7" t="s">
        <v>61</v>
      </c>
      <c r="D472" s="9" t="s">
        <v>30</v>
      </c>
      <c r="E472" s="9" t="s">
        <v>31</v>
      </c>
      <c r="F472" s="2" t="b">
        <f t="shared" si="108"/>
        <v>0</v>
      </c>
      <c r="G472" s="2" t="b">
        <f t="shared" si="109"/>
        <v>0</v>
      </c>
      <c r="H472" s="1" t="s">
        <v>275</v>
      </c>
      <c r="M472" s="1">
        <f>PRODUCT(SUM(PRODUCT(R472,overview!$J$9),PRODUCT(W472,overview!$K$9),PRODUCT(AB472,overview!$L$9)),1/SUM(overview!$J$9:$L$9))</f>
        <v>1.0057073170731707</v>
      </c>
      <c r="N472" s="1">
        <f>PRODUCT(SUM(PRODUCT(S472,overview!$J$9),PRODUCT(X472,overview!$K$9),PRODUCT(AC472,overview!$L$9)),1/SUM(overview!$J$9:$L$9))</f>
        <v>1.9942926829268295</v>
      </c>
      <c r="O472" s="1">
        <f t="shared" si="112"/>
        <v>14</v>
      </c>
      <c r="P472" s="1">
        <f t="shared" si="113"/>
        <v>8</v>
      </c>
      <c r="Q472" s="1">
        <f t="shared" si="116"/>
        <v>0.28816727875016152</v>
      </c>
      <c r="R472" s="1">
        <v>1</v>
      </c>
      <c r="S472" s="1">
        <v>2</v>
      </c>
      <c r="T472" s="1">
        <v>8</v>
      </c>
      <c r="U472" s="1">
        <v>1</v>
      </c>
      <c r="V472" s="1">
        <f t="shared" si="114"/>
        <v>6.25E-2</v>
      </c>
      <c r="W472" s="1">
        <v>1.0089999999999999</v>
      </c>
      <c r="X472" s="1">
        <v>1.9910000000000001</v>
      </c>
      <c r="Y472" s="1">
        <v>6</v>
      </c>
      <c r="Z472" s="1">
        <v>6</v>
      </c>
      <c r="AA472" s="1">
        <f t="shared" si="115"/>
        <v>0.50678051230537413</v>
      </c>
      <c r="AB472" s="1">
        <v>1</v>
      </c>
      <c r="AC472" s="1">
        <v>2</v>
      </c>
      <c r="AD472" s="1">
        <v>0</v>
      </c>
      <c r="AE472" s="1">
        <v>1</v>
      </c>
      <c r="AF472" s="1" t="e">
        <f t="shared" si="111"/>
        <v>#DIV/0!</v>
      </c>
      <c r="AH472" s="1">
        <f t="shared" si="117"/>
        <v>0.21663520878841216</v>
      </c>
      <c r="AI472" s="1">
        <f t="shared" si="118"/>
        <v>8.3932011265098694E-2</v>
      </c>
      <c r="AJ472" s="1">
        <f t="shared" si="123"/>
        <v>0.26614974557790161</v>
      </c>
      <c r="AK472" s="1">
        <f t="shared" si="119"/>
        <v>4.9070093736888261</v>
      </c>
      <c r="AL472" s="1" t="b">
        <f t="shared" si="120"/>
        <v>0</v>
      </c>
      <c r="AM472" s="1">
        <f t="shared" si="121"/>
        <v>3.674674787951012</v>
      </c>
      <c r="AN472" s="1" t="b">
        <f t="shared" si="122"/>
        <v>0</v>
      </c>
      <c r="AO472" s="1">
        <v>9.4879999999999995</v>
      </c>
    </row>
    <row r="473" spans="1:41">
      <c r="A473" s="7">
        <v>470</v>
      </c>
      <c r="B473" s="9" t="s">
        <v>79</v>
      </c>
      <c r="C473" s="7" t="s">
        <v>48</v>
      </c>
      <c r="D473" s="9" t="s">
        <v>47</v>
      </c>
      <c r="E473" s="9" t="s">
        <v>48</v>
      </c>
      <c r="F473" s="2" t="b">
        <f t="shared" si="108"/>
        <v>0</v>
      </c>
      <c r="G473" s="2" t="b">
        <f t="shared" si="109"/>
        <v>1</v>
      </c>
      <c r="H473" s="1" t="s">
        <v>275</v>
      </c>
      <c r="M473" s="1">
        <f>PRODUCT(SUM(PRODUCT(R473,overview!$J$9),PRODUCT(W473,overview!$K$9),PRODUCT(AB473,overview!$L$9)),1/SUM(overview!$J$9:$L$9))</f>
        <v>1.0070000000000001</v>
      </c>
      <c r="N473" s="1">
        <f>PRODUCT(SUM(PRODUCT(S473,overview!$J$9),PRODUCT(X473,overview!$K$9),PRODUCT(AC473,overview!$L$9)),1/SUM(overview!$J$9:$L$9))</f>
        <v>1.9929999999999999</v>
      </c>
      <c r="O473" s="1">
        <f t="shared" si="112"/>
        <v>25.5</v>
      </c>
      <c r="P473" s="1">
        <f t="shared" si="113"/>
        <v>8.5</v>
      </c>
      <c r="Q473" s="1">
        <f t="shared" si="116"/>
        <v>0.16842281317946145</v>
      </c>
      <c r="R473" s="1">
        <v>1.1060000000000001</v>
      </c>
      <c r="S473" s="1">
        <v>1.8939999999999999</v>
      </c>
      <c r="T473" s="1">
        <v>9</v>
      </c>
      <c r="U473" s="1">
        <v>3</v>
      </c>
      <c r="V473" s="1">
        <f t="shared" si="114"/>
        <v>0.19464977120732138</v>
      </c>
      <c r="W473" s="1">
        <v>0.95399999999999996</v>
      </c>
      <c r="X473" s="1">
        <v>2.0459999999999998</v>
      </c>
      <c r="Y473" s="1">
        <v>15.5</v>
      </c>
      <c r="Z473" s="1">
        <v>5.5</v>
      </c>
      <c r="AA473" s="1">
        <f t="shared" si="115"/>
        <v>0.16545265348595217</v>
      </c>
      <c r="AB473" s="1">
        <v>0.999</v>
      </c>
      <c r="AC473" s="1">
        <v>2.0009999999999999</v>
      </c>
      <c r="AD473" s="1">
        <v>1</v>
      </c>
      <c r="AE473" s="1">
        <v>0</v>
      </c>
      <c r="AF473" s="1">
        <f t="shared" si="111"/>
        <v>0</v>
      </c>
      <c r="AH473" s="1">
        <f t="shared" si="117"/>
        <v>0.22861748789221034</v>
      </c>
      <c r="AI473" s="1">
        <f t="shared" si="118"/>
        <v>0.10417946852641205</v>
      </c>
      <c r="AJ473" s="1">
        <f t="shared" si="123"/>
        <v>0.29566300062253587</v>
      </c>
      <c r="AK473" s="1">
        <f t="shared" si="119"/>
        <v>7.544560448504523</v>
      </c>
      <c r="AL473" s="1" t="b">
        <f t="shared" si="120"/>
        <v>0</v>
      </c>
      <c r="AM473" s="1">
        <f t="shared" si="121"/>
        <v>3.6261466659342023</v>
      </c>
      <c r="AN473" s="1" t="b">
        <f t="shared" si="122"/>
        <v>0</v>
      </c>
      <c r="AO473" s="1">
        <v>9.4879999999999995</v>
      </c>
    </row>
    <row r="474" spans="1:41">
      <c r="A474" s="7">
        <v>471</v>
      </c>
      <c r="B474" s="9" t="s">
        <v>98</v>
      </c>
      <c r="C474" s="7" t="s">
        <v>50</v>
      </c>
      <c r="D474" s="9" t="s">
        <v>98</v>
      </c>
      <c r="E474" s="9" t="s">
        <v>50</v>
      </c>
      <c r="F474" s="2" t="b">
        <f t="shared" si="108"/>
        <v>0</v>
      </c>
      <c r="G474" s="2" t="b">
        <f t="shared" si="109"/>
        <v>0</v>
      </c>
      <c r="H474" s="1" t="s">
        <v>275</v>
      </c>
      <c r="M474" s="1">
        <f>PRODUCT(SUM(PRODUCT(R474,overview!$J$9),PRODUCT(W474,overview!$K$9),PRODUCT(AB474,overview!$L$9)),1/SUM(overview!$J$9:$L$9))</f>
        <v>0.33363414634146343</v>
      </c>
      <c r="N474" s="1">
        <f>PRODUCT(SUM(PRODUCT(S474,overview!$J$9),PRODUCT(X474,overview!$K$9),PRODUCT(AC474,overview!$L$9)),1/SUM(overview!$J$9:$L$9))</f>
        <v>2.6663658536585366</v>
      </c>
      <c r="O474" s="1">
        <f t="shared" si="112"/>
        <v>9</v>
      </c>
      <c r="P474" s="1">
        <f t="shared" si="113"/>
        <v>1</v>
      </c>
      <c r="Q474" s="1">
        <f t="shared" si="116"/>
        <v>1.3902991089441999E-2</v>
      </c>
      <c r="R474" s="1">
        <v>0.33300000000000002</v>
      </c>
      <c r="S474" s="1">
        <v>2.6669999999999998</v>
      </c>
      <c r="T474" s="1">
        <v>5</v>
      </c>
      <c r="U474" s="1">
        <v>0</v>
      </c>
      <c r="V474" s="1">
        <f t="shared" si="114"/>
        <v>0</v>
      </c>
      <c r="W474" s="1">
        <v>0.33400000000000002</v>
      </c>
      <c r="X474" s="1">
        <v>2.6659999999999999</v>
      </c>
      <c r="Y474" s="1">
        <v>4</v>
      </c>
      <c r="Z474" s="1">
        <v>1</v>
      </c>
      <c r="AA474" s="1">
        <f t="shared" si="115"/>
        <v>3.1320330082520637E-2</v>
      </c>
      <c r="AB474" s="1">
        <v>0.33300000000000002</v>
      </c>
      <c r="AC474" s="1">
        <v>2.6669999999999998</v>
      </c>
      <c r="AD474" s="1">
        <v>0</v>
      </c>
      <c r="AE474" s="1">
        <v>0</v>
      </c>
      <c r="AF474" s="1" t="e">
        <f t="shared" si="111"/>
        <v>#DIV/0!</v>
      </c>
      <c r="AH474" s="1">
        <f t="shared" si="117"/>
        <v>0.19813345227175189</v>
      </c>
      <c r="AI474" s="1">
        <f t="shared" si="118"/>
        <v>0.10740115297268966</v>
      </c>
      <c r="AJ474" s="1">
        <f t="shared" si="123"/>
        <v>0.22174725046690189</v>
      </c>
      <c r="AK474" s="1">
        <f t="shared" si="119"/>
        <v>21.437196901514138</v>
      </c>
      <c r="AL474" s="1" t="b">
        <f t="shared" si="120"/>
        <v>1</v>
      </c>
      <c r="AM474" s="1">
        <f t="shared" si="121"/>
        <v>3.9695443840334441</v>
      </c>
      <c r="AN474" s="1" t="b">
        <f t="shared" si="122"/>
        <v>0</v>
      </c>
      <c r="AO474" s="1">
        <v>9.4879999999999995</v>
      </c>
    </row>
    <row r="475" spans="1:41">
      <c r="A475" s="7">
        <v>472</v>
      </c>
      <c r="B475" s="9" t="s">
        <v>84</v>
      </c>
      <c r="C475" s="7" t="s">
        <v>37</v>
      </c>
      <c r="D475" s="9" t="s">
        <v>67</v>
      </c>
      <c r="E475" s="9" t="s">
        <v>37</v>
      </c>
      <c r="F475" s="2" t="b">
        <f t="shared" si="108"/>
        <v>1</v>
      </c>
      <c r="G475" s="2" t="b">
        <f t="shared" si="109"/>
        <v>1</v>
      </c>
      <c r="H475" s="1" t="s">
        <v>275</v>
      </c>
      <c r="M475" s="1">
        <f>PRODUCT(SUM(PRODUCT(R475,overview!$J$9),PRODUCT(W475,overview!$K$9),PRODUCT(AB475,overview!$L$9)),1/SUM(overview!$J$9:$L$9))</f>
        <v>0.92487804878048785</v>
      </c>
      <c r="N475" s="1">
        <f>PRODUCT(SUM(PRODUCT(S475,overview!$J$9),PRODUCT(X475,overview!$K$9),PRODUCT(AC475,overview!$L$9)),1/SUM(overview!$J$9:$L$9))</f>
        <v>2.0751219512195127</v>
      </c>
      <c r="O475" s="1">
        <f t="shared" si="112"/>
        <v>14.5</v>
      </c>
      <c r="P475" s="1">
        <f t="shared" si="113"/>
        <v>6.5</v>
      </c>
      <c r="Q475" s="1">
        <f t="shared" si="116"/>
        <v>0.19979572977967994</v>
      </c>
      <c r="R475" s="1">
        <v>1.143</v>
      </c>
      <c r="S475" s="1">
        <v>1.857</v>
      </c>
      <c r="T475" s="1">
        <v>8</v>
      </c>
      <c r="U475" s="1">
        <v>0</v>
      </c>
      <c r="V475" s="1">
        <f t="shared" si="114"/>
        <v>0</v>
      </c>
      <c r="W475" s="1">
        <v>0.80700000000000005</v>
      </c>
      <c r="X475" s="1">
        <v>2.1930000000000001</v>
      </c>
      <c r="Y475" s="1">
        <v>5.5</v>
      </c>
      <c r="Z475" s="1">
        <v>6.5</v>
      </c>
      <c r="AA475" s="1">
        <f t="shared" si="115"/>
        <v>0.43489615719437885</v>
      </c>
      <c r="AB475" s="1">
        <v>0.93600000000000005</v>
      </c>
      <c r="AC475" s="1">
        <v>2.0640000000000001</v>
      </c>
      <c r="AD475" s="1">
        <v>1</v>
      </c>
      <c r="AE475" s="1">
        <v>0</v>
      </c>
      <c r="AF475" s="1">
        <f t="shared" si="111"/>
        <v>0</v>
      </c>
      <c r="AH475" s="1">
        <f t="shared" si="117"/>
        <v>0.1501323526695981</v>
      </c>
      <c r="AI475" s="1">
        <f t="shared" si="118"/>
        <v>7.0168787368986407E-2</v>
      </c>
      <c r="AJ475" s="1">
        <f t="shared" si="123"/>
        <v>0.28441158348736911</v>
      </c>
      <c r="AK475" s="1">
        <f t="shared" si="119"/>
        <v>43.67016131643144</v>
      </c>
      <c r="AL475" s="1" t="b">
        <f t="shared" si="120"/>
        <v>1</v>
      </c>
      <c r="AM475" s="1">
        <f t="shared" si="121"/>
        <v>4.3847891864921058</v>
      </c>
      <c r="AN475" s="1" t="b">
        <f t="shared" si="122"/>
        <v>0</v>
      </c>
      <c r="AO475" s="1">
        <v>9.4879999999999995</v>
      </c>
    </row>
    <row r="476" spans="1:41">
      <c r="A476" s="7">
        <v>473</v>
      </c>
      <c r="B476" s="9" t="s">
        <v>51</v>
      </c>
      <c r="C476" s="7" t="s">
        <v>52</v>
      </c>
      <c r="D476" s="9" t="s">
        <v>51</v>
      </c>
      <c r="E476" s="9" t="s">
        <v>52</v>
      </c>
      <c r="F476" s="2" t="b">
        <f t="shared" si="108"/>
        <v>0</v>
      </c>
      <c r="G476" s="2" t="b">
        <f t="shared" si="109"/>
        <v>0</v>
      </c>
      <c r="H476" s="1" t="s">
        <v>275</v>
      </c>
      <c r="M476" s="1">
        <f>PRODUCT(SUM(PRODUCT(R476,overview!$J$9),PRODUCT(W476,overview!$K$9),PRODUCT(AB476,overview!$L$9)),1/SUM(overview!$J$9:$L$9))</f>
        <v>0.33553658536585368</v>
      </c>
      <c r="N476" s="1">
        <f>PRODUCT(SUM(PRODUCT(S476,overview!$J$9),PRODUCT(X476,overview!$K$9),PRODUCT(AC476,overview!$L$9)),1/SUM(overview!$J$9:$L$9))</f>
        <v>2.6644634146341462</v>
      </c>
      <c r="O476" s="1">
        <f t="shared" si="112"/>
        <v>7</v>
      </c>
      <c r="P476" s="1">
        <f t="shared" si="113"/>
        <v>2</v>
      </c>
      <c r="Q476" s="1">
        <f t="shared" si="116"/>
        <v>3.598007587279211E-2</v>
      </c>
      <c r="R476" s="1">
        <v>0.33300000000000002</v>
      </c>
      <c r="S476" s="1">
        <v>2.6669999999999998</v>
      </c>
      <c r="T476" s="1">
        <v>2</v>
      </c>
      <c r="U476" s="1">
        <v>0</v>
      </c>
      <c r="V476" s="1">
        <f t="shared" si="114"/>
        <v>0</v>
      </c>
      <c r="W476" s="1">
        <v>0.33700000000000002</v>
      </c>
      <c r="X476" s="1">
        <v>2.6629999999999998</v>
      </c>
      <c r="Y476" s="1">
        <v>5</v>
      </c>
      <c r="Z476" s="1">
        <v>2</v>
      </c>
      <c r="AA476" s="1">
        <f t="shared" si="115"/>
        <v>5.0619601952684952E-2</v>
      </c>
      <c r="AB476" s="1">
        <v>0.33300000000000002</v>
      </c>
      <c r="AC476" s="1">
        <v>2.6669999999999998</v>
      </c>
      <c r="AD476" s="1">
        <v>0</v>
      </c>
      <c r="AE476" s="1">
        <v>0</v>
      </c>
      <c r="AF476" s="1" t="e">
        <f t="shared" si="111"/>
        <v>#DIV/0!</v>
      </c>
      <c r="AH476" s="1">
        <f t="shared" si="117"/>
        <v>0.20195938003765745</v>
      </c>
      <c r="AI476" s="1">
        <f t="shared" si="118"/>
        <v>5.3153676699147216E-2</v>
      </c>
      <c r="AJ476" s="1">
        <f t="shared" si="123"/>
        <v>0.69091205610143946</v>
      </c>
      <c r="AK476" s="1">
        <f t="shared" si="119"/>
        <v>99.226937353388038</v>
      </c>
      <c r="AL476" s="1" t="b">
        <f t="shared" si="120"/>
        <v>1</v>
      </c>
      <c r="AM476" s="1">
        <f t="shared" si="121"/>
        <v>5.9845908298622374</v>
      </c>
      <c r="AN476" s="1" t="b">
        <f t="shared" si="122"/>
        <v>0</v>
      </c>
      <c r="AO476" s="1">
        <v>9.4879999999999995</v>
      </c>
    </row>
    <row r="477" spans="1:41">
      <c r="A477" s="7">
        <v>474</v>
      </c>
      <c r="B477" s="9" t="s">
        <v>53</v>
      </c>
      <c r="C477" s="7" t="s">
        <v>33</v>
      </c>
      <c r="D477" s="9" t="s">
        <v>28</v>
      </c>
      <c r="E477" s="9" t="s">
        <v>29</v>
      </c>
      <c r="F477" s="2" t="b">
        <f t="shared" si="108"/>
        <v>1</v>
      </c>
      <c r="G477" s="2" t="b">
        <f t="shared" si="109"/>
        <v>1</v>
      </c>
      <c r="H477" s="1" t="s">
        <v>275</v>
      </c>
      <c r="M477" s="1">
        <f>PRODUCT(SUM(PRODUCT(R477,overview!$J$9),PRODUCT(W477,overview!$K$9),PRODUCT(AB477,overview!$L$9)),1/SUM(overview!$J$9:$L$9))</f>
        <v>0.90409756097560978</v>
      </c>
      <c r="N477" s="1">
        <f>PRODUCT(SUM(PRODUCT(S477,overview!$J$9),PRODUCT(X477,overview!$K$9),PRODUCT(AC477,overview!$L$9)),1/SUM(overview!$J$9:$L$9))</f>
        <v>2.0959024390243908</v>
      </c>
      <c r="O477" s="1">
        <f t="shared" si="112"/>
        <v>18</v>
      </c>
      <c r="P477" s="1">
        <f t="shared" si="113"/>
        <v>8</v>
      </c>
      <c r="Q477" s="1">
        <f t="shared" si="116"/>
        <v>0.19171748204006261</v>
      </c>
      <c r="R477" s="1">
        <v>1</v>
      </c>
      <c r="S477" s="1">
        <v>2</v>
      </c>
      <c r="T477" s="1">
        <v>10</v>
      </c>
      <c r="U477" s="1">
        <v>0</v>
      </c>
      <c r="V477" s="1">
        <f t="shared" si="114"/>
        <v>0</v>
      </c>
      <c r="W477" s="1">
        <v>0.85199999999999998</v>
      </c>
      <c r="X477" s="1">
        <v>2.1480000000000001</v>
      </c>
      <c r="Y477" s="1">
        <v>7</v>
      </c>
      <c r="Z477" s="1">
        <v>7</v>
      </c>
      <c r="AA477" s="1">
        <f t="shared" si="115"/>
        <v>0.3966480446927374</v>
      </c>
      <c r="AB477" s="1">
        <v>0.91600000000000004</v>
      </c>
      <c r="AC477" s="1">
        <v>2.0840000000000001</v>
      </c>
      <c r="AD477" s="1">
        <v>1</v>
      </c>
      <c r="AE477" s="1">
        <v>1</v>
      </c>
      <c r="AF477" s="1">
        <f t="shared" si="111"/>
        <v>0.43953934740882916</v>
      </c>
      <c r="AH477" s="1">
        <f t="shared" si="117"/>
        <v>0.2233274001643428</v>
      </c>
      <c r="AI477" s="1">
        <f t="shared" si="118"/>
        <v>7.0794379738523677E-2</v>
      </c>
      <c r="AJ477" s="1">
        <f t="shared" si="123"/>
        <v>0.79534896320073689</v>
      </c>
      <c r="AK477" s="1">
        <f t="shared" si="119"/>
        <v>181.54441531009596</v>
      </c>
      <c r="AL477" s="1" t="b">
        <f t="shared" si="120"/>
        <v>1</v>
      </c>
      <c r="AM477" s="1">
        <f t="shared" si="121"/>
        <v>9.424762147466895</v>
      </c>
      <c r="AN477" s="1" t="b">
        <f t="shared" si="122"/>
        <v>0</v>
      </c>
      <c r="AO477" s="1">
        <v>9.4879999999999995</v>
      </c>
    </row>
    <row r="478" spans="1:41">
      <c r="A478" s="7">
        <v>475</v>
      </c>
      <c r="B478" s="9" t="s">
        <v>102</v>
      </c>
      <c r="C478" s="7" t="s">
        <v>48</v>
      </c>
      <c r="D478" s="9" t="s">
        <v>85</v>
      </c>
      <c r="E478" s="9" t="s">
        <v>86</v>
      </c>
      <c r="F478" s="2" t="b">
        <f t="shared" si="108"/>
        <v>0</v>
      </c>
      <c r="G478" s="2" t="b">
        <f t="shared" si="109"/>
        <v>1</v>
      </c>
      <c r="H478" s="1" t="s">
        <v>275</v>
      </c>
      <c r="M478" s="1">
        <f>PRODUCT(SUM(PRODUCT(R478,overview!$J$9),PRODUCT(W478,overview!$K$9),PRODUCT(AB478,overview!$L$9)),1/SUM(overview!$J$9:$L$9))</f>
        <v>0.13170731707317074</v>
      </c>
      <c r="N478" s="1">
        <f>PRODUCT(SUM(PRODUCT(S478,overview!$J$9),PRODUCT(X478,overview!$K$9),PRODUCT(AC478,overview!$L$9)),1/SUM(overview!$J$9:$L$9))</f>
        <v>2.8682926829268292</v>
      </c>
      <c r="O478" s="1">
        <f t="shared" si="112"/>
        <v>3</v>
      </c>
      <c r="P478" s="1">
        <f t="shared" si="113"/>
        <v>2</v>
      </c>
      <c r="Q478" s="1">
        <f t="shared" si="116"/>
        <v>3.0612244897959186E-2</v>
      </c>
      <c r="R478" s="1">
        <v>0.371</v>
      </c>
      <c r="S478" s="1">
        <v>2.629</v>
      </c>
      <c r="T478" s="1">
        <v>3</v>
      </c>
      <c r="U478" s="1">
        <v>1</v>
      </c>
      <c r="V478" s="1">
        <f t="shared" si="114"/>
        <v>4.7039431976670466E-2</v>
      </c>
      <c r="W478" s="1">
        <v>0</v>
      </c>
      <c r="X478" s="1">
        <v>3</v>
      </c>
      <c r="Y478" s="1">
        <v>0</v>
      </c>
      <c r="Z478" s="1">
        <v>0</v>
      </c>
      <c r="AA478" s="1" t="e">
        <f t="shared" si="115"/>
        <v>#DIV/0!</v>
      </c>
      <c r="AB478" s="1">
        <v>0.20599999999999999</v>
      </c>
      <c r="AC478" s="1">
        <v>2.794</v>
      </c>
      <c r="AD478" s="1">
        <v>0</v>
      </c>
      <c r="AE478" s="1">
        <v>1</v>
      </c>
      <c r="AF478" s="1" t="e">
        <f t="shared" si="111"/>
        <v>#DIV/0!</v>
      </c>
      <c r="AH478" s="1">
        <f t="shared" si="117"/>
        <v>0.25770458296476412</v>
      </c>
      <c r="AI478" s="1">
        <f t="shared" si="118"/>
        <v>6.6261761338178918E-2</v>
      </c>
      <c r="AJ478" s="1">
        <f t="shared" si="123"/>
        <v>1.076976421636616</v>
      </c>
      <c r="AK478" s="1">
        <f t="shared" si="119"/>
        <v>262.83382131381893</v>
      </c>
      <c r="AL478" s="1" t="b">
        <f t="shared" si="120"/>
        <v>1</v>
      </c>
      <c r="AM478" s="1">
        <f t="shared" si="121"/>
        <v>11.374084045369829</v>
      </c>
      <c r="AN478" s="1" t="b">
        <f t="shared" si="122"/>
        <v>1</v>
      </c>
      <c r="AO478" s="1">
        <v>9.4879999999999995</v>
      </c>
    </row>
    <row r="479" spans="1:41">
      <c r="A479" s="7">
        <v>476</v>
      </c>
      <c r="B479" s="9" t="s">
        <v>83</v>
      </c>
      <c r="C479" s="7" t="s">
        <v>61</v>
      </c>
      <c r="D479" s="9" t="s">
        <v>83</v>
      </c>
      <c r="E479" s="9" t="s">
        <v>61</v>
      </c>
      <c r="F479" s="2" t="b">
        <f t="shared" si="108"/>
        <v>0</v>
      </c>
      <c r="G479" s="2" t="b">
        <f t="shared" si="109"/>
        <v>0</v>
      </c>
      <c r="H479" s="1" t="s">
        <v>275</v>
      </c>
      <c r="M479" s="1">
        <f>PRODUCT(SUM(PRODUCT(R479,overview!$J$9),PRODUCT(W479,overview!$K$9),PRODUCT(AB479,overview!$L$9)),1/SUM(overview!$J$9:$L$9))</f>
        <v>0.98395121951219511</v>
      </c>
      <c r="N479" s="1">
        <f>PRODUCT(SUM(PRODUCT(S479,overview!$J$9),PRODUCT(X479,overview!$K$9),PRODUCT(AC479,overview!$L$9)),1/SUM(overview!$J$9:$L$9))</f>
        <v>2.0160487804878051</v>
      </c>
      <c r="O479" s="1">
        <f t="shared" si="112"/>
        <v>14.8</v>
      </c>
      <c r="P479" s="1">
        <f t="shared" si="113"/>
        <v>5.2</v>
      </c>
      <c r="Q479" s="1">
        <f t="shared" si="116"/>
        <v>0.17148027070841557</v>
      </c>
      <c r="R479" s="1">
        <v>0.95299999999999996</v>
      </c>
      <c r="S479" s="1">
        <v>2.0470000000000002</v>
      </c>
      <c r="T479" s="1">
        <v>6</v>
      </c>
      <c r="U479" s="1">
        <v>3</v>
      </c>
      <c r="V479" s="1">
        <f t="shared" si="114"/>
        <v>0.23277967757694185</v>
      </c>
      <c r="W479" s="1">
        <v>1</v>
      </c>
      <c r="X479" s="1">
        <v>2</v>
      </c>
      <c r="Y479" s="1">
        <v>8.8000000000000007</v>
      </c>
      <c r="Z479" s="1">
        <v>2.2000000000000002</v>
      </c>
      <c r="AA479" s="1">
        <f t="shared" si="115"/>
        <v>0.125</v>
      </c>
      <c r="AB479" s="1">
        <v>1</v>
      </c>
      <c r="AC479" s="1">
        <v>2</v>
      </c>
      <c r="AD479" s="1">
        <v>0</v>
      </c>
      <c r="AE479" s="1">
        <v>0</v>
      </c>
      <c r="AF479" s="1" t="e">
        <f t="shared" si="111"/>
        <v>#DIV/0!</v>
      </c>
      <c r="AH479" s="1">
        <f t="shared" si="117"/>
        <v>0.31581456111856504</v>
      </c>
      <c r="AI479" s="1">
        <f t="shared" si="118"/>
        <v>8.3478902694058305E-2</v>
      </c>
      <c r="AJ479" s="1">
        <f t="shared" si="123"/>
        <v>1.0296320416802345</v>
      </c>
      <c r="AK479" s="1">
        <f t="shared" si="119"/>
        <v>283.4880764120129</v>
      </c>
      <c r="AL479" s="1" t="b">
        <f t="shared" si="120"/>
        <v>1</v>
      </c>
      <c r="AM479" s="1">
        <f t="shared" si="121"/>
        <v>12.328010044926451</v>
      </c>
      <c r="AN479" s="1" t="b">
        <f t="shared" si="122"/>
        <v>1</v>
      </c>
      <c r="AO479" s="1">
        <v>9.4879999999999995</v>
      </c>
    </row>
    <row r="480" spans="1:41">
      <c r="A480" s="7">
        <v>477</v>
      </c>
      <c r="B480" s="9" t="s">
        <v>45</v>
      </c>
      <c r="C480" s="7" t="s">
        <v>46</v>
      </c>
      <c r="D480" s="9" t="s">
        <v>45</v>
      </c>
      <c r="E480" s="9" t="s">
        <v>46</v>
      </c>
      <c r="F480" s="2" t="b">
        <f t="shared" si="108"/>
        <v>0</v>
      </c>
      <c r="G480" s="2" t="b">
        <f t="shared" si="109"/>
        <v>0</v>
      </c>
      <c r="H480" s="1" t="s">
        <v>275</v>
      </c>
      <c r="M480" s="1">
        <f>PRODUCT(SUM(PRODUCT(R480,overview!$J$9),PRODUCT(W480,overview!$K$9),PRODUCT(AB480,overview!$L$9)),1/SUM(overview!$J$9:$L$9))</f>
        <v>1.0265853658536586</v>
      </c>
      <c r="N480" s="1">
        <f>PRODUCT(SUM(PRODUCT(S480,overview!$J$9),PRODUCT(X480,overview!$K$9),PRODUCT(AC480,overview!$L$9)),1/SUM(overview!$J$9:$L$9))</f>
        <v>1.9734146341463414</v>
      </c>
      <c r="O480" s="1">
        <f t="shared" si="112"/>
        <v>15</v>
      </c>
      <c r="P480" s="1">
        <f t="shared" si="113"/>
        <v>0</v>
      </c>
      <c r="Q480" s="1">
        <f t="shared" si="116"/>
        <v>0</v>
      </c>
      <c r="R480" s="1">
        <v>1.0109999999999999</v>
      </c>
      <c r="S480" s="1">
        <v>1.9890000000000001</v>
      </c>
      <c r="T480" s="1">
        <v>4</v>
      </c>
      <c r="U480" s="1">
        <v>0</v>
      </c>
      <c r="V480" s="1">
        <f t="shared" si="114"/>
        <v>0</v>
      </c>
      <c r="W480" s="1">
        <v>1.036</v>
      </c>
      <c r="X480" s="1">
        <v>1.964</v>
      </c>
      <c r="Y480" s="1">
        <v>11</v>
      </c>
      <c r="Z480" s="1">
        <v>0</v>
      </c>
      <c r="AA480" s="1">
        <f t="shared" si="115"/>
        <v>0</v>
      </c>
      <c r="AB480" s="1">
        <v>1</v>
      </c>
      <c r="AC480" s="1">
        <v>2</v>
      </c>
      <c r="AD480" s="1">
        <v>0</v>
      </c>
      <c r="AE480" s="1">
        <v>0</v>
      </c>
      <c r="AF480" s="1" t="e">
        <f t="shared" si="111"/>
        <v>#DIV/0!</v>
      </c>
      <c r="AH480" s="1">
        <f t="shared" si="117"/>
        <v>0.35322467913266303</v>
      </c>
      <c r="AI480" s="1">
        <f t="shared" si="118"/>
        <v>0.12545848447070548</v>
      </c>
      <c r="AJ480" s="1">
        <f t="shared" si="123"/>
        <v>1.3868756121449559</v>
      </c>
      <c r="AK480" s="1">
        <f t="shared" si="119"/>
        <v>345.24700615687993</v>
      </c>
      <c r="AL480" s="1" t="b">
        <f t="shared" si="120"/>
        <v>1</v>
      </c>
      <c r="AM480" s="1">
        <f t="shared" si="121"/>
        <v>14.353287669859904</v>
      </c>
      <c r="AN480" s="1" t="b">
        <f t="shared" si="122"/>
        <v>1</v>
      </c>
      <c r="AO480" s="1">
        <v>9.4879999999999995</v>
      </c>
    </row>
    <row r="481" spans="1:41">
      <c r="A481" s="7">
        <v>478</v>
      </c>
      <c r="B481" s="9" t="s">
        <v>28</v>
      </c>
      <c r="C481" s="7" t="s">
        <v>29</v>
      </c>
      <c r="D481" s="9" t="s">
        <v>32</v>
      </c>
      <c r="E481" s="9" t="s">
        <v>33</v>
      </c>
      <c r="F481" s="2" t="b">
        <f t="shared" si="108"/>
        <v>1</v>
      </c>
      <c r="G481" s="2" t="b">
        <f t="shared" si="109"/>
        <v>0</v>
      </c>
      <c r="H481" s="1" t="s">
        <v>275</v>
      </c>
      <c r="K481" s="1" t="s">
        <v>34</v>
      </c>
      <c r="L481" s="1" t="s">
        <v>230</v>
      </c>
      <c r="M481" s="1">
        <f>PRODUCT(SUM(PRODUCT(R481,overview!$J$9),PRODUCT(W481,overview!$K$9),PRODUCT(AB481,overview!$L$9)),1/SUM(overview!$J$9:$L$9))</f>
        <v>0.88653658536585367</v>
      </c>
      <c r="N481" s="1">
        <f>PRODUCT(SUM(PRODUCT(S481,overview!$J$9),PRODUCT(X481,overview!$K$9),PRODUCT(AC481,overview!$L$9)),1/SUM(overview!$J$9:$L$9))</f>
        <v>2.1134634146341469</v>
      </c>
      <c r="O481" s="1">
        <f t="shared" si="112"/>
        <v>11</v>
      </c>
      <c r="P481" s="1">
        <f t="shared" si="113"/>
        <v>5</v>
      </c>
      <c r="Q481" s="1">
        <f t="shared" si="116"/>
        <v>0.19066863063539422</v>
      </c>
      <c r="R481" s="1">
        <v>0.66700000000000004</v>
      </c>
      <c r="S481" s="1">
        <v>2.3330000000000002</v>
      </c>
      <c r="T481" s="1">
        <v>3</v>
      </c>
      <c r="U481" s="1">
        <v>0</v>
      </c>
      <c r="V481" s="1">
        <f t="shared" si="114"/>
        <v>0</v>
      </c>
      <c r="W481" s="1">
        <v>1.01</v>
      </c>
      <c r="X481" s="1">
        <v>1.99</v>
      </c>
      <c r="Y481" s="1">
        <v>8</v>
      </c>
      <c r="Z481" s="1">
        <v>4</v>
      </c>
      <c r="AA481" s="1">
        <f t="shared" si="115"/>
        <v>0.25376884422110552</v>
      </c>
      <c r="AB481" s="1">
        <v>0.75</v>
      </c>
      <c r="AC481" s="1">
        <v>2.25</v>
      </c>
      <c r="AD481" s="1">
        <v>0</v>
      </c>
      <c r="AE481" s="1">
        <v>1</v>
      </c>
      <c r="AF481" s="1" t="e">
        <f t="shared" si="111"/>
        <v>#DIV/0!</v>
      </c>
      <c r="AH481" s="1">
        <f t="shared" si="117"/>
        <v>0.41389113570665564</v>
      </c>
      <c r="AI481" s="1">
        <f t="shared" si="118"/>
        <v>0.13216960001938263</v>
      </c>
      <c r="AJ481" s="1">
        <f t="shared" si="123"/>
        <v>1.3961246014226145</v>
      </c>
      <c r="AK481" s="1">
        <f t="shared" si="119"/>
        <v>313.27422322395546</v>
      </c>
      <c r="AL481" s="1" t="b">
        <f t="shared" si="120"/>
        <v>1</v>
      </c>
      <c r="AM481" s="1">
        <f t="shared" si="121"/>
        <v>16.74486861022028</v>
      </c>
      <c r="AN481" s="1" t="b">
        <f t="shared" si="122"/>
        <v>1</v>
      </c>
      <c r="AO481" s="1">
        <v>9.4879999999999995</v>
      </c>
    </row>
    <row r="482" spans="1:41">
      <c r="A482" s="7">
        <v>479</v>
      </c>
      <c r="B482" s="9" t="s">
        <v>45</v>
      </c>
      <c r="C482" s="7" t="s">
        <v>46</v>
      </c>
      <c r="D482" s="9" t="s">
        <v>83</v>
      </c>
      <c r="E482" s="9" t="s">
        <v>61</v>
      </c>
      <c r="F482" s="2" t="b">
        <f t="shared" si="108"/>
        <v>0</v>
      </c>
      <c r="G482" s="2" t="b">
        <f t="shared" si="109"/>
        <v>0</v>
      </c>
      <c r="H482" s="1" t="s">
        <v>275</v>
      </c>
      <c r="M482" s="1">
        <f>PRODUCT(SUM(PRODUCT(R482,overview!$J$9),PRODUCT(W482,overview!$K$9),PRODUCT(AB482,overview!$L$9)),1/SUM(overview!$J$9:$L$9))</f>
        <v>0.88819512195121941</v>
      </c>
      <c r="N482" s="1">
        <f>PRODUCT(SUM(PRODUCT(S482,overview!$J$9),PRODUCT(X482,overview!$K$9),PRODUCT(AC482,overview!$L$9)),1/SUM(overview!$J$9:$L$9))</f>
        <v>2.1118048780487806</v>
      </c>
      <c r="O482" s="1">
        <f t="shared" si="112"/>
        <v>10.7</v>
      </c>
      <c r="P482" s="1">
        <f t="shared" si="113"/>
        <v>16.3</v>
      </c>
      <c r="Q482" s="1">
        <f t="shared" si="116"/>
        <v>0.64070545506670196</v>
      </c>
      <c r="R482" s="1">
        <v>0.82299999999999995</v>
      </c>
      <c r="S482" s="1">
        <v>2.177</v>
      </c>
      <c r="T482" s="1">
        <v>3</v>
      </c>
      <c r="U482" s="1">
        <v>1</v>
      </c>
      <c r="V482" s="1">
        <f t="shared" si="114"/>
        <v>0.1260143928954218</v>
      </c>
      <c r="W482" s="1">
        <v>0.91900000000000004</v>
      </c>
      <c r="X482" s="1">
        <v>2.081</v>
      </c>
      <c r="Y482" s="1">
        <v>7.7</v>
      </c>
      <c r="Z482" s="1">
        <v>13.3</v>
      </c>
      <c r="AA482" s="1">
        <f t="shared" si="115"/>
        <v>0.76278886898781184</v>
      </c>
      <c r="AB482" s="1">
        <v>1</v>
      </c>
      <c r="AC482" s="1">
        <v>2</v>
      </c>
      <c r="AD482" s="1">
        <v>0</v>
      </c>
      <c r="AE482" s="1">
        <v>2</v>
      </c>
      <c r="AF482" s="1" t="e">
        <f t="shared" si="111"/>
        <v>#DIV/0!</v>
      </c>
      <c r="AH482" s="1">
        <f t="shared" si="117"/>
        <v>0.46248075553206647</v>
      </c>
      <c r="AI482" s="1">
        <f t="shared" si="118"/>
        <v>0.14103923137045066</v>
      </c>
      <c r="AJ482" s="1">
        <f t="shared" si="123"/>
        <v>1.8124358410324091</v>
      </c>
      <c r="AK482" s="1">
        <f t="shared" si="119"/>
        <v>275.67655311247938</v>
      </c>
      <c r="AL482" s="1" t="b">
        <f t="shared" si="120"/>
        <v>1</v>
      </c>
      <c r="AM482" s="1">
        <f t="shared" si="121"/>
        <v>19.177509510239741</v>
      </c>
      <c r="AN482" s="1" t="b">
        <f t="shared" si="122"/>
        <v>1</v>
      </c>
      <c r="AO482" s="1">
        <v>9.4879999999999995</v>
      </c>
    </row>
    <row r="483" spans="1:41">
      <c r="A483" s="7">
        <v>480</v>
      </c>
      <c r="B483" s="9" t="s">
        <v>30</v>
      </c>
      <c r="C483" s="7" t="s">
        <v>31</v>
      </c>
      <c r="D483" s="9" t="s">
        <v>28</v>
      </c>
      <c r="E483" s="9" t="s">
        <v>29</v>
      </c>
      <c r="F483" s="2" t="b">
        <f t="shared" si="108"/>
        <v>0</v>
      </c>
      <c r="G483" s="2" t="b">
        <f t="shared" si="109"/>
        <v>1</v>
      </c>
      <c r="H483" s="1" t="s">
        <v>275</v>
      </c>
      <c r="M483" s="1">
        <f>PRODUCT(SUM(PRODUCT(R483,overview!$J$9),PRODUCT(W483,overview!$K$9),PRODUCT(AB483,overview!$L$9)),1/SUM(overview!$J$9:$L$9))</f>
        <v>0.80848780487804872</v>
      </c>
      <c r="N483" s="1">
        <f>PRODUCT(SUM(PRODUCT(S483,overview!$J$9),PRODUCT(X483,overview!$K$9),PRODUCT(AC483,overview!$L$9)),1/SUM(overview!$J$9:$L$9))</f>
        <v>2.1915121951219514</v>
      </c>
      <c r="O483" s="1">
        <f t="shared" si="112"/>
        <v>13</v>
      </c>
      <c r="P483" s="1">
        <f t="shared" si="113"/>
        <v>19</v>
      </c>
      <c r="Q483" s="1">
        <f t="shared" si="116"/>
        <v>0.53918751862036374</v>
      </c>
      <c r="R483" s="1">
        <v>0.99299999999999999</v>
      </c>
      <c r="S483" s="1">
        <v>2.0070000000000001</v>
      </c>
      <c r="T483" s="1">
        <v>8</v>
      </c>
      <c r="U483" s="1">
        <v>4</v>
      </c>
      <c r="V483" s="1">
        <f t="shared" si="114"/>
        <v>0.24738415545590431</v>
      </c>
      <c r="W483" s="1">
        <v>0.70499999999999996</v>
      </c>
      <c r="X483" s="1">
        <v>2.2949999999999999</v>
      </c>
      <c r="Y483" s="1">
        <v>5</v>
      </c>
      <c r="Z483" s="1">
        <v>13</v>
      </c>
      <c r="AA483" s="1">
        <f t="shared" si="115"/>
        <v>0.79869281045751639</v>
      </c>
      <c r="AB483" s="1">
        <v>0.91600000000000004</v>
      </c>
      <c r="AC483" s="1">
        <v>2.0840000000000001</v>
      </c>
      <c r="AD483" s="1">
        <v>0</v>
      </c>
      <c r="AE483" s="1">
        <v>2</v>
      </c>
      <c r="AF483" s="1" t="e">
        <f t="shared" si="111"/>
        <v>#DIV/0!</v>
      </c>
      <c r="AH483" s="1">
        <f t="shared" si="117"/>
        <v>0.50319751641092114</v>
      </c>
      <c r="AI483" s="1">
        <f t="shared" si="118"/>
        <v>0.13214843210998867</v>
      </c>
      <c r="AJ483" s="1">
        <f t="shared" si="123"/>
        <v>1.1931395053787555</v>
      </c>
      <c r="AK483" s="1">
        <f t="shared" si="119"/>
        <v>239.49077906703613</v>
      </c>
      <c r="AL483" s="1" t="b">
        <f t="shared" si="120"/>
        <v>1</v>
      </c>
      <c r="AM483" s="1">
        <f t="shared" si="121"/>
        <v>24.500613402817557</v>
      </c>
      <c r="AN483" s="1" t="b">
        <f t="shared" si="122"/>
        <v>1</v>
      </c>
      <c r="AO483" s="1">
        <v>9.4879999999999995</v>
      </c>
    </row>
    <row r="484" spans="1:41">
      <c r="A484" s="7">
        <v>481</v>
      </c>
      <c r="B484" s="9" t="s">
        <v>58</v>
      </c>
      <c r="C484" s="7" t="s">
        <v>59</v>
      </c>
      <c r="D484" s="9" t="s">
        <v>58</v>
      </c>
      <c r="E484" s="9" t="s">
        <v>59</v>
      </c>
      <c r="F484" s="2" t="b">
        <f t="shared" si="108"/>
        <v>0</v>
      </c>
      <c r="G484" s="2" t="b">
        <f t="shared" si="109"/>
        <v>0</v>
      </c>
      <c r="H484" s="1" t="s">
        <v>275</v>
      </c>
      <c r="M484" s="1">
        <f>PRODUCT(SUM(PRODUCT(R484,overview!$J$9),PRODUCT(W484,overview!$K$9),PRODUCT(AB484,overview!$L$9)),1/SUM(overview!$J$9:$L$9))</f>
        <v>0.43041463414634146</v>
      </c>
      <c r="N484" s="1">
        <f>PRODUCT(SUM(PRODUCT(S484,overview!$J$9),PRODUCT(X484,overview!$K$9),PRODUCT(AC484,overview!$L$9)),1/SUM(overview!$J$9:$L$9))</f>
        <v>2.5695853658536585</v>
      </c>
      <c r="O484" s="1">
        <f t="shared" si="112"/>
        <v>6</v>
      </c>
      <c r="P484" s="1">
        <f t="shared" si="113"/>
        <v>12</v>
      </c>
      <c r="Q484" s="1">
        <f t="shared" si="116"/>
        <v>0.33500707146450504</v>
      </c>
      <c r="R484" s="1">
        <v>0.35899999999999999</v>
      </c>
      <c r="S484" s="1">
        <v>2.641</v>
      </c>
      <c r="T484" s="1">
        <v>1</v>
      </c>
      <c r="U484" s="1">
        <v>2</v>
      </c>
      <c r="V484" s="1">
        <f t="shared" si="114"/>
        <v>0.2718667171525937</v>
      </c>
      <c r="W484" s="1">
        <v>0.47099999999999997</v>
      </c>
      <c r="X484" s="1">
        <v>2.5289999999999999</v>
      </c>
      <c r="Y484" s="1">
        <v>5</v>
      </c>
      <c r="Z484" s="1">
        <v>10</v>
      </c>
      <c r="AA484" s="1">
        <f t="shared" si="115"/>
        <v>0.37247924080664296</v>
      </c>
      <c r="AB484" s="1">
        <v>0.375</v>
      </c>
      <c r="AC484" s="1">
        <v>2.625</v>
      </c>
      <c r="AD484" s="1">
        <v>0</v>
      </c>
      <c r="AE484" s="1">
        <v>0</v>
      </c>
      <c r="AF484" s="1" t="e">
        <f t="shared" si="111"/>
        <v>#DIV/0!</v>
      </c>
      <c r="AH484" s="1">
        <f t="shared" si="117"/>
        <v>0.47570448055179398</v>
      </c>
      <c r="AI484" s="1">
        <f t="shared" si="118"/>
        <v>0.10996835443037974</v>
      </c>
      <c r="AJ484" s="1">
        <f t="shared" si="123"/>
        <v>0.79609872712707119</v>
      </c>
      <c r="AK484" s="1">
        <f t="shared" si="119"/>
        <v>201.30194341513368</v>
      </c>
      <c r="AL484" s="1" t="b">
        <f t="shared" si="120"/>
        <v>1</v>
      </c>
      <c r="AM484" s="1">
        <f t="shared" si="121"/>
        <v>28.240939720614509</v>
      </c>
      <c r="AN484" s="1" t="b">
        <f t="shared" si="122"/>
        <v>1</v>
      </c>
      <c r="AO484" s="1">
        <v>9.4879999999999995</v>
      </c>
    </row>
    <row r="485" spans="1:41">
      <c r="A485" s="7">
        <v>482</v>
      </c>
      <c r="B485" s="9" t="s">
        <v>32</v>
      </c>
      <c r="C485" s="7" t="s">
        <v>33</v>
      </c>
      <c r="D485" s="9" t="s">
        <v>60</v>
      </c>
      <c r="E485" s="9" t="s">
        <v>61</v>
      </c>
      <c r="F485" s="2" t="b">
        <f t="shared" si="108"/>
        <v>0</v>
      </c>
      <c r="G485" s="2" t="b">
        <f t="shared" si="109"/>
        <v>0</v>
      </c>
      <c r="H485" s="1" t="s">
        <v>275</v>
      </c>
      <c r="M485" s="1">
        <f>PRODUCT(SUM(PRODUCT(R485,overview!$J$9),PRODUCT(W485,overview!$K$9),PRODUCT(AB485,overview!$L$9)),1/SUM(overview!$J$9:$L$9))</f>
        <v>0.90580487804878052</v>
      </c>
      <c r="N485" s="1">
        <f>PRODUCT(SUM(PRODUCT(S485,overview!$J$9),PRODUCT(X485,overview!$K$9),PRODUCT(AC485,overview!$L$9)),1/SUM(overview!$J$9:$L$9))</f>
        <v>2.0941951219512194</v>
      </c>
      <c r="O485" s="1">
        <f t="shared" si="112"/>
        <v>13</v>
      </c>
      <c r="P485" s="1">
        <f t="shared" si="113"/>
        <v>13</v>
      </c>
      <c r="Q485" s="1">
        <f t="shared" si="116"/>
        <v>0.43253127110945477</v>
      </c>
      <c r="R485" s="1">
        <v>0.96</v>
      </c>
      <c r="S485" s="1">
        <v>2.04</v>
      </c>
      <c r="T485" s="1">
        <v>7</v>
      </c>
      <c r="U485" s="1">
        <v>2</v>
      </c>
      <c r="V485" s="1">
        <f t="shared" si="114"/>
        <v>0.13445378151260501</v>
      </c>
      <c r="W485" s="1">
        <v>0.873</v>
      </c>
      <c r="X485" s="1">
        <v>2.1269999999999998</v>
      </c>
      <c r="Y485" s="1">
        <v>5</v>
      </c>
      <c r="Z485" s="1">
        <v>9</v>
      </c>
      <c r="AA485" s="1">
        <f t="shared" si="115"/>
        <v>0.73878702397743312</v>
      </c>
      <c r="AB485" s="1">
        <v>1</v>
      </c>
      <c r="AC485" s="1">
        <v>2</v>
      </c>
      <c r="AD485" s="1">
        <v>1</v>
      </c>
      <c r="AE485" s="1">
        <v>2</v>
      </c>
      <c r="AF485" s="1">
        <f t="shared" si="111"/>
        <v>1</v>
      </c>
      <c r="AH485" s="1">
        <f t="shared" si="117"/>
        <v>0.47513523213961512</v>
      </c>
      <c r="AI485" s="1">
        <f t="shared" si="118"/>
        <v>9.1166984974805201E-2</v>
      </c>
      <c r="AJ485" s="1">
        <f t="shared" si="123"/>
        <v>0.79848772674786772</v>
      </c>
      <c r="AK485" s="1">
        <f t="shared" si="119"/>
        <v>136.24463728638531</v>
      </c>
      <c r="AL485" s="1" t="b">
        <f t="shared" si="120"/>
        <v>1</v>
      </c>
      <c r="AM485" s="1">
        <f t="shared" si="121"/>
        <v>30.28056787940492</v>
      </c>
      <c r="AN485" s="1" t="b">
        <f t="shared" si="122"/>
        <v>1</v>
      </c>
      <c r="AO485" s="1">
        <v>9.4879999999999995</v>
      </c>
    </row>
    <row r="486" spans="1:41">
      <c r="A486" s="7">
        <v>483</v>
      </c>
      <c r="B486" s="9" t="s">
        <v>87</v>
      </c>
      <c r="C486" s="7" t="s">
        <v>61</v>
      </c>
      <c r="D486" s="9" t="s">
        <v>32</v>
      </c>
      <c r="E486" s="9" t="s">
        <v>33</v>
      </c>
      <c r="F486" s="2" t="b">
        <f t="shared" si="108"/>
        <v>1</v>
      </c>
      <c r="G486" s="2" t="b">
        <f t="shared" si="109"/>
        <v>0</v>
      </c>
      <c r="H486" s="1" t="s">
        <v>275</v>
      </c>
      <c r="M486" s="1">
        <f>PRODUCT(SUM(PRODUCT(R486,overview!$J$9),PRODUCT(W486,overview!$K$9),PRODUCT(AB486,overview!$L$9)),1/SUM(overview!$J$9:$L$9))</f>
        <v>0.80697560975609772</v>
      </c>
      <c r="N486" s="1">
        <f>PRODUCT(SUM(PRODUCT(S486,overview!$J$9),PRODUCT(X486,overview!$K$9),PRODUCT(AC486,overview!$L$9)),1/SUM(overview!$J$9:$L$9))</f>
        <v>2.1930243902439024</v>
      </c>
      <c r="O486" s="1">
        <f t="shared" si="112"/>
        <v>13.600000000000001</v>
      </c>
      <c r="P486" s="1">
        <f t="shared" si="113"/>
        <v>24.4</v>
      </c>
      <c r="Q486" s="1">
        <f t="shared" si="116"/>
        <v>0.660188362997845</v>
      </c>
      <c r="R486" s="1">
        <v>0.79500000000000004</v>
      </c>
      <c r="S486" s="1">
        <v>2.2050000000000001</v>
      </c>
      <c r="T486" s="1">
        <v>6.8</v>
      </c>
      <c r="U486" s="1">
        <v>7.2</v>
      </c>
      <c r="V486" s="1">
        <f t="shared" si="114"/>
        <v>0.38175270108043219</v>
      </c>
      <c r="W486" s="1">
        <v>0.80600000000000005</v>
      </c>
      <c r="X486" s="1">
        <v>2.194</v>
      </c>
      <c r="Y486" s="1">
        <v>6</v>
      </c>
      <c r="Z486" s="1">
        <v>15</v>
      </c>
      <c r="AA486" s="1">
        <f t="shared" si="115"/>
        <v>0.91841385597082947</v>
      </c>
      <c r="AB486" s="1">
        <v>1</v>
      </c>
      <c r="AC486" s="1">
        <v>2</v>
      </c>
      <c r="AD486" s="1">
        <v>0.8</v>
      </c>
      <c r="AE486" s="1">
        <v>2.2000000000000002</v>
      </c>
      <c r="AF486" s="1">
        <f t="shared" si="111"/>
        <v>1.375</v>
      </c>
      <c r="AH486" s="1">
        <f t="shared" si="117"/>
        <v>0.44336566280513812</v>
      </c>
      <c r="AI486" s="1">
        <f t="shared" si="118"/>
        <v>9.3966896455495288E-2</v>
      </c>
      <c r="AJ486" s="1">
        <f t="shared" si="123"/>
        <v>0.7513876814017254</v>
      </c>
      <c r="AK486" s="1">
        <f t="shared" si="119"/>
        <v>109.24412513848546</v>
      </c>
      <c r="AL486" s="1" t="b">
        <f t="shared" si="120"/>
        <v>1</v>
      </c>
      <c r="AM486" s="1">
        <f t="shared" si="121"/>
        <v>29.818787521907471</v>
      </c>
      <c r="AN486" s="1" t="b">
        <f t="shared" si="122"/>
        <v>1</v>
      </c>
      <c r="AO486" s="1">
        <v>9.4879999999999995</v>
      </c>
    </row>
    <row r="487" spans="1:41">
      <c r="A487" s="7">
        <v>484</v>
      </c>
      <c r="B487" s="9" t="s">
        <v>58</v>
      </c>
      <c r="C487" s="7" t="s">
        <v>59</v>
      </c>
      <c r="D487" s="9" t="s">
        <v>58</v>
      </c>
      <c r="E487" s="9" t="s">
        <v>59</v>
      </c>
      <c r="F487" s="2" t="b">
        <f t="shared" si="108"/>
        <v>0</v>
      </c>
      <c r="G487" s="2" t="b">
        <f t="shared" si="109"/>
        <v>0</v>
      </c>
      <c r="H487" s="1" t="s">
        <v>275</v>
      </c>
      <c r="M487" s="1">
        <f>PRODUCT(SUM(PRODUCT(R487,overview!$J$9),PRODUCT(W487,overview!$K$9),PRODUCT(AB487,overview!$L$9)),1/SUM(overview!$J$9:$L$9))</f>
        <v>0.62558536585365854</v>
      </c>
      <c r="N487" s="1">
        <f>PRODUCT(SUM(PRODUCT(S487,overview!$J$9),PRODUCT(X487,overview!$K$9),PRODUCT(AC487,overview!$L$9)),1/SUM(overview!$J$9:$L$9))</f>
        <v>2.3744146341463415</v>
      </c>
      <c r="O487" s="1">
        <f t="shared" si="112"/>
        <v>14.5</v>
      </c>
      <c r="P487" s="1">
        <f t="shared" si="113"/>
        <v>15.5</v>
      </c>
      <c r="Q487" s="1">
        <f t="shared" si="116"/>
        <v>0.28163959848100312</v>
      </c>
      <c r="R487" s="1">
        <v>0.43099999999999999</v>
      </c>
      <c r="S487" s="1">
        <v>2.569</v>
      </c>
      <c r="T487" s="1">
        <v>6.5</v>
      </c>
      <c r="U487" s="1">
        <v>2.5</v>
      </c>
      <c r="V487" s="1">
        <f t="shared" si="114"/>
        <v>6.4526753900050915E-2</v>
      </c>
      <c r="W487" s="1">
        <v>0.74</v>
      </c>
      <c r="X487" s="1">
        <v>2.2599999999999998</v>
      </c>
      <c r="Y487" s="1">
        <v>8</v>
      </c>
      <c r="Z487" s="1">
        <v>13</v>
      </c>
      <c r="AA487" s="1">
        <f t="shared" si="115"/>
        <v>0.53207964601769919</v>
      </c>
      <c r="AB487" s="1">
        <v>0.375</v>
      </c>
      <c r="AC487" s="1">
        <v>2.625</v>
      </c>
      <c r="AD487" s="1">
        <v>0</v>
      </c>
      <c r="AE487" s="1">
        <v>0</v>
      </c>
      <c r="AF487" s="1" t="e">
        <f t="shared" si="111"/>
        <v>#DIV/0!</v>
      </c>
      <c r="AH487" s="1">
        <f t="shared" si="117"/>
        <v>0.4008630678032814</v>
      </c>
      <c r="AI487" s="1">
        <f t="shared" si="118"/>
        <v>9.4107190050066944E-2</v>
      </c>
      <c r="AJ487" s="1">
        <f t="shared" si="123"/>
        <v>0.7513876814017254</v>
      </c>
      <c r="AK487" s="1">
        <f t="shared" si="119"/>
        <v>107.16535694199646</v>
      </c>
      <c r="AL487" s="1" t="b">
        <f t="shared" si="120"/>
        <v>1</v>
      </c>
      <c r="AM487" s="1">
        <f t="shared" si="121"/>
        <v>26.445879533879534</v>
      </c>
      <c r="AN487" s="1" t="b">
        <f t="shared" si="122"/>
        <v>1</v>
      </c>
      <c r="AO487" s="1">
        <v>9.4879999999999995</v>
      </c>
    </row>
    <row r="488" spans="1:41">
      <c r="A488" s="7">
        <v>485</v>
      </c>
      <c r="B488" s="9" t="s">
        <v>43</v>
      </c>
      <c r="C488" s="7" t="s">
        <v>44</v>
      </c>
      <c r="D488" s="9" t="s">
        <v>43</v>
      </c>
      <c r="E488" s="9" t="s">
        <v>44</v>
      </c>
      <c r="F488" s="2" t="b">
        <f t="shared" si="108"/>
        <v>0</v>
      </c>
      <c r="G488" s="2" t="b">
        <f t="shared" si="109"/>
        <v>0</v>
      </c>
      <c r="H488" s="1" t="s">
        <v>275</v>
      </c>
      <c r="M488" s="1">
        <f>PRODUCT(SUM(PRODUCT(R488,overview!$J$9),PRODUCT(W488,overview!$K$9),PRODUCT(AB488,overview!$L$9)),1/SUM(overview!$J$9:$L$9))</f>
        <v>0.49992682926829268</v>
      </c>
      <c r="N488" s="1">
        <f>PRODUCT(SUM(PRODUCT(S488,overview!$J$9),PRODUCT(X488,overview!$K$9),PRODUCT(AC488,overview!$L$9)),1/SUM(overview!$J$9:$L$9))</f>
        <v>2.5000731707317074</v>
      </c>
      <c r="O488" s="1">
        <f t="shared" si="112"/>
        <v>6.5</v>
      </c>
      <c r="P488" s="1">
        <f t="shared" si="113"/>
        <v>19.5</v>
      </c>
      <c r="Q488" s="1">
        <f t="shared" si="116"/>
        <v>0.59989463723012981</v>
      </c>
      <c r="R488" s="1">
        <v>0.375</v>
      </c>
      <c r="S488" s="1">
        <v>2.625</v>
      </c>
      <c r="T488" s="1">
        <v>1</v>
      </c>
      <c r="U488" s="1">
        <v>0</v>
      </c>
      <c r="V488" s="1">
        <f t="shared" si="114"/>
        <v>0</v>
      </c>
      <c r="W488" s="1">
        <v>0.57199999999999995</v>
      </c>
      <c r="X488" s="1">
        <v>2.4279999999999999</v>
      </c>
      <c r="Y488" s="1">
        <v>5.5</v>
      </c>
      <c r="Z488" s="1">
        <v>19.5</v>
      </c>
      <c r="AA488" s="1">
        <f t="shared" si="115"/>
        <v>0.8352553542009884</v>
      </c>
      <c r="AB488" s="1">
        <v>0.375</v>
      </c>
      <c r="AC488" s="1">
        <v>2.625</v>
      </c>
      <c r="AD488" s="1">
        <v>0</v>
      </c>
      <c r="AE488" s="1">
        <v>0</v>
      </c>
      <c r="AF488" s="1" t="e">
        <f t="shared" si="111"/>
        <v>#DIV/0!</v>
      </c>
      <c r="AH488" s="1">
        <f t="shared" si="117"/>
        <v>0.32446850482933226</v>
      </c>
      <c r="AI488" s="1">
        <f t="shared" si="118"/>
        <v>7.19470927485307E-2</v>
      </c>
      <c r="AJ488" s="1">
        <f t="shared" si="123"/>
        <v>0.53802344083517673</v>
      </c>
      <c r="AK488" s="1">
        <f t="shared" si="119"/>
        <v>99.159415170818946</v>
      </c>
      <c r="AL488" s="1" t="b">
        <f t="shared" si="120"/>
        <v>1</v>
      </c>
      <c r="AM488" s="1">
        <f t="shared" si="121"/>
        <v>20.640502349958229</v>
      </c>
      <c r="AN488" s="1" t="b">
        <f t="shared" si="122"/>
        <v>1</v>
      </c>
      <c r="AO488" s="1">
        <v>9.4879999999999995</v>
      </c>
    </row>
    <row r="489" spans="1:41">
      <c r="A489" s="7">
        <v>486</v>
      </c>
      <c r="B489" s="9" t="s">
        <v>53</v>
      </c>
      <c r="C489" s="7" t="s">
        <v>33</v>
      </c>
      <c r="D489" s="9" t="s">
        <v>32</v>
      </c>
      <c r="E489" s="9" t="s">
        <v>33</v>
      </c>
      <c r="F489" s="2" t="b">
        <f t="shared" si="108"/>
        <v>1</v>
      </c>
      <c r="G489" s="2" t="b">
        <f t="shared" si="109"/>
        <v>0</v>
      </c>
      <c r="H489" s="1" t="s">
        <v>275</v>
      </c>
      <c r="M489" s="1">
        <f>PRODUCT(SUM(PRODUCT(R489,overview!$J$9),PRODUCT(W489,overview!$K$9),PRODUCT(AB489,overview!$L$9)),1/SUM(overview!$J$9:$L$9))</f>
        <v>0.96721951219512192</v>
      </c>
      <c r="N489" s="1">
        <f>PRODUCT(SUM(PRODUCT(S489,overview!$J$9),PRODUCT(X489,overview!$K$9),PRODUCT(AC489,overview!$L$9)),1/SUM(overview!$J$9:$L$9))</f>
        <v>2.0327804878048781</v>
      </c>
      <c r="O489" s="1">
        <f t="shared" si="112"/>
        <v>23</v>
      </c>
      <c r="P489" s="1">
        <f t="shared" si="113"/>
        <v>8</v>
      </c>
      <c r="Q489" s="1">
        <f t="shared" si="116"/>
        <v>0.16549951171467442</v>
      </c>
      <c r="R489" s="1">
        <v>0.995</v>
      </c>
      <c r="S489" s="1">
        <v>2.0049999999999999</v>
      </c>
      <c r="T489" s="1">
        <v>12</v>
      </c>
      <c r="U489" s="1">
        <v>1</v>
      </c>
      <c r="V489" s="1">
        <f t="shared" si="114"/>
        <v>4.1354945968412306E-2</v>
      </c>
      <c r="W489" s="1">
        <v>0.95099999999999996</v>
      </c>
      <c r="X489" s="1">
        <v>2.0489999999999999</v>
      </c>
      <c r="Y489" s="1">
        <v>10</v>
      </c>
      <c r="Z489" s="1">
        <v>7</v>
      </c>
      <c r="AA489" s="1">
        <f t="shared" si="115"/>
        <v>0.32489019033674971</v>
      </c>
      <c r="AB489" s="1">
        <v>1</v>
      </c>
      <c r="AC489" s="1">
        <v>2</v>
      </c>
      <c r="AD489" s="1">
        <v>1</v>
      </c>
      <c r="AE489" s="1">
        <v>0</v>
      </c>
      <c r="AF489" s="1">
        <f t="shared" si="111"/>
        <v>0</v>
      </c>
      <c r="AH489" s="1">
        <f t="shared" si="117"/>
        <v>0.27601578888402645</v>
      </c>
      <c r="AI489" s="1">
        <f t="shared" si="118"/>
        <v>7.2202213231483472E-2</v>
      </c>
      <c r="AJ489" s="1">
        <f t="shared" si="123"/>
        <v>0.59650424962160908</v>
      </c>
      <c r="AK489" s="1">
        <f t="shared" si="119"/>
        <v>82.11686156865413</v>
      </c>
      <c r="AL489" s="1" t="b">
        <f t="shared" si="120"/>
        <v>1</v>
      </c>
      <c r="AM489" s="1">
        <f t="shared" si="121"/>
        <v>15.479148208762213</v>
      </c>
      <c r="AN489" s="1" t="b">
        <f t="shared" si="122"/>
        <v>1</v>
      </c>
      <c r="AO489" s="1">
        <v>9.4879999999999995</v>
      </c>
    </row>
    <row r="490" spans="1:41">
      <c r="A490" s="7">
        <v>487</v>
      </c>
      <c r="B490" s="9" t="s">
        <v>58</v>
      </c>
      <c r="C490" s="7" t="s">
        <v>59</v>
      </c>
      <c r="D490" s="9" t="s">
        <v>82</v>
      </c>
      <c r="E490" s="9" t="s">
        <v>59</v>
      </c>
      <c r="F490" s="2" t="b">
        <f t="shared" si="108"/>
        <v>1</v>
      </c>
      <c r="G490" s="2" t="b">
        <f t="shared" si="109"/>
        <v>1</v>
      </c>
      <c r="H490" s="1" t="s">
        <v>275</v>
      </c>
      <c r="M490" s="1">
        <f>PRODUCT(SUM(PRODUCT(R490,overview!$J$9),PRODUCT(W490,overview!$K$9),PRODUCT(AB490,overview!$L$9)),1/SUM(overview!$J$9:$L$9))</f>
        <v>0.375</v>
      </c>
      <c r="N490" s="1">
        <f>PRODUCT(SUM(PRODUCT(S490,overview!$J$9),PRODUCT(X490,overview!$K$9),PRODUCT(AC490,overview!$L$9)),1/SUM(overview!$J$9:$L$9))</f>
        <v>2.625</v>
      </c>
      <c r="O490" s="1">
        <f t="shared" si="112"/>
        <v>8</v>
      </c>
      <c r="P490" s="1">
        <f t="shared" si="113"/>
        <v>0</v>
      </c>
      <c r="Q490" s="1">
        <f t="shared" si="116"/>
        <v>0</v>
      </c>
      <c r="R490" s="1">
        <v>0.375</v>
      </c>
      <c r="S490" s="1">
        <v>2.625</v>
      </c>
      <c r="T490" s="1">
        <v>3</v>
      </c>
      <c r="U490" s="1">
        <v>0</v>
      </c>
      <c r="V490" s="1">
        <f t="shared" si="114"/>
        <v>0</v>
      </c>
      <c r="W490" s="1">
        <v>0.375</v>
      </c>
      <c r="X490" s="1">
        <v>2.625</v>
      </c>
      <c r="Y490" s="1">
        <v>4</v>
      </c>
      <c r="Z490" s="1">
        <v>0</v>
      </c>
      <c r="AA490" s="1">
        <f t="shared" si="115"/>
        <v>0</v>
      </c>
      <c r="AB490" s="1">
        <v>0.375</v>
      </c>
      <c r="AC490" s="1">
        <v>2.625</v>
      </c>
      <c r="AD490" s="1">
        <v>1</v>
      </c>
      <c r="AE490" s="1">
        <v>0</v>
      </c>
      <c r="AF490" s="1">
        <f t="shared" si="111"/>
        <v>0</v>
      </c>
      <c r="AH490" s="1">
        <f t="shared" si="117"/>
        <v>0.21787424946368864</v>
      </c>
      <c r="AI490" s="1">
        <f t="shared" si="118"/>
        <v>5.9203376491971008E-2</v>
      </c>
      <c r="AJ490" s="1">
        <f t="shared" si="123"/>
        <v>0.54029131634785654</v>
      </c>
      <c r="AK490" s="1">
        <f t="shared" si="119"/>
        <v>68.893822069235725</v>
      </c>
      <c r="AL490" s="1" t="b">
        <f t="shared" si="120"/>
        <v>1</v>
      </c>
      <c r="AM490" s="1">
        <f t="shared" si="121"/>
        <v>11.007432319500117</v>
      </c>
      <c r="AN490" s="1" t="b">
        <f t="shared" si="122"/>
        <v>1</v>
      </c>
      <c r="AO490" s="1">
        <v>9.4879999999999995</v>
      </c>
    </row>
    <row r="491" spans="1:41">
      <c r="A491" s="7">
        <v>488</v>
      </c>
      <c r="B491" s="9" t="s">
        <v>49</v>
      </c>
      <c r="C491" s="7" t="s">
        <v>50</v>
      </c>
      <c r="D491" s="9" t="s">
        <v>41</v>
      </c>
      <c r="E491" s="9" t="s">
        <v>42</v>
      </c>
      <c r="F491" s="2" t="b">
        <f t="shared" si="108"/>
        <v>0</v>
      </c>
      <c r="G491" s="2" t="b">
        <f t="shared" si="109"/>
        <v>1</v>
      </c>
      <c r="H491" s="1" t="s">
        <v>275</v>
      </c>
      <c r="M491" s="1">
        <f>PRODUCT(SUM(PRODUCT(R491,overview!$J$9),PRODUCT(W491,overview!$K$9),PRODUCT(AB491,overview!$L$9)),1/SUM(overview!$J$9:$L$9))</f>
        <v>0.39551219512195118</v>
      </c>
      <c r="N491" s="1">
        <f>PRODUCT(SUM(PRODUCT(S491,overview!$J$9),PRODUCT(X491,overview!$K$9),PRODUCT(AC491,overview!$L$9)),1/SUM(overview!$J$9:$L$9))</f>
        <v>2.6044878048780489</v>
      </c>
      <c r="O491" s="1">
        <f t="shared" si="112"/>
        <v>12</v>
      </c>
      <c r="P491" s="1">
        <f t="shared" si="113"/>
        <v>1</v>
      </c>
      <c r="Q491" s="1">
        <f t="shared" si="116"/>
        <v>1.2654829687343919E-2</v>
      </c>
      <c r="R491" s="1">
        <v>0.33300000000000002</v>
      </c>
      <c r="S491" s="1">
        <v>2.6669999999999998</v>
      </c>
      <c r="T491" s="1">
        <v>8</v>
      </c>
      <c r="U491" s="1">
        <v>0</v>
      </c>
      <c r="V491" s="1">
        <f t="shared" si="114"/>
        <v>0</v>
      </c>
      <c r="W491" s="1">
        <v>0.42899999999999999</v>
      </c>
      <c r="X491" s="1">
        <v>2.5710000000000002</v>
      </c>
      <c r="Y491" s="1">
        <v>4</v>
      </c>
      <c r="Z491" s="1">
        <v>0</v>
      </c>
      <c r="AA491" s="1">
        <f t="shared" si="115"/>
        <v>0</v>
      </c>
      <c r="AB491" s="1">
        <v>0.4</v>
      </c>
      <c r="AC491" s="1">
        <v>2.6</v>
      </c>
      <c r="AD491" s="1">
        <v>0</v>
      </c>
      <c r="AE491" s="1">
        <v>1</v>
      </c>
      <c r="AF491" s="1" t="e">
        <f t="shared" si="111"/>
        <v>#DIV/0!</v>
      </c>
      <c r="AH491" s="1">
        <f t="shared" si="117"/>
        <v>0.16470427980713248</v>
      </c>
      <c r="AI491" s="1">
        <f t="shared" si="118"/>
        <v>4.9726299870136277E-2</v>
      </c>
      <c r="AJ491" s="1">
        <f t="shared" si="123"/>
        <v>0.30885883025338157</v>
      </c>
      <c r="AK491" s="1">
        <f t="shared" si="119"/>
        <v>63.712551638071638</v>
      </c>
      <c r="AL491" s="1" t="b">
        <f t="shared" si="120"/>
        <v>1</v>
      </c>
      <c r="AM491" s="1">
        <f t="shared" si="121"/>
        <v>6.5916954873041051</v>
      </c>
      <c r="AN491" s="1" t="b">
        <f t="shared" si="122"/>
        <v>0</v>
      </c>
      <c r="AO491" s="1">
        <v>9.4879999999999995</v>
      </c>
    </row>
    <row r="492" spans="1:41">
      <c r="A492" s="7">
        <v>489</v>
      </c>
      <c r="B492" s="9" t="s">
        <v>45</v>
      </c>
      <c r="C492" s="7" t="s">
        <v>46</v>
      </c>
      <c r="D492" s="9" t="s">
        <v>45</v>
      </c>
      <c r="E492" s="9" t="s">
        <v>46</v>
      </c>
      <c r="F492" s="2" t="b">
        <f t="shared" si="108"/>
        <v>0</v>
      </c>
      <c r="G492" s="2" t="b">
        <f t="shared" si="109"/>
        <v>0</v>
      </c>
      <c r="H492" s="1" t="s">
        <v>275</v>
      </c>
      <c r="M492" s="1">
        <f>PRODUCT(SUM(PRODUCT(R492,overview!$J$9),PRODUCT(W492,overview!$K$9),PRODUCT(AB492,overview!$L$9)),1/SUM(overview!$J$9:$L$9))</f>
        <v>1.0117560975609756</v>
      </c>
      <c r="N492" s="1">
        <f>PRODUCT(SUM(PRODUCT(S492,overview!$J$9),PRODUCT(X492,overview!$K$9),PRODUCT(AC492,overview!$L$9)),1/SUM(overview!$J$9:$L$9))</f>
        <v>1.9882439024390244</v>
      </c>
      <c r="O492" s="1">
        <f t="shared" si="112"/>
        <v>15</v>
      </c>
      <c r="P492" s="1">
        <f t="shared" si="113"/>
        <v>0</v>
      </c>
      <c r="Q492" s="1">
        <f t="shared" si="116"/>
        <v>0</v>
      </c>
      <c r="R492" s="1">
        <v>1.0269999999999999</v>
      </c>
      <c r="S492" s="1">
        <v>1.9730000000000001</v>
      </c>
      <c r="T492" s="1">
        <v>5</v>
      </c>
      <c r="U492" s="1">
        <v>0</v>
      </c>
      <c r="V492" s="1">
        <f t="shared" si="114"/>
        <v>0</v>
      </c>
      <c r="W492" s="1">
        <v>1.004</v>
      </c>
      <c r="X492" s="1">
        <v>1.996</v>
      </c>
      <c r="Y492" s="1">
        <v>10</v>
      </c>
      <c r="Z492" s="1">
        <v>0</v>
      </c>
      <c r="AA492" s="1">
        <f t="shared" si="115"/>
        <v>0</v>
      </c>
      <c r="AB492" s="1">
        <v>1</v>
      </c>
      <c r="AC492" s="1">
        <v>2</v>
      </c>
      <c r="AD492" s="1">
        <v>0</v>
      </c>
      <c r="AE492" s="1">
        <v>0</v>
      </c>
      <c r="AF492" s="1" t="e">
        <f t="shared" si="111"/>
        <v>#DIV/0!</v>
      </c>
      <c r="AH492" s="1">
        <f t="shared" si="117"/>
        <v>0.12758366476371227</v>
      </c>
      <c r="AI492" s="1">
        <f t="shared" si="118"/>
        <v>4.6058434013243554E-2</v>
      </c>
      <c r="AJ492" s="1">
        <f t="shared" si="123"/>
        <v>0.34566744730679161</v>
      </c>
      <c r="AK492" s="1">
        <f t="shared" si="119"/>
        <v>52.288715863930008</v>
      </c>
      <c r="AL492" s="1" t="b">
        <f t="shared" si="120"/>
        <v>1</v>
      </c>
      <c r="AM492" s="1">
        <f t="shared" si="121"/>
        <v>3.2287132568429753</v>
      </c>
      <c r="AN492" s="1" t="b">
        <f t="shared" si="122"/>
        <v>0</v>
      </c>
      <c r="AO492" s="1">
        <v>9.4879999999999995</v>
      </c>
    </row>
    <row r="493" spans="1:41">
      <c r="A493" s="7">
        <v>490</v>
      </c>
      <c r="B493" s="9" t="s">
        <v>30</v>
      </c>
      <c r="C493" s="7" t="s">
        <v>31</v>
      </c>
      <c r="D493" s="9" t="s">
        <v>36</v>
      </c>
      <c r="E493" s="9" t="s">
        <v>37</v>
      </c>
      <c r="F493" s="2" t="b">
        <f t="shared" ref="F493:F506" si="124">AND(NOT(B493=D493),OR(B493="CAT",B493="CAC",B493="ATA",B493="ATT",B493="TTA",B493="ATG",B493="CCG",B493="AGA",B493="CGG",B493="AGG",B493="CGA",B493="CGC",B493="TCC",B493="ACG",B493="ACC",B493="GTA",B493="TGG",B493="TAT",D493="GAA",D493="GAT",D493="GAG",D493="AAG",D493="AAA",D493="CTA",D493="CTT",D493="CTC",D493="AAC",D493="CCA",D493="CCT",D493="CAG",D493="CAA",D493="CGT",D493="AGT",D493="AGC",D493="TCA",D493="TCT",D493="GTC"))</f>
        <v>1</v>
      </c>
      <c r="G493" s="2" t="b">
        <f t="shared" ref="G493:G506" si="125">AND(NOT(D493=B493),OR(D493="CAT",D493="CAC",D493="ATA",D493="ATT",D493="TTA",D493="ATG",D493="CCG",D493="AGA",D493="CGG",D493="AGG",D493="CGA",D493="CGC",D493="TCC",D493="ACG",D493="ACC",D493="GTA",D493="TGG",D493="TAT",B493="GAA",B493="GAT",B493="GAG",B493="AAG",B493="AAA",B493="CTA",B493="CTT",B493="CTC",B493="AAC",B493="CCA",B493="CCT",B493="CAG",B493="CAA",B493="CGT",B493="AGT",B493="AGC",B493="TCA",B493="TCT",B493="GTC"))</f>
        <v>0</v>
      </c>
      <c r="H493" s="1" t="s">
        <v>275</v>
      </c>
      <c r="M493" s="1">
        <f>PRODUCT(SUM(PRODUCT(R493,overview!$J$9),PRODUCT(W493,overview!$K$9),PRODUCT(AB493,overview!$L$9)),1/SUM(overview!$J$9:$L$9))</f>
        <v>1.0634146341463415</v>
      </c>
      <c r="N493" s="1">
        <f>PRODUCT(SUM(PRODUCT(S493,overview!$J$9),PRODUCT(X493,overview!$K$9),PRODUCT(AC493,overview!$L$9)),1/SUM(overview!$J$9:$L$9))</f>
        <v>1.9365853658536587</v>
      </c>
      <c r="O493" s="1">
        <f t="shared" si="112"/>
        <v>20.7</v>
      </c>
      <c r="P493" s="1">
        <f t="shared" si="113"/>
        <v>11.3</v>
      </c>
      <c r="Q493" s="1">
        <f t="shared" si="116"/>
        <v>0.29976027939011179</v>
      </c>
      <c r="R493" s="1">
        <v>1</v>
      </c>
      <c r="S493" s="1">
        <v>2</v>
      </c>
      <c r="T493" s="1">
        <v>8</v>
      </c>
      <c r="U493" s="1">
        <v>2</v>
      </c>
      <c r="V493" s="1">
        <f t="shared" si="114"/>
        <v>0.125</v>
      </c>
      <c r="W493" s="1">
        <v>1.1000000000000001</v>
      </c>
      <c r="X493" s="1">
        <v>1.9</v>
      </c>
      <c r="Y493" s="1">
        <v>12.7</v>
      </c>
      <c r="Z493" s="1">
        <v>7.3</v>
      </c>
      <c r="AA493" s="1">
        <f t="shared" si="115"/>
        <v>0.33278077082469953</v>
      </c>
      <c r="AB493" s="1">
        <v>1</v>
      </c>
      <c r="AC493" s="1">
        <v>2</v>
      </c>
      <c r="AD493" s="1">
        <v>0</v>
      </c>
      <c r="AE493" s="1">
        <v>2</v>
      </c>
      <c r="AF493" s="1" t="e">
        <f t="shared" si="111"/>
        <v>#DIV/0!</v>
      </c>
      <c r="AH493" s="1">
        <f t="shared" si="117"/>
        <v>8.5000645694287322E-2</v>
      </c>
      <c r="AI493" s="1">
        <f t="shared" si="118"/>
        <v>4.4979273030937933E-2</v>
      </c>
      <c r="AJ493" s="1">
        <f t="shared" si="123"/>
        <v>0.34313771335047927</v>
      </c>
      <c r="AK493" s="1">
        <f t="shared" si="119"/>
        <v>48.335227862735124</v>
      </c>
      <c r="AL493" s="1" t="b">
        <f t="shared" si="120"/>
        <v>1</v>
      </c>
      <c r="AM493" s="1">
        <f t="shared" si="121"/>
        <v>1.8737898530516599</v>
      </c>
      <c r="AN493" s="1" t="b">
        <f t="shared" si="122"/>
        <v>0</v>
      </c>
      <c r="AO493" s="1">
        <v>9.4879999999999995</v>
      </c>
    </row>
    <row r="494" spans="1:41">
      <c r="A494" s="7">
        <v>491</v>
      </c>
      <c r="B494" s="9" t="s">
        <v>98</v>
      </c>
      <c r="C494" s="7" t="s">
        <v>50</v>
      </c>
      <c r="D494" s="9" t="s">
        <v>65</v>
      </c>
      <c r="E494" s="9" t="s">
        <v>2</v>
      </c>
      <c r="F494" s="2" t="b">
        <f t="shared" si="124"/>
        <v>0</v>
      </c>
      <c r="G494" s="2" t="b">
        <f t="shared" si="125"/>
        <v>0</v>
      </c>
      <c r="H494" s="1" t="s">
        <v>275</v>
      </c>
      <c r="M494" s="1">
        <f>PRODUCT(SUM(PRODUCT(R494,overview!$J$9),PRODUCT(W494,overview!$K$9),PRODUCT(AB494,overview!$L$9)),1/SUM(overview!$J$9:$L$9))</f>
        <v>0.33300000000000002</v>
      </c>
      <c r="N494" s="1">
        <f>PRODUCT(SUM(PRODUCT(S494,overview!$J$9),PRODUCT(X494,overview!$K$9),PRODUCT(AC494,overview!$L$9)),1/SUM(overview!$J$9:$L$9))</f>
        <v>2.6669999999999998</v>
      </c>
      <c r="O494" s="1">
        <f t="shared" si="112"/>
        <v>10</v>
      </c>
      <c r="P494" s="1">
        <f t="shared" si="113"/>
        <v>2</v>
      </c>
      <c r="Q494" s="1">
        <f t="shared" si="116"/>
        <v>2.4971878515185605E-2</v>
      </c>
      <c r="R494" s="1">
        <v>0.33300000000000002</v>
      </c>
      <c r="S494" s="1">
        <v>2.6669999999999998</v>
      </c>
      <c r="T494" s="1">
        <v>4</v>
      </c>
      <c r="U494" s="1">
        <v>0</v>
      </c>
      <c r="V494" s="1">
        <f t="shared" si="114"/>
        <v>0</v>
      </c>
      <c r="W494" s="1">
        <v>0.33300000000000002</v>
      </c>
      <c r="X494" s="1">
        <v>2.6669999999999998</v>
      </c>
      <c r="Y494" s="1">
        <v>5</v>
      </c>
      <c r="Z494" s="1">
        <v>0</v>
      </c>
      <c r="AA494" s="1">
        <f t="shared" si="115"/>
        <v>0</v>
      </c>
      <c r="AB494" s="1">
        <v>0.33300000000000002</v>
      </c>
      <c r="AC494" s="1">
        <v>2.6669999999999998</v>
      </c>
      <c r="AD494" s="1">
        <v>1</v>
      </c>
      <c r="AE494" s="1">
        <v>2</v>
      </c>
      <c r="AF494" s="1">
        <f t="shared" si="111"/>
        <v>0.24971878515185603</v>
      </c>
      <c r="AH494" s="1">
        <f t="shared" si="117"/>
        <v>0.12948828027286313</v>
      </c>
      <c r="AI494" s="1">
        <f t="shared" si="118"/>
        <v>9.1126593423419985E-2</v>
      </c>
      <c r="AJ494" s="1">
        <f t="shared" si="123"/>
        <v>0.49789826585660563</v>
      </c>
      <c r="AK494" s="1">
        <f t="shared" si="119"/>
        <v>50.856626710869087</v>
      </c>
      <c r="AL494" s="1" t="b">
        <f t="shared" si="120"/>
        <v>1</v>
      </c>
      <c r="AM494" s="1">
        <f t="shared" si="121"/>
        <v>1.4135015782228162</v>
      </c>
      <c r="AN494" s="1" t="b">
        <f t="shared" si="122"/>
        <v>0</v>
      </c>
      <c r="AO494" s="1">
        <v>9.4879999999999995</v>
      </c>
    </row>
    <row r="495" spans="1:41">
      <c r="A495" s="7">
        <v>492</v>
      </c>
      <c r="B495" s="9" t="s">
        <v>43</v>
      </c>
      <c r="C495" s="7" t="s">
        <v>44</v>
      </c>
      <c r="D495" s="9" t="s">
        <v>58</v>
      </c>
      <c r="E495" s="9" t="s">
        <v>59</v>
      </c>
      <c r="F495" s="2" t="b">
        <f t="shared" si="124"/>
        <v>1</v>
      </c>
      <c r="G495" s="2" t="b">
        <f t="shared" si="125"/>
        <v>1</v>
      </c>
      <c r="H495" s="1" t="s">
        <v>275</v>
      </c>
      <c r="M495" s="1">
        <f>PRODUCT(SUM(PRODUCT(R495,overview!$J$9),PRODUCT(W495,overview!$K$9),PRODUCT(AB495,overview!$L$9)),1/SUM(overview!$J$9:$L$9))</f>
        <v>0.38387804878048781</v>
      </c>
      <c r="N495" s="1">
        <f>PRODUCT(SUM(PRODUCT(S495,overview!$J$9),PRODUCT(X495,overview!$K$9),PRODUCT(AC495,overview!$L$9)),1/SUM(overview!$J$9:$L$9))</f>
        <v>2.6161219512195122</v>
      </c>
      <c r="O495" s="1">
        <f t="shared" si="112"/>
        <v>11</v>
      </c>
      <c r="P495" s="1">
        <f t="shared" si="113"/>
        <v>4</v>
      </c>
      <c r="Q495" s="1">
        <f t="shared" si="116"/>
        <v>5.3358375619029542E-2</v>
      </c>
      <c r="R495" s="1">
        <v>0.40100000000000002</v>
      </c>
      <c r="S495" s="1">
        <v>2.5990000000000002</v>
      </c>
      <c r="T495" s="1">
        <v>5</v>
      </c>
      <c r="U495" s="1">
        <v>3</v>
      </c>
      <c r="V495" s="1">
        <f t="shared" si="114"/>
        <v>9.2574066948826486E-2</v>
      </c>
      <c r="W495" s="1">
        <v>0.375</v>
      </c>
      <c r="X495" s="1">
        <v>2.625</v>
      </c>
      <c r="Y495" s="1">
        <v>6</v>
      </c>
      <c r="Z495" s="1">
        <v>0</v>
      </c>
      <c r="AA495" s="1">
        <f t="shared" si="115"/>
        <v>0</v>
      </c>
      <c r="AB495" s="1">
        <v>0.375</v>
      </c>
      <c r="AC495" s="1">
        <v>2.625</v>
      </c>
      <c r="AD495" s="1">
        <v>0</v>
      </c>
      <c r="AE495" s="1">
        <v>1</v>
      </c>
      <c r="AF495" s="1" t="e">
        <f t="shared" si="111"/>
        <v>#DIV/0!</v>
      </c>
      <c r="AH495" s="1">
        <f t="shared" si="117"/>
        <v>0.21441379899240035</v>
      </c>
      <c r="AI495" s="1">
        <f t="shared" si="118"/>
        <v>0.12406450902303151</v>
      </c>
      <c r="AJ495" s="1">
        <f t="shared" si="123"/>
        <v>0.71539534961919327</v>
      </c>
      <c r="AK495" s="1">
        <f t="shared" si="119"/>
        <v>45.783491952774703</v>
      </c>
      <c r="AL495" s="1" t="b">
        <f t="shared" si="120"/>
        <v>1</v>
      </c>
      <c r="AM495" s="1">
        <f t="shared" si="121"/>
        <v>1.6949543942701879</v>
      </c>
      <c r="AN495" s="1" t="b">
        <f t="shared" si="122"/>
        <v>0</v>
      </c>
      <c r="AO495" s="1">
        <v>9.4879999999999995</v>
      </c>
    </row>
    <row r="496" spans="1:41">
      <c r="A496" s="7">
        <v>493</v>
      </c>
      <c r="B496" s="9" t="s">
        <v>94</v>
      </c>
      <c r="C496" s="7" t="s">
        <v>55</v>
      </c>
      <c r="D496" s="9" t="s">
        <v>94</v>
      </c>
      <c r="E496" s="9" t="s">
        <v>55</v>
      </c>
      <c r="F496" s="2" t="b">
        <f t="shared" si="124"/>
        <v>0</v>
      </c>
      <c r="G496" s="2" t="b">
        <f t="shared" si="125"/>
        <v>0</v>
      </c>
      <c r="H496" s="1" t="s">
        <v>275</v>
      </c>
      <c r="M496" s="1">
        <f>PRODUCT(SUM(PRODUCT(R496,overview!$J$9),PRODUCT(W496,overview!$K$9),PRODUCT(AB496,overview!$L$9)),1/SUM(overview!$J$9:$L$9))</f>
        <v>0.375</v>
      </c>
      <c r="N496" s="1">
        <f>PRODUCT(SUM(PRODUCT(S496,overview!$J$9),PRODUCT(X496,overview!$K$9),PRODUCT(AC496,overview!$L$9)),1/SUM(overview!$J$9:$L$9))</f>
        <v>2.625</v>
      </c>
      <c r="O496" s="1">
        <f t="shared" si="112"/>
        <v>11</v>
      </c>
      <c r="P496" s="1">
        <f t="shared" si="113"/>
        <v>0</v>
      </c>
      <c r="Q496" s="1">
        <f t="shared" si="116"/>
        <v>0</v>
      </c>
      <c r="R496" s="1">
        <v>0.375</v>
      </c>
      <c r="S496" s="1">
        <v>2.625</v>
      </c>
      <c r="T496" s="1">
        <v>5</v>
      </c>
      <c r="U496" s="1">
        <v>0</v>
      </c>
      <c r="V496" s="1">
        <f t="shared" si="114"/>
        <v>0</v>
      </c>
      <c r="W496" s="1">
        <v>0.375</v>
      </c>
      <c r="X496" s="1">
        <v>2.625</v>
      </c>
      <c r="Y496" s="1">
        <v>6</v>
      </c>
      <c r="Z496" s="1">
        <v>0</v>
      </c>
      <c r="AA496" s="1">
        <f t="shared" si="115"/>
        <v>0</v>
      </c>
      <c r="AB496" s="1">
        <v>0.375</v>
      </c>
      <c r="AC496" s="1">
        <v>2.625</v>
      </c>
      <c r="AD496" s="1">
        <v>0</v>
      </c>
      <c r="AE496" s="1">
        <v>0</v>
      </c>
      <c r="AF496" s="1" t="e">
        <f t="shared" si="111"/>
        <v>#DIV/0!</v>
      </c>
      <c r="AH496" s="1">
        <f t="shared" si="117"/>
        <v>0.25464826257014911</v>
      </c>
      <c r="AI496" s="1">
        <f t="shared" si="118"/>
        <v>0.14696861910017733</v>
      </c>
      <c r="AJ496" s="1">
        <f t="shared" si="123"/>
        <v>0.69810086261815818</v>
      </c>
      <c r="AK496" s="1">
        <f t="shared" si="119"/>
        <v>39.181079803279673</v>
      </c>
      <c r="AL496" s="1" t="b">
        <f t="shared" si="120"/>
        <v>1</v>
      </c>
      <c r="AM496" s="1">
        <f t="shared" si="121"/>
        <v>2.8900478654239015</v>
      </c>
      <c r="AN496" s="1" t="b">
        <f t="shared" si="122"/>
        <v>0</v>
      </c>
      <c r="AO496" s="1">
        <v>9.4879999999999995</v>
      </c>
    </row>
    <row r="497" spans="1:41">
      <c r="A497" s="7">
        <v>494</v>
      </c>
      <c r="B497" s="9" t="s">
        <v>62</v>
      </c>
      <c r="C497" s="7" t="s">
        <v>48</v>
      </c>
      <c r="D497" s="9" t="s">
        <v>47</v>
      </c>
      <c r="E497" s="9" t="s">
        <v>48</v>
      </c>
      <c r="F497" s="2" t="b">
        <f t="shared" si="124"/>
        <v>0</v>
      </c>
      <c r="G497" s="2" t="b">
        <f t="shared" si="125"/>
        <v>1</v>
      </c>
      <c r="H497" s="1" t="s">
        <v>275</v>
      </c>
      <c r="M497" s="1">
        <f>PRODUCT(SUM(PRODUCT(R497,overview!$J$9),PRODUCT(W497,overview!$K$9),PRODUCT(AB497,overview!$L$9)),1/SUM(overview!$J$9:$L$9))</f>
        <v>0.99495121951219512</v>
      </c>
      <c r="N497" s="1">
        <f>PRODUCT(SUM(PRODUCT(S497,overview!$J$9),PRODUCT(X497,overview!$K$9),PRODUCT(AC497,overview!$L$9)),1/SUM(overview!$J$9:$L$9))</f>
        <v>2.005048780487805</v>
      </c>
      <c r="O497" s="1">
        <f t="shared" si="112"/>
        <v>20</v>
      </c>
      <c r="P497" s="1">
        <f t="shared" si="113"/>
        <v>6</v>
      </c>
      <c r="Q497" s="1">
        <f t="shared" si="116"/>
        <v>0.14886688481516172</v>
      </c>
      <c r="R497" s="1">
        <v>1.01</v>
      </c>
      <c r="S497" s="1">
        <v>1.99</v>
      </c>
      <c r="T497" s="1">
        <v>6</v>
      </c>
      <c r="U497" s="1">
        <v>4</v>
      </c>
      <c r="V497" s="1">
        <f t="shared" si="114"/>
        <v>0.33835845896147398</v>
      </c>
      <c r="W497" s="1">
        <v>0.98099999999999998</v>
      </c>
      <c r="X497" s="1">
        <v>2.0190000000000001</v>
      </c>
      <c r="Y497" s="1">
        <v>12</v>
      </c>
      <c r="Z497" s="1">
        <v>2</v>
      </c>
      <c r="AA497" s="1">
        <f t="shared" si="115"/>
        <v>8.0980683506686468E-2</v>
      </c>
      <c r="AB497" s="1">
        <v>1.147</v>
      </c>
      <c r="AC497" s="1">
        <v>1.853</v>
      </c>
      <c r="AD497" s="1">
        <v>2</v>
      </c>
      <c r="AE497" s="1">
        <v>0</v>
      </c>
      <c r="AF497" s="1">
        <f t="shared" si="111"/>
        <v>0</v>
      </c>
      <c r="AH497" s="1">
        <f t="shared" si="117"/>
        <v>0.33917189054638908</v>
      </c>
      <c r="AI497" s="1">
        <f t="shared" si="118"/>
        <v>0.17236207063889111</v>
      </c>
      <c r="AJ497" s="1">
        <f t="shared" si="123"/>
        <v>0.62851320180055104</v>
      </c>
      <c r="AK497" s="1">
        <f t="shared" si="119"/>
        <v>33.187849361597891</v>
      </c>
      <c r="AL497" s="1" t="b">
        <f t="shared" si="120"/>
        <v>1</v>
      </c>
      <c r="AM497" s="1">
        <f t="shared" si="121"/>
        <v>5.0610554182957186</v>
      </c>
      <c r="AN497" s="1" t="b">
        <f t="shared" si="122"/>
        <v>0</v>
      </c>
      <c r="AO497" s="1">
        <v>9.4879999999999995</v>
      </c>
    </row>
    <row r="498" spans="1:41">
      <c r="A498" s="7">
        <v>495</v>
      </c>
      <c r="B498" s="9" t="s">
        <v>45</v>
      </c>
      <c r="C498" s="7" t="s">
        <v>46</v>
      </c>
      <c r="D498" s="9" t="s">
        <v>45</v>
      </c>
      <c r="E498" s="9" t="s">
        <v>46</v>
      </c>
      <c r="F498" s="2" t="b">
        <f t="shared" si="124"/>
        <v>0</v>
      </c>
      <c r="G498" s="2" t="b">
        <f t="shared" si="125"/>
        <v>0</v>
      </c>
      <c r="H498" s="1" t="s">
        <v>275</v>
      </c>
      <c r="M498" s="1">
        <f>PRODUCT(SUM(PRODUCT(R498,overview!$J$9),PRODUCT(W498,overview!$K$9),PRODUCT(AB498,overview!$L$9)),1/SUM(overview!$J$9:$L$9))</f>
        <v>1.0377560975609756</v>
      </c>
      <c r="N498" s="1">
        <f>PRODUCT(SUM(PRODUCT(S498,overview!$J$9),PRODUCT(X498,overview!$K$9),PRODUCT(AC498,overview!$L$9)),1/SUM(overview!$J$9:$L$9))</f>
        <v>1.9622439024390244</v>
      </c>
      <c r="O498" s="1">
        <f t="shared" si="112"/>
        <v>12</v>
      </c>
      <c r="P498" s="1">
        <f t="shared" si="113"/>
        <v>0</v>
      </c>
      <c r="Q498" s="1">
        <f t="shared" si="116"/>
        <v>0</v>
      </c>
      <c r="R498" s="1">
        <v>1.014</v>
      </c>
      <c r="S498" s="1">
        <v>1.986</v>
      </c>
      <c r="T498" s="1">
        <v>4</v>
      </c>
      <c r="U498" s="1">
        <v>0</v>
      </c>
      <c r="V498" s="1">
        <f t="shared" si="114"/>
        <v>0</v>
      </c>
      <c r="W498" s="1">
        <v>1.052</v>
      </c>
      <c r="X498" s="1">
        <v>1.948</v>
      </c>
      <c r="Y498" s="1">
        <v>8</v>
      </c>
      <c r="Z498" s="1">
        <v>0</v>
      </c>
      <c r="AA498" s="1">
        <f t="shared" si="115"/>
        <v>0</v>
      </c>
      <c r="AB498" s="1">
        <v>1</v>
      </c>
      <c r="AC498" s="1">
        <v>2</v>
      </c>
      <c r="AD498" s="1">
        <v>0</v>
      </c>
      <c r="AE498" s="1">
        <v>0</v>
      </c>
      <c r="AF498" s="1" t="e">
        <f t="shared" si="111"/>
        <v>#DIV/0!</v>
      </c>
      <c r="AH498" s="1">
        <f t="shared" si="117"/>
        <v>0.39866293744457332</v>
      </c>
      <c r="AI498" s="1">
        <f t="shared" si="118"/>
        <v>0.16568321611470502</v>
      </c>
      <c r="AJ498" s="1">
        <f t="shared" si="123"/>
        <v>0.50272292205291824</v>
      </c>
      <c r="AK498" s="1">
        <f t="shared" si="119"/>
        <v>22.488374522074789</v>
      </c>
      <c r="AL498" s="1" t="b">
        <f t="shared" si="120"/>
        <v>1</v>
      </c>
      <c r="AM498" s="1">
        <f t="shared" si="121"/>
        <v>8.1716048579932519</v>
      </c>
      <c r="AN498" s="1" t="b">
        <f t="shared" si="122"/>
        <v>0</v>
      </c>
      <c r="AO498" s="1">
        <v>9.4879999999999995</v>
      </c>
    </row>
    <row r="499" spans="1:41">
      <c r="A499" s="7">
        <v>496</v>
      </c>
      <c r="B499" s="9" t="s">
        <v>51</v>
      </c>
      <c r="C499" s="7" t="s">
        <v>52</v>
      </c>
      <c r="D499" s="9" t="s">
        <v>51</v>
      </c>
      <c r="E499" s="9" t="s">
        <v>52</v>
      </c>
      <c r="F499" s="2" t="b">
        <f t="shared" si="124"/>
        <v>0</v>
      </c>
      <c r="G499" s="2" t="b">
        <f t="shared" si="125"/>
        <v>0</v>
      </c>
      <c r="H499" s="1" t="s">
        <v>275</v>
      </c>
      <c r="M499" s="1">
        <f>PRODUCT(SUM(PRODUCT(R499,overview!$J$9),PRODUCT(W499,overview!$K$9),PRODUCT(AB499,overview!$L$9)),1/SUM(overview!$J$9:$L$9))</f>
        <v>0.3888048780487805</v>
      </c>
      <c r="N499" s="1">
        <f>PRODUCT(SUM(PRODUCT(S499,overview!$J$9),PRODUCT(X499,overview!$K$9),PRODUCT(AC499,overview!$L$9)),1/SUM(overview!$J$9:$L$9))</f>
        <v>2.6111951219512197</v>
      </c>
      <c r="O499" s="1">
        <f t="shared" si="112"/>
        <v>6.2</v>
      </c>
      <c r="P499" s="1">
        <f t="shared" si="113"/>
        <v>7.8</v>
      </c>
      <c r="Q499" s="1">
        <f t="shared" si="116"/>
        <v>0.18732480643021981</v>
      </c>
      <c r="R499" s="1">
        <v>0.33300000000000002</v>
      </c>
      <c r="S499" s="1">
        <v>2.6669999999999998</v>
      </c>
      <c r="T499" s="1">
        <v>2</v>
      </c>
      <c r="U499" s="1">
        <v>0</v>
      </c>
      <c r="V499" s="1">
        <f t="shared" si="114"/>
        <v>0</v>
      </c>
      <c r="W499" s="1">
        <v>0.42099999999999999</v>
      </c>
      <c r="X499" s="1">
        <v>2.5790000000000002</v>
      </c>
      <c r="Y499" s="1">
        <v>4.2</v>
      </c>
      <c r="Z499" s="1">
        <v>7.8</v>
      </c>
      <c r="AA499" s="1">
        <f t="shared" si="115"/>
        <v>0.30316290921176531</v>
      </c>
      <c r="AB499" s="1">
        <v>0.33300000000000002</v>
      </c>
      <c r="AC499" s="1">
        <v>2.6669999999999998</v>
      </c>
      <c r="AD499" s="1">
        <v>0</v>
      </c>
      <c r="AE499" s="1">
        <v>0</v>
      </c>
      <c r="AF499" s="1" t="e">
        <f t="shared" si="111"/>
        <v>#DIV/0!</v>
      </c>
      <c r="AH499" s="1">
        <f t="shared" si="117"/>
        <v>0.48986932022539265</v>
      </c>
      <c r="AI499" s="1">
        <f t="shared" si="118"/>
        <v>0.18893448852409181</v>
      </c>
      <c r="AJ499" s="1">
        <f t="shared" ref="AJ499:AJ501" si="126">(SUM(AE495:AE505)*SUM(AB495:AB505))/(SUM(AD495:AD505)*SUM(AC495:AC505))</f>
        <v>0.55477278005728903</v>
      </c>
      <c r="AK499" s="1">
        <f t="shared" si="119"/>
        <v>15.083694644991164</v>
      </c>
      <c r="AL499" s="1" t="b">
        <f t="shared" si="120"/>
        <v>1</v>
      </c>
      <c r="AM499" s="1">
        <f t="shared" si="121"/>
        <v>11.972398068321253</v>
      </c>
      <c r="AN499" s="1" t="b">
        <f t="shared" si="122"/>
        <v>1</v>
      </c>
      <c r="AO499" s="1">
        <v>9.4879999999999995</v>
      </c>
    </row>
    <row r="500" spans="1:41">
      <c r="A500" s="7">
        <v>497</v>
      </c>
      <c r="B500" s="9" t="s">
        <v>54</v>
      </c>
      <c r="C500" s="7" t="s">
        <v>55</v>
      </c>
      <c r="D500" s="9" t="s">
        <v>32</v>
      </c>
      <c r="E500" s="9" t="s">
        <v>33</v>
      </c>
      <c r="F500" s="2" t="b">
        <f t="shared" si="124"/>
        <v>0</v>
      </c>
      <c r="G500" s="2" t="b">
        <f t="shared" si="125"/>
        <v>1</v>
      </c>
      <c r="H500" s="1" t="s">
        <v>275</v>
      </c>
      <c r="M500" s="1">
        <f>PRODUCT(SUM(PRODUCT(R500,overview!$J$9),PRODUCT(W500,overview!$K$9),PRODUCT(AB500,overview!$L$9)),1/SUM(overview!$J$9:$L$9))</f>
        <v>0.77112195121951221</v>
      </c>
      <c r="N500" s="1">
        <f>PRODUCT(SUM(PRODUCT(S500,overview!$J$9),PRODUCT(X500,overview!$K$9),PRODUCT(AC500,overview!$L$9)),1/SUM(overview!$J$9:$L$9))</f>
        <v>2.228878048780488</v>
      </c>
      <c r="O500" s="1">
        <f t="shared" si="112"/>
        <v>8.8000000000000007</v>
      </c>
      <c r="P500" s="1">
        <f t="shared" si="113"/>
        <v>30.2</v>
      </c>
      <c r="Q500" s="1">
        <f t="shared" si="116"/>
        <v>1.1873015367719035</v>
      </c>
      <c r="R500" s="1">
        <v>0.67600000000000005</v>
      </c>
      <c r="S500" s="1">
        <v>2.3239999999999998</v>
      </c>
      <c r="T500" s="1">
        <v>2</v>
      </c>
      <c r="U500" s="1">
        <v>9</v>
      </c>
      <c r="V500" s="1">
        <f t="shared" si="114"/>
        <v>1.3089500860585199</v>
      </c>
      <c r="W500" s="1">
        <v>0.83099999999999996</v>
      </c>
      <c r="X500" s="1">
        <v>2.169</v>
      </c>
      <c r="Y500" s="1">
        <v>6.3</v>
      </c>
      <c r="Z500" s="1">
        <v>18.7</v>
      </c>
      <c r="AA500" s="1">
        <f t="shared" si="115"/>
        <v>1.1372148675053237</v>
      </c>
      <c r="AB500" s="1">
        <v>0.54600000000000004</v>
      </c>
      <c r="AC500" s="1">
        <v>2.4540000000000002</v>
      </c>
      <c r="AD500" s="1">
        <v>0.5</v>
      </c>
      <c r="AE500" s="1">
        <v>2.5</v>
      </c>
      <c r="AF500" s="1">
        <f t="shared" si="111"/>
        <v>1.1124694376528117</v>
      </c>
      <c r="AH500" s="1">
        <f t="shared" si="117"/>
        <v>0.62038447955778886</v>
      </c>
      <c r="AI500" s="1">
        <f t="shared" si="118"/>
        <v>0.22004220770244487</v>
      </c>
      <c r="AJ500" s="1">
        <f t="shared" si="126"/>
        <v>0.51509381570074186</v>
      </c>
    </row>
    <row r="501" spans="1:41">
      <c r="A501" s="7">
        <v>498</v>
      </c>
      <c r="B501" s="9" t="s">
        <v>32</v>
      </c>
      <c r="C501" s="7" t="s">
        <v>33</v>
      </c>
      <c r="D501" s="9" t="s">
        <v>32</v>
      </c>
      <c r="E501" s="9" t="s">
        <v>33</v>
      </c>
      <c r="F501" s="2" t="b">
        <f t="shared" si="124"/>
        <v>0</v>
      </c>
      <c r="G501" s="2" t="b">
        <f t="shared" si="125"/>
        <v>0</v>
      </c>
      <c r="H501" s="1" t="s">
        <v>275</v>
      </c>
      <c r="M501" s="1">
        <f>PRODUCT(SUM(PRODUCT(R501,overview!$J$9),PRODUCT(W501,overview!$K$9),PRODUCT(AB501,overview!$L$9)),1/SUM(overview!$J$9:$L$9))</f>
        <v>0.98273170731707327</v>
      </c>
      <c r="N501" s="1">
        <f>PRODUCT(SUM(PRODUCT(S501,overview!$J$9),PRODUCT(X501,overview!$K$9),PRODUCT(AC501,overview!$L$9)),1/SUM(overview!$J$9:$L$9))</f>
        <v>2.0172682926829268</v>
      </c>
      <c r="O501" s="1">
        <f t="shared" si="112"/>
        <v>14.1</v>
      </c>
      <c r="P501" s="1">
        <f t="shared" si="113"/>
        <v>25.9</v>
      </c>
      <c r="Q501" s="1">
        <f t="shared" si="116"/>
        <v>0.89485353411146185</v>
      </c>
      <c r="R501" s="1">
        <v>0.94199999999999995</v>
      </c>
      <c r="S501" s="1">
        <v>2.0579999999999998</v>
      </c>
      <c r="T501" s="1">
        <v>5</v>
      </c>
      <c r="U501" s="1">
        <v>5</v>
      </c>
      <c r="V501" s="1">
        <f t="shared" si="114"/>
        <v>0.45772594752186591</v>
      </c>
      <c r="W501" s="1">
        <v>1.004</v>
      </c>
      <c r="X501" s="1">
        <v>1.996</v>
      </c>
      <c r="Y501" s="1">
        <v>9.1</v>
      </c>
      <c r="Z501" s="1">
        <v>20.9</v>
      </c>
      <c r="AA501" s="1">
        <f t="shared" si="115"/>
        <v>1.155255566077209</v>
      </c>
      <c r="AB501" s="1">
        <v>1</v>
      </c>
      <c r="AC501" s="1">
        <v>2</v>
      </c>
      <c r="AD501" s="1">
        <v>0</v>
      </c>
      <c r="AE501" s="1">
        <v>0</v>
      </c>
      <c r="AF501" s="1" t="e">
        <f t="shared" si="111"/>
        <v>#DIV/0!</v>
      </c>
      <c r="AH501" s="1">
        <f t="shared" si="117"/>
        <v>0.71025519479810084</v>
      </c>
      <c r="AI501" s="1">
        <f t="shared" si="118"/>
        <v>0.25914620256048115</v>
      </c>
      <c r="AJ501" s="1">
        <f t="shared" si="126"/>
        <v>0.54729011689691831</v>
      </c>
    </row>
    <row r="502" spans="1:41">
      <c r="A502" s="7">
        <v>499</v>
      </c>
      <c r="B502" s="9" t="s">
        <v>32</v>
      </c>
      <c r="C502" s="7" t="s">
        <v>33</v>
      </c>
      <c r="D502" s="9" t="s">
        <v>32</v>
      </c>
      <c r="E502" s="9" t="s">
        <v>33</v>
      </c>
      <c r="F502" s="2" t="b">
        <f t="shared" si="124"/>
        <v>0</v>
      </c>
      <c r="G502" s="2" t="b">
        <f t="shared" si="125"/>
        <v>0</v>
      </c>
      <c r="H502" s="1" t="s">
        <v>275</v>
      </c>
      <c r="M502" s="1">
        <f>PRODUCT(SUM(PRODUCT(R502,overview!$J$9),PRODUCT(W502,overview!$K$9),PRODUCT(AB502,overview!$L$9)),1/SUM(overview!$J$9:$L$9))</f>
        <v>0.98731707317073181</v>
      </c>
      <c r="N502" s="1">
        <f>PRODUCT(SUM(PRODUCT(S502,overview!$J$9),PRODUCT(X502,overview!$K$9),PRODUCT(AC502,overview!$L$9)),1/SUM(overview!$J$9:$L$9))</f>
        <v>2.0126829268292687</v>
      </c>
      <c r="O502" s="1">
        <f t="shared" si="112"/>
        <v>20</v>
      </c>
      <c r="P502" s="1">
        <f t="shared" si="113"/>
        <v>13</v>
      </c>
      <c r="Q502" s="1">
        <f t="shared" si="116"/>
        <v>0.31885603490063014</v>
      </c>
      <c r="R502" s="1">
        <v>1</v>
      </c>
      <c r="S502" s="1">
        <v>2</v>
      </c>
      <c r="T502" s="1">
        <v>5</v>
      </c>
      <c r="U502" s="1">
        <v>0</v>
      </c>
      <c r="V502" s="1">
        <f t="shared" si="114"/>
        <v>0</v>
      </c>
      <c r="W502" s="1">
        <v>0.98</v>
      </c>
      <c r="X502" s="1">
        <v>2.02</v>
      </c>
      <c r="Y502" s="1">
        <v>15</v>
      </c>
      <c r="Z502" s="1">
        <v>13</v>
      </c>
      <c r="AA502" s="1">
        <f t="shared" si="115"/>
        <v>0.42046204620462047</v>
      </c>
      <c r="AB502" s="1">
        <v>1</v>
      </c>
      <c r="AC502" s="1">
        <v>2</v>
      </c>
      <c r="AD502" s="1">
        <v>0</v>
      </c>
      <c r="AE502" s="1">
        <v>0</v>
      </c>
      <c r="AF502" s="1" t="e">
        <f t="shared" si="111"/>
        <v>#DIV/0!</v>
      </c>
    </row>
    <row r="503" spans="1:41">
      <c r="A503" s="7">
        <v>500</v>
      </c>
      <c r="B503" s="9" t="s">
        <v>94</v>
      </c>
      <c r="C503" s="7" t="s">
        <v>55</v>
      </c>
      <c r="D503" s="9" t="s">
        <v>94</v>
      </c>
      <c r="E503" s="9" t="s">
        <v>55</v>
      </c>
      <c r="F503" s="2" t="b">
        <f t="shared" si="124"/>
        <v>0</v>
      </c>
      <c r="G503" s="2" t="b">
        <f t="shared" si="125"/>
        <v>0</v>
      </c>
      <c r="H503" s="1" t="s">
        <v>275</v>
      </c>
      <c r="M503" s="1">
        <f>PRODUCT(SUM(PRODUCT(R503,overview!$J$9),PRODUCT(W503,overview!$K$9),PRODUCT(AB503,overview!$L$9)),1/SUM(overview!$J$9:$L$9))</f>
        <v>0.56787804878048775</v>
      </c>
      <c r="N503" s="1">
        <f>PRODUCT(SUM(PRODUCT(S503,overview!$J$9),PRODUCT(X503,overview!$K$9),PRODUCT(AC503,overview!$L$9)),1/SUM(overview!$J$9:$L$9))</f>
        <v>2.4321219512195125</v>
      </c>
      <c r="O503" s="1">
        <f t="shared" si="112"/>
        <v>14.5</v>
      </c>
      <c r="P503" s="1">
        <f t="shared" si="113"/>
        <v>34.5</v>
      </c>
      <c r="Q503" s="1">
        <f t="shared" si="116"/>
        <v>0.55554702566884961</v>
      </c>
      <c r="R503" s="1">
        <v>0.73</v>
      </c>
      <c r="S503" s="1">
        <v>2.27</v>
      </c>
      <c r="T503" s="1">
        <v>8</v>
      </c>
      <c r="U503" s="1">
        <v>7</v>
      </c>
      <c r="V503" s="1">
        <f t="shared" si="114"/>
        <v>0.28138766519823788</v>
      </c>
      <c r="W503" s="1">
        <v>0.48799999999999999</v>
      </c>
      <c r="X503" s="1">
        <v>2.512</v>
      </c>
      <c r="Y503" s="1">
        <v>6.5</v>
      </c>
      <c r="Z503" s="1">
        <v>27.5</v>
      </c>
      <c r="AA503" s="1">
        <f t="shared" si="115"/>
        <v>0.82190102890739847</v>
      </c>
      <c r="AB503" s="1">
        <v>0.375</v>
      </c>
      <c r="AC503" s="1">
        <v>2.625</v>
      </c>
      <c r="AD503" s="1">
        <v>0</v>
      </c>
      <c r="AE503" s="1">
        <v>0</v>
      </c>
      <c r="AF503" s="1" t="e">
        <f t="shared" si="111"/>
        <v>#DIV/0!</v>
      </c>
    </row>
    <row r="504" spans="1:41">
      <c r="A504" s="7">
        <v>501</v>
      </c>
      <c r="B504" s="9" t="s">
        <v>54</v>
      </c>
      <c r="C504" s="7" t="s">
        <v>55</v>
      </c>
      <c r="D504" s="9" t="s">
        <v>60</v>
      </c>
      <c r="E504" s="9" t="s">
        <v>61</v>
      </c>
      <c r="F504" s="2" t="b">
        <f t="shared" si="124"/>
        <v>0</v>
      </c>
      <c r="G504" s="2" t="b">
        <f t="shared" si="125"/>
        <v>1</v>
      </c>
      <c r="H504" s="1" t="s">
        <v>275</v>
      </c>
      <c r="M504" s="1">
        <f>PRODUCT(SUM(PRODUCT(R504,overview!$J$9),PRODUCT(W504,overview!$K$9),PRODUCT(AB504,overview!$L$9)),1/SUM(overview!$J$9:$L$9))</f>
        <v>0.81404878048780482</v>
      </c>
      <c r="N504" s="1">
        <f>PRODUCT(SUM(PRODUCT(S504,overview!$J$9),PRODUCT(X504,overview!$K$9),PRODUCT(AC504,overview!$L$9)),1/SUM(overview!$J$9:$L$9))</f>
        <v>2.1859512195121953</v>
      </c>
      <c r="O504" s="1">
        <f t="shared" si="112"/>
        <v>15.5</v>
      </c>
      <c r="P504" s="1">
        <f t="shared" si="113"/>
        <v>24.5</v>
      </c>
      <c r="Q504" s="1">
        <f t="shared" si="116"/>
        <v>0.58863265311998791</v>
      </c>
      <c r="R504" s="1">
        <v>0.57699999999999996</v>
      </c>
      <c r="S504" s="1">
        <v>2.423</v>
      </c>
      <c r="T504" s="1">
        <v>8</v>
      </c>
      <c r="U504" s="1">
        <v>3</v>
      </c>
      <c r="V504" s="1">
        <f t="shared" si="114"/>
        <v>8.9300453982666103E-2</v>
      </c>
      <c r="W504" s="1">
        <v>0.95199999999999996</v>
      </c>
      <c r="X504" s="1">
        <v>2.048</v>
      </c>
      <c r="Y504" s="1">
        <v>7.5</v>
      </c>
      <c r="Z504" s="1">
        <v>20.5</v>
      </c>
      <c r="AA504" s="1">
        <f t="shared" si="115"/>
        <v>1.2705729166666666</v>
      </c>
      <c r="AB504" s="1">
        <v>0.54600000000000004</v>
      </c>
      <c r="AC504" s="1">
        <v>2.4540000000000002</v>
      </c>
      <c r="AD504" s="1">
        <v>0</v>
      </c>
      <c r="AE504" s="1">
        <v>1</v>
      </c>
      <c r="AF504" s="1" t="e">
        <f t="shared" si="111"/>
        <v>#DIV/0!</v>
      </c>
    </row>
    <row r="505" spans="1:41">
      <c r="A505" s="7">
        <v>502</v>
      </c>
      <c r="B505" s="9" t="s">
        <v>43</v>
      </c>
      <c r="C505" s="7" t="s">
        <v>44</v>
      </c>
      <c r="D505" s="9" t="s">
        <v>67</v>
      </c>
      <c r="E505" s="9" t="s">
        <v>37</v>
      </c>
      <c r="F505" s="2" t="b">
        <f t="shared" si="124"/>
        <v>0</v>
      </c>
      <c r="G505" s="2" t="b">
        <f t="shared" si="125"/>
        <v>1</v>
      </c>
      <c r="H505" s="1" t="s">
        <v>275</v>
      </c>
      <c r="M505" s="1">
        <f>PRODUCT(SUM(PRODUCT(R505,overview!$J$9),PRODUCT(W505,overview!$K$9),PRODUCT(AB505,overview!$L$9)),1/SUM(overview!$J$9:$L$9))</f>
        <v>0.4403658536585367</v>
      </c>
      <c r="N505" s="1">
        <f>PRODUCT(SUM(PRODUCT(S505,overview!$J$9),PRODUCT(X505,overview!$K$9),PRODUCT(AC505,overview!$L$9)),1/SUM(overview!$J$9:$L$9))</f>
        <v>2.5596341463414642</v>
      </c>
      <c r="O505" s="1">
        <f t="shared" si="112"/>
        <v>8.6999999999999993</v>
      </c>
      <c r="P505" s="1">
        <f t="shared" si="113"/>
        <v>29.3</v>
      </c>
      <c r="Q505" s="1">
        <f t="shared" si="116"/>
        <v>0.57940749478517217</v>
      </c>
      <c r="R505" s="1">
        <v>0.4</v>
      </c>
      <c r="S505" s="1">
        <v>2.6</v>
      </c>
      <c r="T505" s="1">
        <v>1</v>
      </c>
      <c r="U505" s="1">
        <v>2</v>
      </c>
      <c r="V505" s="1">
        <f t="shared" si="114"/>
        <v>0.30769230769230771</v>
      </c>
      <c r="W505" s="1">
        <v>0.46100000000000002</v>
      </c>
      <c r="X505" s="1">
        <v>2.5390000000000001</v>
      </c>
      <c r="Y505" s="1">
        <v>7.2</v>
      </c>
      <c r="Z505" s="1">
        <v>25.8</v>
      </c>
      <c r="AA505" s="1">
        <f t="shared" si="115"/>
        <v>0.65061704082972305</v>
      </c>
      <c r="AB505" s="1">
        <v>0.46899999999999997</v>
      </c>
      <c r="AC505" s="1">
        <v>2.5310000000000001</v>
      </c>
      <c r="AD505" s="1">
        <v>0.5</v>
      </c>
      <c r="AE505" s="1">
        <v>1.5</v>
      </c>
      <c r="AF505" s="1">
        <f t="shared" si="111"/>
        <v>0.55590675622283681</v>
      </c>
    </row>
    <row r="506" spans="1:41">
      <c r="A506" s="7">
        <v>503</v>
      </c>
      <c r="B506" s="9" t="s">
        <v>32</v>
      </c>
      <c r="C506" s="7" t="s">
        <v>33</v>
      </c>
      <c r="D506" s="9" t="s">
        <v>32</v>
      </c>
      <c r="E506" s="9" t="s">
        <v>33</v>
      </c>
      <c r="F506" s="2" t="b">
        <f t="shared" si="124"/>
        <v>0</v>
      </c>
      <c r="G506" s="2" t="b">
        <f t="shared" si="125"/>
        <v>0</v>
      </c>
      <c r="H506" s="1" t="s">
        <v>275</v>
      </c>
      <c r="M506" s="1">
        <f>PRODUCT(SUM(PRODUCT(R506,overview!$J$9),PRODUCT(W506,overview!$K$9),PRODUCT(AB506,overview!$L$9)),1/SUM(overview!$J$9:$L$9))</f>
        <v>0.89234146341463416</v>
      </c>
      <c r="N506" s="1">
        <f>PRODUCT(SUM(PRODUCT(S506,overview!$J$9),PRODUCT(X506,overview!$K$9),PRODUCT(AC506,overview!$L$9)),1/SUM(overview!$J$9:$L$9))</f>
        <v>2.1076585365853662</v>
      </c>
      <c r="O506" s="1">
        <f t="shared" si="112"/>
        <v>15.7</v>
      </c>
      <c r="P506" s="1">
        <f t="shared" si="113"/>
        <v>35.299999999999997</v>
      </c>
      <c r="Q506" s="1">
        <f t="shared" si="116"/>
        <v>0.95193188647923421</v>
      </c>
      <c r="R506" s="1">
        <v>0.90200000000000002</v>
      </c>
      <c r="S506" s="1">
        <v>2.0979999999999999</v>
      </c>
      <c r="T506" s="1">
        <v>6</v>
      </c>
      <c r="U506" s="1">
        <v>6</v>
      </c>
      <c r="V506" s="1">
        <f t="shared" si="114"/>
        <v>0.42993326978074359</v>
      </c>
      <c r="W506" s="1">
        <v>0.88300000000000001</v>
      </c>
      <c r="X506" s="1">
        <v>2.117</v>
      </c>
      <c r="Y506" s="1">
        <v>9.6999999999999993</v>
      </c>
      <c r="Z506" s="1">
        <v>29.3</v>
      </c>
      <c r="AA506" s="1">
        <f t="shared" si="115"/>
        <v>1.2598990012125699</v>
      </c>
      <c r="AB506" s="1">
        <v>1</v>
      </c>
      <c r="AC506" s="1">
        <v>2</v>
      </c>
      <c r="AD506" s="1">
        <v>0</v>
      </c>
      <c r="AE506" s="1">
        <v>0</v>
      </c>
      <c r="AF506" s="1" t="e">
        <f t="shared" si="111"/>
        <v>#DIV/0!</v>
      </c>
    </row>
    <row r="507" spans="1:41">
      <c r="F507" s="2"/>
      <c r="G507" s="2"/>
    </row>
    <row r="508" spans="1:41">
      <c r="F508" s="2"/>
      <c r="G508" s="2"/>
      <c r="K508" s="1">
        <f>COUNTIF(K2:K507,"Yes")</f>
        <v>33</v>
      </c>
      <c r="L508" s="1">
        <f>COUNTIF(L2:L507,"Yes")</f>
        <v>11</v>
      </c>
    </row>
    <row r="509" spans="1:41">
      <c r="F509" s="2"/>
      <c r="G509" s="2"/>
      <c r="L509" s="1">
        <f>SUM(K508,-COUNTIFS(K2:K507,"Yes",H2:H507,"",J2:J507,""))</f>
        <v>33</v>
      </c>
    </row>
    <row r="510" spans="1:41">
      <c r="F510" s="2"/>
      <c r="G510" s="2"/>
      <c r="L510" s="1">
        <f>COUNTIFS(K$2:K507,"Yes",F$2:F507,"true",G$2:G507,"false")</f>
        <v>6</v>
      </c>
    </row>
    <row r="511" spans="1:41">
      <c r="F511" s="2"/>
      <c r="G511" s="2"/>
      <c r="L511" s="1">
        <f>SUM(COUNTIFS(K$2:K507,"Yes",F$2:F507,"false"),COUNTIFS(K$2:K507,"Yes",G$2:G507,"true"),-SUM(COUNTIFS(K$2:K507,"Yes",G$2:G507,"true",F$2:F507,"false")))</f>
        <v>27</v>
      </c>
    </row>
    <row r="512" spans="1:41">
      <c r="F512" s="2"/>
      <c r="G512" s="2"/>
      <c r="L512" s="1">
        <f>COUNTIFS(K$2:K509,"Yes",F$2:F509,"true",G$2:G509,"false",L$2:L509,"yes")</f>
        <v>2</v>
      </c>
    </row>
    <row r="513" spans="6:7">
      <c r="F513" s="2"/>
      <c r="G513" s="2"/>
    </row>
    <row r="514" spans="6:7">
      <c r="F514" s="2"/>
      <c r="G514" s="2"/>
    </row>
    <row r="515" spans="6:7">
      <c r="F515" s="2"/>
      <c r="G515" s="2"/>
    </row>
    <row r="516" spans="6:7">
      <c r="F516" s="2"/>
      <c r="G516" s="2"/>
    </row>
    <row r="517" spans="6:7">
      <c r="F517" s="2"/>
      <c r="G517" s="2"/>
    </row>
    <row r="518" spans="6:7">
      <c r="F518" s="2"/>
      <c r="G518" s="2"/>
    </row>
    <row r="519" spans="6:7">
      <c r="F519" s="2"/>
      <c r="G519" s="2"/>
    </row>
    <row r="520" spans="6:7">
      <c r="F520" s="2"/>
      <c r="G520" s="2"/>
    </row>
    <row r="521" spans="6:7">
      <c r="F521" s="2"/>
      <c r="G521" s="2"/>
    </row>
    <row r="522" spans="6:7">
      <c r="F522" s="2"/>
      <c r="G522" s="2"/>
    </row>
    <row r="523" spans="6:7">
      <c r="F523" s="2"/>
      <c r="G523" s="2"/>
    </row>
    <row r="524" spans="6:7">
      <c r="F524" s="2"/>
      <c r="G524" s="2"/>
    </row>
    <row r="525" spans="6:7">
      <c r="F525" s="2"/>
      <c r="G525" s="2"/>
    </row>
    <row r="526" spans="6:7">
      <c r="F526" s="2"/>
      <c r="G526" s="2"/>
    </row>
    <row r="527" spans="6:7">
      <c r="F527" s="2"/>
      <c r="G527" s="2"/>
    </row>
    <row r="528" spans="6:7">
      <c r="F528" s="2"/>
      <c r="G528" s="2"/>
    </row>
    <row r="529" spans="6:7">
      <c r="F529" s="2"/>
      <c r="G529" s="2"/>
    </row>
    <row r="530" spans="6:7">
      <c r="F530" s="2"/>
      <c r="G530" s="2"/>
    </row>
    <row r="531" spans="6:7">
      <c r="F531" s="2"/>
      <c r="G531" s="2"/>
    </row>
    <row r="532" spans="6:7">
      <c r="F532" s="2"/>
      <c r="G532" s="2"/>
    </row>
    <row r="533" spans="6:7">
      <c r="F533" s="2"/>
      <c r="G533" s="2"/>
    </row>
    <row r="534" spans="6:7">
      <c r="F534" s="2"/>
      <c r="G534" s="2"/>
    </row>
    <row r="535" spans="6:7">
      <c r="F535" s="2"/>
      <c r="G535" s="2"/>
    </row>
    <row r="536" spans="6:7">
      <c r="F536" s="2"/>
      <c r="G536" s="2"/>
    </row>
    <row r="537" spans="6:7">
      <c r="F537" s="2"/>
      <c r="G537" s="2"/>
    </row>
    <row r="538" spans="6:7">
      <c r="F538" s="2"/>
      <c r="G538" s="2"/>
    </row>
    <row r="539" spans="6:7">
      <c r="F539" s="2"/>
      <c r="G539" s="2"/>
    </row>
    <row r="540" spans="6:7">
      <c r="F540" s="2"/>
      <c r="G540" s="2"/>
    </row>
    <row r="541" spans="6:7">
      <c r="F541" s="2"/>
      <c r="G541" s="2"/>
    </row>
    <row r="542" spans="6:7">
      <c r="F542" s="2"/>
      <c r="G542" s="2"/>
    </row>
    <row r="543" spans="6:7">
      <c r="F543" s="2"/>
      <c r="G543" s="2"/>
    </row>
    <row r="544" spans="6:7">
      <c r="F544" s="2"/>
      <c r="G544" s="2"/>
    </row>
    <row r="545" spans="6:7">
      <c r="F545" s="2"/>
      <c r="G545" s="2"/>
    </row>
    <row r="546" spans="6:7">
      <c r="F546" s="2"/>
      <c r="G546" s="2"/>
    </row>
    <row r="547" spans="6:7">
      <c r="F547" s="2"/>
      <c r="G547" s="2"/>
    </row>
    <row r="548" spans="6:7">
      <c r="F548" s="2"/>
      <c r="G548" s="2"/>
    </row>
    <row r="549" spans="6:7">
      <c r="F549" s="2"/>
      <c r="G549" s="2"/>
    </row>
    <row r="550" spans="6:7">
      <c r="F550" s="2"/>
      <c r="G550" s="2"/>
    </row>
    <row r="551" spans="6:7">
      <c r="F551" s="2"/>
      <c r="G551" s="2"/>
    </row>
    <row r="552" spans="6:7">
      <c r="F552" s="2"/>
      <c r="G552" s="2"/>
    </row>
    <row r="553" spans="6:7">
      <c r="F553" s="2"/>
      <c r="G553" s="2"/>
    </row>
    <row r="554" spans="6:7">
      <c r="F554" s="2"/>
      <c r="G554" s="2"/>
    </row>
    <row r="555" spans="6:7">
      <c r="F555" s="2"/>
      <c r="G555" s="2"/>
    </row>
    <row r="556" spans="6:7">
      <c r="F556" s="2"/>
      <c r="G556" s="2"/>
    </row>
    <row r="557" spans="6:7">
      <c r="F557" s="2"/>
      <c r="G557" s="2"/>
    </row>
    <row r="558" spans="6:7">
      <c r="F558" s="2"/>
      <c r="G558" s="2"/>
    </row>
    <row r="559" spans="6:7">
      <c r="F559" s="2"/>
      <c r="G559" s="2"/>
    </row>
    <row r="560" spans="6:7">
      <c r="F560" s="2"/>
      <c r="G560" s="2"/>
    </row>
    <row r="561" spans="6:7">
      <c r="F561" s="2"/>
      <c r="G561" s="2"/>
    </row>
    <row r="562" spans="6:7">
      <c r="F562" s="2"/>
      <c r="G562" s="2"/>
    </row>
    <row r="563" spans="6:7">
      <c r="F563" s="2"/>
      <c r="G563" s="2"/>
    </row>
    <row r="564" spans="6:7">
      <c r="F564" s="2"/>
      <c r="G564" s="2"/>
    </row>
    <row r="565" spans="6:7">
      <c r="F565" s="2"/>
      <c r="G565" s="2"/>
    </row>
    <row r="566" spans="6:7">
      <c r="F566" s="2"/>
      <c r="G566" s="2"/>
    </row>
    <row r="567" spans="6:7">
      <c r="F567" s="2"/>
      <c r="G567" s="2"/>
    </row>
    <row r="568" spans="6:7">
      <c r="F568" s="2"/>
      <c r="G568" s="2"/>
    </row>
    <row r="569" spans="6:7">
      <c r="F569" s="2"/>
      <c r="G569" s="2"/>
    </row>
    <row r="570" spans="6:7">
      <c r="F570" s="2"/>
      <c r="G570" s="2"/>
    </row>
    <row r="571" spans="6:7">
      <c r="F571" s="2"/>
      <c r="G571" s="2"/>
    </row>
    <row r="572" spans="6:7">
      <c r="F572" s="2"/>
      <c r="G572" s="2"/>
    </row>
    <row r="573" spans="6:7">
      <c r="F573" s="2"/>
      <c r="G573" s="2"/>
    </row>
    <row r="574" spans="6:7">
      <c r="F574" s="2"/>
      <c r="G574" s="2"/>
    </row>
    <row r="575" spans="6:7">
      <c r="F575" s="2"/>
      <c r="G575" s="2"/>
    </row>
    <row r="576" spans="6:7">
      <c r="F576" s="2"/>
      <c r="G576" s="2"/>
    </row>
    <row r="577" spans="6:7">
      <c r="F577" s="2"/>
      <c r="G577" s="2"/>
    </row>
    <row r="578" spans="6:7">
      <c r="F578" s="2"/>
      <c r="G578" s="2"/>
    </row>
    <row r="579" spans="6:7">
      <c r="F579" s="2"/>
      <c r="G579" s="2"/>
    </row>
    <row r="580" spans="6:7">
      <c r="F580" s="2"/>
      <c r="G580" s="2"/>
    </row>
    <row r="581" spans="6:7">
      <c r="F581" s="2"/>
      <c r="G581" s="2"/>
    </row>
    <row r="582" spans="6:7">
      <c r="F582" s="2"/>
      <c r="G582" s="2"/>
    </row>
    <row r="583" spans="6:7">
      <c r="F583" s="2"/>
      <c r="G583" s="2"/>
    </row>
    <row r="584" spans="6:7">
      <c r="F584" s="2"/>
      <c r="G584" s="2"/>
    </row>
    <row r="585" spans="6:7">
      <c r="F585" s="2"/>
      <c r="G585" s="2"/>
    </row>
    <row r="586" spans="6:7">
      <c r="F586" s="2"/>
      <c r="G586" s="2"/>
    </row>
    <row r="587" spans="6:7">
      <c r="F587" s="2"/>
      <c r="G587" s="2"/>
    </row>
    <row r="588" spans="6:7">
      <c r="F588" s="2"/>
      <c r="G588" s="2"/>
    </row>
    <row r="589" spans="6:7">
      <c r="F589" s="2"/>
      <c r="G589" s="2"/>
    </row>
    <row r="590" spans="6:7">
      <c r="F590" s="2"/>
      <c r="G590" s="2"/>
    </row>
    <row r="591" spans="6:7">
      <c r="F591" s="2"/>
      <c r="G591" s="2"/>
    </row>
    <row r="592" spans="6:7">
      <c r="F592" s="2"/>
      <c r="G592" s="2"/>
    </row>
    <row r="593" spans="6:7">
      <c r="F593" s="2"/>
      <c r="G593" s="2"/>
    </row>
    <row r="594" spans="6:7">
      <c r="F594" s="2"/>
      <c r="G594" s="2"/>
    </row>
    <row r="595" spans="6:7">
      <c r="F595" s="2"/>
      <c r="G595" s="2"/>
    </row>
    <row r="596" spans="6:7">
      <c r="F596" s="2"/>
      <c r="G596" s="2"/>
    </row>
    <row r="597" spans="6:7">
      <c r="F597" s="2"/>
      <c r="G597" s="2"/>
    </row>
    <row r="598" spans="6:7">
      <c r="F598" s="2"/>
      <c r="G598" s="2"/>
    </row>
    <row r="599" spans="6:7">
      <c r="F599" s="2"/>
      <c r="G599" s="2"/>
    </row>
    <row r="600" spans="6:7">
      <c r="F600" s="2"/>
      <c r="G600" s="2"/>
    </row>
    <row r="601" spans="6:7">
      <c r="F601" s="2"/>
      <c r="G601" s="2"/>
    </row>
    <row r="602" spans="6:7">
      <c r="F602" s="2"/>
      <c r="G602" s="2"/>
    </row>
    <row r="603" spans="6:7">
      <c r="F603" s="2"/>
      <c r="G603" s="2"/>
    </row>
    <row r="604" spans="6:7">
      <c r="F604" s="2"/>
      <c r="G604" s="2"/>
    </row>
    <row r="605" spans="6:7">
      <c r="F605" s="2"/>
      <c r="G605" s="2"/>
    </row>
    <row r="606" spans="6:7">
      <c r="F606" s="2"/>
      <c r="G606" s="2"/>
    </row>
    <row r="607" spans="6:7">
      <c r="F607" s="2"/>
      <c r="G607" s="2"/>
    </row>
    <row r="608" spans="6:7">
      <c r="F608" s="2"/>
      <c r="G608" s="2"/>
    </row>
    <row r="609" spans="6:7">
      <c r="F609" s="2"/>
      <c r="G609" s="2"/>
    </row>
    <row r="610" spans="6:7">
      <c r="F610" s="2"/>
      <c r="G610" s="2"/>
    </row>
    <row r="611" spans="6:7">
      <c r="F611" s="2"/>
      <c r="G611" s="2"/>
    </row>
    <row r="612" spans="6:7">
      <c r="F612" s="2"/>
      <c r="G612" s="2"/>
    </row>
    <row r="613" spans="6:7">
      <c r="F613" s="2"/>
      <c r="G613" s="2"/>
    </row>
    <row r="614" spans="6:7">
      <c r="F614" s="2"/>
      <c r="G614" s="2"/>
    </row>
    <row r="615" spans="6:7">
      <c r="F615" s="2"/>
      <c r="G615" s="2"/>
    </row>
    <row r="616" spans="6:7">
      <c r="F616" s="2"/>
      <c r="G616" s="2"/>
    </row>
    <row r="617" spans="6:7">
      <c r="F617" s="2"/>
      <c r="G617" s="2"/>
    </row>
    <row r="618" spans="6:7">
      <c r="F618" s="2"/>
      <c r="G618" s="2"/>
    </row>
    <row r="619" spans="6:7">
      <c r="F619" s="2"/>
      <c r="G619" s="2"/>
    </row>
    <row r="620" spans="6:7">
      <c r="F620" s="2"/>
      <c r="G620" s="2"/>
    </row>
    <row r="621" spans="6:7">
      <c r="F621" s="2"/>
      <c r="G621" s="2"/>
    </row>
    <row r="622" spans="6:7">
      <c r="F622" s="2"/>
      <c r="G622" s="2"/>
    </row>
    <row r="623" spans="6:7">
      <c r="F623" s="2"/>
      <c r="G623" s="2"/>
    </row>
    <row r="624" spans="6:7">
      <c r="F624" s="2"/>
      <c r="G624" s="2"/>
    </row>
    <row r="625" spans="6:7">
      <c r="F625" s="2"/>
      <c r="G625" s="2"/>
    </row>
    <row r="626" spans="6:7">
      <c r="F626" s="2"/>
      <c r="G626" s="2"/>
    </row>
    <row r="627" spans="6:7">
      <c r="F627" s="2"/>
      <c r="G627" s="2"/>
    </row>
    <row r="628" spans="6:7">
      <c r="F628" s="2"/>
      <c r="G628" s="2"/>
    </row>
    <row r="629" spans="6:7">
      <c r="F629" s="2"/>
      <c r="G629" s="2"/>
    </row>
    <row r="630" spans="6:7">
      <c r="F630" s="2"/>
      <c r="G630" s="2"/>
    </row>
    <row r="631" spans="6:7">
      <c r="F631" s="2"/>
      <c r="G631" s="2"/>
    </row>
    <row r="632" spans="6:7">
      <c r="F632" s="2"/>
      <c r="G632" s="2"/>
    </row>
    <row r="633" spans="6:7">
      <c r="F633" s="2"/>
      <c r="G633" s="2"/>
    </row>
    <row r="634" spans="6:7">
      <c r="F634" s="2"/>
      <c r="G634" s="2"/>
    </row>
    <row r="635" spans="6:7">
      <c r="F635" s="2"/>
      <c r="G635" s="2"/>
    </row>
    <row r="636" spans="6:7">
      <c r="F636" s="2"/>
      <c r="G636" s="2"/>
    </row>
    <row r="637" spans="6:7">
      <c r="F637" s="2"/>
      <c r="G637" s="2"/>
    </row>
    <row r="638" spans="6:7">
      <c r="F638" s="2"/>
      <c r="G638" s="2"/>
    </row>
    <row r="639" spans="6:7">
      <c r="F639" s="2"/>
      <c r="G639" s="2"/>
    </row>
    <row r="640" spans="6:7">
      <c r="F640" s="2"/>
      <c r="G640" s="2"/>
    </row>
    <row r="641" spans="6:7">
      <c r="F641" s="2"/>
      <c r="G641" s="2"/>
    </row>
    <row r="642" spans="6:7">
      <c r="F642" s="2"/>
      <c r="G642" s="2"/>
    </row>
    <row r="643" spans="6:7">
      <c r="F643" s="2"/>
      <c r="G643" s="2"/>
    </row>
    <row r="644" spans="6:7">
      <c r="F644" s="2"/>
      <c r="G644" s="2"/>
    </row>
    <row r="645" spans="6:7">
      <c r="F645" s="2"/>
      <c r="G645" s="2"/>
    </row>
    <row r="646" spans="6:7">
      <c r="F646" s="2"/>
      <c r="G646" s="2"/>
    </row>
    <row r="647" spans="6:7">
      <c r="F647" s="2"/>
      <c r="G647" s="2"/>
    </row>
    <row r="648" spans="6:7">
      <c r="F648" s="2"/>
      <c r="G648" s="2"/>
    </row>
    <row r="649" spans="6:7">
      <c r="F649" s="2"/>
      <c r="G649" s="2"/>
    </row>
    <row r="650" spans="6:7">
      <c r="F650" s="2"/>
      <c r="G650" s="2"/>
    </row>
    <row r="651" spans="6:7">
      <c r="F651" s="2"/>
      <c r="G651" s="2"/>
    </row>
    <row r="652" spans="6:7">
      <c r="F652" s="2"/>
      <c r="G652" s="2"/>
    </row>
    <row r="653" spans="6:7">
      <c r="F653" s="2"/>
      <c r="G653" s="2"/>
    </row>
    <row r="654" spans="6:7">
      <c r="F654" s="2"/>
      <c r="G654" s="2"/>
    </row>
    <row r="655" spans="6:7">
      <c r="F655" s="2"/>
      <c r="G655" s="2"/>
    </row>
    <row r="656" spans="6:7">
      <c r="F656" s="2"/>
      <c r="G656" s="2"/>
    </row>
    <row r="657" spans="6:7">
      <c r="F657" s="2"/>
      <c r="G657" s="2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overview</vt:lpstr>
      <vt:lpstr>atpA</vt:lpstr>
      <vt:lpstr>atpB</vt:lpstr>
      <vt:lpstr>petB</vt:lpstr>
      <vt:lpstr>petD</vt:lpstr>
      <vt:lpstr>psaA</vt:lpstr>
      <vt:lpstr>psaB</vt:lpstr>
      <vt:lpstr>psbA</vt:lpstr>
      <vt:lpstr>psbB</vt:lpstr>
      <vt:lpstr>psbC</vt:lpstr>
      <vt:lpstr>psbD</vt:lpstr>
      <vt:lpstr>psbE</vt:lpstr>
      <vt:lpstr>psbI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Dorrell</dc:creator>
  <cp:lastModifiedBy>Richard</cp:lastModifiedBy>
  <dcterms:created xsi:type="dcterms:W3CDTF">2015-08-02T21:42:26Z</dcterms:created>
  <dcterms:modified xsi:type="dcterms:W3CDTF">2016-09-05T14:23:15Z</dcterms:modified>
</cp:coreProperties>
</file>